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730"/>
  <workbookPr/>
  <mc:AlternateContent xmlns:mc="http://schemas.openxmlformats.org/markup-compatibility/2006">
    <mc:Choice Requires="x15">
      <x15ac:absPath xmlns:x15ac="http://schemas.microsoft.com/office/spreadsheetml/2010/11/ac" url="C:\Users\rebec\Documents\PPE\Projetos Cenergia\WRI_EPS\Fuels\fuels - feitas\BFCpUEbS\"/>
    </mc:Choice>
  </mc:AlternateContent>
  <xr:revisionPtr revIDLastSave="0" documentId="13_ncr:1_{FA5E42A6-73AA-4A14-BA9A-F22656510982}" xr6:coauthVersionLast="45" xr6:coauthVersionMax="45" xr10:uidLastSave="{00000000-0000-0000-0000-000000000000}"/>
  <bookViews>
    <workbookView xWindow="-108" yWindow="-108" windowWidth="23256" windowHeight="12576" xr2:uid="{00000000-000D-0000-FFFF-FFFF00000000}"/>
  </bookViews>
  <sheets>
    <sheet name="About" sheetId="4" r:id="rId1"/>
    <sheet name="Fuel cost BLUES" sheetId="37" r:id="rId2"/>
    <sheet name="Hydrogen" sheetId="52" r:id="rId3"/>
    <sheet name="Interpolation" sheetId="38" r:id="rId4"/>
    <sheet name="AEO Table 2" sheetId="47" r:id="rId5"/>
    <sheet name="AEO Table 3" sheetId="48" r:id="rId6"/>
    <sheet name="Natural Gas and Coal Adjustment" sheetId="50" r:id="rId7"/>
    <sheet name="Hard Coal and Lig Multipliers" sheetId="49" r:id="rId8"/>
    <sheet name="BFCpUEbS-coal-US" sheetId="51" r:id="rId9"/>
    <sheet name="BFCpUEbS-natural-gas-US" sheetId="40" r:id="rId10"/>
    <sheet name="BFCpUEbS-heavy-fuel-oil-US" sheetId="41" r:id="rId11"/>
    <sheet name="BFCpUEbS-lpg-US" sheetId="42" r:id="rId12"/>
    <sheet name="BFCpUEbS-electricity" sheetId="5" r:id="rId13"/>
    <sheet name="BFCpUEbS-coal" sheetId="6" r:id="rId14"/>
    <sheet name="BFCpUEbS-natural-gas" sheetId="7" r:id="rId15"/>
    <sheet name="BFCpUEbS-nuclear" sheetId="15" r:id="rId16"/>
    <sheet name="BFCpUEbS-hydro" sheetId="25" r:id="rId17"/>
    <sheet name="BFCpUEbS-wind" sheetId="26" r:id="rId18"/>
    <sheet name="BFCpUEbS-solar" sheetId="27" r:id="rId19"/>
    <sheet name="BFCpUEbS-biomass" sheetId="16" r:id="rId20"/>
    <sheet name="BFCpUEbS-petroleum-gasoline" sheetId="9" r:id="rId21"/>
    <sheet name="BFCpUEbS-petroleum-diesel" sheetId="10" r:id="rId22"/>
    <sheet name="BFCpUEbS-biofuel-gasoline" sheetId="11" r:id="rId23"/>
    <sheet name="BFCpUEbS-biofuel-diesel" sheetId="17" r:id="rId24"/>
    <sheet name="BFCpUEbS-jet-fuel-or-kerosene" sheetId="12" r:id="rId25"/>
    <sheet name="BFCpUEbS-heat" sheetId="18" r:id="rId26"/>
    <sheet name="BFCpUEbS-lignite" sheetId="23" r:id="rId27"/>
    <sheet name="BFCpUEbS-geothermal" sheetId="28" r:id="rId28"/>
    <sheet name="BFCpUEbS-crude-oil" sheetId="30" r:id="rId29"/>
    <sheet name="BFCpUEbS-heavy-fuel-oil" sheetId="31" r:id="rId30"/>
    <sheet name="BFCpUEbS-lpg-propane-or-butane" sheetId="32" r:id="rId31"/>
    <sheet name="BFCpUEbS-municipal-solid-waste" sheetId="33" r:id="rId32"/>
    <sheet name="BFCpUEbS-hydrogen" sheetId="34" r:id="rId33"/>
  </sheets>
  <externalReferences>
    <externalReference r:id="rId34"/>
    <externalReference r:id="rId35"/>
  </externalReferences>
  <definedNames>
    <definedName name="lignite_multiplier" localSheetId="8">'[1]Hard Coal and Lig Multipliers'!$N$16</definedName>
    <definedName name="lignite_multiplier" localSheetId="10">'[2]Hard Coal and Lig Multipliers'!$N$16</definedName>
    <definedName name="lignite_multiplier" localSheetId="11">'[2]Hard Coal and Lig Multipliers'!$N$16</definedName>
    <definedName name="lignite_multiplier" localSheetId="9">'[2]Hard Coal and Lig Multipliers'!$N$16</definedName>
    <definedName name="lignite_multiplier" localSheetId="7">'Hard Coal and Lig Multipliers'!$N$16</definedName>
    <definedName name="lignite_multiplier" localSheetId="6">'[1]Hard Coal and Lig Multipliers'!$N$16</definedName>
    <definedName name="lignite_multiplier">#REF!</definedName>
    <definedName name="nonlignite_multiplier" localSheetId="8">'[1]Hard Coal and Lig Multipliers'!$N$17</definedName>
    <definedName name="nonlignite_multiplier" localSheetId="10">'[2]Hard Coal and Lig Multipliers'!$N$17</definedName>
    <definedName name="nonlignite_multiplier" localSheetId="11">'[2]Hard Coal and Lig Multipliers'!$N$17</definedName>
    <definedName name="nonlignite_multiplier" localSheetId="9">'[2]Hard Coal and Lig Multipliers'!$N$17</definedName>
    <definedName name="nonlignite_multiplier" localSheetId="7">'Hard Coal and Lig Multipliers'!$N$17</definedName>
    <definedName name="nonlignite_multiplier" localSheetId="6">'[1]Hard Coal and Lig Multipliers'!$N$17</definedName>
    <definedName name="nonlignite_multiplier">#REF!</definedName>
  </definedNames>
  <calcPr calcId="191029"/>
  <pivotCaches>
    <pivotCache cacheId="0" r:id="rId36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C13" i="52" l="1"/>
  <c r="C17" i="52" s="1"/>
  <c r="C21" i="52" s="1"/>
  <c r="B21" i="52" s="1"/>
  <c r="B17" i="38" s="1"/>
  <c r="D13" i="52"/>
  <c r="D17" i="52" s="1"/>
  <c r="D21" i="52" s="1"/>
  <c r="L17" i="38" s="1"/>
  <c r="F13" i="52"/>
  <c r="F17" i="52" s="1"/>
  <c r="F21" i="52" s="1"/>
  <c r="H13" i="52"/>
  <c r="H17" i="52" s="1"/>
  <c r="H21" i="52" s="1"/>
  <c r="AF17" i="38" s="1"/>
  <c r="AA6" i="34" s="1"/>
  <c r="J13" i="52"/>
  <c r="J17" i="52" s="1"/>
  <c r="J21" i="52" s="1"/>
  <c r="AP17" i="38" s="1"/>
  <c r="AK5" i="34" s="1"/>
  <c r="O13" i="52"/>
  <c r="O17" i="52" s="1"/>
  <c r="O21" i="52" s="1"/>
  <c r="Q13" i="52"/>
  <c r="Q17" i="52" s="1"/>
  <c r="Q21" i="52" s="1"/>
  <c r="S13" i="52"/>
  <c r="S17" i="52" s="1"/>
  <c r="S21" i="52" s="1"/>
  <c r="U13" i="52"/>
  <c r="U17" i="52" s="1"/>
  <c r="U21" i="52" s="1"/>
  <c r="N13" i="52"/>
  <c r="N17" i="52" s="1"/>
  <c r="N21" i="52" s="1"/>
  <c r="G21" i="52" l="1"/>
  <c r="AA17" i="38" s="1"/>
  <c r="V5" i="34" s="1"/>
  <c r="AK4" i="34"/>
  <c r="G6" i="34"/>
  <c r="G5" i="34"/>
  <c r="G2" i="34"/>
  <c r="G4" i="34"/>
  <c r="AA2" i="34"/>
  <c r="AA5" i="34"/>
  <c r="AK2" i="34"/>
  <c r="AK6" i="34"/>
  <c r="AA4" i="34"/>
  <c r="G17" i="38"/>
  <c r="V17" i="38"/>
  <c r="E21" i="52"/>
  <c r="Q17" i="38" s="1"/>
  <c r="I21" i="52"/>
  <c r="AK17" i="38" s="1"/>
  <c r="T21" i="52"/>
  <c r="M21" i="52"/>
  <c r="R21" i="52"/>
  <c r="P21" i="52"/>
  <c r="V4" i="34" l="1"/>
  <c r="V6" i="34"/>
  <c r="V2" i="34"/>
  <c r="AF5" i="34"/>
  <c r="AF2" i="34"/>
  <c r="AF4" i="34"/>
  <c r="AF6" i="34"/>
  <c r="L4" i="34"/>
  <c r="L6" i="34"/>
  <c r="L5" i="34"/>
  <c r="L2" i="34"/>
  <c r="Q5" i="34"/>
  <c r="Q2" i="34"/>
  <c r="Q4" i="34"/>
  <c r="Q6" i="34"/>
  <c r="B2" i="34"/>
  <c r="B4" i="34"/>
  <c r="B6" i="34"/>
  <c r="B5" i="34"/>
  <c r="D4" i="42" l="1"/>
  <c r="E4" i="42"/>
  <c r="F4" i="42"/>
  <c r="G4" i="42"/>
  <c r="H4" i="42"/>
  <c r="I4" i="42"/>
  <c r="J4" i="42"/>
  <c r="K4" i="42"/>
  <c r="L4" i="42"/>
  <c r="M4" i="42"/>
  <c r="N4" i="42"/>
  <c r="O4" i="42"/>
  <c r="P4" i="42"/>
  <c r="Q4" i="42"/>
  <c r="R4" i="42"/>
  <c r="S4" i="42"/>
  <c r="T4" i="42"/>
  <c r="U4" i="42"/>
  <c r="V4" i="42"/>
  <c r="W4" i="42"/>
  <c r="X4" i="42"/>
  <c r="Y4" i="42"/>
  <c r="Z4" i="42"/>
  <c r="AA4" i="42"/>
  <c r="AB4" i="42"/>
  <c r="AC4" i="42"/>
  <c r="AD4" i="42"/>
  <c r="AE4" i="42"/>
  <c r="AF4" i="42"/>
  <c r="AG4" i="42"/>
  <c r="AH4" i="42"/>
  <c r="AI4" i="42"/>
  <c r="D5" i="42"/>
  <c r="E5" i="42"/>
  <c r="F5" i="42"/>
  <c r="G5" i="42"/>
  <c r="H5" i="42"/>
  <c r="I5" i="42"/>
  <c r="J5" i="42"/>
  <c r="K5" i="42"/>
  <c r="L5" i="42"/>
  <c r="M5" i="42"/>
  <c r="N5" i="42"/>
  <c r="O5" i="42"/>
  <c r="P5" i="42"/>
  <c r="Q5" i="42"/>
  <c r="R5" i="42"/>
  <c r="S5" i="42"/>
  <c r="T5" i="42"/>
  <c r="U5" i="42"/>
  <c r="V5" i="42"/>
  <c r="W5" i="42"/>
  <c r="X5" i="42"/>
  <c r="Y5" i="42"/>
  <c r="Z5" i="42"/>
  <c r="AA5" i="42"/>
  <c r="AB5" i="42"/>
  <c r="AC5" i="42"/>
  <c r="AD5" i="42"/>
  <c r="AE5" i="42"/>
  <c r="AF5" i="42"/>
  <c r="AG5" i="42"/>
  <c r="AH5" i="42"/>
  <c r="AI5" i="42"/>
  <c r="D6" i="42"/>
  <c r="F6" i="32" s="1"/>
  <c r="E6" i="42"/>
  <c r="G6" i="32" s="1"/>
  <c r="F6" i="42"/>
  <c r="H6" i="32" s="1"/>
  <c r="G6" i="42"/>
  <c r="I6" i="32" s="1"/>
  <c r="H6" i="42"/>
  <c r="H9" i="42" s="1"/>
  <c r="I6" i="42"/>
  <c r="K6" i="32" s="1"/>
  <c r="J6" i="42"/>
  <c r="L6" i="32" s="1"/>
  <c r="K6" i="42"/>
  <c r="M6" i="32" s="1"/>
  <c r="L6" i="42"/>
  <c r="N6" i="32" s="1"/>
  <c r="M6" i="42"/>
  <c r="O6" i="32" s="1"/>
  <c r="N6" i="42"/>
  <c r="P6" i="32" s="1"/>
  <c r="O6" i="42"/>
  <c r="Q6" i="32" s="1"/>
  <c r="P6" i="42"/>
  <c r="P9" i="42" s="1"/>
  <c r="Q6" i="42"/>
  <c r="S6" i="32" s="1"/>
  <c r="R6" i="42"/>
  <c r="T6" i="32" s="1"/>
  <c r="S6" i="42"/>
  <c r="S9" i="42" s="1"/>
  <c r="T6" i="42"/>
  <c r="V6" i="32" s="1"/>
  <c r="U6" i="42"/>
  <c r="W6" i="32" s="1"/>
  <c r="V6" i="42"/>
  <c r="X6" i="32" s="1"/>
  <c r="W6" i="42"/>
  <c r="Y6" i="32" s="1"/>
  <c r="X6" i="42"/>
  <c r="Z6" i="32" s="1"/>
  <c r="Y6" i="42"/>
  <c r="AA6" i="32" s="1"/>
  <c r="Z6" i="42"/>
  <c r="AB6" i="32" s="1"/>
  <c r="AA6" i="42"/>
  <c r="AA9" i="42" s="1"/>
  <c r="AB6" i="42"/>
  <c r="AD6" i="32" s="1"/>
  <c r="AC6" i="42"/>
  <c r="AE6" i="32" s="1"/>
  <c r="AD6" i="42"/>
  <c r="AF6" i="32" s="1"/>
  <c r="AE6" i="42"/>
  <c r="AG6" i="32" s="1"/>
  <c r="AF6" i="42"/>
  <c r="AF9" i="42" s="1"/>
  <c r="AG6" i="42"/>
  <c r="AG9" i="42" s="1"/>
  <c r="AH6" i="42"/>
  <c r="AJ6" i="32" s="1"/>
  <c r="AI6" i="42"/>
  <c r="AI9" i="42" s="1"/>
  <c r="D9" i="42"/>
  <c r="E9" i="42"/>
  <c r="C4" i="42"/>
  <c r="B4" i="42"/>
  <c r="C5" i="42"/>
  <c r="C6" i="42"/>
  <c r="C9" i="42" s="1"/>
  <c r="B6" i="42"/>
  <c r="B9" i="42" s="1"/>
  <c r="B5" i="42"/>
  <c r="C2" i="42"/>
  <c r="D2" i="42"/>
  <c r="E2" i="42"/>
  <c r="F2" i="42"/>
  <c r="G2" i="42"/>
  <c r="H2" i="42"/>
  <c r="I2" i="42"/>
  <c r="J2" i="42"/>
  <c r="K2" i="42"/>
  <c r="L2" i="42"/>
  <c r="M2" i="42"/>
  <c r="N2" i="42"/>
  <c r="O2" i="42"/>
  <c r="P2" i="42"/>
  <c r="Q2" i="42"/>
  <c r="R2" i="42"/>
  <c r="S2" i="42"/>
  <c r="T2" i="42"/>
  <c r="U2" i="42"/>
  <c r="V2" i="42"/>
  <c r="W2" i="42"/>
  <c r="X2" i="42"/>
  <c r="Y2" i="42"/>
  <c r="Z2" i="42"/>
  <c r="AA2" i="42"/>
  <c r="AB2" i="42"/>
  <c r="AC2" i="42"/>
  <c r="AD2" i="42"/>
  <c r="AE2" i="42"/>
  <c r="AF2" i="42"/>
  <c r="AG2" i="42"/>
  <c r="AH2" i="42"/>
  <c r="AI2" i="42"/>
  <c r="B2" i="42"/>
  <c r="D2" i="41"/>
  <c r="E2" i="41"/>
  <c r="F2" i="41"/>
  <c r="G2" i="41"/>
  <c r="H2" i="41"/>
  <c r="I2" i="41"/>
  <c r="J2" i="41"/>
  <c r="K2" i="41"/>
  <c r="L2" i="41"/>
  <c r="M2" i="41"/>
  <c r="N2" i="41"/>
  <c r="O2" i="41"/>
  <c r="P2" i="41"/>
  <c r="Q2" i="41"/>
  <c r="R2" i="41"/>
  <c r="S2" i="41"/>
  <c r="T2" i="41"/>
  <c r="U2" i="41"/>
  <c r="V2" i="41"/>
  <c r="W2" i="41"/>
  <c r="X2" i="41"/>
  <c r="Y2" i="41"/>
  <c r="Z2" i="41"/>
  <c r="AA2" i="41"/>
  <c r="AB2" i="41"/>
  <c r="AC2" i="41"/>
  <c r="AD2" i="41"/>
  <c r="AE2" i="41"/>
  <c r="AF2" i="41"/>
  <c r="AG2" i="41"/>
  <c r="AH2" i="41"/>
  <c r="AI2" i="41"/>
  <c r="D3" i="41"/>
  <c r="E3" i="41"/>
  <c r="F3" i="41"/>
  <c r="G3" i="41"/>
  <c r="H3" i="41"/>
  <c r="I3" i="41"/>
  <c r="J3" i="41"/>
  <c r="K3" i="41"/>
  <c r="L3" i="41"/>
  <c r="M3" i="41"/>
  <c r="N3" i="41"/>
  <c r="O3" i="41"/>
  <c r="P3" i="41"/>
  <c r="Q3" i="41"/>
  <c r="R3" i="41"/>
  <c r="S3" i="41"/>
  <c r="T3" i="41"/>
  <c r="U3" i="41"/>
  <c r="V3" i="41"/>
  <c r="W3" i="41"/>
  <c r="X3" i="41"/>
  <c r="Y3" i="41"/>
  <c r="Z3" i="41"/>
  <c r="AA3" i="41"/>
  <c r="AB3" i="41"/>
  <c r="AC3" i="41"/>
  <c r="AD3" i="41"/>
  <c r="AE3" i="41"/>
  <c r="AF3" i="41"/>
  <c r="AG3" i="41"/>
  <c r="AH3" i="41"/>
  <c r="AI3" i="41"/>
  <c r="D5" i="41"/>
  <c r="E5" i="41"/>
  <c r="F5" i="41"/>
  <c r="G5" i="41"/>
  <c r="H5" i="41"/>
  <c r="I5" i="41"/>
  <c r="J5" i="41"/>
  <c r="K5" i="41"/>
  <c r="L5" i="41"/>
  <c r="M5" i="41"/>
  <c r="N5" i="41"/>
  <c r="O5" i="41"/>
  <c r="P5" i="41"/>
  <c r="Q5" i="41"/>
  <c r="R5" i="41"/>
  <c r="S5" i="41"/>
  <c r="T5" i="41"/>
  <c r="U5" i="41"/>
  <c r="V5" i="41"/>
  <c r="W5" i="41"/>
  <c r="X5" i="41"/>
  <c r="Y5" i="41"/>
  <c r="Z5" i="41"/>
  <c r="AA5" i="41"/>
  <c r="AB5" i="41"/>
  <c r="AC5" i="41"/>
  <c r="AD5" i="41"/>
  <c r="AE5" i="41"/>
  <c r="AF5" i="41"/>
  <c r="AG5" i="41"/>
  <c r="AH5" i="41"/>
  <c r="AI5" i="41"/>
  <c r="D6" i="41"/>
  <c r="D9" i="41" s="1"/>
  <c r="E6" i="41"/>
  <c r="E9" i="41" s="1"/>
  <c r="F6" i="41"/>
  <c r="F9" i="41" s="1"/>
  <c r="G6" i="41"/>
  <c r="G9" i="41" s="1"/>
  <c r="H6" i="41"/>
  <c r="H9" i="41" s="1"/>
  <c r="I6" i="41"/>
  <c r="I9" i="41" s="1"/>
  <c r="J6" i="41"/>
  <c r="J9" i="41" s="1"/>
  <c r="K6" i="41"/>
  <c r="K9" i="41" s="1"/>
  <c r="L6" i="41"/>
  <c r="L9" i="41" s="1"/>
  <c r="M6" i="41"/>
  <c r="M9" i="41" s="1"/>
  <c r="N6" i="41"/>
  <c r="N9" i="41" s="1"/>
  <c r="O6" i="41"/>
  <c r="O9" i="41" s="1"/>
  <c r="P6" i="41"/>
  <c r="P9" i="41" s="1"/>
  <c r="Q6" i="41"/>
  <c r="Q9" i="41" s="1"/>
  <c r="R6" i="41"/>
  <c r="R9" i="41" s="1"/>
  <c r="S6" i="41"/>
  <c r="S9" i="41" s="1"/>
  <c r="T6" i="41"/>
  <c r="T9" i="41" s="1"/>
  <c r="U6" i="41"/>
  <c r="U9" i="41" s="1"/>
  <c r="V6" i="41"/>
  <c r="V9" i="41" s="1"/>
  <c r="W6" i="41"/>
  <c r="W9" i="41" s="1"/>
  <c r="X6" i="41"/>
  <c r="X9" i="41" s="1"/>
  <c r="Y6" i="41"/>
  <c r="Y9" i="41" s="1"/>
  <c r="Z6" i="41"/>
  <c r="Z9" i="41" s="1"/>
  <c r="AA6" i="41"/>
  <c r="AA9" i="41" s="1"/>
  <c r="AB6" i="41"/>
  <c r="AB9" i="41" s="1"/>
  <c r="AC6" i="41"/>
  <c r="AC9" i="41" s="1"/>
  <c r="AD6" i="41"/>
  <c r="AD9" i="41" s="1"/>
  <c r="AE6" i="41"/>
  <c r="AE9" i="41" s="1"/>
  <c r="AF6" i="41"/>
  <c r="AF9" i="41" s="1"/>
  <c r="AG6" i="41"/>
  <c r="AG9" i="41" s="1"/>
  <c r="AH6" i="41"/>
  <c r="AH9" i="41" s="1"/>
  <c r="AI6" i="41"/>
  <c r="AI9" i="41" s="1"/>
  <c r="D7" i="41"/>
  <c r="E7" i="41"/>
  <c r="F7" i="41"/>
  <c r="G7" i="41"/>
  <c r="H7" i="41"/>
  <c r="I7" i="41"/>
  <c r="J7" i="41"/>
  <c r="K7" i="41"/>
  <c r="L7" i="41"/>
  <c r="M7" i="41"/>
  <c r="N7" i="41"/>
  <c r="O7" i="41"/>
  <c r="P7" i="41"/>
  <c r="Q7" i="41"/>
  <c r="R7" i="41"/>
  <c r="S7" i="41"/>
  <c r="T7" i="41"/>
  <c r="U7" i="41"/>
  <c r="V7" i="41"/>
  <c r="W7" i="41"/>
  <c r="X7" i="41"/>
  <c r="Y7" i="41"/>
  <c r="Z7" i="41"/>
  <c r="AA7" i="41"/>
  <c r="AB7" i="41"/>
  <c r="AC7" i="41"/>
  <c r="AD7" i="41"/>
  <c r="AE7" i="41"/>
  <c r="AF7" i="41"/>
  <c r="AG7" i="41"/>
  <c r="AH7" i="41"/>
  <c r="AI7" i="41"/>
  <c r="C7" i="41"/>
  <c r="B7" i="41"/>
  <c r="C6" i="41"/>
  <c r="C9" i="41" s="1"/>
  <c r="B6" i="41"/>
  <c r="B9" i="41" s="1"/>
  <c r="C5" i="41"/>
  <c r="B5" i="41"/>
  <c r="C3" i="41"/>
  <c r="B3" i="41"/>
  <c r="C2" i="41"/>
  <c r="B2" i="41"/>
  <c r="B2" i="40"/>
  <c r="C2" i="40"/>
  <c r="D2" i="40"/>
  <c r="E2" i="40"/>
  <c r="F2" i="40"/>
  <c r="G2" i="40"/>
  <c r="H2" i="40"/>
  <c r="I2" i="40"/>
  <c r="J2" i="40"/>
  <c r="K2" i="40"/>
  <c r="L2" i="40"/>
  <c r="M2" i="40"/>
  <c r="N2" i="40"/>
  <c r="O2" i="40"/>
  <c r="P2" i="40"/>
  <c r="Q2" i="40"/>
  <c r="R2" i="40"/>
  <c r="S2" i="40"/>
  <c r="T2" i="40"/>
  <c r="U2" i="40"/>
  <c r="V2" i="40"/>
  <c r="W2" i="40"/>
  <c r="X2" i="40"/>
  <c r="Y2" i="40"/>
  <c r="Z2" i="40"/>
  <c r="AA2" i="40"/>
  <c r="AB2" i="40"/>
  <c r="AC2" i="40"/>
  <c r="AD2" i="40"/>
  <c r="AE2" i="40"/>
  <c r="AF2" i="40"/>
  <c r="AG2" i="40"/>
  <c r="AH2" i="40"/>
  <c r="AI2" i="40"/>
  <c r="B3" i="40"/>
  <c r="C3" i="40"/>
  <c r="D3" i="40"/>
  <c r="E3" i="40"/>
  <c r="F3" i="40"/>
  <c r="G3" i="40"/>
  <c r="G7" i="40" s="1"/>
  <c r="H3" i="40"/>
  <c r="H7" i="40" s="1"/>
  <c r="I3" i="40"/>
  <c r="I7" i="40" s="1"/>
  <c r="J3" i="40"/>
  <c r="J7" i="40" s="1"/>
  <c r="K3" i="40"/>
  <c r="K7" i="40" s="1"/>
  <c r="L3" i="40"/>
  <c r="L7" i="40" s="1"/>
  <c r="M3" i="40"/>
  <c r="M7" i="40" s="1"/>
  <c r="N3" i="40"/>
  <c r="N7" i="40" s="1"/>
  <c r="O3" i="40"/>
  <c r="O7" i="40" s="1"/>
  <c r="P3" i="40"/>
  <c r="P7" i="40" s="1"/>
  <c r="Q3" i="40"/>
  <c r="Q7" i="40" s="1"/>
  <c r="R3" i="40"/>
  <c r="R7" i="40" s="1"/>
  <c r="S3" i="40"/>
  <c r="S7" i="40" s="1"/>
  <c r="T3" i="40"/>
  <c r="T7" i="40" s="1"/>
  <c r="U3" i="40"/>
  <c r="U7" i="40" s="1"/>
  <c r="V3" i="40"/>
  <c r="V7" i="40" s="1"/>
  <c r="W3" i="40"/>
  <c r="W7" i="40" s="1"/>
  <c r="X3" i="40"/>
  <c r="X7" i="40" s="1"/>
  <c r="Y3" i="40"/>
  <c r="Y7" i="40" s="1"/>
  <c r="Z3" i="40"/>
  <c r="Z7" i="40" s="1"/>
  <c r="AA3" i="40"/>
  <c r="AA7" i="40" s="1"/>
  <c r="AB3" i="40"/>
  <c r="AB7" i="40" s="1"/>
  <c r="AC3" i="40"/>
  <c r="AC7" i="40" s="1"/>
  <c r="AD3" i="40"/>
  <c r="AD7" i="40" s="1"/>
  <c r="AE3" i="40"/>
  <c r="AE7" i="40" s="1"/>
  <c r="AF3" i="40"/>
  <c r="AF7" i="40" s="1"/>
  <c r="AG3" i="40"/>
  <c r="AG7" i="40" s="1"/>
  <c r="AH3" i="40"/>
  <c r="AH7" i="40" s="1"/>
  <c r="AI3" i="40"/>
  <c r="AI7" i="40" s="1"/>
  <c r="B4" i="40"/>
  <c r="C4" i="40"/>
  <c r="D4" i="40"/>
  <c r="E4" i="40"/>
  <c r="F4" i="40"/>
  <c r="G4" i="40"/>
  <c r="H4" i="40"/>
  <c r="I4" i="40"/>
  <c r="J4" i="40"/>
  <c r="K4" i="40"/>
  <c r="L4" i="40"/>
  <c r="M4" i="40"/>
  <c r="N4" i="40"/>
  <c r="O4" i="40"/>
  <c r="P4" i="40"/>
  <c r="Q4" i="40"/>
  <c r="R4" i="40"/>
  <c r="S4" i="40"/>
  <c r="T4" i="40"/>
  <c r="U4" i="40"/>
  <c r="V4" i="40"/>
  <c r="W4" i="40"/>
  <c r="X4" i="40"/>
  <c r="Y4" i="40"/>
  <c r="Z4" i="40"/>
  <c r="AA4" i="40"/>
  <c r="AB4" i="40"/>
  <c r="AC4" i="40"/>
  <c r="AD4" i="40"/>
  <c r="AE4" i="40"/>
  <c r="AF4" i="40"/>
  <c r="AG4" i="40"/>
  <c r="AH4" i="40"/>
  <c r="AI4" i="40"/>
  <c r="B5" i="40"/>
  <c r="C5" i="40"/>
  <c r="D5" i="40"/>
  <c r="E5" i="40"/>
  <c r="F5" i="40"/>
  <c r="G5" i="40"/>
  <c r="H5" i="40"/>
  <c r="I5" i="40"/>
  <c r="J5" i="40"/>
  <c r="K5" i="40"/>
  <c r="L5" i="40"/>
  <c r="M5" i="40"/>
  <c r="N5" i="40"/>
  <c r="O5" i="40"/>
  <c r="P5" i="40"/>
  <c r="Q5" i="40"/>
  <c r="R5" i="40"/>
  <c r="S5" i="40"/>
  <c r="T5" i="40"/>
  <c r="U5" i="40"/>
  <c r="V5" i="40"/>
  <c r="W5" i="40"/>
  <c r="X5" i="40"/>
  <c r="Y5" i="40"/>
  <c r="Z5" i="40"/>
  <c r="AA5" i="40"/>
  <c r="AB5" i="40"/>
  <c r="AC5" i="40"/>
  <c r="AD5" i="40"/>
  <c r="AE5" i="40"/>
  <c r="AF5" i="40"/>
  <c r="AG5" i="40"/>
  <c r="AH5" i="40"/>
  <c r="AI5" i="40"/>
  <c r="B6" i="40"/>
  <c r="D6" i="7" s="1"/>
  <c r="C6" i="40"/>
  <c r="E6" i="7" s="1"/>
  <c r="D6" i="40"/>
  <c r="D9" i="40" s="1"/>
  <c r="E6" i="40"/>
  <c r="G6" i="7" s="1"/>
  <c r="F6" i="40"/>
  <c r="H6" i="7" s="1"/>
  <c r="G6" i="40"/>
  <c r="I6" i="7" s="1"/>
  <c r="H6" i="40"/>
  <c r="H9" i="40" s="1"/>
  <c r="I6" i="40"/>
  <c r="I9" i="40" s="1"/>
  <c r="J6" i="40"/>
  <c r="L6" i="7" s="1"/>
  <c r="K6" i="40"/>
  <c r="K9" i="40" s="1"/>
  <c r="L6" i="40"/>
  <c r="N6" i="7" s="1"/>
  <c r="M6" i="40"/>
  <c r="O6" i="7" s="1"/>
  <c r="N6" i="40"/>
  <c r="P6" i="7" s="1"/>
  <c r="O6" i="40"/>
  <c r="Q6" i="7" s="1"/>
  <c r="P6" i="40"/>
  <c r="P9" i="40" s="1"/>
  <c r="Q6" i="40"/>
  <c r="Q9" i="40" s="1"/>
  <c r="R6" i="40"/>
  <c r="T6" i="7" s="1"/>
  <c r="S6" i="40"/>
  <c r="U6" i="7" s="1"/>
  <c r="T6" i="40"/>
  <c r="V6" i="7" s="1"/>
  <c r="U6" i="40"/>
  <c r="W6" i="7" s="1"/>
  <c r="V6" i="40"/>
  <c r="X6" i="7" s="1"/>
  <c r="W6" i="40"/>
  <c r="Y6" i="7" s="1"/>
  <c r="X6" i="40"/>
  <c r="X9" i="40" s="1"/>
  <c r="Y6" i="40"/>
  <c r="Y9" i="40" s="1"/>
  <c r="Z6" i="40"/>
  <c r="Z9" i="40" s="1"/>
  <c r="AA6" i="40"/>
  <c r="AA9" i="40" s="1"/>
  <c r="AB6" i="40"/>
  <c r="AB9" i="40" s="1"/>
  <c r="AC6" i="40"/>
  <c r="AE6" i="7" s="1"/>
  <c r="AD6" i="40"/>
  <c r="AF6" i="7" s="1"/>
  <c r="AE6" i="40"/>
  <c r="AG6" i="7" s="1"/>
  <c r="AF6" i="40"/>
  <c r="AF9" i="40" s="1"/>
  <c r="AG6" i="40"/>
  <c r="AG9" i="40" s="1"/>
  <c r="AH6" i="40"/>
  <c r="AJ6" i="7" s="1"/>
  <c r="AI6" i="40"/>
  <c r="AI9" i="40" s="1"/>
  <c r="B7" i="40"/>
  <c r="C7" i="40"/>
  <c r="D7" i="40"/>
  <c r="E7" i="40"/>
  <c r="F7" i="40"/>
  <c r="D6" i="51"/>
  <c r="D9" i="51" s="1"/>
  <c r="E6" i="51"/>
  <c r="G6" i="6" s="1"/>
  <c r="F6" i="51"/>
  <c r="H6" i="6" s="1"/>
  <c r="G6" i="51"/>
  <c r="I6" i="6" s="1"/>
  <c r="H6" i="51"/>
  <c r="J6" i="6" s="1"/>
  <c r="I6" i="51"/>
  <c r="I9" i="51" s="1"/>
  <c r="J6" i="51"/>
  <c r="J9" i="51" s="1"/>
  <c r="K6" i="51"/>
  <c r="M6" i="6" s="1"/>
  <c r="L6" i="51"/>
  <c r="L9" i="51" s="1"/>
  <c r="M6" i="51"/>
  <c r="O6" i="6" s="1"/>
  <c r="N6" i="51"/>
  <c r="P6" i="6" s="1"/>
  <c r="O6" i="51"/>
  <c r="Q6" i="6" s="1"/>
  <c r="P6" i="51"/>
  <c r="R6" i="6" s="1"/>
  <c r="Q6" i="51"/>
  <c r="Q9" i="51" s="1"/>
  <c r="R6" i="51"/>
  <c r="R9" i="51" s="1"/>
  <c r="S6" i="51"/>
  <c r="U6" i="6" s="1"/>
  <c r="T6" i="51"/>
  <c r="T9" i="51" s="1"/>
  <c r="U6" i="51"/>
  <c r="U9" i="51" s="1"/>
  <c r="V6" i="51"/>
  <c r="X6" i="6" s="1"/>
  <c r="W6" i="51"/>
  <c r="Y6" i="6" s="1"/>
  <c r="X6" i="51"/>
  <c r="Z6" i="6" s="1"/>
  <c r="Y6" i="51"/>
  <c r="Y9" i="51" s="1"/>
  <c r="Z6" i="51"/>
  <c r="Z9" i="51" s="1"/>
  <c r="AA6" i="51"/>
  <c r="AC6" i="6" s="1"/>
  <c r="AB6" i="51"/>
  <c r="AB9" i="51" s="1"/>
  <c r="AC6" i="51"/>
  <c r="AC9" i="51" s="1"/>
  <c r="AD6" i="51"/>
  <c r="AF6" i="6" s="1"/>
  <c r="AE6" i="51"/>
  <c r="AG6" i="6" s="1"/>
  <c r="AF6" i="51"/>
  <c r="AH6" i="6" s="1"/>
  <c r="AG6" i="51"/>
  <c r="AG9" i="51" s="1"/>
  <c r="AH6" i="51"/>
  <c r="AH9" i="51" s="1"/>
  <c r="AI6" i="51"/>
  <c r="AI9" i="51" s="1"/>
  <c r="C6" i="51"/>
  <c r="C9" i="51" s="1"/>
  <c r="B6" i="51"/>
  <c r="D6" i="6" s="1"/>
  <c r="C3" i="51"/>
  <c r="C7" i="51" s="1"/>
  <c r="D3" i="51"/>
  <c r="D7" i="51" s="1"/>
  <c r="E3" i="51"/>
  <c r="E7" i="51" s="1"/>
  <c r="F3" i="51"/>
  <c r="F7" i="51" s="1"/>
  <c r="G3" i="51"/>
  <c r="G7" i="51" s="1"/>
  <c r="H3" i="51"/>
  <c r="H7" i="51" s="1"/>
  <c r="I3" i="51"/>
  <c r="I7" i="51" s="1"/>
  <c r="J3" i="51"/>
  <c r="J7" i="51" s="1"/>
  <c r="K3" i="51"/>
  <c r="K7" i="51" s="1"/>
  <c r="L3" i="51"/>
  <c r="L7" i="51" s="1"/>
  <c r="M3" i="51"/>
  <c r="M7" i="51" s="1"/>
  <c r="N3" i="51"/>
  <c r="N7" i="51" s="1"/>
  <c r="O3" i="51"/>
  <c r="O7" i="51" s="1"/>
  <c r="P3" i="51"/>
  <c r="P7" i="51" s="1"/>
  <c r="Q3" i="51"/>
  <c r="Q7" i="51" s="1"/>
  <c r="R3" i="51"/>
  <c r="R7" i="51" s="1"/>
  <c r="S3" i="51"/>
  <c r="S7" i="51" s="1"/>
  <c r="T3" i="51"/>
  <c r="T7" i="51" s="1"/>
  <c r="U3" i="51"/>
  <c r="U7" i="51" s="1"/>
  <c r="V3" i="51"/>
  <c r="V7" i="51" s="1"/>
  <c r="W3" i="51"/>
  <c r="W7" i="51" s="1"/>
  <c r="X3" i="51"/>
  <c r="X7" i="51" s="1"/>
  <c r="Y3" i="51"/>
  <c r="Y7" i="51" s="1"/>
  <c r="Z3" i="51"/>
  <c r="Z7" i="51" s="1"/>
  <c r="AA3" i="51"/>
  <c r="AA7" i="51" s="1"/>
  <c r="AB3" i="51"/>
  <c r="AB7" i="51" s="1"/>
  <c r="AC3" i="51"/>
  <c r="AD3" i="51"/>
  <c r="AE3" i="51"/>
  <c r="AE7" i="51" s="1"/>
  <c r="AF3" i="51"/>
  <c r="AF7" i="51" s="1"/>
  <c r="AG3" i="51"/>
  <c r="AG7" i="51" s="1"/>
  <c r="AH3" i="51"/>
  <c r="AH7" i="51" s="1"/>
  <c r="AI3" i="51"/>
  <c r="AI7" i="51" s="1"/>
  <c r="B3" i="51"/>
  <c r="B7" i="51" s="1"/>
  <c r="AC7" i="51"/>
  <c r="AD7" i="51"/>
  <c r="C13" i="50"/>
  <c r="D13" i="50"/>
  <c r="E13" i="50"/>
  <c r="F13" i="50"/>
  <c r="G13" i="50"/>
  <c r="H13" i="50"/>
  <c r="I13" i="50"/>
  <c r="J13" i="50"/>
  <c r="K13" i="50"/>
  <c r="L13" i="50"/>
  <c r="M13" i="50"/>
  <c r="N13" i="50"/>
  <c r="O13" i="50"/>
  <c r="P13" i="50"/>
  <c r="Q13" i="50"/>
  <c r="R13" i="50"/>
  <c r="S13" i="50"/>
  <c r="T13" i="50"/>
  <c r="U13" i="50"/>
  <c r="V13" i="50"/>
  <c r="W13" i="50"/>
  <c r="X13" i="50"/>
  <c r="Y13" i="50"/>
  <c r="Z13" i="50"/>
  <c r="AA13" i="50"/>
  <c r="AB13" i="50"/>
  <c r="AC13" i="50"/>
  <c r="AD13" i="50"/>
  <c r="AE13" i="50"/>
  <c r="AF13" i="50"/>
  <c r="AG13" i="50"/>
  <c r="AH13" i="50"/>
  <c r="AI13" i="50"/>
  <c r="B13" i="50"/>
  <c r="F8" i="50"/>
  <c r="G8" i="50"/>
  <c r="H8" i="50"/>
  <c r="I8" i="50"/>
  <c r="J8" i="50"/>
  <c r="K8" i="50"/>
  <c r="L8" i="50"/>
  <c r="M8" i="50"/>
  <c r="N8" i="50"/>
  <c r="O8" i="50"/>
  <c r="P8" i="50"/>
  <c r="Q8" i="50"/>
  <c r="R8" i="50"/>
  <c r="S8" i="50"/>
  <c r="T8" i="50"/>
  <c r="U8" i="50"/>
  <c r="V8" i="50"/>
  <c r="W8" i="50"/>
  <c r="X8" i="50"/>
  <c r="Y8" i="50"/>
  <c r="Z8" i="50"/>
  <c r="AA8" i="50"/>
  <c r="AB8" i="50"/>
  <c r="AC8" i="50"/>
  <c r="AD8" i="50"/>
  <c r="AE8" i="50"/>
  <c r="AF8" i="50"/>
  <c r="AG8" i="50"/>
  <c r="AH8" i="50"/>
  <c r="AI8" i="50"/>
  <c r="D8" i="50"/>
  <c r="E8" i="50"/>
  <c r="F9" i="50" s="1"/>
  <c r="G9" i="50" s="1"/>
  <c r="H9" i="50" s="1"/>
  <c r="I9" i="50" s="1"/>
  <c r="J9" i="50" s="1"/>
  <c r="K9" i="50" s="1"/>
  <c r="L9" i="50" s="1"/>
  <c r="M9" i="50" s="1"/>
  <c r="N9" i="50" s="1"/>
  <c r="O9" i="50" s="1"/>
  <c r="P9" i="50" s="1"/>
  <c r="Q9" i="50" s="1"/>
  <c r="R9" i="50" s="1"/>
  <c r="S9" i="50" s="1"/>
  <c r="T9" i="50" s="1"/>
  <c r="U9" i="50" s="1"/>
  <c r="V9" i="50" s="1"/>
  <c r="W9" i="50" s="1"/>
  <c r="X9" i="50" s="1"/>
  <c r="Y9" i="50" s="1"/>
  <c r="Z9" i="50" s="1"/>
  <c r="AA9" i="50" s="1"/>
  <c r="AB9" i="50" s="1"/>
  <c r="AC9" i="50" s="1"/>
  <c r="AD9" i="50" s="1"/>
  <c r="AE9" i="50" s="1"/>
  <c r="AF9" i="50" s="1"/>
  <c r="AG9" i="50" s="1"/>
  <c r="AH9" i="50" s="1"/>
  <c r="AI9" i="50" s="1"/>
  <c r="C8" i="50"/>
  <c r="B8" i="50"/>
  <c r="E14" i="50"/>
  <c r="D14" i="50"/>
  <c r="C14" i="50"/>
  <c r="B14" i="50"/>
  <c r="E9" i="50"/>
  <c r="D9" i="50"/>
  <c r="C9" i="50"/>
  <c r="B9" i="50"/>
  <c r="K10639" i="49"/>
  <c r="I10639" i="49"/>
  <c r="J10639" i="49" s="1"/>
  <c r="K10638" i="49"/>
  <c r="I10638" i="49"/>
  <c r="J10638" i="49" s="1"/>
  <c r="H10638" i="49"/>
  <c r="K10637" i="49"/>
  <c r="I10637" i="49"/>
  <c r="J10637" i="49" s="1"/>
  <c r="K10636" i="49"/>
  <c r="I10636" i="49"/>
  <c r="J10636" i="49" s="1"/>
  <c r="K10635" i="49"/>
  <c r="I10635" i="49"/>
  <c r="J10635" i="49" s="1"/>
  <c r="K10634" i="49"/>
  <c r="I10634" i="49"/>
  <c r="J10634" i="49" s="1"/>
  <c r="H10634" i="49"/>
  <c r="K10633" i="49"/>
  <c r="I10633" i="49"/>
  <c r="J10633" i="49" s="1"/>
  <c r="K10632" i="49"/>
  <c r="I10632" i="49"/>
  <c r="J10632" i="49" s="1"/>
  <c r="H10632" i="49"/>
  <c r="K10631" i="49"/>
  <c r="I10631" i="49"/>
  <c r="J10631" i="49" s="1"/>
  <c r="K10630" i="49"/>
  <c r="I10630" i="49"/>
  <c r="K10629" i="49"/>
  <c r="I10629" i="49"/>
  <c r="J10629" i="49" s="1"/>
  <c r="K10628" i="49"/>
  <c r="I10628" i="49"/>
  <c r="J10628" i="49" s="1"/>
  <c r="K10627" i="49"/>
  <c r="I10627" i="49"/>
  <c r="J10627" i="49" s="1"/>
  <c r="K10626" i="49"/>
  <c r="I10626" i="49"/>
  <c r="J10626" i="49" s="1"/>
  <c r="K10625" i="49"/>
  <c r="I10625" i="49"/>
  <c r="J10625" i="49" s="1"/>
  <c r="K10624" i="49"/>
  <c r="I10624" i="49"/>
  <c r="J10624" i="49" s="1"/>
  <c r="H10624" i="49"/>
  <c r="K10623" i="49"/>
  <c r="I10623" i="49"/>
  <c r="J10623" i="49" s="1"/>
  <c r="K10622" i="49"/>
  <c r="I10622" i="49"/>
  <c r="J10622" i="49" s="1"/>
  <c r="H10622" i="49"/>
  <c r="K10621" i="49"/>
  <c r="I10621" i="49"/>
  <c r="J10621" i="49" s="1"/>
  <c r="K10620" i="49"/>
  <c r="I10620" i="49"/>
  <c r="J10620" i="49" s="1"/>
  <c r="K10619" i="49"/>
  <c r="I10619" i="49"/>
  <c r="J10619" i="49" s="1"/>
  <c r="K10618" i="49"/>
  <c r="I10618" i="49"/>
  <c r="J10618" i="49" s="1"/>
  <c r="H10618" i="49"/>
  <c r="K10617" i="49"/>
  <c r="I10617" i="49"/>
  <c r="J10617" i="49" s="1"/>
  <c r="K10616" i="49"/>
  <c r="I10616" i="49"/>
  <c r="J10616" i="49" s="1"/>
  <c r="H10616" i="49"/>
  <c r="K10615" i="49"/>
  <c r="I10615" i="49"/>
  <c r="J10615" i="49" s="1"/>
  <c r="K10614" i="49"/>
  <c r="I10614" i="49"/>
  <c r="K10613" i="49"/>
  <c r="I10613" i="49"/>
  <c r="K10612" i="49"/>
  <c r="I10612" i="49"/>
  <c r="J10612" i="49" s="1"/>
  <c r="K10611" i="49"/>
  <c r="I10611" i="49"/>
  <c r="K10610" i="49"/>
  <c r="I10610" i="49"/>
  <c r="J10610" i="49" s="1"/>
  <c r="K10609" i="49"/>
  <c r="I10609" i="49"/>
  <c r="K10608" i="49"/>
  <c r="I10608" i="49"/>
  <c r="K10607" i="49"/>
  <c r="I10607" i="49"/>
  <c r="K10606" i="49"/>
  <c r="I10606" i="49"/>
  <c r="J10606" i="49" s="1"/>
  <c r="H10606" i="49"/>
  <c r="K10605" i="49"/>
  <c r="I10605" i="49"/>
  <c r="K10604" i="49"/>
  <c r="I10604" i="49"/>
  <c r="J10604" i="49" s="1"/>
  <c r="K10603" i="49"/>
  <c r="I10603" i="49"/>
  <c r="K10602" i="49"/>
  <c r="I10602" i="49"/>
  <c r="J10602" i="49" s="1"/>
  <c r="H10602" i="49"/>
  <c r="K10601" i="49"/>
  <c r="I10601" i="49"/>
  <c r="K10600" i="49"/>
  <c r="I10600" i="49"/>
  <c r="J10600" i="49" s="1"/>
  <c r="H10600" i="49"/>
  <c r="K10599" i="49"/>
  <c r="I10599" i="49"/>
  <c r="K10598" i="49"/>
  <c r="I10598" i="49"/>
  <c r="K10597" i="49"/>
  <c r="I10597" i="49"/>
  <c r="K10596" i="49"/>
  <c r="I10596" i="49"/>
  <c r="J10596" i="49" s="1"/>
  <c r="K10595" i="49"/>
  <c r="I10595" i="49"/>
  <c r="K10594" i="49"/>
  <c r="I10594" i="49"/>
  <c r="J10594" i="49" s="1"/>
  <c r="K10593" i="49"/>
  <c r="I10593" i="49"/>
  <c r="K10592" i="49"/>
  <c r="I10592" i="49"/>
  <c r="J10592" i="49" s="1"/>
  <c r="H10592" i="49"/>
  <c r="K10591" i="49"/>
  <c r="I10591" i="49"/>
  <c r="K10590" i="49"/>
  <c r="I10590" i="49"/>
  <c r="J10590" i="49" s="1"/>
  <c r="H10590" i="49"/>
  <c r="K10589" i="49"/>
  <c r="I10589" i="49"/>
  <c r="K10588" i="49"/>
  <c r="I10588" i="49"/>
  <c r="K10587" i="49"/>
  <c r="I10587" i="49"/>
  <c r="K10586" i="49"/>
  <c r="I10586" i="49"/>
  <c r="J10586" i="49" s="1"/>
  <c r="H10586" i="49"/>
  <c r="K10585" i="49"/>
  <c r="I10585" i="49"/>
  <c r="K10584" i="49"/>
  <c r="I10584" i="49"/>
  <c r="J10584" i="49" s="1"/>
  <c r="H10584" i="49"/>
  <c r="K10583" i="49"/>
  <c r="I10583" i="49"/>
  <c r="K10582" i="49"/>
  <c r="I10582" i="49"/>
  <c r="J10582" i="49" s="1"/>
  <c r="H10582" i="49"/>
  <c r="K10581" i="49"/>
  <c r="I10581" i="49"/>
  <c r="K10580" i="49"/>
  <c r="I10580" i="49"/>
  <c r="K10579" i="49"/>
  <c r="I10579" i="49"/>
  <c r="K10578" i="49"/>
  <c r="I10578" i="49"/>
  <c r="J10578" i="49" s="1"/>
  <c r="K10577" i="49"/>
  <c r="I10577" i="49"/>
  <c r="K10576" i="49"/>
  <c r="I10576" i="49"/>
  <c r="J10576" i="49" s="1"/>
  <c r="H10576" i="49"/>
  <c r="K10575" i="49"/>
  <c r="I10575" i="49"/>
  <c r="K10574" i="49"/>
  <c r="I10574" i="49"/>
  <c r="J10574" i="49" s="1"/>
  <c r="H10574" i="49"/>
  <c r="K10573" i="49"/>
  <c r="I10573" i="49"/>
  <c r="K10572" i="49"/>
  <c r="I10572" i="49"/>
  <c r="K10571" i="49"/>
  <c r="I10571" i="49"/>
  <c r="K10570" i="49"/>
  <c r="I10570" i="49"/>
  <c r="J10570" i="49" s="1"/>
  <c r="H10570" i="49"/>
  <c r="K10569" i="49"/>
  <c r="I10569" i="49"/>
  <c r="K10568" i="49"/>
  <c r="I10568" i="49"/>
  <c r="J10568" i="49" s="1"/>
  <c r="H10568" i="49"/>
  <c r="K10567" i="49"/>
  <c r="I10567" i="49"/>
  <c r="K10566" i="49"/>
  <c r="I10566" i="49"/>
  <c r="J10566" i="49" s="1"/>
  <c r="H10566" i="49"/>
  <c r="K10565" i="49"/>
  <c r="I10565" i="49"/>
  <c r="K10564" i="49"/>
  <c r="I10564" i="49"/>
  <c r="K10563" i="49"/>
  <c r="I10563" i="49"/>
  <c r="K10562" i="49"/>
  <c r="I10562" i="49"/>
  <c r="J10562" i="49" s="1"/>
  <c r="K10561" i="49"/>
  <c r="I10561" i="49"/>
  <c r="K10560" i="49"/>
  <c r="I10560" i="49"/>
  <c r="J10560" i="49" s="1"/>
  <c r="H10560" i="49"/>
  <c r="K10559" i="49"/>
  <c r="I10559" i="49"/>
  <c r="K10558" i="49"/>
  <c r="I10558" i="49"/>
  <c r="J10558" i="49" s="1"/>
  <c r="H10558" i="49"/>
  <c r="K10557" i="49"/>
  <c r="I10557" i="49"/>
  <c r="K10556" i="49"/>
  <c r="I10556" i="49"/>
  <c r="K10555" i="49"/>
  <c r="I10555" i="49"/>
  <c r="K10554" i="49"/>
  <c r="I10554" i="49"/>
  <c r="J10554" i="49" s="1"/>
  <c r="H10554" i="49"/>
  <c r="K10553" i="49"/>
  <c r="I10553" i="49"/>
  <c r="K10552" i="49"/>
  <c r="I10552" i="49"/>
  <c r="J10552" i="49" s="1"/>
  <c r="H10552" i="49"/>
  <c r="K10551" i="49"/>
  <c r="I10551" i="49"/>
  <c r="K10550" i="49"/>
  <c r="I10550" i="49"/>
  <c r="J10550" i="49" s="1"/>
  <c r="H10550" i="49"/>
  <c r="K10549" i="49"/>
  <c r="I10549" i="49"/>
  <c r="K10548" i="49"/>
  <c r="I10548" i="49"/>
  <c r="K10547" i="49"/>
  <c r="I10547" i="49"/>
  <c r="K10546" i="49"/>
  <c r="I10546" i="49"/>
  <c r="J10546" i="49" s="1"/>
  <c r="K10545" i="49"/>
  <c r="I10545" i="49"/>
  <c r="K10544" i="49"/>
  <c r="I10544" i="49"/>
  <c r="J10544" i="49" s="1"/>
  <c r="H10544" i="49"/>
  <c r="K10543" i="49"/>
  <c r="I10543" i="49"/>
  <c r="K10542" i="49"/>
  <c r="I10542" i="49"/>
  <c r="J10542" i="49" s="1"/>
  <c r="H10542" i="49"/>
  <c r="K10541" i="49"/>
  <c r="I10541" i="49"/>
  <c r="K10540" i="49"/>
  <c r="I10540" i="49"/>
  <c r="K10539" i="49"/>
  <c r="I10539" i="49"/>
  <c r="K10538" i="49"/>
  <c r="I10538" i="49"/>
  <c r="J10538" i="49" s="1"/>
  <c r="H10538" i="49"/>
  <c r="K10537" i="49"/>
  <c r="I10537" i="49"/>
  <c r="K10536" i="49"/>
  <c r="I10536" i="49"/>
  <c r="J10536" i="49" s="1"/>
  <c r="H10536" i="49"/>
  <c r="K10535" i="49"/>
  <c r="I10535" i="49"/>
  <c r="K10534" i="49"/>
  <c r="I10534" i="49"/>
  <c r="J10534" i="49" s="1"/>
  <c r="H10534" i="49"/>
  <c r="K10533" i="49"/>
  <c r="I10533" i="49"/>
  <c r="K10532" i="49"/>
  <c r="I10532" i="49"/>
  <c r="K10531" i="49"/>
  <c r="I10531" i="49"/>
  <c r="K10530" i="49"/>
  <c r="I10530" i="49"/>
  <c r="J10530" i="49" s="1"/>
  <c r="K10529" i="49"/>
  <c r="I10529" i="49"/>
  <c r="K10528" i="49"/>
  <c r="I10528" i="49"/>
  <c r="K10527" i="49"/>
  <c r="I10527" i="49"/>
  <c r="K10526" i="49"/>
  <c r="I10526" i="49"/>
  <c r="J10526" i="49" s="1"/>
  <c r="H10526" i="49"/>
  <c r="K10525" i="49"/>
  <c r="I10525" i="49"/>
  <c r="K10524" i="49"/>
  <c r="I10524" i="49"/>
  <c r="K10523" i="49"/>
  <c r="I10523" i="49"/>
  <c r="K10522" i="49"/>
  <c r="I10522" i="49"/>
  <c r="J10522" i="49" s="1"/>
  <c r="H10522" i="49"/>
  <c r="K10521" i="49"/>
  <c r="I10521" i="49"/>
  <c r="K10520" i="49"/>
  <c r="I10520" i="49"/>
  <c r="J10520" i="49" s="1"/>
  <c r="H10520" i="49"/>
  <c r="K10519" i="49"/>
  <c r="I10519" i="49"/>
  <c r="J10519" i="49" s="1"/>
  <c r="H10519" i="49"/>
  <c r="K10518" i="49"/>
  <c r="I10518" i="49"/>
  <c r="J10518" i="49" s="1"/>
  <c r="K10517" i="49"/>
  <c r="I10517" i="49"/>
  <c r="K10516" i="49"/>
  <c r="I10516" i="49"/>
  <c r="K10515" i="49"/>
  <c r="I10515" i="49"/>
  <c r="J10515" i="49" s="1"/>
  <c r="H10515" i="49"/>
  <c r="K10514" i="49"/>
  <c r="I10514" i="49"/>
  <c r="J10514" i="49" s="1"/>
  <c r="H10514" i="49"/>
  <c r="K10513" i="49"/>
  <c r="I10513" i="49"/>
  <c r="K10512" i="49"/>
  <c r="I10512" i="49"/>
  <c r="K10511" i="49"/>
  <c r="I10511" i="49"/>
  <c r="J10511" i="49" s="1"/>
  <c r="H10511" i="49"/>
  <c r="K10510" i="49"/>
  <c r="I10510" i="49"/>
  <c r="J10510" i="49" s="1"/>
  <c r="K10509" i="49"/>
  <c r="I10509" i="49"/>
  <c r="K10508" i="49"/>
  <c r="I10508" i="49"/>
  <c r="J10508" i="49" s="1"/>
  <c r="K10507" i="49"/>
  <c r="I10507" i="49"/>
  <c r="J10507" i="49" s="1"/>
  <c r="H10507" i="49"/>
  <c r="K10506" i="49"/>
  <c r="I10506" i="49"/>
  <c r="J10506" i="49" s="1"/>
  <c r="H10506" i="49"/>
  <c r="K10505" i="49"/>
  <c r="I10505" i="49"/>
  <c r="J10505" i="49" s="1"/>
  <c r="H10505" i="49"/>
  <c r="K10504" i="49"/>
  <c r="I10504" i="49"/>
  <c r="J10504" i="49" s="1"/>
  <c r="H10504" i="49"/>
  <c r="K10503" i="49"/>
  <c r="I10503" i="49"/>
  <c r="J10503" i="49" s="1"/>
  <c r="H10503" i="49"/>
  <c r="K10502" i="49"/>
  <c r="I10502" i="49"/>
  <c r="K10501" i="49"/>
  <c r="I10501" i="49"/>
  <c r="K10500" i="49"/>
  <c r="I10500" i="49"/>
  <c r="K10499" i="49"/>
  <c r="I10499" i="49"/>
  <c r="J10499" i="49" s="1"/>
  <c r="H10499" i="49"/>
  <c r="K10498" i="49"/>
  <c r="I10498" i="49"/>
  <c r="J10498" i="49" s="1"/>
  <c r="H10498" i="49"/>
  <c r="K10497" i="49"/>
  <c r="I10497" i="49"/>
  <c r="J10497" i="49" s="1"/>
  <c r="H10497" i="49"/>
  <c r="K10496" i="49"/>
  <c r="I10496" i="49"/>
  <c r="K10495" i="49"/>
  <c r="I10495" i="49"/>
  <c r="J10495" i="49" s="1"/>
  <c r="K10494" i="49"/>
  <c r="I10494" i="49"/>
  <c r="K10493" i="49"/>
  <c r="I10493" i="49"/>
  <c r="K10492" i="49"/>
  <c r="I10492" i="49"/>
  <c r="J10492" i="49" s="1"/>
  <c r="H10492" i="49"/>
  <c r="K10491" i="49"/>
  <c r="I10491" i="49"/>
  <c r="J10491" i="49" s="1"/>
  <c r="H10491" i="49"/>
  <c r="K10490" i="49"/>
  <c r="I10490" i="49"/>
  <c r="J10490" i="49" s="1"/>
  <c r="H10490" i="49"/>
  <c r="K10489" i="49"/>
  <c r="I10489" i="49"/>
  <c r="J10489" i="49" s="1"/>
  <c r="K10488" i="49"/>
  <c r="J10488" i="49"/>
  <c r="I10488" i="49"/>
  <c r="H10488" i="49" s="1"/>
  <c r="K10487" i="49"/>
  <c r="I10487" i="49"/>
  <c r="K10486" i="49"/>
  <c r="I10486" i="49"/>
  <c r="K10485" i="49"/>
  <c r="I10485" i="49"/>
  <c r="J10485" i="49" s="1"/>
  <c r="H10485" i="49"/>
  <c r="K10484" i="49"/>
  <c r="J10484" i="49"/>
  <c r="I10484" i="49"/>
  <c r="H10484" i="49"/>
  <c r="K10483" i="49"/>
  <c r="I10483" i="49"/>
  <c r="J10483" i="49" s="1"/>
  <c r="H10483" i="49"/>
  <c r="K10482" i="49"/>
  <c r="J10482" i="49"/>
  <c r="I10482" i="49"/>
  <c r="H10482" i="49" s="1"/>
  <c r="K10481" i="49"/>
  <c r="I10481" i="49"/>
  <c r="K10480" i="49"/>
  <c r="J10480" i="49"/>
  <c r="I10480" i="49"/>
  <c r="H10480" i="49"/>
  <c r="K10479" i="49"/>
  <c r="I10479" i="49"/>
  <c r="J10479" i="49" s="1"/>
  <c r="H10479" i="49"/>
  <c r="K10478" i="49"/>
  <c r="I10478" i="49"/>
  <c r="J10478" i="49" s="1"/>
  <c r="K10477" i="49"/>
  <c r="I10477" i="49"/>
  <c r="J10477" i="49" s="1"/>
  <c r="H10477" i="49"/>
  <c r="K10476" i="49"/>
  <c r="I10476" i="49"/>
  <c r="K10475" i="49"/>
  <c r="I10475" i="49"/>
  <c r="K10474" i="49"/>
  <c r="J10474" i="49"/>
  <c r="I10474" i="49"/>
  <c r="H10474" i="49"/>
  <c r="K10473" i="49"/>
  <c r="I10473" i="49"/>
  <c r="J10473" i="49" s="1"/>
  <c r="H10473" i="49"/>
  <c r="K10472" i="49"/>
  <c r="J10472" i="49"/>
  <c r="I10472" i="49"/>
  <c r="H10472" i="49" s="1"/>
  <c r="K10471" i="49"/>
  <c r="I10471" i="49"/>
  <c r="K10470" i="49"/>
  <c r="I10470" i="49"/>
  <c r="J10470" i="49" s="1"/>
  <c r="K10469" i="49"/>
  <c r="J10469" i="49"/>
  <c r="I10469" i="49"/>
  <c r="H10469" i="49"/>
  <c r="K10468" i="49"/>
  <c r="I10468" i="49"/>
  <c r="J10468" i="49" s="1"/>
  <c r="H10468" i="49"/>
  <c r="K10467" i="49"/>
  <c r="J10467" i="49"/>
  <c r="I10467" i="49"/>
  <c r="H10467" i="49" s="1"/>
  <c r="K10466" i="49"/>
  <c r="I10466" i="49"/>
  <c r="K10465" i="49"/>
  <c r="I10465" i="49"/>
  <c r="J10465" i="49" s="1"/>
  <c r="H10465" i="49"/>
  <c r="K10464" i="49"/>
  <c r="I10464" i="49"/>
  <c r="J10464" i="49" s="1"/>
  <c r="K10463" i="49"/>
  <c r="J10463" i="49"/>
  <c r="I10463" i="49"/>
  <c r="H10463" i="49"/>
  <c r="K10462" i="49"/>
  <c r="I10462" i="49"/>
  <c r="J10462" i="49" s="1"/>
  <c r="H10462" i="49"/>
  <c r="K10461" i="49"/>
  <c r="I10461" i="49"/>
  <c r="K10460" i="49"/>
  <c r="I10460" i="49"/>
  <c r="K10459" i="49"/>
  <c r="J10459" i="49"/>
  <c r="I10459" i="49"/>
  <c r="H10459" i="49"/>
  <c r="K10458" i="49"/>
  <c r="I10458" i="49"/>
  <c r="J10458" i="49" s="1"/>
  <c r="H10458" i="49"/>
  <c r="K10457" i="49"/>
  <c r="I10457" i="49"/>
  <c r="K10456" i="49"/>
  <c r="I10456" i="49"/>
  <c r="J10456" i="49" s="1"/>
  <c r="H10456" i="49"/>
  <c r="K10455" i="49"/>
  <c r="I10455" i="49"/>
  <c r="J10455" i="49" s="1"/>
  <c r="H10455" i="49"/>
  <c r="K10454" i="49"/>
  <c r="I10454" i="49"/>
  <c r="K10453" i="49"/>
  <c r="J10453" i="49"/>
  <c r="I10453" i="49"/>
  <c r="H10453" i="49"/>
  <c r="K10452" i="49"/>
  <c r="I10452" i="49"/>
  <c r="J10452" i="49" s="1"/>
  <c r="H10452" i="49"/>
  <c r="K10451" i="49"/>
  <c r="J10451" i="49"/>
  <c r="I10451" i="49"/>
  <c r="H10451" i="49" s="1"/>
  <c r="K10450" i="49"/>
  <c r="I10450" i="49"/>
  <c r="K10449" i="49"/>
  <c r="I10449" i="49"/>
  <c r="K10448" i="49"/>
  <c r="I10448" i="49"/>
  <c r="K10447" i="49"/>
  <c r="J10447" i="49"/>
  <c r="I10447" i="49"/>
  <c r="H10447" i="49"/>
  <c r="K10446" i="49"/>
  <c r="I10446" i="49"/>
  <c r="J10446" i="49" s="1"/>
  <c r="H10446" i="49"/>
  <c r="K10445" i="49"/>
  <c r="I10445" i="49"/>
  <c r="K10444" i="49"/>
  <c r="I10444" i="49"/>
  <c r="K10443" i="49"/>
  <c r="J10443" i="49"/>
  <c r="I10443" i="49"/>
  <c r="H10443" i="49"/>
  <c r="K10442" i="49"/>
  <c r="I10442" i="49"/>
  <c r="J10442" i="49" s="1"/>
  <c r="K10441" i="49"/>
  <c r="J10441" i="49"/>
  <c r="I10441" i="49"/>
  <c r="H10441" i="49" s="1"/>
  <c r="K10440" i="49"/>
  <c r="I10440" i="49"/>
  <c r="J10440" i="49" s="1"/>
  <c r="H10440" i="49"/>
  <c r="K10439" i="49"/>
  <c r="I10439" i="49"/>
  <c r="J10439" i="49" s="1"/>
  <c r="H10439" i="49"/>
  <c r="K10438" i="49"/>
  <c r="I10438" i="49"/>
  <c r="K10437" i="49"/>
  <c r="J10437" i="49"/>
  <c r="I10437" i="49"/>
  <c r="H10437" i="49"/>
  <c r="K10436" i="49"/>
  <c r="I10436" i="49"/>
  <c r="J10436" i="49" s="1"/>
  <c r="H10436" i="49"/>
  <c r="K10435" i="49"/>
  <c r="J10435" i="49"/>
  <c r="I10435" i="49"/>
  <c r="H10435" i="49" s="1"/>
  <c r="K10434" i="49"/>
  <c r="I10434" i="49"/>
  <c r="K10433" i="49"/>
  <c r="I10433" i="49"/>
  <c r="J10433" i="49" s="1"/>
  <c r="H10433" i="49"/>
  <c r="K10432" i="49"/>
  <c r="I10432" i="49"/>
  <c r="K10431" i="49"/>
  <c r="J10431" i="49"/>
  <c r="I10431" i="49"/>
  <c r="H10431" i="49"/>
  <c r="K10430" i="49"/>
  <c r="I10430" i="49"/>
  <c r="J10430" i="49" s="1"/>
  <c r="H10430" i="49"/>
  <c r="K10429" i="49"/>
  <c r="I10429" i="49"/>
  <c r="K10428" i="49"/>
  <c r="I10428" i="49"/>
  <c r="K10427" i="49"/>
  <c r="J10427" i="49"/>
  <c r="I10427" i="49"/>
  <c r="H10427" i="49"/>
  <c r="K10426" i="49"/>
  <c r="I10426" i="49"/>
  <c r="K10425" i="49"/>
  <c r="I10425" i="49"/>
  <c r="K10424" i="49"/>
  <c r="I10424" i="49"/>
  <c r="J10424" i="49" s="1"/>
  <c r="H10424" i="49"/>
  <c r="K10423" i="49"/>
  <c r="I10423" i="49"/>
  <c r="J10423" i="49" s="1"/>
  <c r="K10422" i="49"/>
  <c r="I10422" i="49"/>
  <c r="K10421" i="49"/>
  <c r="J10421" i="49"/>
  <c r="I10421" i="49"/>
  <c r="H10421" i="49"/>
  <c r="K10420" i="49"/>
  <c r="I10420" i="49"/>
  <c r="J10420" i="49" s="1"/>
  <c r="H10420" i="49"/>
  <c r="K10419" i="49"/>
  <c r="I10419" i="49"/>
  <c r="K10418" i="49"/>
  <c r="I10418" i="49"/>
  <c r="K10417" i="49"/>
  <c r="I10417" i="49"/>
  <c r="J10417" i="49" s="1"/>
  <c r="H10417" i="49"/>
  <c r="K10416" i="49"/>
  <c r="I10416" i="49"/>
  <c r="J10416" i="49" s="1"/>
  <c r="H10416" i="49"/>
  <c r="K10415" i="49"/>
  <c r="J10415" i="49"/>
  <c r="I10415" i="49"/>
  <c r="H10415" i="49"/>
  <c r="K10414" i="49"/>
  <c r="I10414" i="49"/>
  <c r="J10414" i="49" s="1"/>
  <c r="H10414" i="49"/>
  <c r="K10413" i="49"/>
  <c r="I10413" i="49"/>
  <c r="K10412" i="49"/>
  <c r="I10412" i="49"/>
  <c r="K10411" i="49"/>
  <c r="J10411" i="49"/>
  <c r="I10411" i="49"/>
  <c r="H10411" i="49"/>
  <c r="K10410" i="49"/>
  <c r="I10410" i="49"/>
  <c r="J10410" i="49" s="1"/>
  <c r="K10409" i="49"/>
  <c r="I10409" i="49"/>
  <c r="H10409" i="49" s="1"/>
  <c r="K10408" i="49"/>
  <c r="I10408" i="49"/>
  <c r="J10408" i="49" s="1"/>
  <c r="H10408" i="49"/>
  <c r="K10407" i="49"/>
  <c r="I10407" i="49"/>
  <c r="K10406" i="49"/>
  <c r="I10406" i="49"/>
  <c r="K10405" i="49"/>
  <c r="J10405" i="49"/>
  <c r="I10405" i="49"/>
  <c r="H10405" i="49"/>
  <c r="K10404" i="49"/>
  <c r="I10404" i="49"/>
  <c r="J10404" i="49" s="1"/>
  <c r="H10404" i="49"/>
  <c r="K10403" i="49"/>
  <c r="J10403" i="49"/>
  <c r="I10403" i="49"/>
  <c r="H10403" i="49" s="1"/>
  <c r="K10402" i="49"/>
  <c r="I10402" i="49"/>
  <c r="K10401" i="49"/>
  <c r="I10401" i="49"/>
  <c r="J10401" i="49" s="1"/>
  <c r="K10400" i="49"/>
  <c r="I10400" i="49"/>
  <c r="K10399" i="49"/>
  <c r="J10399" i="49"/>
  <c r="I10399" i="49"/>
  <c r="H10399" i="49"/>
  <c r="K10398" i="49"/>
  <c r="I10398" i="49"/>
  <c r="J10398" i="49" s="1"/>
  <c r="H10398" i="49"/>
  <c r="K10397" i="49"/>
  <c r="I10397" i="49"/>
  <c r="K10396" i="49"/>
  <c r="I10396" i="49"/>
  <c r="K10395" i="49"/>
  <c r="J10395" i="49"/>
  <c r="I10395" i="49"/>
  <c r="H10395" i="49"/>
  <c r="K10394" i="49"/>
  <c r="I10394" i="49"/>
  <c r="J10394" i="49" s="1"/>
  <c r="H10394" i="49"/>
  <c r="K10393" i="49"/>
  <c r="J10393" i="49"/>
  <c r="I10393" i="49"/>
  <c r="H10393" i="49" s="1"/>
  <c r="K10392" i="49"/>
  <c r="I10392" i="49"/>
  <c r="J10392" i="49" s="1"/>
  <c r="H10392" i="49"/>
  <c r="K10391" i="49"/>
  <c r="I10391" i="49"/>
  <c r="K10390" i="49"/>
  <c r="I10390" i="49"/>
  <c r="K10389" i="49"/>
  <c r="J10389" i="49"/>
  <c r="I10389" i="49"/>
  <c r="H10389" i="49"/>
  <c r="K10388" i="49"/>
  <c r="I10388" i="49"/>
  <c r="J10388" i="49" s="1"/>
  <c r="H10388" i="49"/>
  <c r="K10387" i="49"/>
  <c r="I10387" i="49"/>
  <c r="K10386" i="49"/>
  <c r="I10386" i="49"/>
  <c r="K10385" i="49"/>
  <c r="I10385" i="49"/>
  <c r="K10384" i="49"/>
  <c r="I10384" i="49"/>
  <c r="J10384" i="49" s="1"/>
  <c r="H10384" i="49"/>
  <c r="K10383" i="49"/>
  <c r="J10383" i="49"/>
  <c r="I10383" i="49"/>
  <c r="H10383" i="49"/>
  <c r="K10382" i="49"/>
  <c r="I10382" i="49"/>
  <c r="J10382" i="49" s="1"/>
  <c r="H10382" i="49"/>
  <c r="K10381" i="49"/>
  <c r="I10381" i="49"/>
  <c r="K10380" i="49"/>
  <c r="I10380" i="49"/>
  <c r="K10379" i="49"/>
  <c r="J10379" i="49"/>
  <c r="I10379" i="49"/>
  <c r="H10379" i="49"/>
  <c r="K10378" i="49"/>
  <c r="I10378" i="49"/>
  <c r="J10378" i="49" s="1"/>
  <c r="H10378" i="49"/>
  <c r="K10377" i="49"/>
  <c r="J10377" i="49"/>
  <c r="I10377" i="49"/>
  <c r="H10377" i="49" s="1"/>
  <c r="K10376" i="49"/>
  <c r="I10376" i="49"/>
  <c r="J10376" i="49" s="1"/>
  <c r="H10376" i="49"/>
  <c r="K10375" i="49"/>
  <c r="I10375" i="49"/>
  <c r="J10375" i="49" s="1"/>
  <c r="K10374" i="49"/>
  <c r="I10374" i="49"/>
  <c r="K10373" i="49"/>
  <c r="J10373" i="49"/>
  <c r="I10373" i="49"/>
  <c r="H10373" i="49"/>
  <c r="K10372" i="49"/>
  <c r="I10372" i="49"/>
  <c r="J10372" i="49" s="1"/>
  <c r="H10372" i="49"/>
  <c r="K10371" i="49"/>
  <c r="I10371" i="49"/>
  <c r="H10371" i="49" s="1"/>
  <c r="K10370" i="49"/>
  <c r="I10370" i="49"/>
  <c r="K10369" i="49"/>
  <c r="I10369" i="49"/>
  <c r="J10369" i="49" s="1"/>
  <c r="K10368" i="49"/>
  <c r="I10368" i="49"/>
  <c r="J10368" i="49" s="1"/>
  <c r="H10368" i="49"/>
  <c r="K10367" i="49"/>
  <c r="J10367" i="49"/>
  <c r="I10367" i="49"/>
  <c r="H10367" i="49"/>
  <c r="K10366" i="49"/>
  <c r="I10366" i="49"/>
  <c r="J10366" i="49" s="1"/>
  <c r="H10366" i="49"/>
  <c r="K10365" i="49"/>
  <c r="I10365" i="49"/>
  <c r="K10364" i="49"/>
  <c r="I10364" i="49"/>
  <c r="K10363" i="49"/>
  <c r="J10363" i="49"/>
  <c r="I10363" i="49"/>
  <c r="H10363" i="49"/>
  <c r="K10362" i="49"/>
  <c r="I10362" i="49"/>
  <c r="K10361" i="49"/>
  <c r="J10361" i="49"/>
  <c r="I10361" i="49"/>
  <c r="H10361" i="49" s="1"/>
  <c r="K10360" i="49"/>
  <c r="I10360" i="49"/>
  <c r="J10360" i="49" s="1"/>
  <c r="H10360" i="49"/>
  <c r="K10359" i="49"/>
  <c r="I10359" i="49"/>
  <c r="J10359" i="49" s="1"/>
  <c r="H10359" i="49"/>
  <c r="K10358" i="49"/>
  <c r="I10358" i="49"/>
  <c r="K10357" i="49"/>
  <c r="J10357" i="49"/>
  <c r="I10357" i="49"/>
  <c r="H10357" i="49"/>
  <c r="K10356" i="49"/>
  <c r="I10356" i="49"/>
  <c r="J10356" i="49" s="1"/>
  <c r="H10356" i="49"/>
  <c r="K10355" i="49"/>
  <c r="J10355" i="49"/>
  <c r="I10355" i="49"/>
  <c r="H10355" i="49" s="1"/>
  <c r="K10354" i="49"/>
  <c r="I10354" i="49"/>
  <c r="K10353" i="49"/>
  <c r="I10353" i="49"/>
  <c r="J10353" i="49" s="1"/>
  <c r="H10353" i="49"/>
  <c r="K10352" i="49"/>
  <c r="I10352" i="49"/>
  <c r="J10352" i="49" s="1"/>
  <c r="K10351" i="49"/>
  <c r="J10351" i="49"/>
  <c r="I10351" i="49"/>
  <c r="H10351" i="49"/>
  <c r="K10350" i="49"/>
  <c r="I10350" i="49"/>
  <c r="J10350" i="49" s="1"/>
  <c r="H10350" i="49"/>
  <c r="K10349" i="49"/>
  <c r="I10349" i="49"/>
  <c r="J10349" i="49" s="1"/>
  <c r="H10349" i="49"/>
  <c r="K10348" i="49"/>
  <c r="I10348" i="49"/>
  <c r="J10348" i="49" s="1"/>
  <c r="K10347" i="49"/>
  <c r="J10347" i="49"/>
  <c r="I10347" i="49"/>
  <c r="H10347" i="49"/>
  <c r="K10346" i="49"/>
  <c r="I10346" i="49"/>
  <c r="J10346" i="49" s="1"/>
  <c r="H10346" i="49"/>
  <c r="K10345" i="49"/>
  <c r="J10345" i="49"/>
  <c r="I10345" i="49"/>
  <c r="H10345" i="49" s="1"/>
  <c r="K10344" i="49"/>
  <c r="I10344" i="49"/>
  <c r="J10344" i="49" s="1"/>
  <c r="H10344" i="49"/>
  <c r="K10343" i="49"/>
  <c r="J10343" i="49"/>
  <c r="I10343" i="49"/>
  <c r="H10343" i="49"/>
  <c r="K10342" i="49"/>
  <c r="I10342" i="49"/>
  <c r="J10342" i="49" s="1"/>
  <c r="H10342" i="49"/>
  <c r="K10341" i="49"/>
  <c r="I10341" i="49"/>
  <c r="J10341" i="49" s="1"/>
  <c r="K10340" i="49"/>
  <c r="I10340" i="49"/>
  <c r="J10340" i="49" s="1"/>
  <c r="H10340" i="49"/>
  <c r="K10339" i="49"/>
  <c r="J10339" i="49"/>
  <c r="I10339" i="49"/>
  <c r="H10339" i="49"/>
  <c r="K10338" i="49"/>
  <c r="I10338" i="49"/>
  <c r="K10337" i="49"/>
  <c r="I10337" i="49"/>
  <c r="J10337" i="49" s="1"/>
  <c r="H10337" i="49"/>
  <c r="K10336" i="49"/>
  <c r="I10336" i="49"/>
  <c r="K10335" i="49"/>
  <c r="J10335" i="49"/>
  <c r="I10335" i="49"/>
  <c r="H10335" i="49"/>
  <c r="K10334" i="49"/>
  <c r="I10334" i="49"/>
  <c r="J10334" i="49" s="1"/>
  <c r="H10334" i="49"/>
  <c r="K10333" i="49"/>
  <c r="I10333" i="49"/>
  <c r="J10333" i="49" s="1"/>
  <c r="K10332" i="49"/>
  <c r="I10332" i="49"/>
  <c r="K10331" i="49"/>
  <c r="I10331" i="49"/>
  <c r="K10330" i="49"/>
  <c r="I10330" i="49"/>
  <c r="J10330" i="49" s="1"/>
  <c r="H10330" i="49"/>
  <c r="K10329" i="49"/>
  <c r="I10329" i="49"/>
  <c r="J10329" i="49" s="1"/>
  <c r="K10328" i="49"/>
  <c r="J10328" i="49"/>
  <c r="I10328" i="49"/>
  <c r="H10328" i="49"/>
  <c r="K10327" i="49"/>
  <c r="I10327" i="49"/>
  <c r="J10327" i="49" s="1"/>
  <c r="H10327" i="49"/>
  <c r="K10326" i="49"/>
  <c r="J10326" i="49"/>
  <c r="I10326" i="49"/>
  <c r="H10326" i="49" s="1"/>
  <c r="K10325" i="49"/>
  <c r="I10325" i="49"/>
  <c r="K10324" i="49"/>
  <c r="J10324" i="49"/>
  <c r="I10324" i="49"/>
  <c r="H10324" i="49" s="1"/>
  <c r="K10323" i="49"/>
  <c r="I10323" i="49"/>
  <c r="J10323" i="49" s="1"/>
  <c r="H10323" i="49"/>
  <c r="K10322" i="49"/>
  <c r="I10322" i="49"/>
  <c r="K10321" i="49"/>
  <c r="I10321" i="49"/>
  <c r="J10321" i="49" s="1"/>
  <c r="H10321" i="49"/>
  <c r="K10320" i="49"/>
  <c r="I10320" i="49"/>
  <c r="J10320" i="49" s="1"/>
  <c r="K10319" i="49"/>
  <c r="I10319" i="49"/>
  <c r="K10318" i="49"/>
  <c r="J10318" i="49"/>
  <c r="I10318" i="49"/>
  <c r="H10318" i="49"/>
  <c r="K10317" i="49"/>
  <c r="I10317" i="49"/>
  <c r="J10317" i="49" s="1"/>
  <c r="H10317" i="49"/>
  <c r="K10316" i="49"/>
  <c r="I10316" i="49"/>
  <c r="K10315" i="49"/>
  <c r="I10315" i="49"/>
  <c r="K10314" i="49"/>
  <c r="I10314" i="49"/>
  <c r="J10314" i="49" s="1"/>
  <c r="H10314" i="49"/>
  <c r="K10313" i="49"/>
  <c r="I10313" i="49"/>
  <c r="J10313" i="49" s="1"/>
  <c r="H10313" i="49"/>
  <c r="K10312" i="49"/>
  <c r="J10312" i="49"/>
  <c r="I10312" i="49"/>
  <c r="H10312" i="49"/>
  <c r="K10311" i="49"/>
  <c r="I10311" i="49"/>
  <c r="J10311" i="49" s="1"/>
  <c r="H10311" i="49"/>
  <c r="K10310" i="49"/>
  <c r="J10310" i="49"/>
  <c r="I10310" i="49"/>
  <c r="H10310" i="49" s="1"/>
  <c r="K10309" i="49"/>
  <c r="I10309" i="49"/>
  <c r="K10308" i="49"/>
  <c r="J10308" i="49"/>
  <c r="I10308" i="49"/>
  <c r="H10308" i="49"/>
  <c r="K10307" i="49"/>
  <c r="I10307" i="49"/>
  <c r="J10307" i="49" s="1"/>
  <c r="H10307" i="49"/>
  <c r="K10306" i="49"/>
  <c r="J10306" i="49"/>
  <c r="I10306" i="49"/>
  <c r="H10306" i="49" s="1"/>
  <c r="K10305" i="49"/>
  <c r="I10305" i="49"/>
  <c r="J10305" i="49" s="1"/>
  <c r="H10305" i="49"/>
  <c r="K10304" i="49"/>
  <c r="I10304" i="49"/>
  <c r="J10304" i="49" s="1"/>
  <c r="H10304" i="49"/>
  <c r="K10303" i="49"/>
  <c r="I10303" i="49"/>
  <c r="K10302" i="49"/>
  <c r="J10302" i="49"/>
  <c r="I10302" i="49"/>
  <c r="H10302" i="49"/>
  <c r="K10301" i="49"/>
  <c r="I10301" i="49"/>
  <c r="K10300" i="49"/>
  <c r="I10300" i="49"/>
  <c r="K10299" i="49"/>
  <c r="I10299" i="49"/>
  <c r="J10299" i="49" s="1"/>
  <c r="K10298" i="49"/>
  <c r="I10298" i="49"/>
  <c r="J10298" i="49" s="1"/>
  <c r="H10298" i="49"/>
  <c r="K10297" i="49"/>
  <c r="I10297" i="49"/>
  <c r="J10297" i="49" s="1"/>
  <c r="K10296" i="49"/>
  <c r="J10296" i="49"/>
  <c r="I10296" i="49"/>
  <c r="H10296" i="49"/>
  <c r="K10295" i="49"/>
  <c r="I10295" i="49"/>
  <c r="J10295" i="49" s="1"/>
  <c r="H10295" i="49"/>
  <c r="K10294" i="49"/>
  <c r="J10294" i="49"/>
  <c r="I10294" i="49"/>
  <c r="H10294" i="49" s="1"/>
  <c r="K10293" i="49"/>
  <c r="I10293" i="49"/>
  <c r="K10292" i="49"/>
  <c r="I10292" i="49"/>
  <c r="J10292" i="49" s="1"/>
  <c r="H10292" i="49"/>
  <c r="K10291" i="49"/>
  <c r="I10291" i="49"/>
  <c r="J10291" i="49" s="1"/>
  <c r="H10291" i="49"/>
  <c r="K10290" i="49"/>
  <c r="J10290" i="49"/>
  <c r="I10290" i="49"/>
  <c r="H10290" i="49"/>
  <c r="K10289" i="49"/>
  <c r="I10289" i="49"/>
  <c r="J10289" i="49" s="1"/>
  <c r="H10289" i="49"/>
  <c r="K10288" i="49"/>
  <c r="I10288" i="49"/>
  <c r="K10287" i="49"/>
  <c r="I10287" i="49"/>
  <c r="K10286" i="49"/>
  <c r="J10286" i="49"/>
  <c r="I10286" i="49"/>
  <c r="H10286" i="49"/>
  <c r="K10285" i="49"/>
  <c r="I10285" i="49"/>
  <c r="J10285" i="49" s="1"/>
  <c r="K10284" i="49"/>
  <c r="I10284" i="49"/>
  <c r="K10283" i="49"/>
  <c r="I10283" i="49"/>
  <c r="J10283" i="49" s="1"/>
  <c r="K10282" i="49"/>
  <c r="I10282" i="49"/>
  <c r="J10282" i="49" s="1"/>
  <c r="H10282" i="49"/>
  <c r="K10281" i="49"/>
  <c r="I10281" i="49"/>
  <c r="K10280" i="49"/>
  <c r="J10280" i="49"/>
  <c r="I10280" i="49"/>
  <c r="H10280" i="49"/>
  <c r="K10279" i="49"/>
  <c r="I10279" i="49"/>
  <c r="J10279" i="49" s="1"/>
  <c r="H10279" i="49"/>
  <c r="K10278" i="49"/>
  <c r="J10278" i="49"/>
  <c r="I10278" i="49"/>
  <c r="H10278" i="49" s="1"/>
  <c r="K10277" i="49"/>
  <c r="I10277" i="49"/>
  <c r="K10276" i="49"/>
  <c r="I10276" i="49"/>
  <c r="H10276" i="49" s="1"/>
  <c r="K10275" i="49"/>
  <c r="I10275" i="49"/>
  <c r="J10275" i="49" s="1"/>
  <c r="H10275" i="49"/>
  <c r="K10274" i="49"/>
  <c r="I10274" i="49"/>
  <c r="K10273" i="49"/>
  <c r="I10273" i="49"/>
  <c r="J10273" i="49" s="1"/>
  <c r="H10273" i="49"/>
  <c r="K10272" i="49"/>
  <c r="I10272" i="49"/>
  <c r="J10272" i="49" s="1"/>
  <c r="K10271" i="49"/>
  <c r="I10271" i="49"/>
  <c r="K10270" i="49"/>
  <c r="J10270" i="49"/>
  <c r="I10270" i="49"/>
  <c r="H10270" i="49"/>
  <c r="K10269" i="49"/>
  <c r="I10269" i="49"/>
  <c r="J10269" i="49" s="1"/>
  <c r="H10269" i="49"/>
  <c r="K10268" i="49"/>
  <c r="I10268" i="49"/>
  <c r="K10267" i="49"/>
  <c r="I10267" i="49"/>
  <c r="J10267" i="49" s="1"/>
  <c r="H10267" i="49"/>
  <c r="K10266" i="49"/>
  <c r="I10266" i="49"/>
  <c r="J10266" i="49" s="1"/>
  <c r="H10266" i="49"/>
  <c r="K10265" i="49"/>
  <c r="I10265" i="49"/>
  <c r="J10265" i="49" s="1"/>
  <c r="K10264" i="49"/>
  <c r="J10264" i="49"/>
  <c r="I10264" i="49"/>
  <c r="H10264" i="49"/>
  <c r="K10263" i="49"/>
  <c r="I10263" i="49"/>
  <c r="J10263" i="49" s="1"/>
  <c r="H10263" i="49"/>
  <c r="K10262" i="49"/>
  <c r="I10262" i="49"/>
  <c r="K10261" i="49"/>
  <c r="I10261" i="49"/>
  <c r="K10260" i="49"/>
  <c r="J10260" i="49"/>
  <c r="I10260" i="49"/>
  <c r="H10260" i="49" s="1"/>
  <c r="K10259" i="49"/>
  <c r="I10259" i="49"/>
  <c r="J10259" i="49" s="1"/>
  <c r="H10259" i="49"/>
  <c r="K10258" i="49"/>
  <c r="I10258" i="49"/>
  <c r="H10258" i="49" s="1"/>
  <c r="K10257" i="49"/>
  <c r="I10257" i="49"/>
  <c r="J10257" i="49" s="1"/>
  <c r="H10257" i="49"/>
  <c r="K10256" i="49"/>
  <c r="I10256" i="49"/>
  <c r="J10256" i="49" s="1"/>
  <c r="H10256" i="49"/>
  <c r="K10255" i="49"/>
  <c r="I10255" i="49"/>
  <c r="K10254" i="49"/>
  <c r="J10254" i="49"/>
  <c r="I10254" i="49"/>
  <c r="H10254" i="49"/>
  <c r="K10253" i="49"/>
  <c r="I10253" i="49"/>
  <c r="J10253" i="49" s="1"/>
  <c r="K10252" i="49"/>
  <c r="I10252" i="49"/>
  <c r="K10251" i="49"/>
  <c r="I10251" i="49"/>
  <c r="K10250" i="49"/>
  <c r="I10250" i="49"/>
  <c r="J10250" i="49" s="1"/>
  <c r="H10250" i="49"/>
  <c r="K10249" i="49"/>
  <c r="I10249" i="49"/>
  <c r="J10249" i="49" s="1"/>
  <c r="K10248" i="49"/>
  <c r="J10248" i="49"/>
  <c r="I10248" i="49"/>
  <c r="H10248" i="49"/>
  <c r="K10247" i="49"/>
  <c r="I10247" i="49"/>
  <c r="J10247" i="49" s="1"/>
  <c r="H10247" i="49"/>
  <c r="K10246" i="49"/>
  <c r="J10246" i="49"/>
  <c r="I10246" i="49"/>
  <c r="H10246" i="49" s="1"/>
  <c r="K10245" i="49"/>
  <c r="I10245" i="49"/>
  <c r="K10244" i="49"/>
  <c r="J10244" i="49"/>
  <c r="I10244" i="49"/>
  <c r="H10244" i="49" s="1"/>
  <c r="K10243" i="49"/>
  <c r="I10243" i="49"/>
  <c r="J10243" i="49" s="1"/>
  <c r="H10243" i="49"/>
  <c r="K10242" i="49"/>
  <c r="J10242" i="49"/>
  <c r="I10242" i="49"/>
  <c r="H10242" i="49" s="1"/>
  <c r="K10241" i="49"/>
  <c r="I10241" i="49"/>
  <c r="J10241" i="49" s="1"/>
  <c r="H10241" i="49"/>
  <c r="K10240" i="49"/>
  <c r="I10240" i="49"/>
  <c r="J10240" i="49" s="1"/>
  <c r="K10239" i="49"/>
  <c r="I10239" i="49"/>
  <c r="K10238" i="49"/>
  <c r="J10238" i="49"/>
  <c r="I10238" i="49"/>
  <c r="H10238" i="49"/>
  <c r="K10237" i="49"/>
  <c r="I10237" i="49"/>
  <c r="K10236" i="49"/>
  <c r="I10236" i="49"/>
  <c r="K10235" i="49"/>
  <c r="I10235" i="49"/>
  <c r="J10235" i="49" s="1"/>
  <c r="K10234" i="49"/>
  <c r="I10234" i="49"/>
  <c r="J10234" i="49" s="1"/>
  <c r="H10234" i="49"/>
  <c r="K10233" i="49"/>
  <c r="I10233" i="49"/>
  <c r="J10233" i="49" s="1"/>
  <c r="H10233" i="49"/>
  <c r="K10232" i="49"/>
  <c r="J10232" i="49"/>
  <c r="I10232" i="49"/>
  <c r="H10232" i="49"/>
  <c r="K10231" i="49"/>
  <c r="I10231" i="49"/>
  <c r="J10231" i="49" s="1"/>
  <c r="H10231" i="49"/>
  <c r="K10230" i="49"/>
  <c r="J10230" i="49"/>
  <c r="I10230" i="49"/>
  <c r="H10230" i="49" s="1"/>
  <c r="K10229" i="49"/>
  <c r="J10229" i="49"/>
  <c r="I10229" i="49"/>
  <c r="H10229" i="49"/>
  <c r="K10228" i="49"/>
  <c r="J10228" i="49"/>
  <c r="I10228" i="49"/>
  <c r="H10228" i="49" s="1"/>
  <c r="K10227" i="49"/>
  <c r="J10227" i="49"/>
  <c r="I10227" i="49"/>
  <c r="H10227" i="49"/>
  <c r="K10226" i="49"/>
  <c r="I10226" i="49"/>
  <c r="K10225" i="49"/>
  <c r="J10225" i="49"/>
  <c r="I10225" i="49"/>
  <c r="H10225" i="49"/>
  <c r="K10224" i="49"/>
  <c r="J10224" i="49"/>
  <c r="I10224" i="49"/>
  <c r="H10224" i="49" s="1"/>
  <c r="K10223" i="49"/>
  <c r="J10223" i="49"/>
  <c r="I10223" i="49"/>
  <c r="H10223" i="49"/>
  <c r="K10222" i="49"/>
  <c r="J10222" i="49"/>
  <c r="I10222" i="49"/>
  <c r="H10222" i="49" s="1"/>
  <c r="K10221" i="49"/>
  <c r="J10221" i="49"/>
  <c r="I10221" i="49"/>
  <c r="H10221" i="49"/>
  <c r="K10220" i="49"/>
  <c r="J10220" i="49"/>
  <c r="I10220" i="49"/>
  <c r="H10220" i="49" s="1"/>
  <c r="K10219" i="49"/>
  <c r="J10219" i="49"/>
  <c r="I10219" i="49"/>
  <c r="H10219" i="49"/>
  <c r="K10218" i="49"/>
  <c r="I10218" i="49"/>
  <c r="H10218" i="49" s="1"/>
  <c r="K10217" i="49"/>
  <c r="J10217" i="49"/>
  <c r="I10217" i="49"/>
  <c r="H10217" i="49"/>
  <c r="K10216" i="49"/>
  <c r="I10216" i="49"/>
  <c r="K10215" i="49"/>
  <c r="J10215" i="49"/>
  <c r="I10215" i="49"/>
  <c r="H10215" i="49"/>
  <c r="K10214" i="49"/>
  <c r="J10214" i="49"/>
  <c r="I10214" i="49"/>
  <c r="H10214" i="49" s="1"/>
  <c r="K10213" i="49"/>
  <c r="J10213" i="49"/>
  <c r="I10213" i="49"/>
  <c r="H10213" i="49"/>
  <c r="K10212" i="49"/>
  <c r="J10212" i="49"/>
  <c r="I10212" i="49"/>
  <c r="H10212" i="49" s="1"/>
  <c r="K10211" i="49"/>
  <c r="J10211" i="49"/>
  <c r="I10211" i="49"/>
  <c r="H10211" i="49"/>
  <c r="K10210" i="49"/>
  <c r="I10210" i="49"/>
  <c r="K10209" i="49"/>
  <c r="J10209" i="49"/>
  <c r="I10209" i="49"/>
  <c r="H10209" i="49"/>
  <c r="K10208" i="49"/>
  <c r="J10208" i="49"/>
  <c r="I10208" i="49"/>
  <c r="H10208" i="49" s="1"/>
  <c r="K10207" i="49"/>
  <c r="J10207" i="49"/>
  <c r="I10207" i="49"/>
  <c r="H10207" i="49"/>
  <c r="K10206" i="49"/>
  <c r="J10206" i="49"/>
  <c r="I10206" i="49"/>
  <c r="H10206" i="49" s="1"/>
  <c r="K10205" i="49"/>
  <c r="J10205" i="49"/>
  <c r="I10205" i="49"/>
  <c r="H10205" i="49"/>
  <c r="K10204" i="49"/>
  <c r="J10204" i="49"/>
  <c r="I10204" i="49"/>
  <c r="H10204" i="49" s="1"/>
  <c r="K10203" i="49"/>
  <c r="J10203" i="49"/>
  <c r="I10203" i="49"/>
  <c r="H10203" i="49"/>
  <c r="K10202" i="49"/>
  <c r="I10202" i="49"/>
  <c r="H10202" i="49" s="1"/>
  <c r="K10201" i="49"/>
  <c r="J10201" i="49"/>
  <c r="I10201" i="49"/>
  <c r="H10201" i="49"/>
  <c r="K10200" i="49"/>
  <c r="I10200" i="49"/>
  <c r="K10199" i="49"/>
  <c r="J10199" i="49"/>
  <c r="I10199" i="49"/>
  <c r="H10199" i="49"/>
  <c r="K10198" i="49"/>
  <c r="J10198" i="49"/>
  <c r="I10198" i="49"/>
  <c r="H10198" i="49" s="1"/>
  <c r="K10197" i="49"/>
  <c r="J10197" i="49"/>
  <c r="I10197" i="49"/>
  <c r="H10197" i="49"/>
  <c r="K10196" i="49"/>
  <c r="J10196" i="49"/>
  <c r="I10196" i="49"/>
  <c r="H10196" i="49" s="1"/>
  <c r="K10195" i="49"/>
  <c r="J10195" i="49"/>
  <c r="I10195" i="49"/>
  <c r="H10195" i="49"/>
  <c r="K10194" i="49"/>
  <c r="I10194" i="49"/>
  <c r="K10193" i="49"/>
  <c r="J10193" i="49"/>
  <c r="I10193" i="49"/>
  <c r="H10193" i="49"/>
  <c r="K10192" i="49"/>
  <c r="J10192" i="49"/>
  <c r="I10192" i="49"/>
  <c r="H10192" i="49" s="1"/>
  <c r="K10191" i="49"/>
  <c r="J10191" i="49"/>
  <c r="I10191" i="49"/>
  <c r="H10191" i="49"/>
  <c r="K10190" i="49"/>
  <c r="J10190" i="49"/>
  <c r="I10190" i="49"/>
  <c r="H10190" i="49" s="1"/>
  <c r="K10189" i="49"/>
  <c r="J10189" i="49"/>
  <c r="I10189" i="49"/>
  <c r="H10189" i="49"/>
  <c r="K10188" i="49"/>
  <c r="J10188" i="49"/>
  <c r="I10188" i="49"/>
  <c r="H10188" i="49" s="1"/>
  <c r="K10187" i="49"/>
  <c r="J10187" i="49"/>
  <c r="I10187" i="49"/>
  <c r="H10187" i="49"/>
  <c r="K10186" i="49"/>
  <c r="J10186" i="49"/>
  <c r="I10186" i="49"/>
  <c r="H10186" i="49" s="1"/>
  <c r="K10185" i="49"/>
  <c r="J10185" i="49"/>
  <c r="I10185" i="49"/>
  <c r="H10185" i="49"/>
  <c r="K10184" i="49"/>
  <c r="I10184" i="49"/>
  <c r="K10183" i="49"/>
  <c r="J10183" i="49"/>
  <c r="I10183" i="49"/>
  <c r="H10183" i="49"/>
  <c r="K10182" i="49"/>
  <c r="J10182" i="49"/>
  <c r="I10182" i="49"/>
  <c r="H10182" i="49" s="1"/>
  <c r="K10181" i="49"/>
  <c r="J10181" i="49"/>
  <c r="I10181" i="49"/>
  <c r="H10181" i="49"/>
  <c r="K10180" i="49"/>
  <c r="J10180" i="49"/>
  <c r="I10180" i="49"/>
  <c r="H10180" i="49" s="1"/>
  <c r="K10179" i="49"/>
  <c r="J10179" i="49"/>
  <c r="I10179" i="49"/>
  <c r="H10179" i="49"/>
  <c r="K10178" i="49"/>
  <c r="I10178" i="49"/>
  <c r="K10177" i="49"/>
  <c r="J10177" i="49"/>
  <c r="I10177" i="49"/>
  <c r="H10177" i="49"/>
  <c r="K10176" i="49"/>
  <c r="J10176" i="49"/>
  <c r="I10176" i="49"/>
  <c r="H10176" i="49" s="1"/>
  <c r="K10175" i="49"/>
  <c r="J10175" i="49"/>
  <c r="I10175" i="49"/>
  <c r="H10175" i="49"/>
  <c r="K10174" i="49"/>
  <c r="J10174" i="49"/>
  <c r="I10174" i="49"/>
  <c r="H10174" i="49" s="1"/>
  <c r="K10173" i="49"/>
  <c r="J10173" i="49"/>
  <c r="I10173" i="49"/>
  <c r="H10173" i="49"/>
  <c r="K10172" i="49"/>
  <c r="I10172" i="49"/>
  <c r="H10172" i="49" s="1"/>
  <c r="K10171" i="49"/>
  <c r="J10171" i="49"/>
  <c r="I10171" i="49"/>
  <c r="H10171" i="49"/>
  <c r="K10170" i="49"/>
  <c r="I10170" i="49"/>
  <c r="K10169" i="49"/>
  <c r="J10169" i="49"/>
  <c r="I10169" i="49"/>
  <c r="H10169" i="49"/>
  <c r="K10168" i="49"/>
  <c r="I10168" i="49"/>
  <c r="K10167" i="49"/>
  <c r="J10167" i="49"/>
  <c r="I10167" i="49"/>
  <c r="H10167" i="49"/>
  <c r="K10166" i="49"/>
  <c r="J10166" i="49"/>
  <c r="I10166" i="49"/>
  <c r="H10166" i="49" s="1"/>
  <c r="K10165" i="49"/>
  <c r="J10165" i="49"/>
  <c r="I10165" i="49"/>
  <c r="H10165" i="49"/>
  <c r="K10164" i="49"/>
  <c r="J10164" i="49"/>
  <c r="I10164" i="49"/>
  <c r="H10164" i="49" s="1"/>
  <c r="K10163" i="49"/>
  <c r="J10163" i="49"/>
  <c r="I10163" i="49"/>
  <c r="H10163" i="49"/>
  <c r="K10162" i="49"/>
  <c r="I10162" i="49"/>
  <c r="K10161" i="49"/>
  <c r="J10161" i="49"/>
  <c r="I10161" i="49"/>
  <c r="H10161" i="49"/>
  <c r="K10160" i="49"/>
  <c r="J10160" i="49"/>
  <c r="I10160" i="49"/>
  <c r="H10160" i="49" s="1"/>
  <c r="K10159" i="49"/>
  <c r="J10159" i="49"/>
  <c r="I10159" i="49"/>
  <c r="H10159" i="49"/>
  <c r="K10158" i="49"/>
  <c r="J10158" i="49"/>
  <c r="I10158" i="49"/>
  <c r="H10158" i="49" s="1"/>
  <c r="K10157" i="49"/>
  <c r="J10157" i="49"/>
  <c r="I10157" i="49"/>
  <c r="H10157" i="49"/>
  <c r="K10156" i="49"/>
  <c r="J10156" i="49"/>
  <c r="I10156" i="49"/>
  <c r="H10156" i="49" s="1"/>
  <c r="K10155" i="49"/>
  <c r="J10155" i="49"/>
  <c r="I10155" i="49"/>
  <c r="H10155" i="49"/>
  <c r="K10154" i="49"/>
  <c r="I10154" i="49"/>
  <c r="H10154" i="49" s="1"/>
  <c r="K10153" i="49"/>
  <c r="J10153" i="49"/>
  <c r="I10153" i="49"/>
  <c r="H10153" i="49"/>
  <c r="K10152" i="49"/>
  <c r="I10152" i="49"/>
  <c r="K10151" i="49"/>
  <c r="J10151" i="49"/>
  <c r="I10151" i="49"/>
  <c r="H10151" i="49"/>
  <c r="K10150" i="49"/>
  <c r="J10150" i="49"/>
  <c r="I10150" i="49"/>
  <c r="H10150" i="49" s="1"/>
  <c r="K10149" i="49"/>
  <c r="J10149" i="49"/>
  <c r="I10149" i="49"/>
  <c r="H10149" i="49"/>
  <c r="K10148" i="49"/>
  <c r="J10148" i="49"/>
  <c r="I10148" i="49"/>
  <c r="H10148" i="49" s="1"/>
  <c r="K10147" i="49"/>
  <c r="J10147" i="49"/>
  <c r="I10147" i="49"/>
  <c r="H10147" i="49"/>
  <c r="K10146" i="49"/>
  <c r="I10146" i="49"/>
  <c r="K10145" i="49"/>
  <c r="J10145" i="49"/>
  <c r="I10145" i="49"/>
  <c r="H10145" i="49"/>
  <c r="K10144" i="49"/>
  <c r="J10144" i="49"/>
  <c r="I10144" i="49"/>
  <c r="H10144" i="49" s="1"/>
  <c r="K10143" i="49"/>
  <c r="J10143" i="49"/>
  <c r="I10143" i="49"/>
  <c r="H10143" i="49"/>
  <c r="K10142" i="49"/>
  <c r="J10142" i="49"/>
  <c r="I10142" i="49"/>
  <c r="H10142" i="49" s="1"/>
  <c r="K10141" i="49"/>
  <c r="J10141" i="49"/>
  <c r="I10141" i="49"/>
  <c r="H10141" i="49"/>
  <c r="K10140" i="49"/>
  <c r="J10140" i="49"/>
  <c r="I10140" i="49"/>
  <c r="H10140" i="49" s="1"/>
  <c r="K10139" i="49"/>
  <c r="J10139" i="49"/>
  <c r="I10139" i="49"/>
  <c r="H10139" i="49"/>
  <c r="K10138" i="49"/>
  <c r="I10138" i="49"/>
  <c r="K10137" i="49"/>
  <c r="J10137" i="49"/>
  <c r="I10137" i="49"/>
  <c r="H10137" i="49"/>
  <c r="K10136" i="49"/>
  <c r="I10136" i="49"/>
  <c r="K10135" i="49"/>
  <c r="J10135" i="49"/>
  <c r="I10135" i="49"/>
  <c r="H10135" i="49" s="1"/>
  <c r="K10134" i="49"/>
  <c r="J10134" i="49"/>
  <c r="I10134" i="49"/>
  <c r="H10134" i="49" s="1"/>
  <c r="K10133" i="49"/>
  <c r="J10133" i="49"/>
  <c r="I10133" i="49"/>
  <c r="H10133" i="49" s="1"/>
  <c r="K10132" i="49"/>
  <c r="J10132" i="49"/>
  <c r="I10132" i="49"/>
  <c r="H10132" i="49" s="1"/>
  <c r="K10131" i="49"/>
  <c r="J10131" i="49"/>
  <c r="I10131" i="49"/>
  <c r="H10131" i="49" s="1"/>
  <c r="K10130" i="49"/>
  <c r="I10130" i="49"/>
  <c r="K10129" i="49"/>
  <c r="I10129" i="49"/>
  <c r="J10129" i="49" s="1"/>
  <c r="K10128" i="49"/>
  <c r="J10128" i="49"/>
  <c r="I10128" i="49"/>
  <c r="H10128" i="49" s="1"/>
  <c r="K10127" i="49"/>
  <c r="J10127" i="49"/>
  <c r="I10127" i="49"/>
  <c r="H10127" i="49"/>
  <c r="K10126" i="49"/>
  <c r="J10126" i="49"/>
  <c r="I10126" i="49"/>
  <c r="H10126" i="49" s="1"/>
  <c r="K10125" i="49"/>
  <c r="J10125" i="49"/>
  <c r="I10125" i="49"/>
  <c r="H10125" i="49" s="1"/>
  <c r="K10124" i="49"/>
  <c r="J10124" i="49"/>
  <c r="I10124" i="49"/>
  <c r="H10124" i="49" s="1"/>
  <c r="K10123" i="49"/>
  <c r="I10123" i="49"/>
  <c r="K10122" i="49"/>
  <c r="I10122" i="49"/>
  <c r="K10121" i="49"/>
  <c r="J10121" i="49"/>
  <c r="I10121" i="49"/>
  <c r="H10121" i="49"/>
  <c r="K10120" i="49"/>
  <c r="I10120" i="49"/>
  <c r="K10119" i="49"/>
  <c r="J10119" i="49"/>
  <c r="I10119" i="49"/>
  <c r="H10119" i="49" s="1"/>
  <c r="K10118" i="49"/>
  <c r="J10118" i="49"/>
  <c r="I10118" i="49"/>
  <c r="H10118" i="49" s="1"/>
  <c r="K10117" i="49"/>
  <c r="J10117" i="49"/>
  <c r="I10117" i="49"/>
  <c r="H10117" i="49" s="1"/>
  <c r="K10116" i="49"/>
  <c r="J10116" i="49"/>
  <c r="I10116" i="49"/>
  <c r="H10116" i="49" s="1"/>
  <c r="K10115" i="49"/>
  <c r="J10115" i="49"/>
  <c r="I10115" i="49"/>
  <c r="H10115" i="49" s="1"/>
  <c r="K10114" i="49"/>
  <c r="I10114" i="49"/>
  <c r="K10113" i="49"/>
  <c r="I10113" i="49"/>
  <c r="J10113" i="49" s="1"/>
  <c r="K10112" i="49"/>
  <c r="J10112" i="49"/>
  <c r="I10112" i="49"/>
  <c r="H10112" i="49" s="1"/>
  <c r="K10111" i="49"/>
  <c r="J10111" i="49"/>
  <c r="I10111" i="49"/>
  <c r="H10111" i="49"/>
  <c r="K10110" i="49"/>
  <c r="J10110" i="49"/>
  <c r="I10110" i="49"/>
  <c r="H10110" i="49" s="1"/>
  <c r="K10109" i="49"/>
  <c r="J10109" i="49"/>
  <c r="I10109" i="49"/>
  <c r="H10109" i="49" s="1"/>
  <c r="K10108" i="49"/>
  <c r="J10108" i="49"/>
  <c r="I10108" i="49"/>
  <c r="H10108" i="49" s="1"/>
  <c r="K10107" i="49"/>
  <c r="I10107" i="49"/>
  <c r="K10106" i="49"/>
  <c r="I10106" i="49"/>
  <c r="K10105" i="49"/>
  <c r="J10105" i="49"/>
  <c r="I10105" i="49"/>
  <c r="H10105" i="49"/>
  <c r="K10104" i="49"/>
  <c r="I10104" i="49"/>
  <c r="K10103" i="49"/>
  <c r="J10103" i="49"/>
  <c r="I10103" i="49"/>
  <c r="H10103" i="49" s="1"/>
  <c r="K10102" i="49"/>
  <c r="J10102" i="49"/>
  <c r="I10102" i="49"/>
  <c r="H10102" i="49" s="1"/>
  <c r="K10101" i="49"/>
  <c r="J10101" i="49"/>
  <c r="I10101" i="49"/>
  <c r="H10101" i="49" s="1"/>
  <c r="K10100" i="49"/>
  <c r="J10100" i="49"/>
  <c r="I10100" i="49"/>
  <c r="H10100" i="49" s="1"/>
  <c r="K10099" i="49"/>
  <c r="J10099" i="49"/>
  <c r="I10099" i="49"/>
  <c r="H10099" i="49" s="1"/>
  <c r="K10098" i="49"/>
  <c r="I10098" i="49"/>
  <c r="K10097" i="49"/>
  <c r="I10097" i="49"/>
  <c r="J10097" i="49" s="1"/>
  <c r="K10096" i="49"/>
  <c r="J10096" i="49"/>
  <c r="I10096" i="49"/>
  <c r="H10096" i="49" s="1"/>
  <c r="K10095" i="49"/>
  <c r="J10095" i="49"/>
  <c r="I10095" i="49"/>
  <c r="H10095" i="49"/>
  <c r="K10094" i="49"/>
  <c r="J10094" i="49"/>
  <c r="I10094" i="49"/>
  <c r="H10094" i="49" s="1"/>
  <c r="K10093" i="49"/>
  <c r="J10093" i="49"/>
  <c r="I10093" i="49"/>
  <c r="H10093" i="49" s="1"/>
  <c r="K10092" i="49"/>
  <c r="J10092" i="49"/>
  <c r="I10092" i="49"/>
  <c r="H10092" i="49" s="1"/>
  <c r="K10091" i="49"/>
  <c r="I10091" i="49"/>
  <c r="K10090" i="49"/>
  <c r="I10090" i="49"/>
  <c r="K10089" i="49"/>
  <c r="J10089" i="49"/>
  <c r="I10089" i="49"/>
  <c r="H10089" i="49"/>
  <c r="K10088" i="49"/>
  <c r="I10088" i="49"/>
  <c r="K10087" i="49"/>
  <c r="J10087" i="49"/>
  <c r="I10087" i="49"/>
  <c r="H10087" i="49" s="1"/>
  <c r="K10086" i="49"/>
  <c r="J10086" i="49"/>
  <c r="I10086" i="49"/>
  <c r="H10086" i="49" s="1"/>
  <c r="K10085" i="49"/>
  <c r="J10085" i="49"/>
  <c r="I10085" i="49"/>
  <c r="H10085" i="49" s="1"/>
  <c r="K10084" i="49"/>
  <c r="J10084" i="49"/>
  <c r="I10084" i="49"/>
  <c r="H10084" i="49" s="1"/>
  <c r="K10083" i="49"/>
  <c r="I10083" i="49"/>
  <c r="H10083" i="49" s="1"/>
  <c r="K10082" i="49"/>
  <c r="I10082" i="49"/>
  <c r="K10081" i="49"/>
  <c r="I10081" i="49"/>
  <c r="J10081" i="49" s="1"/>
  <c r="K10080" i="49"/>
  <c r="J10080" i="49"/>
  <c r="I10080" i="49"/>
  <c r="H10080" i="49" s="1"/>
  <c r="K10079" i="49"/>
  <c r="J10079" i="49"/>
  <c r="I10079" i="49"/>
  <c r="H10079" i="49"/>
  <c r="K10078" i="49"/>
  <c r="J10078" i="49"/>
  <c r="I10078" i="49"/>
  <c r="H10078" i="49" s="1"/>
  <c r="K10077" i="49"/>
  <c r="I10077" i="49"/>
  <c r="K10076" i="49"/>
  <c r="J10076" i="49"/>
  <c r="I10076" i="49"/>
  <c r="H10076" i="49" s="1"/>
  <c r="K10075" i="49"/>
  <c r="I10075" i="49"/>
  <c r="K10074" i="49"/>
  <c r="J10074" i="49"/>
  <c r="I10074" i="49"/>
  <c r="H10074" i="49" s="1"/>
  <c r="K10073" i="49"/>
  <c r="J10073" i="49"/>
  <c r="I10073" i="49"/>
  <c r="H10073" i="49"/>
  <c r="K10072" i="49"/>
  <c r="I10072" i="49"/>
  <c r="K10071" i="49"/>
  <c r="I10071" i="49"/>
  <c r="H10071" i="49" s="1"/>
  <c r="K10070" i="49"/>
  <c r="J10070" i="49"/>
  <c r="I10070" i="49"/>
  <c r="H10070" i="49" s="1"/>
  <c r="K10069" i="49"/>
  <c r="I10069" i="49"/>
  <c r="K10068" i="49"/>
  <c r="I10068" i="49"/>
  <c r="K10067" i="49"/>
  <c r="J10067" i="49"/>
  <c r="I10067" i="49"/>
  <c r="H10067" i="49"/>
  <c r="K10066" i="49"/>
  <c r="I10066" i="49"/>
  <c r="K10065" i="49"/>
  <c r="I10065" i="49"/>
  <c r="J10065" i="49" s="1"/>
  <c r="H10065" i="49"/>
  <c r="K10064" i="49"/>
  <c r="J10064" i="49"/>
  <c r="I10064" i="49"/>
  <c r="H10064" i="49" s="1"/>
  <c r="K10063" i="49"/>
  <c r="J10063" i="49"/>
  <c r="I10063" i="49"/>
  <c r="H10063" i="49"/>
  <c r="K10062" i="49"/>
  <c r="J10062" i="49"/>
  <c r="I10062" i="49"/>
  <c r="H10062" i="49" s="1"/>
  <c r="K10061" i="49"/>
  <c r="I10061" i="49"/>
  <c r="K10060" i="49"/>
  <c r="I10060" i="49"/>
  <c r="K10059" i="49"/>
  <c r="I10059" i="49"/>
  <c r="J10059" i="49" s="1"/>
  <c r="H10059" i="49"/>
  <c r="K10058" i="49"/>
  <c r="J10058" i="49"/>
  <c r="I10058" i="49"/>
  <c r="H10058" i="49" s="1"/>
  <c r="K10057" i="49"/>
  <c r="J10057" i="49"/>
  <c r="I10057" i="49"/>
  <c r="H10057" i="49"/>
  <c r="K10056" i="49"/>
  <c r="I10056" i="49"/>
  <c r="K10055" i="49"/>
  <c r="I10055" i="49"/>
  <c r="K10054" i="49"/>
  <c r="J10054" i="49"/>
  <c r="I10054" i="49"/>
  <c r="H10054" i="49" s="1"/>
  <c r="K10053" i="49"/>
  <c r="I10053" i="49"/>
  <c r="K10052" i="49"/>
  <c r="I10052" i="49"/>
  <c r="H10052" i="49" s="1"/>
  <c r="K10051" i="49"/>
  <c r="J10051" i="49"/>
  <c r="I10051" i="49"/>
  <c r="H10051" i="49"/>
  <c r="K10050" i="49"/>
  <c r="I10050" i="49"/>
  <c r="K10049" i="49"/>
  <c r="I10049" i="49"/>
  <c r="K10048" i="49"/>
  <c r="J10048" i="49"/>
  <c r="I10048" i="49"/>
  <c r="H10048" i="49" s="1"/>
  <c r="K10047" i="49"/>
  <c r="J10047" i="49"/>
  <c r="I10047" i="49"/>
  <c r="H10047" i="49"/>
  <c r="K10046" i="49"/>
  <c r="J10046" i="49"/>
  <c r="I10046" i="49"/>
  <c r="H10046" i="49" s="1"/>
  <c r="K10045" i="49"/>
  <c r="I10045" i="49"/>
  <c r="K10044" i="49"/>
  <c r="J10044" i="49"/>
  <c r="I10044" i="49"/>
  <c r="H10044" i="49" s="1"/>
  <c r="K10043" i="49"/>
  <c r="I10043" i="49"/>
  <c r="J10043" i="49" s="1"/>
  <c r="H10043" i="49"/>
  <c r="K10042" i="49"/>
  <c r="J10042" i="49"/>
  <c r="I10042" i="49"/>
  <c r="H10042" i="49" s="1"/>
  <c r="K10041" i="49"/>
  <c r="J10041" i="49"/>
  <c r="I10041" i="49"/>
  <c r="H10041" i="49"/>
  <c r="K10040" i="49"/>
  <c r="I10040" i="49"/>
  <c r="K10039" i="49"/>
  <c r="J10039" i="49"/>
  <c r="I10039" i="49"/>
  <c r="H10039" i="49" s="1"/>
  <c r="K10038" i="49"/>
  <c r="J10038" i="49"/>
  <c r="I10038" i="49"/>
  <c r="H10038" i="49" s="1"/>
  <c r="K10037" i="49"/>
  <c r="I10037" i="49"/>
  <c r="K10036" i="49"/>
  <c r="I10036" i="49"/>
  <c r="K10035" i="49"/>
  <c r="J10035" i="49"/>
  <c r="I10035" i="49"/>
  <c r="H10035" i="49"/>
  <c r="K10034" i="49"/>
  <c r="I10034" i="49"/>
  <c r="K10033" i="49"/>
  <c r="I10033" i="49"/>
  <c r="K10032" i="49"/>
  <c r="J10032" i="49"/>
  <c r="I10032" i="49"/>
  <c r="H10032" i="49" s="1"/>
  <c r="K10031" i="49"/>
  <c r="J10031" i="49"/>
  <c r="I10031" i="49"/>
  <c r="H10031" i="49"/>
  <c r="K10030" i="49"/>
  <c r="J10030" i="49"/>
  <c r="I10030" i="49"/>
  <c r="H10030" i="49" s="1"/>
  <c r="K10029" i="49"/>
  <c r="I10029" i="49"/>
  <c r="H10029" i="49" s="1"/>
  <c r="K10028" i="49"/>
  <c r="J10028" i="49"/>
  <c r="I10028" i="49"/>
  <c r="H10028" i="49" s="1"/>
  <c r="K10027" i="49"/>
  <c r="I10027" i="49"/>
  <c r="J10027" i="49" s="1"/>
  <c r="H10027" i="49"/>
  <c r="K10026" i="49"/>
  <c r="J10026" i="49"/>
  <c r="I10026" i="49"/>
  <c r="H10026" i="49" s="1"/>
  <c r="K10025" i="49"/>
  <c r="J10025" i="49"/>
  <c r="I10025" i="49"/>
  <c r="H10025" i="49"/>
  <c r="K10024" i="49"/>
  <c r="I10024" i="49"/>
  <c r="K10023" i="49"/>
  <c r="I10023" i="49"/>
  <c r="K10022" i="49"/>
  <c r="J10022" i="49"/>
  <c r="I10022" i="49"/>
  <c r="H10022" i="49" s="1"/>
  <c r="K10021" i="49"/>
  <c r="I10021" i="49"/>
  <c r="K10020" i="49"/>
  <c r="I10020" i="49"/>
  <c r="K10019" i="49"/>
  <c r="I10019" i="49"/>
  <c r="J10019" i="49" s="1"/>
  <c r="H10019" i="49"/>
  <c r="K10018" i="49"/>
  <c r="I10018" i="49"/>
  <c r="K10017" i="49"/>
  <c r="I10017" i="49"/>
  <c r="K10016" i="49"/>
  <c r="J10016" i="49"/>
  <c r="I10016" i="49"/>
  <c r="H10016" i="49" s="1"/>
  <c r="K10015" i="49"/>
  <c r="J10015" i="49"/>
  <c r="I10015" i="49"/>
  <c r="H10015" i="49"/>
  <c r="K10014" i="49"/>
  <c r="J10014" i="49"/>
  <c r="I10014" i="49"/>
  <c r="H10014" i="49" s="1"/>
  <c r="K10013" i="49"/>
  <c r="I10013" i="49"/>
  <c r="K10012" i="49"/>
  <c r="J10012" i="49"/>
  <c r="I10012" i="49"/>
  <c r="H10012" i="49" s="1"/>
  <c r="K10011" i="49"/>
  <c r="I10011" i="49"/>
  <c r="J10011" i="49" s="1"/>
  <c r="K10010" i="49"/>
  <c r="J10010" i="49"/>
  <c r="I10010" i="49"/>
  <c r="H10010" i="49" s="1"/>
  <c r="K10009" i="49"/>
  <c r="J10009" i="49"/>
  <c r="I10009" i="49"/>
  <c r="H10009" i="49"/>
  <c r="K10008" i="49"/>
  <c r="I10008" i="49"/>
  <c r="K10007" i="49"/>
  <c r="I10007" i="49"/>
  <c r="K10006" i="49"/>
  <c r="J10006" i="49"/>
  <c r="I10006" i="49"/>
  <c r="H10006" i="49" s="1"/>
  <c r="K10005" i="49"/>
  <c r="I10005" i="49"/>
  <c r="K10004" i="49"/>
  <c r="I10004" i="49"/>
  <c r="K10003" i="49"/>
  <c r="J10003" i="49"/>
  <c r="I10003" i="49"/>
  <c r="H10003" i="49"/>
  <c r="K10002" i="49"/>
  <c r="I10002" i="49"/>
  <c r="K10001" i="49"/>
  <c r="I10001" i="49"/>
  <c r="J10001" i="49" s="1"/>
  <c r="K10000" i="49"/>
  <c r="J10000" i="49"/>
  <c r="I10000" i="49"/>
  <c r="H10000" i="49" s="1"/>
  <c r="K9999" i="49"/>
  <c r="J9999" i="49"/>
  <c r="I9999" i="49"/>
  <c r="H9999" i="49"/>
  <c r="K9998" i="49"/>
  <c r="J9998" i="49"/>
  <c r="I9998" i="49"/>
  <c r="H9998" i="49" s="1"/>
  <c r="K9997" i="49"/>
  <c r="I9997" i="49"/>
  <c r="K9996" i="49"/>
  <c r="I9996" i="49"/>
  <c r="H9996" i="49" s="1"/>
  <c r="K9995" i="49"/>
  <c r="I9995" i="49"/>
  <c r="J9995" i="49" s="1"/>
  <c r="H9995" i="49"/>
  <c r="K9994" i="49"/>
  <c r="J9994" i="49"/>
  <c r="I9994" i="49"/>
  <c r="H9994" i="49" s="1"/>
  <c r="K9993" i="49"/>
  <c r="J9993" i="49"/>
  <c r="I9993" i="49"/>
  <c r="H9993" i="49"/>
  <c r="K9992" i="49"/>
  <c r="I9992" i="49"/>
  <c r="K9991" i="49"/>
  <c r="I9991" i="49"/>
  <c r="K9990" i="49"/>
  <c r="J9990" i="49"/>
  <c r="I9990" i="49"/>
  <c r="H9990" i="49" s="1"/>
  <c r="K9989" i="49"/>
  <c r="I9989" i="49"/>
  <c r="K9988" i="49"/>
  <c r="J9988" i="49"/>
  <c r="I9988" i="49"/>
  <c r="H9988" i="49" s="1"/>
  <c r="K9987" i="49"/>
  <c r="J9987" i="49"/>
  <c r="I9987" i="49"/>
  <c r="H9987" i="49"/>
  <c r="K9986" i="49"/>
  <c r="I9986" i="49"/>
  <c r="K9985" i="49"/>
  <c r="I9985" i="49"/>
  <c r="K9984" i="49"/>
  <c r="J9984" i="49"/>
  <c r="I9984" i="49"/>
  <c r="H9984" i="49" s="1"/>
  <c r="K9983" i="49"/>
  <c r="J9983" i="49"/>
  <c r="I9983" i="49"/>
  <c r="H9983" i="49"/>
  <c r="K9982" i="49"/>
  <c r="J9982" i="49"/>
  <c r="I9982" i="49"/>
  <c r="H9982" i="49" s="1"/>
  <c r="K9981" i="49"/>
  <c r="I9981" i="49"/>
  <c r="K9980" i="49"/>
  <c r="J9980" i="49"/>
  <c r="I9980" i="49"/>
  <c r="H9980" i="49" s="1"/>
  <c r="K9979" i="49"/>
  <c r="I9979" i="49"/>
  <c r="J9979" i="49" s="1"/>
  <c r="H9979" i="49"/>
  <c r="K9978" i="49"/>
  <c r="I9978" i="49"/>
  <c r="H9978" i="49" s="1"/>
  <c r="K9977" i="49"/>
  <c r="J9977" i="49"/>
  <c r="I9977" i="49"/>
  <c r="H9977" i="49"/>
  <c r="K9976" i="49"/>
  <c r="I9976" i="49"/>
  <c r="K9975" i="49"/>
  <c r="J9975" i="49"/>
  <c r="I9975" i="49"/>
  <c r="H9975" i="49" s="1"/>
  <c r="K9974" i="49"/>
  <c r="J9974" i="49"/>
  <c r="I9974" i="49"/>
  <c r="H9974" i="49" s="1"/>
  <c r="K9973" i="49"/>
  <c r="I9973" i="49"/>
  <c r="J9973" i="49" s="1"/>
  <c r="H9973" i="49"/>
  <c r="K9972" i="49"/>
  <c r="I9972" i="49"/>
  <c r="K9971" i="49"/>
  <c r="J9971" i="49"/>
  <c r="I9971" i="49"/>
  <c r="H9971" i="49"/>
  <c r="K9970" i="49"/>
  <c r="I9970" i="49"/>
  <c r="K9969" i="49"/>
  <c r="I9969" i="49"/>
  <c r="K9968" i="49"/>
  <c r="J9968" i="49"/>
  <c r="I9968" i="49"/>
  <c r="H9968" i="49" s="1"/>
  <c r="K9967" i="49"/>
  <c r="J9967" i="49"/>
  <c r="I9967" i="49"/>
  <c r="H9967" i="49"/>
  <c r="K9966" i="49"/>
  <c r="J9966" i="49"/>
  <c r="I9966" i="49"/>
  <c r="H9966" i="49" s="1"/>
  <c r="K9965" i="49"/>
  <c r="J9965" i="49"/>
  <c r="I9965" i="49"/>
  <c r="H9965" i="49" s="1"/>
  <c r="K9964" i="49"/>
  <c r="J9964" i="49"/>
  <c r="I9964" i="49"/>
  <c r="H9964" i="49" s="1"/>
  <c r="K9963" i="49"/>
  <c r="I9963" i="49"/>
  <c r="J9963" i="49" s="1"/>
  <c r="H9963" i="49"/>
  <c r="K9962" i="49"/>
  <c r="J9962" i="49"/>
  <c r="I9962" i="49"/>
  <c r="H9962" i="49" s="1"/>
  <c r="K9961" i="49"/>
  <c r="J9961" i="49"/>
  <c r="I9961" i="49"/>
  <c r="H9961" i="49"/>
  <c r="K9960" i="49"/>
  <c r="I9960" i="49"/>
  <c r="K9959" i="49"/>
  <c r="I9959" i="49"/>
  <c r="K9958" i="49"/>
  <c r="J9958" i="49"/>
  <c r="I9958" i="49"/>
  <c r="H9958" i="49" s="1"/>
  <c r="K9957" i="49"/>
  <c r="I9957" i="49"/>
  <c r="H9957" i="49" s="1"/>
  <c r="K9956" i="49"/>
  <c r="I9956" i="49"/>
  <c r="K9955" i="49"/>
  <c r="J9955" i="49"/>
  <c r="I9955" i="49"/>
  <c r="H9955" i="49" s="1"/>
  <c r="K9954" i="49"/>
  <c r="I9954" i="49"/>
  <c r="K9953" i="49"/>
  <c r="I9953" i="49"/>
  <c r="K9952" i="49"/>
  <c r="J9952" i="49"/>
  <c r="I9952" i="49"/>
  <c r="H9952" i="49" s="1"/>
  <c r="K9951" i="49"/>
  <c r="J9951" i="49"/>
  <c r="I9951" i="49"/>
  <c r="H9951" i="49"/>
  <c r="K9950" i="49"/>
  <c r="J9950" i="49"/>
  <c r="I9950" i="49"/>
  <c r="H9950" i="49" s="1"/>
  <c r="K9949" i="49"/>
  <c r="I9949" i="49"/>
  <c r="K9948" i="49"/>
  <c r="J9948" i="49"/>
  <c r="I9948" i="49"/>
  <c r="H9948" i="49"/>
  <c r="K9947" i="49"/>
  <c r="J9947" i="49"/>
  <c r="I9947" i="49"/>
  <c r="H9947" i="49" s="1"/>
  <c r="K9946" i="49"/>
  <c r="I9946" i="49"/>
  <c r="K9945" i="49"/>
  <c r="I9945" i="49"/>
  <c r="K9944" i="49"/>
  <c r="J9944" i="49"/>
  <c r="I9944" i="49"/>
  <c r="H9944" i="49"/>
  <c r="K9943" i="49"/>
  <c r="J9943" i="49"/>
  <c r="I9943" i="49"/>
  <c r="H9943" i="49" s="1"/>
  <c r="K9942" i="49"/>
  <c r="I9942" i="49"/>
  <c r="K9941" i="49"/>
  <c r="I9941" i="49"/>
  <c r="K9940" i="49"/>
  <c r="J9940" i="49"/>
  <c r="I9940" i="49"/>
  <c r="H9940" i="49"/>
  <c r="K9939" i="49"/>
  <c r="J9939" i="49"/>
  <c r="I9939" i="49"/>
  <c r="H9939" i="49" s="1"/>
  <c r="K9938" i="49"/>
  <c r="I9938" i="49"/>
  <c r="H9938" i="49" s="1"/>
  <c r="K9937" i="49"/>
  <c r="I9937" i="49"/>
  <c r="K9936" i="49"/>
  <c r="J9936" i="49"/>
  <c r="I9936" i="49"/>
  <c r="H9936" i="49" s="1"/>
  <c r="K9935" i="49"/>
  <c r="J9935" i="49"/>
  <c r="I9935" i="49"/>
  <c r="H9935" i="49" s="1"/>
  <c r="K9934" i="49"/>
  <c r="I9934" i="49"/>
  <c r="J9934" i="49" s="1"/>
  <c r="K9933" i="49"/>
  <c r="I9933" i="49"/>
  <c r="K9932" i="49"/>
  <c r="J9932" i="49"/>
  <c r="I9932" i="49"/>
  <c r="H9932" i="49"/>
  <c r="K9931" i="49"/>
  <c r="J9931" i="49"/>
  <c r="I9931" i="49"/>
  <c r="H9931" i="49" s="1"/>
  <c r="K9930" i="49"/>
  <c r="I9930" i="49"/>
  <c r="K9929" i="49"/>
  <c r="J9929" i="49"/>
  <c r="I9929" i="49"/>
  <c r="H9929" i="49" s="1"/>
  <c r="K9928" i="49"/>
  <c r="J9928" i="49"/>
  <c r="I9928" i="49"/>
  <c r="H9928" i="49"/>
  <c r="K9927" i="49"/>
  <c r="I9927" i="49"/>
  <c r="H9927" i="49" s="1"/>
  <c r="K9926" i="49"/>
  <c r="I9926" i="49"/>
  <c r="K9925" i="49"/>
  <c r="I9925" i="49"/>
  <c r="K9924" i="49"/>
  <c r="J9924" i="49"/>
  <c r="I9924" i="49"/>
  <c r="H9924" i="49"/>
  <c r="K9923" i="49"/>
  <c r="J9923" i="49"/>
  <c r="I9923" i="49"/>
  <c r="H9923" i="49" s="1"/>
  <c r="K9922" i="49"/>
  <c r="I9922" i="49"/>
  <c r="H9922" i="49" s="1"/>
  <c r="K9921" i="49"/>
  <c r="I9921" i="49"/>
  <c r="K9920" i="49"/>
  <c r="J9920" i="49"/>
  <c r="I9920" i="49"/>
  <c r="H9920" i="49" s="1"/>
  <c r="K9919" i="49"/>
  <c r="J9919" i="49"/>
  <c r="I9919" i="49"/>
  <c r="H9919" i="49" s="1"/>
  <c r="K9918" i="49"/>
  <c r="I9918" i="49"/>
  <c r="J9918" i="49" s="1"/>
  <c r="H9918" i="49"/>
  <c r="K9917" i="49"/>
  <c r="I9917" i="49"/>
  <c r="K9916" i="49"/>
  <c r="J9916" i="49"/>
  <c r="I9916" i="49"/>
  <c r="H9916" i="49"/>
  <c r="K9915" i="49"/>
  <c r="J9915" i="49"/>
  <c r="I9915" i="49"/>
  <c r="H9915" i="49" s="1"/>
  <c r="K9914" i="49"/>
  <c r="I9914" i="49"/>
  <c r="K9913" i="49"/>
  <c r="I9913" i="49"/>
  <c r="H9913" i="49" s="1"/>
  <c r="K9912" i="49"/>
  <c r="J9912" i="49"/>
  <c r="I9912" i="49"/>
  <c r="H9912" i="49"/>
  <c r="K9911" i="49"/>
  <c r="I9911" i="49"/>
  <c r="H9911" i="49" s="1"/>
  <c r="K9910" i="49"/>
  <c r="I9910" i="49"/>
  <c r="K9909" i="49"/>
  <c r="I9909" i="49"/>
  <c r="K9908" i="49"/>
  <c r="J9908" i="49"/>
  <c r="I9908" i="49"/>
  <c r="H9908" i="49"/>
  <c r="K9907" i="49"/>
  <c r="J9907" i="49"/>
  <c r="I9907" i="49"/>
  <c r="H9907" i="49" s="1"/>
  <c r="K9906" i="49"/>
  <c r="J9906" i="49"/>
  <c r="I9906" i="49"/>
  <c r="H9906" i="49" s="1"/>
  <c r="K9905" i="49"/>
  <c r="I9905" i="49"/>
  <c r="K9904" i="49"/>
  <c r="I9904" i="49"/>
  <c r="J9904" i="49" s="1"/>
  <c r="H9904" i="49"/>
  <c r="K9903" i="49"/>
  <c r="J9903" i="49"/>
  <c r="I9903" i="49"/>
  <c r="H9903" i="49" s="1"/>
  <c r="K9902" i="49"/>
  <c r="I9902" i="49"/>
  <c r="J9902" i="49" s="1"/>
  <c r="K9901" i="49"/>
  <c r="I9901" i="49"/>
  <c r="K9900" i="49"/>
  <c r="J9900" i="49"/>
  <c r="I9900" i="49"/>
  <c r="H9900" i="49"/>
  <c r="K9899" i="49"/>
  <c r="J9899" i="49"/>
  <c r="I9899" i="49"/>
  <c r="H9899" i="49" s="1"/>
  <c r="K9898" i="49"/>
  <c r="I9898" i="49"/>
  <c r="K9897" i="49"/>
  <c r="I9897" i="49"/>
  <c r="H9897" i="49" s="1"/>
  <c r="K9896" i="49"/>
  <c r="J9896" i="49"/>
  <c r="I9896" i="49"/>
  <c r="H9896" i="49"/>
  <c r="K9895" i="49"/>
  <c r="I9895" i="49"/>
  <c r="H9895" i="49" s="1"/>
  <c r="K9894" i="49"/>
  <c r="I9894" i="49"/>
  <c r="K9893" i="49"/>
  <c r="I9893" i="49"/>
  <c r="K9892" i="49"/>
  <c r="J9892" i="49"/>
  <c r="I9892" i="49"/>
  <c r="H9892" i="49"/>
  <c r="K9891" i="49"/>
  <c r="J9891" i="49"/>
  <c r="I9891" i="49"/>
  <c r="H9891" i="49" s="1"/>
  <c r="K9890" i="49"/>
  <c r="J9890" i="49"/>
  <c r="I9890" i="49"/>
  <c r="H9890" i="49" s="1"/>
  <c r="K9889" i="49"/>
  <c r="I9889" i="49"/>
  <c r="K9888" i="49"/>
  <c r="J9888" i="49"/>
  <c r="I9888" i="49"/>
  <c r="H9888" i="49"/>
  <c r="K9887" i="49"/>
  <c r="J9887" i="49"/>
  <c r="I9887" i="49"/>
  <c r="H9887" i="49" s="1"/>
  <c r="K9886" i="49"/>
  <c r="I9886" i="49"/>
  <c r="J9886" i="49" s="1"/>
  <c r="H9886" i="49"/>
  <c r="K9885" i="49"/>
  <c r="I9885" i="49"/>
  <c r="K9884" i="49"/>
  <c r="I9884" i="49"/>
  <c r="J9884" i="49" s="1"/>
  <c r="K9883" i="49"/>
  <c r="I9883" i="49"/>
  <c r="K9882" i="49"/>
  <c r="I9882" i="49"/>
  <c r="J9882" i="49" s="1"/>
  <c r="H9882" i="49"/>
  <c r="K9881" i="49"/>
  <c r="I9881" i="49"/>
  <c r="K9880" i="49"/>
  <c r="I9880" i="49"/>
  <c r="J9880" i="49" s="1"/>
  <c r="H9880" i="49"/>
  <c r="K9879" i="49"/>
  <c r="I9879" i="49"/>
  <c r="K9878" i="49"/>
  <c r="I9878" i="49"/>
  <c r="K9877" i="49"/>
  <c r="I9877" i="49"/>
  <c r="K9876" i="49"/>
  <c r="I9876" i="49"/>
  <c r="J9876" i="49" s="1"/>
  <c r="K9875" i="49"/>
  <c r="I9875" i="49"/>
  <c r="K9874" i="49"/>
  <c r="I9874" i="49"/>
  <c r="J9874" i="49" s="1"/>
  <c r="H9874" i="49"/>
  <c r="K9873" i="49"/>
  <c r="I9873" i="49"/>
  <c r="K9872" i="49"/>
  <c r="I9872" i="49"/>
  <c r="J9872" i="49" s="1"/>
  <c r="H9872" i="49"/>
  <c r="K9871" i="49"/>
  <c r="I9871" i="49"/>
  <c r="K9870" i="49"/>
  <c r="I9870" i="49"/>
  <c r="J9870" i="49" s="1"/>
  <c r="H9870" i="49"/>
  <c r="K9869" i="49"/>
  <c r="I9869" i="49"/>
  <c r="K9868" i="49"/>
  <c r="I9868" i="49"/>
  <c r="J9868" i="49" s="1"/>
  <c r="K9867" i="49"/>
  <c r="I9867" i="49"/>
  <c r="K9866" i="49"/>
  <c r="I9866" i="49"/>
  <c r="J9866" i="49" s="1"/>
  <c r="H9866" i="49"/>
  <c r="K9865" i="49"/>
  <c r="I9865" i="49"/>
  <c r="K9864" i="49"/>
  <c r="I9864" i="49"/>
  <c r="J9864" i="49" s="1"/>
  <c r="H9864" i="49"/>
  <c r="K9863" i="49"/>
  <c r="I9863" i="49"/>
  <c r="K9862" i="49"/>
  <c r="I9862" i="49"/>
  <c r="K9861" i="49"/>
  <c r="I9861" i="49"/>
  <c r="K9860" i="49"/>
  <c r="I9860" i="49"/>
  <c r="J9860" i="49" s="1"/>
  <c r="K9859" i="49"/>
  <c r="I9859" i="49"/>
  <c r="K9858" i="49"/>
  <c r="I9858" i="49"/>
  <c r="J9858" i="49" s="1"/>
  <c r="H9858" i="49"/>
  <c r="K9857" i="49"/>
  <c r="I9857" i="49"/>
  <c r="K9856" i="49"/>
  <c r="I9856" i="49"/>
  <c r="J9856" i="49" s="1"/>
  <c r="H9856" i="49"/>
  <c r="K9855" i="49"/>
  <c r="I9855" i="49"/>
  <c r="K9854" i="49"/>
  <c r="I9854" i="49"/>
  <c r="J9854" i="49" s="1"/>
  <c r="H9854" i="49"/>
  <c r="K9853" i="49"/>
  <c r="I9853" i="49"/>
  <c r="K9852" i="49"/>
  <c r="I9852" i="49"/>
  <c r="J9852" i="49" s="1"/>
  <c r="K9851" i="49"/>
  <c r="I9851" i="49"/>
  <c r="K9850" i="49"/>
  <c r="I9850" i="49"/>
  <c r="J9850" i="49" s="1"/>
  <c r="H9850" i="49"/>
  <c r="K9849" i="49"/>
  <c r="I9849" i="49"/>
  <c r="K9848" i="49"/>
  <c r="I9848" i="49"/>
  <c r="J9848" i="49" s="1"/>
  <c r="H9848" i="49"/>
  <c r="K9847" i="49"/>
  <c r="I9847" i="49"/>
  <c r="K9846" i="49"/>
  <c r="I9846" i="49"/>
  <c r="K9845" i="49"/>
  <c r="I9845" i="49"/>
  <c r="K9844" i="49"/>
  <c r="I9844" i="49"/>
  <c r="K9843" i="49"/>
  <c r="I9843" i="49"/>
  <c r="K9842" i="49"/>
  <c r="I9842" i="49"/>
  <c r="J9842" i="49" s="1"/>
  <c r="H9842" i="49"/>
  <c r="K9841" i="49"/>
  <c r="I9841" i="49"/>
  <c r="K9840" i="49"/>
  <c r="I9840" i="49"/>
  <c r="J9840" i="49" s="1"/>
  <c r="K9839" i="49"/>
  <c r="I9839" i="49"/>
  <c r="K9838" i="49"/>
  <c r="I9838" i="49"/>
  <c r="J9838" i="49" s="1"/>
  <c r="H9838" i="49"/>
  <c r="K9837" i="49"/>
  <c r="I9837" i="49"/>
  <c r="K9836" i="49"/>
  <c r="I9836" i="49"/>
  <c r="J9836" i="49" s="1"/>
  <c r="K9835" i="49"/>
  <c r="I9835" i="49"/>
  <c r="K9834" i="49"/>
  <c r="I9834" i="49"/>
  <c r="J9834" i="49" s="1"/>
  <c r="H9834" i="49"/>
  <c r="K9833" i="49"/>
  <c r="I9833" i="49"/>
  <c r="K9832" i="49"/>
  <c r="I9832" i="49"/>
  <c r="J9832" i="49" s="1"/>
  <c r="H9832" i="49"/>
  <c r="K9831" i="49"/>
  <c r="I9831" i="49"/>
  <c r="K9830" i="49"/>
  <c r="I9830" i="49"/>
  <c r="K9829" i="49"/>
  <c r="I9829" i="49"/>
  <c r="K9828" i="49"/>
  <c r="I9828" i="49"/>
  <c r="K9827" i="49"/>
  <c r="I9827" i="49"/>
  <c r="K9826" i="49"/>
  <c r="I9826" i="49"/>
  <c r="J9826" i="49" s="1"/>
  <c r="H9826" i="49"/>
  <c r="K9825" i="49"/>
  <c r="I9825" i="49"/>
  <c r="K9824" i="49"/>
  <c r="I9824" i="49"/>
  <c r="J9824" i="49" s="1"/>
  <c r="K9823" i="49"/>
  <c r="I9823" i="49"/>
  <c r="K9822" i="49"/>
  <c r="I9822" i="49"/>
  <c r="J9822" i="49" s="1"/>
  <c r="H9822" i="49"/>
  <c r="K9821" i="49"/>
  <c r="I9821" i="49"/>
  <c r="K9820" i="49"/>
  <c r="I9820" i="49"/>
  <c r="J9820" i="49" s="1"/>
  <c r="K9819" i="49"/>
  <c r="I9819" i="49"/>
  <c r="K9818" i="49"/>
  <c r="I9818" i="49"/>
  <c r="J9818" i="49" s="1"/>
  <c r="H9818" i="49"/>
  <c r="K9817" i="49"/>
  <c r="I9817" i="49"/>
  <c r="K9816" i="49"/>
  <c r="I9816" i="49"/>
  <c r="K9815" i="49"/>
  <c r="I9815" i="49"/>
  <c r="K9814" i="49"/>
  <c r="I9814" i="49"/>
  <c r="J9814" i="49" s="1"/>
  <c r="H9814" i="49"/>
  <c r="K9813" i="49"/>
  <c r="I9813" i="49"/>
  <c r="K9812" i="49"/>
  <c r="J9812" i="49"/>
  <c r="I9812" i="49"/>
  <c r="H9812" i="49" s="1"/>
  <c r="K9811" i="49"/>
  <c r="I9811" i="49"/>
  <c r="K9810" i="49"/>
  <c r="I9810" i="49"/>
  <c r="J9810" i="49" s="1"/>
  <c r="H9810" i="49"/>
  <c r="K9809" i="49"/>
  <c r="I9809" i="49"/>
  <c r="K9808" i="49"/>
  <c r="I9808" i="49"/>
  <c r="K9807" i="49"/>
  <c r="I9807" i="49"/>
  <c r="K9806" i="49"/>
  <c r="I9806" i="49"/>
  <c r="J9806" i="49" s="1"/>
  <c r="H9806" i="49"/>
  <c r="K9805" i="49"/>
  <c r="I9805" i="49"/>
  <c r="K9804" i="49"/>
  <c r="J9804" i="49"/>
  <c r="I9804" i="49"/>
  <c r="H9804" i="49" s="1"/>
  <c r="K9803" i="49"/>
  <c r="I9803" i="49"/>
  <c r="K9802" i="49"/>
  <c r="I9802" i="49"/>
  <c r="J9802" i="49" s="1"/>
  <c r="K9801" i="49"/>
  <c r="I9801" i="49"/>
  <c r="K9800" i="49"/>
  <c r="I9800" i="49"/>
  <c r="K9799" i="49"/>
  <c r="I9799" i="49"/>
  <c r="K9798" i="49"/>
  <c r="I9798" i="49"/>
  <c r="J9798" i="49" s="1"/>
  <c r="H9798" i="49"/>
  <c r="K9797" i="49"/>
  <c r="I9797" i="49"/>
  <c r="K9796" i="49"/>
  <c r="J9796" i="49"/>
  <c r="I9796" i="49"/>
  <c r="H9796" i="49" s="1"/>
  <c r="K9795" i="49"/>
  <c r="I9795" i="49"/>
  <c r="K9794" i="49"/>
  <c r="I9794" i="49"/>
  <c r="J9794" i="49" s="1"/>
  <c r="H9794" i="49"/>
  <c r="K9793" i="49"/>
  <c r="I9793" i="49"/>
  <c r="K9792" i="49"/>
  <c r="I9792" i="49"/>
  <c r="K9791" i="49"/>
  <c r="I9791" i="49"/>
  <c r="K9790" i="49"/>
  <c r="I9790" i="49"/>
  <c r="J9790" i="49" s="1"/>
  <c r="H9790" i="49"/>
  <c r="K9789" i="49"/>
  <c r="I9789" i="49"/>
  <c r="K9788" i="49"/>
  <c r="J9788" i="49"/>
  <c r="I9788" i="49"/>
  <c r="H9788" i="49" s="1"/>
  <c r="K9787" i="49"/>
  <c r="I9787" i="49"/>
  <c r="K9786" i="49"/>
  <c r="I9786" i="49"/>
  <c r="J9786" i="49" s="1"/>
  <c r="H9786" i="49"/>
  <c r="K9785" i="49"/>
  <c r="I9785" i="49"/>
  <c r="K9784" i="49"/>
  <c r="I9784" i="49"/>
  <c r="K9783" i="49"/>
  <c r="I9783" i="49"/>
  <c r="K9782" i="49"/>
  <c r="I9782" i="49"/>
  <c r="J9782" i="49" s="1"/>
  <c r="H9782" i="49"/>
  <c r="K9781" i="49"/>
  <c r="I9781" i="49"/>
  <c r="K9780" i="49"/>
  <c r="J9780" i="49"/>
  <c r="I9780" i="49"/>
  <c r="H9780" i="49" s="1"/>
  <c r="K9779" i="49"/>
  <c r="I9779" i="49"/>
  <c r="K9778" i="49"/>
  <c r="I9778" i="49"/>
  <c r="J9778" i="49" s="1"/>
  <c r="K9777" i="49"/>
  <c r="I9777" i="49"/>
  <c r="K9776" i="49"/>
  <c r="I9776" i="49"/>
  <c r="K9775" i="49"/>
  <c r="I9775" i="49"/>
  <c r="K9774" i="49"/>
  <c r="I9774" i="49"/>
  <c r="J9774" i="49" s="1"/>
  <c r="H9774" i="49"/>
  <c r="K9773" i="49"/>
  <c r="I9773" i="49"/>
  <c r="K9772" i="49"/>
  <c r="J9772" i="49"/>
  <c r="I9772" i="49"/>
  <c r="H9772" i="49" s="1"/>
  <c r="K9771" i="49"/>
  <c r="I9771" i="49"/>
  <c r="K9770" i="49"/>
  <c r="I9770" i="49"/>
  <c r="J9770" i="49" s="1"/>
  <c r="K9769" i="49"/>
  <c r="I9769" i="49"/>
  <c r="K9768" i="49"/>
  <c r="I9768" i="49"/>
  <c r="K9767" i="49"/>
  <c r="I9767" i="49"/>
  <c r="K9766" i="49"/>
  <c r="I9766" i="49"/>
  <c r="J9766" i="49" s="1"/>
  <c r="H9766" i="49"/>
  <c r="K9765" i="49"/>
  <c r="I9765" i="49"/>
  <c r="K9764" i="49"/>
  <c r="J9764" i="49"/>
  <c r="I9764" i="49"/>
  <c r="H9764" i="49" s="1"/>
  <c r="K9763" i="49"/>
  <c r="I9763" i="49"/>
  <c r="K9762" i="49"/>
  <c r="I9762" i="49"/>
  <c r="J9762" i="49" s="1"/>
  <c r="K9761" i="49"/>
  <c r="I9761" i="49"/>
  <c r="K9760" i="49"/>
  <c r="I9760" i="49"/>
  <c r="K9759" i="49"/>
  <c r="I9759" i="49"/>
  <c r="K9758" i="49"/>
  <c r="I9758" i="49"/>
  <c r="J9758" i="49" s="1"/>
  <c r="H9758" i="49"/>
  <c r="K9757" i="49"/>
  <c r="I9757" i="49"/>
  <c r="K9756" i="49"/>
  <c r="J9756" i="49"/>
  <c r="I9756" i="49"/>
  <c r="H9756" i="49" s="1"/>
  <c r="K9755" i="49"/>
  <c r="I9755" i="49"/>
  <c r="K9754" i="49"/>
  <c r="I9754" i="49"/>
  <c r="J9754" i="49" s="1"/>
  <c r="H9754" i="49"/>
  <c r="K9753" i="49"/>
  <c r="I9753" i="49"/>
  <c r="K9752" i="49"/>
  <c r="I9752" i="49"/>
  <c r="K9751" i="49"/>
  <c r="I9751" i="49"/>
  <c r="K9750" i="49"/>
  <c r="I9750" i="49"/>
  <c r="J9750" i="49" s="1"/>
  <c r="H9750" i="49"/>
  <c r="K9749" i="49"/>
  <c r="I9749" i="49"/>
  <c r="K9748" i="49"/>
  <c r="J9748" i="49"/>
  <c r="I9748" i="49"/>
  <c r="H9748" i="49" s="1"/>
  <c r="K9747" i="49"/>
  <c r="I9747" i="49"/>
  <c r="K9746" i="49"/>
  <c r="I9746" i="49"/>
  <c r="J9746" i="49" s="1"/>
  <c r="H9746" i="49"/>
  <c r="K9745" i="49"/>
  <c r="I9745" i="49"/>
  <c r="K9744" i="49"/>
  <c r="I9744" i="49"/>
  <c r="K9743" i="49"/>
  <c r="I9743" i="49"/>
  <c r="K9742" i="49"/>
  <c r="I9742" i="49"/>
  <c r="J9742" i="49" s="1"/>
  <c r="H9742" i="49"/>
  <c r="K9741" i="49"/>
  <c r="I9741" i="49"/>
  <c r="K9740" i="49"/>
  <c r="J9740" i="49"/>
  <c r="I9740" i="49"/>
  <c r="H9740" i="49" s="1"/>
  <c r="K9739" i="49"/>
  <c r="I9739" i="49"/>
  <c r="K9738" i="49"/>
  <c r="I9738" i="49"/>
  <c r="J9738" i="49" s="1"/>
  <c r="K9737" i="49"/>
  <c r="I9737" i="49"/>
  <c r="K9736" i="49"/>
  <c r="I9736" i="49"/>
  <c r="K9735" i="49"/>
  <c r="I9735" i="49"/>
  <c r="K9734" i="49"/>
  <c r="I9734" i="49"/>
  <c r="J9734" i="49" s="1"/>
  <c r="H9734" i="49"/>
  <c r="K9733" i="49"/>
  <c r="I9733" i="49"/>
  <c r="K9732" i="49"/>
  <c r="J9732" i="49"/>
  <c r="I9732" i="49"/>
  <c r="H9732" i="49" s="1"/>
  <c r="K9731" i="49"/>
  <c r="I9731" i="49"/>
  <c r="K9730" i="49"/>
  <c r="I9730" i="49"/>
  <c r="J9730" i="49" s="1"/>
  <c r="H9730" i="49"/>
  <c r="K9729" i="49"/>
  <c r="I9729" i="49"/>
  <c r="K9728" i="49"/>
  <c r="I9728" i="49"/>
  <c r="K9727" i="49"/>
  <c r="I9727" i="49"/>
  <c r="K9726" i="49"/>
  <c r="J9726" i="49"/>
  <c r="I9726" i="49"/>
  <c r="H9726" i="49"/>
  <c r="K9725" i="49"/>
  <c r="I9725" i="49"/>
  <c r="K9724" i="49"/>
  <c r="J9724" i="49"/>
  <c r="I9724" i="49"/>
  <c r="H9724" i="49" s="1"/>
  <c r="K9723" i="49"/>
  <c r="I9723" i="49"/>
  <c r="K9722" i="49"/>
  <c r="I9722" i="49"/>
  <c r="J9722" i="49" s="1"/>
  <c r="K9721" i="49"/>
  <c r="I9721" i="49"/>
  <c r="K9720" i="49"/>
  <c r="I9720" i="49"/>
  <c r="K9719" i="49"/>
  <c r="I9719" i="49"/>
  <c r="K9718" i="49"/>
  <c r="J9718" i="49"/>
  <c r="I9718" i="49"/>
  <c r="H9718" i="49"/>
  <c r="K9717" i="49"/>
  <c r="I9717" i="49"/>
  <c r="K9716" i="49"/>
  <c r="J9716" i="49"/>
  <c r="I9716" i="49"/>
  <c r="H9716" i="49" s="1"/>
  <c r="K9715" i="49"/>
  <c r="I9715" i="49"/>
  <c r="K9714" i="49"/>
  <c r="I9714" i="49"/>
  <c r="J9714" i="49" s="1"/>
  <c r="H9714" i="49"/>
  <c r="K9713" i="49"/>
  <c r="I9713" i="49"/>
  <c r="K9712" i="49"/>
  <c r="I9712" i="49"/>
  <c r="K9711" i="49"/>
  <c r="I9711" i="49"/>
  <c r="K9710" i="49"/>
  <c r="J9710" i="49"/>
  <c r="I9710" i="49"/>
  <c r="H9710" i="49"/>
  <c r="K9709" i="49"/>
  <c r="I9709" i="49"/>
  <c r="K9708" i="49"/>
  <c r="J9708" i="49"/>
  <c r="I9708" i="49"/>
  <c r="H9708" i="49" s="1"/>
  <c r="K9707" i="49"/>
  <c r="I9707" i="49"/>
  <c r="K9706" i="49"/>
  <c r="I9706" i="49"/>
  <c r="J9706" i="49" s="1"/>
  <c r="K9705" i="49"/>
  <c r="I9705" i="49"/>
  <c r="K9704" i="49"/>
  <c r="I9704" i="49"/>
  <c r="K9703" i="49"/>
  <c r="I9703" i="49"/>
  <c r="K9702" i="49"/>
  <c r="J9702" i="49"/>
  <c r="I9702" i="49"/>
  <c r="H9702" i="49"/>
  <c r="K9701" i="49"/>
  <c r="I9701" i="49"/>
  <c r="K9700" i="49"/>
  <c r="J9700" i="49"/>
  <c r="I9700" i="49"/>
  <c r="H9700" i="49" s="1"/>
  <c r="K9699" i="49"/>
  <c r="I9699" i="49"/>
  <c r="K9698" i="49"/>
  <c r="I9698" i="49"/>
  <c r="J9698" i="49" s="1"/>
  <c r="H9698" i="49"/>
  <c r="K9697" i="49"/>
  <c r="I9697" i="49"/>
  <c r="K9696" i="49"/>
  <c r="I9696" i="49"/>
  <c r="K9695" i="49"/>
  <c r="I9695" i="49"/>
  <c r="K9694" i="49"/>
  <c r="J9694" i="49"/>
  <c r="I9694" i="49"/>
  <c r="H9694" i="49"/>
  <c r="K9693" i="49"/>
  <c r="I9693" i="49"/>
  <c r="K9692" i="49"/>
  <c r="J9692" i="49"/>
  <c r="I9692" i="49"/>
  <c r="H9692" i="49" s="1"/>
  <c r="K9691" i="49"/>
  <c r="I9691" i="49"/>
  <c r="K9690" i="49"/>
  <c r="I9690" i="49"/>
  <c r="J9690" i="49" s="1"/>
  <c r="K9689" i="49"/>
  <c r="I9689" i="49"/>
  <c r="K9688" i="49"/>
  <c r="I9688" i="49"/>
  <c r="K9687" i="49"/>
  <c r="I9687" i="49"/>
  <c r="K9686" i="49"/>
  <c r="J9686" i="49"/>
  <c r="I9686" i="49"/>
  <c r="H9686" i="49"/>
  <c r="K9685" i="49"/>
  <c r="I9685" i="49"/>
  <c r="K9684" i="49"/>
  <c r="J9684" i="49"/>
  <c r="I9684" i="49"/>
  <c r="H9684" i="49"/>
  <c r="K9683" i="49"/>
  <c r="I9683" i="49"/>
  <c r="K9682" i="49"/>
  <c r="I9682" i="49"/>
  <c r="J9682" i="49" s="1"/>
  <c r="K9681" i="49"/>
  <c r="I9681" i="49"/>
  <c r="K9680" i="49"/>
  <c r="I9680" i="49"/>
  <c r="K9679" i="49"/>
  <c r="I9679" i="49"/>
  <c r="K9678" i="49"/>
  <c r="J9678" i="49"/>
  <c r="I9678" i="49"/>
  <c r="H9678" i="49"/>
  <c r="K9677" i="49"/>
  <c r="I9677" i="49"/>
  <c r="K9676" i="49"/>
  <c r="J9676" i="49"/>
  <c r="I9676" i="49"/>
  <c r="H9676" i="49"/>
  <c r="K9675" i="49"/>
  <c r="I9675" i="49"/>
  <c r="K9674" i="49"/>
  <c r="I9674" i="49"/>
  <c r="J9674" i="49" s="1"/>
  <c r="H9674" i="49"/>
  <c r="K9673" i="49"/>
  <c r="I9673" i="49"/>
  <c r="K9672" i="49"/>
  <c r="I9672" i="49"/>
  <c r="K9671" i="49"/>
  <c r="I9671" i="49"/>
  <c r="K9670" i="49"/>
  <c r="J9670" i="49"/>
  <c r="I9670" i="49"/>
  <c r="H9670" i="49"/>
  <c r="K9669" i="49"/>
  <c r="I9669" i="49"/>
  <c r="K9668" i="49"/>
  <c r="J9668" i="49"/>
  <c r="I9668" i="49"/>
  <c r="H9668" i="49"/>
  <c r="K9667" i="49"/>
  <c r="I9667" i="49"/>
  <c r="K9666" i="49"/>
  <c r="I9666" i="49"/>
  <c r="J9666" i="49" s="1"/>
  <c r="H9666" i="49"/>
  <c r="K9665" i="49"/>
  <c r="I9665" i="49"/>
  <c r="K9664" i="49"/>
  <c r="I9664" i="49"/>
  <c r="K9663" i="49"/>
  <c r="I9663" i="49"/>
  <c r="K9662" i="49"/>
  <c r="J9662" i="49"/>
  <c r="I9662" i="49"/>
  <c r="H9662" i="49"/>
  <c r="K9661" i="49"/>
  <c r="I9661" i="49"/>
  <c r="K9660" i="49"/>
  <c r="J9660" i="49"/>
  <c r="I9660" i="49"/>
  <c r="H9660" i="49"/>
  <c r="K9659" i="49"/>
  <c r="I9659" i="49"/>
  <c r="K9658" i="49"/>
  <c r="I9658" i="49"/>
  <c r="J9658" i="49" s="1"/>
  <c r="H9658" i="49"/>
  <c r="K9657" i="49"/>
  <c r="I9657" i="49"/>
  <c r="K9656" i="49"/>
  <c r="I9656" i="49"/>
  <c r="K9655" i="49"/>
  <c r="I9655" i="49"/>
  <c r="K9654" i="49"/>
  <c r="J9654" i="49"/>
  <c r="I9654" i="49"/>
  <c r="H9654" i="49"/>
  <c r="K9653" i="49"/>
  <c r="I9653" i="49"/>
  <c r="K9652" i="49"/>
  <c r="J9652" i="49"/>
  <c r="I9652" i="49"/>
  <c r="H9652" i="49"/>
  <c r="K9651" i="49"/>
  <c r="I9651" i="49"/>
  <c r="K9650" i="49"/>
  <c r="I9650" i="49"/>
  <c r="J9650" i="49" s="1"/>
  <c r="K9649" i="49"/>
  <c r="I9649" i="49"/>
  <c r="K9648" i="49"/>
  <c r="I9648" i="49"/>
  <c r="K9647" i="49"/>
  <c r="I9647" i="49"/>
  <c r="K9646" i="49"/>
  <c r="J9646" i="49"/>
  <c r="I9646" i="49"/>
  <c r="H9646" i="49"/>
  <c r="K9645" i="49"/>
  <c r="I9645" i="49"/>
  <c r="K9644" i="49"/>
  <c r="J9644" i="49"/>
  <c r="I9644" i="49"/>
  <c r="H9644" i="49"/>
  <c r="K9643" i="49"/>
  <c r="I9643" i="49"/>
  <c r="K9642" i="49"/>
  <c r="I9642" i="49"/>
  <c r="J9642" i="49" s="1"/>
  <c r="H9642" i="49"/>
  <c r="K9641" i="49"/>
  <c r="I9641" i="49"/>
  <c r="K9640" i="49"/>
  <c r="I9640" i="49"/>
  <c r="K9639" i="49"/>
  <c r="I9639" i="49"/>
  <c r="K9638" i="49"/>
  <c r="J9638" i="49"/>
  <c r="I9638" i="49"/>
  <c r="H9638" i="49"/>
  <c r="K9637" i="49"/>
  <c r="I9637" i="49"/>
  <c r="K9636" i="49"/>
  <c r="J9636" i="49"/>
  <c r="I9636" i="49"/>
  <c r="H9636" i="49"/>
  <c r="K9635" i="49"/>
  <c r="I9635" i="49"/>
  <c r="K9634" i="49"/>
  <c r="I9634" i="49"/>
  <c r="J9634" i="49" s="1"/>
  <c r="H9634" i="49"/>
  <c r="K9633" i="49"/>
  <c r="I9633" i="49"/>
  <c r="K9632" i="49"/>
  <c r="I9632" i="49"/>
  <c r="K9631" i="49"/>
  <c r="I9631" i="49"/>
  <c r="K9630" i="49"/>
  <c r="J9630" i="49"/>
  <c r="I9630" i="49"/>
  <c r="H9630" i="49"/>
  <c r="K9629" i="49"/>
  <c r="I9629" i="49"/>
  <c r="K9628" i="49"/>
  <c r="J9628" i="49"/>
  <c r="I9628" i="49"/>
  <c r="H9628" i="49"/>
  <c r="K9627" i="49"/>
  <c r="I9627" i="49"/>
  <c r="K9626" i="49"/>
  <c r="I9626" i="49"/>
  <c r="J9626" i="49" s="1"/>
  <c r="K9625" i="49"/>
  <c r="I9625" i="49"/>
  <c r="K9624" i="49"/>
  <c r="I9624" i="49"/>
  <c r="K9623" i="49"/>
  <c r="I9623" i="49"/>
  <c r="K9622" i="49"/>
  <c r="J9622" i="49"/>
  <c r="I9622" i="49"/>
  <c r="H9622" i="49"/>
  <c r="K9621" i="49"/>
  <c r="I9621" i="49"/>
  <c r="K9620" i="49"/>
  <c r="J9620" i="49"/>
  <c r="I9620" i="49"/>
  <c r="H9620" i="49"/>
  <c r="K9619" i="49"/>
  <c r="I9619" i="49"/>
  <c r="K9618" i="49"/>
  <c r="I9618" i="49"/>
  <c r="J9618" i="49" s="1"/>
  <c r="K9617" i="49"/>
  <c r="I9617" i="49"/>
  <c r="K9616" i="49"/>
  <c r="I9616" i="49"/>
  <c r="K9615" i="49"/>
  <c r="I9615" i="49"/>
  <c r="K9614" i="49"/>
  <c r="J9614" i="49"/>
  <c r="I9614" i="49"/>
  <c r="H9614" i="49"/>
  <c r="K9613" i="49"/>
  <c r="I9613" i="49"/>
  <c r="K9612" i="49"/>
  <c r="J9612" i="49"/>
  <c r="I9612" i="49"/>
  <c r="H9612" i="49"/>
  <c r="K9611" i="49"/>
  <c r="I9611" i="49"/>
  <c r="K9610" i="49"/>
  <c r="I9610" i="49"/>
  <c r="J9610" i="49" s="1"/>
  <c r="H9610" i="49"/>
  <c r="K9609" i="49"/>
  <c r="I9609" i="49"/>
  <c r="K9608" i="49"/>
  <c r="I9608" i="49"/>
  <c r="K9607" i="49"/>
  <c r="J9607" i="49"/>
  <c r="I9607" i="49"/>
  <c r="H9607" i="49" s="1"/>
  <c r="K9606" i="49"/>
  <c r="I9606" i="49"/>
  <c r="J9606" i="49" s="1"/>
  <c r="H9606" i="49"/>
  <c r="K9605" i="49"/>
  <c r="I9605" i="49"/>
  <c r="J9605" i="49" s="1"/>
  <c r="K9604" i="49"/>
  <c r="I9604" i="49"/>
  <c r="J9604" i="49" s="1"/>
  <c r="H9604" i="49"/>
  <c r="K9603" i="49"/>
  <c r="I9603" i="49"/>
  <c r="J9603" i="49" s="1"/>
  <c r="H9603" i="49"/>
  <c r="K9602" i="49"/>
  <c r="I9602" i="49"/>
  <c r="J9602" i="49" s="1"/>
  <c r="H9602" i="49"/>
  <c r="K9601" i="49"/>
  <c r="J9601" i="49"/>
  <c r="I9601" i="49"/>
  <c r="H9601" i="49"/>
  <c r="K9600" i="49"/>
  <c r="I9600" i="49"/>
  <c r="J9600" i="49" s="1"/>
  <c r="K9599" i="49"/>
  <c r="I9599" i="49"/>
  <c r="J9599" i="49" s="1"/>
  <c r="K9598" i="49"/>
  <c r="I9598" i="49"/>
  <c r="J9598" i="49" s="1"/>
  <c r="K9597" i="49"/>
  <c r="I9597" i="49"/>
  <c r="J9597" i="49" s="1"/>
  <c r="H9597" i="49"/>
  <c r="K9596" i="49"/>
  <c r="I9596" i="49"/>
  <c r="J9596" i="49" s="1"/>
  <c r="H9596" i="49"/>
  <c r="K9595" i="49"/>
  <c r="I9595" i="49"/>
  <c r="J9595" i="49" s="1"/>
  <c r="H9595" i="49"/>
  <c r="K9594" i="49"/>
  <c r="I9594" i="49"/>
  <c r="J9594" i="49" s="1"/>
  <c r="H9594" i="49"/>
  <c r="K9593" i="49"/>
  <c r="J9593" i="49"/>
  <c r="I9593" i="49"/>
  <c r="H9593" i="49"/>
  <c r="K9592" i="49"/>
  <c r="I9592" i="49"/>
  <c r="J9592" i="49" s="1"/>
  <c r="K9591" i="49"/>
  <c r="J9591" i="49"/>
  <c r="I9591" i="49"/>
  <c r="H9591" i="49" s="1"/>
  <c r="K9590" i="49"/>
  <c r="I9590" i="49"/>
  <c r="J9590" i="49" s="1"/>
  <c r="H9590" i="49"/>
  <c r="K9589" i="49"/>
  <c r="I9589" i="49"/>
  <c r="J9589" i="49" s="1"/>
  <c r="K9588" i="49"/>
  <c r="I9588" i="49"/>
  <c r="J9588" i="49" s="1"/>
  <c r="H9588" i="49"/>
  <c r="K9587" i="49"/>
  <c r="I9587" i="49"/>
  <c r="J9587" i="49" s="1"/>
  <c r="H9587" i="49"/>
  <c r="K9586" i="49"/>
  <c r="I9586" i="49"/>
  <c r="J9586" i="49" s="1"/>
  <c r="H9586" i="49"/>
  <c r="K9585" i="49"/>
  <c r="J9585" i="49"/>
  <c r="I9585" i="49"/>
  <c r="H9585" i="49"/>
  <c r="K9584" i="49"/>
  <c r="I9584" i="49"/>
  <c r="J9584" i="49" s="1"/>
  <c r="K9583" i="49"/>
  <c r="I9583" i="49"/>
  <c r="J9583" i="49" s="1"/>
  <c r="K9582" i="49"/>
  <c r="I9582" i="49"/>
  <c r="J9582" i="49" s="1"/>
  <c r="K9581" i="49"/>
  <c r="I9581" i="49"/>
  <c r="J9581" i="49" s="1"/>
  <c r="H9581" i="49"/>
  <c r="K9580" i="49"/>
  <c r="I9580" i="49"/>
  <c r="J9580" i="49" s="1"/>
  <c r="H9580" i="49"/>
  <c r="K9579" i="49"/>
  <c r="I9579" i="49"/>
  <c r="J9579" i="49" s="1"/>
  <c r="H9579" i="49"/>
  <c r="K9578" i="49"/>
  <c r="I9578" i="49"/>
  <c r="J9578" i="49" s="1"/>
  <c r="H9578" i="49"/>
  <c r="K9577" i="49"/>
  <c r="J9577" i="49"/>
  <c r="I9577" i="49"/>
  <c r="H9577" i="49"/>
  <c r="K9576" i="49"/>
  <c r="I9576" i="49"/>
  <c r="J9576" i="49" s="1"/>
  <c r="K9575" i="49"/>
  <c r="J9575" i="49"/>
  <c r="I9575" i="49"/>
  <c r="H9575" i="49" s="1"/>
  <c r="K9574" i="49"/>
  <c r="I9574" i="49"/>
  <c r="J9574" i="49" s="1"/>
  <c r="H9574" i="49"/>
  <c r="K9573" i="49"/>
  <c r="I9573" i="49"/>
  <c r="J9573" i="49" s="1"/>
  <c r="K9572" i="49"/>
  <c r="I9572" i="49"/>
  <c r="J9572" i="49" s="1"/>
  <c r="H9572" i="49"/>
  <c r="K9571" i="49"/>
  <c r="I9571" i="49"/>
  <c r="J9571" i="49" s="1"/>
  <c r="H9571" i="49"/>
  <c r="K9570" i="49"/>
  <c r="I9570" i="49"/>
  <c r="J9570" i="49" s="1"/>
  <c r="H9570" i="49"/>
  <c r="K9569" i="49"/>
  <c r="J9569" i="49"/>
  <c r="I9569" i="49"/>
  <c r="H9569" i="49"/>
  <c r="K9568" i="49"/>
  <c r="I9568" i="49"/>
  <c r="J9568" i="49" s="1"/>
  <c r="K9567" i="49"/>
  <c r="I9567" i="49"/>
  <c r="J9567" i="49" s="1"/>
  <c r="K9566" i="49"/>
  <c r="I9566" i="49"/>
  <c r="J9566" i="49" s="1"/>
  <c r="K9565" i="49"/>
  <c r="I9565" i="49"/>
  <c r="J9565" i="49" s="1"/>
  <c r="H9565" i="49"/>
  <c r="K9564" i="49"/>
  <c r="I9564" i="49"/>
  <c r="J9564" i="49" s="1"/>
  <c r="H9564" i="49"/>
  <c r="K9563" i="49"/>
  <c r="I9563" i="49"/>
  <c r="J9563" i="49" s="1"/>
  <c r="H9563" i="49"/>
  <c r="K9562" i="49"/>
  <c r="I9562" i="49"/>
  <c r="J9562" i="49" s="1"/>
  <c r="H9562" i="49"/>
  <c r="K9561" i="49"/>
  <c r="J9561" i="49"/>
  <c r="I9561" i="49"/>
  <c r="H9561" i="49"/>
  <c r="K9560" i="49"/>
  <c r="I9560" i="49"/>
  <c r="J9560" i="49" s="1"/>
  <c r="K9559" i="49"/>
  <c r="J9559" i="49"/>
  <c r="I9559" i="49"/>
  <c r="H9559" i="49" s="1"/>
  <c r="K9558" i="49"/>
  <c r="I9558" i="49"/>
  <c r="J9558" i="49" s="1"/>
  <c r="H9558" i="49"/>
  <c r="K9557" i="49"/>
  <c r="I9557" i="49"/>
  <c r="J9557" i="49" s="1"/>
  <c r="K9556" i="49"/>
  <c r="I9556" i="49"/>
  <c r="J9556" i="49" s="1"/>
  <c r="H9556" i="49"/>
  <c r="K9555" i="49"/>
  <c r="I9555" i="49"/>
  <c r="J9555" i="49" s="1"/>
  <c r="H9555" i="49"/>
  <c r="K9554" i="49"/>
  <c r="I9554" i="49"/>
  <c r="J9554" i="49" s="1"/>
  <c r="H9554" i="49"/>
  <c r="K9553" i="49"/>
  <c r="J9553" i="49"/>
  <c r="I9553" i="49"/>
  <c r="H9553" i="49"/>
  <c r="K9552" i="49"/>
  <c r="I9552" i="49"/>
  <c r="J9552" i="49" s="1"/>
  <c r="K9551" i="49"/>
  <c r="I9551" i="49"/>
  <c r="J9551" i="49" s="1"/>
  <c r="K9550" i="49"/>
  <c r="I9550" i="49"/>
  <c r="J9550" i="49" s="1"/>
  <c r="K9549" i="49"/>
  <c r="I9549" i="49"/>
  <c r="J9549" i="49" s="1"/>
  <c r="H9549" i="49"/>
  <c r="K9548" i="49"/>
  <c r="I9548" i="49"/>
  <c r="J9548" i="49" s="1"/>
  <c r="H9548" i="49"/>
  <c r="K9547" i="49"/>
  <c r="I9547" i="49"/>
  <c r="J9547" i="49" s="1"/>
  <c r="H9547" i="49"/>
  <c r="K9546" i="49"/>
  <c r="I9546" i="49"/>
  <c r="J9546" i="49" s="1"/>
  <c r="H9546" i="49"/>
  <c r="K9545" i="49"/>
  <c r="J9545" i="49"/>
  <c r="I9545" i="49"/>
  <c r="H9545" i="49"/>
  <c r="K9544" i="49"/>
  <c r="I9544" i="49"/>
  <c r="J9544" i="49" s="1"/>
  <c r="K9543" i="49"/>
  <c r="J9543" i="49"/>
  <c r="I9543" i="49"/>
  <c r="H9543" i="49" s="1"/>
  <c r="K9542" i="49"/>
  <c r="I9542" i="49"/>
  <c r="J9542" i="49" s="1"/>
  <c r="H9542" i="49"/>
  <c r="K9541" i="49"/>
  <c r="I9541" i="49"/>
  <c r="J9541" i="49" s="1"/>
  <c r="K9540" i="49"/>
  <c r="I9540" i="49"/>
  <c r="J9540" i="49" s="1"/>
  <c r="H9540" i="49"/>
  <c r="K9539" i="49"/>
  <c r="I9539" i="49"/>
  <c r="J9539" i="49" s="1"/>
  <c r="H9539" i="49"/>
  <c r="K9538" i="49"/>
  <c r="I9538" i="49"/>
  <c r="J9538" i="49" s="1"/>
  <c r="H9538" i="49"/>
  <c r="K9537" i="49"/>
  <c r="J9537" i="49"/>
  <c r="I9537" i="49"/>
  <c r="H9537" i="49"/>
  <c r="K9536" i="49"/>
  <c r="I9536" i="49"/>
  <c r="J9536" i="49" s="1"/>
  <c r="K9535" i="49"/>
  <c r="I9535" i="49"/>
  <c r="J9535" i="49" s="1"/>
  <c r="K9534" i="49"/>
  <c r="I9534" i="49"/>
  <c r="J9534" i="49" s="1"/>
  <c r="K9533" i="49"/>
  <c r="I9533" i="49"/>
  <c r="J9533" i="49" s="1"/>
  <c r="H9533" i="49"/>
  <c r="K9532" i="49"/>
  <c r="I9532" i="49"/>
  <c r="J9532" i="49" s="1"/>
  <c r="H9532" i="49"/>
  <c r="K9531" i="49"/>
  <c r="I9531" i="49"/>
  <c r="J9531" i="49" s="1"/>
  <c r="H9531" i="49"/>
  <c r="K9530" i="49"/>
  <c r="I9530" i="49"/>
  <c r="J9530" i="49" s="1"/>
  <c r="H9530" i="49"/>
  <c r="K9529" i="49"/>
  <c r="J9529" i="49"/>
  <c r="I9529" i="49"/>
  <c r="H9529" i="49"/>
  <c r="K9528" i="49"/>
  <c r="I9528" i="49"/>
  <c r="J9528" i="49" s="1"/>
  <c r="K9527" i="49"/>
  <c r="J9527" i="49"/>
  <c r="I9527" i="49"/>
  <c r="H9527" i="49" s="1"/>
  <c r="K9526" i="49"/>
  <c r="I9526" i="49"/>
  <c r="J9526" i="49" s="1"/>
  <c r="H9526" i="49"/>
  <c r="K9525" i="49"/>
  <c r="I9525" i="49"/>
  <c r="J9525" i="49" s="1"/>
  <c r="K9524" i="49"/>
  <c r="I9524" i="49"/>
  <c r="J9524" i="49" s="1"/>
  <c r="H9524" i="49"/>
  <c r="K9523" i="49"/>
  <c r="I9523" i="49"/>
  <c r="J9523" i="49" s="1"/>
  <c r="H9523" i="49"/>
  <c r="K9522" i="49"/>
  <c r="I9522" i="49"/>
  <c r="J9522" i="49" s="1"/>
  <c r="H9522" i="49"/>
  <c r="K9521" i="49"/>
  <c r="J9521" i="49"/>
  <c r="I9521" i="49"/>
  <c r="H9521" i="49"/>
  <c r="K9520" i="49"/>
  <c r="I9520" i="49"/>
  <c r="J9520" i="49" s="1"/>
  <c r="K9519" i="49"/>
  <c r="I9519" i="49"/>
  <c r="J9519" i="49" s="1"/>
  <c r="K9518" i="49"/>
  <c r="I9518" i="49"/>
  <c r="J9518" i="49" s="1"/>
  <c r="K9517" i="49"/>
  <c r="I9517" i="49"/>
  <c r="J9517" i="49" s="1"/>
  <c r="H9517" i="49"/>
  <c r="K9516" i="49"/>
  <c r="I9516" i="49"/>
  <c r="J9516" i="49" s="1"/>
  <c r="H9516" i="49"/>
  <c r="K9515" i="49"/>
  <c r="I9515" i="49"/>
  <c r="J9515" i="49" s="1"/>
  <c r="H9515" i="49"/>
  <c r="K9514" i="49"/>
  <c r="I9514" i="49"/>
  <c r="J9514" i="49" s="1"/>
  <c r="H9514" i="49"/>
  <c r="K9513" i="49"/>
  <c r="J9513" i="49"/>
  <c r="I9513" i="49"/>
  <c r="H9513" i="49"/>
  <c r="K9512" i="49"/>
  <c r="I9512" i="49"/>
  <c r="J9512" i="49" s="1"/>
  <c r="K9511" i="49"/>
  <c r="J9511" i="49"/>
  <c r="I9511" i="49"/>
  <c r="H9511" i="49" s="1"/>
  <c r="K9510" i="49"/>
  <c r="I9510" i="49"/>
  <c r="J9510" i="49" s="1"/>
  <c r="H9510" i="49"/>
  <c r="K9509" i="49"/>
  <c r="I9509" i="49"/>
  <c r="J9509" i="49" s="1"/>
  <c r="K9508" i="49"/>
  <c r="I9508" i="49"/>
  <c r="J9508" i="49" s="1"/>
  <c r="H9508" i="49"/>
  <c r="K9507" i="49"/>
  <c r="I9507" i="49"/>
  <c r="J9507" i="49" s="1"/>
  <c r="H9507" i="49"/>
  <c r="K9506" i="49"/>
  <c r="I9506" i="49"/>
  <c r="J9506" i="49" s="1"/>
  <c r="H9506" i="49"/>
  <c r="K9505" i="49"/>
  <c r="J9505" i="49"/>
  <c r="I9505" i="49"/>
  <c r="H9505" i="49"/>
  <c r="K9504" i="49"/>
  <c r="I9504" i="49"/>
  <c r="J9504" i="49" s="1"/>
  <c r="K9503" i="49"/>
  <c r="I9503" i="49"/>
  <c r="J9503" i="49" s="1"/>
  <c r="K9502" i="49"/>
  <c r="I9502" i="49"/>
  <c r="J9502" i="49" s="1"/>
  <c r="K9501" i="49"/>
  <c r="I9501" i="49"/>
  <c r="J9501" i="49" s="1"/>
  <c r="H9501" i="49"/>
  <c r="K9500" i="49"/>
  <c r="I9500" i="49"/>
  <c r="J9500" i="49" s="1"/>
  <c r="H9500" i="49"/>
  <c r="K9499" i="49"/>
  <c r="I9499" i="49"/>
  <c r="J9499" i="49" s="1"/>
  <c r="H9499" i="49"/>
  <c r="K9498" i="49"/>
  <c r="I9498" i="49"/>
  <c r="J9498" i="49" s="1"/>
  <c r="H9498" i="49"/>
  <c r="K9497" i="49"/>
  <c r="J9497" i="49"/>
  <c r="I9497" i="49"/>
  <c r="H9497" i="49"/>
  <c r="K9496" i="49"/>
  <c r="I9496" i="49"/>
  <c r="J9496" i="49" s="1"/>
  <c r="K9495" i="49"/>
  <c r="J9495" i="49"/>
  <c r="I9495" i="49"/>
  <c r="H9495" i="49" s="1"/>
  <c r="K9494" i="49"/>
  <c r="I9494" i="49"/>
  <c r="J9494" i="49" s="1"/>
  <c r="H9494" i="49"/>
  <c r="K9493" i="49"/>
  <c r="I9493" i="49"/>
  <c r="K9492" i="49"/>
  <c r="I9492" i="49"/>
  <c r="J9492" i="49" s="1"/>
  <c r="H9492" i="49"/>
  <c r="K9491" i="49"/>
  <c r="I9491" i="49"/>
  <c r="J9491" i="49" s="1"/>
  <c r="H9491" i="49"/>
  <c r="K9490" i="49"/>
  <c r="I9490" i="49"/>
  <c r="J9490" i="49" s="1"/>
  <c r="H9490" i="49"/>
  <c r="K9489" i="49"/>
  <c r="J9489" i="49"/>
  <c r="I9489" i="49"/>
  <c r="H9489" i="49"/>
  <c r="K9488" i="49"/>
  <c r="I9488" i="49"/>
  <c r="J9488" i="49" s="1"/>
  <c r="K9487" i="49"/>
  <c r="I9487" i="49"/>
  <c r="J9487" i="49" s="1"/>
  <c r="K9486" i="49"/>
  <c r="I9486" i="49"/>
  <c r="K9485" i="49"/>
  <c r="I9485" i="49"/>
  <c r="J9485" i="49" s="1"/>
  <c r="H9485" i="49"/>
  <c r="K9484" i="49"/>
  <c r="I9484" i="49"/>
  <c r="J9484" i="49" s="1"/>
  <c r="H9484" i="49"/>
  <c r="K9483" i="49"/>
  <c r="I9483" i="49"/>
  <c r="J9483" i="49" s="1"/>
  <c r="H9483" i="49"/>
  <c r="K9482" i="49"/>
  <c r="I9482" i="49"/>
  <c r="J9482" i="49" s="1"/>
  <c r="H9482" i="49"/>
  <c r="K9481" i="49"/>
  <c r="J9481" i="49"/>
  <c r="I9481" i="49"/>
  <c r="H9481" i="49"/>
  <c r="K9480" i="49"/>
  <c r="I9480" i="49"/>
  <c r="J9480" i="49" s="1"/>
  <c r="K9479" i="49"/>
  <c r="J9479" i="49"/>
  <c r="I9479" i="49"/>
  <c r="H9479" i="49" s="1"/>
  <c r="K9478" i="49"/>
  <c r="I9478" i="49"/>
  <c r="J9478" i="49" s="1"/>
  <c r="H9478" i="49"/>
  <c r="K9477" i="49"/>
  <c r="I9477" i="49"/>
  <c r="K9476" i="49"/>
  <c r="I9476" i="49"/>
  <c r="J9476" i="49" s="1"/>
  <c r="H9476" i="49"/>
  <c r="K9475" i="49"/>
  <c r="I9475" i="49"/>
  <c r="J9475" i="49" s="1"/>
  <c r="H9475" i="49"/>
  <c r="K9474" i="49"/>
  <c r="I9474" i="49"/>
  <c r="J9474" i="49" s="1"/>
  <c r="H9474" i="49"/>
  <c r="K9473" i="49"/>
  <c r="J9473" i="49"/>
  <c r="I9473" i="49"/>
  <c r="H9473" i="49"/>
  <c r="K9472" i="49"/>
  <c r="I9472" i="49"/>
  <c r="J9472" i="49" s="1"/>
  <c r="K9471" i="49"/>
  <c r="I9471" i="49"/>
  <c r="J9471" i="49" s="1"/>
  <c r="K9470" i="49"/>
  <c r="I9470" i="49"/>
  <c r="K9469" i="49"/>
  <c r="I9469" i="49"/>
  <c r="J9469" i="49" s="1"/>
  <c r="H9469" i="49"/>
  <c r="K9468" i="49"/>
  <c r="I9468" i="49"/>
  <c r="J9468" i="49" s="1"/>
  <c r="H9468" i="49"/>
  <c r="K9467" i="49"/>
  <c r="I9467" i="49"/>
  <c r="J9467" i="49" s="1"/>
  <c r="H9467" i="49"/>
  <c r="K9466" i="49"/>
  <c r="I9466" i="49"/>
  <c r="J9466" i="49" s="1"/>
  <c r="H9466" i="49"/>
  <c r="K9465" i="49"/>
  <c r="J9465" i="49"/>
  <c r="I9465" i="49"/>
  <c r="H9465" i="49"/>
  <c r="K9464" i="49"/>
  <c r="I9464" i="49"/>
  <c r="J9464" i="49" s="1"/>
  <c r="K9463" i="49"/>
  <c r="J9463" i="49"/>
  <c r="I9463" i="49"/>
  <c r="H9463" i="49" s="1"/>
  <c r="K9462" i="49"/>
  <c r="I9462" i="49"/>
  <c r="J9462" i="49" s="1"/>
  <c r="H9462" i="49"/>
  <c r="K9461" i="49"/>
  <c r="I9461" i="49"/>
  <c r="K9460" i="49"/>
  <c r="I9460" i="49"/>
  <c r="J9460" i="49" s="1"/>
  <c r="H9460" i="49"/>
  <c r="K9459" i="49"/>
  <c r="I9459" i="49"/>
  <c r="J9459" i="49" s="1"/>
  <c r="H9459" i="49"/>
  <c r="K9458" i="49"/>
  <c r="I9458" i="49"/>
  <c r="J9458" i="49" s="1"/>
  <c r="H9458" i="49"/>
  <c r="K9457" i="49"/>
  <c r="J9457" i="49"/>
  <c r="I9457" i="49"/>
  <c r="H9457" i="49"/>
  <c r="K9456" i="49"/>
  <c r="I9456" i="49"/>
  <c r="J9456" i="49" s="1"/>
  <c r="K9455" i="49"/>
  <c r="I9455" i="49"/>
  <c r="J9455" i="49" s="1"/>
  <c r="K9454" i="49"/>
  <c r="I9454" i="49"/>
  <c r="K9453" i="49"/>
  <c r="I9453" i="49"/>
  <c r="J9453" i="49" s="1"/>
  <c r="H9453" i="49"/>
  <c r="K9452" i="49"/>
  <c r="I9452" i="49"/>
  <c r="J9452" i="49" s="1"/>
  <c r="H9452" i="49"/>
  <c r="K9451" i="49"/>
  <c r="I9451" i="49"/>
  <c r="J9451" i="49" s="1"/>
  <c r="H9451" i="49"/>
  <c r="K9450" i="49"/>
  <c r="I9450" i="49"/>
  <c r="J9450" i="49" s="1"/>
  <c r="H9450" i="49"/>
  <c r="K9449" i="49"/>
  <c r="J9449" i="49"/>
  <c r="I9449" i="49"/>
  <c r="H9449" i="49"/>
  <c r="K9448" i="49"/>
  <c r="I9448" i="49"/>
  <c r="J9448" i="49" s="1"/>
  <c r="K9447" i="49"/>
  <c r="J9447" i="49"/>
  <c r="I9447" i="49"/>
  <c r="H9447" i="49" s="1"/>
  <c r="K9446" i="49"/>
  <c r="I9446" i="49"/>
  <c r="J9446" i="49" s="1"/>
  <c r="H9446" i="49"/>
  <c r="K9445" i="49"/>
  <c r="I9445" i="49"/>
  <c r="K9444" i="49"/>
  <c r="I9444" i="49"/>
  <c r="J9444" i="49" s="1"/>
  <c r="H9444" i="49"/>
  <c r="K9443" i="49"/>
  <c r="I9443" i="49"/>
  <c r="J9443" i="49" s="1"/>
  <c r="H9443" i="49"/>
  <c r="K9442" i="49"/>
  <c r="I9442" i="49"/>
  <c r="J9442" i="49" s="1"/>
  <c r="H9442" i="49"/>
  <c r="K9441" i="49"/>
  <c r="J9441" i="49"/>
  <c r="I9441" i="49"/>
  <c r="H9441" i="49"/>
  <c r="K9440" i="49"/>
  <c r="I9440" i="49"/>
  <c r="J9440" i="49" s="1"/>
  <c r="K9439" i="49"/>
  <c r="I9439" i="49"/>
  <c r="K9438" i="49"/>
  <c r="I9438" i="49"/>
  <c r="K9437" i="49"/>
  <c r="I9437" i="49"/>
  <c r="J9437" i="49" s="1"/>
  <c r="H9437" i="49"/>
  <c r="K9436" i="49"/>
  <c r="I9436" i="49"/>
  <c r="J9436" i="49" s="1"/>
  <c r="H9436" i="49"/>
  <c r="K9435" i="49"/>
  <c r="I9435" i="49"/>
  <c r="J9435" i="49" s="1"/>
  <c r="H9435" i="49"/>
  <c r="K9434" i="49"/>
  <c r="I9434" i="49"/>
  <c r="J9434" i="49" s="1"/>
  <c r="H9434" i="49"/>
  <c r="K9433" i="49"/>
  <c r="J9433" i="49"/>
  <c r="I9433" i="49"/>
  <c r="H9433" i="49"/>
  <c r="K9432" i="49"/>
  <c r="I9432" i="49"/>
  <c r="K9431" i="49"/>
  <c r="J9431" i="49"/>
  <c r="I9431" i="49"/>
  <c r="H9431" i="49" s="1"/>
  <c r="K9430" i="49"/>
  <c r="I9430" i="49"/>
  <c r="J9430" i="49" s="1"/>
  <c r="H9430" i="49"/>
  <c r="K9429" i="49"/>
  <c r="I9429" i="49"/>
  <c r="K9428" i="49"/>
  <c r="I9428" i="49"/>
  <c r="J9428" i="49" s="1"/>
  <c r="H9428" i="49"/>
  <c r="K9427" i="49"/>
  <c r="I9427" i="49"/>
  <c r="J9427" i="49" s="1"/>
  <c r="H9427" i="49"/>
  <c r="K9426" i="49"/>
  <c r="I9426" i="49"/>
  <c r="J9426" i="49" s="1"/>
  <c r="H9426" i="49"/>
  <c r="K9425" i="49"/>
  <c r="J9425" i="49"/>
  <c r="I9425" i="49"/>
  <c r="H9425" i="49"/>
  <c r="K9424" i="49"/>
  <c r="I9424" i="49"/>
  <c r="J9424" i="49" s="1"/>
  <c r="K9423" i="49"/>
  <c r="I9423" i="49"/>
  <c r="K9422" i="49"/>
  <c r="I9422" i="49"/>
  <c r="K9421" i="49"/>
  <c r="I9421" i="49"/>
  <c r="J9421" i="49" s="1"/>
  <c r="H9421" i="49"/>
  <c r="K9420" i="49"/>
  <c r="I9420" i="49"/>
  <c r="J9420" i="49" s="1"/>
  <c r="H9420" i="49"/>
  <c r="K9419" i="49"/>
  <c r="I9419" i="49"/>
  <c r="J9419" i="49" s="1"/>
  <c r="H9419" i="49"/>
  <c r="K9418" i="49"/>
  <c r="I9418" i="49"/>
  <c r="J9418" i="49" s="1"/>
  <c r="H9418" i="49"/>
  <c r="K9417" i="49"/>
  <c r="J9417" i="49"/>
  <c r="I9417" i="49"/>
  <c r="H9417" i="49"/>
  <c r="K9416" i="49"/>
  <c r="I9416" i="49"/>
  <c r="K9415" i="49"/>
  <c r="J9415" i="49"/>
  <c r="I9415" i="49"/>
  <c r="H9415" i="49" s="1"/>
  <c r="K9414" i="49"/>
  <c r="I9414" i="49"/>
  <c r="J9414" i="49" s="1"/>
  <c r="H9414" i="49"/>
  <c r="K9413" i="49"/>
  <c r="I9413" i="49"/>
  <c r="K9412" i="49"/>
  <c r="I9412" i="49"/>
  <c r="J9412" i="49" s="1"/>
  <c r="H9412" i="49"/>
  <c r="K9411" i="49"/>
  <c r="I9411" i="49"/>
  <c r="J9411" i="49" s="1"/>
  <c r="H9411" i="49"/>
  <c r="K9410" i="49"/>
  <c r="I9410" i="49"/>
  <c r="J9410" i="49" s="1"/>
  <c r="H9410" i="49"/>
  <c r="K9409" i="49"/>
  <c r="J9409" i="49"/>
  <c r="I9409" i="49"/>
  <c r="H9409" i="49"/>
  <c r="K9408" i="49"/>
  <c r="I9408" i="49"/>
  <c r="J9408" i="49" s="1"/>
  <c r="K9407" i="49"/>
  <c r="I9407" i="49"/>
  <c r="H9407" i="49" s="1"/>
  <c r="K9406" i="49"/>
  <c r="I9406" i="49"/>
  <c r="K9405" i="49"/>
  <c r="I9405" i="49"/>
  <c r="J9405" i="49" s="1"/>
  <c r="H9405" i="49"/>
  <c r="K9404" i="49"/>
  <c r="I9404" i="49"/>
  <c r="J9404" i="49" s="1"/>
  <c r="H9404" i="49"/>
  <c r="K9403" i="49"/>
  <c r="I9403" i="49"/>
  <c r="J9403" i="49" s="1"/>
  <c r="H9403" i="49"/>
  <c r="K9402" i="49"/>
  <c r="I9402" i="49"/>
  <c r="J9402" i="49" s="1"/>
  <c r="H9402" i="49"/>
  <c r="K9401" i="49"/>
  <c r="J9401" i="49"/>
  <c r="I9401" i="49"/>
  <c r="H9401" i="49"/>
  <c r="K9400" i="49"/>
  <c r="I9400" i="49"/>
  <c r="K9399" i="49"/>
  <c r="J9399" i="49"/>
  <c r="I9399" i="49"/>
  <c r="H9399" i="49" s="1"/>
  <c r="K9398" i="49"/>
  <c r="I9398" i="49"/>
  <c r="J9398" i="49" s="1"/>
  <c r="K9397" i="49"/>
  <c r="I9397" i="49"/>
  <c r="K9396" i="49"/>
  <c r="I9396" i="49"/>
  <c r="J9396" i="49" s="1"/>
  <c r="H9396" i="49"/>
  <c r="K9395" i="49"/>
  <c r="I9395" i="49"/>
  <c r="J9395" i="49" s="1"/>
  <c r="H9395" i="49"/>
  <c r="K9394" i="49"/>
  <c r="I9394" i="49"/>
  <c r="J9394" i="49" s="1"/>
  <c r="H9394" i="49"/>
  <c r="K9393" i="49"/>
  <c r="J9393" i="49"/>
  <c r="I9393" i="49"/>
  <c r="H9393" i="49"/>
  <c r="K9392" i="49"/>
  <c r="I9392" i="49"/>
  <c r="J9392" i="49" s="1"/>
  <c r="K9391" i="49"/>
  <c r="J9391" i="49"/>
  <c r="I9391" i="49"/>
  <c r="H9391" i="49" s="1"/>
  <c r="K9390" i="49"/>
  <c r="I9390" i="49"/>
  <c r="K9389" i="49"/>
  <c r="I9389" i="49"/>
  <c r="J9389" i="49" s="1"/>
  <c r="K9388" i="49"/>
  <c r="I9388" i="49"/>
  <c r="J9388" i="49" s="1"/>
  <c r="H9388" i="49"/>
  <c r="K9387" i="49"/>
  <c r="I9387" i="49"/>
  <c r="J9387" i="49" s="1"/>
  <c r="H9387" i="49"/>
  <c r="K9386" i="49"/>
  <c r="I9386" i="49"/>
  <c r="J9386" i="49" s="1"/>
  <c r="H9386" i="49"/>
  <c r="K9385" i="49"/>
  <c r="J9385" i="49"/>
  <c r="I9385" i="49"/>
  <c r="H9385" i="49"/>
  <c r="K9384" i="49"/>
  <c r="I9384" i="49"/>
  <c r="K9383" i="49"/>
  <c r="I9383" i="49"/>
  <c r="H9383" i="49" s="1"/>
  <c r="K9382" i="49"/>
  <c r="I9382" i="49"/>
  <c r="J9382" i="49" s="1"/>
  <c r="H9382" i="49"/>
  <c r="K9381" i="49"/>
  <c r="I9381" i="49"/>
  <c r="J9381" i="49" s="1"/>
  <c r="K9380" i="49"/>
  <c r="I9380" i="49"/>
  <c r="J9380" i="49" s="1"/>
  <c r="H9380" i="49"/>
  <c r="K9379" i="49"/>
  <c r="I9379" i="49"/>
  <c r="J9379" i="49" s="1"/>
  <c r="H9379" i="49"/>
  <c r="K9378" i="49"/>
  <c r="I9378" i="49"/>
  <c r="J9378" i="49" s="1"/>
  <c r="H9378" i="49"/>
  <c r="K9377" i="49"/>
  <c r="J9377" i="49"/>
  <c r="I9377" i="49"/>
  <c r="H9377" i="49"/>
  <c r="K9376" i="49"/>
  <c r="I9376" i="49"/>
  <c r="K9375" i="49"/>
  <c r="I9375" i="49"/>
  <c r="H9375" i="49" s="1"/>
  <c r="K9374" i="49"/>
  <c r="I9374" i="49"/>
  <c r="J9374" i="49" s="1"/>
  <c r="H9374" i="49"/>
  <c r="K9373" i="49"/>
  <c r="I9373" i="49"/>
  <c r="J9373" i="49" s="1"/>
  <c r="K9372" i="49"/>
  <c r="I9372" i="49"/>
  <c r="J9372" i="49" s="1"/>
  <c r="H9372" i="49"/>
  <c r="K9371" i="49"/>
  <c r="I9371" i="49"/>
  <c r="J9371" i="49" s="1"/>
  <c r="H9371" i="49"/>
  <c r="K9370" i="49"/>
  <c r="I9370" i="49"/>
  <c r="J9370" i="49" s="1"/>
  <c r="H9370" i="49"/>
  <c r="K9369" i="49"/>
  <c r="J9369" i="49"/>
  <c r="I9369" i="49"/>
  <c r="H9369" i="49"/>
  <c r="K9368" i="49"/>
  <c r="I9368" i="49"/>
  <c r="K9367" i="49"/>
  <c r="I9367" i="49"/>
  <c r="H9367" i="49" s="1"/>
  <c r="K9366" i="49"/>
  <c r="I9366" i="49"/>
  <c r="J9366" i="49" s="1"/>
  <c r="H9366" i="49"/>
  <c r="K9365" i="49"/>
  <c r="I9365" i="49"/>
  <c r="J9365" i="49" s="1"/>
  <c r="K9364" i="49"/>
  <c r="I9364" i="49"/>
  <c r="J9364" i="49" s="1"/>
  <c r="H9364" i="49"/>
  <c r="K9363" i="49"/>
  <c r="I9363" i="49"/>
  <c r="J9363" i="49" s="1"/>
  <c r="H9363" i="49"/>
  <c r="K9362" i="49"/>
  <c r="I9362" i="49"/>
  <c r="J9362" i="49" s="1"/>
  <c r="H9362" i="49"/>
  <c r="K9361" i="49"/>
  <c r="J9361" i="49"/>
  <c r="I9361" i="49"/>
  <c r="H9361" i="49"/>
  <c r="K9360" i="49"/>
  <c r="I9360" i="49"/>
  <c r="K9359" i="49"/>
  <c r="I9359" i="49"/>
  <c r="H9359" i="49" s="1"/>
  <c r="K9358" i="49"/>
  <c r="I9358" i="49"/>
  <c r="J9358" i="49" s="1"/>
  <c r="H9358" i="49"/>
  <c r="K9357" i="49"/>
  <c r="I9357" i="49"/>
  <c r="J9357" i="49" s="1"/>
  <c r="K9356" i="49"/>
  <c r="I9356" i="49"/>
  <c r="J9356" i="49" s="1"/>
  <c r="H9356" i="49"/>
  <c r="K9355" i="49"/>
  <c r="I9355" i="49"/>
  <c r="J9355" i="49" s="1"/>
  <c r="H9355" i="49"/>
  <c r="K9354" i="49"/>
  <c r="I9354" i="49"/>
  <c r="J9354" i="49" s="1"/>
  <c r="H9354" i="49"/>
  <c r="K9353" i="49"/>
  <c r="J9353" i="49"/>
  <c r="I9353" i="49"/>
  <c r="H9353" i="49"/>
  <c r="K9352" i="49"/>
  <c r="I9352" i="49"/>
  <c r="K9351" i="49"/>
  <c r="I9351" i="49"/>
  <c r="H9351" i="49" s="1"/>
  <c r="K9350" i="49"/>
  <c r="I9350" i="49"/>
  <c r="J9350" i="49" s="1"/>
  <c r="H9350" i="49"/>
  <c r="K9349" i="49"/>
  <c r="I9349" i="49"/>
  <c r="J9349" i="49" s="1"/>
  <c r="K9348" i="49"/>
  <c r="I9348" i="49"/>
  <c r="J9348" i="49" s="1"/>
  <c r="H9348" i="49"/>
  <c r="K9347" i="49"/>
  <c r="I9347" i="49"/>
  <c r="J9347" i="49" s="1"/>
  <c r="H9347" i="49"/>
  <c r="K9346" i="49"/>
  <c r="I9346" i="49"/>
  <c r="J9346" i="49" s="1"/>
  <c r="H9346" i="49"/>
  <c r="K9345" i="49"/>
  <c r="J9345" i="49"/>
  <c r="I9345" i="49"/>
  <c r="H9345" i="49"/>
  <c r="K9344" i="49"/>
  <c r="I9344" i="49"/>
  <c r="K9343" i="49"/>
  <c r="I9343" i="49"/>
  <c r="H9343" i="49" s="1"/>
  <c r="K9342" i="49"/>
  <c r="I9342" i="49"/>
  <c r="J9342" i="49" s="1"/>
  <c r="H9342" i="49"/>
  <c r="K9341" i="49"/>
  <c r="I9341" i="49"/>
  <c r="J9341" i="49" s="1"/>
  <c r="K9340" i="49"/>
  <c r="I9340" i="49"/>
  <c r="J9340" i="49" s="1"/>
  <c r="H9340" i="49"/>
  <c r="K9339" i="49"/>
  <c r="I9339" i="49"/>
  <c r="J9339" i="49" s="1"/>
  <c r="H9339" i="49"/>
  <c r="K9338" i="49"/>
  <c r="I9338" i="49"/>
  <c r="J9338" i="49" s="1"/>
  <c r="H9338" i="49"/>
  <c r="K9337" i="49"/>
  <c r="J9337" i="49"/>
  <c r="I9337" i="49"/>
  <c r="H9337" i="49"/>
  <c r="K9336" i="49"/>
  <c r="I9336" i="49"/>
  <c r="K9335" i="49"/>
  <c r="I9335" i="49"/>
  <c r="H9335" i="49" s="1"/>
  <c r="K9334" i="49"/>
  <c r="I9334" i="49"/>
  <c r="J9334" i="49" s="1"/>
  <c r="H9334" i="49"/>
  <c r="K9333" i="49"/>
  <c r="I9333" i="49"/>
  <c r="J9333" i="49" s="1"/>
  <c r="K9332" i="49"/>
  <c r="I9332" i="49"/>
  <c r="J9332" i="49" s="1"/>
  <c r="H9332" i="49"/>
  <c r="K9331" i="49"/>
  <c r="I9331" i="49"/>
  <c r="J9331" i="49" s="1"/>
  <c r="H9331" i="49"/>
  <c r="K9330" i="49"/>
  <c r="I9330" i="49"/>
  <c r="J9330" i="49" s="1"/>
  <c r="H9330" i="49"/>
  <c r="K9329" i="49"/>
  <c r="J9329" i="49"/>
  <c r="I9329" i="49"/>
  <c r="H9329" i="49"/>
  <c r="K9328" i="49"/>
  <c r="I9328" i="49"/>
  <c r="K9327" i="49"/>
  <c r="I9327" i="49"/>
  <c r="H9327" i="49" s="1"/>
  <c r="K9326" i="49"/>
  <c r="I9326" i="49"/>
  <c r="J9326" i="49" s="1"/>
  <c r="H9326" i="49"/>
  <c r="K9325" i="49"/>
  <c r="I9325" i="49"/>
  <c r="J9325" i="49" s="1"/>
  <c r="K9324" i="49"/>
  <c r="I9324" i="49"/>
  <c r="J9324" i="49" s="1"/>
  <c r="H9324" i="49"/>
  <c r="K9323" i="49"/>
  <c r="I9323" i="49"/>
  <c r="J9323" i="49" s="1"/>
  <c r="H9323" i="49"/>
  <c r="K9322" i="49"/>
  <c r="I9322" i="49"/>
  <c r="J9322" i="49" s="1"/>
  <c r="H9322" i="49"/>
  <c r="K9321" i="49"/>
  <c r="J9321" i="49"/>
  <c r="I9321" i="49"/>
  <c r="H9321" i="49"/>
  <c r="K9320" i="49"/>
  <c r="I9320" i="49"/>
  <c r="K9319" i="49"/>
  <c r="I9319" i="49"/>
  <c r="H9319" i="49" s="1"/>
  <c r="K9318" i="49"/>
  <c r="I9318" i="49"/>
  <c r="J9318" i="49" s="1"/>
  <c r="H9318" i="49"/>
  <c r="K9317" i="49"/>
  <c r="I9317" i="49"/>
  <c r="J9317" i="49" s="1"/>
  <c r="K9316" i="49"/>
  <c r="I9316" i="49"/>
  <c r="J9316" i="49" s="1"/>
  <c r="H9316" i="49"/>
  <c r="K9315" i="49"/>
  <c r="I9315" i="49"/>
  <c r="J9315" i="49" s="1"/>
  <c r="H9315" i="49"/>
  <c r="K9314" i="49"/>
  <c r="I9314" i="49"/>
  <c r="J9314" i="49" s="1"/>
  <c r="H9314" i="49"/>
  <c r="K9313" i="49"/>
  <c r="J9313" i="49"/>
  <c r="I9313" i="49"/>
  <c r="H9313" i="49"/>
  <c r="K9312" i="49"/>
  <c r="I9312" i="49"/>
  <c r="K9311" i="49"/>
  <c r="I9311" i="49"/>
  <c r="H9311" i="49" s="1"/>
  <c r="K9310" i="49"/>
  <c r="I9310" i="49"/>
  <c r="J9310" i="49" s="1"/>
  <c r="H9310" i="49"/>
  <c r="K9309" i="49"/>
  <c r="I9309" i="49"/>
  <c r="J9309" i="49" s="1"/>
  <c r="K9308" i="49"/>
  <c r="I9308" i="49"/>
  <c r="J9308" i="49" s="1"/>
  <c r="H9308" i="49"/>
  <c r="K9307" i="49"/>
  <c r="I9307" i="49"/>
  <c r="J9307" i="49" s="1"/>
  <c r="H9307" i="49"/>
  <c r="K9306" i="49"/>
  <c r="I9306" i="49"/>
  <c r="J9306" i="49" s="1"/>
  <c r="H9306" i="49"/>
  <c r="K9305" i="49"/>
  <c r="J9305" i="49"/>
  <c r="I9305" i="49"/>
  <c r="H9305" i="49"/>
  <c r="K9304" i="49"/>
  <c r="I9304" i="49"/>
  <c r="K9303" i="49"/>
  <c r="I9303" i="49"/>
  <c r="H9303" i="49" s="1"/>
  <c r="K9302" i="49"/>
  <c r="I9302" i="49"/>
  <c r="J9302" i="49" s="1"/>
  <c r="H9302" i="49"/>
  <c r="K9301" i="49"/>
  <c r="I9301" i="49"/>
  <c r="J9301" i="49" s="1"/>
  <c r="K9300" i="49"/>
  <c r="I9300" i="49"/>
  <c r="J9300" i="49" s="1"/>
  <c r="H9300" i="49"/>
  <c r="K9299" i="49"/>
  <c r="I9299" i="49"/>
  <c r="J9299" i="49" s="1"/>
  <c r="H9299" i="49"/>
  <c r="K9298" i="49"/>
  <c r="I9298" i="49"/>
  <c r="J9298" i="49" s="1"/>
  <c r="H9298" i="49"/>
  <c r="K9297" i="49"/>
  <c r="J9297" i="49"/>
  <c r="I9297" i="49"/>
  <c r="H9297" i="49"/>
  <c r="K9296" i="49"/>
  <c r="I9296" i="49"/>
  <c r="K9295" i="49"/>
  <c r="I9295" i="49"/>
  <c r="H9295" i="49" s="1"/>
  <c r="K9294" i="49"/>
  <c r="I9294" i="49"/>
  <c r="J9294" i="49" s="1"/>
  <c r="H9294" i="49"/>
  <c r="K9293" i="49"/>
  <c r="I9293" i="49"/>
  <c r="J9293" i="49" s="1"/>
  <c r="K9292" i="49"/>
  <c r="I9292" i="49"/>
  <c r="J9292" i="49" s="1"/>
  <c r="H9292" i="49"/>
  <c r="K9291" i="49"/>
  <c r="I9291" i="49"/>
  <c r="J9291" i="49" s="1"/>
  <c r="H9291" i="49"/>
  <c r="K9290" i="49"/>
  <c r="I9290" i="49"/>
  <c r="J9290" i="49" s="1"/>
  <c r="H9290" i="49"/>
  <c r="K9289" i="49"/>
  <c r="J9289" i="49"/>
  <c r="I9289" i="49"/>
  <c r="H9289" i="49"/>
  <c r="K9288" i="49"/>
  <c r="I9288" i="49"/>
  <c r="K9287" i="49"/>
  <c r="I9287" i="49"/>
  <c r="H9287" i="49" s="1"/>
  <c r="K9286" i="49"/>
  <c r="I9286" i="49"/>
  <c r="J9286" i="49" s="1"/>
  <c r="H9286" i="49"/>
  <c r="K9285" i="49"/>
  <c r="I9285" i="49"/>
  <c r="J9285" i="49" s="1"/>
  <c r="K9284" i="49"/>
  <c r="I9284" i="49"/>
  <c r="J9284" i="49" s="1"/>
  <c r="H9284" i="49"/>
  <c r="K9283" i="49"/>
  <c r="I9283" i="49"/>
  <c r="J9283" i="49" s="1"/>
  <c r="H9283" i="49"/>
  <c r="K9282" i="49"/>
  <c r="I9282" i="49"/>
  <c r="J9282" i="49" s="1"/>
  <c r="H9282" i="49"/>
  <c r="K9281" i="49"/>
  <c r="J9281" i="49"/>
  <c r="I9281" i="49"/>
  <c r="H9281" i="49"/>
  <c r="K9280" i="49"/>
  <c r="I9280" i="49"/>
  <c r="K9279" i="49"/>
  <c r="I9279" i="49"/>
  <c r="H9279" i="49" s="1"/>
  <c r="K9278" i="49"/>
  <c r="I9278" i="49"/>
  <c r="J9278" i="49" s="1"/>
  <c r="H9278" i="49"/>
  <c r="K9277" i="49"/>
  <c r="J9277" i="49"/>
  <c r="I9277" i="49"/>
  <c r="H9277" i="49"/>
  <c r="K9276" i="49"/>
  <c r="I9276" i="49"/>
  <c r="J9276" i="49" s="1"/>
  <c r="K9275" i="49"/>
  <c r="I9275" i="49"/>
  <c r="J9275" i="49" s="1"/>
  <c r="H9275" i="49"/>
  <c r="K9274" i="49"/>
  <c r="I9274" i="49"/>
  <c r="J9274" i="49" s="1"/>
  <c r="H9274" i="49"/>
  <c r="K9273" i="49"/>
  <c r="J9273" i="49"/>
  <c r="I9273" i="49"/>
  <c r="H9273" i="49"/>
  <c r="K9272" i="49"/>
  <c r="I9272" i="49"/>
  <c r="K9271" i="49"/>
  <c r="J9271" i="49"/>
  <c r="I9271" i="49"/>
  <c r="H9271" i="49" s="1"/>
  <c r="K9270" i="49"/>
  <c r="I9270" i="49"/>
  <c r="J9270" i="49" s="1"/>
  <c r="H9270" i="49"/>
  <c r="K9269" i="49"/>
  <c r="I9269" i="49"/>
  <c r="J9269" i="49" s="1"/>
  <c r="H9269" i="49"/>
  <c r="K9268" i="49"/>
  <c r="I9268" i="49"/>
  <c r="J9268" i="49" s="1"/>
  <c r="H9268" i="49"/>
  <c r="K9267" i="49"/>
  <c r="I9267" i="49"/>
  <c r="J9267" i="49" s="1"/>
  <c r="K9266" i="49"/>
  <c r="I9266" i="49"/>
  <c r="J9266" i="49" s="1"/>
  <c r="H9266" i="49"/>
  <c r="K9265" i="49"/>
  <c r="J9265" i="49"/>
  <c r="I9265" i="49"/>
  <c r="H9265" i="49"/>
  <c r="K9264" i="49"/>
  <c r="I9264" i="49"/>
  <c r="K9263" i="49"/>
  <c r="J9263" i="49"/>
  <c r="I9263" i="49"/>
  <c r="H9263" i="49" s="1"/>
  <c r="K9262" i="49"/>
  <c r="I9262" i="49"/>
  <c r="J9262" i="49" s="1"/>
  <c r="H9262" i="49"/>
  <c r="K9261" i="49"/>
  <c r="I9261" i="49"/>
  <c r="J9261" i="49" s="1"/>
  <c r="K9260" i="49"/>
  <c r="I9260" i="49"/>
  <c r="J9260" i="49" s="1"/>
  <c r="H9260" i="49"/>
  <c r="K9259" i="49"/>
  <c r="I9259" i="49"/>
  <c r="J9259" i="49" s="1"/>
  <c r="H9259" i="49"/>
  <c r="K9258" i="49"/>
  <c r="I9258" i="49"/>
  <c r="J9258" i="49" s="1"/>
  <c r="H9258" i="49"/>
  <c r="K9257" i="49"/>
  <c r="J9257" i="49"/>
  <c r="I9257" i="49"/>
  <c r="H9257" i="49"/>
  <c r="K9256" i="49"/>
  <c r="I9256" i="49"/>
  <c r="K9255" i="49"/>
  <c r="I9255" i="49"/>
  <c r="H9255" i="49" s="1"/>
  <c r="K9254" i="49"/>
  <c r="I9254" i="49"/>
  <c r="J9254" i="49" s="1"/>
  <c r="K9253" i="49"/>
  <c r="J9253" i="49"/>
  <c r="I9253" i="49"/>
  <c r="H9253" i="49" s="1"/>
  <c r="K9252" i="49"/>
  <c r="I9252" i="49"/>
  <c r="J9252" i="49" s="1"/>
  <c r="H9252" i="49"/>
  <c r="K9251" i="49"/>
  <c r="I9251" i="49"/>
  <c r="J9251" i="49" s="1"/>
  <c r="H9251" i="49"/>
  <c r="K9250" i="49"/>
  <c r="I9250" i="49"/>
  <c r="J9250" i="49" s="1"/>
  <c r="H9250" i="49"/>
  <c r="K9249" i="49"/>
  <c r="J9249" i="49"/>
  <c r="I9249" i="49"/>
  <c r="H9249" i="49"/>
  <c r="K9248" i="49"/>
  <c r="I9248" i="49"/>
  <c r="K9247" i="49"/>
  <c r="I9247" i="49"/>
  <c r="H9247" i="49" s="1"/>
  <c r="K9246" i="49"/>
  <c r="I9246" i="49"/>
  <c r="J9246" i="49" s="1"/>
  <c r="H9246" i="49"/>
  <c r="K9245" i="49"/>
  <c r="J9245" i="49"/>
  <c r="I9245" i="49"/>
  <c r="H9245" i="49"/>
  <c r="K9244" i="49"/>
  <c r="I9244" i="49"/>
  <c r="J9244" i="49" s="1"/>
  <c r="K9243" i="49"/>
  <c r="I9243" i="49"/>
  <c r="J9243" i="49" s="1"/>
  <c r="K9242" i="49"/>
  <c r="I9242" i="49"/>
  <c r="J9242" i="49" s="1"/>
  <c r="H9242" i="49"/>
  <c r="K9241" i="49"/>
  <c r="J9241" i="49"/>
  <c r="I9241" i="49"/>
  <c r="H9241" i="49"/>
  <c r="K9240" i="49"/>
  <c r="I9240" i="49"/>
  <c r="K9239" i="49"/>
  <c r="I9239" i="49"/>
  <c r="H9239" i="49" s="1"/>
  <c r="K9238" i="49"/>
  <c r="I9238" i="49"/>
  <c r="J9238" i="49" s="1"/>
  <c r="H9238" i="49"/>
  <c r="K9237" i="49"/>
  <c r="I9237" i="49"/>
  <c r="J9237" i="49" s="1"/>
  <c r="H9237" i="49"/>
  <c r="K9236" i="49"/>
  <c r="I9236" i="49"/>
  <c r="J9236" i="49" s="1"/>
  <c r="H9236" i="49"/>
  <c r="K9235" i="49"/>
  <c r="I9235" i="49"/>
  <c r="J9235" i="49" s="1"/>
  <c r="K9234" i="49"/>
  <c r="I9234" i="49"/>
  <c r="J9234" i="49" s="1"/>
  <c r="H9234" i="49"/>
  <c r="K9233" i="49"/>
  <c r="J9233" i="49"/>
  <c r="I9233" i="49"/>
  <c r="H9233" i="49"/>
  <c r="K9232" i="49"/>
  <c r="I9232" i="49"/>
  <c r="K9231" i="49"/>
  <c r="J9231" i="49"/>
  <c r="I9231" i="49"/>
  <c r="H9231" i="49" s="1"/>
  <c r="K9230" i="49"/>
  <c r="I9230" i="49"/>
  <c r="J9230" i="49" s="1"/>
  <c r="K9229" i="49"/>
  <c r="I9229" i="49"/>
  <c r="J9229" i="49" s="1"/>
  <c r="H9229" i="49"/>
  <c r="K9228" i="49"/>
  <c r="I9228" i="49"/>
  <c r="J9228" i="49" s="1"/>
  <c r="H9228" i="49"/>
  <c r="K9227" i="49"/>
  <c r="I9227" i="49"/>
  <c r="J9227" i="49" s="1"/>
  <c r="H9227" i="49"/>
  <c r="K9226" i="49"/>
  <c r="I9226" i="49"/>
  <c r="J9226" i="49" s="1"/>
  <c r="H9226" i="49"/>
  <c r="K9225" i="49"/>
  <c r="J9225" i="49"/>
  <c r="I9225" i="49"/>
  <c r="H9225" i="49"/>
  <c r="K9224" i="49"/>
  <c r="I9224" i="49"/>
  <c r="K9223" i="49"/>
  <c r="I9223" i="49"/>
  <c r="H9223" i="49" s="1"/>
  <c r="K9222" i="49"/>
  <c r="I9222" i="49"/>
  <c r="J9222" i="49" s="1"/>
  <c r="K9221" i="49"/>
  <c r="I9221" i="49"/>
  <c r="J9221" i="49" s="1"/>
  <c r="K9220" i="49"/>
  <c r="I9220" i="49"/>
  <c r="J9220" i="49" s="1"/>
  <c r="K9219" i="49"/>
  <c r="I9219" i="49"/>
  <c r="J9219" i="49" s="1"/>
  <c r="H9219" i="49"/>
  <c r="K9218" i="49"/>
  <c r="I9218" i="49"/>
  <c r="J9218" i="49" s="1"/>
  <c r="H9218" i="49"/>
  <c r="K9217" i="49"/>
  <c r="J9217" i="49"/>
  <c r="I9217" i="49"/>
  <c r="H9217" i="49"/>
  <c r="K9216" i="49"/>
  <c r="I9216" i="49"/>
  <c r="K9215" i="49"/>
  <c r="I9215" i="49"/>
  <c r="H9215" i="49" s="1"/>
  <c r="K9214" i="49"/>
  <c r="I9214" i="49"/>
  <c r="J9214" i="49" s="1"/>
  <c r="H9214" i="49"/>
  <c r="K9213" i="49"/>
  <c r="J9213" i="49"/>
  <c r="I9213" i="49"/>
  <c r="H9213" i="49"/>
  <c r="K9212" i="49"/>
  <c r="I9212" i="49"/>
  <c r="J9212" i="49" s="1"/>
  <c r="K9211" i="49"/>
  <c r="I9211" i="49"/>
  <c r="J9211" i="49" s="1"/>
  <c r="H9211" i="49"/>
  <c r="K9210" i="49"/>
  <c r="I9210" i="49"/>
  <c r="J9210" i="49" s="1"/>
  <c r="H9210" i="49"/>
  <c r="K9209" i="49"/>
  <c r="J9209" i="49"/>
  <c r="I9209" i="49"/>
  <c r="H9209" i="49"/>
  <c r="K9208" i="49"/>
  <c r="I9208" i="49"/>
  <c r="K9207" i="49"/>
  <c r="J9207" i="49"/>
  <c r="I9207" i="49"/>
  <c r="H9207" i="49" s="1"/>
  <c r="K9206" i="49"/>
  <c r="I9206" i="49"/>
  <c r="J9206" i="49" s="1"/>
  <c r="H9206" i="49"/>
  <c r="K9205" i="49"/>
  <c r="I9205" i="49"/>
  <c r="J9205" i="49" s="1"/>
  <c r="H9205" i="49"/>
  <c r="K9204" i="49"/>
  <c r="I9204" i="49"/>
  <c r="J9204" i="49" s="1"/>
  <c r="H9204" i="49"/>
  <c r="K9203" i="49"/>
  <c r="I9203" i="49"/>
  <c r="J9203" i="49" s="1"/>
  <c r="K9202" i="49"/>
  <c r="I9202" i="49"/>
  <c r="J9202" i="49" s="1"/>
  <c r="H9202" i="49"/>
  <c r="K9201" i="49"/>
  <c r="J9201" i="49"/>
  <c r="I9201" i="49"/>
  <c r="H9201" i="49"/>
  <c r="K9200" i="49"/>
  <c r="I9200" i="49"/>
  <c r="K9199" i="49"/>
  <c r="J9199" i="49"/>
  <c r="I9199" i="49"/>
  <c r="H9199" i="49" s="1"/>
  <c r="K9198" i="49"/>
  <c r="I9198" i="49"/>
  <c r="J9198" i="49" s="1"/>
  <c r="H9198" i="49"/>
  <c r="K9197" i="49"/>
  <c r="I9197" i="49"/>
  <c r="J9197" i="49" s="1"/>
  <c r="K9196" i="49"/>
  <c r="I9196" i="49"/>
  <c r="J9196" i="49" s="1"/>
  <c r="H9196" i="49"/>
  <c r="K9195" i="49"/>
  <c r="I9195" i="49"/>
  <c r="J9195" i="49" s="1"/>
  <c r="H9195" i="49"/>
  <c r="K9194" i="49"/>
  <c r="I9194" i="49"/>
  <c r="J9194" i="49" s="1"/>
  <c r="H9194" i="49"/>
  <c r="K9193" i="49"/>
  <c r="J9193" i="49"/>
  <c r="I9193" i="49"/>
  <c r="H9193" i="49"/>
  <c r="K9192" i="49"/>
  <c r="I9192" i="49"/>
  <c r="K9191" i="49"/>
  <c r="I9191" i="49"/>
  <c r="H9191" i="49" s="1"/>
  <c r="K9190" i="49"/>
  <c r="I9190" i="49"/>
  <c r="J9190" i="49" s="1"/>
  <c r="K9189" i="49"/>
  <c r="J9189" i="49"/>
  <c r="I9189" i="49"/>
  <c r="H9189" i="49" s="1"/>
  <c r="K9188" i="49"/>
  <c r="I9188" i="49"/>
  <c r="J9188" i="49" s="1"/>
  <c r="H9188" i="49"/>
  <c r="K9187" i="49"/>
  <c r="I9187" i="49"/>
  <c r="J9187" i="49" s="1"/>
  <c r="K9186" i="49"/>
  <c r="I9186" i="49"/>
  <c r="J9186" i="49" s="1"/>
  <c r="H9186" i="49"/>
  <c r="K9185" i="49"/>
  <c r="I9185" i="49"/>
  <c r="J9185" i="49" s="1"/>
  <c r="H9185" i="49"/>
  <c r="K9184" i="49"/>
  <c r="I9184" i="49"/>
  <c r="J9184" i="49" s="1"/>
  <c r="H9184" i="49"/>
  <c r="K9183" i="49"/>
  <c r="J9183" i="49"/>
  <c r="I9183" i="49"/>
  <c r="H9183" i="49"/>
  <c r="K9182" i="49"/>
  <c r="I9182" i="49"/>
  <c r="J9182" i="49" s="1"/>
  <c r="K9181" i="49"/>
  <c r="I9181" i="49"/>
  <c r="J9181" i="49" s="1"/>
  <c r="K9180" i="49"/>
  <c r="I9180" i="49"/>
  <c r="J9180" i="49" s="1"/>
  <c r="K9179" i="49"/>
  <c r="I9179" i="49"/>
  <c r="J9179" i="49" s="1"/>
  <c r="H9179" i="49"/>
  <c r="K9178" i="49"/>
  <c r="I9178" i="49"/>
  <c r="J9178" i="49" s="1"/>
  <c r="H9178" i="49"/>
  <c r="K9177" i="49"/>
  <c r="I9177" i="49"/>
  <c r="J9177" i="49" s="1"/>
  <c r="H9177" i="49"/>
  <c r="K9176" i="49"/>
  <c r="I9176" i="49"/>
  <c r="J9176" i="49" s="1"/>
  <c r="H9176" i="49"/>
  <c r="K9175" i="49"/>
  <c r="J9175" i="49"/>
  <c r="I9175" i="49"/>
  <c r="H9175" i="49"/>
  <c r="K9174" i="49"/>
  <c r="I9174" i="49"/>
  <c r="J9174" i="49" s="1"/>
  <c r="K9173" i="49"/>
  <c r="J9173" i="49"/>
  <c r="I9173" i="49"/>
  <c r="H9173" i="49" s="1"/>
  <c r="K9172" i="49"/>
  <c r="I9172" i="49"/>
  <c r="J9172" i="49" s="1"/>
  <c r="H9172" i="49"/>
  <c r="K9171" i="49"/>
  <c r="I9171" i="49"/>
  <c r="J9171" i="49" s="1"/>
  <c r="K9170" i="49"/>
  <c r="I9170" i="49"/>
  <c r="J9170" i="49" s="1"/>
  <c r="H9170" i="49"/>
  <c r="K9169" i="49"/>
  <c r="I9169" i="49"/>
  <c r="J9169" i="49" s="1"/>
  <c r="H9169" i="49"/>
  <c r="K9168" i="49"/>
  <c r="I9168" i="49"/>
  <c r="J9168" i="49" s="1"/>
  <c r="H9168" i="49"/>
  <c r="K9167" i="49"/>
  <c r="J9167" i="49"/>
  <c r="I9167" i="49"/>
  <c r="H9167" i="49"/>
  <c r="K9166" i="49"/>
  <c r="I9166" i="49"/>
  <c r="J9166" i="49" s="1"/>
  <c r="K9165" i="49"/>
  <c r="I9165" i="49"/>
  <c r="J9165" i="49" s="1"/>
  <c r="K9164" i="49"/>
  <c r="I9164" i="49"/>
  <c r="J9164" i="49" s="1"/>
  <c r="K9163" i="49"/>
  <c r="I9163" i="49"/>
  <c r="J9163" i="49" s="1"/>
  <c r="H9163" i="49"/>
  <c r="K9162" i="49"/>
  <c r="I9162" i="49"/>
  <c r="J9162" i="49" s="1"/>
  <c r="H9162" i="49"/>
  <c r="K9161" i="49"/>
  <c r="I9161" i="49"/>
  <c r="J9161" i="49" s="1"/>
  <c r="H9161" i="49"/>
  <c r="K9160" i="49"/>
  <c r="I9160" i="49"/>
  <c r="J9160" i="49" s="1"/>
  <c r="H9160" i="49"/>
  <c r="K9159" i="49"/>
  <c r="J9159" i="49"/>
  <c r="I9159" i="49"/>
  <c r="H9159" i="49"/>
  <c r="K9158" i="49"/>
  <c r="I9158" i="49"/>
  <c r="J9158" i="49" s="1"/>
  <c r="K9157" i="49"/>
  <c r="J9157" i="49"/>
  <c r="I9157" i="49"/>
  <c r="H9157" i="49" s="1"/>
  <c r="K9156" i="49"/>
  <c r="I9156" i="49"/>
  <c r="J9156" i="49" s="1"/>
  <c r="H9156" i="49"/>
  <c r="K9155" i="49"/>
  <c r="I9155" i="49"/>
  <c r="J9155" i="49" s="1"/>
  <c r="K9154" i="49"/>
  <c r="I9154" i="49"/>
  <c r="J9154" i="49" s="1"/>
  <c r="H9154" i="49"/>
  <c r="K9153" i="49"/>
  <c r="I9153" i="49"/>
  <c r="J9153" i="49" s="1"/>
  <c r="H9153" i="49"/>
  <c r="K9152" i="49"/>
  <c r="I9152" i="49"/>
  <c r="J9152" i="49" s="1"/>
  <c r="H9152" i="49"/>
  <c r="K9151" i="49"/>
  <c r="J9151" i="49"/>
  <c r="I9151" i="49"/>
  <c r="H9151" i="49"/>
  <c r="K9150" i="49"/>
  <c r="I9150" i="49"/>
  <c r="J9150" i="49" s="1"/>
  <c r="K9149" i="49"/>
  <c r="I9149" i="49"/>
  <c r="J9149" i="49" s="1"/>
  <c r="K9148" i="49"/>
  <c r="I9148" i="49"/>
  <c r="J9148" i="49" s="1"/>
  <c r="K9147" i="49"/>
  <c r="I9147" i="49"/>
  <c r="J9147" i="49" s="1"/>
  <c r="H9147" i="49"/>
  <c r="K9146" i="49"/>
  <c r="I9146" i="49"/>
  <c r="J9146" i="49" s="1"/>
  <c r="H9146" i="49"/>
  <c r="K9145" i="49"/>
  <c r="I9145" i="49"/>
  <c r="J9145" i="49" s="1"/>
  <c r="H9145" i="49"/>
  <c r="K9144" i="49"/>
  <c r="I9144" i="49"/>
  <c r="J9144" i="49" s="1"/>
  <c r="H9144" i="49"/>
  <c r="K9143" i="49"/>
  <c r="J9143" i="49"/>
  <c r="I9143" i="49"/>
  <c r="H9143" i="49"/>
  <c r="K9142" i="49"/>
  <c r="I9142" i="49"/>
  <c r="J9142" i="49" s="1"/>
  <c r="K9141" i="49"/>
  <c r="J9141" i="49"/>
  <c r="I9141" i="49"/>
  <c r="H9141" i="49" s="1"/>
  <c r="K9140" i="49"/>
  <c r="I9140" i="49"/>
  <c r="J9140" i="49" s="1"/>
  <c r="H9140" i="49"/>
  <c r="K9139" i="49"/>
  <c r="I9139" i="49"/>
  <c r="J9139" i="49" s="1"/>
  <c r="K9138" i="49"/>
  <c r="I9138" i="49"/>
  <c r="J9138" i="49" s="1"/>
  <c r="H9138" i="49"/>
  <c r="K9137" i="49"/>
  <c r="I9137" i="49"/>
  <c r="J9137" i="49" s="1"/>
  <c r="H9137" i="49"/>
  <c r="K9136" i="49"/>
  <c r="I9136" i="49"/>
  <c r="J9136" i="49" s="1"/>
  <c r="H9136" i="49"/>
  <c r="K9135" i="49"/>
  <c r="J9135" i="49"/>
  <c r="I9135" i="49"/>
  <c r="H9135" i="49"/>
  <c r="K9134" i="49"/>
  <c r="I9134" i="49"/>
  <c r="J9134" i="49" s="1"/>
  <c r="K9133" i="49"/>
  <c r="I9133" i="49"/>
  <c r="J9133" i="49" s="1"/>
  <c r="K9132" i="49"/>
  <c r="I9132" i="49"/>
  <c r="J9132" i="49" s="1"/>
  <c r="K9131" i="49"/>
  <c r="I9131" i="49"/>
  <c r="J9131" i="49" s="1"/>
  <c r="H9131" i="49"/>
  <c r="K9130" i="49"/>
  <c r="I9130" i="49"/>
  <c r="J9130" i="49" s="1"/>
  <c r="H9130" i="49"/>
  <c r="K9129" i="49"/>
  <c r="I9129" i="49"/>
  <c r="J9129" i="49" s="1"/>
  <c r="H9129" i="49"/>
  <c r="K9128" i="49"/>
  <c r="I9128" i="49"/>
  <c r="J9128" i="49" s="1"/>
  <c r="H9128" i="49"/>
  <c r="K9127" i="49"/>
  <c r="J9127" i="49"/>
  <c r="I9127" i="49"/>
  <c r="H9127" i="49"/>
  <c r="K9126" i="49"/>
  <c r="I9126" i="49"/>
  <c r="J9126" i="49" s="1"/>
  <c r="K9125" i="49"/>
  <c r="J9125" i="49"/>
  <c r="I9125" i="49"/>
  <c r="H9125" i="49" s="1"/>
  <c r="K9124" i="49"/>
  <c r="I9124" i="49"/>
  <c r="J9124" i="49" s="1"/>
  <c r="H9124" i="49"/>
  <c r="K9123" i="49"/>
  <c r="I9123" i="49"/>
  <c r="J9123" i="49" s="1"/>
  <c r="K9122" i="49"/>
  <c r="I9122" i="49"/>
  <c r="J9122" i="49" s="1"/>
  <c r="H9122" i="49"/>
  <c r="K9121" i="49"/>
  <c r="I9121" i="49"/>
  <c r="J9121" i="49" s="1"/>
  <c r="H9121" i="49"/>
  <c r="K9120" i="49"/>
  <c r="I9120" i="49"/>
  <c r="J9120" i="49" s="1"/>
  <c r="H9120" i="49"/>
  <c r="K9119" i="49"/>
  <c r="J9119" i="49"/>
  <c r="I9119" i="49"/>
  <c r="H9119" i="49"/>
  <c r="K9118" i="49"/>
  <c r="I9118" i="49"/>
  <c r="J9118" i="49" s="1"/>
  <c r="K9117" i="49"/>
  <c r="I9117" i="49"/>
  <c r="J9117" i="49" s="1"/>
  <c r="K9116" i="49"/>
  <c r="I9116" i="49"/>
  <c r="J9116" i="49" s="1"/>
  <c r="K9115" i="49"/>
  <c r="I9115" i="49"/>
  <c r="J9115" i="49" s="1"/>
  <c r="H9115" i="49"/>
  <c r="K9114" i="49"/>
  <c r="I9114" i="49"/>
  <c r="J9114" i="49" s="1"/>
  <c r="H9114" i="49"/>
  <c r="K9113" i="49"/>
  <c r="I9113" i="49"/>
  <c r="J9113" i="49" s="1"/>
  <c r="H9113" i="49"/>
  <c r="K9112" i="49"/>
  <c r="I9112" i="49"/>
  <c r="J9112" i="49" s="1"/>
  <c r="H9112" i="49"/>
  <c r="K9111" i="49"/>
  <c r="J9111" i="49"/>
  <c r="I9111" i="49"/>
  <c r="H9111" i="49"/>
  <c r="K9110" i="49"/>
  <c r="I9110" i="49"/>
  <c r="J9110" i="49" s="1"/>
  <c r="K9109" i="49"/>
  <c r="J9109" i="49"/>
  <c r="I9109" i="49"/>
  <c r="H9109" i="49" s="1"/>
  <c r="K9108" i="49"/>
  <c r="I9108" i="49"/>
  <c r="J9108" i="49" s="1"/>
  <c r="H9108" i="49"/>
  <c r="K9107" i="49"/>
  <c r="I9107" i="49"/>
  <c r="J9107" i="49" s="1"/>
  <c r="K9106" i="49"/>
  <c r="I9106" i="49"/>
  <c r="J9106" i="49" s="1"/>
  <c r="H9106" i="49"/>
  <c r="K9105" i="49"/>
  <c r="I9105" i="49"/>
  <c r="J9105" i="49" s="1"/>
  <c r="H9105" i="49"/>
  <c r="K9104" i="49"/>
  <c r="I9104" i="49"/>
  <c r="J9104" i="49" s="1"/>
  <c r="H9104" i="49"/>
  <c r="K9103" i="49"/>
  <c r="J9103" i="49"/>
  <c r="I9103" i="49"/>
  <c r="H9103" i="49"/>
  <c r="K9102" i="49"/>
  <c r="I9102" i="49"/>
  <c r="J9102" i="49" s="1"/>
  <c r="K9101" i="49"/>
  <c r="I9101" i="49"/>
  <c r="J9101" i="49" s="1"/>
  <c r="K9100" i="49"/>
  <c r="I9100" i="49"/>
  <c r="J9100" i="49" s="1"/>
  <c r="K9099" i="49"/>
  <c r="I9099" i="49"/>
  <c r="J9099" i="49" s="1"/>
  <c r="H9099" i="49"/>
  <c r="K9098" i="49"/>
  <c r="I9098" i="49"/>
  <c r="J9098" i="49" s="1"/>
  <c r="H9098" i="49"/>
  <c r="K9097" i="49"/>
  <c r="I9097" i="49"/>
  <c r="J9097" i="49" s="1"/>
  <c r="H9097" i="49"/>
  <c r="K9096" i="49"/>
  <c r="I9096" i="49"/>
  <c r="J9096" i="49" s="1"/>
  <c r="H9096" i="49"/>
  <c r="K9095" i="49"/>
  <c r="J9095" i="49"/>
  <c r="I9095" i="49"/>
  <c r="H9095" i="49"/>
  <c r="K9094" i="49"/>
  <c r="I9094" i="49"/>
  <c r="J9094" i="49" s="1"/>
  <c r="K9093" i="49"/>
  <c r="J9093" i="49"/>
  <c r="I9093" i="49"/>
  <c r="H9093" i="49" s="1"/>
  <c r="K9092" i="49"/>
  <c r="I9092" i="49"/>
  <c r="J9092" i="49" s="1"/>
  <c r="H9092" i="49"/>
  <c r="K9091" i="49"/>
  <c r="I9091" i="49"/>
  <c r="J9091" i="49" s="1"/>
  <c r="K9090" i="49"/>
  <c r="I9090" i="49"/>
  <c r="J9090" i="49" s="1"/>
  <c r="H9090" i="49"/>
  <c r="K9089" i="49"/>
  <c r="I9089" i="49"/>
  <c r="J9089" i="49" s="1"/>
  <c r="H9089" i="49"/>
  <c r="K9088" i="49"/>
  <c r="I9088" i="49"/>
  <c r="J9088" i="49" s="1"/>
  <c r="H9088" i="49"/>
  <c r="K9087" i="49"/>
  <c r="J9087" i="49"/>
  <c r="I9087" i="49"/>
  <c r="H9087" i="49"/>
  <c r="K9086" i="49"/>
  <c r="I9086" i="49"/>
  <c r="J9086" i="49" s="1"/>
  <c r="K9085" i="49"/>
  <c r="I9085" i="49"/>
  <c r="J9085" i="49" s="1"/>
  <c r="K9084" i="49"/>
  <c r="I9084" i="49"/>
  <c r="J9084" i="49" s="1"/>
  <c r="K9083" i="49"/>
  <c r="I9083" i="49"/>
  <c r="J9083" i="49" s="1"/>
  <c r="H9083" i="49"/>
  <c r="K9082" i="49"/>
  <c r="I9082" i="49"/>
  <c r="J9082" i="49" s="1"/>
  <c r="H9082" i="49"/>
  <c r="K9081" i="49"/>
  <c r="I9081" i="49"/>
  <c r="J9081" i="49" s="1"/>
  <c r="H9081" i="49"/>
  <c r="K9080" i="49"/>
  <c r="I9080" i="49"/>
  <c r="J9080" i="49" s="1"/>
  <c r="H9080" i="49"/>
  <c r="K9079" i="49"/>
  <c r="J9079" i="49"/>
  <c r="I9079" i="49"/>
  <c r="H9079" i="49"/>
  <c r="K9078" i="49"/>
  <c r="I9078" i="49"/>
  <c r="J9078" i="49" s="1"/>
  <c r="K9077" i="49"/>
  <c r="J9077" i="49"/>
  <c r="I9077" i="49"/>
  <c r="H9077" i="49" s="1"/>
  <c r="K9076" i="49"/>
  <c r="I9076" i="49"/>
  <c r="J9076" i="49" s="1"/>
  <c r="H9076" i="49"/>
  <c r="K9075" i="49"/>
  <c r="I9075" i="49"/>
  <c r="J9075" i="49" s="1"/>
  <c r="K9074" i="49"/>
  <c r="I9074" i="49"/>
  <c r="J9074" i="49" s="1"/>
  <c r="H9074" i="49"/>
  <c r="K9073" i="49"/>
  <c r="I9073" i="49"/>
  <c r="J9073" i="49" s="1"/>
  <c r="H9073" i="49"/>
  <c r="K9072" i="49"/>
  <c r="I9072" i="49"/>
  <c r="J9072" i="49" s="1"/>
  <c r="H9072" i="49"/>
  <c r="K9071" i="49"/>
  <c r="J9071" i="49"/>
  <c r="I9071" i="49"/>
  <c r="H9071" i="49"/>
  <c r="K9070" i="49"/>
  <c r="I9070" i="49"/>
  <c r="J9070" i="49" s="1"/>
  <c r="K9069" i="49"/>
  <c r="I9069" i="49"/>
  <c r="J9069" i="49" s="1"/>
  <c r="K9068" i="49"/>
  <c r="I9068" i="49"/>
  <c r="J9068" i="49" s="1"/>
  <c r="K9067" i="49"/>
  <c r="I9067" i="49"/>
  <c r="J9067" i="49" s="1"/>
  <c r="H9067" i="49"/>
  <c r="K9066" i="49"/>
  <c r="I9066" i="49"/>
  <c r="J9066" i="49" s="1"/>
  <c r="H9066" i="49"/>
  <c r="K9065" i="49"/>
  <c r="I9065" i="49"/>
  <c r="J9065" i="49" s="1"/>
  <c r="H9065" i="49"/>
  <c r="K9064" i="49"/>
  <c r="I9064" i="49"/>
  <c r="J9064" i="49" s="1"/>
  <c r="H9064" i="49"/>
  <c r="K9063" i="49"/>
  <c r="J9063" i="49"/>
  <c r="I9063" i="49"/>
  <c r="H9063" i="49"/>
  <c r="K9062" i="49"/>
  <c r="I9062" i="49"/>
  <c r="J9062" i="49" s="1"/>
  <c r="K9061" i="49"/>
  <c r="J9061" i="49"/>
  <c r="I9061" i="49"/>
  <c r="H9061" i="49" s="1"/>
  <c r="K9060" i="49"/>
  <c r="I9060" i="49"/>
  <c r="J9060" i="49" s="1"/>
  <c r="H9060" i="49"/>
  <c r="K9059" i="49"/>
  <c r="I9059" i="49"/>
  <c r="J9059" i="49" s="1"/>
  <c r="K9058" i="49"/>
  <c r="I9058" i="49"/>
  <c r="J9058" i="49" s="1"/>
  <c r="H9058" i="49"/>
  <c r="K9057" i="49"/>
  <c r="I9057" i="49"/>
  <c r="J9057" i="49" s="1"/>
  <c r="H9057" i="49"/>
  <c r="K9056" i="49"/>
  <c r="I9056" i="49"/>
  <c r="J9056" i="49" s="1"/>
  <c r="H9056" i="49"/>
  <c r="K9055" i="49"/>
  <c r="J9055" i="49"/>
  <c r="I9055" i="49"/>
  <c r="H9055" i="49"/>
  <c r="K9054" i="49"/>
  <c r="I9054" i="49"/>
  <c r="J9054" i="49" s="1"/>
  <c r="K9053" i="49"/>
  <c r="I9053" i="49"/>
  <c r="J9053" i="49" s="1"/>
  <c r="K9052" i="49"/>
  <c r="I9052" i="49"/>
  <c r="J9052" i="49" s="1"/>
  <c r="K9051" i="49"/>
  <c r="I9051" i="49"/>
  <c r="J9051" i="49" s="1"/>
  <c r="H9051" i="49"/>
  <c r="K9050" i="49"/>
  <c r="I9050" i="49"/>
  <c r="J9050" i="49" s="1"/>
  <c r="H9050" i="49"/>
  <c r="K9049" i="49"/>
  <c r="I9049" i="49"/>
  <c r="J9049" i="49" s="1"/>
  <c r="H9049" i="49"/>
  <c r="K9048" i="49"/>
  <c r="I9048" i="49"/>
  <c r="J9048" i="49" s="1"/>
  <c r="H9048" i="49"/>
  <c r="K9047" i="49"/>
  <c r="J9047" i="49"/>
  <c r="I9047" i="49"/>
  <c r="H9047" i="49"/>
  <c r="K9046" i="49"/>
  <c r="I9046" i="49"/>
  <c r="J9046" i="49" s="1"/>
  <c r="K9045" i="49"/>
  <c r="J9045" i="49"/>
  <c r="I9045" i="49"/>
  <c r="H9045" i="49" s="1"/>
  <c r="K9044" i="49"/>
  <c r="I9044" i="49"/>
  <c r="J9044" i="49" s="1"/>
  <c r="H9044" i="49"/>
  <c r="K9043" i="49"/>
  <c r="I9043" i="49"/>
  <c r="J9043" i="49" s="1"/>
  <c r="K9042" i="49"/>
  <c r="I9042" i="49"/>
  <c r="J9042" i="49" s="1"/>
  <c r="H9042" i="49"/>
  <c r="K9041" i="49"/>
  <c r="I9041" i="49"/>
  <c r="J9041" i="49" s="1"/>
  <c r="H9041" i="49"/>
  <c r="K9040" i="49"/>
  <c r="I9040" i="49"/>
  <c r="J9040" i="49" s="1"/>
  <c r="H9040" i="49"/>
  <c r="K9039" i="49"/>
  <c r="J9039" i="49"/>
  <c r="I9039" i="49"/>
  <c r="H9039" i="49"/>
  <c r="K9038" i="49"/>
  <c r="I9038" i="49"/>
  <c r="J9038" i="49" s="1"/>
  <c r="K9037" i="49"/>
  <c r="I9037" i="49"/>
  <c r="K9036" i="49"/>
  <c r="I9036" i="49"/>
  <c r="J9036" i="49" s="1"/>
  <c r="K9035" i="49"/>
  <c r="I9035" i="49"/>
  <c r="J9035" i="49" s="1"/>
  <c r="H9035" i="49"/>
  <c r="K9034" i="49"/>
  <c r="I9034" i="49"/>
  <c r="J9034" i="49" s="1"/>
  <c r="H9034" i="49"/>
  <c r="K9033" i="49"/>
  <c r="I9033" i="49"/>
  <c r="J9033" i="49" s="1"/>
  <c r="H9033" i="49"/>
  <c r="K9032" i="49"/>
  <c r="I9032" i="49"/>
  <c r="J9032" i="49" s="1"/>
  <c r="H9032" i="49"/>
  <c r="K9031" i="49"/>
  <c r="J9031" i="49"/>
  <c r="I9031" i="49"/>
  <c r="H9031" i="49"/>
  <c r="K9030" i="49"/>
  <c r="I9030" i="49"/>
  <c r="K9029" i="49"/>
  <c r="J9029" i="49"/>
  <c r="I9029" i="49"/>
  <c r="H9029" i="49" s="1"/>
  <c r="K9028" i="49"/>
  <c r="I9028" i="49"/>
  <c r="J9028" i="49" s="1"/>
  <c r="H9028" i="49"/>
  <c r="K9027" i="49"/>
  <c r="I9027" i="49"/>
  <c r="J9027" i="49" s="1"/>
  <c r="K9026" i="49"/>
  <c r="I9026" i="49"/>
  <c r="J9026" i="49" s="1"/>
  <c r="H9026" i="49"/>
  <c r="K9025" i="49"/>
  <c r="I9025" i="49"/>
  <c r="J9025" i="49" s="1"/>
  <c r="H9025" i="49"/>
  <c r="K9024" i="49"/>
  <c r="I9024" i="49"/>
  <c r="J9024" i="49" s="1"/>
  <c r="H9024" i="49"/>
  <c r="K9023" i="49"/>
  <c r="J9023" i="49"/>
  <c r="I9023" i="49"/>
  <c r="H9023" i="49"/>
  <c r="K9022" i="49"/>
  <c r="I9022" i="49"/>
  <c r="J9022" i="49" s="1"/>
  <c r="K9021" i="49"/>
  <c r="I9021" i="49"/>
  <c r="K9020" i="49"/>
  <c r="I9020" i="49"/>
  <c r="J9020" i="49" s="1"/>
  <c r="K9019" i="49"/>
  <c r="I9019" i="49"/>
  <c r="J9019" i="49" s="1"/>
  <c r="H9019" i="49"/>
  <c r="K9018" i="49"/>
  <c r="I9018" i="49"/>
  <c r="J9018" i="49" s="1"/>
  <c r="H9018" i="49"/>
  <c r="K9017" i="49"/>
  <c r="I9017" i="49"/>
  <c r="J9017" i="49" s="1"/>
  <c r="H9017" i="49"/>
  <c r="K9016" i="49"/>
  <c r="I9016" i="49"/>
  <c r="J9016" i="49" s="1"/>
  <c r="H9016" i="49"/>
  <c r="K9015" i="49"/>
  <c r="J9015" i="49"/>
  <c r="I9015" i="49"/>
  <c r="H9015" i="49"/>
  <c r="K9014" i="49"/>
  <c r="I9014" i="49"/>
  <c r="K9013" i="49"/>
  <c r="J9013" i="49"/>
  <c r="I9013" i="49"/>
  <c r="H9013" i="49" s="1"/>
  <c r="K9012" i="49"/>
  <c r="I9012" i="49"/>
  <c r="J9012" i="49" s="1"/>
  <c r="H9012" i="49"/>
  <c r="K9011" i="49"/>
  <c r="I9011" i="49"/>
  <c r="J9011" i="49" s="1"/>
  <c r="K9010" i="49"/>
  <c r="I9010" i="49"/>
  <c r="J9010" i="49" s="1"/>
  <c r="H9010" i="49"/>
  <c r="K9009" i="49"/>
  <c r="I9009" i="49"/>
  <c r="J9009" i="49" s="1"/>
  <c r="H9009" i="49"/>
  <c r="K9008" i="49"/>
  <c r="I9008" i="49"/>
  <c r="J9008" i="49" s="1"/>
  <c r="H9008" i="49"/>
  <c r="K9007" i="49"/>
  <c r="J9007" i="49"/>
  <c r="I9007" i="49"/>
  <c r="H9007" i="49"/>
  <c r="K9006" i="49"/>
  <c r="I9006" i="49"/>
  <c r="J9006" i="49" s="1"/>
  <c r="K9005" i="49"/>
  <c r="I9005" i="49"/>
  <c r="K9004" i="49"/>
  <c r="I9004" i="49"/>
  <c r="J9004" i="49" s="1"/>
  <c r="K9003" i="49"/>
  <c r="I9003" i="49"/>
  <c r="J9003" i="49" s="1"/>
  <c r="H9003" i="49"/>
  <c r="K9002" i="49"/>
  <c r="I9002" i="49"/>
  <c r="J9002" i="49" s="1"/>
  <c r="H9002" i="49"/>
  <c r="K9001" i="49"/>
  <c r="I9001" i="49"/>
  <c r="J9001" i="49" s="1"/>
  <c r="H9001" i="49"/>
  <c r="K9000" i="49"/>
  <c r="I9000" i="49"/>
  <c r="J9000" i="49" s="1"/>
  <c r="H9000" i="49"/>
  <c r="K8999" i="49"/>
  <c r="J8999" i="49"/>
  <c r="I8999" i="49"/>
  <c r="H8999" i="49"/>
  <c r="K8998" i="49"/>
  <c r="I8998" i="49"/>
  <c r="K8997" i="49"/>
  <c r="J8997" i="49"/>
  <c r="I8997" i="49"/>
  <c r="H8997" i="49" s="1"/>
  <c r="K8996" i="49"/>
  <c r="I8996" i="49"/>
  <c r="J8996" i="49" s="1"/>
  <c r="H8996" i="49"/>
  <c r="K8995" i="49"/>
  <c r="I8995" i="49"/>
  <c r="J8995" i="49" s="1"/>
  <c r="K8994" i="49"/>
  <c r="I8994" i="49"/>
  <c r="J8994" i="49" s="1"/>
  <c r="H8994" i="49"/>
  <c r="K8993" i="49"/>
  <c r="I8993" i="49"/>
  <c r="J8993" i="49" s="1"/>
  <c r="H8993" i="49"/>
  <c r="K8992" i="49"/>
  <c r="I8992" i="49"/>
  <c r="J8992" i="49" s="1"/>
  <c r="H8992" i="49"/>
  <c r="K8991" i="49"/>
  <c r="J8991" i="49"/>
  <c r="I8991" i="49"/>
  <c r="H8991" i="49"/>
  <c r="K8990" i="49"/>
  <c r="I8990" i="49"/>
  <c r="J8990" i="49" s="1"/>
  <c r="K8989" i="49"/>
  <c r="I8989" i="49"/>
  <c r="K8988" i="49"/>
  <c r="I8988" i="49"/>
  <c r="J8988" i="49" s="1"/>
  <c r="K8987" i="49"/>
  <c r="I8987" i="49"/>
  <c r="J8987" i="49" s="1"/>
  <c r="H8987" i="49"/>
  <c r="K8986" i="49"/>
  <c r="I8986" i="49"/>
  <c r="J8986" i="49" s="1"/>
  <c r="H8986" i="49"/>
  <c r="K8985" i="49"/>
  <c r="I8985" i="49"/>
  <c r="J8985" i="49" s="1"/>
  <c r="H8985" i="49"/>
  <c r="K8984" i="49"/>
  <c r="I8984" i="49"/>
  <c r="J8984" i="49" s="1"/>
  <c r="H8984" i="49"/>
  <c r="K8983" i="49"/>
  <c r="J8983" i="49"/>
  <c r="I8983" i="49"/>
  <c r="H8983" i="49"/>
  <c r="K8982" i="49"/>
  <c r="I8982" i="49"/>
  <c r="K8981" i="49"/>
  <c r="J8981" i="49"/>
  <c r="I8981" i="49"/>
  <c r="H8981" i="49" s="1"/>
  <c r="K8980" i="49"/>
  <c r="I8980" i="49"/>
  <c r="J8980" i="49" s="1"/>
  <c r="H8980" i="49"/>
  <c r="K8979" i="49"/>
  <c r="I8979" i="49"/>
  <c r="J8979" i="49" s="1"/>
  <c r="K8978" i="49"/>
  <c r="I8978" i="49"/>
  <c r="J8978" i="49" s="1"/>
  <c r="H8978" i="49"/>
  <c r="K8977" i="49"/>
  <c r="I8977" i="49"/>
  <c r="J8977" i="49" s="1"/>
  <c r="H8977" i="49"/>
  <c r="K8976" i="49"/>
  <c r="I8976" i="49"/>
  <c r="J8976" i="49" s="1"/>
  <c r="H8976" i="49"/>
  <c r="K8975" i="49"/>
  <c r="J8975" i="49"/>
  <c r="I8975" i="49"/>
  <c r="H8975" i="49"/>
  <c r="K8974" i="49"/>
  <c r="I8974" i="49"/>
  <c r="J8974" i="49" s="1"/>
  <c r="K8973" i="49"/>
  <c r="I8973" i="49"/>
  <c r="K8972" i="49"/>
  <c r="I8972" i="49"/>
  <c r="K8971" i="49"/>
  <c r="I8971" i="49"/>
  <c r="J8971" i="49" s="1"/>
  <c r="H8971" i="49"/>
  <c r="K8970" i="49"/>
  <c r="I8970" i="49"/>
  <c r="J8970" i="49" s="1"/>
  <c r="H8970" i="49"/>
  <c r="K8969" i="49"/>
  <c r="I8969" i="49"/>
  <c r="J8969" i="49" s="1"/>
  <c r="H8969" i="49"/>
  <c r="K8968" i="49"/>
  <c r="I8968" i="49"/>
  <c r="J8968" i="49" s="1"/>
  <c r="H8968" i="49"/>
  <c r="K8967" i="49"/>
  <c r="J8967" i="49"/>
  <c r="I8967" i="49"/>
  <c r="H8967" i="49"/>
  <c r="K8966" i="49"/>
  <c r="I8966" i="49"/>
  <c r="K8965" i="49"/>
  <c r="J8965" i="49"/>
  <c r="I8965" i="49"/>
  <c r="H8965" i="49" s="1"/>
  <c r="K8964" i="49"/>
  <c r="I8964" i="49"/>
  <c r="J8964" i="49" s="1"/>
  <c r="H8964" i="49"/>
  <c r="K8963" i="49"/>
  <c r="I8963" i="49"/>
  <c r="K8962" i="49"/>
  <c r="I8962" i="49"/>
  <c r="J8962" i="49" s="1"/>
  <c r="H8962" i="49"/>
  <c r="K8961" i="49"/>
  <c r="I8961" i="49"/>
  <c r="J8961" i="49" s="1"/>
  <c r="H8961" i="49"/>
  <c r="K8960" i="49"/>
  <c r="I8960" i="49"/>
  <c r="J8960" i="49" s="1"/>
  <c r="H8960" i="49"/>
  <c r="K8959" i="49"/>
  <c r="J8959" i="49"/>
  <c r="I8959" i="49"/>
  <c r="H8959" i="49"/>
  <c r="K8958" i="49"/>
  <c r="I8958" i="49"/>
  <c r="J8958" i="49" s="1"/>
  <c r="K8957" i="49"/>
  <c r="I8957" i="49"/>
  <c r="K8956" i="49"/>
  <c r="I8956" i="49"/>
  <c r="K8955" i="49"/>
  <c r="I8955" i="49"/>
  <c r="J8955" i="49" s="1"/>
  <c r="H8955" i="49"/>
  <c r="K8954" i="49"/>
  <c r="I8954" i="49"/>
  <c r="J8954" i="49" s="1"/>
  <c r="H8954" i="49"/>
  <c r="K8953" i="49"/>
  <c r="I8953" i="49"/>
  <c r="J8953" i="49" s="1"/>
  <c r="H8953" i="49"/>
  <c r="K8952" i="49"/>
  <c r="I8952" i="49"/>
  <c r="J8952" i="49" s="1"/>
  <c r="H8952" i="49"/>
  <c r="K8951" i="49"/>
  <c r="J8951" i="49"/>
  <c r="I8951" i="49"/>
  <c r="H8951" i="49"/>
  <c r="K8950" i="49"/>
  <c r="J8950" i="49"/>
  <c r="I8950" i="49"/>
  <c r="H8950" i="49"/>
  <c r="K8949" i="49"/>
  <c r="J8949" i="49"/>
  <c r="I8949" i="49"/>
  <c r="H8949" i="49"/>
  <c r="K8948" i="49"/>
  <c r="J8948" i="49"/>
  <c r="I8948" i="49"/>
  <c r="H8948" i="49"/>
  <c r="K8947" i="49"/>
  <c r="J8947" i="49"/>
  <c r="I8947" i="49"/>
  <c r="H8947" i="49"/>
  <c r="K8946" i="49"/>
  <c r="J8946" i="49"/>
  <c r="I8946" i="49"/>
  <c r="H8946" i="49"/>
  <c r="K8945" i="49"/>
  <c r="J8945" i="49"/>
  <c r="I8945" i="49"/>
  <c r="H8945" i="49"/>
  <c r="K8944" i="49"/>
  <c r="J8944" i="49"/>
  <c r="I8944" i="49"/>
  <c r="H8944" i="49"/>
  <c r="K8943" i="49"/>
  <c r="J8943" i="49"/>
  <c r="I8943" i="49"/>
  <c r="H8943" i="49"/>
  <c r="K8942" i="49"/>
  <c r="J8942" i="49"/>
  <c r="I8942" i="49"/>
  <c r="H8942" i="49"/>
  <c r="K8941" i="49"/>
  <c r="J8941" i="49"/>
  <c r="I8941" i="49"/>
  <c r="H8941" i="49"/>
  <c r="K8940" i="49"/>
  <c r="J8940" i="49"/>
  <c r="I8940" i="49"/>
  <c r="H8940" i="49"/>
  <c r="K8939" i="49"/>
  <c r="J8939" i="49"/>
  <c r="I8939" i="49"/>
  <c r="H8939" i="49"/>
  <c r="K8938" i="49"/>
  <c r="J8938" i="49"/>
  <c r="I8938" i="49"/>
  <c r="H8938" i="49"/>
  <c r="K8937" i="49"/>
  <c r="J8937" i="49"/>
  <c r="I8937" i="49"/>
  <c r="H8937" i="49"/>
  <c r="K8936" i="49"/>
  <c r="J8936" i="49"/>
  <c r="I8936" i="49"/>
  <c r="H8936" i="49"/>
  <c r="K8935" i="49"/>
  <c r="J8935" i="49"/>
  <c r="I8935" i="49"/>
  <c r="H8935" i="49"/>
  <c r="K8934" i="49"/>
  <c r="J8934" i="49"/>
  <c r="I8934" i="49"/>
  <c r="H8934" i="49"/>
  <c r="K8933" i="49"/>
  <c r="J8933" i="49"/>
  <c r="I8933" i="49"/>
  <c r="H8933" i="49"/>
  <c r="K8932" i="49"/>
  <c r="J8932" i="49"/>
  <c r="I8932" i="49"/>
  <c r="H8932" i="49"/>
  <c r="K8931" i="49"/>
  <c r="J8931" i="49"/>
  <c r="I8931" i="49"/>
  <c r="H8931" i="49"/>
  <c r="K8930" i="49"/>
  <c r="J8930" i="49"/>
  <c r="I8930" i="49"/>
  <c r="H8930" i="49"/>
  <c r="K8929" i="49"/>
  <c r="J8929" i="49"/>
  <c r="I8929" i="49"/>
  <c r="H8929" i="49"/>
  <c r="K8928" i="49"/>
  <c r="J8928" i="49"/>
  <c r="I8928" i="49"/>
  <c r="H8928" i="49"/>
  <c r="K8927" i="49"/>
  <c r="J8927" i="49"/>
  <c r="I8927" i="49"/>
  <c r="H8927" i="49"/>
  <c r="K8926" i="49"/>
  <c r="J8926" i="49"/>
  <c r="I8926" i="49"/>
  <c r="H8926" i="49"/>
  <c r="K8925" i="49"/>
  <c r="J8925" i="49"/>
  <c r="I8925" i="49"/>
  <c r="H8925" i="49"/>
  <c r="K8924" i="49"/>
  <c r="J8924" i="49"/>
  <c r="I8924" i="49"/>
  <c r="H8924" i="49"/>
  <c r="K8923" i="49"/>
  <c r="J8923" i="49"/>
  <c r="I8923" i="49"/>
  <c r="H8923" i="49"/>
  <c r="K8922" i="49"/>
  <c r="J8922" i="49"/>
  <c r="I8922" i="49"/>
  <c r="H8922" i="49"/>
  <c r="K8921" i="49"/>
  <c r="J8921" i="49"/>
  <c r="I8921" i="49"/>
  <c r="H8921" i="49"/>
  <c r="K8920" i="49"/>
  <c r="J8920" i="49"/>
  <c r="I8920" i="49"/>
  <c r="H8920" i="49"/>
  <c r="K8919" i="49"/>
  <c r="J8919" i="49"/>
  <c r="I8919" i="49"/>
  <c r="H8919" i="49"/>
  <c r="K8918" i="49"/>
  <c r="J8918" i="49"/>
  <c r="I8918" i="49"/>
  <c r="H8918" i="49"/>
  <c r="K8917" i="49"/>
  <c r="J8917" i="49"/>
  <c r="I8917" i="49"/>
  <c r="H8917" i="49"/>
  <c r="K8916" i="49"/>
  <c r="J8916" i="49"/>
  <c r="I8916" i="49"/>
  <c r="H8916" i="49"/>
  <c r="K8915" i="49"/>
  <c r="J8915" i="49"/>
  <c r="I8915" i="49"/>
  <c r="H8915" i="49"/>
  <c r="K8914" i="49"/>
  <c r="J8914" i="49"/>
  <c r="I8914" i="49"/>
  <c r="H8914" i="49"/>
  <c r="K8913" i="49"/>
  <c r="J8913" i="49"/>
  <c r="I8913" i="49"/>
  <c r="H8913" i="49"/>
  <c r="K8912" i="49"/>
  <c r="J8912" i="49"/>
  <c r="I8912" i="49"/>
  <c r="H8912" i="49"/>
  <c r="K8911" i="49"/>
  <c r="J8911" i="49"/>
  <c r="I8911" i="49"/>
  <c r="H8911" i="49"/>
  <c r="K8910" i="49"/>
  <c r="J8910" i="49"/>
  <c r="I8910" i="49"/>
  <c r="H8910" i="49"/>
  <c r="K8909" i="49"/>
  <c r="J8909" i="49"/>
  <c r="I8909" i="49"/>
  <c r="H8909" i="49"/>
  <c r="K8908" i="49"/>
  <c r="J8908" i="49"/>
  <c r="I8908" i="49"/>
  <c r="H8908" i="49"/>
  <c r="K8907" i="49"/>
  <c r="J8907" i="49"/>
  <c r="I8907" i="49"/>
  <c r="H8907" i="49"/>
  <c r="K8906" i="49"/>
  <c r="J8906" i="49"/>
  <c r="I8906" i="49"/>
  <c r="H8906" i="49"/>
  <c r="K8905" i="49"/>
  <c r="J8905" i="49"/>
  <c r="I8905" i="49"/>
  <c r="H8905" i="49"/>
  <c r="K8904" i="49"/>
  <c r="J8904" i="49"/>
  <c r="I8904" i="49"/>
  <c r="H8904" i="49"/>
  <c r="K8903" i="49"/>
  <c r="J8903" i="49"/>
  <c r="I8903" i="49"/>
  <c r="H8903" i="49"/>
  <c r="K8902" i="49"/>
  <c r="J8902" i="49"/>
  <c r="I8902" i="49"/>
  <c r="H8902" i="49"/>
  <c r="K8901" i="49"/>
  <c r="J8901" i="49"/>
  <c r="I8901" i="49"/>
  <c r="H8901" i="49"/>
  <c r="K8900" i="49"/>
  <c r="J8900" i="49"/>
  <c r="I8900" i="49"/>
  <c r="H8900" i="49"/>
  <c r="K8899" i="49"/>
  <c r="J8899" i="49"/>
  <c r="I8899" i="49"/>
  <c r="H8899" i="49"/>
  <c r="K8898" i="49"/>
  <c r="J8898" i="49"/>
  <c r="I8898" i="49"/>
  <c r="H8898" i="49"/>
  <c r="K8897" i="49"/>
  <c r="J8897" i="49"/>
  <c r="I8897" i="49"/>
  <c r="H8897" i="49"/>
  <c r="K8896" i="49"/>
  <c r="J8896" i="49"/>
  <c r="I8896" i="49"/>
  <c r="H8896" i="49"/>
  <c r="K8895" i="49"/>
  <c r="J8895" i="49"/>
  <c r="I8895" i="49"/>
  <c r="H8895" i="49"/>
  <c r="K8894" i="49"/>
  <c r="J8894" i="49"/>
  <c r="I8894" i="49"/>
  <c r="H8894" i="49"/>
  <c r="K8893" i="49"/>
  <c r="J8893" i="49"/>
  <c r="I8893" i="49"/>
  <c r="H8893" i="49"/>
  <c r="K8892" i="49"/>
  <c r="J8892" i="49"/>
  <c r="I8892" i="49"/>
  <c r="H8892" i="49"/>
  <c r="K8891" i="49"/>
  <c r="J8891" i="49"/>
  <c r="I8891" i="49"/>
  <c r="H8891" i="49"/>
  <c r="K8890" i="49"/>
  <c r="J8890" i="49"/>
  <c r="I8890" i="49"/>
  <c r="H8890" i="49"/>
  <c r="K8889" i="49"/>
  <c r="J8889" i="49"/>
  <c r="I8889" i="49"/>
  <c r="H8889" i="49"/>
  <c r="K8888" i="49"/>
  <c r="J8888" i="49"/>
  <c r="I8888" i="49"/>
  <c r="H8888" i="49"/>
  <c r="K8887" i="49"/>
  <c r="J8887" i="49"/>
  <c r="I8887" i="49"/>
  <c r="H8887" i="49"/>
  <c r="K8886" i="49"/>
  <c r="J8886" i="49"/>
  <c r="I8886" i="49"/>
  <c r="H8886" i="49"/>
  <c r="K8885" i="49"/>
  <c r="J8885" i="49"/>
  <c r="I8885" i="49"/>
  <c r="H8885" i="49"/>
  <c r="K8884" i="49"/>
  <c r="J8884" i="49"/>
  <c r="I8884" i="49"/>
  <c r="H8884" i="49"/>
  <c r="K8883" i="49"/>
  <c r="J8883" i="49"/>
  <c r="I8883" i="49"/>
  <c r="H8883" i="49"/>
  <c r="K8882" i="49"/>
  <c r="J8882" i="49"/>
  <c r="I8882" i="49"/>
  <c r="H8882" i="49"/>
  <c r="K8881" i="49"/>
  <c r="J8881" i="49"/>
  <c r="I8881" i="49"/>
  <c r="H8881" i="49"/>
  <c r="K8880" i="49"/>
  <c r="J8880" i="49"/>
  <c r="I8880" i="49"/>
  <c r="H8880" i="49"/>
  <c r="K8879" i="49"/>
  <c r="J8879" i="49"/>
  <c r="I8879" i="49"/>
  <c r="H8879" i="49"/>
  <c r="K8878" i="49"/>
  <c r="J8878" i="49"/>
  <c r="I8878" i="49"/>
  <c r="H8878" i="49"/>
  <c r="K8877" i="49"/>
  <c r="J8877" i="49"/>
  <c r="I8877" i="49"/>
  <c r="H8877" i="49" s="1"/>
  <c r="K8876" i="49"/>
  <c r="J8876" i="49"/>
  <c r="I8876" i="49"/>
  <c r="H8876" i="49"/>
  <c r="K8875" i="49"/>
  <c r="J8875" i="49"/>
  <c r="I8875" i="49"/>
  <c r="H8875" i="49" s="1"/>
  <c r="K8874" i="49"/>
  <c r="J8874" i="49"/>
  <c r="I8874" i="49"/>
  <c r="H8874" i="49"/>
  <c r="K8873" i="49"/>
  <c r="J8873" i="49"/>
  <c r="I8873" i="49"/>
  <c r="H8873" i="49" s="1"/>
  <c r="K8872" i="49"/>
  <c r="J8872" i="49"/>
  <c r="I8872" i="49"/>
  <c r="H8872" i="49"/>
  <c r="K8871" i="49"/>
  <c r="J8871" i="49"/>
  <c r="I8871" i="49"/>
  <c r="H8871" i="49" s="1"/>
  <c r="K8870" i="49"/>
  <c r="J8870" i="49"/>
  <c r="I8870" i="49"/>
  <c r="H8870" i="49"/>
  <c r="K8869" i="49"/>
  <c r="J8869" i="49"/>
  <c r="I8869" i="49"/>
  <c r="H8869" i="49" s="1"/>
  <c r="K8868" i="49"/>
  <c r="J8868" i="49"/>
  <c r="I8868" i="49"/>
  <c r="H8868" i="49"/>
  <c r="K8867" i="49"/>
  <c r="J8867" i="49"/>
  <c r="I8867" i="49"/>
  <c r="H8867" i="49" s="1"/>
  <c r="K8866" i="49"/>
  <c r="J8866" i="49"/>
  <c r="I8866" i="49"/>
  <c r="H8866" i="49"/>
  <c r="K8865" i="49"/>
  <c r="J8865" i="49"/>
  <c r="I8865" i="49"/>
  <c r="H8865" i="49" s="1"/>
  <c r="K8864" i="49"/>
  <c r="J8864" i="49"/>
  <c r="I8864" i="49"/>
  <c r="H8864" i="49"/>
  <c r="K8863" i="49"/>
  <c r="J8863" i="49"/>
  <c r="I8863" i="49"/>
  <c r="H8863" i="49" s="1"/>
  <c r="K8862" i="49"/>
  <c r="J8862" i="49"/>
  <c r="I8862" i="49"/>
  <c r="H8862" i="49"/>
  <c r="K8861" i="49"/>
  <c r="J8861" i="49"/>
  <c r="I8861" i="49"/>
  <c r="H8861" i="49" s="1"/>
  <c r="K8860" i="49"/>
  <c r="J8860" i="49"/>
  <c r="I8860" i="49"/>
  <c r="H8860" i="49"/>
  <c r="K8859" i="49"/>
  <c r="J8859" i="49"/>
  <c r="I8859" i="49"/>
  <c r="H8859" i="49" s="1"/>
  <c r="K8858" i="49"/>
  <c r="J8858" i="49"/>
  <c r="I8858" i="49"/>
  <c r="H8858" i="49"/>
  <c r="K8857" i="49"/>
  <c r="J8857" i="49"/>
  <c r="I8857" i="49"/>
  <c r="H8857" i="49" s="1"/>
  <c r="K8856" i="49"/>
  <c r="J8856" i="49"/>
  <c r="I8856" i="49"/>
  <c r="H8856" i="49"/>
  <c r="K8855" i="49"/>
  <c r="J8855" i="49"/>
  <c r="I8855" i="49"/>
  <c r="H8855" i="49" s="1"/>
  <c r="K8854" i="49"/>
  <c r="J8854" i="49"/>
  <c r="I8854" i="49"/>
  <c r="H8854" i="49"/>
  <c r="K8853" i="49"/>
  <c r="J8853" i="49"/>
  <c r="I8853" i="49"/>
  <c r="H8853" i="49" s="1"/>
  <c r="K8852" i="49"/>
  <c r="J8852" i="49"/>
  <c r="I8852" i="49"/>
  <c r="H8852" i="49"/>
  <c r="K8851" i="49"/>
  <c r="J8851" i="49"/>
  <c r="I8851" i="49"/>
  <c r="H8851" i="49" s="1"/>
  <c r="K8850" i="49"/>
  <c r="J8850" i="49"/>
  <c r="I8850" i="49"/>
  <c r="H8850" i="49"/>
  <c r="K8849" i="49"/>
  <c r="J8849" i="49"/>
  <c r="I8849" i="49"/>
  <c r="H8849" i="49" s="1"/>
  <c r="K8848" i="49"/>
  <c r="J8848" i="49"/>
  <c r="I8848" i="49"/>
  <c r="H8848" i="49" s="1"/>
  <c r="K8847" i="49"/>
  <c r="J8847" i="49"/>
  <c r="I8847" i="49"/>
  <c r="H8847" i="49" s="1"/>
  <c r="K8846" i="49"/>
  <c r="J8846" i="49"/>
  <c r="I8846" i="49"/>
  <c r="H8846" i="49" s="1"/>
  <c r="K8845" i="49"/>
  <c r="J8845" i="49"/>
  <c r="I8845" i="49"/>
  <c r="H8845" i="49" s="1"/>
  <c r="K8844" i="49"/>
  <c r="J8844" i="49"/>
  <c r="I8844" i="49"/>
  <c r="H8844" i="49" s="1"/>
  <c r="K8843" i="49"/>
  <c r="J8843" i="49"/>
  <c r="I8843" i="49"/>
  <c r="H8843" i="49" s="1"/>
  <c r="K8842" i="49"/>
  <c r="J8842" i="49"/>
  <c r="I8842" i="49"/>
  <c r="H8842" i="49" s="1"/>
  <c r="K8841" i="49"/>
  <c r="J8841" i="49"/>
  <c r="I8841" i="49"/>
  <c r="H8841" i="49" s="1"/>
  <c r="K8840" i="49"/>
  <c r="J8840" i="49"/>
  <c r="I8840" i="49"/>
  <c r="H8840" i="49" s="1"/>
  <c r="K8839" i="49"/>
  <c r="J8839" i="49"/>
  <c r="I8839" i="49"/>
  <c r="H8839" i="49" s="1"/>
  <c r="K8838" i="49"/>
  <c r="J8838" i="49"/>
  <c r="I8838" i="49"/>
  <c r="H8838" i="49" s="1"/>
  <c r="K8837" i="49"/>
  <c r="I8837" i="49"/>
  <c r="H8837" i="49" s="1"/>
  <c r="K8836" i="49"/>
  <c r="J8836" i="49"/>
  <c r="I8836" i="49"/>
  <c r="H8836" i="49" s="1"/>
  <c r="K8835" i="49"/>
  <c r="J8835" i="49"/>
  <c r="I8835" i="49"/>
  <c r="H8835" i="49" s="1"/>
  <c r="K8834" i="49"/>
  <c r="J8834" i="49"/>
  <c r="I8834" i="49"/>
  <c r="H8834" i="49" s="1"/>
  <c r="K8833" i="49"/>
  <c r="I8833" i="49"/>
  <c r="H8833" i="49" s="1"/>
  <c r="K8832" i="49"/>
  <c r="J8832" i="49"/>
  <c r="I8832" i="49"/>
  <c r="H8832" i="49" s="1"/>
  <c r="K8831" i="49"/>
  <c r="J8831" i="49"/>
  <c r="I8831" i="49"/>
  <c r="H8831" i="49" s="1"/>
  <c r="K8830" i="49"/>
  <c r="J8830" i="49"/>
  <c r="I8830" i="49"/>
  <c r="H8830" i="49" s="1"/>
  <c r="K8829" i="49"/>
  <c r="I8829" i="49"/>
  <c r="H8829" i="49" s="1"/>
  <c r="K8828" i="49"/>
  <c r="J8828" i="49"/>
  <c r="I8828" i="49"/>
  <c r="H8828" i="49" s="1"/>
  <c r="K8827" i="49"/>
  <c r="J8827" i="49"/>
  <c r="I8827" i="49"/>
  <c r="H8827" i="49" s="1"/>
  <c r="K8826" i="49"/>
  <c r="J8826" i="49"/>
  <c r="I8826" i="49"/>
  <c r="H8826" i="49" s="1"/>
  <c r="K8825" i="49"/>
  <c r="I8825" i="49"/>
  <c r="H8825" i="49" s="1"/>
  <c r="K8824" i="49"/>
  <c r="I8824" i="49"/>
  <c r="H8824" i="49" s="1"/>
  <c r="K8823" i="49"/>
  <c r="J8823" i="49"/>
  <c r="I8823" i="49"/>
  <c r="H8823" i="49" s="1"/>
  <c r="K8822" i="49"/>
  <c r="J8822" i="49"/>
  <c r="I8822" i="49"/>
  <c r="H8822" i="49" s="1"/>
  <c r="K8821" i="49"/>
  <c r="I8821" i="49"/>
  <c r="H8821" i="49" s="1"/>
  <c r="K8820" i="49"/>
  <c r="I8820" i="49"/>
  <c r="H8820" i="49" s="1"/>
  <c r="K8819" i="49"/>
  <c r="J8819" i="49"/>
  <c r="I8819" i="49"/>
  <c r="H8819" i="49" s="1"/>
  <c r="K8818" i="49"/>
  <c r="J8818" i="49"/>
  <c r="I8818" i="49"/>
  <c r="H8818" i="49" s="1"/>
  <c r="K8817" i="49"/>
  <c r="I8817" i="49"/>
  <c r="H8817" i="49" s="1"/>
  <c r="K8816" i="49"/>
  <c r="I8816" i="49"/>
  <c r="H8816" i="49" s="1"/>
  <c r="K8815" i="49"/>
  <c r="J8815" i="49"/>
  <c r="I8815" i="49"/>
  <c r="H8815" i="49" s="1"/>
  <c r="K8814" i="49"/>
  <c r="J8814" i="49"/>
  <c r="I8814" i="49"/>
  <c r="H8814" i="49" s="1"/>
  <c r="K8813" i="49"/>
  <c r="I8813" i="49"/>
  <c r="H8813" i="49" s="1"/>
  <c r="K8812" i="49"/>
  <c r="I8812" i="49"/>
  <c r="H8812" i="49" s="1"/>
  <c r="K8811" i="49"/>
  <c r="J8811" i="49"/>
  <c r="I8811" i="49"/>
  <c r="H8811" i="49" s="1"/>
  <c r="K8810" i="49"/>
  <c r="J8810" i="49"/>
  <c r="I8810" i="49"/>
  <c r="H8810" i="49" s="1"/>
  <c r="K8809" i="49"/>
  <c r="I8809" i="49"/>
  <c r="H8809" i="49" s="1"/>
  <c r="K8808" i="49"/>
  <c r="I8808" i="49"/>
  <c r="H8808" i="49" s="1"/>
  <c r="K8807" i="49"/>
  <c r="J8807" i="49"/>
  <c r="I8807" i="49"/>
  <c r="H8807" i="49" s="1"/>
  <c r="K8806" i="49"/>
  <c r="J8806" i="49"/>
  <c r="I8806" i="49"/>
  <c r="H8806" i="49" s="1"/>
  <c r="K8805" i="49"/>
  <c r="I8805" i="49"/>
  <c r="H8805" i="49" s="1"/>
  <c r="K8804" i="49"/>
  <c r="I8804" i="49"/>
  <c r="H8804" i="49" s="1"/>
  <c r="K8803" i="49"/>
  <c r="J8803" i="49"/>
  <c r="I8803" i="49"/>
  <c r="H8803" i="49" s="1"/>
  <c r="K8802" i="49"/>
  <c r="J8802" i="49"/>
  <c r="I8802" i="49"/>
  <c r="H8802" i="49" s="1"/>
  <c r="K8801" i="49"/>
  <c r="I8801" i="49"/>
  <c r="H8801" i="49" s="1"/>
  <c r="K8800" i="49"/>
  <c r="I8800" i="49"/>
  <c r="H8800" i="49" s="1"/>
  <c r="K8799" i="49"/>
  <c r="J8799" i="49"/>
  <c r="I8799" i="49"/>
  <c r="H8799" i="49" s="1"/>
  <c r="K8798" i="49"/>
  <c r="J8798" i="49"/>
  <c r="I8798" i="49"/>
  <c r="H8798" i="49" s="1"/>
  <c r="K8797" i="49"/>
  <c r="I8797" i="49"/>
  <c r="H8797" i="49" s="1"/>
  <c r="K8796" i="49"/>
  <c r="I8796" i="49"/>
  <c r="H8796" i="49" s="1"/>
  <c r="K8795" i="49"/>
  <c r="J8795" i="49"/>
  <c r="I8795" i="49"/>
  <c r="H8795" i="49" s="1"/>
  <c r="K8794" i="49"/>
  <c r="J8794" i="49"/>
  <c r="I8794" i="49"/>
  <c r="H8794" i="49" s="1"/>
  <c r="K8793" i="49"/>
  <c r="I8793" i="49"/>
  <c r="H8793" i="49" s="1"/>
  <c r="K8792" i="49"/>
  <c r="I8792" i="49"/>
  <c r="H8792" i="49" s="1"/>
  <c r="K8791" i="49"/>
  <c r="J8791" i="49"/>
  <c r="I8791" i="49"/>
  <c r="H8791" i="49" s="1"/>
  <c r="K8790" i="49"/>
  <c r="J8790" i="49"/>
  <c r="I8790" i="49"/>
  <c r="H8790" i="49" s="1"/>
  <c r="K8789" i="49"/>
  <c r="I8789" i="49"/>
  <c r="H8789" i="49" s="1"/>
  <c r="K8788" i="49"/>
  <c r="I8788" i="49"/>
  <c r="H8788" i="49" s="1"/>
  <c r="K8787" i="49"/>
  <c r="J8787" i="49"/>
  <c r="I8787" i="49"/>
  <c r="H8787" i="49" s="1"/>
  <c r="K8786" i="49"/>
  <c r="J8786" i="49"/>
  <c r="I8786" i="49"/>
  <c r="H8786" i="49" s="1"/>
  <c r="K8785" i="49"/>
  <c r="I8785" i="49"/>
  <c r="H8785" i="49" s="1"/>
  <c r="K8784" i="49"/>
  <c r="I8784" i="49"/>
  <c r="H8784" i="49" s="1"/>
  <c r="K8783" i="49"/>
  <c r="J8783" i="49"/>
  <c r="I8783" i="49"/>
  <c r="H8783" i="49" s="1"/>
  <c r="K8782" i="49"/>
  <c r="J8782" i="49"/>
  <c r="I8782" i="49"/>
  <c r="H8782" i="49" s="1"/>
  <c r="K8781" i="49"/>
  <c r="I8781" i="49"/>
  <c r="H8781" i="49" s="1"/>
  <c r="K8780" i="49"/>
  <c r="I8780" i="49"/>
  <c r="H8780" i="49" s="1"/>
  <c r="K8779" i="49"/>
  <c r="J8779" i="49"/>
  <c r="I8779" i="49"/>
  <c r="H8779" i="49" s="1"/>
  <c r="K8778" i="49"/>
  <c r="J8778" i="49"/>
  <c r="I8778" i="49"/>
  <c r="H8778" i="49" s="1"/>
  <c r="K8777" i="49"/>
  <c r="I8777" i="49"/>
  <c r="H8777" i="49" s="1"/>
  <c r="K8776" i="49"/>
  <c r="I8776" i="49"/>
  <c r="H8776" i="49" s="1"/>
  <c r="K8775" i="49"/>
  <c r="J8775" i="49"/>
  <c r="I8775" i="49"/>
  <c r="H8775" i="49" s="1"/>
  <c r="K8774" i="49"/>
  <c r="J8774" i="49"/>
  <c r="I8774" i="49"/>
  <c r="H8774" i="49" s="1"/>
  <c r="K8773" i="49"/>
  <c r="I8773" i="49"/>
  <c r="H8773" i="49" s="1"/>
  <c r="K8772" i="49"/>
  <c r="I8772" i="49"/>
  <c r="H8772" i="49" s="1"/>
  <c r="K8771" i="49"/>
  <c r="J8771" i="49"/>
  <c r="I8771" i="49"/>
  <c r="H8771" i="49" s="1"/>
  <c r="K8770" i="49"/>
  <c r="J8770" i="49"/>
  <c r="I8770" i="49"/>
  <c r="H8770" i="49" s="1"/>
  <c r="K8769" i="49"/>
  <c r="I8769" i="49"/>
  <c r="H8769" i="49" s="1"/>
  <c r="K8768" i="49"/>
  <c r="I8768" i="49"/>
  <c r="H8768" i="49" s="1"/>
  <c r="K8767" i="49"/>
  <c r="J8767" i="49"/>
  <c r="I8767" i="49"/>
  <c r="H8767" i="49" s="1"/>
  <c r="K8766" i="49"/>
  <c r="J8766" i="49"/>
  <c r="I8766" i="49"/>
  <c r="H8766" i="49" s="1"/>
  <c r="K8765" i="49"/>
  <c r="I8765" i="49"/>
  <c r="H8765" i="49" s="1"/>
  <c r="K8764" i="49"/>
  <c r="I8764" i="49"/>
  <c r="H8764" i="49" s="1"/>
  <c r="K8763" i="49"/>
  <c r="J8763" i="49"/>
  <c r="I8763" i="49"/>
  <c r="H8763" i="49" s="1"/>
  <c r="K8762" i="49"/>
  <c r="J8762" i="49"/>
  <c r="I8762" i="49"/>
  <c r="H8762" i="49" s="1"/>
  <c r="K8761" i="49"/>
  <c r="I8761" i="49"/>
  <c r="H8761" i="49" s="1"/>
  <c r="K8760" i="49"/>
  <c r="I8760" i="49"/>
  <c r="H8760" i="49" s="1"/>
  <c r="K8759" i="49"/>
  <c r="J8759" i="49"/>
  <c r="I8759" i="49"/>
  <c r="H8759" i="49" s="1"/>
  <c r="K8758" i="49"/>
  <c r="J8758" i="49"/>
  <c r="I8758" i="49"/>
  <c r="H8758" i="49" s="1"/>
  <c r="K8757" i="49"/>
  <c r="I8757" i="49"/>
  <c r="H8757" i="49" s="1"/>
  <c r="K8756" i="49"/>
  <c r="I8756" i="49"/>
  <c r="H8756" i="49" s="1"/>
  <c r="K8755" i="49"/>
  <c r="J8755" i="49"/>
  <c r="I8755" i="49"/>
  <c r="H8755" i="49" s="1"/>
  <c r="K8754" i="49"/>
  <c r="J8754" i="49"/>
  <c r="I8754" i="49"/>
  <c r="H8754" i="49" s="1"/>
  <c r="K8753" i="49"/>
  <c r="I8753" i="49"/>
  <c r="H8753" i="49" s="1"/>
  <c r="K8752" i="49"/>
  <c r="I8752" i="49"/>
  <c r="H8752" i="49" s="1"/>
  <c r="K8751" i="49"/>
  <c r="J8751" i="49"/>
  <c r="I8751" i="49"/>
  <c r="H8751" i="49" s="1"/>
  <c r="K8750" i="49"/>
  <c r="J8750" i="49"/>
  <c r="I8750" i="49"/>
  <c r="H8750" i="49" s="1"/>
  <c r="K8749" i="49"/>
  <c r="I8749" i="49"/>
  <c r="H8749" i="49" s="1"/>
  <c r="K8748" i="49"/>
  <c r="I8748" i="49"/>
  <c r="H8748" i="49" s="1"/>
  <c r="K8747" i="49"/>
  <c r="J8747" i="49"/>
  <c r="I8747" i="49"/>
  <c r="H8747" i="49" s="1"/>
  <c r="K8746" i="49"/>
  <c r="J8746" i="49"/>
  <c r="I8746" i="49"/>
  <c r="H8746" i="49" s="1"/>
  <c r="K8745" i="49"/>
  <c r="J8745" i="49"/>
  <c r="I8745" i="49"/>
  <c r="H8745" i="49" s="1"/>
  <c r="K8744" i="49"/>
  <c r="I8744" i="49"/>
  <c r="J8744" i="49" s="1"/>
  <c r="K8743" i="49"/>
  <c r="I8743" i="49"/>
  <c r="J8743" i="49" s="1"/>
  <c r="K8742" i="49"/>
  <c r="I8742" i="49"/>
  <c r="J8742" i="49" s="1"/>
  <c r="K8741" i="49"/>
  <c r="I8741" i="49"/>
  <c r="J8741" i="49" s="1"/>
  <c r="K8740" i="49"/>
  <c r="I8740" i="49"/>
  <c r="J8740" i="49" s="1"/>
  <c r="K8739" i="49"/>
  <c r="I8739" i="49"/>
  <c r="J8739" i="49" s="1"/>
  <c r="K8738" i="49"/>
  <c r="I8738" i="49"/>
  <c r="J8738" i="49" s="1"/>
  <c r="K8737" i="49"/>
  <c r="I8737" i="49"/>
  <c r="J8737" i="49" s="1"/>
  <c r="K8736" i="49"/>
  <c r="I8736" i="49"/>
  <c r="J8736" i="49" s="1"/>
  <c r="K8735" i="49"/>
  <c r="I8735" i="49"/>
  <c r="J8735" i="49" s="1"/>
  <c r="K8734" i="49"/>
  <c r="I8734" i="49"/>
  <c r="J8734" i="49" s="1"/>
  <c r="K8733" i="49"/>
  <c r="I8733" i="49"/>
  <c r="J8733" i="49" s="1"/>
  <c r="K8732" i="49"/>
  <c r="I8732" i="49"/>
  <c r="J8732" i="49" s="1"/>
  <c r="K8731" i="49"/>
  <c r="I8731" i="49"/>
  <c r="J8731" i="49" s="1"/>
  <c r="K8730" i="49"/>
  <c r="I8730" i="49"/>
  <c r="J8730" i="49" s="1"/>
  <c r="K8729" i="49"/>
  <c r="I8729" i="49"/>
  <c r="J8729" i="49" s="1"/>
  <c r="K8728" i="49"/>
  <c r="I8728" i="49"/>
  <c r="J8728" i="49" s="1"/>
  <c r="K8727" i="49"/>
  <c r="I8727" i="49"/>
  <c r="J8727" i="49" s="1"/>
  <c r="K8726" i="49"/>
  <c r="I8726" i="49"/>
  <c r="J8726" i="49" s="1"/>
  <c r="K8725" i="49"/>
  <c r="I8725" i="49"/>
  <c r="J8725" i="49" s="1"/>
  <c r="K8724" i="49"/>
  <c r="I8724" i="49"/>
  <c r="J8724" i="49" s="1"/>
  <c r="K8723" i="49"/>
  <c r="I8723" i="49"/>
  <c r="J8723" i="49" s="1"/>
  <c r="K8722" i="49"/>
  <c r="I8722" i="49"/>
  <c r="J8722" i="49" s="1"/>
  <c r="K8721" i="49"/>
  <c r="I8721" i="49"/>
  <c r="J8721" i="49" s="1"/>
  <c r="K8720" i="49"/>
  <c r="I8720" i="49"/>
  <c r="J8720" i="49" s="1"/>
  <c r="K8719" i="49"/>
  <c r="I8719" i="49"/>
  <c r="J8719" i="49" s="1"/>
  <c r="K8718" i="49"/>
  <c r="I8718" i="49"/>
  <c r="K8717" i="49"/>
  <c r="I8717" i="49"/>
  <c r="K8716" i="49"/>
  <c r="I8716" i="49"/>
  <c r="K8715" i="49"/>
  <c r="I8715" i="49"/>
  <c r="K8714" i="49"/>
  <c r="I8714" i="49"/>
  <c r="K8713" i="49"/>
  <c r="I8713" i="49"/>
  <c r="K8712" i="49"/>
  <c r="I8712" i="49"/>
  <c r="K8711" i="49"/>
  <c r="I8711" i="49"/>
  <c r="K8710" i="49"/>
  <c r="I8710" i="49"/>
  <c r="K8709" i="49"/>
  <c r="I8709" i="49"/>
  <c r="K8708" i="49"/>
  <c r="I8708" i="49"/>
  <c r="K8707" i="49"/>
  <c r="I8707" i="49"/>
  <c r="K8706" i="49"/>
  <c r="I8706" i="49"/>
  <c r="K8705" i="49"/>
  <c r="I8705" i="49"/>
  <c r="K8704" i="49"/>
  <c r="I8704" i="49"/>
  <c r="K8703" i="49"/>
  <c r="I8703" i="49"/>
  <c r="K8702" i="49"/>
  <c r="I8702" i="49"/>
  <c r="K8701" i="49"/>
  <c r="I8701" i="49"/>
  <c r="K8700" i="49"/>
  <c r="I8700" i="49"/>
  <c r="K8699" i="49"/>
  <c r="I8699" i="49"/>
  <c r="K8698" i="49"/>
  <c r="I8698" i="49"/>
  <c r="K8697" i="49"/>
  <c r="I8697" i="49"/>
  <c r="K8696" i="49"/>
  <c r="I8696" i="49"/>
  <c r="K8695" i="49"/>
  <c r="I8695" i="49"/>
  <c r="K8694" i="49"/>
  <c r="I8694" i="49"/>
  <c r="K8693" i="49"/>
  <c r="I8693" i="49"/>
  <c r="K8692" i="49"/>
  <c r="I8692" i="49"/>
  <c r="K8691" i="49"/>
  <c r="I8691" i="49"/>
  <c r="K8690" i="49"/>
  <c r="I8690" i="49"/>
  <c r="K8689" i="49"/>
  <c r="I8689" i="49"/>
  <c r="K8688" i="49"/>
  <c r="I8688" i="49"/>
  <c r="K8687" i="49"/>
  <c r="I8687" i="49"/>
  <c r="K8686" i="49"/>
  <c r="I8686" i="49"/>
  <c r="K8685" i="49"/>
  <c r="I8685" i="49"/>
  <c r="K8684" i="49"/>
  <c r="I8684" i="49"/>
  <c r="K8683" i="49"/>
  <c r="I8683" i="49"/>
  <c r="K8682" i="49"/>
  <c r="I8682" i="49"/>
  <c r="K8681" i="49"/>
  <c r="I8681" i="49"/>
  <c r="K8680" i="49"/>
  <c r="I8680" i="49"/>
  <c r="K8679" i="49"/>
  <c r="I8679" i="49"/>
  <c r="K8678" i="49"/>
  <c r="I8678" i="49"/>
  <c r="K8677" i="49"/>
  <c r="I8677" i="49"/>
  <c r="K8676" i="49"/>
  <c r="I8676" i="49"/>
  <c r="K8675" i="49"/>
  <c r="I8675" i="49"/>
  <c r="K8674" i="49"/>
  <c r="I8674" i="49"/>
  <c r="K8673" i="49"/>
  <c r="I8673" i="49"/>
  <c r="K8672" i="49"/>
  <c r="I8672" i="49"/>
  <c r="K8671" i="49"/>
  <c r="I8671" i="49"/>
  <c r="K8670" i="49"/>
  <c r="I8670" i="49"/>
  <c r="K8669" i="49"/>
  <c r="I8669" i="49"/>
  <c r="K8668" i="49"/>
  <c r="I8668" i="49"/>
  <c r="K8667" i="49"/>
  <c r="I8667" i="49"/>
  <c r="K8666" i="49"/>
  <c r="I8666" i="49"/>
  <c r="K8665" i="49"/>
  <c r="I8665" i="49"/>
  <c r="K8664" i="49"/>
  <c r="I8664" i="49"/>
  <c r="K8663" i="49"/>
  <c r="I8663" i="49"/>
  <c r="K8662" i="49"/>
  <c r="I8662" i="49"/>
  <c r="K8661" i="49"/>
  <c r="I8661" i="49"/>
  <c r="K8660" i="49"/>
  <c r="I8660" i="49"/>
  <c r="K8659" i="49"/>
  <c r="I8659" i="49"/>
  <c r="K8658" i="49"/>
  <c r="I8658" i="49"/>
  <c r="K8657" i="49"/>
  <c r="I8657" i="49"/>
  <c r="K8656" i="49"/>
  <c r="I8656" i="49"/>
  <c r="K8655" i="49"/>
  <c r="I8655" i="49"/>
  <c r="K8654" i="49"/>
  <c r="I8654" i="49"/>
  <c r="K8653" i="49"/>
  <c r="I8653" i="49"/>
  <c r="K8652" i="49"/>
  <c r="I8652" i="49"/>
  <c r="K8651" i="49"/>
  <c r="I8651" i="49"/>
  <c r="K8650" i="49"/>
  <c r="I8650" i="49"/>
  <c r="K8649" i="49"/>
  <c r="I8649" i="49"/>
  <c r="K8648" i="49"/>
  <c r="I8648" i="49"/>
  <c r="K8647" i="49"/>
  <c r="I8647" i="49"/>
  <c r="K8646" i="49"/>
  <c r="I8646" i="49"/>
  <c r="K8645" i="49"/>
  <c r="I8645" i="49"/>
  <c r="K8644" i="49"/>
  <c r="I8644" i="49"/>
  <c r="K8643" i="49"/>
  <c r="I8643" i="49"/>
  <c r="K8642" i="49"/>
  <c r="I8642" i="49"/>
  <c r="K8641" i="49"/>
  <c r="I8641" i="49"/>
  <c r="K8640" i="49"/>
  <c r="I8640" i="49"/>
  <c r="K8639" i="49"/>
  <c r="I8639" i="49"/>
  <c r="K8638" i="49"/>
  <c r="I8638" i="49"/>
  <c r="K8637" i="49"/>
  <c r="I8637" i="49"/>
  <c r="K8636" i="49"/>
  <c r="I8636" i="49"/>
  <c r="K8635" i="49"/>
  <c r="I8635" i="49"/>
  <c r="K8634" i="49"/>
  <c r="I8634" i="49"/>
  <c r="K8633" i="49"/>
  <c r="I8633" i="49"/>
  <c r="K8632" i="49"/>
  <c r="I8632" i="49"/>
  <c r="K8631" i="49"/>
  <c r="I8631" i="49"/>
  <c r="K8630" i="49"/>
  <c r="I8630" i="49"/>
  <c r="K8629" i="49"/>
  <c r="I8629" i="49"/>
  <c r="K8628" i="49"/>
  <c r="I8628" i="49"/>
  <c r="K8627" i="49"/>
  <c r="I8627" i="49"/>
  <c r="K8626" i="49"/>
  <c r="I8626" i="49"/>
  <c r="K8625" i="49"/>
  <c r="I8625" i="49"/>
  <c r="K8624" i="49"/>
  <c r="I8624" i="49"/>
  <c r="K8623" i="49"/>
  <c r="I8623" i="49"/>
  <c r="K8622" i="49"/>
  <c r="I8622" i="49"/>
  <c r="K8621" i="49"/>
  <c r="I8621" i="49"/>
  <c r="K8620" i="49"/>
  <c r="I8620" i="49"/>
  <c r="K8619" i="49"/>
  <c r="I8619" i="49"/>
  <c r="K8618" i="49"/>
  <c r="I8618" i="49"/>
  <c r="K8617" i="49"/>
  <c r="I8617" i="49"/>
  <c r="K8616" i="49"/>
  <c r="I8616" i="49"/>
  <c r="K8615" i="49"/>
  <c r="I8615" i="49"/>
  <c r="K8614" i="49"/>
  <c r="I8614" i="49"/>
  <c r="K8613" i="49"/>
  <c r="I8613" i="49"/>
  <c r="K8612" i="49"/>
  <c r="I8612" i="49"/>
  <c r="K8611" i="49"/>
  <c r="I8611" i="49"/>
  <c r="K8610" i="49"/>
  <c r="I8610" i="49"/>
  <c r="K8609" i="49"/>
  <c r="I8609" i="49"/>
  <c r="K8608" i="49"/>
  <c r="I8608" i="49"/>
  <c r="K8607" i="49"/>
  <c r="I8607" i="49"/>
  <c r="K8606" i="49"/>
  <c r="I8606" i="49"/>
  <c r="K8605" i="49"/>
  <c r="I8605" i="49"/>
  <c r="K8604" i="49"/>
  <c r="I8604" i="49"/>
  <c r="K8603" i="49"/>
  <c r="I8603" i="49"/>
  <c r="K8602" i="49"/>
  <c r="I8602" i="49"/>
  <c r="K8601" i="49"/>
  <c r="I8601" i="49"/>
  <c r="K8600" i="49"/>
  <c r="I8600" i="49"/>
  <c r="K8599" i="49"/>
  <c r="I8599" i="49"/>
  <c r="K8598" i="49"/>
  <c r="J8598" i="49"/>
  <c r="I8598" i="49"/>
  <c r="H8598" i="49" s="1"/>
  <c r="K8597" i="49"/>
  <c r="I8597" i="49"/>
  <c r="K8596" i="49"/>
  <c r="J8596" i="49"/>
  <c r="I8596" i="49"/>
  <c r="H8596" i="49" s="1"/>
  <c r="K8595" i="49"/>
  <c r="I8595" i="49"/>
  <c r="K8594" i="49"/>
  <c r="J8594" i="49"/>
  <c r="I8594" i="49"/>
  <c r="H8594" i="49" s="1"/>
  <c r="K8593" i="49"/>
  <c r="I8593" i="49"/>
  <c r="K8592" i="49"/>
  <c r="I8592" i="49"/>
  <c r="H8592" i="49" s="1"/>
  <c r="K8591" i="49"/>
  <c r="I8591" i="49"/>
  <c r="K8590" i="49"/>
  <c r="J8590" i="49"/>
  <c r="I8590" i="49"/>
  <c r="H8590" i="49" s="1"/>
  <c r="K8589" i="49"/>
  <c r="I8589" i="49"/>
  <c r="K8588" i="49"/>
  <c r="J8588" i="49"/>
  <c r="I8588" i="49"/>
  <c r="H8588" i="49" s="1"/>
  <c r="K8587" i="49"/>
  <c r="I8587" i="49"/>
  <c r="K8586" i="49"/>
  <c r="J8586" i="49"/>
  <c r="I8586" i="49"/>
  <c r="H8586" i="49" s="1"/>
  <c r="K8585" i="49"/>
  <c r="I8585" i="49"/>
  <c r="K8584" i="49"/>
  <c r="I8584" i="49"/>
  <c r="H8584" i="49" s="1"/>
  <c r="K8583" i="49"/>
  <c r="I8583" i="49"/>
  <c r="K8582" i="49"/>
  <c r="J8582" i="49"/>
  <c r="I8582" i="49"/>
  <c r="H8582" i="49" s="1"/>
  <c r="K8581" i="49"/>
  <c r="I8581" i="49"/>
  <c r="K8580" i="49"/>
  <c r="J8580" i="49"/>
  <c r="I8580" i="49"/>
  <c r="H8580" i="49" s="1"/>
  <c r="K8579" i="49"/>
  <c r="I8579" i="49"/>
  <c r="K8578" i="49"/>
  <c r="J8578" i="49"/>
  <c r="I8578" i="49"/>
  <c r="H8578" i="49" s="1"/>
  <c r="K8577" i="49"/>
  <c r="I8577" i="49"/>
  <c r="K8576" i="49"/>
  <c r="I8576" i="49"/>
  <c r="H8576" i="49" s="1"/>
  <c r="K8575" i="49"/>
  <c r="I8575" i="49"/>
  <c r="K8574" i="49"/>
  <c r="J8574" i="49"/>
  <c r="I8574" i="49"/>
  <c r="H8574" i="49" s="1"/>
  <c r="K8573" i="49"/>
  <c r="I8573" i="49"/>
  <c r="K8572" i="49"/>
  <c r="J8572" i="49"/>
  <c r="I8572" i="49"/>
  <c r="H8572" i="49" s="1"/>
  <c r="K8571" i="49"/>
  <c r="I8571" i="49"/>
  <c r="K8570" i="49"/>
  <c r="J8570" i="49"/>
  <c r="I8570" i="49"/>
  <c r="H8570" i="49" s="1"/>
  <c r="K8569" i="49"/>
  <c r="I8569" i="49"/>
  <c r="K8568" i="49"/>
  <c r="I8568" i="49"/>
  <c r="H8568" i="49" s="1"/>
  <c r="K8567" i="49"/>
  <c r="I8567" i="49"/>
  <c r="K8566" i="49"/>
  <c r="J8566" i="49"/>
  <c r="I8566" i="49"/>
  <c r="H8566" i="49" s="1"/>
  <c r="K8565" i="49"/>
  <c r="I8565" i="49"/>
  <c r="K8564" i="49"/>
  <c r="J8564" i="49"/>
  <c r="I8564" i="49"/>
  <c r="H8564" i="49" s="1"/>
  <c r="K8563" i="49"/>
  <c r="I8563" i="49"/>
  <c r="K8562" i="49"/>
  <c r="J8562" i="49"/>
  <c r="I8562" i="49"/>
  <c r="H8562" i="49" s="1"/>
  <c r="K8561" i="49"/>
  <c r="I8561" i="49"/>
  <c r="K8560" i="49"/>
  <c r="I8560" i="49"/>
  <c r="H8560" i="49" s="1"/>
  <c r="K8559" i="49"/>
  <c r="I8559" i="49"/>
  <c r="K8558" i="49"/>
  <c r="J8558" i="49"/>
  <c r="I8558" i="49"/>
  <c r="H8558" i="49" s="1"/>
  <c r="K8557" i="49"/>
  <c r="I8557" i="49"/>
  <c r="K8556" i="49"/>
  <c r="J8556" i="49"/>
  <c r="I8556" i="49"/>
  <c r="H8556" i="49" s="1"/>
  <c r="K8555" i="49"/>
  <c r="I8555" i="49"/>
  <c r="K8554" i="49"/>
  <c r="J8554" i="49"/>
  <c r="I8554" i="49"/>
  <c r="H8554" i="49" s="1"/>
  <c r="K8553" i="49"/>
  <c r="I8553" i="49"/>
  <c r="K8552" i="49"/>
  <c r="I8552" i="49"/>
  <c r="H8552" i="49" s="1"/>
  <c r="K8551" i="49"/>
  <c r="I8551" i="49"/>
  <c r="K8550" i="49"/>
  <c r="J8550" i="49"/>
  <c r="I8550" i="49"/>
  <c r="H8550" i="49" s="1"/>
  <c r="K8549" i="49"/>
  <c r="I8549" i="49"/>
  <c r="K8548" i="49"/>
  <c r="J8548" i="49"/>
  <c r="I8548" i="49"/>
  <c r="H8548" i="49" s="1"/>
  <c r="K8547" i="49"/>
  <c r="I8547" i="49"/>
  <c r="K8546" i="49"/>
  <c r="J8546" i="49"/>
  <c r="I8546" i="49"/>
  <c r="H8546" i="49" s="1"/>
  <c r="K8545" i="49"/>
  <c r="I8545" i="49"/>
  <c r="K8544" i="49"/>
  <c r="I8544" i="49"/>
  <c r="H8544" i="49" s="1"/>
  <c r="K8543" i="49"/>
  <c r="I8543" i="49"/>
  <c r="K8542" i="49"/>
  <c r="J8542" i="49"/>
  <c r="I8542" i="49"/>
  <c r="H8542" i="49" s="1"/>
  <c r="K8541" i="49"/>
  <c r="I8541" i="49"/>
  <c r="K8540" i="49"/>
  <c r="J8540" i="49"/>
  <c r="I8540" i="49"/>
  <c r="H8540" i="49" s="1"/>
  <c r="K8539" i="49"/>
  <c r="I8539" i="49"/>
  <c r="K8538" i="49"/>
  <c r="J8538" i="49"/>
  <c r="I8538" i="49"/>
  <c r="H8538" i="49" s="1"/>
  <c r="K8537" i="49"/>
  <c r="I8537" i="49"/>
  <c r="K8536" i="49"/>
  <c r="I8536" i="49"/>
  <c r="H8536" i="49" s="1"/>
  <c r="K8535" i="49"/>
  <c r="I8535" i="49"/>
  <c r="K8534" i="49"/>
  <c r="J8534" i="49"/>
  <c r="I8534" i="49"/>
  <c r="H8534" i="49" s="1"/>
  <c r="K8533" i="49"/>
  <c r="I8533" i="49"/>
  <c r="K8532" i="49"/>
  <c r="J8532" i="49"/>
  <c r="I8532" i="49"/>
  <c r="H8532" i="49" s="1"/>
  <c r="K8531" i="49"/>
  <c r="I8531" i="49"/>
  <c r="K8530" i="49"/>
  <c r="J8530" i="49"/>
  <c r="I8530" i="49"/>
  <c r="H8530" i="49" s="1"/>
  <c r="K8529" i="49"/>
  <c r="I8529" i="49"/>
  <c r="K8528" i="49"/>
  <c r="I8528" i="49"/>
  <c r="H8528" i="49" s="1"/>
  <c r="K8527" i="49"/>
  <c r="I8527" i="49"/>
  <c r="K8526" i="49"/>
  <c r="J8526" i="49"/>
  <c r="I8526" i="49"/>
  <c r="H8526" i="49" s="1"/>
  <c r="K8525" i="49"/>
  <c r="I8525" i="49"/>
  <c r="K8524" i="49"/>
  <c r="J8524" i="49"/>
  <c r="I8524" i="49"/>
  <c r="H8524" i="49" s="1"/>
  <c r="K8523" i="49"/>
  <c r="I8523" i="49"/>
  <c r="K8522" i="49"/>
  <c r="J8522" i="49"/>
  <c r="I8522" i="49"/>
  <c r="H8522" i="49" s="1"/>
  <c r="K8521" i="49"/>
  <c r="I8521" i="49"/>
  <c r="K8520" i="49"/>
  <c r="I8520" i="49"/>
  <c r="H8520" i="49" s="1"/>
  <c r="K8519" i="49"/>
  <c r="I8519" i="49"/>
  <c r="K8518" i="49"/>
  <c r="J8518" i="49"/>
  <c r="I8518" i="49"/>
  <c r="H8518" i="49" s="1"/>
  <c r="K8517" i="49"/>
  <c r="I8517" i="49"/>
  <c r="K8516" i="49"/>
  <c r="J8516" i="49"/>
  <c r="I8516" i="49"/>
  <c r="H8516" i="49" s="1"/>
  <c r="K8515" i="49"/>
  <c r="I8515" i="49"/>
  <c r="K8514" i="49"/>
  <c r="J8514" i="49"/>
  <c r="I8514" i="49"/>
  <c r="H8514" i="49" s="1"/>
  <c r="K8513" i="49"/>
  <c r="J8513" i="49"/>
  <c r="I8513" i="49"/>
  <c r="H8513" i="49" s="1"/>
  <c r="K8512" i="49"/>
  <c r="J8512" i="49"/>
  <c r="I8512" i="49"/>
  <c r="H8512" i="49" s="1"/>
  <c r="K8511" i="49"/>
  <c r="I8511" i="49"/>
  <c r="H8511" i="49" s="1"/>
  <c r="K8510" i="49"/>
  <c r="J8510" i="49"/>
  <c r="I8510" i="49"/>
  <c r="H8510" i="49" s="1"/>
  <c r="K8509" i="49"/>
  <c r="J8509" i="49"/>
  <c r="I8509" i="49"/>
  <c r="H8509" i="49" s="1"/>
  <c r="K8508" i="49"/>
  <c r="J8508" i="49"/>
  <c r="I8508" i="49"/>
  <c r="H8508" i="49" s="1"/>
  <c r="K8507" i="49"/>
  <c r="I8507" i="49"/>
  <c r="H8507" i="49" s="1"/>
  <c r="K8506" i="49"/>
  <c r="J8506" i="49"/>
  <c r="I8506" i="49"/>
  <c r="H8506" i="49" s="1"/>
  <c r="K8505" i="49"/>
  <c r="J8505" i="49"/>
  <c r="I8505" i="49"/>
  <c r="H8505" i="49" s="1"/>
  <c r="K8504" i="49"/>
  <c r="J8504" i="49"/>
  <c r="I8504" i="49"/>
  <c r="H8504" i="49" s="1"/>
  <c r="K8503" i="49"/>
  <c r="I8503" i="49"/>
  <c r="H8503" i="49" s="1"/>
  <c r="K8502" i="49"/>
  <c r="J8502" i="49"/>
  <c r="I8502" i="49"/>
  <c r="H8502" i="49" s="1"/>
  <c r="K8501" i="49"/>
  <c r="J8501" i="49"/>
  <c r="I8501" i="49"/>
  <c r="H8501" i="49" s="1"/>
  <c r="K8500" i="49"/>
  <c r="J8500" i="49"/>
  <c r="I8500" i="49"/>
  <c r="H8500" i="49" s="1"/>
  <c r="K8499" i="49"/>
  <c r="I8499" i="49"/>
  <c r="H8499" i="49" s="1"/>
  <c r="K8498" i="49"/>
  <c r="J8498" i="49"/>
  <c r="I8498" i="49"/>
  <c r="H8498" i="49" s="1"/>
  <c r="K8497" i="49"/>
  <c r="J8497" i="49"/>
  <c r="I8497" i="49"/>
  <c r="H8497" i="49" s="1"/>
  <c r="K8496" i="49"/>
  <c r="J8496" i="49"/>
  <c r="I8496" i="49"/>
  <c r="H8496" i="49" s="1"/>
  <c r="K8495" i="49"/>
  <c r="I8495" i="49"/>
  <c r="H8495" i="49" s="1"/>
  <c r="K8494" i="49"/>
  <c r="J8494" i="49"/>
  <c r="I8494" i="49"/>
  <c r="H8494" i="49" s="1"/>
  <c r="K8493" i="49"/>
  <c r="J8493" i="49"/>
  <c r="I8493" i="49"/>
  <c r="H8493" i="49" s="1"/>
  <c r="K8492" i="49"/>
  <c r="J8492" i="49"/>
  <c r="I8492" i="49"/>
  <c r="H8492" i="49" s="1"/>
  <c r="K8491" i="49"/>
  <c r="I8491" i="49"/>
  <c r="H8491" i="49" s="1"/>
  <c r="K8490" i="49"/>
  <c r="J8490" i="49"/>
  <c r="I8490" i="49"/>
  <c r="H8490" i="49" s="1"/>
  <c r="K8489" i="49"/>
  <c r="J8489" i="49"/>
  <c r="I8489" i="49"/>
  <c r="H8489" i="49" s="1"/>
  <c r="K8488" i="49"/>
  <c r="J8488" i="49"/>
  <c r="I8488" i="49"/>
  <c r="H8488" i="49" s="1"/>
  <c r="K8487" i="49"/>
  <c r="I8487" i="49"/>
  <c r="H8487" i="49" s="1"/>
  <c r="K8486" i="49"/>
  <c r="J8486" i="49"/>
  <c r="I8486" i="49"/>
  <c r="H8486" i="49" s="1"/>
  <c r="K8485" i="49"/>
  <c r="J8485" i="49"/>
  <c r="I8485" i="49"/>
  <c r="H8485" i="49" s="1"/>
  <c r="K8484" i="49"/>
  <c r="J8484" i="49"/>
  <c r="I8484" i="49"/>
  <c r="H8484" i="49" s="1"/>
  <c r="K8483" i="49"/>
  <c r="I8483" i="49"/>
  <c r="H8483" i="49" s="1"/>
  <c r="K8482" i="49"/>
  <c r="J8482" i="49"/>
  <c r="I8482" i="49"/>
  <c r="H8482" i="49" s="1"/>
  <c r="K8481" i="49"/>
  <c r="J8481" i="49"/>
  <c r="I8481" i="49"/>
  <c r="H8481" i="49" s="1"/>
  <c r="K8480" i="49"/>
  <c r="J8480" i="49"/>
  <c r="I8480" i="49"/>
  <c r="H8480" i="49" s="1"/>
  <c r="K8479" i="49"/>
  <c r="I8479" i="49"/>
  <c r="H8479" i="49" s="1"/>
  <c r="K8478" i="49"/>
  <c r="J8478" i="49"/>
  <c r="I8478" i="49"/>
  <c r="H8478" i="49" s="1"/>
  <c r="K8477" i="49"/>
  <c r="J8477" i="49"/>
  <c r="I8477" i="49"/>
  <c r="H8477" i="49" s="1"/>
  <c r="K8476" i="49"/>
  <c r="J8476" i="49"/>
  <c r="I8476" i="49"/>
  <c r="H8476" i="49" s="1"/>
  <c r="K8475" i="49"/>
  <c r="I8475" i="49"/>
  <c r="H8475" i="49" s="1"/>
  <c r="K8474" i="49"/>
  <c r="J8474" i="49"/>
  <c r="I8474" i="49"/>
  <c r="H8474" i="49" s="1"/>
  <c r="K8473" i="49"/>
  <c r="J8473" i="49"/>
  <c r="I8473" i="49"/>
  <c r="H8473" i="49" s="1"/>
  <c r="K8472" i="49"/>
  <c r="J8472" i="49"/>
  <c r="I8472" i="49"/>
  <c r="H8472" i="49" s="1"/>
  <c r="K8471" i="49"/>
  <c r="I8471" i="49"/>
  <c r="H8471" i="49" s="1"/>
  <c r="K8470" i="49"/>
  <c r="J8470" i="49"/>
  <c r="I8470" i="49"/>
  <c r="H8470" i="49" s="1"/>
  <c r="K8469" i="49"/>
  <c r="J8469" i="49"/>
  <c r="I8469" i="49"/>
  <c r="H8469" i="49" s="1"/>
  <c r="K8468" i="49"/>
  <c r="J8468" i="49"/>
  <c r="I8468" i="49"/>
  <c r="H8468" i="49" s="1"/>
  <c r="K8467" i="49"/>
  <c r="I8467" i="49"/>
  <c r="H8467" i="49" s="1"/>
  <c r="K8466" i="49"/>
  <c r="J8466" i="49"/>
  <c r="I8466" i="49"/>
  <c r="H8466" i="49" s="1"/>
  <c r="K8465" i="49"/>
  <c r="J8465" i="49"/>
  <c r="I8465" i="49"/>
  <c r="H8465" i="49" s="1"/>
  <c r="K8464" i="49"/>
  <c r="J8464" i="49"/>
  <c r="I8464" i="49"/>
  <c r="H8464" i="49" s="1"/>
  <c r="K8463" i="49"/>
  <c r="I8463" i="49"/>
  <c r="H8463" i="49" s="1"/>
  <c r="K8462" i="49"/>
  <c r="J8462" i="49"/>
  <c r="I8462" i="49"/>
  <c r="H8462" i="49" s="1"/>
  <c r="K8461" i="49"/>
  <c r="J8461" i="49"/>
  <c r="I8461" i="49"/>
  <c r="H8461" i="49" s="1"/>
  <c r="K8460" i="49"/>
  <c r="J8460" i="49"/>
  <c r="I8460" i="49"/>
  <c r="H8460" i="49" s="1"/>
  <c r="K8459" i="49"/>
  <c r="I8459" i="49"/>
  <c r="H8459" i="49" s="1"/>
  <c r="K8458" i="49"/>
  <c r="J8458" i="49"/>
  <c r="I8458" i="49"/>
  <c r="H8458" i="49" s="1"/>
  <c r="K8457" i="49"/>
  <c r="J8457" i="49"/>
  <c r="I8457" i="49"/>
  <c r="H8457" i="49" s="1"/>
  <c r="K8456" i="49"/>
  <c r="J8456" i="49"/>
  <c r="I8456" i="49"/>
  <c r="H8456" i="49" s="1"/>
  <c r="K8455" i="49"/>
  <c r="I8455" i="49"/>
  <c r="H8455" i="49" s="1"/>
  <c r="K8454" i="49"/>
  <c r="J8454" i="49"/>
  <c r="I8454" i="49"/>
  <c r="H8454" i="49" s="1"/>
  <c r="K8453" i="49"/>
  <c r="J8453" i="49"/>
  <c r="I8453" i="49"/>
  <c r="H8453" i="49" s="1"/>
  <c r="K8452" i="49"/>
  <c r="J8452" i="49"/>
  <c r="I8452" i="49"/>
  <c r="H8452" i="49" s="1"/>
  <c r="K8451" i="49"/>
  <c r="J8451" i="49"/>
  <c r="I8451" i="49"/>
  <c r="H8451" i="49" s="1"/>
  <c r="K8450" i="49"/>
  <c r="J8450" i="49"/>
  <c r="I8450" i="49"/>
  <c r="H8450" i="49" s="1"/>
  <c r="K8449" i="49"/>
  <c r="I8449" i="49"/>
  <c r="J8449" i="49" s="1"/>
  <c r="K8448" i="49"/>
  <c r="I8448" i="49"/>
  <c r="H8448" i="49" s="1"/>
  <c r="K8447" i="49"/>
  <c r="J8447" i="49"/>
  <c r="I8447" i="49"/>
  <c r="H8447" i="49"/>
  <c r="K8446" i="49"/>
  <c r="J8446" i="49"/>
  <c r="I8446" i="49"/>
  <c r="H8446" i="49" s="1"/>
  <c r="K8445" i="49"/>
  <c r="J8445" i="49"/>
  <c r="I8445" i="49"/>
  <c r="H8445" i="49" s="1"/>
  <c r="K8444" i="49"/>
  <c r="J8444" i="49"/>
  <c r="I8444" i="49"/>
  <c r="H8444" i="49" s="1"/>
  <c r="K8443" i="49"/>
  <c r="J8443" i="49"/>
  <c r="I8443" i="49"/>
  <c r="H8443" i="49" s="1"/>
  <c r="K8442" i="49"/>
  <c r="J8442" i="49"/>
  <c r="I8442" i="49"/>
  <c r="H8442" i="49" s="1"/>
  <c r="K8441" i="49"/>
  <c r="I8441" i="49"/>
  <c r="H8441" i="49" s="1"/>
  <c r="K8440" i="49"/>
  <c r="I8440" i="49"/>
  <c r="H8440" i="49" s="1"/>
  <c r="K8439" i="49"/>
  <c r="J8439" i="49"/>
  <c r="I8439" i="49"/>
  <c r="H8439" i="49"/>
  <c r="K8438" i="49"/>
  <c r="J8438" i="49"/>
  <c r="I8438" i="49"/>
  <c r="H8438" i="49" s="1"/>
  <c r="K8437" i="49"/>
  <c r="J8437" i="49"/>
  <c r="I8437" i="49"/>
  <c r="H8437" i="49" s="1"/>
  <c r="K8436" i="49"/>
  <c r="J8436" i="49"/>
  <c r="I8436" i="49"/>
  <c r="H8436" i="49" s="1"/>
  <c r="K8435" i="49"/>
  <c r="J8435" i="49"/>
  <c r="I8435" i="49"/>
  <c r="H8435" i="49" s="1"/>
  <c r="K8434" i="49"/>
  <c r="J8434" i="49"/>
  <c r="I8434" i="49"/>
  <c r="H8434" i="49" s="1"/>
  <c r="K8433" i="49"/>
  <c r="I8433" i="49"/>
  <c r="J8433" i="49" s="1"/>
  <c r="K8432" i="49"/>
  <c r="I8432" i="49"/>
  <c r="H8432" i="49" s="1"/>
  <c r="K8431" i="49"/>
  <c r="J8431" i="49"/>
  <c r="I8431" i="49"/>
  <c r="H8431" i="49"/>
  <c r="K8430" i="49"/>
  <c r="J8430" i="49"/>
  <c r="I8430" i="49"/>
  <c r="H8430" i="49" s="1"/>
  <c r="K8429" i="49"/>
  <c r="J8429" i="49"/>
  <c r="I8429" i="49"/>
  <c r="H8429" i="49" s="1"/>
  <c r="K8428" i="49"/>
  <c r="J8428" i="49"/>
  <c r="I8428" i="49"/>
  <c r="H8428" i="49" s="1"/>
  <c r="K8427" i="49"/>
  <c r="J8427" i="49"/>
  <c r="I8427" i="49"/>
  <c r="H8427" i="49" s="1"/>
  <c r="K8426" i="49"/>
  <c r="J8426" i="49"/>
  <c r="I8426" i="49"/>
  <c r="H8426" i="49" s="1"/>
  <c r="K8425" i="49"/>
  <c r="I8425" i="49"/>
  <c r="H8425" i="49" s="1"/>
  <c r="K8424" i="49"/>
  <c r="I8424" i="49"/>
  <c r="H8424" i="49" s="1"/>
  <c r="K8423" i="49"/>
  <c r="J8423" i="49"/>
  <c r="I8423" i="49"/>
  <c r="H8423" i="49"/>
  <c r="K8422" i="49"/>
  <c r="J8422" i="49"/>
  <c r="I8422" i="49"/>
  <c r="H8422" i="49"/>
  <c r="K8421" i="49"/>
  <c r="J8421" i="49"/>
  <c r="I8421" i="49"/>
  <c r="H8421" i="49"/>
  <c r="K8420" i="49"/>
  <c r="J8420" i="49"/>
  <c r="I8420" i="49"/>
  <c r="H8420" i="49"/>
  <c r="K8419" i="49"/>
  <c r="J8419" i="49"/>
  <c r="I8419" i="49"/>
  <c r="H8419" i="49"/>
  <c r="K8418" i="49"/>
  <c r="J8418" i="49"/>
  <c r="I8418" i="49"/>
  <c r="H8418" i="49"/>
  <c r="K8417" i="49"/>
  <c r="J8417" i="49"/>
  <c r="I8417" i="49"/>
  <c r="H8417" i="49"/>
  <c r="K8416" i="49"/>
  <c r="J8416" i="49"/>
  <c r="I8416" i="49"/>
  <c r="H8416" i="49"/>
  <c r="K8415" i="49"/>
  <c r="J8415" i="49"/>
  <c r="I8415" i="49"/>
  <c r="H8415" i="49"/>
  <c r="K8414" i="49"/>
  <c r="J8414" i="49"/>
  <c r="I8414" i="49"/>
  <c r="H8414" i="49"/>
  <c r="K8413" i="49"/>
  <c r="J8413" i="49"/>
  <c r="I8413" i="49"/>
  <c r="H8413" i="49"/>
  <c r="K8412" i="49"/>
  <c r="J8412" i="49"/>
  <c r="I8412" i="49"/>
  <c r="H8412" i="49"/>
  <c r="K8411" i="49"/>
  <c r="J8411" i="49"/>
  <c r="I8411" i="49"/>
  <c r="H8411" i="49"/>
  <c r="K8410" i="49"/>
  <c r="J8410" i="49"/>
  <c r="I8410" i="49"/>
  <c r="H8410" i="49"/>
  <c r="K8409" i="49"/>
  <c r="J8409" i="49"/>
  <c r="I8409" i="49"/>
  <c r="H8409" i="49"/>
  <c r="K8408" i="49"/>
  <c r="J8408" i="49"/>
  <c r="I8408" i="49"/>
  <c r="H8408" i="49"/>
  <c r="K8407" i="49"/>
  <c r="J8407" i="49"/>
  <c r="I8407" i="49"/>
  <c r="H8407" i="49"/>
  <c r="K8406" i="49"/>
  <c r="J8406" i="49"/>
  <c r="I8406" i="49"/>
  <c r="H8406" i="49"/>
  <c r="K8405" i="49"/>
  <c r="J8405" i="49"/>
  <c r="I8405" i="49"/>
  <c r="H8405" i="49"/>
  <c r="K8404" i="49"/>
  <c r="J8404" i="49"/>
  <c r="I8404" i="49"/>
  <c r="H8404" i="49"/>
  <c r="K8403" i="49"/>
  <c r="J8403" i="49"/>
  <c r="I8403" i="49"/>
  <c r="H8403" i="49"/>
  <c r="K8402" i="49"/>
  <c r="J8402" i="49"/>
  <c r="I8402" i="49"/>
  <c r="H8402" i="49"/>
  <c r="K8401" i="49"/>
  <c r="J8401" i="49"/>
  <c r="I8401" i="49"/>
  <c r="H8401" i="49"/>
  <c r="K8400" i="49"/>
  <c r="J8400" i="49"/>
  <c r="I8400" i="49"/>
  <c r="H8400" i="49"/>
  <c r="K8399" i="49"/>
  <c r="J8399" i="49"/>
  <c r="I8399" i="49"/>
  <c r="H8399" i="49"/>
  <c r="K8398" i="49"/>
  <c r="J8398" i="49"/>
  <c r="I8398" i="49"/>
  <c r="H8398" i="49"/>
  <c r="K8397" i="49"/>
  <c r="J8397" i="49"/>
  <c r="I8397" i="49"/>
  <c r="H8397" i="49"/>
  <c r="K8396" i="49"/>
  <c r="J8396" i="49"/>
  <c r="I8396" i="49"/>
  <c r="H8396" i="49"/>
  <c r="K8395" i="49"/>
  <c r="J8395" i="49"/>
  <c r="I8395" i="49"/>
  <c r="H8395" i="49"/>
  <c r="K8394" i="49"/>
  <c r="J8394" i="49"/>
  <c r="I8394" i="49"/>
  <c r="H8394" i="49"/>
  <c r="K8393" i="49"/>
  <c r="J8393" i="49"/>
  <c r="I8393" i="49"/>
  <c r="H8393" i="49"/>
  <c r="K8392" i="49"/>
  <c r="J8392" i="49"/>
  <c r="I8392" i="49"/>
  <c r="H8392" i="49"/>
  <c r="K8391" i="49"/>
  <c r="J8391" i="49"/>
  <c r="I8391" i="49"/>
  <c r="H8391" i="49"/>
  <c r="K8390" i="49"/>
  <c r="J8390" i="49"/>
  <c r="I8390" i="49"/>
  <c r="H8390" i="49"/>
  <c r="K8389" i="49"/>
  <c r="J8389" i="49"/>
  <c r="I8389" i="49"/>
  <c r="H8389" i="49"/>
  <c r="K8388" i="49"/>
  <c r="J8388" i="49"/>
  <c r="I8388" i="49"/>
  <c r="H8388" i="49"/>
  <c r="K8387" i="49"/>
  <c r="J8387" i="49"/>
  <c r="I8387" i="49"/>
  <c r="H8387" i="49"/>
  <c r="K8386" i="49"/>
  <c r="J8386" i="49"/>
  <c r="I8386" i="49"/>
  <c r="H8386" i="49"/>
  <c r="K8385" i="49"/>
  <c r="J8385" i="49"/>
  <c r="I8385" i="49"/>
  <c r="H8385" i="49"/>
  <c r="K8384" i="49"/>
  <c r="J8384" i="49"/>
  <c r="I8384" i="49"/>
  <c r="H8384" i="49"/>
  <c r="K8383" i="49"/>
  <c r="J8383" i="49"/>
  <c r="I8383" i="49"/>
  <c r="H8383" i="49"/>
  <c r="K8382" i="49"/>
  <c r="J8382" i="49"/>
  <c r="I8382" i="49"/>
  <c r="H8382" i="49"/>
  <c r="K8381" i="49"/>
  <c r="J8381" i="49"/>
  <c r="I8381" i="49"/>
  <c r="H8381" i="49"/>
  <c r="K8380" i="49"/>
  <c r="J8380" i="49"/>
  <c r="I8380" i="49"/>
  <c r="H8380" i="49"/>
  <c r="K8379" i="49"/>
  <c r="J8379" i="49"/>
  <c r="I8379" i="49"/>
  <c r="H8379" i="49"/>
  <c r="K8378" i="49"/>
  <c r="J8378" i="49"/>
  <c r="I8378" i="49"/>
  <c r="H8378" i="49"/>
  <c r="K8377" i="49"/>
  <c r="J8377" i="49"/>
  <c r="I8377" i="49"/>
  <c r="H8377" i="49"/>
  <c r="K8376" i="49"/>
  <c r="J8376" i="49"/>
  <c r="I8376" i="49"/>
  <c r="H8376" i="49"/>
  <c r="K8375" i="49"/>
  <c r="J8375" i="49"/>
  <c r="I8375" i="49"/>
  <c r="H8375" i="49"/>
  <c r="K8374" i="49"/>
  <c r="J8374" i="49"/>
  <c r="I8374" i="49"/>
  <c r="H8374" i="49"/>
  <c r="K8373" i="49"/>
  <c r="J8373" i="49"/>
  <c r="I8373" i="49"/>
  <c r="H8373" i="49"/>
  <c r="K8372" i="49"/>
  <c r="J8372" i="49"/>
  <c r="I8372" i="49"/>
  <c r="H8372" i="49"/>
  <c r="K8371" i="49"/>
  <c r="J8371" i="49"/>
  <c r="I8371" i="49"/>
  <c r="H8371" i="49"/>
  <c r="K8370" i="49"/>
  <c r="J8370" i="49"/>
  <c r="I8370" i="49"/>
  <c r="H8370" i="49"/>
  <c r="K8369" i="49"/>
  <c r="J8369" i="49"/>
  <c r="I8369" i="49"/>
  <c r="H8369" i="49"/>
  <c r="K8368" i="49"/>
  <c r="J8368" i="49"/>
  <c r="I8368" i="49"/>
  <c r="H8368" i="49"/>
  <c r="K8367" i="49"/>
  <c r="J8367" i="49"/>
  <c r="I8367" i="49"/>
  <c r="H8367" i="49"/>
  <c r="K8366" i="49"/>
  <c r="J8366" i="49"/>
  <c r="I8366" i="49"/>
  <c r="H8366" i="49"/>
  <c r="K8365" i="49"/>
  <c r="J8365" i="49"/>
  <c r="I8365" i="49"/>
  <c r="H8365" i="49"/>
  <c r="K8364" i="49"/>
  <c r="J8364" i="49"/>
  <c r="I8364" i="49"/>
  <c r="H8364" i="49"/>
  <c r="K8363" i="49"/>
  <c r="J8363" i="49"/>
  <c r="I8363" i="49"/>
  <c r="H8363" i="49"/>
  <c r="K8362" i="49"/>
  <c r="J8362" i="49"/>
  <c r="I8362" i="49"/>
  <c r="H8362" i="49"/>
  <c r="K8361" i="49"/>
  <c r="J8361" i="49"/>
  <c r="I8361" i="49"/>
  <c r="H8361" i="49"/>
  <c r="K8360" i="49"/>
  <c r="J8360" i="49"/>
  <c r="I8360" i="49"/>
  <c r="H8360" i="49"/>
  <c r="K8359" i="49"/>
  <c r="J8359" i="49"/>
  <c r="I8359" i="49"/>
  <c r="H8359" i="49"/>
  <c r="K8358" i="49"/>
  <c r="J8358" i="49"/>
  <c r="I8358" i="49"/>
  <c r="H8358" i="49"/>
  <c r="K8357" i="49"/>
  <c r="J8357" i="49"/>
  <c r="I8357" i="49"/>
  <c r="H8357" i="49"/>
  <c r="K8356" i="49"/>
  <c r="J8356" i="49"/>
  <c r="I8356" i="49"/>
  <c r="H8356" i="49"/>
  <c r="K8355" i="49"/>
  <c r="J8355" i="49"/>
  <c r="I8355" i="49"/>
  <c r="H8355" i="49"/>
  <c r="K8354" i="49"/>
  <c r="J8354" i="49"/>
  <c r="I8354" i="49"/>
  <c r="H8354" i="49"/>
  <c r="K8353" i="49"/>
  <c r="J8353" i="49"/>
  <c r="I8353" i="49"/>
  <c r="H8353" i="49"/>
  <c r="K8352" i="49"/>
  <c r="J8352" i="49"/>
  <c r="I8352" i="49"/>
  <c r="H8352" i="49"/>
  <c r="K8351" i="49"/>
  <c r="J8351" i="49"/>
  <c r="I8351" i="49"/>
  <c r="H8351" i="49"/>
  <c r="K8350" i="49"/>
  <c r="J8350" i="49"/>
  <c r="I8350" i="49"/>
  <c r="H8350" i="49"/>
  <c r="K8349" i="49"/>
  <c r="J8349" i="49"/>
  <c r="I8349" i="49"/>
  <c r="H8349" i="49"/>
  <c r="K8348" i="49"/>
  <c r="J8348" i="49"/>
  <c r="I8348" i="49"/>
  <c r="H8348" i="49"/>
  <c r="K8347" i="49"/>
  <c r="J8347" i="49"/>
  <c r="I8347" i="49"/>
  <c r="H8347" i="49"/>
  <c r="K8346" i="49"/>
  <c r="J8346" i="49"/>
  <c r="I8346" i="49"/>
  <c r="H8346" i="49"/>
  <c r="K8345" i="49"/>
  <c r="J8345" i="49"/>
  <c r="I8345" i="49"/>
  <c r="H8345" i="49"/>
  <c r="K8344" i="49"/>
  <c r="J8344" i="49"/>
  <c r="I8344" i="49"/>
  <c r="H8344" i="49"/>
  <c r="K8343" i="49"/>
  <c r="J8343" i="49"/>
  <c r="I8343" i="49"/>
  <c r="H8343" i="49"/>
  <c r="K8342" i="49"/>
  <c r="J8342" i="49"/>
  <c r="I8342" i="49"/>
  <c r="H8342" i="49"/>
  <c r="K8341" i="49"/>
  <c r="J8341" i="49"/>
  <c r="I8341" i="49"/>
  <c r="H8341" i="49"/>
  <c r="K8340" i="49"/>
  <c r="J8340" i="49"/>
  <c r="I8340" i="49"/>
  <c r="H8340" i="49"/>
  <c r="K8339" i="49"/>
  <c r="J8339" i="49"/>
  <c r="I8339" i="49"/>
  <c r="H8339" i="49"/>
  <c r="K8338" i="49"/>
  <c r="J8338" i="49"/>
  <c r="I8338" i="49"/>
  <c r="H8338" i="49"/>
  <c r="K8337" i="49"/>
  <c r="J8337" i="49"/>
  <c r="I8337" i="49"/>
  <c r="H8337" i="49"/>
  <c r="K8336" i="49"/>
  <c r="J8336" i="49"/>
  <c r="I8336" i="49"/>
  <c r="H8336" i="49"/>
  <c r="K8335" i="49"/>
  <c r="J8335" i="49"/>
  <c r="I8335" i="49"/>
  <c r="H8335" i="49"/>
  <c r="K8334" i="49"/>
  <c r="J8334" i="49"/>
  <c r="I8334" i="49"/>
  <c r="H8334" i="49"/>
  <c r="K8333" i="49"/>
  <c r="J8333" i="49"/>
  <c r="I8333" i="49"/>
  <c r="H8333" i="49"/>
  <c r="K8332" i="49"/>
  <c r="J8332" i="49"/>
  <c r="I8332" i="49"/>
  <c r="H8332" i="49"/>
  <c r="K8331" i="49"/>
  <c r="J8331" i="49"/>
  <c r="I8331" i="49"/>
  <c r="H8331" i="49"/>
  <c r="K8330" i="49"/>
  <c r="J8330" i="49"/>
  <c r="I8330" i="49"/>
  <c r="H8330" i="49"/>
  <c r="K8329" i="49"/>
  <c r="J8329" i="49"/>
  <c r="I8329" i="49"/>
  <c r="H8329" i="49"/>
  <c r="K8328" i="49"/>
  <c r="J8328" i="49"/>
  <c r="I8328" i="49"/>
  <c r="H8328" i="49"/>
  <c r="K8327" i="49"/>
  <c r="J8327" i="49"/>
  <c r="I8327" i="49"/>
  <c r="H8327" i="49"/>
  <c r="K8326" i="49"/>
  <c r="J8326" i="49"/>
  <c r="I8326" i="49"/>
  <c r="H8326" i="49"/>
  <c r="K8325" i="49"/>
  <c r="J8325" i="49"/>
  <c r="I8325" i="49"/>
  <c r="H8325" i="49"/>
  <c r="K8324" i="49"/>
  <c r="J8324" i="49"/>
  <c r="I8324" i="49"/>
  <c r="H8324" i="49"/>
  <c r="K8323" i="49"/>
  <c r="J8323" i="49"/>
  <c r="I8323" i="49"/>
  <c r="H8323" i="49"/>
  <c r="K8322" i="49"/>
  <c r="J8322" i="49"/>
  <c r="I8322" i="49"/>
  <c r="H8322" i="49"/>
  <c r="K8321" i="49"/>
  <c r="J8321" i="49"/>
  <c r="I8321" i="49"/>
  <c r="H8321" i="49"/>
  <c r="K8320" i="49"/>
  <c r="J8320" i="49"/>
  <c r="I8320" i="49"/>
  <c r="H8320" i="49"/>
  <c r="K8319" i="49"/>
  <c r="J8319" i="49"/>
  <c r="I8319" i="49"/>
  <c r="H8319" i="49"/>
  <c r="K8318" i="49"/>
  <c r="J8318" i="49"/>
  <c r="I8318" i="49"/>
  <c r="H8318" i="49"/>
  <c r="K8317" i="49"/>
  <c r="J8317" i="49"/>
  <c r="I8317" i="49"/>
  <c r="H8317" i="49"/>
  <c r="K8316" i="49"/>
  <c r="J8316" i="49"/>
  <c r="I8316" i="49"/>
  <c r="H8316" i="49"/>
  <c r="K8315" i="49"/>
  <c r="J8315" i="49"/>
  <c r="I8315" i="49"/>
  <c r="H8315" i="49"/>
  <c r="K8314" i="49"/>
  <c r="J8314" i="49"/>
  <c r="I8314" i="49"/>
  <c r="H8314" i="49"/>
  <c r="K8313" i="49"/>
  <c r="J8313" i="49"/>
  <c r="I8313" i="49"/>
  <c r="H8313" i="49"/>
  <c r="K8312" i="49"/>
  <c r="J8312" i="49"/>
  <c r="I8312" i="49"/>
  <c r="H8312" i="49"/>
  <c r="K8311" i="49"/>
  <c r="J8311" i="49"/>
  <c r="I8311" i="49"/>
  <c r="H8311" i="49"/>
  <c r="K8310" i="49"/>
  <c r="J8310" i="49"/>
  <c r="I8310" i="49"/>
  <c r="H8310" i="49"/>
  <c r="K8309" i="49"/>
  <c r="J8309" i="49"/>
  <c r="I8309" i="49"/>
  <c r="H8309" i="49"/>
  <c r="K8308" i="49"/>
  <c r="J8308" i="49"/>
  <c r="I8308" i="49"/>
  <c r="H8308" i="49"/>
  <c r="K8307" i="49"/>
  <c r="J8307" i="49"/>
  <c r="I8307" i="49"/>
  <c r="H8307" i="49"/>
  <c r="K8306" i="49"/>
  <c r="J8306" i="49"/>
  <c r="I8306" i="49"/>
  <c r="H8306" i="49"/>
  <c r="K8305" i="49"/>
  <c r="J8305" i="49"/>
  <c r="I8305" i="49"/>
  <c r="H8305" i="49"/>
  <c r="K8304" i="49"/>
  <c r="J8304" i="49"/>
  <c r="I8304" i="49"/>
  <c r="H8304" i="49"/>
  <c r="K8303" i="49"/>
  <c r="J8303" i="49"/>
  <c r="I8303" i="49"/>
  <c r="H8303" i="49"/>
  <c r="K8302" i="49"/>
  <c r="J8302" i="49"/>
  <c r="I8302" i="49"/>
  <c r="H8302" i="49"/>
  <c r="K8301" i="49"/>
  <c r="J8301" i="49"/>
  <c r="I8301" i="49"/>
  <c r="H8301" i="49"/>
  <c r="K8300" i="49"/>
  <c r="J8300" i="49"/>
  <c r="I8300" i="49"/>
  <c r="H8300" i="49"/>
  <c r="K8299" i="49"/>
  <c r="J8299" i="49"/>
  <c r="I8299" i="49"/>
  <c r="H8299" i="49"/>
  <c r="K8298" i="49"/>
  <c r="J8298" i="49"/>
  <c r="I8298" i="49"/>
  <c r="H8298" i="49"/>
  <c r="K8297" i="49"/>
  <c r="I8297" i="49"/>
  <c r="J8297" i="49" s="1"/>
  <c r="H8297" i="49"/>
  <c r="K8296" i="49"/>
  <c r="J8296" i="49"/>
  <c r="I8296" i="49"/>
  <c r="H8296" i="49"/>
  <c r="K8295" i="49"/>
  <c r="I8295" i="49"/>
  <c r="J8295" i="49" s="1"/>
  <c r="H8295" i="49"/>
  <c r="K8294" i="49"/>
  <c r="J8294" i="49"/>
  <c r="I8294" i="49"/>
  <c r="H8294" i="49"/>
  <c r="K8293" i="49"/>
  <c r="I8293" i="49"/>
  <c r="J8293" i="49" s="1"/>
  <c r="H8293" i="49"/>
  <c r="K8292" i="49"/>
  <c r="J8292" i="49"/>
  <c r="I8292" i="49"/>
  <c r="H8292" i="49"/>
  <c r="K8291" i="49"/>
  <c r="I8291" i="49"/>
  <c r="J8291" i="49" s="1"/>
  <c r="H8291" i="49"/>
  <c r="K8290" i="49"/>
  <c r="I8290" i="49"/>
  <c r="J8290" i="49" s="1"/>
  <c r="H8290" i="49"/>
  <c r="K8289" i="49"/>
  <c r="I8289" i="49"/>
  <c r="J8289" i="49" s="1"/>
  <c r="H8289" i="49"/>
  <c r="K8288" i="49"/>
  <c r="I8288" i="49"/>
  <c r="J8288" i="49" s="1"/>
  <c r="H8288" i="49"/>
  <c r="K8287" i="49"/>
  <c r="I8287" i="49"/>
  <c r="J8287" i="49" s="1"/>
  <c r="H8287" i="49"/>
  <c r="K8286" i="49"/>
  <c r="I8286" i="49"/>
  <c r="J8286" i="49" s="1"/>
  <c r="H8286" i="49"/>
  <c r="K8285" i="49"/>
  <c r="I8285" i="49"/>
  <c r="J8285" i="49" s="1"/>
  <c r="H8285" i="49"/>
  <c r="K8284" i="49"/>
  <c r="I8284" i="49"/>
  <c r="J8284" i="49" s="1"/>
  <c r="H8284" i="49"/>
  <c r="K8283" i="49"/>
  <c r="I8283" i="49"/>
  <c r="J8283" i="49" s="1"/>
  <c r="H8283" i="49"/>
  <c r="K8282" i="49"/>
  <c r="I8282" i="49"/>
  <c r="J8282" i="49" s="1"/>
  <c r="H8282" i="49"/>
  <c r="K8281" i="49"/>
  <c r="I8281" i="49"/>
  <c r="J8281" i="49" s="1"/>
  <c r="H8281" i="49"/>
  <c r="K8280" i="49"/>
  <c r="I8280" i="49"/>
  <c r="J8280" i="49" s="1"/>
  <c r="H8280" i="49"/>
  <c r="K8279" i="49"/>
  <c r="I8279" i="49"/>
  <c r="J8279" i="49" s="1"/>
  <c r="H8279" i="49"/>
  <c r="K8278" i="49"/>
  <c r="I8278" i="49"/>
  <c r="J8278" i="49" s="1"/>
  <c r="H8278" i="49"/>
  <c r="K8277" i="49"/>
  <c r="I8277" i="49"/>
  <c r="J8277" i="49" s="1"/>
  <c r="H8277" i="49"/>
  <c r="K8276" i="49"/>
  <c r="I8276" i="49"/>
  <c r="J8276" i="49" s="1"/>
  <c r="H8276" i="49"/>
  <c r="K8275" i="49"/>
  <c r="I8275" i="49"/>
  <c r="J8275" i="49" s="1"/>
  <c r="H8275" i="49"/>
  <c r="K8274" i="49"/>
  <c r="I8274" i="49"/>
  <c r="J8274" i="49" s="1"/>
  <c r="H8274" i="49"/>
  <c r="K8273" i="49"/>
  <c r="I8273" i="49"/>
  <c r="J8273" i="49" s="1"/>
  <c r="H8273" i="49"/>
  <c r="K8272" i="49"/>
  <c r="I8272" i="49"/>
  <c r="J8272" i="49" s="1"/>
  <c r="H8272" i="49"/>
  <c r="K8271" i="49"/>
  <c r="I8271" i="49"/>
  <c r="J8271" i="49" s="1"/>
  <c r="H8271" i="49"/>
  <c r="K8270" i="49"/>
  <c r="I8270" i="49"/>
  <c r="J8270" i="49" s="1"/>
  <c r="H8270" i="49"/>
  <c r="K8269" i="49"/>
  <c r="I8269" i="49"/>
  <c r="J8269" i="49" s="1"/>
  <c r="H8269" i="49"/>
  <c r="K8268" i="49"/>
  <c r="I8268" i="49"/>
  <c r="J8268" i="49" s="1"/>
  <c r="H8268" i="49"/>
  <c r="K8267" i="49"/>
  <c r="I8267" i="49"/>
  <c r="J8267" i="49" s="1"/>
  <c r="H8267" i="49"/>
  <c r="K8266" i="49"/>
  <c r="I8266" i="49"/>
  <c r="J8266" i="49" s="1"/>
  <c r="H8266" i="49"/>
  <c r="K8265" i="49"/>
  <c r="I8265" i="49"/>
  <c r="J8265" i="49" s="1"/>
  <c r="H8265" i="49"/>
  <c r="K8264" i="49"/>
  <c r="I8264" i="49"/>
  <c r="J8264" i="49" s="1"/>
  <c r="H8264" i="49"/>
  <c r="K8263" i="49"/>
  <c r="I8263" i="49"/>
  <c r="J8263" i="49" s="1"/>
  <c r="H8263" i="49"/>
  <c r="K8262" i="49"/>
  <c r="I8262" i="49"/>
  <c r="J8262" i="49" s="1"/>
  <c r="H8262" i="49"/>
  <c r="K8261" i="49"/>
  <c r="I8261" i="49"/>
  <c r="J8261" i="49" s="1"/>
  <c r="H8261" i="49"/>
  <c r="K8260" i="49"/>
  <c r="I8260" i="49"/>
  <c r="J8260" i="49" s="1"/>
  <c r="H8260" i="49"/>
  <c r="K8259" i="49"/>
  <c r="I8259" i="49"/>
  <c r="J8259" i="49" s="1"/>
  <c r="H8259" i="49"/>
  <c r="K8258" i="49"/>
  <c r="I8258" i="49"/>
  <c r="J8258" i="49" s="1"/>
  <c r="H8258" i="49"/>
  <c r="K8257" i="49"/>
  <c r="I8257" i="49"/>
  <c r="J8257" i="49" s="1"/>
  <c r="H8257" i="49"/>
  <c r="K8256" i="49"/>
  <c r="I8256" i="49"/>
  <c r="J8256" i="49" s="1"/>
  <c r="H8256" i="49"/>
  <c r="K8255" i="49"/>
  <c r="I8255" i="49"/>
  <c r="J8255" i="49" s="1"/>
  <c r="H8255" i="49"/>
  <c r="K8254" i="49"/>
  <c r="I8254" i="49"/>
  <c r="J8254" i="49" s="1"/>
  <c r="H8254" i="49"/>
  <c r="K8253" i="49"/>
  <c r="I8253" i="49"/>
  <c r="J8253" i="49" s="1"/>
  <c r="H8253" i="49"/>
  <c r="K8252" i="49"/>
  <c r="I8252" i="49"/>
  <c r="J8252" i="49" s="1"/>
  <c r="H8252" i="49"/>
  <c r="K8251" i="49"/>
  <c r="I8251" i="49"/>
  <c r="J8251" i="49" s="1"/>
  <c r="H8251" i="49"/>
  <c r="K8250" i="49"/>
  <c r="I8250" i="49"/>
  <c r="J8250" i="49" s="1"/>
  <c r="H8250" i="49"/>
  <c r="K8249" i="49"/>
  <c r="I8249" i="49"/>
  <c r="J8249" i="49" s="1"/>
  <c r="H8249" i="49"/>
  <c r="K8248" i="49"/>
  <c r="I8248" i="49"/>
  <c r="J8248" i="49" s="1"/>
  <c r="H8248" i="49"/>
  <c r="K8247" i="49"/>
  <c r="I8247" i="49"/>
  <c r="J8247" i="49" s="1"/>
  <c r="H8247" i="49"/>
  <c r="K8246" i="49"/>
  <c r="I8246" i="49"/>
  <c r="J8246" i="49" s="1"/>
  <c r="H8246" i="49"/>
  <c r="K8245" i="49"/>
  <c r="I8245" i="49"/>
  <c r="J8245" i="49" s="1"/>
  <c r="H8245" i="49"/>
  <c r="K8244" i="49"/>
  <c r="I8244" i="49"/>
  <c r="J8244" i="49" s="1"/>
  <c r="H8244" i="49"/>
  <c r="K8243" i="49"/>
  <c r="I8243" i="49"/>
  <c r="J8243" i="49" s="1"/>
  <c r="H8243" i="49"/>
  <c r="K8242" i="49"/>
  <c r="I8242" i="49"/>
  <c r="J8242" i="49" s="1"/>
  <c r="H8242" i="49"/>
  <c r="K8241" i="49"/>
  <c r="I8241" i="49"/>
  <c r="J8241" i="49" s="1"/>
  <c r="H8241" i="49"/>
  <c r="K8240" i="49"/>
  <c r="I8240" i="49"/>
  <c r="J8240" i="49" s="1"/>
  <c r="H8240" i="49"/>
  <c r="K8239" i="49"/>
  <c r="I8239" i="49"/>
  <c r="J8239" i="49" s="1"/>
  <c r="H8239" i="49"/>
  <c r="K8238" i="49"/>
  <c r="I8238" i="49"/>
  <c r="J8238" i="49" s="1"/>
  <c r="H8238" i="49"/>
  <c r="K8237" i="49"/>
  <c r="I8237" i="49"/>
  <c r="J8237" i="49" s="1"/>
  <c r="H8237" i="49"/>
  <c r="K8236" i="49"/>
  <c r="I8236" i="49"/>
  <c r="J8236" i="49" s="1"/>
  <c r="H8236" i="49"/>
  <c r="K8235" i="49"/>
  <c r="I8235" i="49"/>
  <c r="J8235" i="49" s="1"/>
  <c r="H8235" i="49"/>
  <c r="K8234" i="49"/>
  <c r="I8234" i="49"/>
  <c r="J8234" i="49" s="1"/>
  <c r="H8234" i="49"/>
  <c r="K8233" i="49"/>
  <c r="I8233" i="49"/>
  <c r="J8233" i="49" s="1"/>
  <c r="H8233" i="49"/>
  <c r="K8232" i="49"/>
  <c r="I8232" i="49"/>
  <c r="J8232" i="49" s="1"/>
  <c r="H8232" i="49"/>
  <c r="K8231" i="49"/>
  <c r="I8231" i="49"/>
  <c r="J8231" i="49" s="1"/>
  <c r="H8231" i="49"/>
  <c r="K8230" i="49"/>
  <c r="I8230" i="49"/>
  <c r="J8230" i="49" s="1"/>
  <c r="H8230" i="49"/>
  <c r="K8229" i="49"/>
  <c r="I8229" i="49"/>
  <c r="J8229" i="49" s="1"/>
  <c r="H8229" i="49"/>
  <c r="K8228" i="49"/>
  <c r="I8228" i="49"/>
  <c r="J8228" i="49" s="1"/>
  <c r="H8228" i="49"/>
  <c r="K8227" i="49"/>
  <c r="I8227" i="49"/>
  <c r="J8227" i="49" s="1"/>
  <c r="H8227" i="49"/>
  <c r="K8226" i="49"/>
  <c r="I8226" i="49"/>
  <c r="J8226" i="49" s="1"/>
  <c r="H8226" i="49"/>
  <c r="K8225" i="49"/>
  <c r="I8225" i="49"/>
  <c r="J8225" i="49" s="1"/>
  <c r="H8225" i="49"/>
  <c r="K8224" i="49"/>
  <c r="I8224" i="49"/>
  <c r="K8223" i="49"/>
  <c r="I8223" i="49"/>
  <c r="J8223" i="49" s="1"/>
  <c r="K8222" i="49"/>
  <c r="I8222" i="49"/>
  <c r="J8222" i="49" s="1"/>
  <c r="K8221" i="49"/>
  <c r="I8221" i="49"/>
  <c r="J8221" i="49" s="1"/>
  <c r="H8221" i="49"/>
  <c r="K8220" i="49"/>
  <c r="I8220" i="49"/>
  <c r="J8220" i="49" s="1"/>
  <c r="K8219" i="49"/>
  <c r="I8219" i="49"/>
  <c r="J8219" i="49" s="1"/>
  <c r="H8219" i="49"/>
  <c r="K8218" i="49"/>
  <c r="I8218" i="49"/>
  <c r="J8218" i="49" s="1"/>
  <c r="H8218" i="49"/>
  <c r="K8217" i="49"/>
  <c r="I8217" i="49"/>
  <c r="J8217" i="49" s="1"/>
  <c r="H8217" i="49"/>
  <c r="K8216" i="49"/>
  <c r="I8216" i="49"/>
  <c r="K8215" i="49"/>
  <c r="I8215" i="49"/>
  <c r="J8215" i="49" s="1"/>
  <c r="K8214" i="49"/>
  <c r="I8214" i="49"/>
  <c r="J8214" i="49" s="1"/>
  <c r="K8213" i="49"/>
  <c r="I8213" i="49"/>
  <c r="J8213" i="49" s="1"/>
  <c r="H8213" i="49"/>
  <c r="K8212" i="49"/>
  <c r="I8212" i="49"/>
  <c r="J8212" i="49" s="1"/>
  <c r="K8211" i="49"/>
  <c r="I8211" i="49"/>
  <c r="J8211" i="49" s="1"/>
  <c r="H8211" i="49"/>
  <c r="K8210" i="49"/>
  <c r="I8210" i="49"/>
  <c r="J8210" i="49" s="1"/>
  <c r="H8210" i="49"/>
  <c r="K8209" i="49"/>
  <c r="I8209" i="49"/>
  <c r="J8209" i="49" s="1"/>
  <c r="H8209" i="49"/>
  <c r="K8208" i="49"/>
  <c r="I8208" i="49"/>
  <c r="K8207" i="49"/>
  <c r="I8207" i="49"/>
  <c r="J8207" i="49" s="1"/>
  <c r="K8206" i="49"/>
  <c r="I8206" i="49"/>
  <c r="J8206" i="49" s="1"/>
  <c r="K8205" i="49"/>
  <c r="I8205" i="49"/>
  <c r="J8205" i="49" s="1"/>
  <c r="H8205" i="49"/>
  <c r="K8204" i="49"/>
  <c r="I8204" i="49"/>
  <c r="J8204" i="49" s="1"/>
  <c r="K8203" i="49"/>
  <c r="I8203" i="49"/>
  <c r="J8203" i="49" s="1"/>
  <c r="H8203" i="49"/>
  <c r="K8202" i="49"/>
  <c r="I8202" i="49"/>
  <c r="J8202" i="49" s="1"/>
  <c r="H8202" i="49"/>
  <c r="K8201" i="49"/>
  <c r="I8201" i="49"/>
  <c r="J8201" i="49" s="1"/>
  <c r="H8201" i="49"/>
  <c r="K8200" i="49"/>
  <c r="I8200" i="49"/>
  <c r="K8199" i="49"/>
  <c r="I8199" i="49"/>
  <c r="J8199" i="49" s="1"/>
  <c r="K8198" i="49"/>
  <c r="I8198" i="49"/>
  <c r="J8198" i="49" s="1"/>
  <c r="K8197" i="49"/>
  <c r="I8197" i="49"/>
  <c r="J8197" i="49" s="1"/>
  <c r="H8197" i="49"/>
  <c r="K8196" i="49"/>
  <c r="I8196" i="49"/>
  <c r="J8196" i="49" s="1"/>
  <c r="K8195" i="49"/>
  <c r="I8195" i="49"/>
  <c r="J8195" i="49" s="1"/>
  <c r="H8195" i="49"/>
  <c r="K8194" i="49"/>
  <c r="I8194" i="49"/>
  <c r="J8194" i="49" s="1"/>
  <c r="H8194" i="49"/>
  <c r="K8193" i="49"/>
  <c r="I8193" i="49"/>
  <c r="J8193" i="49" s="1"/>
  <c r="H8193" i="49"/>
  <c r="K8192" i="49"/>
  <c r="I8192" i="49"/>
  <c r="K8191" i="49"/>
  <c r="I8191" i="49"/>
  <c r="J8191" i="49" s="1"/>
  <c r="K8190" i="49"/>
  <c r="I8190" i="49"/>
  <c r="J8190" i="49" s="1"/>
  <c r="K8189" i="49"/>
  <c r="I8189" i="49"/>
  <c r="J8189" i="49" s="1"/>
  <c r="H8189" i="49"/>
  <c r="K8188" i="49"/>
  <c r="I8188" i="49"/>
  <c r="J8188" i="49" s="1"/>
  <c r="K8187" i="49"/>
  <c r="I8187" i="49"/>
  <c r="J8187" i="49" s="1"/>
  <c r="H8187" i="49"/>
  <c r="K8186" i="49"/>
  <c r="I8186" i="49"/>
  <c r="J8186" i="49" s="1"/>
  <c r="H8186" i="49"/>
  <c r="K8185" i="49"/>
  <c r="I8185" i="49"/>
  <c r="J8185" i="49" s="1"/>
  <c r="H8185" i="49"/>
  <c r="K8184" i="49"/>
  <c r="I8184" i="49"/>
  <c r="K8183" i="49"/>
  <c r="I8183" i="49"/>
  <c r="J8183" i="49" s="1"/>
  <c r="K8182" i="49"/>
  <c r="I8182" i="49"/>
  <c r="J8182" i="49" s="1"/>
  <c r="K8181" i="49"/>
  <c r="I8181" i="49"/>
  <c r="J8181" i="49" s="1"/>
  <c r="H8181" i="49"/>
  <c r="K8180" i="49"/>
  <c r="I8180" i="49"/>
  <c r="J8180" i="49" s="1"/>
  <c r="K8179" i="49"/>
  <c r="I8179" i="49"/>
  <c r="J8179" i="49" s="1"/>
  <c r="H8179" i="49"/>
  <c r="K8178" i="49"/>
  <c r="I8178" i="49"/>
  <c r="J8178" i="49" s="1"/>
  <c r="H8178" i="49"/>
  <c r="K8177" i="49"/>
  <c r="I8177" i="49"/>
  <c r="J8177" i="49" s="1"/>
  <c r="H8177" i="49"/>
  <c r="K8176" i="49"/>
  <c r="I8176" i="49"/>
  <c r="K8175" i="49"/>
  <c r="I8175" i="49"/>
  <c r="J8175" i="49" s="1"/>
  <c r="K8174" i="49"/>
  <c r="I8174" i="49"/>
  <c r="J8174" i="49" s="1"/>
  <c r="K8173" i="49"/>
  <c r="I8173" i="49"/>
  <c r="J8173" i="49" s="1"/>
  <c r="H8173" i="49"/>
  <c r="K8172" i="49"/>
  <c r="I8172" i="49"/>
  <c r="J8172" i="49" s="1"/>
  <c r="K8171" i="49"/>
  <c r="I8171" i="49"/>
  <c r="J8171" i="49" s="1"/>
  <c r="H8171" i="49"/>
  <c r="K8170" i="49"/>
  <c r="I8170" i="49"/>
  <c r="J8170" i="49" s="1"/>
  <c r="H8170" i="49"/>
  <c r="K8169" i="49"/>
  <c r="I8169" i="49"/>
  <c r="J8169" i="49" s="1"/>
  <c r="H8169" i="49"/>
  <c r="K8168" i="49"/>
  <c r="I8168" i="49"/>
  <c r="K8167" i="49"/>
  <c r="I8167" i="49"/>
  <c r="J8167" i="49" s="1"/>
  <c r="K8166" i="49"/>
  <c r="I8166" i="49"/>
  <c r="J8166" i="49" s="1"/>
  <c r="K8165" i="49"/>
  <c r="I8165" i="49"/>
  <c r="J8165" i="49" s="1"/>
  <c r="H8165" i="49"/>
  <c r="K8164" i="49"/>
  <c r="I8164" i="49"/>
  <c r="J8164" i="49" s="1"/>
  <c r="K8163" i="49"/>
  <c r="I8163" i="49"/>
  <c r="J8163" i="49" s="1"/>
  <c r="H8163" i="49"/>
  <c r="K8162" i="49"/>
  <c r="I8162" i="49"/>
  <c r="J8162" i="49" s="1"/>
  <c r="H8162" i="49"/>
  <c r="K8161" i="49"/>
  <c r="I8161" i="49"/>
  <c r="J8161" i="49" s="1"/>
  <c r="H8161" i="49"/>
  <c r="K8160" i="49"/>
  <c r="I8160" i="49"/>
  <c r="K8159" i="49"/>
  <c r="I8159" i="49"/>
  <c r="J8159" i="49" s="1"/>
  <c r="K8158" i="49"/>
  <c r="I8158" i="49"/>
  <c r="J8158" i="49" s="1"/>
  <c r="K8157" i="49"/>
  <c r="I8157" i="49"/>
  <c r="J8157" i="49" s="1"/>
  <c r="H8157" i="49"/>
  <c r="K8156" i="49"/>
  <c r="I8156" i="49"/>
  <c r="J8156" i="49" s="1"/>
  <c r="K8155" i="49"/>
  <c r="I8155" i="49"/>
  <c r="J8155" i="49" s="1"/>
  <c r="H8155" i="49"/>
  <c r="K8154" i="49"/>
  <c r="I8154" i="49"/>
  <c r="J8154" i="49" s="1"/>
  <c r="H8154" i="49"/>
  <c r="K8153" i="49"/>
  <c r="I8153" i="49"/>
  <c r="J8153" i="49" s="1"/>
  <c r="H8153" i="49"/>
  <c r="K8152" i="49"/>
  <c r="I8152" i="49"/>
  <c r="K8151" i="49"/>
  <c r="I8151" i="49"/>
  <c r="J8151" i="49" s="1"/>
  <c r="K8150" i="49"/>
  <c r="I8150" i="49"/>
  <c r="J8150" i="49" s="1"/>
  <c r="K8149" i="49"/>
  <c r="I8149" i="49"/>
  <c r="J8149" i="49" s="1"/>
  <c r="H8149" i="49"/>
  <c r="K8148" i="49"/>
  <c r="I8148" i="49"/>
  <c r="J8148" i="49" s="1"/>
  <c r="K8147" i="49"/>
  <c r="I8147" i="49"/>
  <c r="J8147" i="49" s="1"/>
  <c r="H8147" i="49"/>
  <c r="K8146" i="49"/>
  <c r="I8146" i="49"/>
  <c r="J8146" i="49" s="1"/>
  <c r="H8146" i="49"/>
  <c r="K8145" i="49"/>
  <c r="I8145" i="49"/>
  <c r="J8145" i="49" s="1"/>
  <c r="H8145" i="49"/>
  <c r="K8144" i="49"/>
  <c r="I8144" i="49"/>
  <c r="K8143" i="49"/>
  <c r="I8143" i="49"/>
  <c r="J8143" i="49" s="1"/>
  <c r="K8142" i="49"/>
  <c r="I8142" i="49"/>
  <c r="J8142" i="49" s="1"/>
  <c r="K8141" i="49"/>
  <c r="I8141" i="49"/>
  <c r="J8141" i="49" s="1"/>
  <c r="H8141" i="49"/>
  <c r="K8140" i="49"/>
  <c r="I8140" i="49"/>
  <c r="J8140" i="49" s="1"/>
  <c r="K8139" i="49"/>
  <c r="I8139" i="49"/>
  <c r="J8139" i="49" s="1"/>
  <c r="H8139" i="49"/>
  <c r="K8138" i="49"/>
  <c r="I8138" i="49"/>
  <c r="J8138" i="49" s="1"/>
  <c r="H8138" i="49"/>
  <c r="K8137" i="49"/>
  <c r="I8137" i="49"/>
  <c r="J8137" i="49" s="1"/>
  <c r="H8137" i="49"/>
  <c r="K8136" i="49"/>
  <c r="I8136" i="49"/>
  <c r="K8135" i="49"/>
  <c r="I8135" i="49"/>
  <c r="J8135" i="49" s="1"/>
  <c r="K8134" i="49"/>
  <c r="I8134" i="49"/>
  <c r="J8134" i="49" s="1"/>
  <c r="K8133" i="49"/>
  <c r="I8133" i="49"/>
  <c r="J8133" i="49" s="1"/>
  <c r="H8133" i="49"/>
  <c r="K8132" i="49"/>
  <c r="I8132" i="49"/>
  <c r="J8132" i="49" s="1"/>
  <c r="K8131" i="49"/>
  <c r="I8131" i="49"/>
  <c r="J8131" i="49" s="1"/>
  <c r="H8131" i="49"/>
  <c r="K8130" i="49"/>
  <c r="I8130" i="49"/>
  <c r="J8130" i="49" s="1"/>
  <c r="H8130" i="49"/>
  <c r="K8129" i="49"/>
  <c r="I8129" i="49"/>
  <c r="J8129" i="49" s="1"/>
  <c r="H8129" i="49"/>
  <c r="K8128" i="49"/>
  <c r="I8128" i="49"/>
  <c r="K8127" i="49"/>
  <c r="I8127" i="49"/>
  <c r="J8127" i="49" s="1"/>
  <c r="K8126" i="49"/>
  <c r="I8126" i="49"/>
  <c r="J8126" i="49" s="1"/>
  <c r="K8125" i="49"/>
  <c r="I8125" i="49"/>
  <c r="J8125" i="49" s="1"/>
  <c r="H8125" i="49"/>
  <c r="K8124" i="49"/>
  <c r="I8124" i="49"/>
  <c r="J8124" i="49" s="1"/>
  <c r="K8123" i="49"/>
  <c r="I8123" i="49"/>
  <c r="J8123" i="49" s="1"/>
  <c r="H8123" i="49"/>
  <c r="K8122" i="49"/>
  <c r="I8122" i="49"/>
  <c r="J8122" i="49" s="1"/>
  <c r="H8122" i="49"/>
  <c r="K8121" i="49"/>
  <c r="I8121" i="49"/>
  <c r="J8121" i="49" s="1"/>
  <c r="H8121" i="49"/>
  <c r="K8120" i="49"/>
  <c r="I8120" i="49"/>
  <c r="K8119" i="49"/>
  <c r="I8119" i="49"/>
  <c r="J8119" i="49" s="1"/>
  <c r="K8118" i="49"/>
  <c r="I8118" i="49"/>
  <c r="J8118" i="49" s="1"/>
  <c r="K8117" i="49"/>
  <c r="I8117" i="49"/>
  <c r="J8117" i="49" s="1"/>
  <c r="H8117" i="49"/>
  <c r="K8116" i="49"/>
  <c r="I8116" i="49"/>
  <c r="J8116" i="49" s="1"/>
  <c r="K8115" i="49"/>
  <c r="I8115" i="49"/>
  <c r="J8115" i="49" s="1"/>
  <c r="H8115" i="49"/>
  <c r="K8114" i="49"/>
  <c r="I8114" i="49"/>
  <c r="J8114" i="49" s="1"/>
  <c r="H8114" i="49"/>
  <c r="K8113" i="49"/>
  <c r="I8113" i="49"/>
  <c r="J8113" i="49" s="1"/>
  <c r="H8113" i="49"/>
  <c r="K8112" i="49"/>
  <c r="I8112" i="49"/>
  <c r="K8111" i="49"/>
  <c r="I8111" i="49"/>
  <c r="J8111" i="49" s="1"/>
  <c r="K8110" i="49"/>
  <c r="I8110" i="49"/>
  <c r="J8110" i="49" s="1"/>
  <c r="K8109" i="49"/>
  <c r="I8109" i="49"/>
  <c r="J8109" i="49" s="1"/>
  <c r="H8109" i="49"/>
  <c r="K8108" i="49"/>
  <c r="I8108" i="49"/>
  <c r="J8108" i="49" s="1"/>
  <c r="K8107" i="49"/>
  <c r="I8107" i="49"/>
  <c r="J8107" i="49" s="1"/>
  <c r="H8107" i="49"/>
  <c r="K8106" i="49"/>
  <c r="I8106" i="49"/>
  <c r="J8106" i="49" s="1"/>
  <c r="H8106" i="49"/>
  <c r="K8105" i="49"/>
  <c r="I8105" i="49"/>
  <c r="J8105" i="49" s="1"/>
  <c r="H8105" i="49"/>
  <c r="K8104" i="49"/>
  <c r="I8104" i="49"/>
  <c r="K8103" i="49"/>
  <c r="I8103" i="49"/>
  <c r="J8103" i="49" s="1"/>
  <c r="K8102" i="49"/>
  <c r="I8102" i="49"/>
  <c r="J8102" i="49" s="1"/>
  <c r="K8101" i="49"/>
  <c r="I8101" i="49"/>
  <c r="J8101" i="49" s="1"/>
  <c r="H8101" i="49"/>
  <c r="K8100" i="49"/>
  <c r="I8100" i="49"/>
  <c r="J8100" i="49" s="1"/>
  <c r="K8099" i="49"/>
  <c r="I8099" i="49"/>
  <c r="J8099" i="49" s="1"/>
  <c r="H8099" i="49"/>
  <c r="K8098" i="49"/>
  <c r="I8098" i="49"/>
  <c r="J8098" i="49" s="1"/>
  <c r="H8098" i="49"/>
  <c r="K8097" i="49"/>
  <c r="I8097" i="49"/>
  <c r="J8097" i="49" s="1"/>
  <c r="H8097" i="49"/>
  <c r="K8096" i="49"/>
  <c r="I8096" i="49"/>
  <c r="K8095" i="49"/>
  <c r="I8095" i="49"/>
  <c r="J8095" i="49" s="1"/>
  <c r="K8094" i="49"/>
  <c r="I8094" i="49"/>
  <c r="J8094" i="49" s="1"/>
  <c r="K8093" i="49"/>
  <c r="I8093" i="49"/>
  <c r="J8093" i="49" s="1"/>
  <c r="H8093" i="49"/>
  <c r="K8092" i="49"/>
  <c r="I8092" i="49"/>
  <c r="J8092" i="49" s="1"/>
  <c r="K8091" i="49"/>
  <c r="I8091" i="49"/>
  <c r="J8091" i="49" s="1"/>
  <c r="H8091" i="49"/>
  <c r="K8090" i="49"/>
  <c r="I8090" i="49"/>
  <c r="J8090" i="49" s="1"/>
  <c r="H8090" i="49"/>
  <c r="K8089" i="49"/>
  <c r="I8089" i="49"/>
  <c r="J8089" i="49" s="1"/>
  <c r="H8089" i="49"/>
  <c r="K8088" i="49"/>
  <c r="I8088" i="49"/>
  <c r="K8087" i="49"/>
  <c r="I8087" i="49"/>
  <c r="J8087" i="49" s="1"/>
  <c r="K8086" i="49"/>
  <c r="I8086" i="49"/>
  <c r="J8086" i="49" s="1"/>
  <c r="K8085" i="49"/>
  <c r="I8085" i="49"/>
  <c r="J8085" i="49" s="1"/>
  <c r="H8085" i="49"/>
  <c r="K8084" i="49"/>
  <c r="I8084" i="49"/>
  <c r="J8084" i="49" s="1"/>
  <c r="K8083" i="49"/>
  <c r="I8083" i="49"/>
  <c r="J8083" i="49" s="1"/>
  <c r="H8083" i="49"/>
  <c r="K8082" i="49"/>
  <c r="I8082" i="49"/>
  <c r="J8082" i="49" s="1"/>
  <c r="H8082" i="49"/>
  <c r="K8081" i="49"/>
  <c r="I8081" i="49"/>
  <c r="J8081" i="49" s="1"/>
  <c r="H8081" i="49"/>
  <c r="K8080" i="49"/>
  <c r="I8080" i="49"/>
  <c r="K8079" i="49"/>
  <c r="I8079" i="49"/>
  <c r="J8079" i="49" s="1"/>
  <c r="K8078" i="49"/>
  <c r="I8078" i="49"/>
  <c r="J8078" i="49" s="1"/>
  <c r="K8077" i="49"/>
  <c r="I8077" i="49"/>
  <c r="J8077" i="49" s="1"/>
  <c r="H8077" i="49"/>
  <c r="K8076" i="49"/>
  <c r="I8076" i="49"/>
  <c r="J8076" i="49" s="1"/>
  <c r="K8075" i="49"/>
  <c r="I8075" i="49"/>
  <c r="J8075" i="49" s="1"/>
  <c r="H8075" i="49"/>
  <c r="K8074" i="49"/>
  <c r="I8074" i="49"/>
  <c r="J8074" i="49" s="1"/>
  <c r="H8074" i="49"/>
  <c r="K8073" i="49"/>
  <c r="I8073" i="49"/>
  <c r="J8073" i="49" s="1"/>
  <c r="H8073" i="49"/>
  <c r="K8072" i="49"/>
  <c r="I8072" i="49"/>
  <c r="K8071" i="49"/>
  <c r="I8071" i="49"/>
  <c r="J8071" i="49" s="1"/>
  <c r="K8070" i="49"/>
  <c r="I8070" i="49"/>
  <c r="J8070" i="49" s="1"/>
  <c r="K8069" i="49"/>
  <c r="I8069" i="49"/>
  <c r="J8069" i="49" s="1"/>
  <c r="H8069" i="49"/>
  <c r="K8068" i="49"/>
  <c r="I8068" i="49"/>
  <c r="J8068" i="49" s="1"/>
  <c r="K8067" i="49"/>
  <c r="I8067" i="49"/>
  <c r="J8067" i="49" s="1"/>
  <c r="H8067" i="49"/>
  <c r="K8066" i="49"/>
  <c r="I8066" i="49"/>
  <c r="J8066" i="49" s="1"/>
  <c r="H8066" i="49"/>
  <c r="K8065" i="49"/>
  <c r="I8065" i="49"/>
  <c r="J8065" i="49" s="1"/>
  <c r="H8065" i="49"/>
  <c r="K8064" i="49"/>
  <c r="I8064" i="49"/>
  <c r="K8063" i="49"/>
  <c r="I8063" i="49"/>
  <c r="J8063" i="49" s="1"/>
  <c r="K8062" i="49"/>
  <c r="I8062" i="49"/>
  <c r="J8062" i="49" s="1"/>
  <c r="K8061" i="49"/>
  <c r="I8061" i="49"/>
  <c r="J8061" i="49" s="1"/>
  <c r="H8061" i="49"/>
  <c r="K8060" i="49"/>
  <c r="I8060" i="49"/>
  <c r="J8060" i="49" s="1"/>
  <c r="K8059" i="49"/>
  <c r="I8059" i="49"/>
  <c r="J8059" i="49" s="1"/>
  <c r="H8059" i="49"/>
  <c r="K8058" i="49"/>
  <c r="I8058" i="49"/>
  <c r="J8058" i="49" s="1"/>
  <c r="H8058" i="49"/>
  <c r="K8057" i="49"/>
  <c r="I8057" i="49"/>
  <c r="J8057" i="49" s="1"/>
  <c r="H8057" i="49"/>
  <c r="K8056" i="49"/>
  <c r="I8056" i="49"/>
  <c r="K8055" i="49"/>
  <c r="I8055" i="49"/>
  <c r="J8055" i="49" s="1"/>
  <c r="K8054" i="49"/>
  <c r="I8054" i="49"/>
  <c r="J8054" i="49" s="1"/>
  <c r="K8053" i="49"/>
  <c r="I8053" i="49"/>
  <c r="J8053" i="49" s="1"/>
  <c r="H8053" i="49"/>
  <c r="K8052" i="49"/>
  <c r="I8052" i="49"/>
  <c r="J8052" i="49" s="1"/>
  <c r="K8051" i="49"/>
  <c r="I8051" i="49"/>
  <c r="J8051" i="49" s="1"/>
  <c r="H8051" i="49"/>
  <c r="K8050" i="49"/>
  <c r="I8050" i="49"/>
  <c r="J8050" i="49" s="1"/>
  <c r="H8050" i="49"/>
  <c r="K8049" i="49"/>
  <c r="I8049" i="49"/>
  <c r="J8049" i="49" s="1"/>
  <c r="H8049" i="49"/>
  <c r="K8048" i="49"/>
  <c r="I8048" i="49"/>
  <c r="K8047" i="49"/>
  <c r="I8047" i="49"/>
  <c r="J8047" i="49" s="1"/>
  <c r="K8046" i="49"/>
  <c r="I8046" i="49"/>
  <c r="J8046" i="49" s="1"/>
  <c r="K8045" i="49"/>
  <c r="I8045" i="49"/>
  <c r="J8045" i="49" s="1"/>
  <c r="H8045" i="49"/>
  <c r="K8044" i="49"/>
  <c r="I8044" i="49"/>
  <c r="J8044" i="49" s="1"/>
  <c r="K8043" i="49"/>
  <c r="I8043" i="49"/>
  <c r="J8043" i="49" s="1"/>
  <c r="H8043" i="49"/>
  <c r="K8042" i="49"/>
  <c r="I8042" i="49"/>
  <c r="J8042" i="49" s="1"/>
  <c r="H8042" i="49"/>
  <c r="K8041" i="49"/>
  <c r="I8041" i="49"/>
  <c r="J8041" i="49" s="1"/>
  <c r="H8041" i="49"/>
  <c r="K8040" i="49"/>
  <c r="I8040" i="49"/>
  <c r="K8039" i="49"/>
  <c r="I8039" i="49"/>
  <c r="J8039" i="49" s="1"/>
  <c r="K8038" i="49"/>
  <c r="I8038" i="49"/>
  <c r="J8038" i="49" s="1"/>
  <c r="K8037" i="49"/>
  <c r="I8037" i="49"/>
  <c r="J8037" i="49" s="1"/>
  <c r="H8037" i="49"/>
  <c r="K8036" i="49"/>
  <c r="I8036" i="49"/>
  <c r="J8036" i="49" s="1"/>
  <c r="K8035" i="49"/>
  <c r="I8035" i="49"/>
  <c r="J8035" i="49" s="1"/>
  <c r="H8035" i="49"/>
  <c r="K8034" i="49"/>
  <c r="I8034" i="49"/>
  <c r="J8034" i="49" s="1"/>
  <c r="H8034" i="49"/>
  <c r="K8033" i="49"/>
  <c r="I8033" i="49"/>
  <c r="J8033" i="49" s="1"/>
  <c r="H8033" i="49"/>
  <c r="K8032" i="49"/>
  <c r="I8032" i="49"/>
  <c r="K8031" i="49"/>
  <c r="I8031" i="49"/>
  <c r="J8031" i="49" s="1"/>
  <c r="K8030" i="49"/>
  <c r="I8030" i="49"/>
  <c r="J8030" i="49" s="1"/>
  <c r="K8029" i="49"/>
  <c r="I8029" i="49"/>
  <c r="J8029" i="49" s="1"/>
  <c r="H8029" i="49"/>
  <c r="K8028" i="49"/>
  <c r="I8028" i="49"/>
  <c r="J8028" i="49" s="1"/>
  <c r="K8027" i="49"/>
  <c r="I8027" i="49"/>
  <c r="J8027" i="49" s="1"/>
  <c r="H8027" i="49"/>
  <c r="K8026" i="49"/>
  <c r="I8026" i="49"/>
  <c r="J8026" i="49" s="1"/>
  <c r="H8026" i="49"/>
  <c r="K8025" i="49"/>
  <c r="I8025" i="49"/>
  <c r="J8025" i="49" s="1"/>
  <c r="H8025" i="49"/>
  <c r="K8024" i="49"/>
  <c r="I8024" i="49"/>
  <c r="K8023" i="49"/>
  <c r="I8023" i="49"/>
  <c r="J8023" i="49" s="1"/>
  <c r="K8022" i="49"/>
  <c r="I8022" i="49"/>
  <c r="J8022" i="49" s="1"/>
  <c r="K8021" i="49"/>
  <c r="I8021" i="49"/>
  <c r="J8021" i="49" s="1"/>
  <c r="H8021" i="49"/>
  <c r="K8020" i="49"/>
  <c r="I8020" i="49"/>
  <c r="J8020" i="49" s="1"/>
  <c r="K8019" i="49"/>
  <c r="I8019" i="49"/>
  <c r="J8019" i="49" s="1"/>
  <c r="H8019" i="49"/>
  <c r="K8018" i="49"/>
  <c r="I8018" i="49"/>
  <c r="J8018" i="49" s="1"/>
  <c r="H8018" i="49"/>
  <c r="K8017" i="49"/>
  <c r="I8017" i="49"/>
  <c r="J8017" i="49" s="1"/>
  <c r="H8017" i="49"/>
  <c r="K8016" i="49"/>
  <c r="I8016" i="49"/>
  <c r="K8015" i="49"/>
  <c r="I8015" i="49"/>
  <c r="J8015" i="49" s="1"/>
  <c r="K8014" i="49"/>
  <c r="I8014" i="49"/>
  <c r="J8014" i="49" s="1"/>
  <c r="K8013" i="49"/>
  <c r="I8013" i="49"/>
  <c r="J8013" i="49" s="1"/>
  <c r="H8013" i="49"/>
  <c r="K8012" i="49"/>
  <c r="I8012" i="49"/>
  <c r="J8012" i="49" s="1"/>
  <c r="K8011" i="49"/>
  <c r="I8011" i="49"/>
  <c r="J8011" i="49" s="1"/>
  <c r="H8011" i="49"/>
  <c r="K8010" i="49"/>
  <c r="I8010" i="49"/>
  <c r="J8010" i="49" s="1"/>
  <c r="H8010" i="49"/>
  <c r="K8009" i="49"/>
  <c r="I8009" i="49"/>
  <c r="J8009" i="49" s="1"/>
  <c r="H8009" i="49"/>
  <c r="K8008" i="49"/>
  <c r="I8008" i="49"/>
  <c r="K8007" i="49"/>
  <c r="I8007" i="49"/>
  <c r="J8007" i="49" s="1"/>
  <c r="K8006" i="49"/>
  <c r="I8006" i="49"/>
  <c r="J8006" i="49" s="1"/>
  <c r="K8005" i="49"/>
  <c r="I8005" i="49"/>
  <c r="J8005" i="49" s="1"/>
  <c r="H8005" i="49"/>
  <c r="K8004" i="49"/>
  <c r="I8004" i="49"/>
  <c r="J8004" i="49" s="1"/>
  <c r="K8003" i="49"/>
  <c r="I8003" i="49"/>
  <c r="J8003" i="49" s="1"/>
  <c r="H8003" i="49"/>
  <c r="K8002" i="49"/>
  <c r="I8002" i="49"/>
  <c r="J8002" i="49" s="1"/>
  <c r="H8002" i="49"/>
  <c r="K8001" i="49"/>
  <c r="I8001" i="49"/>
  <c r="J8001" i="49" s="1"/>
  <c r="H8001" i="49"/>
  <c r="K8000" i="49"/>
  <c r="I8000" i="49"/>
  <c r="K7999" i="49"/>
  <c r="I7999" i="49"/>
  <c r="K7998" i="49"/>
  <c r="I7998" i="49"/>
  <c r="J7998" i="49" s="1"/>
  <c r="K7997" i="49"/>
  <c r="I7997" i="49"/>
  <c r="J7997" i="49" s="1"/>
  <c r="H7997" i="49"/>
  <c r="K7996" i="49"/>
  <c r="I7996" i="49"/>
  <c r="J7996" i="49" s="1"/>
  <c r="K7995" i="49"/>
  <c r="I7995" i="49"/>
  <c r="J7995" i="49" s="1"/>
  <c r="H7995" i="49"/>
  <c r="K7994" i="49"/>
  <c r="I7994" i="49"/>
  <c r="J7994" i="49" s="1"/>
  <c r="H7994" i="49"/>
  <c r="K7993" i="49"/>
  <c r="I7993" i="49"/>
  <c r="J7993" i="49" s="1"/>
  <c r="H7993" i="49"/>
  <c r="K7992" i="49"/>
  <c r="I7992" i="49"/>
  <c r="K7991" i="49"/>
  <c r="I7991" i="49"/>
  <c r="K7990" i="49"/>
  <c r="I7990" i="49"/>
  <c r="J7990" i="49" s="1"/>
  <c r="K7989" i="49"/>
  <c r="I7989" i="49"/>
  <c r="J7989" i="49" s="1"/>
  <c r="H7989" i="49"/>
  <c r="K7988" i="49"/>
  <c r="I7988" i="49"/>
  <c r="J7988" i="49" s="1"/>
  <c r="K7987" i="49"/>
  <c r="I7987" i="49"/>
  <c r="J7987" i="49" s="1"/>
  <c r="H7987" i="49"/>
  <c r="K7986" i="49"/>
  <c r="I7986" i="49"/>
  <c r="J7986" i="49" s="1"/>
  <c r="H7986" i="49"/>
  <c r="K7985" i="49"/>
  <c r="I7985" i="49"/>
  <c r="J7985" i="49" s="1"/>
  <c r="H7985" i="49"/>
  <c r="K7984" i="49"/>
  <c r="I7984" i="49"/>
  <c r="K7983" i="49"/>
  <c r="J7983" i="49"/>
  <c r="I7983" i="49"/>
  <c r="H7983" i="49" s="1"/>
  <c r="K7982" i="49"/>
  <c r="I7982" i="49"/>
  <c r="K7981" i="49"/>
  <c r="I7981" i="49"/>
  <c r="H7981" i="49" s="1"/>
  <c r="K7980" i="49"/>
  <c r="I7980" i="49"/>
  <c r="K7979" i="49"/>
  <c r="I7979" i="49"/>
  <c r="H7979" i="49" s="1"/>
  <c r="K7978" i="49"/>
  <c r="I7978" i="49"/>
  <c r="K7977" i="49"/>
  <c r="I7977" i="49"/>
  <c r="H7977" i="49" s="1"/>
  <c r="K7976" i="49"/>
  <c r="I7976" i="49"/>
  <c r="K7975" i="49"/>
  <c r="J7975" i="49"/>
  <c r="I7975" i="49"/>
  <c r="H7975" i="49" s="1"/>
  <c r="K7974" i="49"/>
  <c r="I7974" i="49"/>
  <c r="K7973" i="49"/>
  <c r="I7973" i="49"/>
  <c r="H7973" i="49" s="1"/>
  <c r="K7972" i="49"/>
  <c r="I7972" i="49"/>
  <c r="K7971" i="49"/>
  <c r="J7971" i="49"/>
  <c r="I7971" i="49"/>
  <c r="H7971" i="49" s="1"/>
  <c r="K7970" i="49"/>
  <c r="I7970" i="49"/>
  <c r="K7969" i="49"/>
  <c r="I7969" i="49"/>
  <c r="H7969" i="49" s="1"/>
  <c r="K7968" i="49"/>
  <c r="I7968" i="49"/>
  <c r="K7967" i="49"/>
  <c r="J7967" i="49"/>
  <c r="I7967" i="49"/>
  <c r="H7967" i="49" s="1"/>
  <c r="K7966" i="49"/>
  <c r="I7966" i="49"/>
  <c r="K7965" i="49"/>
  <c r="I7965" i="49"/>
  <c r="H7965" i="49" s="1"/>
  <c r="K7964" i="49"/>
  <c r="I7964" i="49"/>
  <c r="K7963" i="49"/>
  <c r="I7963" i="49"/>
  <c r="H7963" i="49" s="1"/>
  <c r="K7962" i="49"/>
  <c r="I7962" i="49"/>
  <c r="K7961" i="49"/>
  <c r="I7961" i="49"/>
  <c r="H7961" i="49" s="1"/>
  <c r="K7960" i="49"/>
  <c r="I7960" i="49"/>
  <c r="K7959" i="49"/>
  <c r="J7959" i="49"/>
  <c r="I7959" i="49"/>
  <c r="H7959" i="49" s="1"/>
  <c r="K7958" i="49"/>
  <c r="I7958" i="49"/>
  <c r="K7957" i="49"/>
  <c r="I7957" i="49"/>
  <c r="H7957" i="49" s="1"/>
  <c r="K7956" i="49"/>
  <c r="I7956" i="49"/>
  <c r="K7955" i="49"/>
  <c r="J7955" i="49"/>
  <c r="I7955" i="49"/>
  <c r="H7955" i="49" s="1"/>
  <c r="K7954" i="49"/>
  <c r="I7954" i="49"/>
  <c r="K7953" i="49"/>
  <c r="I7953" i="49"/>
  <c r="H7953" i="49" s="1"/>
  <c r="K7952" i="49"/>
  <c r="I7952" i="49"/>
  <c r="K7951" i="49"/>
  <c r="J7951" i="49"/>
  <c r="I7951" i="49"/>
  <c r="H7951" i="49" s="1"/>
  <c r="K7950" i="49"/>
  <c r="I7950" i="49"/>
  <c r="K7949" i="49"/>
  <c r="I7949" i="49"/>
  <c r="H7949" i="49" s="1"/>
  <c r="K7948" i="49"/>
  <c r="I7948" i="49"/>
  <c r="K7947" i="49"/>
  <c r="I7947" i="49"/>
  <c r="H7947" i="49" s="1"/>
  <c r="K7946" i="49"/>
  <c r="I7946" i="49"/>
  <c r="K7945" i="49"/>
  <c r="I7945" i="49"/>
  <c r="H7945" i="49" s="1"/>
  <c r="K7944" i="49"/>
  <c r="I7944" i="49"/>
  <c r="K7943" i="49"/>
  <c r="J7943" i="49"/>
  <c r="I7943" i="49"/>
  <c r="H7943" i="49" s="1"/>
  <c r="K7942" i="49"/>
  <c r="I7942" i="49"/>
  <c r="K7941" i="49"/>
  <c r="I7941" i="49"/>
  <c r="H7941" i="49" s="1"/>
  <c r="K7940" i="49"/>
  <c r="I7940" i="49"/>
  <c r="K7939" i="49"/>
  <c r="J7939" i="49"/>
  <c r="I7939" i="49"/>
  <c r="H7939" i="49" s="1"/>
  <c r="K7938" i="49"/>
  <c r="I7938" i="49"/>
  <c r="K7937" i="49"/>
  <c r="I7937" i="49"/>
  <c r="H7937" i="49" s="1"/>
  <c r="K7936" i="49"/>
  <c r="I7936" i="49"/>
  <c r="K7935" i="49"/>
  <c r="J7935" i="49"/>
  <c r="I7935" i="49"/>
  <c r="H7935" i="49" s="1"/>
  <c r="K7934" i="49"/>
  <c r="I7934" i="49"/>
  <c r="K7933" i="49"/>
  <c r="I7933" i="49"/>
  <c r="H7933" i="49" s="1"/>
  <c r="K7932" i="49"/>
  <c r="I7932" i="49"/>
  <c r="K7931" i="49"/>
  <c r="I7931" i="49"/>
  <c r="H7931" i="49" s="1"/>
  <c r="K7930" i="49"/>
  <c r="I7930" i="49"/>
  <c r="K7929" i="49"/>
  <c r="I7929" i="49"/>
  <c r="H7929" i="49" s="1"/>
  <c r="K7928" i="49"/>
  <c r="I7928" i="49"/>
  <c r="K7927" i="49"/>
  <c r="J7927" i="49"/>
  <c r="I7927" i="49"/>
  <c r="H7927" i="49" s="1"/>
  <c r="K7926" i="49"/>
  <c r="I7926" i="49"/>
  <c r="K7925" i="49"/>
  <c r="I7925" i="49"/>
  <c r="H7925" i="49" s="1"/>
  <c r="K7924" i="49"/>
  <c r="I7924" i="49"/>
  <c r="K7923" i="49"/>
  <c r="J7923" i="49"/>
  <c r="I7923" i="49"/>
  <c r="H7923" i="49" s="1"/>
  <c r="K7922" i="49"/>
  <c r="I7922" i="49"/>
  <c r="K7921" i="49"/>
  <c r="I7921" i="49"/>
  <c r="H7921" i="49" s="1"/>
  <c r="K7920" i="49"/>
  <c r="I7920" i="49"/>
  <c r="K7919" i="49"/>
  <c r="J7919" i="49"/>
  <c r="I7919" i="49"/>
  <c r="H7919" i="49" s="1"/>
  <c r="K7918" i="49"/>
  <c r="I7918" i="49"/>
  <c r="K7917" i="49"/>
  <c r="I7917" i="49"/>
  <c r="H7917" i="49" s="1"/>
  <c r="K7916" i="49"/>
  <c r="I7916" i="49"/>
  <c r="K7915" i="49"/>
  <c r="I7915" i="49"/>
  <c r="H7915" i="49" s="1"/>
  <c r="K7914" i="49"/>
  <c r="I7914" i="49"/>
  <c r="K7913" i="49"/>
  <c r="I7913" i="49"/>
  <c r="H7913" i="49" s="1"/>
  <c r="K7912" i="49"/>
  <c r="I7912" i="49"/>
  <c r="K7911" i="49"/>
  <c r="J7911" i="49"/>
  <c r="I7911" i="49"/>
  <c r="H7911" i="49" s="1"/>
  <c r="K7910" i="49"/>
  <c r="I7910" i="49"/>
  <c r="K7909" i="49"/>
  <c r="I7909" i="49"/>
  <c r="H7909" i="49" s="1"/>
  <c r="K7908" i="49"/>
  <c r="I7908" i="49"/>
  <c r="K7907" i="49"/>
  <c r="J7907" i="49"/>
  <c r="I7907" i="49"/>
  <c r="H7907" i="49" s="1"/>
  <c r="K7906" i="49"/>
  <c r="I7906" i="49"/>
  <c r="K7905" i="49"/>
  <c r="I7905" i="49"/>
  <c r="H7905" i="49" s="1"/>
  <c r="K7904" i="49"/>
  <c r="I7904" i="49"/>
  <c r="K7903" i="49"/>
  <c r="J7903" i="49"/>
  <c r="I7903" i="49"/>
  <c r="H7903" i="49" s="1"/>
  <c r="K7902" i="49"/>
  <c r="I7902" i="49"/>
  <c r="K7901" i="49"/>
  <c r="I7901" i="49"/>
  <c r="H7901" i="49" s="1"/>
  <c r="K7900" i="49"/>
  <c r="I7900" i="49"/>
  <c r="K7899" i="49"/>
  <c r="I7899" i="49"/>
  <c r="H7899" i="49" s="1"/>
  <c r="K7898" i="49"/>
  <c r="I7898" i="49"/>
  <c r="K7897" i="49"/>
  <c r="I7897" i="49"/>
  <c r="H7897" i="49" s="1"/>
  <c r="K7896" i="49"/>
  <c r="I7896" i="49"/>
  <c r="K7895" i="49"/>
  <c r="J7895" i="49"/>
  <c r="I7895" i="49"/>
  <c r="H7895" i="49" s="1"/>
  <c r="K7894" i="49"/>
  <c r="I7894" i="49"/>
  <c r="K7893" i="49"/>
  <c r="I7893" i="49"/>
  <c r="H7893" i="49" s="1"/>
  <c r="K7892" i="49"/>
  <c r="I7892" i="49"/>
  <c r="K7891" i="49"/>
  <c r="J7891" i="49"/>
  <c r="I7891" i="49"/>
  <c r="H7891" i="49" s="1"/>
  <c r="K7890" i="49"/>
  <c r="I7890" i="49"/>
  <c r="K7889" i="49"/>
  <c r="I7889" i="49"/>
  <c r="H7889" i="49" s="1"/>
  <c r="K7888" i="49"/>
  <c r="I7888" i="49"/>
  <c r="K7887" i="49"/>
  <c r="J7887" i="49"/>
  <c r="I7887" i="49"/>
  <c r="H7887" i="49" s="1"/>
  <c r="K7886" i="49"/>
  <c r="I7886" i="49"/>
  <c r="K7885" i="49"/>
  <c r="I7885" i="49"/>
  <c r="H7885" i="49" s="1"/>
  <c r="K7884" i="49"/>
  <c r="I7884" i="49"/>
  <c r="K7883" i="49"/>
  <c r="I7883" i="49"/>
  <c r="H7883" i="49" s="1"/>
  <c r="K7882" i="49"/>
  <c r="I7882" i="49"/>
  <c r="K7881" i="49"/>
  <c r="I7881" i="49"/>
  <c r="H7881" i="49" s="1"/>
  <c r="K7880" i="49"/>
  <c r="I7880" i="49"/>
  <c r="K7879" i="49"/>
  <c r="J7879" i="49"/>
  <c r="I7879" i="49"/>
  <c r="H7879" i="49" s="1"/>
  <c r="K7878" i="49"/>
  <c r="I7878" i="49"/>
  <c r="K7877" i="49"/>
  <c r="I7877" i="49"/>
  <c r="H7877" i="49" s="1"/>
  <c r="K7876" i="49"/>
  <c r="I7876" i="49"/>
  <c r="K7875" i="49"/>
  <c r="J7875" i="49"/>
  <c r="I7875" i="49"/>
  <c r="H7875" i="49" s="1"/>
  <c r="K7874" i="49"/>
  <c r="I7874" i="49"/>
  <c r="K7873" i="49"/>
  <c r="I7873" i="49"/>
  <c r="H7873" i="49" s="1"/>
  <c r="K7872" i="49"/>
  <c r="I7872" i="49"/>
  <c r="K7871" i="49"/>
  <c r="J7871" i="49"/>
  <c r="I7871" i="49"/>
  <c r="H7871" i="49" s="1"/>
  <c r="K7870" i="49"/>
  <c r="I7870" i="49"/>
  <c r="K7869" i="49"/>
  <c r="I7869" i="49"/>
  <c r="H7869" i="49" s="1"/>
  <c r="K7868" i="49"/>
  <c r="I7868" i="49"/>
  <c r="K7867" i="49"/>
  <c r="I7867" i="49"/>
  <c r="H7867" i="49" s="1"/>
  <c r="K7866" i="49"/>
  <c r="I7866" i="49"/>
  <c r="K7865" i="49"/>
  <c r="I7865" i="49"/>
  <c r="H7865" i="49" s="1"/>
  <c r="K7864" i="49"/>
  <c r="I7864" i="49"/>
  <c r="K7863" i="49"/>
  <c r="J7863" i="49"/>
  <c r="I7863" i="49"/>
  <c r="H7863" i="49" s="1"/>
  <c r="K7862" i="49"/>
  <c r="I7862" i="49"/>
  <c r="K7861" i="49"/>
  <c r="I7861" i="49"/>
  <c r="H7861" i="49" s="1"/>
  <c r="K7860" i="49"/>
  <c r="I7860" i="49"/>
  <c r="K7859" i="49"/>
  <c r="J7859" i="49"/>
  <c r="I7859" i="49"/>
  <c r="H7859" i="49" s="1"/>
  <c r="K7858" i="49"/>
  <c r="I7858" i="49"/>
  <c r="K7857" i="49"/>
  <c r="I7857" i="49"/>
  <c r="H7857" i="49" s="1"/>
  <c r="K7856" i="49"/>
  <c r="I7856" i="49"/>
  <c r="K7855" i="49"/>
  <c r="J7855" i="49"/>
  <c r="I7855" i="49"/>
  <c r="H7855" i="49" s="1"/>
  <c r="K7854" i="49"/>
  <c r="I7854" i="49"/>
  <c r="K7853" i="49"/>
  <c r="I7853" i="49"/>
  <c r="H7853" i="49" s="1"/>
  <c r="K7852" i="49"/>
  <c r="I7852" i="49"/>
  <c r="K7851" i="49"/>
  <c r="I7851" i="49"/>
  <c r="H7851" i="49" s="1"/>
  <c r="K7850" i="49"/>
  <c r="I7850" i="49"/>
  <c r="K7849" i="49"/>
  <c r="I7849" i="49"/>
  <c r="H7849" i="49" s="1"/>
  <c r="K7848" i="49"/>
  <c r="I7848" i="49"/>
  <c r="K7847" i="49"/>
  <c r="J7847" i="49"/>
  <c r="I7847" i="49"/>
  <c r="H7847" i="49" s="1"/>
  <c r="K7846" i="49"/>
  <c r="I7846" i="49"/>
  <c r="K7845" i="49"/>
  <c r="I7845" i="49"/>
  <c r="H7845" i="49" s="1"/>
  <c r="K7844" i="49"/>
  <c r="I7844" i="49"/>
  <c r="K7843" i="49"/>
  <c r="J7843" i="49"/>
  <c r="I7843" i="49"/>
  <c r="H7843" i="49" s="1"/>
  <c r="K7842" i="49"/>
  <c r="I7842" i="49"/>
  <c r="K7841" i="49"/>
  <c r="I7841" i="49"/>
  <c r="H7841" i="49" s="1"/>
  <c r="K7840" i="49"/>
  <c r="I7840" i="49"/>
  <c r="K7839" i="49"/>
  <c r="J7839" i="49"/>
  <c r="I7839" i="49"/>
  <c r="H7839" i="49" s="1"/>
  <c r="K7838" i="49"/>
  <c r="I7838" i="49"/>
  <c r="K7837" i="49"/>
  <c r="I7837" i="49"/>
  <c r="H7837" i="49" s="1"/>
  <c r="K7836" i="49"/>
  <c r="I7836" i="49"/>
  <c r="K7835" i="49"/>
  <c r="I7835" i="49"/>
  <c r="H7835" i="49" s="1"/>
  <c r="K7834" i="49"/>
  <c r="I7834" i="49"/>
  <c r="K7833" i="49"/>
  <c r="I7833" i="49"/>
  <c r="H7833" i="49" s="1"/>
  <c r="K7832" i="49"/>
  <c r="I7832" i="49"/>
  <c r="K7831" i="49"/>
  <c r="J7831" i="49"/>
  <c r="I7831" i="49"/>
  <c r="H7831" i="49" s="1"/>
  <c r="K7830" i="49"/>
  <c r="I7830" i="49"/>
  <c r="K7829" i="49"/>
  <c r="I7829" i="49"/>
  <c r="H7829" i="49" s="1"/>
  <c r="K7828" i="49"/>
  <c r="I7828" i="49"/>
  <c r="K7827" i="49"/>
  <c r="J7827" i="49"/>
  <c r="I7827" i="49"/>
  <c r="H7827" i="49" s="1"/>
  <c r="K7826" i="49"/>
  <c r="I7826" i="49"/>
  <c r="K7825" i="49"/>
  <c r="I7825" i="49"/>
  <c r="H7825" i="49" s="1"/>
  <c r="K7824" i="49"/>
  <c r="I7824" i="49"/>
  <c r="K7823" i="49"/>
  <c r="J7823" i="49"/>
  <c r="I7823" i="49"/>
  <c r="H7823" i="49" s="1"/>
  <c r="K7822" i="49"/>
  <c r="I7822" i="49"/>
  <c r="K7821" i="49"/>
  <c r="I7821" i="49"/>
  <c r="H7821" i="49" s="1"/>
  <c r="K7820" i="49"/>
  <c r="I7820" i="49"/>
  <c r="K7819" i="49"/>
  <c r="I7819" i="49"/>
  <c r="H7819" i="49" s="1"/>
  <c r="K7818" i="49"/>
  <c r="I7818" i="49"/>
  <c r="K7817" i="49"/>
  <c r="I7817" i="49"/>
  <c r="H7817" i="49" s="1"/>
  <c r="K7816" i="49"/>
  <c r="I7816" i="49"/>
  <c r="K7815" i="49"/>
  <c r="J7815" i="49"/>
  <c r="I7815" i="49"/>
  <c r="H7815" i="49" s="1"/>
  <c r="K7814" i="49"/>
  <c r="I7814" i="49"/>
  <c r="K7813" i="49"/>
  <c r="I7813" i="49"/>
  <c r="H7813" i="49" s="1"/>
  <c r="K7812" i="49"/>
  <c r="I7812" i="49"/>
  <c r="K7811" i="49"/>
  <c r="J7811" i="49"/>
  <c r="I7811" i="49"/>
  <c r="H7811" i="49" s="1"/>
  <c r="K7810" i="49"/>
  <c r="I7810" i="49"/>
  <c r="K7809" i="49"/>
  <c r="I7809" i="49"/>
  <c r="H7809" i="49" s="1"/>
  <c r="K7808" i="49"/>
  <c r="I7808" i="49"/>
  <c r="K7807" i="49"/>
  <c r="J7807" i="49"/>
  <c r="I7807" i="49"/>
  <c r="H7807" i="49" s="1"/>
  <c r="K7806" i="49"/>
  <c r="I7806" i="49"/>
  <c r="K7805" i="49"/>
  <c r="I7805" i="49"/>
  <c r="H7805" i="49" s="1"/>
  <c r="K7804" i="49"/>
  <c r="I7804" i="49"/>
  <c r="K7803" i="49"/>
  <c r="I7803" i="49"/>
  <c r="H7803" i="49" s="1"/>
  <c r="K7802" i="49"/>
  <c r="I7802" i="49"/>
  <c r="K7801" i="49"/>
  <c r="I7801" i="49"/>
  <c r="H7801" i="49" s="1"/>
  <c r="K7800" i="49"/>
  <c r="I7800" i="49"/>
  <c r="K7799" i="49"/>
  <c r="J7799" i="49"/>
  <c r="I7799" i="49"/>
  <c r="H7799" i="49" s="1"/>
  <c r="K7798" i="49"/>
  <c r="I7798" i="49"/>
  <c r="K7797" i="49"/>
  <c r="I7797" i="49"/>
  <c r="H7797" i="49" s="1"/>
  <c r="K7796" i="49"/>
  <c r="I7796" i="49"/>
  <c r="K7795" i="49"/>
  <c r="J7795" i="49"/>
  <c r="I7795" i="49"/>
  <c r="H7795" i="49" s="1"/>
  <c r="K7794" i="49"/>
  <c r="I7794" i="49"/>
  <c r="K7793" i="49"/>
  <c r="I7793" i="49"/>
  <c r="H7793" i="49" s="1"/>
  <c r="K7792" i="49"/>
  <c r="I7792" i="49"/>
  <c r="K7791" i="49"/>
  <c r="J7791" i="49"/>
  <c r="I7791" i="49"/>
  <c r="H7791" i="49" s="1"/>
  <c r="K7790" i="49"/>
  <c r="I7790" i="49"/>
  <c r="K7789" i="49"/>
  <c r="I7789" i="49"/>
  <c r="H7789" i="49" s="1"/>
  <c r="K7788" i="49"/>
  <c r="I7788" i="49"/>
  <c r="K7787" i="49"/>
  <c r="I7787" i="49"/>
  <c r="H7787" i="49" s="1"/>
  <c r="K7786" i="49"/>
  <c r="I7786" i="49"/>
  <c r="K7785" i="49"/>
  <c r="I7785" i="49"/>
  <c r="H7785" i="49" s="1"/>
  <c r="K7784" i="49"/>
  <c r="I7784" i="49"/>
  <c r="K7783" i="49"/>
  <c r="J7783" i="49"/>
  <c r="I7783" i="49"/>
  <c r="H7783" i="49" s="1"/>
  <c r="K7782" i="49"/>
  <c r="I7782" i="49"/>
  <c r="K7781" i="49"/>
  <c r="I7781" i="49"/>
  <c r="H7781" i="49" s="1"/>
  <c r="K7780" i="49"/>
  <c r="I7780" i="49"/>
  <c r="K7779" i="49"/>
  <c r="J7779" i="49"/>
  <c r="I7779" i="49"/>
  <c r="H7779" i="49" s="1"/>
  <c r="K7778" i="49"/>
  <c r="I7778" i="49"/>
  <c r="K7777" i="49"/>
  <c r="I7777" i="49"/>
  <c r="H7777" i="49" s="1"/>
  <c r="K7776" i="49"/>
  <c r="I7776" i="49"/>
  <c r="K7775" i="49"/>
  <c r="J7775" i="49"/>
  <c r="I7775" i="49"/>
  <c r="H7775" i="49" s="1"/>
  <c r="K7774" i="49"/>
  <c r="I7774" i="49"/>
  <c r="K7773" i="49"/>
  <c r="I7773" i="49"/>
  <c r="H7773" i="49" s="1"/>
  <c r="K7772" i="49"/>
  <c r="I7772" i="49"/>
  <c r="K7771" i="49"/>
  <c r="I7771" i="49"/>
  <c r="H7771" i="49" s="1"/>
  <c r="K7770" i="49"/>
  <c r="I7770" i="49"/>
  <c r="K7769" i="49"/>
  <c r="I7769" i="49"/>
  <c r="H7769" i="49" s="1"/>
  <c r="K7768" i="49"/>
  <c r="I7768" i="49"/>
  <c r="K7767" i="49"/>
  <c r="J7767" i="49"/>
  <c r="I7767" i="49"/>
  <c r="H7767" i="49" s="1"/>
  <c r="K7766" i="49"/>
  <c r="I7766" i="49"/>
  <c r="K7765" i="49"/>
  <c r="I7765" i="49"/>
  <c r="H7765" i="49" s="1"/>
  <c r="K7764" i="49"/>
  <c r="I7764" i="49"/>
  <c r="K7763" i="49"/>
  <c r="J7763" i="49"/>
  <c r="I7763" i="49"/>
  <c r="H7763" i="49" s="1"/>
  <c r="K7762" i="49"/>
  <c r="I7762" i="49"/>
  <c r="K7761" i="49"/>
  <c r="I7761" i="49"/>
  <c r="H7761" i="49" s="1"/>
  <c r="K7760" i="49"/>
  <c r="J7760" i="49"/>
  <c r="I7760" i="49"/>
  <c r="H7760" i="49" s="1"/>
  <c r="K7759" i="49"/>
  <c r="I7759" i="49"/>
  <c r="H7759" i="49" s="1"/>
  <c r="K7758" i="49"/>
  <c r="J7758" i="49"/>
  <c r="I7758" i="49"/>
  <c r="H7758" i="49" s="1"/>
  <c r="K7757" i="49"/>
  <c r="I7757" i="49"/>
  <c r="H7757" i="49" s="1"/>
  <c r="K7756" i="49"/>
  <c r="I7756" i="49"/>
  <c r="H7756" i="49" s="1"/>
  <c r="K7755" i="49"/>
  <c r="I7755" i="49"/>
  <c r="H7755" i="49" s="1"/>
  <c r="K7754" i="49"/>
  <c r="J7754" i="49"/>
  <c r="I7754" i="49"/>
  <c r="H7754" i="49" s="1"/>
  <c r="K7753" i="49"/>
  <c r="I7753" i="49"/>
  <c r="H7753" i="49" s="1"/>
  <c r="K7752" i="49"/>
  <c r="J7752" i="49"/>
  <c r="I7752" i="49"/>
  <c r="H7752" i="49" s="1"/>
  <c r="K7751" i="49"/>
  <c r="I7751" i="49"/>
  <c r="H7751" i="49" s="1"/>
  <c r="K7750" i="49"/>
  <c r="J7750" i="49"/>
  <c r="I7750" i="49"/>
  <c r="H7750" i="49" s="1"/>
  <c r="K7749" i="49"/>
  <c r="I7749" i="49"/>
  <c r="H7749" i="49" s="1"/>
  <c r="K7748" i="49"/>
  <c r="I7748" i="49"/>
  <c r="H7748" i="49" s="1"/>
  <c r="K7747" i="49"/>
  <c r="I7747" i="49"/>
  <c r="H7747" i="49" s="1"/>
  <c r="K7746" i="49"/>
  <c r="J7746" i="49"/>
  <c r="I7746" i="49"/>
  <c r="H7746" i="49" s="1"/>
  <c r="K7745" i="49"/>
  <c r="I7745" i="49"/>
  <c r="H7745" i="49" s="1"/>
  <c r="K7744" i="49"/>
  <c r="J7744" i="49"/>
  <c r="I7744" i="49"/>
  <c r="H7744" i="49" s="1"/>
  <c r="K7743" i="49"/>
  <c r="I7743" i="49"/>
  <c r="H7743" i="49" s="1"/>
  <c r="K7742" i="49"/>
  <c r="J7742" i="49"/>
  <c r="I7742" i="49"/>
  <c r="H7742" i="49" s="1"/>
  <c r="K7741" i="49"/>
  <c r="I7741" i="49"/>
  <c r="H7741" i="49" s="1"/>
  <c r="K7740" i="49"/>
  <c r="I7740" i="49"/>
  <c r="H7740" i="49" s="1"/>
  <c r="K7739" i="49"/>
  <c r="I7739" i="49"/>
  <c r="H7739" i="49" s="1"/>
  <c r="K7738" i="49"/>
  <c r="J7738" i="49"/>
  <c r="I7738" i="49"/>
  <c r="H7738" i="49" s="1"/>
  <c r="K7737" i="49"/>
  <c r="I7737" i="49"/>
  <c r="H7737" i="49" s="1"/>
  <c r="K7736" i="49"/>
  <c r="J7736" i="49"/>
  <c r="I7736" i="49"/>
  <c r="H7736" i="49" s="1"/>
  <c r="K7735" i="49"/>
  <c r="I7735" i="49"/>
  <c r="H7735" i="49" s="1"/>
  <c r="K7734" i="49"/>
  <c r="J7734" i="49"/>
  <c r="I7734" i="49"/>
  <c r="H7734" i="49" s="1"/>
  <c r="K7733" i="49"/>
  <c r="I7733" i="49"/>
  <c r="H7733" i="49" s="1"/>
  <c r="K7732" i="49"/>
  <c r="I7732" i="49"/>
  <c r="H7732" i="49" s="1"/>
  <c r="K7731" i="49"/>
  <c r="I7731" i="49"/>
  <c r="H7731" i="49" s="1"/>
  <c r="K7730" i="49"/>
  <c r="J7730" i="49"/>
  <c r="I7730" i="49"/>
  <c r="H7730" i="49" s="1"/>
  <c r="K7729" i="49"/>
  <c r="I7729" i="49"/>
  <c r="H7729" i="49" s="1"/>
  <c r="K7728" i="49"/>
  <c r="J7728" i="49"/>
  <c r="I7728" i="49"/>
  <c r="H7728" i="49" s="1"/>
  <c r="K7727" i="49"/>
  <c r="I7727" i="49"/>
  <c r="H7727" i="49" s="1"/>
  <c r="K7726" i="49"/>
  <c r="J7726" i="49"/>
  <c r="I7726" i="49"/>
  <c r="H7726" i="49" s="1"/>
  <c r="K7725" i="49"/>
  <c r="I7725" i="49"/>
  <c r="H7725" i="49" s="1"/>
  <c r="K7724" i="49"/>
  <c r="I7724" i="49"/>
  <c r="H7724" i="49" s="1"/>
  <c r="K7723" i="49"/>
  <c r="I7723" i="49"/>
  <c r="H7723" i="49" s="1"/>
  <c r="K7722" i="49"/>
  <c r="J7722" i="49"/>
  <c r="I7722" i="49"/>
  <c r="H7722" i="49" s="1"/>
  <c r="K7721" i="49"/>
  <c r="I7721" i="49"/>
  <c r="H7721" i="49" s="1"/>
  <c r="K7720" i="49"/>
  <c r="J7720" i="49"/>
  <c r="I7720" i="49"/>
  <c r="H7720" i="49" s="1"/>
  <c r="K7719" i="49"/>
  <c r="I7719" i="49"/>
  <c r="H7719" i="49" s="1"/>
  <c r="K7718" i="49"/>
  <c r="J7718" i="49"/>
  <c r="I7718" i="49"/>
  <c r="H7718" i="49" s="1"/>
  <c r="K7717" i="49"/>
  <c r="I7717" i="49"/>
  <c r="H7717" i="49" s="1"/>
  <c r="K7716" i="49"/>
  <c r="I7716" i="49"/>
  <c r="H7716" i="49" s="1"/>
  <c r="K7715" i="49"/>
  <c r="I7715" i="49"/>
  <c r="H7715" i="49" s="1"/>
  <c r="K7714" i="49"/>
  <c r="J7714" i="49"/>
  <c r="I7714" i="49"/>
  <c r="H7714" i="49" s="1"/>
  <c r="K7713" i="49"/>
  <c r="I7713" i="49"/>
  <c r="H7713" i="49" s="1"/>
  <c r="K7712" i="49"/>
  <c r="J7712" i="49"/>
  <c r="I7712" i="49"/>
  <c r="H7712" i="49" s="1"/>
  <c r="K7711" i="49"/>
  <c r="I7711" i="49"/>
  <c r="H7711" i="49" s="1"/>
  <c r="K7710" i="49"/>
  <c r="J7710" i="49"/>
  <c r="I7710" i="49"/>
  <c r="H7710" i="49" s="1"/>
  <c r="K7709" i="49"/>
  <c r="I7709" i="49"/>
  <c r="H7709" i="49" s="1"/>
  <c r="K7708" i="49"/>
  <c r="I7708" i="49"/>
  <c r="H7708" i="49" s="1"/>
  <c r="K7707" i="49"/>
  <c r="I7707" i="49"/>
  <c r="H7707" i="49" s="1"/>
  <c r="K7706" i="49"/>
  <c r="J7706" i="49"/>
  <c r="I7706" i="49"/>
  <c r="H7706" i="49" s="1"/>
  <c r="K7705" i="49"/>
  <c r="I7705" i="49"/>
  <c r="H7705" i="49" s="1"/>
  <c r="K7704" i="49"/>
  <c r="J7704" i="49"/>
  <c r="I7704" i="49"/>
  <c r="H7704" i="49" s="1"/>
  <c r="K7703" i="49"/>
  <c r="I7703" i="49"/>
  <c r="J7703" i="49" s="1"/>
  <c r="H7703" i="49"/>
  <c r="K7702" i="49"/>
  <c r="I7702" i="49"/>
  <c r="H7702" i="49" s="1"/>
  <c r="K7701" i="49"/>
  <c r="J7701" i="49"/>
  <c r="I7701" i="49"/>
  <c r="H7701" i="49"/>
  <c r="K7700" i="49"/>
  <c r="J7700" i="49"/>
  <c r="I7700" i="49"/>
  <c r="H7700" i="49" s="1"/>
  <c r="K7699" i="49"/>
  <c r="I7699" i="49"/>
  <c r="J7699" i="49" s="1"/>
  <c r="K7698" i="49"/>
  <c r="I7698" i="49"/>
  <c r="H7698" i="49" s="1"/>
  <c r="K7697" i="49"/>
  <c r="J7697" i="49"/>
  <c r="I7697" i="49"/>
  <c r="H7697" i="49"/>
  <c r="K7696" i="49"/>
  <c r="I7696" i="49"/>
  <c r="H7696" i="49" s="1"/>
  <c r="K7695" i="49"/>
  <c r="I7695" i="49"/>
  <c r="H7695" i="49" s="1"/>
  <c r="K7694" i="49"/>
  <c r="I7694" i="49"/>
  <c r="J7694" i="49" s="1"/>
  <c r="H7694" i="49"/>
  <c r="K7693" i="49"/>
  <c r="I7693" i="49"/>
  <c r="H7693" i="49" s="1"/>
  <c r="K7692" i="49"/>
  <c r="I7692" i="49"/>
  <c r="J7692" i="49" s="1"/>
  <c r="H7692" i="49"/>
  <c r="K7691" i="49"/>
  <c r="I7691" i="49"/>
  <c r="H7691" i="49" s="1"/>
  <c r="K7690" i="49"/>
  <c r="I7690" i="49"/>
  <c r="J7690" i="49" s="1"/>
  <c r="H7690" i="49"/>
  <c r="K7689" i="49"/>
  <c r="I7689" i="49"/>
  <c r="H7689" i="49" s="1"/>
  <c r="K7688" i="49"/>
  <c r="I7688" i="49"/>
  <c r="J7688" i="49" s="1"/>
  <c r="H7688" i="49"/>
  <c r="K7687" i="49"/>
  <c r="I7687" i="49"/>
  <c r="H7687" i="49" s="1"/>
  <c r="K7686" i="49"/>
  <c r="I7686" i="49"/>
  <c r="J7686" i="49" s="1"/>
  <c r="H7686" i="49"/>
  <c r="K7685" i="49"/>
  <c r="I7685" i="49"/>
  <c r="H7685" i="49" s="1"/>
  <c r="K7684" i="49"/>
  <c r="I7684" i="49"/>
  <c r="J7684" i="49" s="1"/>
  <c r="H7684" i="49"/>
  <c r="K7683" i="49"/>
  <c r="I7683" i="49"/>
  <c r="H7683" i="49" s="1"/>
  <c r="K7682" i="49"/>
  <c r="I7682" i="49"/>
  <c r="J7682" i="49" s="1"/>
  <c r="H7682" i="49"/>
  <c r="K7681" i="49"/>
  <c r="I7681" i="49"/>
  <c r="H7681" i="49" s="1"/>
  <c r="K7680" i="49"/>
  <c r="I7680" i="49"/>
  <c r="J7680" i="49" s="1"/>
  <c r="K7679" i="49"/>
  <c r="I7679" i="49"/>
  <c r="H7679" i="49" s="1"/>
  <c r="K7678" i="49"/>
  <c r="I7678" i="49"/>
  <c r="J7678" i="49" s="1"/>
  <c r="K7677" i="49"/>
  <c r="I7677" i="49"/>
  <c r="H7677" i="49" s="1"/>
  <c r="K7676" i="49"/>
  <c r="I7676" i="49"/>
  <c r="J7676" i="49" s="1"/>
  <c r="K7675" i="49"/>
  <c r="I7675" i="49"/>
  <c r="H7675" i="49" s="1"/>
  <c r="K7674" i="49"/>
  <c r="I7674" i="49"/>
  <c r="J7674" i="49" s="1"/>
  <c r="K7673" i="49"/>
  <c r="I7673" i="49"/>
  <c r="H7673" i="49" s="1"/>
  <c r="K7672" i="49"/>
  <c r="I7672" i="49"/>
  <c r="J7672" i="49" s="1"/>
  <c r="K7671" i="49"/>
  <c r="I7671" i="49"/>
  <c r="H7671" i="49" s="1"/>
  <c r="K7670" i="49"/>
  <c r="I7670" i="49"/>
  <c r="J7670" i="49" s="1"/>
  <c r="K7669" i="49"/>
  <c r="I7669" i="49"/>
  <c r="H7669" i="49" s="1"/>
  <c r="K7668" i="49"/>
  <c r="I7668" i="49"/>
  <c r="J7668" i="49" s="1"/>
  <c r="K7667" i="49"/>
  <c r="I7667" i="49"/>
  <c r="H7667" i="49" s="1"/>
  <c r="K7666" i="49"/>
  <c r="I7666" i="49"/>
  <c r="J7666" i="49" s="1"/>
  <c r="K7665" i="49"/>
  <c r="I7665" i="49"/>
  <c r="H7665" i="49" s="1"/>
  <c r="K7664" i="49"/>
  <c r="I7664" i="49"/>
  <c r="J7664" i="49" s="1"/>
  <c r="K7663" i="49"/>
  <c r="I7663" i="49"/>
  <c r="H7663" i="49" s="1"/>
  <c r="K7662" i="49"/>
  <c r="I7662" i="49"/>
  <c r="J7662" i="49" s="1"/>
  <c r="K7661" i="49"/>
  <c r="I7661" i="49"/>
  <c r="H7661" i="49" s="1"/>
  <c r="K7660" i="49"/>
  <c r="I7660" i="49"/>
  <c r="J7660" i="49" s="1"/>
  <c r="K7659" i="49"/>
  <c r="I7659" i="49"/>
  <c r="H7659" i="49" s="1"/>
  <c r="K7658" i="49"/>
  <c r="I7658" i="49"/>
  <c r="J7658" i="49" s="1"/>
  <c r="K7657" i="49"/>
  <c r="I7657" i="49"/>
  <c r="H7657" i="49" s="1"/>
  <c r="K7656" i="49"/>
  <c r="I7656" i="49"/>
  <c r="J7656" i="49" s="1"/>
  <c r="K7655" i="49"/>
  <c r="I7655" i="49"/>
  <c r="H7655" i="49" s="1"/>
  <c r="K7654" i="49"/>
  <c r="I7654" i="49"/>
  <c r="J7654" i="49" s="1"/>
  <c r="K7653" i="49"/>
  <c r="I7653" i="49"/>
  <c r="H7653" i="49" s="1"/>
  <c r="K7652" i="49"/>
  <c r="I7652" i="49"/>
  <c r="J7652" i="49" s="1"/>
  <c r="K7651" i="49"/>
  <c r="I7651" i="49"/>
  <c r="H7651" i="49" s="1"/>
  <c r="K7650" i="49"/>
  <c r="I7650" i="49"/>
  <c r="J7650" i="49" s="1"/>
  <c r="K7649" i="49"/>
  <c r="I7649" i="49"/>
  <c r="H7649" i="49" s="1"/>
  <c r="K7648" i="49"/>
  <c r="I7648" i="49"/>
  <c r="J7648" i="49" s="1"/>
  <c r="K7647" i="49"/>
  <c r="I7647" i="49"/>
  <c r="H7647" i="49" s="1"/>
  <c r="K7646" i="49"/>
  <c r="I7646" i="49"/>
  <c r="J7646" i="49" s="1"/>
  <c r="K7645" i="49"/>
  <c r="I7645" i="49"/>
  <c r="H7645" i="49" s="1"/>
  <c r="K7644" i="49"/>
  <c r="I7644" i="49"/>
  <c r="J7644" i="49" s="1"/>
  <c r="K7643" i="49"/>
  <c r="I7643" i="49"/>
  <c r="K7642" i="49"/>
  <c r="I7642" i="49"/>
  <c r="J7642" i="49" s="1"/>
  <c r="K7641" i="49"/>
  <c r="I7641" i="49"/>
  <c r="K7640" i="49"/>
  <c r="I7640" i="49"/>
  <c r="J7640" i="49" s="1"/>
  <c r="K7639" i="49"/>
  <c r="I7639" i="49"/>
  <c r="K7638" i="49"/>
  <c r="I7638" i="49"/>
  <c r="J7638" i="49" s="1"/>
  <c r="K7637" i="49"/>
  <c r="I7637" i="49"/>
  <c r="K7636" i="49"/>
  <c r="I7636" i="49"/>
  <c r="J7636" i="49" s="1"/>
  <c r="K7635" i="49"/>
  <c r="I7635" i="49"/>
  <c r="K7634" i="49"/>
  <c r="I7634" i="49"/>
  <c r="J7634" i="49" s="1"/>
  <c r="K7633" i="49"/>
  <c r="I7633" i="49"/>
  <c r="K7632" i="49"/>
  <c r="I7632" i="49"/>
  <c r="J7632" i="49" s="1"/>
  <c r="K7631" i="49"/>
  <c r="I7631" i="49"/>
  <c r="K7630" i="49"/>
  <c r="I7630" i="49"/>
  <c r="J7630" i="49" s="1"/>
  <c r="K7629" i="49"/>
  <c r="I7629" i="49"/>
  <c r="K7628" i="49"/>
  <c r="I7628" i="49"/>
  <c r="J7628" i="49" s="1"/>
  <c r="K7627" i="49"/>
  <c r="I7627" i="49"/>
  <c r="K7626" i="49"/>
  <c r="I7626" i="49"/>
  <c r="J7626" i="49" s="1"/>
  <c r="K7625" i="49"/>
  <c r="I7625" i="49"/>
  <c r="K7624" i="49"/>
  <c r="I7624" i="49"/>
  <c r="J7624" i="49" s="1"/>
  <c r="K7623" i="49"/>
  <c r="I7623" i="49"/>
  <c r="K7622" i="49"/>
  <c r="I7622" i="49"/>
  <c r="J7622" i="49" s="1"/>
  <c r="K7621" i="49"/>
  <c r="I7621" i="49"/>
  <c r="K7620" i="49"/>
  <c r="I7620" i="49"/>
  <c r="J7620" i="49" s="1"/>
  <c r="K7619" i="49"/>
  <c r="I7619" i="49"/>
  <c r="K7618" i="49"/>
  <c r="I7618" i="49"/>
  <c r="J7618" i="49" s="1"/>
  <c r="K7617" i="49"/>
  <c r="I7617" i="49"/>
  <c r="K7616" i="49"/>
  <c r="I7616" i="49"/>
  <c r="J7616" i="49" s="1"/>
  <c r="K7615" i="49"/>
  <c r="I7615" i="49"/>
  <c r="K7614" i="49"/>
  <c r="I7614" i="49"/>
  <c r="J7614" i="49" s="1"/>
  <c r="K7613" i="49"/>
  <c r="I7613" i="49"/>
  <c r="K7612" i="49"/>
  <c r="I7612" i="49"/>
  <c r="K7611" i="49"/>
  <c r="I7611" i="49"/>
  <c r="K7610" i="49"/>
  <c r="I7610" i="49"/>
  <c r="K7609" i="49"/>
  <c r="I7609" i="49"/>
  <c r="K7608" i="49"/>
  <c r="I7608" i="49"/>
  <c r="K7607" i="49"/>
  <c r="I7607" i="49"/>
  <c r="K7606" i="49"/>
  <c r="I7606" i="49"/>
  <c r="K7605" i="49"/>
  <c r="I7605" i="49"/>
  <c r="K7604" i="49"/>
  <c r="I7604" i="49"/>
  <c r="K7603" i="49"/>
  <c r="I7603" i="49"/>
  <c r="K7602" i="49"/>
  <c r="I7602" i="49"/>
  <c r="K7601" i="49"/>
  <c r="I7601" i="49"/>
  <c r="K7600" i="49"/>
  <c r="I7600" i="49"/>
  <c r="K7599" i="49"/>
  <c r="I7599" i="49"/>
  <c r="K7598" i="49"/>
  <c r="I7598" i="49"/>
  <c r="K7597" i="49"/>
  <c r="I7597" i="49"/>
  <c r="K7596" i="49"/>
  <c r="I7596" i="49"/>
  <c r="K7595" i="49"/>
  <c r="I7595" i="49"/>
  <c r="K7594" i="49"/>
  <c r="I7594" i="49"/>
  <c r="K7593" i="49"/>
  <c r="I7593" i="49"/>
  <c r="K7592" i="49"/>
  <c r="I7592" i="49"/>
  <c r="K7591" i="49"/>
  <c r="I7591" i="49"/>
  <c r="K7590" i="49"/>
  <c r="I7590" i="49"/>
  <c r="K7589" i="49"/>
  <c r="I7589" i="49"/>
  <c r="K7588" i="49"/>
  <c r="I7588" i="49"/>
  <c r="K7587" i="49"/>
  <c r="I7587" i="49"/>
  <c r="K7586" i="49"/>
  <c r="I7586" i="49"/>
  <c r="K7585" i="49"/>
  <c r="I7585" i="49"/>
  <c r="K7584" i="49"/>
  <c r="I7584" i="49"/>
  <c r="K7583" i="49"/>
  <c r="I7583" i="49"/>
  <c r="K7582" i="49"/>
  <c r="I7582" i="49"/>
  <c r="K7581" i="49"/>
  <c r="I7581" i="49"/>
  <c r="K7580" i="49"/>
  <c r="I7580" i="49"/>
  <c r="K7579" i="49"/>
  <c r="I7579" i="49"/>
  <c r="K7578" i="49"/>
  <c r="I7578" i="49"/>
  <c r="K7577" i="49"/>
  <c r="I7577" i="49"/>
  <c r="K7576" i="49"/>
  <c r="I7576" i="49"/>
  <c r="K7575" i="49"/>
  <c r="I7575" i="49"/>
  <c r="K7574" i="49"/>
  <c r="I7574" i="49"/>
  <c r="K7573" i="49"/>
  <c r="I7573" i="49"/>
  <c r="K7572" i="49"/>
  <c r="I7572" i="49"/>
  <c r="K7571" i="49"/>
  <c r="I7571" i="49"/>
  <c r="K7570" i="49"/>
  <c r="I7570" i="49"/>
  <c r="K7569" i="49"/>
  <c r="I7569" i="49"/>
  <c r="K7568" i="49"/>
  <c r="I7568" i="49"/>
  <c r="K7567" i="49"/>
  <c r="I7567" i="49"/>
  <c r="K7566" i="49"/>
  <c r="I7566" i="49"/>
  <c r="K7565" i="49"/>
  <c r="I7565" i="49"/>
  <c r="K7564" i="49"/>
  <c r="I7564" i="49"/>
  <c r="K7563" i="49"/>
  <c r="I7563" i="49"/>
  <c r="K7562" i="49"/>
  <c r="I7562" i="49"/>
  <c r="K7561" i="49"/>
  <c r="I7561" i="49"/>
  <c r="K7560" i="49"/>
  <c r="I7560" i="49"/>
  <c r="K7559" i="49"/>
  <c r="I7559" i="49"/>
  <c r="K7558" i="49"/>
  <c r="I7558" i="49"/>
  <c r="K7557" i="49"/>
  <c r="I7557" i="49"/>
  <c r="K7556" i="49"/>
  <c r="I7556" i="49"/>
  <c r="K7555" i="49"/>
  <c r="I7555" i="49"/>
  <c r="K7554" i="49"/>
  <c r="I7554" i="49"/>
  <c r="K7553" i="49"/>
  <c r="I7553" i="49"/>
  <c r="K7552" i="49"/>
  <c r="I7552" i="49"/>
  <c r="K7551" i="49"/>
  <c r="I7551" i="49"/>
  <c r="K7550" i="49"/>
  <c r="I7550" i="49"/>
  <c r="K7549" i="49"/>
  <c r="I7549" i="49"/>
  <c r="K7548" i="49"/>
  <c r="I7548" i="49"/>
  <c r="K7547" i="49"/>
  <c r="I7547" i="49"/>
  <c r="K7546" i="49"/>
  <c r="I7546" i="49"/>
  <c r="K7545" i="49"/>
  <c r="I7545" i="49"/>
  <c r="K7544" i="49"/>
  <c r="I7544" i="49"/>
  <c r="K7543" i="49"/>
  <c r="I7543" i="49"/>
  <c r="K7542" i="49"/>
  <c r="I7542" i="49"/>
  <c r="K7541" i="49"/>
  <c r="I7541" i="49"/>
  <c r="K7540" i="49"/>
  <c r="I7540" i="49"/>
  <c r="K7539" i="49"/>
  <c r="I7539" i="49"/>
  <c r="K7538" i="49"/>
  <c r="I7538" i="49"/>
  <c r="K7537" i="49"/>
  <c r="I7537" i="49"/>
  <c r="K7536" i="49"/>
  <c r="I7536" i="49"/>
  <c r="K7535" i="49"/>
  <c r="I7535" i="49"/>
  <c r="K7534" i="49"/>
  <c r="I7534" i="49"/>
  <c r="K7533" i="49"/>
  <c r="I7533" i="49"/>
  <c r="K7532" i="49"/>
  <c r="I7532" i="49"/>
  <c r="K7531" i="49"/>
  <c r="I7531" i="49"/>
  <c r="K7530" i="49"/>
  <c r="I7530" i="49"/>
  <c r="K7529" i="49"/>
  <c r="I7529" i="49"/>
  <c r="K7528" i="49"/>
  <c r="I7528" i="49"/>
  <c r="K7527" i="49"/>
  <c r="I7527" i="49"/>
  <c r="K7526" i="49"/>
  <c r="I7526" i="49"/>
  <c r="K7525" i="49"/>
  <c r="I7525" i="49"/>
  <c r="K7524" i="49"/>
  <c r="I7524" i="49"/>
  <c r="K7523" i="49"/>
  <c r="I7523" i="49"/>
  <c r="K7522" i="49"/>
  <c r="I7522" i="49"/>
  <c r="K7521" i="49"/>
  <c r="I7521" i="49"/>
  <c r="K7520" i="49"/>
  <c r="I7520" i="49"/>
  <c r="K7519" i="49"/>
  <c r="I7519" i="49"/>
  <c r="K7518" i="49"/>
  <c r="I7518" i="49"/>
  <c r="K7517" i="49"/>
  <c r="I7517" i="49"/>
  <c r="K7516" i="49"/>
  <c r="I7516" i="49"/>
  <c r="K7515" i="49"/>
  <c r="I7515" i="49"/>
  <c r="K7514" i="49"/>
  <c r="I7514" i="49"/>
  <c r="K7513" i="49"/>
  <c r="I7513" i="49"/>
  <c r="K7512" i="49"/>
  <c r="I7512" i="49"/>
  <c r="K7511" i="49"/>
  <c r="I7511" i="49"/>
  <c r="K7510" i="49"/>
  <c r="I7510" i="49"/>
  <c r="K7509" i="49"/>
  <c r="I7509" i="49"/>
  <c r="K7508" i="49"/>
  <c r="I7508" i="49"/>
  <c r="K7507" i="49"/>
  <c r="I7507" i="49"/>
  <c r="K7506" i="49"/>
  <c r="I7506" i="49"/>
  <c r="K7505" i="49"/>
  <c r="I7505" i="49"/>
  <c r="K7504" i="49"/>
  <c r="I7504" i="49"/>
  <c r="K7503" i="49"/>
  <c r="I7503" i="49"/>
  <c r="K7502" i="49"/>
  <c r="I7502" i="49"/>
  <c r="K7501" i="49"/>
  <c r="I7501" i="49"/>
  <c r="K7500" i="49"/>
  <c r="I7500" i="49"/>
  <c r="K7499" i="49"/>
  <c r="I7499" i="49"/>
  <c r="K7498" i="49"/>
  <c r="I7498" i="49"/>
  <c r="K7497" i="49"/>
  <c r="I7497" i="49"/>
  <c r="K7496" i="49"/>
  <c r="I7496" i="49"/>
  <c r="K7495" i="49"/>
  <c r="I7495" i="49"/>
  <c r="K7494" i="49"/>
  <c r="I7494" i="49"/>
  <c r="K7493" i="49"/>
  <c r="I7493" i="49"/>
  <c r="K7492" i="49"/>
  <c r="I7492" i="49"/>
  <c r="K7491" i="49"/>
  <c r="I7491" i="49"/>
  <c r="K7490" i="49"/>
  <c r="I7490" i="49"/>
  <c r="K7489" i="49"/>
  <c r="I7489" i="49"/>
  <c r="K7488" i="49"/>
  <c r="I7488" i="49"/>
  <c r="K7487" i="49"/>
  <c r="I7487" i="49"/>
  <c r="K7486" i="49"/>
  <c r="I7486" i="49"/>
  <c r="K7485" i="49"/>
  <c r="I7485" i="49"/>
  <c r="K7484" i="49"/>
  <c r="I7484" i="49"/>
  <c r="K7483" i="49"/>
  <c r="I7483" i="49"/>
  <c r="K7482" i="49"/>
  <c r="I7482" i="49"/>
  <c r="K7481" i="49"/>
  <c r="I7481" i="49"/>
  <c r="K7480" i="49"/>
  <c r="I7480" i="49"/>
  <c r="K7479" i="49"/>
  <c r="I7479" i="49"/>
  <c r="K7478" i="49"/>
  <c r="I7478" i="49"/>
  <c r="K7477" i="49"/>
  <c r="I7477" i="49"/>
  <c r="K7476" i="49"/>
  <c r="I7476" i="49"/>
  <c r="K7475" i="49"/>
  <c r="I7475" i="49"/>
  <c r="K7474" i="49"/>
  <c r="I7474" i="49"/>
  <c r="K7473" i="49"/>
  <c r="I7473" i="49"/>
  <c r="K7472" i="49"/>
  <c r="I7472" i="49"/>
  <c r="K7471" i="49"/>
  <c r="I7471" i="49"/>
  <c r="K7470" i="49"/>
  <c r="I7470" i="49"/>
  <c r="K7469" i="49"/>
  <c r="I7469" i="49"/>
  <c r="K7468" i="49"/>
  <c r="I7468" i="49"/>
  <c r="K7467" i="49"/>
  <c r="I7467" i="49"/>
  <c r="K7466" i="49"/>
  <c r="I7466" i="49"/>
  <c r="K7465" i="49"/>
  <c r="I7465" i="49"/>
  <c r="K7464" i="49"/>
  <c r="I7464" i="49"/>
  <c r="K7463" i="49"/>
  <c r="I7463" i="49"/>
  <c r="K7462" i="49"/>
  <c r="I7462" i="49"/>
  <c r="K7461" i="49"/>
  <c r="I7461" i="49"/>
  <c r="K7460" i="49"/>
  <c r="I7460" i="49"/>
  <c r="K7459" i="49"/>
  <c r="I7459" i="49"/>
  <c r="K7458" i="49"/>
  <c r="I7458" i="49"/>
  <c r="K7457" i="49"/>
  <c r="I7457" i="49"/>
  <c r="K7456" i="49"/>
  <c r="I7456" i="49"/>
  <c r="K7455" i="49"/>
  <c r="I7455" i="49"/>
  <c r="K7454" i="49"/>
  <c r="I7454" i="49"/>
  <c r="K7453" i="49"/>
  <c r="I7453" i="49"/>
  <c r="K7452" i="49"/>
  <c r="I7452" i="49"/>
  <c r="K7451" i="49"/>
  <c r="I7451" i="49"/>
  <c r="K7450" i="49"/>
  <c r="I7450" i="49"/>
  <c r="K7449" i="49"/>
  <c r="I7449" i="49"/>
  <c r="K7448" i="49"/>
  <c r="I7448" i="49"/>
  <c r="K7447" i="49"/>
  <c r="I7447" i="49"/>
  <c r="K7446" i="49"/>
  <c r="I7446" i="49"/>
  <c r="K7445" i="49"/>
  <c r="I7445" i="49"/>
  <c r="K7444" i="49"/>
  <c r="I7444" i="49"/>
  <c r="K7443" i="49"/>
  <c r="I7443" i="49"/>
  <c r="K7442" i="49"/>
  <c r="I7442" i="49"/>
  <c r="K7441" i="49"/>
  <c r="I7441" i="49"/>
  <c r="K7440" i="49"/>
  <c r="I7440" i="49"/>
  <c r="K7439" i="49"/>
  <c r="I7439" i="49"/>
  <c r="K7438" i="49"/>
  <c r="I7438" i="49"/>
  <c r="K7437" i="49"/>
  <c r="I7437" i="49"/>
  <c r="K7436" i="49"/>
  <c r="I7436" i="49"/>
  <c r="K7435" i="49"/>
  <c r="I7435" i="49"/>
  <c r="K7434" i="49"/>
  <c r="I7434" i="49"/>
  <c r="K7433" i="49"/>
  <c r="I7433" i="49"/>
  <c r="K7432" i="49"/>
  <c r="I7432" i="49"/>
  <c r="K7431" i="49"/>
  <c r="I7431" i="49"/>
  <c r="K7430" i="49"/>
  <c r="I7430" i="49"/>
  <c r="J7430" i="49" s="1"/>
  <c r="K7429" i="49"/>
  <c r="I7429" i="49"/>
  <c r="K7428" i="49"/>
  <c r="I7428" i="49"/>
  <c r="J7428" i="49" s="1"/>
  <c r="K7427" i="49"/>
  <c r="I7427" i="49"/>
  <c r="K7426" i="49"/>
  <c r="I7426" i="49"/>
  <c r="J7426" i="49" s="1"/>
  <c r="K7425" i="49"/>
  <c r="I7425" i="49"/>
  <c r="K7424" i="49"/>
  <c r="I7424" i="49"/>
  <c r="J7424" i="49" s="1"/>
  <c r="H7424" i="49"/>
  <c r="K7423" i="49"/>
  <c r="I7423" i="49"/>
  <c r="K7422" i="49"/>
  <c r="I7422" i="49"/>
  <c r="J7422" i="49" s="1"/>
  <c r="K7421" i="49"/>
  <c r="I7421" i="49"/>
  <c r="K7420" i="49"/>
  <c r="I7420" i="49"/>
  <c r="J7420" i="49" s="1"/>
  <c r="K7419" i="49"/>
  <c r="I7419" i="49"/>
  <c r="K7418" i="49"/>
  <c r="I7418" i="49"/>
  <c r="J7418" i="49" s="1"/>
  <c r="K7417" i="49"/>
  <c r="I7417" i="49"/>
  <c r="K7416" i="49"/>
  <c r="I7416" i="49"/>
  <c r="J7416" i="49" s="1"/>
  <c r="H7416" i="49"/>
  <c r="K7415" i="49"/>
  <c r="I7415" i="49"/>
  <c r="K7414" i="49"/>
  <c r="I7414" i="49"/>
  <c r="J7414" i="49" s="1"/>
  <c r="K7413" i="49"/>
  <c r="I7413" i="49"/>
  <c r="K7412" i="49"/>
  <c r="I7412" i="49"/>
  <c r="J7412" i="49" s="1"/>
  <c r="K7411" i="49"/>
  <c r="I7411" i="49"/>
  <c r="K7410" i="49"/>
  <c r="I7410" i="49"/>
  <c r="J7410" i="49" s="1"/>
  <c r="K7409" i="49"/>
  <c r="I7409" i="49"/>
  <c r="K7408" i="49"/>
  <c r="I7408" i="49"/>
  <c r="J7408" i="49" s="1"/>
  <c r="H7408" i="49"/>
  <c r="K7407" i="49"/>
  <c r="I7407" i="49"/>
  <c r="K7406" i="49"/>
  <c r="I7406" i="49"/>
  <c r="J7406" i="49" s="1"/>
  <c r="K7405" i="49"/>
  <c r="I7405" i="49"/>
  <c r="K7404" i="49"/>
  <c r="I7404" i="49"/>
  <c r="J7404" i="49" s="1"/>
  <c r="K7403" i="49"/>
  <c r="I7403" i="49"/>
  <c r="K7402" i="49"/>
  <c r="I7402" i="49"/>
  <c r="J7402" i="49" s="1"/>
  <c r="K7401" i="49"/>
  <c r="I7401" i="49"/>
  <c r="K7400" i="49"/>
  <c r="I7400" i="49"/>
  <c r="J7400" i="49" s="1"/>
  <c r="H7400" i="49"/>
  <c r="K7399" i="49"/>
  <c r="I7399" i="49"/>
  <c r="K7398" i="49"/>
  <c r="I7398" i="49"/>
  <c r="J7398" i="49" s="1"/>
  <c r="K7397" i="49"/>
  <c r="I7397" i="49"/>
  <c r="K7396" i="49"/>
  <c r="I7396" i="49"/>
  <c r="J7396" i="49" s="1"/>
  <c r="K7395" i="49"/>
  <c r="I7395" i="49"/>
  <c r="K7394" i="49"/>
  <c r="I7394" i="49"/>
  <c r="J7394" i="49" s="1"/>
  <c r="K7393" i="49"/>
  <c r="I7393" i="49"/>
  <c r="K7392" i="49"/>
  <c r="I7392" i="49"/>
  <c r="J7392" i="49" s="1"/>
  <c r="H7392" i="49"/>
  <c r="K7391" i="49"/>
  <c r="I7391" i="49"/>
  <c r="K7390" i="49"/>
  <c r="I7390" i="49"/>
  <c r="J7390" i="49" s="1"/>
  <c r="K7389" i="49"/>
  <c r="I7389" i="49"/>
  <c r="K7388" i="49"/>
  <c r="I7388" i="49"/>
  <c r="J7388" i="49" s="1"/>
  <c r="K7387" i="49"/>
  <c r="I7387" i="49"/>
  <c r="K7386" i="49"/>
  <c r="I7386" i="49"/>
  <c r="J7386" i="49" s="1"/>
  <c r="K7385" i="49"/>
  <c r="I7385" i="49"/>
  <c r="K7384" i="49"/>
  <c r="I7384" i="49"/>
  <c r="J7384" i="49" s="1"/>
  <c r="H7384" i="49"/>
  <c r="K7383" i="49"/>
  <c r="I7383" i="49"/>
  <c r="K7382" i="49"/>
  <c r="I7382" i="49"/>
  <c r="J7382" i="49" s="1"/>
  <c r="K7381" i="49"/>
  <c r="I7381" i="49"/>
  <c r="K7380" i="49"/>
  <c r="I7380" i="49"/>
  <c r="J7380" i="49" s="1"/>
  <c r="K7379" i="49"/>
  <c r="I7379" i="49"/>
  <c r="K7378" i="49"/>
  <c r="I7378" i="49"/>
  <c r="J7378" i="49" s="1"/>
  <c r="K7377" i="49"/>
  <c r="I7377" i="49"/>
  <c r="K7376" i="49"/>
  <c r="I7376" i="49"/>
  <c r="J7376" i="49" s="1"/>
  <c r="H7376" i="49"/>
  <c r="K7375" i="49"/>
  <c r="I7375" i="49"/>
  <c r="K7374" i="49"/>
  <c r="I7374" i="49"/>
  <c r="J7374" i="49" s="1"/>
  <c r="K7373" i="49"/>
  <c r="I7373" i="49"/>
  <c r="K7372" i="49"/>
  <c r="I7372" i="49"/>
  <c r="J7372" i="49" s="1"/>
  <c r="K7371" i="49"/>
  <c r="I7371" i="49"/>
  <c r="K7370" i="49"/>
  <c r="I7370" i="49"/>
  <c r="J7370" i="49" s="1"/>
  <c r="K7369" i="49"/>
  <c r="I7369" i="49"/>
  <c r="K7368" i="49"/>
  <c r="I7368" i="49"/>
  <c r="J7368" i="49" s="1"/>
  <c r="H7368" i="49"/>
  <c r="K7367" i="49"/>
  <c r="I7367" i="49"/>
  <c r="K7366" i="49"/>
  <c r="I7366" i="49"/>
  <c r="J7366" i="49" s="1"/>
  <c r="K7365" i="49"/>
  <c r="I7365" i="49"/>
  <c r="K7364" i="49"/>
  <c r="I7364" i="49"/>
  <c r="J7364" i="49" s="1"/>
  <c r="K7363" i="49"/>
  <c r="I7363" i="49"/>
  <c r="K7362" i="49"/>
  <c r="I7362" i="49"/>
  <c r="J7362" i="49" s="1"/>
  <c r="K7361" i="49"/>
  <c r="I7361" i="49"/>
  <c r="K7360" i="49"/>
  <c r="I7360" i="49"/>
  <c r="J7360" i="49" s="1"/>
  <c r="H7360" i="49"/>
  <c r="K7359" i="49"/>
  <c r="I7359" i="49"/>
  <c r="K7358" i="49"/>
  <c r="I7358" i="49"/>
  <c r="J7358" i="49" s="1"/>
  <c r="K7357" i="49"/>
  <c r="I7357" i="49"/>
  <c r="K7356" i="49"/>
  <c r="I7356" i="49"/>
  <c r="J7356" i="49" s="1"/>
  <c r="K7355" i="49"/>
  <c r="I7355" i="49"/>
  <c r="K7354" i="49"/>
  <c r="I7354" i="49"/>
  <c r="J7354" i="49" s="1"/>
  <c r="K7353" i="49"/>
  <c r="I7353" i="49"/>
  <c r="K7352" i="49"/>
  <c r="I7352" i="49"/>
  <c r="J7352" i="49" s="1"/>
  <c r="H7352" i="49"/>
  <c r="K7351" i="49"/>
  <c r="I7351" i="49"/>
  <c r="K7350" i="49"/>
  <c r="I7350" i="49"/>
  <c r="J7350" i="49" s="1"/>
  <c r="K7349" i="49"/>
  <c r="I7349" i="49"/>
  <c r="K7348" i="49"/>
  <c r="I7348" i="49"/>
  <c r="J7348" i="49" s="1"/>
  <c r="K7347" i="49"/>
  <c r="I7347" i="49"/>
  <c r="K7346" i="49"/>
  <c r="I7346" i="49"/>
  <c r="J7346" i="49" s="1"/>
  <c r="K7345" i="49"/>
  <c r="I7345" i="49"/>
  <c r="K7344" i="49"/>
  <c r="I7344" i="49"/>
  <c r="J7344" i="49" s="1"/>
  <c r="H7344" i="49"/>
  <c r="K7343" i="49"/>
  <c r="I7343" i="49"/>
  <c r="K7342" i="49"/>
  <c r="I7342" i="49"/>
  <c r="J7342" i="49" s="1"/>
  <c r="K7341" i="49"/>
  <c r="I7341" i="49"/>
  <c r="J7341" i="49" s="1"/>
  <c r="H7341" i="49"/>
  <c r="K7340" i="49"/>
  <c r="I7340" i="49"/>
  <c r="J7340" i="49" s="1"/>
  <c r="K7339" i="49"/>
  <c r="I7339" i="49"/>
  <c r="J7339" i="49" s="1"/>
  <c r="K7338" i="49"/>
  <c r="I7338" i="49"/>
  <c r="J7338" i="49" s="1"/>
  <c r="K7337" i="49"/>
  <c r="I7337" i="49"/>
  <c r="J7337" i="49" s="1"/>
  <c r="H7337" i="49"/>
  <c r="K7336" i="49"/>
  <c r="I7336" i="49"/>
  <c r="J7336" i="49" s="1"/>
  <c r="K7335" i="49"/>
  <c r="I7335" i="49"/>
  <c r="J7335" i="49" s="1"/>
  <c r="K7334" i="49"/>
  <c r="I7334" i="49"/>
  <c r="K7333" i="49"/>
  <c r="I7333" i="49"/>
  <c r="J7333" i="49" s="1"/>
  <c r="H7333" i="49"/>
  <c r="K7332" i="49"/>
  <c r="I7332" i="49"/>
  <c r="J7332" i="49" s="1"/>
  <c r="K7331" i="49"/>
  <c r="I7331" i="49"/>
  <c r="J7331" i="49" s="1"/>
  <c r="K7330" i="49"/>
  <c r="I7330" i="49"/>
  <c r="K7329" i="49"/>
  <c r="I7329" i="49"/>
  <c r="J7329" i="49" s="1"/>
  <c r="H7329" i="49"/>
  <c r="K7328" i="49"/>
  <c r="I7328" i="49"/>
  <c r="J7328" i="49" s="1"/>
  <c r="K7327" i="49"/>
  <c r="I7327" i="49"/>
  <c r="J7327" i="49" s="1"/>
  <c r="K7326" i="49"/>
  <c r="I7326" i="49"/>
  <c r="K7325" i="49"/>
  <c r="I7325" i="49"/>
  <c r="J7325" i="49" s="1"/>
  <c r="H7325" i="49"/>
  <c r="K7324" i="49"/>
  <c r="I7324" i="49"/>
  <c r="J7324" i="49" s="1"/>
  <c r="K7323" i="49"/>
  <c r="I7323" i="49"/>
  <c r="J7323" i="49" s="1"/>
  <c r="K7322" i="49"/>
  <c r="I7322" i="49"/>
  <c r="K7321" i="49"/>
  <c r="I7321" i="49"/>
  <c r="J7321" i="49" s="1"/>
  <c r="H7321" i="49"/>
  <c r="K7320" i="49"/>
  <c r="I7320" i="49"/>
  <c r="J7320" i="49" s="1"/>
  <c r="K7319" i="49"/>
  <c r="I7319" i="49"/>
  <c r="J7319" i="49" s="1"/>
  <c r="K7318" i="49"/>
  <c r="I7318" i="49"/>
  <c r="K7317" i="49"/>
  <c r="I7317" i="49"/>
  <c r="J7317" i="49" s="1"/>
  <c r="H7317" i="49"/>
  <c r="K7316" i="49"/>
  <c r="I7316" i="49"/>
  <c r="J7316" i="49" s="1"/>
  <c r="K7315" i="49"/>
  <c r="I7315" i="49"/>
  <c r="J7315" i="49" s="1"/>
  <c r="K7314" i="49"/>
  <c r="I7314" i="49"/>
  <c r="K7313" i="49"/>
  <c r="I7313" i="49"/>
  <c r="J7313" i="49" s="1"/>
  <c r="H7313" i="49"/>
  <c r="K7312" i="49"/>
  <c r="I7312" i="49"/>
  <c r="J7312" i="49" s="1"/>
  <c r="K7311" i="49"/>
  <c r="I7311" i="49"/>
  <c r="J7311" i="49" s="1"/>
  <c r="K7310" i="49"/>
  <c r="I7310" i="49"/>
  <c r="K7309" i="49"/>
  <c r="I7309" i="49"/>
  <c r="J7309" i="49" s="1"/>
  <c r="H7309" i="49"/>
  <c r="K7308" i="49"/>
  <c r="I7308" i="49"/>
  <c r="J7308" i="49" s="1"/>
  <c r="K7307" i="49"/>
  <c r="I7307" i="49"/>
  <c r="J7307" i="49" s="1"/>
  <c r="K7306" i="49"/>
  <c r="I7306" i="49"/>
  <c r="K7305" i="49"/>
  <c r="I7305" i="49"/>
  <c r="J7305" i="49" s="1"/>
  <c r="H7305" i="49"/>
  <c r="K7304" i="49"/>
  <c r="I7304" i="49"/>
  <c r="J7304" i="49" s="1"/>
  <c r="K7303" i="49"/>
  <c r="I7303" i="49"/>
  <c r="J7303" i="49" s="1"/>
  <c r="K7302" i="49"/>
  <c r="I7302" i="49"/>
  <c r="K7301" i="49"/>
  <c r="I7301" i="49"/>
  <c r="J7301" i="49" s="1"/>
  <c r="H7301" i="49"/>
  <c r="K7300" i="49"/>
  <c r="I7300" i="49"/>
  <c r="J7300" i="49" s="1"/>
  <c r="K7299" i="49"/>
  <c r="I7299" i="49"/>
  <c r="J7299" i="49" s="1"/>
  <c r="K7298" i="49"/>
  <c r="I7298" i="49"/>
  <c r="K7297" i="49"/>
  <c r="I7297" i="49"/>
  <c r="J7297" i="49" s="1"/>
  <c r="H7297" i="49"/>
  <c r="K7296" i="49"/>
  <c r="I7296" i="49"/>
  <c r="J7296" i="49" s="1"/>
  <c r="K7295" i="49"/>
  <c r="I7295" i="49"/>
  <c r="J7295" i="49" s="1"/>
  <c r="K7294" i="49"/>
  <c r="I7294" i="49"/>
  <c r="K7293" i="49"/>
  <c r="I7293" i="49"/>
  <c r="J7293" i="49" s="1"/>
  <c r="H7293" i="49"/>
  <c r="K7292" i="49"/>
  <c r="I7292" i="49"/>
  <c r="J7292" i="49" s="1"/>
  <c r="K7291" i="49"/>
  <c r="I7291" i="49"/>
  <c r="J7291" i="49" s="1"/>
  <c r="K7290" i="49"/>
  <c r="I7290" i="49"/>
  <c r="K7289" i="49"/>
  <c r="I7289" i="49"/>
  <c r="J7289" i="49" s="1"/>
  <c r="H7289" i="49"/>
  <c r="K7288" i="49"/>
  <c r="I7288" i="49"/>
  <c r="J7288" i="49" s="1"/>
  <c r="K7287" i="49"/>
  <c r="I7287" i="49"/>
  <c r="J7287" i="49" s="1"/>
  <c r="K7286" i="49"/>
  <c r="I7286" i="49"/>
  <c r="K7285" i="49"/>
  <c r="I7285" i="49"/>
  <c r="J7285" i="49" s="1"/>
  <c r="H7285" i="49"/>
  <c r="K7284" i="49"/>
  <c r="I7284" i="49"/>
  <c r="J7284" i="49" s="1"/>
  <c r="K7283" i="49"/>
  <c r="I7283" i="49"/>
  <c r="J7283" i="49" s="1"/>
  <c r="K7282" i="49"/>
  <c r="I7282" i="49"/>
  <c r="K7281" i="49"/>
  <c r="I7281" i="49"/>
  <c r="J7281" i="49" s="1"/>
  <c r="H7281" i="49"/>
  <c r="K7280" i="49"/>
  <c r="I7280" i="49"/>
  <c r="J7280" i="49" s="1"/>
  <c r="K7279" i="49"/>
  <c r="I7279" i="49"/>
  <c r="J7279" i="49" s="1"/>
  <c r="K7278" i="49"/>
  <c r="I7278" i="49"/>
  <c r="K7277" i="49"/>
  <c r="I7277" i="49"/>
  <c r="J7277" i="49" s="1"/>
  <c r="H7277" i="49"/>
  <c r="K7276" i="49"/>
  <c r="I7276" i="49"/>
  <c r="J7276" i="49" s="1"/>
  <c r="K7275" i="49"/>
  <c r="I7275" i="49"/>
  <c r="J7275" i="49" s="1"/>
  <c r="K7274" i="49"/>
  <c r="I7274" i="49"/>
  <c r="K7273" i="49"/>
  <c r="I7273" i="49"/>
  <c r="J7273" i="49" s="1"/>
  <c r="H7273" i="49"/>
  <c r="K7272" i="49"/>
  <c r="I7272" i="49"/>
  <c r="J7272" i="49" s="1"/>
  <c r="K7271" i="49"/>
  <c r="I7271" i="49"/>
  <c r="J7271" i="49" s="1"/>
  <c r="K7270" i="49"/>
  <c r="I7270" i="49"/>
  <c r="K7269" i="49"/>
  <c r="I7269" i="49"/>
  <c r="J7269" i="49" s="1"/>
  <c r="H7269" i="49"/>
  <c r="K7268" i="49"/>
  <c r="I7268" i="49"/>
  <c r="J7268" i="49" s="1"/>
  <c r="K7267" i="49"/>
  <c r="I7267" i="49"/>
  <c r="J7267" i="49" s="1"/>
  <c r="K7266" i="49"/>
  <c r="I7266" i="49"/>
  <c r="K7265" i="49"/>
  <c r="I7265" i="49"/>
  <c r="J7265" i="49" s="1"/>
  <c r="H7265" i="49"/>
  <c r="K7264" i="49"/>
  <c r="I7264" i="49"/>
  <c r="J7264" i="49" s="1"/>
  <c r="K7263" i="49"/>
  <c r="I7263" i="49"/>
  <c r="J7263" i="49" s="1"/>
  <c r="K7262" i="49"/>
  <c r="I7262" i="49"/>
  <c r="K7261" i="49"/>
  <c r="I7261" i="49"/>
  <c r="J7261" i="49" s="1"/>
  <c r="H7261" i="49"/>
  <c r="K7260" i="49"/>
  <c r="I7260" i="49"/>
  <c r="J7260" i="49" s="1"/>
  <c r="K7259" i="49"/>
  <c r="I7259" i="49"/>
  <c r="J7259" i="49" s="1"/>
  <c r="K7258" i="49"/>
  <c r="I7258" i="49"/>
  <c r="K7257" i="49"/>
  <c r="I7257" i="49"/>
  <c r="J7257" i="49" s="1"/>
  <c r="H7257" i="49"/>
  <c r="K7256" i="49"/>
  <c r="I7256" i="49"/>
  <c r="J7256" i="49" s="1"/>
  <c r="K7255" i="49"/>
  <c r="I7255" i="49"/>
  <c r="J7255" i="49" s="1"/>
  <c r="K7254" i="49"/>
  <c r="I7254" i="49"/>
  <c r="K7253" i="49"/>
  <c r="I7253" i="49"/>
  <c r="J7253" i="49" s="1"/>
  <c r="H7253" i="49"/>
  <c r="K7252" i="49"/>
  <c r="I7252" i="49"/>
  <c r="J7252" i="49" s="1"/>
  <c r="K7251" i="49"/>
  <c r="I7251" i="49"/>
  <c r="J7251" i="49" s="1"/>
  <c r="K7250" i="49"/>
  <c r="I7250" i="49"/>
  <c r="K7249" i="49"/>
  <c r="I7249" i="49"/>
  <c r="J7249" i="49" s="1"/>
  <c r="H7249" i="49"/>
  <c r="K7248" i="49"/>
  <c r="I7248" i="49"/>
  <c r="J7248" i="49" s="1"/>
  <c r="K7247" i="49"/>
  <c r="I7247" i="49"/>
  <c r="J7247" i="49" s="1"/>
  <c r="K7246" i="49"/>
  <c r="I7246" i="49"/>
  <c r="K7245" i="49"/>
  <c r="I7245" i="49"/>
  <c r="J7245" i="49" s="1"/>
  <c r="H7245" i="49"/>
  <c r="K7244" i="49"/>
  <c r="I7244" i="49"/>
  <c r="J7244" i="49" s="1"/>
  <c r="K7243" i="49"/>
  <c r="I7243" i="49"/>
  <c r="J7243" i="49" s="1"/>
  <c r="K7242" i="49"/>
  <c r="I7242" i="49"/>
  <c r="J7242" i="49" s="1"/>
  <c r="K7241" i="49"/>
  <c r="I7241" i="49"/>
  <c r="J7241" i="49" s="1"/>
  <c r="H7241" i="49"/>
  <c r="K7240" i="49"/>
  <c r="I7240" i="49"/>
  <c r="J7240" i="49" s="1"/>
  <c r="K7239" i="49"/>
  <c r="I7239" i="49"/>
  <c r="K7238" i="49"/>
  <c r="I7238" i="49"/>
  <c r="J7238" i="49" s="1"/>
  <c r="H7238" i="49"/>
  <c r="K7237" i="49"/>
  <c r="I7237" i="49"/>
  <c r="J7237" i="49" s="1"/>
  <c r="H7237" i="49"/>
  <c r="K7236" i="49"/>
  <c r="I7236" i="49"/>
  <c r="J7236" i="49" s="1"/>
  <c r="K7235" i="49"/>
  <c r="I7235" i="49"/>
  <c r="K7234" i="49"/>
  <c r="I7234" i="49"/>
  <c r="J7234" i="49" s="1"/>
  <c r="K7233" i="49"/>
  <c r="I7233" i="49"/>
  <c r="J7233" i="49" s="1"/>
  <c r="H7233" i="49"/>
  <c r="K7232" i="49"/>
  <c r="I7232" i="49"/>
  <c r="J7232" i="49" s="1"/>
  <c r="K7231" i="49"/>
  <c r="I7231" i="49"/>
  <c r="K7230" i="49"/>
  <c r="I7230" i="49"/>
  <c r="J7230" i="49" s="1"/>
  <c r="H7230" i="49"/>
  <c r="K7229" i="49"/>
  <c r="I7229" i="49"/>
  <c r="J7229" i="49" s="1"/>
  <c r="H7229" i="49"/>
  <c r="K7228" i="49"/>
  <c r="I7228" i="49"/>
  <c r="J7228" i="49" s="1"/>
  <c r="K7227" i="49"/>
  <c r="I7227" i="49"/>
  <c r="K7226" i="49"/>
  <c r="I7226" i="49"/>
  <c r="J7226" i="49" s="1"/>
  <c r="K7225" i="49"/>
  <c r="I7225" i="49"/>
  <c r="J7225" i="49" s="1"/>
  <c r="H7225" i="49"/>
  <c r="K7224" i="49"/>
  <c r="I7224" i="49"/>
  <c r="J7224" i="49" s="1"/>
  <c r="K7223" i="49"/>
  <c r="I7223" i="49"/>
  <c r="K7222" i="49"/>
  <c r="I7222" i="49"/>
  <c r="J7222" i="49" s="1"/>
  <c r="H7222" i="49"/>
  <c r="K7221" i="49"/>
  <c r="I7221" i="49"/>
  <c r="J7221" i="49" s="1"/>
  <c r="H7221" i="49"/>
  <c r="K7220" i="49"/>
  <c r="I7220" i="49"/>
  <c r="J7220" i="49" s="1"/>
  <c r="K7219" i="49"/>
  <c r="I7219" i="49"/>
  <c r="K7218" i="49"/>
  <c r="I7218" i="49"/>
  <c r="J7218" i="49" s="1"/>
  <c r="K7217" i="49"/>
  <c r="I7217" i="49"/>
  <c r="J7217" i="49" s="1"/>
  <c r="H7217" i="49"/>
  <c r="K7216" i="49"/>
  <c r="I7216" i="49"/>
  <c r="J7216" i="49" s="1"/>
  <c r="K7215" i="49"/>
  <c r="I7215" i="49"/>
  <c r="K7214" i="49"/>
  <c r="I7214" i="49"/>
  <c r="J7214" i="49" s="1"/>
  <c r="H7214" i="49"/>
  <c r="K7213" i="49"/>
  <c r="I7213" i="49"/>
  <c r="J7213" i="49" s="1"/>
  <c r="H7213" i="49"/>
  <c r="K7212" i="49"/>
  <c r="I7212" i="49"/>
  <c r="J7212" i="49" s="1"/>
  <c r="K7211" i="49"/>
  <c r="I7211" i="49"/>
  <c r="K7210" i="49"/>
  <c r="I7210" i="49"/>
  <c r="J7210" i="49" s="1"/>
  <c r="K7209" i="49"/>
  <c r="I7209" i="49"/>
  <c r="J7209" i="49" s="1"/>
  <c r="H7209" i="49"/>
  <c r="K7208" i="49"/>
  <c r="I7208" i="49"/>
  <c r="J7208" i="49" s="1"/>
  <c r="K7207" i="49"/>
  <c r="I7207" i="49"/>
  <c r="K7206" i="49"/>
  <c r="I7206" i="49"/>
  <c r="J7206" i="49" s="1"/>
  <c r="H7206" i="49"/>
  <c r="K7205" i="49"/>
  <c r="I7205" i="49"/>
  <c r="J7205" i="49" s="1"/>
  <c r="H7205" i="49"/>
  <c r="K7204" i="49"/>
  <c r="I7204" i="49"/>
  <c r="J7204" i="49" s="1"/>
  <c r="K7203" i="49"/>
  <c r="I7203" i="49"/>
  <c r="J7203" i="49" s="1"/>
  <c r="H7203" i="49"/>
  <c r="K7202" i="49"/>
  <c r="I7202" i="49"/>
  <c r="J7202" i="49" s="1"/>
  <c r="K7201" i="49"/>
  <c r="I7201" i="49"/>
  <c r="J7201" i="49" s="1"/>
  <c r="H7201" i="49"/>
  <c r="K7200" i="49"/>
  <c r="I7200" i="49"/>
  <c r="K7199" i="49"/>
  <c r="I7199" i="49"/>
  <c r="J7199" i="49" s="1"/>
  <c r="K7198" i="49"/>
  <c r="I7198" i="49"/>
  <c r="J7198" i="49" s="1"/>
  <c r="K7197" i="49"/>
  <c r="I7197" i="49"/>
  <c r="J7197" i="49" s="1"/>
  <c r="H7197" i="49"/>
  <c r="K7196" i="49"/>
  <c r="I7196" i="49"/>
  <c r="K7195" i="49"/>
  <c r="I7195" i="49"/>
  <c r="J7195" i="49" s="1"/>
  <c r="K7194" i="49"/>
  <c r="I7194" i="49"/>
  <c r="J7194" i="49" s="1"/>
  <c r="H7194" i="49"/>
  <c r="K7193" i="49"/>
  <c r="I7193" i="49"/>
  <c r="J7193" i="49" s="1"/>
  <c r="H7193" i="49"/>
  <c r="K7192" i="49"/>
  <c r="I7192" i="49"/>
  <c r="K7191" i="49"/>
  <c r="I7191" i="49"/>
  <c r="J7191" i="49" s="1"/>
  <c r="H7191" i="49"/>
  <c r="K7190" i="49"/>
  <c r="I7190" i="49"/>
  <c r="J7190" i="49" s="1"/>
  <c r="H7190" i="49"/>
  <c r="K7189" i="49"/>
  <c r="I7189" i="49"/>
  <c r="J7189" i="49" s="1"/>
  <c r="H7189" i="49"/>
  <c r="K7188" i="49"/>
  <c r="I7188" i="49"/>
  <c r="K7187" i="49"/>
  <c r="I7187" i="49"/>
  <c r="J7187" i="49" s="1"/>
  <c r="H7187" i="49"/>
  <c r="K7186" i="49"/>
  <c r="I7186" i="49"/>
  <c r="J7186" i="49" s="1"/>
  <c r="K7185" i="49"/>
  <c r="I7185" i="49"/>
  <c r="J7185" i="49" s="1"/>
  <c r="H7185" i="49"/>
  <c r="K7184" i="49"/>
  <c r="I7184" i="49"/>
  <c r="K7183" i="49"/>
  <c r="I7183" i="49"/>
  <c r="J7183" i="49" s="1"/>
  <c r="K7182" i="49"/>
  <c r="I7182" i="49"/>
  <c r="J7182" i="49" s="1"/>
  <c r="K7181" i="49"/>
  <c r="I7181" i="49"/>
  <c r="J7181" i="49" s="1"/>
  <c r="H7181" i="49"/>
  <c r="K7180" i="49"/>
  <c r="I7180" i="49"/>
  <c r="K7179" i="49"/>
  <c r="I7179" i="49"/>
  <c r="J7179" i="49" s="1"/>
  <c r="K7178" i="49"/>
  <c r="I7178" i="49"/>
  <c r="J7178" i="49" s="1"/>
  <c r="H7178" i="49"/>
  <c r="K7177" i="49"/>
  <c r="I7177" i="49"/>
  <c r="J7177" i="49" s="1"/>
  <c r="H7177" i="49"/>
  <c r="K7176" i="49"/>
  <c r="I7176" i="49"/>
  <c r="K7175" i="49"/>
  <c r="I7175" i="49"/>
  <c r="J7175" i="49" s="1"/>
  <c r="H7175" i="49"/>
  <c r="K7174" i="49"/>
  <c r="I7174" i="49"/>
  <c r="J7174" i="49" s="1"/>
  <c r="H7174" i="49"/>
  <c r="K7173" i="49"/>
  <c r="I7173" i="49"/>
  <c r="J7173" i="49" s="1"/>
  <c r="H7173" i="49"/>
  <c r="K7172" i="49"/>
  <c r="I7172" i="49"/>
  <c r="K7171" i="49"/>
  <c r="I7171" i="49"/>
  <c r="J7171" i="49" s="1"/>
  <c r="H7171" i="49"/>
  <c r="K7170" i="49"/>
  <c r="I7170" i="49"/>
  <c r="J7170" i="49" s="1"/>
  <c r="K7169" i="49"/>
  <c r="I7169" i="49"/>
  <c r="J7169" i="49" s="1"/>
  <c r="H7169" i="49"/>
  <c r="K7168" i="49"/>
  <c r="I7168" i="49"/>
  <c r="K7167" i="49"/>
  <c r="I7167" i="49"/>
  <c r="J7167" i="49" s="1"/>
  <c r="K7166" i="49"/>
  <c r="I7166" i="49"/>
  <c r="J7166" i="49" s="1"/>
  <c r="K7165" i="49"/>
  <c r="I7165" i="49"/>
  <c r="J7165" i="49" s="1"/>
  <c r="H7165" i="49"/>
  <c r="K7164" i="49"/>
  <c r="I7164" i="49"/>
  <c r="K7163" i="49"/>
  <c r="I7163" i="49"/>
  <c r="J7163" i="49" s="1"/>
  <c r="K7162" i="49"/>
  <c r="I7162" i="49"/>
  <c r="J7162" i="49" s="1"/>
  <c r="H7162" i="49"/>
  <c r="K7161" i="49"/>
  <c r="I7161" i="49"/>
  <c r="J7161" i="49" s="1"/>
  <c r="H7161" i="49"/>
  <c r="K7160" i="49"/>
  <c r="I7160" i="49"/>
  <c r="K7159" i="49"/>
  <c r="I7159" i="49"/>
  <c r="J7159" i="49" s="1"/>
  <c r="H7159" i="49"/>
  <c r="K7158" i="49"/>
  <c r="I7158" i="49"/>
  <c r="J7158" i="49" s="1"/>
  <c r="H7158" i="49"/>
  <c r="K7157" i="49"/>
  <c r="I7157" i="49"/>
  <c r="J7157" i="49" s="1"/>
  <c r="H7157" i="49"/>
  <c r="K7156" i="49"/>
  <c r="I7156" i="49"/>
  <c r="K7155" i="49"/>
  <c r="I7155" i="49"/>
  <c r="J7155" i="49" s="1"/>
  <c r="H7155" i="49"/>
  <c r="K7154" i="49"/>
  <c r="I7154" i="49"/>
  <c r="J7154" i="49" s="1"/>
  <c r="K7153" i="49"/>
  <c r="I7153" i="49"/>
  <c r="J7153" i="49" s="1"/>
  <c r="H7153" i="49"/>
  <c r="K7152" i="49"/>
  <c r="I7152" i="49"/>
  <c r="K7151" i="49"/>
  <c r="I7151" i="49"/>
  <c r="J7151" i="49" s="1"/>
  <c r="K7150" i="49"/>
  <c r="I7150" i="49"/>
  <c r="J7150" i="49" s="1"/>
  <c r="K7149" i="49"/>
  <c r="I7149" i="49"/>
  <c r="J7149" i="49" s="1"/>
  <c r="H7149" i="49"/>
  <c r="K7148" i="49"/>
  <c r="I7148" i="49"/>
  <c r="K7147" i="49"/>
  <c r="I7147" i="49"/>
  <c r="J7147" i="49" s="1"/>
  <c r="K7146" i="49"/>
  <c r="I7146" i="49"/>
  <c r="J7146" i="49" s="1"/>
  <c r="H7146" i="49"/>
  <c r="K7145" i="49"/>
  <c r="I7145" i="49"/>
  <c r="J7145" i="49" s="1"/>
  <c r="H7145" i="49"/>
  <c r="K7144" i="49"/>
  <c r="I7144" i="49"/>
  <c r="K7143" i="49"/>
  <c r="I7143" i="49"/>
  <c r="J7143" i="49" s="1"/>
  <c r="H7143" i="49"/>
  <c r="K7142" i="49"/>
  <c r="I7142" i="49"/>
  <c r="J7142" i="49" s="1"/>
  <c r="H7142" i="49"/>
  <c r="K7141" i="49"/>
  <c r="I7141" i="49"/>
  <c r="J7141" i="49" s="1"/>
  <c r="H7141" i="49"/>
  <c r="K7140" i="49"/>
  <c r="I7140" i="49"/>
  <c r="K7139" i="49"/>
  <c r="I7139" i="49"/>
  <c r="J7139" i="49" s="1"/>
  <c r="H7139" i="49"/>
  <c r="K7138" i="49"/>
  <c r="I7138" i="49"/>
  <c r="J7138" i="49" s="1"/>
  <c r="K7137" i="49"/>
  <c r="I7137" i="49"/>
  <c r="J7137" i="49" s="1"/>
  <c r="H7137" i="49"/>
  <c r="K7136" i="49"/>
  <c r="I7136" i="49"/>
  <c r="K7135" i="49"/>
  <c r="I7135" i="49"/>
  <c r="J7135" i="49" s="1"/>
  <c r="K7134" i="49"/>
  <c r="I7134" i="49"/>
  <c r="J7134" i="49" s="1"/>
  <c r="K7133" i="49"/>
  <c r="I7133" i="49"/>
  <c r="J7133" i="49" s="1"/>
  <c r="H7133" i="49"/>
  <c r="K7132" i="49"/>
  <c r="I7132" i="49"/>
  <c r="K7131" i="49"/>
  <c r="I7131" i="49"/>
  <c r="J7131" i="49" s="1"/>
  <c r="K7130" i="49"/>
  <c r="I7130" i="49"/>
  <c r="J7130" i="49" s="1"/>
  <c r="H7130" i="49"/>
  <c r="K7129" i="49"/>
  <c r="I7129" i="49"/>
  <c r="J7129" i="49" s="1"/>
  <c r="H7129" i="49"/>
  <c r="K7128" i="49"/>
  <c r="I7128" i="49"/>
  <c r="K7127" i="49"/>
  <c r="I7127" i="49"/>
  <c r="J7127" i="49" s="1"/>
  <c r="H7127" i="49"/>
  <c r="K7126" i="49"/>
  <c r="I7126" i="49"/>
  <c r="J7126" i="49" s="1"/>
  <c r="H7126" i="49"/>
  <c r="K7125" i="49"/>
  <c r="I7125" i="49"/>
  <c r="J7125" i="49" s="1"/>
  <c r="H7125" i="49"/>
  <c r="K7124" i="49"/>
  <c r="I7124" i="49"/>
  <c r="K7123" i="49"/>
  <c r="I7123" i="49"/>
  <c r="J7123" i="49" s="1"/>
  <c r="H7123" i="49"/>
  <c r="K7122" i="49"/>
  <c r="I7122" i="49"/>
  <c r="J7122" i="49" s="1"/>
  <c r="K7121" i="49"/>
  <c r="I7121" i="49"/>
  <c r="J7121" i="49" s="1"/>
  <c r="H7121" i="49"/>
  <c r="K7120" i="49"/>
  <c r="I7120" i="49"/>
  <c r="K7119" i="49"/>
  <c r="I7119" i="49"/>
  <c r="J7119" i="49" s="1"/>
  <c r="K7118" i="49"/>
  <c r="I7118" i="49"/>
  <c r="J7118" i="49" s="1"/>
  <c r="K7117" i="49"/>
  <c r="I7117" i="49"/>
  <c r="J7117" i="49" s="1"/>
  <c r="H7117" i="49"/>
  <c r="K7116" i="49"/>
  <c r="I7116" i="49"/>
  <c r="K7115" i="49"/>
  <c r="I7115" i="49"/>
  <c r="J7115" i="49" s="1"/>
  <c r="K7114" i="49"/>
  <c r="I7114" i="49"/>
  <c r="J7114" i="49" s="1"/>
  <c r="H7114" i="49"/>
  <c r="K7113" i="49"/>
  <c r="I7113" i="49"/>
  <c r="J7113" i="49" s="1"/>
  <c r="H7113" i="49"/>
  <c r="K7112" i="49"/>
  <c r="I7112" i="49"/>
  <c r="K7111" i="49"/>
  <c r="I7111" i="49"/>
  <c r="J7111" i="49" s="1"/>
  <c r="H7111" i="49"/>
  <c r="K7110" i="49"/>
  <c r="I7110" i="49"/>
  <c r="J7110" i="49" s="1"/>
  <c r="H7110" i="49"/>
  <c r="K7109" i="49"/>
  <c r="I7109" i="49"/>
  <c r="J7109" i="49" s="1"/>
  <c r="H7109" i="49"/>
  <c r="K7108" i="49"/>
  <c r="I7108" i="49"/>
  <c r="K7107" i="49"/>
  <c r="I7107" i="49"/>
  <c r="J7107" i="49" s="1"/>
  <c r="H7107" i="49"/>
  <c r="K7106" i="49"/>
  <c r="I7106" i="49"/>
  <c r="J7106" i="49" s="1"/>
  <c r="K7105" i="49"/>
  <c r="I7105" i="49"/>
  <c r="J7105" i="49" s="1"/>
  <c r="H7105" i="49"/>
  <c r="K7104" i="49"/>
  <c r="I7104" i="49"/>
  <c r="K7103" i="49"/>
  <c r="I7103" i="49"/>
  <c r="J7103" i="49" s="1"/>
  <c r="K7102" i="49"/>
  <c r="I7102" i="49"/>
  <c r="J7102" i="49" s="1"/>
  <c r="K7101" i="49"/>
  <c r="I7101" i="49"/>
  <c r="J7101" i="49" s="1"/>
  <c r="H7101" i="49"/>
  <c r="K7100" i="49"/>
  <c r="I7100" i="49"/>
  <c r="K7099" i="49"/>
  <c r="I7099" i="49"/>
  <c r="J7099" i="49" s="1"/>
  <c r="K7098" i="49"/>
  <c r="I7098" i="49"/>
  <c r="J7098" i="49" s="1"/>
  <c r="H7098" i="49"/>
  <c r="K7097" i="49"/>
  <c r="I7097" i="49"/>
  <c r="J7097" i="49" s="1"/>
  <c r="H7097" i="49"/>
  <c r="K7096" i="49"/>
  <c r="I7096" i="49"/>
  <c r="K7095" i="49"/>
  <c r="I7095" i="49"/>
  <c r="J7095" i="49" s="1"/>
  <c r="H7095" i="49"/>
  <c r="K7094" i="49"/>
  <c r="I7094" i="49"/>
  <c r="J7094" i="49" s="1"/>
  <c r="H7094" i="49"/>
  <c r="K7093" i="49"/>
  <c r="I7093" i="49"/>
  <c r="J7093" i="49" s="1"/>
  <c r="H7093" i="49"/>
  <c r="K7092" i="49"/>
  <c r="I7092" i="49"/>
  <c r="K7091" i="49"/>
  <c r="I7091" i="49"/>
  <c r="J7091" i="49" s="1"/>
  <c r="H7091" i="49"/>
  <c r="K7090" i="49"/>
  <c r="I7090" i="49"/>
  <c r="J7090" i="49" s="1"/>
  <c r="K7089" i="49"/>
  <c r="I7089" i="49"/>
  <c r="J7089" i="49" s="1"/>
  <c r="H7089" i="49"/>
  <c r="K7088" i="49"/>
  <c r="I7088" i="49"/>
  <c r="K7087" i="49"/>
  <c r="I7087" i="49"/>
  <c r="J7087" i="49" s="1"/>
  <c r="K7086" i="49"/>
  <c r="I7086" i="49"/>
  <c r="J7086" i="49" s="1"/>
  <c r="K7085" i="49"/>
  <c r="I7085" i="49"/>
  <c r="J7085" i="49" s="1"/>
  <c r="H7085" i="49"/>
  <c r="K7084" i="49"/>
  <c r="I7084" i="49"/>
  <c r="K7083" i="49"/>
  <c r="I7083" i="49"/>
  <c r="J7083" i="49" s="1"/>
  <c r="K7082" i="49"/>
  <c r="I7082" i="49"/>
  <c r="J7082" i="49" s="1"/>
  <c r="H7082" i="49"/>
  <c r="K7081" i="49"/>
  <c r="I7081" i="49"/>
  <c r="J7081" i="49" s="1"/>
  <c r="H7081" i="49"/>
  <c r="K7080" i="49"/>
  <c r="I7080" i="49"/>
  <c r="K7079" i="49"/>
  <c r="I7079" i="49"/>
  <c r="J7079" i="49" s="1"/>
  <c r="H7079" i="49"/>
  <c r="K7078" i="49"/>
  <c r="I7078" i="49"/>
  <c r="J7078" i="49" s="1"/>
  <c r="H7078" i="49"/>
  <c r="K7077" i="49"/>
  <c r="I7077" i="49"/>
  <c r="J7077" i="49" s="1"/>
  <c r="H7077" i="49"/>
  <c r="K7076" i="49"/>
  <c r="I7076" i="49"/>
  <c r="K7075" i="49"/>
  <c r="I7075" i="49"/>
  <c r="J7075" i="49" s="1"/>
  <c r="H7075" i="49"/>
  <c r="K7074" i="49"/>
  <c r="I7074" i="49"/>
  <c r="J7074" i="49" s="1"/>
  <c r="K7073" i="49"/>
  <c r="I7073" i="49"/>
  <c r="J7073" i="49" s="1"/>
  <c r="H7073" i="49"/>
  <c r="K7072" i="49"/>
  <c r="I7072" i="49"/>
  <c r="K7071" i="49"/>
  <c r="I7071" i="49"/>
  <c r="J7071" i="49" s="1"/>
  <c r="K7070" i="49"/>
  <c r="I7070" i="49"/>
  <c r="J7070" i="49" s="1"/>
  <c r="K7069" i="49"/>
  <c r="I7069" i="49"/>
  <c r="J7069" i="49" s="1"/>
  <c r="H7069" i="49"/>
  <c r="K7068" i="49"/>
  <c r="I7068" i="49"/>
  <c r="K7067" i="49"/>
  <c r="J7067" i="49"/>
  <c r="I7067" i="49"/>
  <c r="H7067" i="49" s="1"/>
  <c r="K7066" i="49"/>
  <c r="I7066" i="49"/>
  <c r="H7066" i="49" s="1"/>
  <c r="K7065" i="49"/>
  <c r="I7065" i="49"/>
  <c r="H7065" i="49" s="1"/>
  <c r="K7064" i="49"/>
  <c r="J7064" i="49"/>
  <c r="I7064" i="49"/>
  <c r="H7064" i="49" s="1"/>
  <c r="K7063" i="49"/>
  <c r="J7063" i="49"/>
  <c r="I7063" i="49"/>
  <c r="H7063" i="49" s="1"/>
  <c r="K7062" i="49"/>
  <c r="I7062" i="49"/>
  <c r="H7062" i="49" s="1"/>
  <c r="K7061" i="49"/>
  <c r="I7061" i="49"/>
  <c r="H7061" i="49" s="1"/>
  <c r="K7060" i="49"/>
  <c r="J7060" i="49"/>
  <c r="I7060" i="49"/>
  <c r="H7060" i="49" s="1"/>
  <c r="K7059" i="49"/>
  <c r="J7059" i="49"/>
  <c r="I7059" i="49"/>
  <c r="H7059" i="49" s="1"/>
  <c r="K7058" i="49"/>
  <c r="I7058" i="49"/>
  <c r="H7058" i="49" s="1"/>
  <c r="K7057" i="49"/>
  <c r="I7057" i="49"/>
  <c r="H7057" i="49" s="1"/>
  <c r="K7056" i="49"/>
  <c r="J7056" i="49"/>
  <c r="I7056" i="49"/>
  <c r="H7056" i="49" s="1"/>
  <c r="K7055" i="49"/>
  <c r="J7055" i="49"/>
  <c r="I7055" i="49"/>
  <c r="H7055" i="49" s="1"/>
  <c r="K7054" i="49"/>
  <c r="I7054" i="49"/>
  <c r="H7054" i="49" s="1"/>
  <c r="K7053" i="49"/>
  <c r="I7053" i="49"/>
  <c r="H7053" i="49" s="1"/>
  <c r="K7052" i="49"/>
  <c r="J7052" i="49"/>
  <c r="I7052" i="49"/>
  <c r="H7052" i="49" s="1"/>
  <c r="K7051" i="49"/>
  <c r="J7051" i="49"/>
  <c r="I7051" i="49"/>
  <c r="H7051" i="49" s="1"/>
  <c r="K7050" i="49"/>
  <c r="I7050" i="49"/>
  <c r="H7050" i="49" s="1"/>
  <c r="K7049" i="49"/>
  <c r="I7049" i="49"/>
  <c r="H7049" i="49" s="1"/>
  <c r="K7048" i="49"/>
  <c r="J7048" i="49"/>
  <c r="I7048" i="49"/>
  <c r="H7048" i="49" s="1"/>
  <c r="K7047" i="49"/>
  <c r="J7047" i="49"/>
  <c r="I7047" i="49"/>
  <c r="H7047" i="49" s="1"/>
  <c r="K7046" i="49"/>
  <c r="I7046" i="49"/>
  <c r="H7046" i="49" s="1"/>
  <c r="K7045" i="49"/>
  <c r="I7045" i="49"/>
  <c r="H7045" i="49" s="1"/>
  <c r="K7044" i="49"/>
  <c r="J7044" i="49"/>
  <c r="I7044" i="49"/>
  <c r="H7044" i="49" s="1"/>
  <c r="K7043" i="49"/>
  <c r="J7043" i="49"/>
  <c r="I7043" i="49"/>
  <c r="H7043" i="49" s="1"/>
  <c r="K7042" i="49"/>
  <c r="I7042" i="49"/>
  <c r="H7042" i="49" s="1"/>
  <c r="K7041" i="49"/>
  <c r="I7041" i="49"/>
  <c r="H7041" i="49" s="1"/>
  <c r="K7040" i="49"/>
  <c r="J7040" i="49"/>
  <c r="I7040" i="49"/>
  <c r="H7040" i="49" s="1"/>
  <c r="K7039" i="49"/>
  <c r="J7039" i="49"/>
  <c r="I7039" i="49"/>
  <c r="H7039" i="49" s="1"/>
  <c r="K7038" i="49"/>
  <c r="I7038" i="49"/>
  <c r="H7038" i="49" s="1"/>
  <c r="K7037" i="49"/>
  <c r="I7037" i="49"/>
  <c r="H7037" i="49" s="1"/>
  <c r="K7036" i="49"/>
  <c r="J7036" i="49"/>
  <c r="I7036" i="49"/>
  <c r="H7036" i="49" s="1"/>
  <c r="K7035" i="49"/>
  <c r="J7035" i="49"/>
  <c r="I7035" i="49"/>
  <c r="H7035" i="49" s="1"/>
  <c r="K7034" i="49"/>
  <c r="I7034" i="49"/>
  <c r="H7034" i="49" s="1"/>
  <c r="K7033" i="49"/>
  <c r="I7033" i="49"/>
  <c r="H7033" i="49" s="1"/>
  <c r="K7032" i="49"/>
  <c r="J7032" i="49"/>
  <c r="I7032" i="49"/>
  <c r="H7032" i="49"/>
  <c r="K7031" i="49"/>
  <c r="J7031" i="49"/>
  <c r="I7031" i="49"/>
  <c r="H7031" i="49" s="1"/>
  <c r="K7030" i="49"/>
  <c r="J7030" i="49"/>
  <c r="I7030" i="49"/>
  <c r="H7030" i="49" s="1"/>
  <c r="K7029" i="49"/>
  <c r="J7029" i="49"/>
  <c r="I7029" i="49"/>
  <c r="H7029" i="49" s="1"/>
  <c r="K7028" i="49"/>
  <c r="I7028" i="49"/>
  <c r="J7028" i="49" s="1"/>
  <c r="K7027" i="49"/>
  <c r="I7027" i="49"/>
  <c r="H7027" i="49" s="1"/>
  <c r="K7026" i="49"/>
  <c r="I7026" i="49"/>
  <c r="J7026" i="49" s="1"/>
  <c r="H7026" i="49"/>
  <c r="K7025" i="49"/>
  <c r="I7025" i="49"/>
  <c r="H7025" i="49" s="1"/>
  <c r="K7024" i="49"/>
  <c r="J7024" i="49"/>
  <c r="I7024" i="49"/>
  <c r="H7024" i="49"/>
  <c r="K7023" i="49"/>
  <c r="J7023" i="49"/>
  <c r="I7023" i="49"/>
  <c r="H7023" i="49" s="1"/>
  <c r="K7022" i="49"/>
  <c r="J7022" i="49"/>
  <c r="I7022" i="49"/>
  <c r="H7022" i="49" s="1"/>
  <c r="K7021" i="49"/>
  <c r="J7021" i="49"/>
  <c r="I7021" i="49"/>
  <c r="H7021" i="49" s="1"/>
  <c r="K7020" i="49"/>
  <c r="I7020" i="49"/>
  <c r="H7020" i="49" s="1"/>
  <c r="K7019" i="49"/>
  <c r="I7019" i="49"/>
  <c r="H7019" i="49" s="1"/>
  <c r="K7018" i="49"/>
  <c r="I7018" i="49"/>
  <c r="J7018" i="49" s="1"/>
  <c r="H7018" i="49"/>
  <c r="K7017" i="49"/>
  <c r="I7017" i="49"/>
  <c r="H7017" i="49" s="1"/>
  <c r="K7016" i="49"/>
  <c r="J7016" i="49"/>
  <c r="I7016" i="49"/>
  <c r="H7016" i="49"/>
  <c r="K7015" i="49"/>
  <c r="J7015" i="49"/>
  <c r="I7015" i="49"/>
  <c r="H7015" i="49" s="1"/>
  <c r="K7014" i="49"/>
  <c r="J7014" i="49"/>
  <c r="I7014" i="49"/>
  <c r="H7014" i="49" s="1"/>
  <c r="K7013" i="49"/>
  <c r="J7013" i="49"/>
  <c r="I7013" i="49"/>
  <c r="H7013" i="49" s="1"/>
  <c r="K7012" i="49"/>
  <c r="I7012" i="49"/>
  <c r="K7011" i="49"/>
  <c r="I7011" i="49"/>
  <c r="H7011" i="49" s="1"/>
  <c r="K7010" i="49"/>
  <c r="I7010" i="49"/>
  <c r="J7010" i="49" s="1"/>
  <c r="H7010" i="49"/>
  <c r="K7009" i="49"/>
  <c r="I7009" i="49"/>
  <c r="H7009" i="49" s="1"/>
  <c r="K7008" i="49"/>
  <c r="J7008" i="49"/>
  <c r="I7008" i="49"/>
  <c r="H7008" i="49"/>
  <c r="K7007" i="49"/>
  <c r="J7007" i="49"/>
  <c r="I7007" i="49"/>
  <c r="H7007" i="49" s="1"/>
  <c r="K7006" i="49"/>
  <c r="J7006" i="49"/>
  <c r="I7006" i="49"/>
  <c r="H7006" i="49" s="1"/>
  <c r="K7005" i="49"/>
  <c r="J7005" i="49"/>
  <c r="I7005" i="49"/>
  <c r="H7005" i="49" s="1"/>
  <c r="K7004" i="49"/>
  <c r="I7004" i="49"/>
  <c r="H7004" i="49" s="1"/>
  <c r="K7003" i="49"/>
  <c r="I7003" i="49"/>
  <c r="K7002" i="49"/>
  <c r="I7002" i="49"/>
  <c r="J7002" i="49" s="1"/>
  <c r="H7002" i="49"/>
  <c r="K7001" i="49"/>
  <c r="I7001" i="49"/>
  <c r="H7001" i="49" s="1"/>
  <c r="K7000" i="49"/>
  <c r="J7000" i="49"/>
  <c r="I7000" i="49"/>
  <c r="H7000" i="49"/>
  <c r="K6999" i="49"/>
  <c r="J6999" i="49"/>
  <c r="I6999" i="49"/>
  <c r="H6999" i="49" s="1"/>
  <c r="K6998" i="49"/>
  <c r="J6998" i="49"/>
  <c r="I6998" i="49"/>
  <c r="H6998" i="49" s="1"/>
  <c r="K6997" i="49"/>
  <c r="J6997" i="49"/>
  <c r="I6997" i="49"/>
  <c r="H6997" i="49" s="1"/>
  <c r="K6996" i="49"/>
  <c r="I6996" i="49"/>
  <c r="K6995" i="49"/>
  <c r="I6995" i="49"/>
  <c r="K6994" i="49"/>
  <c r="I6994" i="49"/>
  <c r="J6994" i="49" s="1"/>
  <c r="H6994" i="49"/>
  <c r="K6993" i="49"/>
  <c r="I6993" i="49"/>
  <c r="H6993" i="49" s="1"/>
  <c r="K6992" i="49"/>
  <c r="J6992" i="49"/>
  <c r="I6992" i="49"/>
  <c r="H6992" i="49"/>
  <c r="K6991" i="49"/>
  <c r="J6991" i="49"/>
  <c r="I6991" i="49"/>
  <c r="H6991" i="49" s="1"/>
  <c r="K6990" i="49"/>
  <c r="J6990" i="49"/>
  <c r="I6990" i="49"/>
  <c r="H6990" i="49" s="1"/>
  <c r="K6989" i="49"/>
  <c r="J6989" i="49"/>
  <c r="I6989" i="49"/>
  <c r="H6989" i="49" s="1"/>
  <c r="K6988" i="49"/>
  <c r="I6988" i="49"/>
  <c r="K6987" i="49"/>
  <c r="I6987" i="49"/>
  <c r="K6986" i="49"/>
  <c r="I6986" i="49"/>
  <c r="J6986" i="49" s="1"/>
  <c r="H6986" i="49"/>
  <c r="K6985" i="49"/>
  <c r="I6985" i="49"/>
  <c r="H6985" i="49" s="1"/>
  <c r="K6984" i="49"/>
  <c r="J6984" i="49"/>
  <c r="I6984" i="49"/>
  <c r="H6984" i="49"/>
  <c r="K6983" i="49"/>
  <c r="J6983" i="49"/>
  <c r="I6983" i="49"/>
  <c r="H6983" i="49" s="1"/>
  <c r="K6982" i="49"/>
  <c r="J6982" i="49"/>
  <c r="I6982" i="49"/>
  <c r="H6982" i="49" s="1"/>
  <c r="K6981" i="49"/>
  <c r="J6981" i="49"/>
  <c r="I6981" i="49"/>
  <c r="H6981" i="49" s="1"/>
  <c r="K6980" i="49"/>
  <c r="I6980" i="49"/>
  <c r="K6979" i="49"/>
  <c r="I6979" i="49"/>
  <c r="K6978" i="49"/>
  <c r="I6978" i="49"/>
  <c r="K6977" i="49"/>
  <c r="I6977" i="49"/>
  <c r="K6976" i="49"/>
  <c r="I6976" i="49"/>
  <c r="K6975" i="49"/>
  <c r="I6975" i="49"/>
  <c r="K6974" i="49"/>
  <c r="I6974" i="49"/>
  <c r="K6973" i="49"/>
  <c r="I6973" i="49"/>
  <c r="K6972" i="49"/>
  <c r="I6972" i="49"/>
  <c r="K6971" i="49"/>
  <c r="I6971" i="49"/>
  <c r="K6970" i="49"/>
  <c r="I6970" i="49"/>
  <c r="K6969" i="49"/>
  <c r="I6969" i="49"/>
  <c r="K6968" i="49"/>
  <c r="I6968" i="49"/>
  <c r="K6967" i="49"/>
  <c r="I6967" i="49"/>
  <c r="K6966" i="49"/>
  <c r="I6966" i="49"/>
  <c r="K6965" i="49"/>
  <c r="I6965" i="49"/>
  <c r="K6964" i="49"/>
  <c r="I6964" i="49"/>
  <c r="K6963" i="49"/>
  <c r="I6963" i="49"/>
  <c r="K6962" i="49"/>
  <c r="I6962" i="49"/>
  <c r="K6961" i="49"/>
  <c r="I6961" i="49"/>
  <c r="K6960" i="49"/>
  <c r="I6960" i="49"/>
  <c r="K6959" i="49"/>
  <c r="I6959" i="49"/>
  <c r="K6958" i="49"/>
  <c r="I6958" i="49"/>
  <c r="K6957" i="49"/>
  <c r="I6957" i="49"/>
  <c r="K6956" i="49"/>
  <c r="I6956" i="49"/>
  <c r="K6955" i="49"/>
  <c r="I6955" i="49"/>
  <c r="K6954" i="49"/>
  <c r="I6954" i="49"/>
  <c r="K6953" i="49"/>
  <c r="I6953" i="49"/>
  <c r="K6952" i="49"/>
  <c r="I6952" i="49"/>
  <c r="K6951" i="49"/>
  <c r="I6951" i="49"/>
  <c r="K6950" i="49"/>
  <c r="I6950" i="49"/>
  <c r="K6949" i="49"/>
  <c r="I6949" i="49"/>
  <c r="K6948" i="49"/>
  <c r="I6948" i="49"/>
  <c r="K6947" i="49"/>
  <c r="I6947" i="49"/>
  <c r="K6946" i="49"/>
  <c r="I6946" i="49"/>
  <c r="K6945" i="49"/>
  <c r="I6945" i="49"/>
  <c r="K6944" i="49"/>
  <c r="I6944" i="49"/>
  <c r="K6943" i="49"/>
  <c r="I6943" i="49"/>
  <c r="K6942" i="49"/>
  <c r="I6942" i="49"/>
  <c r="K6941" i="49"/>
  <c r="I6941" i="49"/>
  <c r="K6940" i="49"/>
  <c r="I6940" i="49"/>
  <c r="K6939" i="49"/>
  <c r="I6939" i="49"/>
  <c r="K6938" i="49"/>
  <c r="I6938" i="49"/>
  <c r="K6937" i="49"/>
  <c r="I6937" i="49"/>
  <c r="K6936" i="49"/>
  <c r="I6936" i="49"/>
  <c r="K6935" i="49"/>
  <c r="I6935" i="49"/>
  <c r="K6934" i="49"/>
  <c r="I6934" i="49"/>
  <c r="K6933" i="49"/>
  <c r="I6933" i="49"/>
  <c r="K6932" i="49"/>
  <c r="I6932" i="49"/>
  <c r="K6931" i="49"/>
  <c r="I6931" i="49"/>
  <c r="K6930" i="49"/>
  <c r="I6930" i="49"/>
  <c r="K6929" i="49"/>
  <c r="I6929" i="49"/>
  <c r="K6928" i="49"/>
  <c r="I6928" i="49"/>
  <c r="K6927" i="49"/>
  <c r="I6927" i="49"/>
  <c r="K6926" i="49"/>
  <c r="I6926" i="49"/>
  <c r="K6925" i="49"/>
  <c r="I6925" i="49"/>
  <c r="K6924" i="49"/>
  <c r="I6924" i="49"/>
  <c r="K6923" i="49"/>
  <c r="I6923" i="49"/>
  <c r="K6922" i="49"/>
  <c r="I6922" i="49"/>
  <c r="K6921" i="49"/>
  <c r="I6921" i="49"/>
  <c r="K6920" i="49"/>
  <c r="I6920" i="49"/>
  <c r="K6919" i="49"/>
  <c r="I6919" i="49"/>
  <c r="K6918" i="49"/>
  <c r="I6918" i="49"/>
  <c r="K6917" i="49"/>
  <c r="I6917" i="49"/>
  <c r="K6916" i="49"/>
  <c r="I6916" i="49"/>
  <c r="K6915" i="49"/>
  <c r="I6915" i="49"/>
  <c r="K6914" i="49"/>
  <c r="I6914" i="49"/>
  <c r="K6913" i="49"/>
  <c r="I6913" i="49"/>
  <c r="K6912" i="49"/>
  <c r="I6912" i="49"/>
  <c r="K6911" i="49"/>
  <c r="I6911" i="49"/>
  <c r="K6910" i="49"/>
  <c r="I6910" i="49"/>
  <c r="K6909" i="49"/>
  <c r="I6909" i="49"/>
  <c r="K6908" i="49"/>
  <c r="I6908" i="49"/>
  <c r="K6907" i="49"/>
  <c r="I6907" i="49"/>
  <c r="K6906" i="49"/>
  <c r="I6906" i="49"/>
  <c r="K6905" i="49"/>
  <c r="I6905" i="49"/>
  <c r="K6904" i="49"/>
  <c r="I6904" i="49"/>
  <c r="K6903" i="49"/>
  <c r="I6903" i="49"/>
  <c r="K6902" i="49"/>
  <c r="I6902" i="49"/>
  <c r="K6901" i="49"/>
  <c r="I6901" i="49"/>
  <c r="K6900" i="49"/>
  <c r="I6900" i="49"/>
  <c r="K6899" i="49"/>
  <c r="I6899" i="49"/>
  <c r="K6898" i="49"/>
  <c r="I6898" i="49"/>
  <c r="K6897" i="49"/>
  <c r="I6897" i="49"/>
  <c r="K6896" i="49"/>
  <c r="I6896" i="49"/>
  <c r="K6895" i="49"/>
  <c r="I6895" i="49"/>
  <c r="K6894" i="49"/>
  <c r="I6894" i="49"/>
  <c r="K6893" i="49"/>
  <c r="I6893" i="49"/>
  <c r="K6892" i="49"/>
  <c r="I6892" i="49"/>
  <c r="K6891" i="49"/>
  <c r="I6891" i="49"/>
  <c r="K6890" i="49"/>
  <c r="I6890" i="49"/>
  <c r="K6889" i="49"/>
  <c r="I6889" i="49"/>
  <c r="K6888" i="49"/>
  <c r="I6888" i="49"/>
  <c r="K6887" i="49"/>
  <c r="I6887" i="49"/>
  <c r="K6886" i="49"/>
  <c r="I6886" i="49"/>
  <c r="K6885" i="49"/>
  <c r="I6885" i="49"/>
  <c r="K6884" i="49"/>
  <c r="I6884" i="49"/>
  <c r="K6883" i="49"/>
  <c r="I6883" i="49"/>
  <c r="K6882" i="49"/>
  <c r="I6882" i="49"/>
  <c r="K6881" i="49"/>
  <c r="I6881" i="49"/>
  <c r="K6880" i="49"/>
  <c r="I6880" i="49"/>
  <c r="K6879" i="49"/>
  <c r="I6879" i="49"/>
  <c r="K6878" i="49"/>
  <c r="I6878" i="49"/>
  <c r="K6877" i="49"/>
  <c r="I6877" i="49"/>
  <c r="K6876" i="49"/>
  <c r="I6876" i="49"/>
  <c r="K6875" i="49"/>
  <c r="I6875" i="49"/>
  <c r="K6874" i="49"/>
  <c r="I6874" i="49"/>
  <c r="K6873" i="49"/>
  <c r="I6873" i="49"/>
  <c r="K6872" i="49"/>
  <c r="I6872" i="49"/>
  <c r="K6871" i="49"/>
  <c r="I6871" i="49"/>
  <c r="K6870" i="49"/>
  <c r="I6870" i="49"/>
  <c r="K6869" i="49"/>
  <c r="I6869" i="49"/>
  <c r="K6868" i="49"/>
  <c r="I6868" i="49"/>
  <c r="K6867" i="49"/>
  <c r="I6867" i="49"/>
  <c r="K6866" i="49"/>
  <c r="I6866" i="49"/>
  <c r="K6865" i="49"/>
  <c r="I6865" i="49"/>
  <c r="K6864" i="49"/>
  <c r="I6864" i="49"/>
  <c r="K6863" i="49"/>
  <c r="I6863" i="49"/>
  <c r="K6862" i="49"/>
  <c r="I6862" i="49"/>
  <c r="K6861" i="49"/>
  <c r="I6861" i="49"/>
  <c r="K6860" i="49"/>
  <c r="I6860" i="49"/>
  <c r="K6859" i="49"/>
  <c r="I6859" i="49"/>
  <c r="K6858" i="49"/>
  <c r="I6858" i="49"/>
  <c r="K6857" i="49"/>
  <c r="I6857" i="49"/>
  <c r="K6856" i="49"/>
  <c r="I6856" i="49"/>
  <c r="K6855" i="49"/>
  <c r="I6855" i="49"/>
  <c r="K6854" i="49"/>
  <c r="I6854" i="49"/>
  <c r="K6853" i="49"/>
  <c r="I6853" i="49"/>
  <c r="K6852" i="49"/>
  <c r="I6852" i="49"/>
  <c r="K6851" i="49"/>
  <c r="I6851" i="49"/>
  <c r="K6850" i="49"/>
  <c r="I6850" i="49"/>
  <c r="K6849" i="49"/>
  <c r="I6849" i="49"/>
  <c r="K6848" i="49"/>
  <c r="I6848" i="49"/>
  <c r="K6847" i="49"/>
  <c r="I6847" i="49"/>
  <c r="K6846" i="49"/>
  <c r="I6846" i="49"/>
  <c r="K6845" i="49"/>
  <c r="I6845" i="49"/>
  <c r="K6844" i="49"/>
  <c r="I6844" i="49"/>
  <c r="K6843" i="49"/>
  <c r="I6843" i="49"/>
  <c r="K6842" i="49"/>
  <c r="I6842" i="49"/>
  <c r="K6841" i="49"/>
  <c r="I6841" i="49"/>
  <c r="K6840" i="49"/>
  <c r="I6840" i="49"/>
  <c r="K6839" i="49"/>
  <c r="I6839" i="49"/>
  <c r="K6838" i="49"/>
  <c r="I6838" i="49"/>
  <c r="K6837" i="49"/>
  <c r="I6837" i="49"/>
  <c r="K6836" i="49"/>
  <c r="I6836" i="49"/>
  <c r="K6835" i="49"/>
  <c r="I6835" i="49"/>
  <c r="K6834" i="49"/>
  <c r="I6834" i="49"/>
  <c r="K6833" i="49"/>
  <c r="I6833" i="49"/>
  <c r="K6832" i="49"/>
  <c r="I6832" i="49"/>
  <c r="K6831" i="49"/>
  <c r="I6831" i="49"/>
  <c r="K6830" i="49"/>
  <c r="I6830" i="49"/>
  <c r="K6829" i="49"/>
  <c r="I6829" i="49"/>
  <c r="K6828" i="49"/>
  <c r="I6828" i="49"/>
  <c r="K6827" i="49"/>
  <c r="I6827" i="49"/>
  <c r="K6826" i="49"/>
  <c r="I6826" i="49"/>
  <c r="K6825" i="49"/>
  <c r="I6825" i="49"/>
  <c r="K6824" i="49"/>
  <c r="I6824" i="49"/>
  <c r="K6823" i="49"/>
  <c r="I6823" i="49"/>
  <c r="K6822" i="49"/>
  <c r="I6822" i="49"/>
  <c r="K6821" i="49"/>
  <c r="I6821" i="49"/>
  <c r="K6820" i="49"/>
  <c r="I6820" i="49"/>
  <c r="K6819" i="49"/>
  <c r="I6819" i="49"/>
  <c r="K6818" i="49"/>
  <c r="I6818" i="49"/>
  <c r="K6817" i="49"/>
  <c r="I6817" i="49"/>
  <c r="K6816" i="49"/>
  <c r="I6816" i="49"/>
  <c r="K6815" i="49"/>
  <c r="I6815" i="49"/>
  <c r="K6814" i="49"/>
  <c r="I6814" i="49"/>
  <c r="K6813" i="49"/>
  <c r="I6813" i="49"/>
  <c r="K6812" i="49"/>
  <c r="I6812" i="49"/>
  <c r="K6811" i="49"/>
  <c r="I6811" i="49"/>
  <c r="K6810" i="49"/>
  <c r="I6810" i="49"/>
  <c r="K6809" i="49"/>
  <c r="I6809" i="49"/>
  <c r="K6808" i="49"/>
  <c r="I6808" i="49"/>
  <c r="K6807" i="49"/>
  <c r="I6807" i="49"/>
  <c r="K6806" i="49"/>
  <c r="I6806" i="49"/>
  <c r="K6805" i="49"/>
  <c r="I6805" i="49"/>
  <c r="K6804" i="49"/>
  <c r="I6804" i="49"/>
  <c r="K6803" i="49"/>
  <c r="I6803" i="49"/>
  <c r="K6802" i="49"/>
  <c r="I6802" i="49"/>
  <c r="K6801" i="49"/>
  <c r="I6801" i="49"/>
  <c r="K6800" i="49"/>
  <c r="I6800" i="49"/>
  <c r="K6799" i="49"/>
  <c r="I6799" i="49"/>
  <c r="K6798" i="49"/>
  <c r="I6798" i="49"/>
  <c r="K6797" i="49"/>
  <c r="I6797" i="49"/>
  <c r="K6796" i="49"/>
  <c r="I6796" i="49"/>
  <c r="K6795" i="49"/>
  <c r="I6795" i="49"/>
  <c r="K6794" i="49"/>
  <c r="I6794" i="49"/>
  <c r="K6793" i="49"/>
  <c r="I6793" i="49"/>
  <c r="K6792" i="49"/>
  <c r="I6792" i="49"/>
  <c r="K6791" i="49"/>
  <c r="I6791" i="49"/>
  <c r="K6790" i="49"/>
  <c r="I6790" i="49"/>
  <c r="K6789" i="49"/>
  <c r="I6789" i="49"/>
  <c r="K6788" i="49"/>
  <c r="I6788" i="49"/>
  <c r="K6787" i="49"/>
  <c r="I6787" i="49"/>
  <c r="K6786" i="49"/>
  <c r="I6786" i="49"/>
  <c r="K6785" i="49"/>
  <c r="I6785" i="49"/>
  <c r="K6784" i="49"/>
  <c r="I6784" i="49"/>
  <c r="K6783" i="49"/>
  <c r="I6783" i="49"/>
  <c r="K6782" i="49"/>
  <c r="I6782" i="49"/>
  <c r="K6781" i="49"/>
  <c r="I6781" i="49"/>
  <c r="K6780" i="49"/>
  <c r="I6780" i="49"/>
  <c r="K6779" i="49"/>
  <c r="I6779" i="49"/>
  <c r="K6778" i="49"/>
  <c r="I6778" i="49"/>
  <c r="K6777" i="49"/>
  <c r="I6777" i="49"/>
  <c r="K6776" i="49"/>
  <c r="I6776" i="49"/>
  <c r="K6775" i="49"/>
  <c r="I6775" i="49"/>
  <c r="K6774" i="49"/>
  <c r="I6774" i="49"/>
  <c r="K6773" i="49"/>
  <c r="I6773" i="49"/>
  <c r="K6772" i="49"/>
  <c r="I6772" i="49"/>
  <c r="K6771" i="49"/>
  <c r="I6771" i="49"/>
  <c r="K6770" i="49"/>
  <c r="I6770" i="49"/>
  <c r="K6769" i="49"/>
  <c r="I6769" i="49"/>
  <c r="K6768" i="49"/>
  <c r="I6768" i="49"/>
  <c r="K6767" i="49"/>
  <c r="I6767" i="49"/>
  <c r="J6767" i="49" s="1"/>
  <c r="K6766" i="49"/>
  <c r="I6766" i="49"/>
  <c r="J6766" i="49" s="1"/>
  <c r="H6766" i="49"/>
  <c r="K6765" i="49"/>
  <c r="I6765" i="49"/>
  <c r="K6764" i="49"/>
  <c r="I6764" i="49"/>
  <c r="J6764" i="49" s="1"/>
  <c r="H6764" i="49"/>
  <c r="K6763" i="49"/>
  <c r="I6763" i="49"/>
  <c r="J6763" i="49" s="1"/>
  <c r="K6762" i="49"/>
  <c r="I6762" i="49"/>
  <c r="J6762" i="49" s="1"/>
  <c r="H6762" i="49"/>
  <c r="K6761" i="49"/>
  <c r="I6761" i="49"/>
  <c r="K6760" i="49"/>
  <c r="I6760" i="49"/>
  <c r="J6760" i="49" s="1"/>
  <c r="H6760" i="49"/>
  <c r="K6759" i="49"/>
  <c r="I6759" i="49"/>
  <c r="J6759" i="49" s="1"/>
  <c r="K6758" i="49"/>
  <c r="I6758" i="49"/>
  <c r="J6758" i="49" s="1"/>
  <c r="H6758" i="49"/>
  <c r="K6757" i="49"/>
  <c r="I6757" i="49"/>
  <c r="K6756" i="49"/>
  <c r="I6756" i="49"/>
  <c r="J6756" i="49" s="1"/>
  <c r="H6756" i="49"/>
  <c r="K6755" i="49"/>
  <c r="I6755" i="49"/>
  <c r="J6755" i="49" s="1"/>
  <c r="K6754" i="49"/>
  <c r="I6754" i="49"/>
  <c r="J6754" i="49" s="1"/>
  <c r="H6754" i="49"/>
  <c r="K6753" i="49"/>
  <c r="I6753" i="49"/>
  <c r="K6752" i="49"/>
  <c r="I6752" i="49"/>
  <c r="J6752" i="49" s="1"/>
  <c r="H6752" i="49"/>
  <c r="K6751" i="49"/>
  <c r="I6751" i="49"/>
  <c r="J6751" i="49" s="1"/>
  <c r="K6750" i="49"/>
  <c r="I6750" i="49"/>
  <c r="J6750" i="49" s="1"/>
  <c r="H6750" i="49"/>
  <c r="K6749" i="49"/>
  <c r="I6749" i="49"/>
  <c r="K6748" i="49"/>
  <c r="I6748" i="49"/>
  <c r="J6748" i="49" s="1"/>
  <c r="H6748" i="49"/>
  <c r="K6747" i="49"/>
  <c r="I6747" i="49"/>
  <c r="J6747" i="49" s="1"/>
  <c r="K6746" i="49"/>
  <c r="I6746" i="49"/>
  <c r="J6746" i="49" s="1"/>
  <c r="H6746" i="49"/>
  <c r="K6745" i="49"/>
  <c r="I6745" i="49"/>
  <c r="K6744" i="49"/>
  <c r="I6744" i="49"/>
  <c r="J6744" i="49" s="1"/>
  <c r="H6744" i="49"/>
  <c r="K6743" i="49"/>
  <c r="I6743" i="49"/>
  <c r="J6743" i="49" s="1"/>
  <c r="K6742" i="49"/>
  <c r="I6742" i="49"/>
  <c r="J6742" i="49" s="1"/>
  <c r="H6742" i="49"/>
  <c r="K6741" i="49"/>
  <c r="I6741" i="49"/>
  <c r="K6740" i="49"/>
  <c r="I6740" i="49"/>
  <c r="J6740" i="49" s="1"/>
  <c r="H6740" i="49"/>
  <c r="K6739" i="49"/>
  <c r="I6739" i="49"/>
  <c r="J6739" i="49" s="1"/>
  <c r="K6738" i="49"/>
  <c r="I6738" i="49"/>
  <c r="J6738" i="49" s="1"/>
  <c r="H6738" i="49"/>
  <c r="K6737" i="49"/>
  <c r="I6737" i="49"/>
  <c r="K6736" i="49"/>
  <c r="I6736" i="49"/>
  <c r="J6736" i="49" s="1"/>
  <c r="H6736" i="49"/>
  <c r="K6735" i="49"/>
  <c r="I6735" i="49"/>
  <c r="J6735" i="49" s="1"/>
  <c r="K6734" i="49"/>
  <c r="I6734" i="49"/>
  <c r="J6734" i="49" s="1"/>
  <c r="H6734" i="49"/>
  <c r="K6733" i="49"/>
  <c r="I6733" i="49"/>
  <c r="K6732" i="49"/>
  <c r="I6732" i="49"/>
  <c r="J6732" i="49" s="1"/>
  <c r="H6732" i="49"/>
  <c r="K6731" i="49"/>
  <c r="I6731" i="49"/>
  <c r="J6731" i="49" s="1"/>
  <c r="K6730" i="49"/>
  <c r="I6730" i="49"/>
  <c r="J6730" i="49" s="1"/>
  <c r="H6730" i="49"/>
  <c r="K6729" i="49"/>
  <c r="I6729" i="49"/>
  <c r="K6728" i="49"/>
  <c r="I6728" i="49"/>
  <c r="J6728" i="49" s="1"/>
  <c r="H6728" i="49"/>
  <c r="K6727" i="49"/>
  <c r="I6727" i="49"/>
  <c r="J6727" i="49" s="1"/>
  <c r="K6726" i="49"/>
  <c r="I6726" i="49"/>
  <c r="J6726" i="49" s="1"/>
  <c r="H6726" i="49"/>
  <c r="K6725" i="49"/>
  <c r="I6725" i="49"/>
  <c r="K6724" i="49"/>
  <c r="I6724" i="49"/>
  <c r="J6724" i="49" s="1"/>
  <c r="H6724" i="49"/>
  <c r="K6723" i="49"/>
  <c r="I6723" i="49"/>
  <c r="J6723" i="49" s="1"/>
  <c r="K6722" i="49"/>
  <c r="I6722" i="49"/>
  <c r="J6722" i="49" s="1"/>
  <c r="H6722" i="49"/>
  <c r="K6721" i="49"/>
  <c r="I6721" i="49"/>
  <c r="K6720" i="49"/>
  <c r="I6720" i="49"/>
  <c r="J6720" i="49" s="1"/>
  <c r="H6720" i="49"/>
  <c r="K6719" i="49"/>
  <c r="I6719" i="49"/>
  <c r="J6719" i="49" s="1"/>
  <c r="K6718" i="49"/>
  <c r="I6718" i="49"/>
  <c r="J6718" i="49" s="1"/>
  <c r="H6718" i="49"/>
  <c r="K6717" i="49"/>
  <c r="I6717" i="49"/>
  <c r="K6716" i="49"/>
  <c r="I6716" i="49"/>
  <c r="J6716" i="49" s="1"/>
  <c r="H6716" i="49"/>
  <c r="K6715" i="49"/>
  <c r="I6715" i="49"/>
  <c r="J6715" i="49" s="1"/>
  <c r="K6714" i="49"/>
  <c r="I6714" i="49"/>
  <c r="J6714" i="49" s="1"/>
  <c r="H6714" i="49"/>
  <c r="K6713" i="49"/>
  <c r="I6713" i="49"/>
  <c r="K6712" i="49"/>
  <c r="I6712" i="49"/>
  <c r="J6712" i="49" s="1"/>
  <c r="H6712" i="49"/>
  <c r="K6711" i="49"/>
  <c r="I6711" i="49"/>
  <c r="K6710" i="49"/>
  <c r="I6710" i="49"/>
  <c r="J6710" i="49" s="1"/>
  <c r="H6710" i="49"/>
  <c r="K6709" i="49"/>
  <c r="I6709" i="49"/>
  <c r="K6708" i="49"/>
  <c r="I6708" i="49"/>
  <c r="J6708" i="49" s="1"/>
  <c r="H6708" i="49"/>
  <c r="K6707" i="49"/>
  <c r="I6707" i="49"/>
  <c r="J6707" i="49" s="1"/>
  <c r="K6706" i="49"/>
  <c r="I6706" i="49"/>
  <c r="J6706" i="49" s="1"/>
  <c r="H6706" i="49"/>
  <c r="K6705" i="49"/>
  <c r="I6705" i="49"/>
  <c r="K6704" i="49"/>
  <c r="I6704" i="49"/>
  <c r="J6704" i="49" s="1"/>
  <c r="H6704" i="49"/>
  <c r="K6703" i="49"/>
  <c r="I6703" i="49"/>
  <c r="K6702" i="49"/>
  <c r="I6702" i="49"/>
  <c r="J6702" i="49" s="1"/>
  <c r="H6702" i="49"/>
  <c r="K6701" i="49"/>
  <c r="I6701" i="49"/>
  <c r="K6700" i="49"/>
  <c r="I6700" i="49"/>
  <c r="J6700" i="49" s="1"/>
  <c r="H6700" i="49"/>
  <c r="K6699" i="49"/>
  <c r="I6699" i="49"/>
  <c r="K6698" i="49"/>
  <c r="I6698" i="49"/>
  <c r="J6698" i="49" s="1"/>
  <c r="H6698" i="49"/>
  <c r="K6697" i="49"/>
  <c r="I6697" i="49"/>
  <c r="K6696" i="49"/>
  <c r="I6696" i="49"/>
  <c r="J6696" i="49" s="1"/>
  <c r="H6696" i="49"/>
  <c r="K6695" i="49"/>
  <c r="I6695" i="49"/>
  <c r="K6694" i="49"/>
  <c r="I6694" i="49"/>
  <c r="J6694" i="49" s="1"/>
  <c r="H6694" i="49"/>
  <c r="K6693" i="49"/>
  <c r="I6693" i="49"/>
  <c r="K6692" i="49"/>
  <c r="I6692" i="49"/>
  <c r="J6692" i="49" s="1"/>
  <c r="H6692" i="49"/>
  <c r="K6691" i="49"/>
  <c r="I6691" i="49"/>
  <c r="K6690" i="49"/>
  <c r="I6690" i="49"/>
  <c r="J6690" i="49" s="1"/>
  <c r="H6690" i="49"/>
  <c r="K6689" i="49"/>
  <c r="I6689" i="49"/>
  <c r="K6688" i="49"/>
  <c r="I6688" i="49"/>
  <c r="J6688" i="49" s="1"/>
  <c r="H6688" i="49"/>
  <c r="K6687" i="49"/>
  <c r="I6687" i="49"/>
  <c r="K6686" i="49"/>
  <c r="I6686" i="49"/>
  <c r="J6686" i="49" s="1"/>
  <c r="H6686" i="49"/>
  <c r="K6685" i="49"/>
  <c r="I6685" i="49"/>
  <c r="K6684" i="49"/>
  <c r="I6684" i="49"/>
  <c r="J6684" i="49" s="1"/>
  <c r="H6684" i="49"/>
  <c r="K6683" i="49"/>
  <c r="I6683" i="49"/>
  <c r="K6682" i="49"/>
  <c r="I6682" i="49"/>
  <c r="J6682" i="49" s="1"/>
  <c r="H6682" i="49"/>
  <c r="K6681" i="49"/>
  <c r="I6681" i="49"/>
  <c r="K6680" i="49"/>
  <c r="I6680" i="49"/>
  <c r="J6680" i="49" s="1"/>
  <c r="H6680" i="49"/>
  <c r="K6679" i="49"/>
  <c r="I6679" i="49"/>
  <c r="K6678" i="49"/>
  <c r="I6678" i="49"/>
  <c r="J6678" i="49" s="1"/>
  <c r="H6678" i="49"/>
  <c r="K6677" i="49"/>
  <c r="I6677" i="49"/>
  <c r="K6676" i="49"/>
  <c r="I6676" i="49"/>
  <c r="J6676" i="49" s="1"/>
  <c r="H6676" i="49"/>
  <c r="K6675" i="49"/>
  <c r="I6675" i="49"/>
  <c r="K6674" i="49"/>
  <c r="I6674" i="49"/>
  <c r="K6673" i="49"/>
  <c r="I6673" i="49"/>
  <c r="J6673" i="49" s="1"/>
  <c r="H6673" i="49"/>
  <c r="K6672" i="49"/>
  <c r="J6672" i="49"/>
  <c r="I6672" i="49"/>
  <c r="H6672" i="49"/>
  <c r="K6671" i="49"/>
  <c r="I6671" i="49"/>
  <c r="J6671" i="49" s="1"/>
  <c r="H6671" i="49"/>
  <c r="K6670" i="49"/>
  <c r="I6670" i="49"/>
  <c r="K6669" i="49"/>
  <c r="I6669" i="49"/>
  <c r="J6669" i="49" s="1"/>
  <c r="H6669" i="49"/>
  <c r="K6668" i="49"/>
  <c r="J6668" i="49"/>
  <c r="I6668" i="49"/>
  <c r="H6668" i="49"/>
  <c r="K6667" i="49"/>
  <c r="I6667" i="49"/>
  <c r="K6666" i="49"/>
  <c r="J6666" i="49"/>
  <c r="I6666" i="49"/>
  <c r="H6666" i="49" s="1"/>
  <c r="K6665" i="49"/>
  <c r="I6665" i="49"/>
  <c r="K6664" i="49"/>
  <c r="I6664" i="49"/>
  <c r="H6664" i="49" s="1"/>
  <c r="K6663" i="49"/>
  <c r="I6663" i="49"/>
  <c r="K6662" i="49"/>
  <c r="I6662" i="49"/>
  <c r="H6662" i="49" s="1"/>
  <c r="K6661" i="49"/>
  <c r="I6661" i="49"/>
  <c r="K6660" i="49"/>
  <c r="J6660" i="49"/>
  <c r="I6660" i="49"/>
  <c r="H6660" i="49" s="1"/>
  <c r="K6659" i="49"/>
  <c r="I6659" i="49"/>
  <c r="K6658" i="49"/>
  <c r="J6658" i="49"/>
  <c r="I6658" i="49"/>
  <c r="H6658" i="49" s="1"/>
  <c r="K6657" i="49"/>
  <c r="I6657" i="49"/>
  <c r="K6656" i="49"/>
  <c r="I6656" i="49"/>
  <c r="H6656" i="49" s="1"/>
  <c r="K6655" i="49"/>
  <c r="J6655" i="49"/>
  <c r="I6655" i="49"/>
  <c r="H6655" i="49" s="1"/>
  <c r="K6654" i="49"/>
  <c r="J6654" i="49"/>
  <c r="I6654" i="49"/>
  <c r="H6654" i="49" s="1"/>
  <c r="K6653" i="49"/>
  <c r="I6653" i="49"/>
  <c r="H6653" i="49" s="1"/>
  <c r="K6652" i="49"/>
  <c r="I6652" i="49"/>
  <c r="H6652" i="49" s="1"/>
  <c r="K6651" i="49"/>
  <c r="J6651" i="49"/>
  <c r="I6651" i="49"/>
  <c r="H6651" i="49" s="1"/>
  <c r="K6650" i="49"/>
  <c r="J6650" i="49"/>
  <c r="I6650" i="49"/>
  <c r="H6650" i="49" s="1"/>
  <c r="K6649" i="49"/>
  <c r="I6649" i="49"/>
  <c r="H6649" i="49" s="1"/>
  <c r="K6648" i="49"/>
  <c r="I6648" i="49"/>
  <c r="H6648" i="49" s="1"/>
  <c r="K6647" i="49"/>
  <c r="J6647" i="49"/>
  <c r="I6647" i="49"/>
  <c r="H6647" i="49" s="1"/>
  <c r="K6646" i="49"/>
  <c r="J6646" i="49"/>
  <c r="I6646" i="49"/>
  <c r="H6646" i="49" s="1"/>
  <c r="K6645" i="49"/>
  <c r="I6645" i="49"/>
  <c r="H6645" i="49" s="1"/>
  <c r="K6644" i="49"/>
  <c r="I6644" i="49"/>
  <c r="H6644" i="49" s="1"/>
  <c r="K6643" i="49"/>
  <c r="J6643" i="49"/>
  <c r="I6643" i="49"/>
  <c r="H6643" i="49" s="1"/>
  <c r="K6642" i="49"/>
  <c r="J6642" i="49"/>
  <c r="I6642" i="49"/>
  <c r="H6642" i="49" s="1"/>
  <c r="K6641" i="49"/>
  <c r="I6641" i="49"/>
  <c r="H6641" i="49" s="1"/>
  <c r="K6640" i="49"/>
  <c r="I6640" i="49"/>
  <c r="H6640" i="49" s="1"/>
  <c r="K6639" i="49"/>
  <c r="J6639" i="49"/>
  <c r="I6639" i="49"/>
  <c r="H6639" i="49" s="1"/>
  <c r="K6638" i="49"/>
  <c r="J6638" i="49"/>
  <c r="I6638" i="49"/>
  <c r="H6638" i="49" s="1"/>
  <c r="K6637" i="49"/>
  <c r="I6637" i="49"/>
  <c r="H6637" i="49" s="1"/>
  <c r="K6636" i="49"/>
  <c r="I6636" i="49"/>
  <c r="H6636" i="49" s="1"/>
  <c r="K6635" i="49"/>
  <c r="J6635" i="49"/>
  <c r="I6635" i="49"/>
  <c r="H6635" i="49" s="1"/>
  <c r="K6634" i="49"/>
  <c r="J6634" i="49"/>
  <c r="I6634" i="49"/>
  <c r="H6634" i="49" s="1"/>
  <c r="K6633" i="49"/>
  <c r="I6633" i="49"/>
  <c r="H6633" i="49" s="1"/>
  <c r="K6632" i="49"/>
  <c r="I6632" i="49"/>
  <c r="H6632" i="49" s="1"/>
  <c r="K6631" i="49"/>
  <c r="J6631" i="49"/>
  <c r="I6631" i="49"/>
  <c r="H6631" i="49" s="1"/>
  <c r="K6630" i="49"/>
  <c r="J6630" i="49"/>
  <c r="I6630" i="49"/>
  <c r="H6630" i="49" s="1"/>
  <c r="K6629" i="49"/>
  <c r="I6629" i="49"/>
  <c r="H6629" i="49" s="1"/>
  <c r="K6628" i="49"/>
  <c r="I6628" i="49"/>
  <c r="H6628" i="49" s="1"/>
  <c r="K6627" i="49"/>
  <c r="J6627" i="49"/>
  <c r="I6627" i="49"/>
  <c r="H6627" i="49" s="1"/>
  <c r="K6626" i="49"/>
  <c r="J6626" i="49"/>
  <c r="I6626" i="49"/>
  <c r="H6626" i="49" s="1"/>
  <c r="K6625" i="49"/>
  <c r="I6625" i="49"/>
  <c r="H6625" i="49" s="1"/>
  <c r="K6624" i="49"/>
  <c r="I6624" i="49"/>
  <c r="H6624" i="49" s="1"/>
  <c r="K6623" i="49"/>
  <c r="J6623" i="49"/>
  <c r="I6623" i="49"/>
  <c r="H6623" i="49" s="1"/>
  <c r="K6622" i="49"/>
  <c r="J6622" i="49"/>
  <c r="I6622" i="49"/>
  <c r="H6622" i="49" s="1"/>
  <c r="K6621" i="49"/>
  <c r="I6621" i="49"/>
  <c r="H6621" i="49" s="1"/>
  <c r="K6620" i="49"/>
  <c r="I6620" i="49"/>
  <c r="H6620" i="49" s="1"/>
  <c r="K6619" i="49"/>
  <c r="J6619" i="49"/>
  <c r="I6619" i="49"/>
  <c r="H6619" i="49" s="1"/>
  <c r="K6618" i="49"/>
  <c r="J6618" i="49"/>
  <c r="I6618" i="49"/>
  <c r="H6618" i="49" s="1"/>
  <c r="K6617" i="49"/>
  <c r="I6617" i="49"/>
  <c r="H6617" i="49" s="1"/>
  <c r="K6616" i="49"/>
  <c r="I6616" i="49"/>
  <c r="H6616" i="49" s="1"/>
  <c r="K6615" i="49"/>
  <c r="J6615" i="49"/>
  <c r="I6615" i="49"/>
  <c r="H6615" i="49" s="1"/>
  <c r="K6614" i="49"/>
  <c r="J6614" i="49"/>
  <c r="I6614" i="49"/>
  <c r="H6614" i="49" s="1"/>
  <c r="K6613" i="49"/>
  <c r="I6613" i="49"/>
  <c r="H6613" i="49" s="1"/>
  <c r="K6612" i="49"/>
  <c r="I6612" i="49"/>
  <c r="H6612" i="49" s="1"/>
  <c r="K6611" i="49"/>
  <c r="J6611" i="49"/>
  <c r="I6611" i="49"/>
  <c r="H6611" i="49" s="1"/>
  <c r="K6610" i="49"/>
  <c r="J6610" i="49"/>
  <c r="I6610" i="49"/>
  <c r="H6610" i="49" s="1"/>
  <c r="K6609" i="49"/>
  <c r="I6609" i="49"/>
  <c r="H6609" i="49" s="1"/>
  <c r="K6608" i="49"/>
  <c r="I6608" i="49"/>
  <c r="H6608" i="49" s="1"/>
  <c r="K6607" i="49"/>
  <c r="J6607" i="49"/>
  <c r="I6607" i="49"/>
  <c r="H6607" i="49" s="1"/>
  <c r="K6606" i="49"/>
  <c r="J6606" i="49"/>
  <c r="I6606" i="49"/>
  <c r="H6606" i="49" s="1"/>
  <c r="K6605" i="49"/>
  <c r="I6605" i="49"/>
  <c r="H6605" i="49" s="1"/>
  <c r="K6604" i="49"/>
  <c r="I6604" i="49"/>
  <c r="H6604" i="49" s="1"/>
  <c r="K6603" i="49"/>
  <c r="J6603" i="49"/>
  <c r="I6603" i="49"/>
  <c r="H6603" i="49" s="1"/>
  <c r="K6602" i="49"/>
  <c r="J6602" i="49"/>
  <c r="I6602" i="49"/>
  <c r="H6602" i="49" s="1"/>
  <c r="K6601" i="49"/>
  <c r="I6601" i="49"/>
  <c r="H6601" i="49" s="1"/>
  <c r="K6600" i="49"/>
  <c r="I6600" i="49"/>
  <c r="H6600" i="49" s="1"/>
  <c r="K6599" i="49"/>
  <c r="J6599" i="49"/>
  <c r="I6599" i="49"/>
  <c r="H6599" i="49" s="1"/>
  <c r="K6598" i="49"/>
  <c r="J6598" i="49"/>
  <c r="I6598" i="49"/>
  <c r="H6598" i="49" s="1"/>
  <c r="K6597" i="49"/>
  <c r="I6597" i="49"/>
  <c r="H6597" i="49" s="1"/>
  <c r="K6596" i="49"/>
  <c r="I6596" i="49"/>
  <c r="H6596" i="49" s="1"/>
  <c r="K6595" i="49"/>
  <c r="J6595" i="49"/>
  <c r="I6595" i="49"/>
  <c r="H6595" i="49" s="1"/>
  <c r="K6594" i="49"/>
  <c r="J6594" i="49"/>
  <c r="I6594" i="49"/>
  <c r="H6594" i="49" s="1"/>
  <c r="K6593" i="49"/>
  <c r="I6593" i="49"/>
  <c r="H6593" i="49" s="1"/>
  <c r="K6592" i="49"/>
  <c r="I6592" i="49"/>
  <c r="H6592" i="49" s="1"/>
  <c r="K6591" i="49"/>
  <c r="J6591" i="49"/>
  <c r="I6591" i="49"/>
  <c r="H6591" i="49" s="1"/>
  <c r="K6590" i="49"/>
  <c r="J6590" i="49"/>
  <c r="I6590" i="49"/>
  <c r="H6590" i="49" s="1"/>
  <c r="K6589" i="49"/>
  <c r="I6589" i="49"/>
  <c r="H6589" i="49" s="1"/>
  <c r="K6588" i="49"/>
  <c r="I6588" i="49"/>
  <c r="H6588" i="49" s="1"/>
  <c r="K6587" i="49"/>
  <c r="J6587" i="49"/>
  <c r="I6587" i="49"/>
  <c r="H6587" i="49" s="1"/>
  <c r="K6586" i="49"/>
  <c r="J6586" i="49"/>
  <c r="I6586" i="49"/>
  <c r="H6586" i="49" s="1"/>
  <c r="K6585" i="49"/>
  <c r="I6585" i="49"/>
  <c r="H6585" i="49" s="1"/>
  <c r="K6584" i="49"/>
  <c r="I6584" i="49"/>
  <c r="H6584" i="49" s="1"/>
  <c r="K6583" i="49"/>
  <c r="J6583" i="49"/>
  <c r="I6583" i="49"/>
  <c r="H6583" i="49" s="1"/>
  <c r="K6582" i="49"/>
  <c r="J6582" i="49"/>
  <c r="I6582" i="49"/>
  <c r="H6582" i="49" s="1"/>
  <c r="K6581" i="49"/>
  <c r="I6581" i="49"/>
  <c r="H6581" i="49" s="1"/>
  <c r="K6580" i="49"/>
  <c r="I6580" i="49"/>
  <c r="H6580" i="49" s="1"/>
  <c r="K6579" i="49"/>
  <c r="J6579" i="49"/>
  <c r="I6579" i="49"/>
  <c r="H6579" i="49" s="1"/>
  <c r="K6578" i="49"/>
  <c r="J6578" i="49"/>
  <c r="I6578" i="49"/>
  <c r="H6578" i="49" s="1"/>
  <c r="K6577" i="49"/>
  <c r="I6577" i="49"/>
  <c r="H6577" i="49" s="1"/>
  <c r="K6576" i="49"/>
  <c r="I6576" i="49"/>
  <c r="H6576" i="49" s="1"/>
  <c r="K6575" i="49"/>
  <c r="J6575" i="49"/>
  <c r="I6575" i="49"/>
  <c r="H6575" i="49" s="1"/>
  <c r="K6574" i="49"/>
  <c r="J6574" i="49"/>
  <c r="I6574" i="49"/>
  <c r="H6574" i="49" s="1"/>
  <c r="K6573" i="49"/>
  <c r="I6573" i="49"/>
  <c r="H6573" i="49" s="1"/>
  <c r="K6572" i="49"/>
  <c r="I6572" i="49"/>
  <c r="H6572" i="49" s="1"/>
  <c r="K6571" i="49"/>
  <c r="J6571" i="49"/>
  <c r="I6571" i="49"/>
  <c r="H6571" i="49" s="1"/>
  <c r="K6570" i="49"/>
  <c r="J6570" i="49"/>
  <c r="I6570" i="49"/>
  <c r="H6570" i="49" s="1"/>
  <c r="K6569" i="49"/>
  <c r="I6569" i="49"/>
  <c r="H6569" i="49" s="1"/>
  <c r="K6568" i="49"/>
  <c r="I6568" i="49"/>
  <c r="H6568" i="49" s="1"/>
  <c r="K6567" i="49"/>
  <c r="J6567" i="49"/>
  <c r="I6567" i="49"/>
  <c r="H6567" i="49" s="1"/>
  <c r="K6566" i="49"/>
  <c r="J6566" i="49"/>
  <c r="I6566" i="49"/>
  <c r="H6566" i="49" s="1"/>
  <c r="K6565" i="49"/>
  <c r="I6565" i="49"/>
  <c r="H6565" i="49" s="1"/>
  <c r="K6564" i="49"/>
  <c r="I6564" i="49"/>
  <c r="H6564" i="49" s="1"/>
  <c r="K6563" i="49"/>
  <c r="J6563" i="49"/>
  <c r="I6563" i="49"/>
  <c r="H6563" i="49" s="1"/>
  <c r="K6562" i="49"/>
  <c r="J6562" i="49"/>
  <c r="I6562" i="49"/>
  <c r="H6562" i="49" s="1"/>
  <c r="K6561" i="49"/>
  <c r="I6561" i="49"/>
  <c r="H6561" i="49" s="1"/>
  <c r="K6560" i="49"/>
  <c r="I6560" i="49"/>
  <c r="H6560" i="49" s="1"/>
  <c r="K6559" i="49"/>
  <c r="J6559" i="49"/>
  <c r="I6559" i="49"/>
  <c r="H6559" i="49" s="1"/>
  <c r="K6558" i="49"/>
  <c r="J6558" i="49"/>
  <c r="I6558" i="49"/>
  <c r="H6558" i="49" s="1"/>
  <c r="K6557" i="49"/>
  <c r="I6557" i="49"/>
  <c r="H6557" i="49" s="1"/>
  <c r="K6556" i="49"/>
  <c r="I6556" i="49"/>
  <c r="H6556" i="49" s="1"/>
  <c r="K6555" i="49"/>
  <c r="J6555" i="49"/>
  <c r="I6555" i="49"/>
  <c r="H6555" i="49" s="1"/>
  <c r="K6554" i="49"/>
  <c r="J6554" i="49"/>
  <c r="I6554" i="49"/>
  <c r="H6554" i="49" s="1"/>
  <c r="K6553" i="49"/>
  <c r="I6553" i="49"/>
  <c r="H6553" i="49" s="1"/>
  <c r="K6552" i="49"/>
  <c r="I6552" i="49"/>
  <c r="H6552" i="49" s="1"/>
  <c r="K6551" i="49"/>
  <c r="J6551" i="49"/>
  <c r="I6551" i="49"/>
  <c r="H6551" i="49" s="1"/>
  <c r="K6550" i="49"/>
  <c r="J6550" i="49"/>
  <c r="I6550" i="49"/>
  <c r="H6550" i="49" s="1"/>
  <c r="K6549" i="49"/>
  <c r="I6549" i="49"/>
  <c r="H6549" i="49" s="1"/>
  <c r="K6548" i="49"/>
  <c r="I6548" i="49"/>
  <c r="H6548" i="49" s="1"/>
  <c r="K6547" i="49"/>
  <c r="J6547" i="49"/>
  <c r="I6547" i="49"/>
  <c r="H6547" i="49" s="1"/>
  <c r="K6546" i="49"/>
  <c r="J6546" i="49"/>
  <c r="I6546" i="49"/>
  <c r="H6546" i="49" s="1"/>
  <c r="K6545" i="49"/>
  <c r="I6545" i="49"/>
  <c r="H6545" i="49" s="1"/>
  <c r="K6544" i="49"/>
  <c r="I6544" i="49"/>
  <c r="H6544" i="49" s="1"/>
  <c r="K6543" i="49"/>
  <c r="J6543" i="49"/>
  <c r="I6543" i="49"/>
  <c r="H6543" i="49" s="1"/>
  <c r="K6542" i="49"/>
  <c r="J6542" i="49"/>
  <c r="I6542" i="49"/>
  <c r="H6542" i="49" s="1"/>
  <c r="K6541" i="49"/>
  <c r="I6541" i="49"/>
  <c r="H6541" i="49" s="1"/>
  <c r="K6540" i="49"/>
  <c r="I6540" i="49"/>
  <c r="H6540" i="49" s="1"/>
  <c r="K6539" i="49"/>
  <c r="J6539" i="49"/>
  <c r="I6539" i="49"/>
  <c r="H6539" i="49" s="1"/>
  <c r="K6538" i="49"/>
  <c r="J6538" i="49"/>
  <c r="I6538" i="49"/>
  <c r="H6538" i="49" s="1"/>
  <c r="K6537" i="49"/>
  <c r="I6537" i="49"/>
  <c r="H6537" i="49" s="1"/>
  <c r="K6536" i="49"/>
  <c r="I6536" i="49"/>
  <c r="H6536" i="49" s="1"/>
  <c r="K6535" i="49"/>
  <c r="J6535" i="49"/>
  <c r="I6535" i="49"/>
  <c r="H6535" i="49" s="1"/>
  <c r="K6534" i="49"/>
  <c r="J6534" i="49"/>
  <c r="I6534" i="49"/>
  <c r="H6534" i="49" s="1"/>
  <c r="K6533" i="49"/>
  <c r="I6533" i="49"/>
  <c r="H6533" i="49" s="1"/>
  <c r="K6532" i="49"/>
  <c r="I6532" i="49"/>
  <c r="H6532" i="49" s="1"/>
  <c r="K6531" i="49"/>
  <c r="J6531" i="49"/>
  <c r="I6531" i="49"/>
  <c r="H6531" i="49" s="1"/>
  <c r="K6530" i="49"/>
  <c r="J6530" i="49"/>
  <c r="I6530" i="49"/>
  <c r="H6530" i="49" s="1"/>
  <c r="K6529" i="49"/>
  <c r="I6529" i="49"/>
  <c r="H6529" i="49" s="1"/>
  <c r="K6528" i="49"/>
  <c r="I6528" i="49"/>
  <c r="H6528" i="49" s="1"/>
  <c r="K6527" i="49"/>
  <c r="J6527" i="49"/>
  <c r="I6527" i="49"/>
  <c r="H6527" i="49" s="1"/>
  <c r="K6526" i="49"/>
  <c r="J6526" i="49"/>
  <c r="I6526" i="49"/>
  <c r="H6526" i="49" s="1"/>
  <c r="K6525" i="49"/>
  <c r="I6525" i="49"/>
  <c r="H6525" i="49" s="1"/>
  <c r="K6524" i="49"/>
  <c r="I6524" i="49"/>
  <c r="H6524" i="49" s="1"/>
  <c r="K6523" i="49"/>
  <c r="J6523" i="49"/>
  <c r="I6523" i="49"/>
  <c r="H6523" i="49" s="1"/>
  <c r="K6522" i="49"/>
  <c r="J6522" i="49"/>
  <c r="I6522" i="49"/>
  <c r="H6522" i="49" s="1"/>
  <c r="K6521" i="49"/>
  <c r="I6521" i="49"/>
  <c r="H6521" i="49" s="1"/>
  <c r="K6520" i="49"/>
  <c r="I6520" i="49"/>
  <c r="H6520" i="49" s="1"/>
  <c r="K6519" i="49"/>
  <c r="J6519" i="49"/>
  <c r="I6519" i="49"/>
  <c r="H6519" i="49" s="1"/>
  <c r="K6518" i="49"/>
  <c r="J6518" i="49"/>
  <c r="I6518" i="49"/>
  <c r="H6518" i="49" s="1"/>
  <c r="K6517" i="49"/>
  <c r="I6517" i="49"/>
  <c r="H6517" i="49" s="1"/>
  <c r="K6516" i="49"/>
  <c r="I6516" i="49"/>
  <c r="H6516" i="49" s="1"/>
  <c r="K6515" i="49"/>
  <c r="J6515" i="49"/>
  <c r="I6515" i="49"/>
  <c r="H6515" i="49" s="1"/>
  <c r="K6514" i="49"/>
  <c r="J6514" i="49"/>
  <c r="I6514" i="49"/>
  <c r="H6514" i="49" s="1"/>
  <c r="K6513" i="49"/>
  <c r="I6513" i="49"/>
  <c r="H6513" i="49" s="1"/>
  <c r="K6512" i="49"/>
  <c r="I6512" i="49"/>
  <c r="H6512" i="49" s="1"/>
  <c r="K6511" i="49"/>
  <c r="J6511" i="49"/>
  <c r="I6511" i="49"/>
  <c r="H6511" i="49" s="1"/>
  <c r="K6510" i="49"/>
  <c r="J6510" i="49"/>
  <c r="I6510" i="49"/>
  <c r="H6510" i="49" s="1"/>
  <c r="K6509" i="49"/>
  <c r="I6509" i="49"/>
  <c r="H6509" i="49" s="1"/>
  <c r="K6508" i="49"/>
  <c r="I6508" i="49"/>
  <c r="H6508" i="49" s="1"/>
  <c r="K6507" i="49"/>
  <c r="J6507" i="49"/>
  <c r="I6507" i="49"/>
  <c r="H6507" i="49" s="1"/>
  <c r="K6506" i="49"/>
  <c r="J6506" i="49"/>
  <c r="I6506" i="49"/>
  <c r="H6506" i="49" s="1"/>
  <c r="K6505" i="49"/>
  <c r="I6505" i="49"/>
  <c r="H6505" i="49" s="1"/>
  <c r="K6504" i="49"/>
  <c r="I6504" i="49"/>
  <c r="H6504" i="49" s="1"/>
  <c r="K6503" i="49"/>
  <c r="J6503" i="49"/>
  <c r="I6503" i="49"/>
  <c r="H6503" i="49" s="1"/>
  <c r="K6502" i="49"/>
  <c r="J6502" i="49"/>
  <c r="I6502" i="49"/>
  <c r="H6502" i="49" s="1"/>
  <c r="K6501" i="49"/>
  <c r="I6501" i="49"/>
  <c r="H6501" i="49" s="1"/>
  <c r="K6500" i="49"/>
  <c r="I6500" i="49"/>
  <c r="H6500" i="49" s="1"/>
  <c r="K6499" i="49"/>
  <c r="J6499" i="49"/>
  <c r="I6499" i="49"/>
  <c r="H6499" i="49" s="1"/>
  <c r="K6498" i="49"/>
  <c r="J6498" i="49"/>
  <c r="I6498" i="49"/>
  <c r="H6498" i="49" s="1"/>
  <c r="K6497" i="49"/>
  <c r="I6497" i="49"/>
  <c r="H6497" i="49" s="1"/>
  <c r="K6496" i="49"/>
  <c r="I6496" i="49"/>
  <c r="H6496" i="49" s="1"/>
  <c r="K6495" i="49"/>
  <c r="J6495" i="49"/>
  <c r="I6495" i="49"/>
  <c r="H6495" i="49" s="1"/>
  <c r="K6494" i="49"/>
  <c r="J6494" i="49"/>
  <c r="I6494" i="49"/>
  <c r="H6494" i="49" s="1"/>
  <c r="K6493" i="49"/>
  <c r="I6493" i="49"/>
  <c r="H6493" i="49" s="1"/>
  <c r="K6492" i="49"/>
  <c r="I6492" i="49"/>
  <c r="H6492" i="49" s="1"/>
  <c r="K6491" i="49"/>
  <c r="J6491" i="49"/>
  <c r="I6491" i="49"/>
  <c r="H6491" i="49" s="1"/>
  <c r="K6490" i="49"/>
  <c r="J6490" i="49"/>
  <c r="I6490" i="49"/>
  <c r="H6490" i="49" s="1"/>
  <c r="K6489" i="49"/>
  <c r="I6489" i="49"/>
  <c r="H6489" i="49" s="1"/>
  <c r="K6488" i="49"/>
  <c r="I6488" i="49"/>
  <c r="H6488" i="49" s="1"/>
  <c r="K6487" i="49"/>
  <c r="J6487" i="49"/>
  <c r="I6487" i="49"/>
  <c r="H6487" i="49" s="1"/>
  <c r="K6486" i="49"/>
  <c r="J6486" i="49"/>
  <c r="I6486" i="49"/>
  <c r="H6486" i="49" s="1"/>
  <c r="K6485" i="49"/>
  <c r="I6485" i="49"/>
  <c r="H6485" i="49" s="1"/>
  <c r="K6484" i="49"/>
  <c r="I6484" i="49"/>
  <c r="H6484" i="49" s="1"/>
  <c r="K6483" i="49"/>
  <c r="J6483" i="49"/>
  <c r="I6483" i="49"/>
  <c r="H6483" i="49" s="1"/>
  <c r="K6482" i="49"/>
  <c r="J6482" i="49"/>
  <c r="I6482" i="49"/>
  <c r="H6482" i="49" s="1"/>
  <c r="K6481" i="49"/>
  <c r="I6481" i="49"/>
  <c r="H6481" i="49" s="1"/>
  <c r="K6480" i="49"/>
  <c r="I6480" i="49"/>
  <c r="H6480" i="49" s="1"/>
  <c r="K6479" i="49"/>
  <c r="J6479" i="49"/>
  <c r="I6479" i="49"/>
  <c r="H6479" i="49" s="1"/>
  <c r="K6478" i="49"/>
  <c r="J6478" i="49"/>
  <c r="I6478" i="49"/>
  <c r="H6478" i="49" s="1"/>
  <c r="K6477" i="49"/>
  <c r="I6477" i="49"/>
  <c r="H6477" i="49" s="1"/>
  <c r="K6476" i="49"/>
  <c r="I6476" i="49"/>
  <c r="H6476" i="49" s="1"/>
  <c r="K6475" i="49"/>
  <c r="J6475" i="49"/>
  <c r="I6475" i="49"/>
  <c r="H6475" i="49" s="1"/>
  <c r="K6474" i="49"/>
  <c r="J6474" i="49"/>
  <c r="I6474" i="49"/>
  <c r="H6474" i="49" s="1"/>
  <c r="K6473" i="49"/>
  <c r="I6473" i="49"/>
  <c r="H6473" i="49" s="1"/>
  <c r="K6472" i="49"/>
  <c r="I6472" i="49"/>
  <c r="H6472" i="49" s="1"/>
  <c r="K6471" i="49"/>
  <c r="J6471" i="49"/>
  <c r="I6471" i="49"/>
  <c r="H6471" i="49" s="1"/>
  <c r="K6470" i="49"/>
  <c r="J6470" i="49"/>
  <c r="I6470" i="49"/>
  <c r="H6470" i="49" s="1"/>
  <c r="K6469" i="49"/>
  <c r="I6469" i="49"/>
  <c r="H6469" i="49" s="1"/>
  <c r="K6468" i="49"/>
  <c r="I6468" i="49"/>
  <c r="H6468" i="49" s="1"/>
  <c r="K6467" i="49"/>
  <c r="J6467" i="49"/>
  <c r="I6467" i="49"/>
  <c r="H6467" i="49" s="1"/>
  <c r="K6466" i="49"/>
  <c r="J6466" i="49"/>
  <c r="I6466" i="49"/>
  <c r="H6466" i="49" s="1"/>
  <c r="K6465" i="49"/>
  <c r="I6465" i="49"/>
  <c r="H6465" i="49" s="1"/>
  <c r="K6464" i="49"/>
  <c r="I6464" i="49"/>
  <c r="H6464" i="49" s="1"/>
  <c r="K6463" i="49"/>
  <c r="J6463" i="49"/>
  <c r="I6463" i="49"/>
  <c r="H6463" i="49" s="1"/>
  <c r="K6462" i="49"/>
  <c r="J6462" i="49"/>
  <c r="I6462" i="49"/>
  <c r="H6462" i="49" s="1"/>
  <c r="K6461" i="49"/>
  <c r="I6461" i="49"/>
  <c r="H6461" i="49" s="1"/>
  <c r="K6460" i="49"/>
  <c r="I6460" i="49"/>
  <c r="H6460" i="49" s="1"/>
  <c r="K6459" i="49"/>
  <c r="J6459" i="49"/>
  <c r="I6459" i="49"/>
  <c r="H6459" i="49" s="1"/>
  <c r="K6458" i="49"/>
  <c r="J6458" i="49"/>
  <c r="I6458" i="49"/>
  <c r="H6458" i="49" s="1"/>
  <c r="K6457" i="49"/>
  <c r="I6457" i="49"/>
  <c r="H6457" i="49" s="1"/>
  <c r="K6456" i="49"/>
  <c r="I6456" i="49"/>
  <c r="H6456" i="49" s="1"/>
  <c r="K6455" i="49"/>
  <c r="J6455" i="49"/>
  <c r="I6455" i="49"/>
  <c r="H6455" i="49" s="1"/>
  <c r="K6454" i="49"/>
  <c r="J6454" i="49"/>
  <c r="I6454" i="49"/>
  <c r="H6454" i="49" s="1"/>
  <c r="K6453" i="49"/>
  <c r="I6453" i="49"/>
  <c r="H6453" i="49" s="1"/>
  <c r="K6452" i="49"/>
  <c r="I6452" i="49"/>
  <c r="H6452" i="49" s="1"/>
  <c r="K6451" i="49"/>
  <c r="J6451" i="49"/>
  <c r="I6451" i="49"/>
  <c r="H6451" i="49" s="1"/>
  <c r="K6450" i="49"/>
  <c r="J6450" i="49"/>
  <c r="I6450" i="49"/>
  <c r="H6450" i="49" s="1"/>
  <c r="K6449" i="49"/>
  <c r="I6449" i="49"/>
  <c r="H6449" i="49" s="1"/>
  <c r="K6448" i="49"/>
  <c r="I6448" i="49"/>
  <c r="H6448" i="49" s="1"/>
  <c r="K6447" i="49"/>
  <c r="J6447" i="49"/>
  <c r="I6447" i="49"/>
  <c r="H6447" i="49" s="1"/>
  <c r="K6446" i="49"/>
  <c r="J6446" i="49"/>
  <c r="I6446" i="49"/>
  <c r="H6446" i="49" s="1"/>
  <c r="K6445" i="49"/>
  <c r="I6445" i="49"/>
  <c r="H6445" i="49" s="1"/>
  <c r="K6444" i="49"/>
  <c r="I6444" i="49"/>
  <c r="H6444" i="49" s="1"/>
  <c r="K6443" i="49"/>
  <c r="J6443" i="49"/>
  <c r="I6443" i="49"/>
  <c r="H6443" i="49" s="1"/>
  <c r="K6442" i="49"/>
  <c r="J6442" i="49"/>
  <c r="I6442" i="49"/>
  <c r="H6442" i="49" s="1"/>
  <c r="K6441" i="49"/>
  <c r="I6441" i="49"/>
  <c r="H6441" i="49" s="1"/>
  <c r="K6440" i="49"/>
  <c r="I6440" i="49"/>
  <c r="H6440" i="49" s="1"/>
  <c r="K6439" i="49"/>
  <c r="J6439" i="49"/>
  <c r="I6439" i="49"/>
  <c r="H6439" i="49" s="1"/>
  <c r="K6438" i="49"/>
  <c r="J6438" i="49"/>
  <c r="I6438" i="49"/>
  <c r="H6438" i="49" s="1"/>
  <c r="K6437" i="49"/>
  <c r="I6437" i="49"/>
  <c r="H6437" i="49" s="1"/>
  <c r="K6436" i="49"/>
  <c r="I6436" i="49"/>
  <c r="H6436" i="49" s="1"/>
  <c r="K6435" i="49"/>
  <c r="J6435" i="49"/>
  <c r="I6435" i="49"/>
  <c r="H6435" i="49" s="1"/>
  <c r="K6434" i="49"/>
  <c r="J6434" i="49"/>
  <c r="I6434" i="49"/>
  <c r="H6434" i="49" s="1"/>
  <c r="K6433" i="49"/>
  <c r="I6433" i="49"/>
  <c r="H6433" i="49" s="1"/>
  <c r="K6432" i="49"/>
  <c r="I6432" i="49"/>
  <c r="H6432" i="49" s="1"/>
  <c r="K6431" i="49"/>
  <c r="J6431" i="49"/>
  <c r="I6431" i="49"/>
  <c r="H6431" i="49" s="1"/>
  <c r="K6430" i="49"/>
  <c r="J6430" i="49"/>
  <c r="I6430" i="49"/>
  <c r="H6430" i="49" s="1"/>
  <c r="K6429" i="49"/>
  <c r="I6429" i="49"/>
  <c r="H6429" i="49" s="1"/>
  <c r="K6428" i="49"/>
  <c r="I6428" i="49"/>
  <c r="H6428" i="49" s="1"/>
  <c r="K6427" i="49"/>
  <c r="J6427" i="49"/>
  <c r="I6427" i="49"/>
  <c r="H6427" i="49" s="1"/>
  <c r="K6426" i="49"/>
  <c r="J6426" i="49"/>
  <c r="I6426" i="49"/>
  <c r="H6426" i="49" s="1"/>
  <c r="K6425" i="49"/>
  <c r="I6425" i="49"/>
  <c r="H6425" i="49" s="1"/>
  <c r="K6424" i="49"/>
  <c r="I6424" i="49"/>
  <c r="H6424" i="49" s="1"/>
  <c r="K6423" i="49"/>
  <c r="J6423" i="49"/>
  <c r="I6423" i="49"/>
  <c r="H6423" i="49" s="1"/>
  <c r="K6422" i="49"/>
  <c r="J6422" i="49"/>
  <c r="I6422" i="49"/>
  <c r="H6422" i="49" s="1"/>
  <c r="K6421" i="49"/>
  <c r="I6421" i="49"/>
  <c r="H6421" i="49" s="1"/>
  <c r="K6420" i="49"/>
  <c r="I6420" i="49"/>
  <c r="H6420" i="49" s="1"/>
  <c r="K6419" i="49"/>
  <c r="J6419" i="49"/>
  <c r="I6419" i="49"/>
  <c r="H6419" i="49" s="1"/>
  <c r="K6418" i="49"/>
  <c r="J6418" i="49"/>
  <c r="I6418" i="49"/>
  <c r="H6418" i="49" s="1"/>
  <c r="K6417" i="49"/>
  <c r="I6417" i="49"/>
  <c r="H6417" i="49" s="1"/>
  <c r="K6416" i="49"/>
  <c r="I6416" i="49"/>
  <c r="H6416" i="49" s="1"/>
  <c r="K6415" i="49"/>
  <c r="J6415" i="49"/>
  <c r="I6415" i="49"/>
  <c r="H6415" i="49" s="1"/>
  <c r="K6414" i="49"/>
  <c r="J6414" i="49"/>
  <c r="I6414" i="49"/>
  <c r="H6414" i="49" s="1"/>
  <c r="K6413" i="49"/>
  <c r="I6413" i="49"/>
  <c r="H6413" i="49" s="1"/>
  <c r="K6412" i="49"/>
  <c r="I6412" i="49"/>
  <c r="H6412" i="49" s="1"/>
  <c r="K6411" i="49"/>
  <c r="J6411" i="49"/>
  <c r="I6411" i="49"/>
  <c r="H6411" i="49" s="1"/>
  <c r="K6410" i="49"/>
  <c r="J6410" i="49"/>
  <c r="I6410" i="49"/>
  <c r="H6410" i="49" s="1"/>
  <c r="K6409" i="49"/>
  <c r="I6409" i="49"/>
  <c r="H6409" i="49" s="1"/>
  <c r="K6408" i="49"/>
  <c r="I6408" i="49"/>
  <c r="H6408" i="49" s="1"/>
  <c r="K6407" i="49"/>
  <c r="J6407" i="49"/>
  <c r="I6407" i="49"/>
  <c r="H6407" i="49" s="1"/>
  <c r="K6406" i="49"/>
  <c r="J6406" i="49"/>
  <c r="I6406" i="49"/>
  <c r="H6406" i="49" s="1"/>
  <c r="K6405" i="49"/>
  <c r="I6405" i="49"/>
  <c r="H6405" i="49" s="1"/>
  <c r="K6404" i="49"/>
  <c r="I6404" i="49"/>
  <c r="H6404" i="49" s="1"/>
  <c r="K6403" i="49"/>
  <c r="J6403" i="49"/>
  <c r="I6403" i="49"/>
  <c r="H6403" i="49" s="1"/>
  <c r="K6402" i="49"/>
  <c r="J6402" i="49"/>
  <c r="I6402" i="49"/>
  <c r="H6402" i="49" s="1"/>
  <c r="K6401" i="49"/>
  <c r="I6401" i="49"/>
  <c r="H6401" i="49" s="1"/>
  <c r="K6400" i="49"/>
  <c r="I6400" i="49"/>
  <c r="H6400" i="49" s="1"/>
  <c r="K6399" i="49"/>
  <c r="J6399" i="49"/>
  <c r="I6399" i="49"/>
  <c r="H6399" i="49" s="1"/>
  <c r="K6398" i="49"/>
  <c r="J6398" i="49"/>
  <c r="I6398" i="49"/>
  <c r="H6398" i="49" s="1"/>
  <c r="K6397" i="49"/>
  <c r="I6397" i="49"/>
  <c r="H6397" i="49" s="1"/>
  <c r="K6396" i="49"/>
  <c r="I6396" i="49"/>
  <c r="H6396" i="49" s="1"/>
  <c r="K6395" i="49"/>
  <c r="J6395" i="49"/>
  <c r="I6395" i="49"/>
  <c r="H6395" i="49" s="1"/>
  <c r="K6394" i="49"/>
  <c r="J6394" i="49"/>
  <c r="I6394" i="49"/>
  <c r="H6394" i="49" s="1"/>
  <c r="K6393" i="49"/>
  <c r="I6393" i="49"/>
  <c r="H6393" i="49" s="1"/>
  <c r="K6392" i="49"/>
  <c r="I6392" i="49"/>
  <c r="H6392" i="49" s="1"/>
  <c r="K6391" i="49"/>
  <c r="J6391" i="49"/>
  <c r="I6391" i="49"/>
  <c r="H6391" i="49" s="1"/>
  <c r="K6390" i="49"/>
  <c r="J6390" i="49"/>
  <c r="I6390" i="49"/>
  <c r="H6390" i="49" s="1"/>
  <c r="K6389" i="49"/>
  <c r="I6389" i="49"/>
  <c r="H6389" i="49" s="1"/>
  <c r="K6388" i="49"/>
  <c r="I6388" i="49"/>
  <c r="H6388" i="49" s="1"/>
  <c r="K6387" i="49"/>
  <c r="J6387" i="49"/>
  <c r="I6387" i="49"/>
  <c r="H6387" i="49" s="1"/>
  <c r="K6386" i="49"/>
  <c r="J6386" i="49"/>
  <c r="I6386" i="49"/>
  <c r="H6386" i="49" s="1"/>
  <c r="K6385" i="49"/>
  <c r="I6385" i="49"/>
  <c r="H6385" i="49" s="1"/>
  <c r="K6384" i="49"/>
  <c r="I6384" i="49"/>
  <c r="H6384" i="49" s="1"/>
  <c r="K6383" i="49"/>
  <c r="J6383" i="49"/>
  <c r="I6383" i="49"/>
  <c r="H6383" i="49" s="1"/>
  <c r="K6382" i="49"/>
  <c r="J6382" i="49"/>
  <c r="I6382" i="49"/>
  <c r="H6382" i="49" s="1"/>
  <c r="K6381" i="49"/>
  <c r="I6381" i="49"/>
  <c r="H6381" i="49" s="1"/>
  <c r="K6380" i="49"/>
  <c r="I6380" i="49"/>
  <c r="H6380" i="49" s="1"/>
  <c r="K6379" i="49"/>
  <c r="J6379" i="49"/>
  <c r="I6379" i="49"/>
  <c r="H6379" i="49" s="1"/>
  <c r="K6378" i="49"/>
  <c r="J6378" i="49"/>
  <c r="I6378" i="49"/>
  <c r="H6378" i="49" s="1"/>
  <c r="K6377" i="49"/>
  <c r="I6377" i="49"/>
  <c r="H6377" i="49" s="1"/>
  <c r="K6376" i="49"/>
  <c r="I6376" i="49"/>
  <c r="H6376" i="49" s="1"/>
  <c r="K6375" i="49"/>
  <c r="J6375" i="49"/>
  <c r="I6375" i="49"/>
  <c r="H6375" i="49" s="1"/>
  <c r="K6374" i="49"/>
  <c r="J6374" i="49"/>
  <c r="I6374" i="49"/>
  <c r="H6374" i="49" s="1"/>
  <c r="K6373" i="49"/>
  <c r="I6373" i="49"/>
  <c r="H6373" i="49" s="1"/>
  <c r="K6372" i="49"/>
  <c r="I6372" i="49"/>
  <c r="H6372" i="49" s="1"/>
  <c r="K6371" i="49"/>
  <c r="J6371" i="49"/>
  <c r="I6371" i="49"/>
  <c r="H6371" i="49" s="1"/>
  <c r="K6370" i="49"/>
  <c r="J6370" i="49"/>
  <c r="I6370" i="49"/>
  <c r="H6370" i="49" s="1"/>
  <c r="K6369" i="49"/>
  <c r="I6369" i="49"/>
  <c r="H6369" i="49" s="1"/>
  <c r="K6368" i="49"/>
  <c r="I6368" i="49"/>
  <c r="H6368" i="49" s="1"/>
  <c r="K6367" i="49"/>
  <c r="J6367" i="49"/>
  <c r="I6367" i="49"/>
  <c r="H6367" i="49" s="1"/>
  <c r="K6366" i="49"/>
  <c r="J6366" i="49"/>
  <c r="I6366" i="49"/>
  <c r="H6366" i="49" s="1"/>
  <c r="K6365" i="49"/>
  <c r="I6365" i="49"/>
  <c r="H6365" i="49" s="1"/>
  <c r="K6364" i="49"/>
  <c r="I6364" i="49"/>
  <c r="H6364" i="49" s="1"/>
  <c r="K6363" i="49"/>
  <c r="J6363" i="49"/>
  <c r="I6363" i="49"/>
  <c r="H6363" i="49" s="1"/>
  <c r="K6362" i="49"/>
  <c r="J6362" i="49"/>
  <c r="I6362" i="49"/>
  <c r="H6362" i="49" s="1"/>
  <c r="K6361" i="49"/>
  <c r="I6361" i="49"/>
  <c r="H6361" i="49" s="1"/>
  <c r="K6360" i="49"/>
  <c r="I6360" i="49"/>
  <c r="H6360" i="49" s="1"/>
  <c r="K6359" i="49"/>
  <c r="J6359" i="49"/>
  <c r="I6359" i="49"/>
  <c r="H6359" i="49" s="1"/>
  <c r="K6358" i="49"/>
  <c r="J6358" i="49"/>
  <c r="I6358" i="49"/>
  <c r="H6358" i="49" s="1"/>
  <c r="K6357" i="49"/>
  <c r="I6357" i="49"/>
  <c r="H6357" i="49" s="1"/>
  <c r="K6356" i="49"/>
  <c r="I6356" i="49"/>
  <c r="H6356" i="49" s="1"/>
  <c r="K6355" i="49"/>
  <c r="J6355" i="49"/>
  <c r="I6355" i="49"/>
  <c r="H6355" i="49" s="1"/>
  <c r="K6354" i="49"/>
  <c r="J6354" i="49"/>
  <c r="I6354" i="49"/>
  <c r="H6354" i="49" s="1"/>
  <c r="K6353" i="49"/>
  <c r="I6353" i="49"/>
  <c r="H6353" i="49" s="1"/>
  <c r="K6352" i="49"/>
  <c r="I6352" i="49"/>
  <c r="J6352" i="49" s="1"/>
  <c r="H6352" i="49"/>
  <c r="K6351" i="49"/>
  <c r="I6351" i="49"/>
  <c r="H6351" i="49" s="1"/>
  <c r="K6350" i="49"/>
  <c r="J6350" i="49"/>
  <c r="I6350" i="49"/>
  <c r="H6350" i="49"/>
  <c r="K6349" i="49"/>
  <c r="J6349" i="49"/>
  <c r="I6349" i="49"/>
  <c r="H6349" i="49"/>
  <c r="K6348" i="49"/>
  <c r="J6348" i="49"/>
  <c r="I6348" i="49"/>
  <c r="H6348" i="49"/>
  <c r="K6347" i="49"/>
  <c r="J6347" i="49"/>
  <c r="I6347" i="49"/>
  <c r="H6347" i="49"/>
  <c r="K6346" i="49"/>
  <c r="J6346" i="49"/>
  <c r="I6346" i="49"/>
  <c r="H6346" i="49"/>
  <c r="K6345" i="49"/>
  <c r="J6345" i="49"/>
  <c r="I6345" i="49"/>
  <c r="H6345" i="49"/>
  <c r="K6344" i="49"/>
  <c r="J6344" i="49"/>
  <c r="I6344" i="49"/>
  <c r="H6344" i="49"/>
  <c r="K6343" i="49"/>
  <c r="J6343" i="49"/>
  <c r="I6343" i="49"/>
  <c r="H6343" i="49"/>
  <c r="K6342" i="49"/>
  <c r="J6342" i="49"/>
  <c r="I6342" i="49"/>
  <c r="H6342" i="49"/>
  <c r="K6341" i="49"/>
  <c r="J6341" i="49"/>
  <c r="I6341" i="49"/>
  <c r="H6341" i="49"/>
  <c r="K6340" i="49"/>
  <c r="J6340" i="49"/>
  <c r="I6340" i="49"/>
  <c r="H6340" i="49"/>
  <c r="K6339" i="49"/>
  <c r="J6339" i="49"/>
  <c r="I6339" i="49"/>
  <c r="H6339" i="49"/>
  <c r="K6338" i="49"/>
  <c r="J6338" i="49"/>
  <c r="I6338" i="49"/>
  <c r="H6338" i="49"/>
  <c r="K6337" i="49"/>
  <c r="J6337" i="49"/>
  <c r="I6337" i="49"/>
  <c r="H6337" i="49"/>
  <c r="K6336" i="49"/>
  <c r="J6336" i="49"/>
  <c r="I6336" i="49"/>
  <c r="H6336" i="49"/>
  <c r="K6335" i="49"/>
  <c r="J6335" i="49"/>
  <c r="I6335" i="49"/>
  <c r="H6335" i="49"/>
  <c r="K6334" i="49"/>
  <c r="J6334" i="49"/>
  <c r="I6334" i="49"/>
  <c r="H6334" i="49"/>
  <c r="K6333" i="49"/>
  <c r="J6333" i="49"/>
  <c r="I6333" i="49"/>
  <c r="H6333" i="49"/>
  <c r="K6332" i="49"/>
  <c r="J6332" i="49"/>
  <c r="I6332" i="49"/>
  <c r="H6332" i="49"/>
  <c r="K6331" i="49"/>
  <c r="J6331" i="49"/>
  <c r="I6331" i="49"/>
  <c r="H6331" i="49"/>
  <c r="K6330" i="49"/>
  <c r="J6330" i="49"/>
  <c r="I6330" i="49"/>
  <c r="H6330" i="49"/>
  <c r="K6329" i="49"/>
  <c r="J6329" i="49"/>
  <c r="I6329" i="49"/>
  <c r="H6329" i="49"/>
  <c r="K6328" i="49"/>
  <c r="J6328" i="49"/>
  <c r="I6328" i="49"/>
  <c r="H6328" i="49"/>
  <c r="K6327" i="49"/>
  <c r="J6327" i="49"/>
  <c r="I6327" i="49"/>
  <c r="H6327" i="49"/>
  <c r="K6326" i="49"/>
  <c r="J6326" i="49"/>
  <c r="I6326" i="49"/>
  <c r="H6326" i="49"/>
  <c r="K6325" i="49"/>
  <c r="J6325" i="49"/>
  <c r="I6325" i="49"/>
  <c r="H6325" i="49"/>
  <c r="K6324" i="49"/>
  <c r="J6324" i="49"/>
  <c r="I6324" i="49"/>
  <c r="H6324" i="49"/>
  <c r="K6323" i="49"/>
  <c r="J6323" i="49"/>
  <c r="I6323" i="49"/>
  <c r="H6323" i="49"/>
  <c r="K6322" i="49"/>
  <c r="J6322" i="49"/>
  <c r="I6322" i="49"/>
  <c r="H6322" i="49"/>
  <c r="K6321" i="49"/>
  <c r="J6321" i="49"/>
  <c r="I6321" i="49"/>
  <c r="H6321" i="49"/>
  <c r="K6320" i="49"/>
  <c r="J6320" i="49"/>
  <c r="I6320" i="49"/>
  <c r="H6320" i="49"/>
  <c r="K6319" i="49"/>
  <c r="J6319" i="49"/>
  <c r="I6319" i="49"/>
  <c r="H6319" i="49"/>
  <c r="K6318" i="49"/>
  <c r="J6318" i="49"/>
  <c r="I6318" i="49"/>
  <c r="H6318" i="49"/>
  <c r="K6317" i="49"/>
  <c r="J6317" i="49"/>
  <c r="I6317" i="49"/>
  <c r="H6317" i="49"/>
  <c r="K6316" i="49"/>
  <c r="J6316" i="49"/>
  <c r="I6316" i="49"/>
  <c r="H6316" i="49"/>
  <c r="K6315" i="49"/>
  <c r="J6315" i="49"/>
  <c r="I6315" i="49"/>
  <c r="H6315" i="49"/>
  <c r="K6314" i="49"/>
  <c r="J6314" i="49"/>
  <c r="I6314" i="49"/>
  <c r="H6314" i="49"/>
  <c r="K6313" i="49"/>
  <c r="J6313" i="49"/>
  <c r="I6313" i="49"/>
  <c r="H6313" i="49"/>
  <c r="K6312" i="49"/>
  <c r="J6312" i="49"/>
  <c r="I6312" i="49"/>
  <c r="H6312" i="49"/>
  <c r="K6311" i="49"/>
  <c r="J6311" i="49"/>
  <c r="I6311" i="49"/>
  <c r="H6311" i="49"/>
  <c r="K6310" i="49"/>
  <c r="J6310" i="49"/>
  <c r="I6310" i="49"/>
  <c r="H6310" i="49"/>
  <c r="K6309" i="49"/>
  <c r="J6309" i="49"/>
  <c r="I6309" i="49"/>
  <c r="H6309" i="49"/>
  <c r="K6308" i="49"/>
  <c r="J6308" i="49"/>
  <c r="I6308" i="49"/>
  <c r="H6308" i="49"/>
  <c r="K6307" i="49"/>
  <c r="J6307" i="49"/>
  <c r="I6307" i="49"/>
  <c r="H6307" i="49"/>
  <c r="K6306" i="49"/>
  <c r="J6306" i="49"/>
  <c r="I6306" i="49"/>
  <c r="H6306" i="49"/>
  <c r="K6305" i="49"/>
  <c r="J6305" i="49"/>
  <c r="I6305" i="49"/>
  <c r="H6305" i="49"/>
  <c r="K6304" i="49"/>
  <c r="J6304" i="49"/>
  <c r="I6304" i="49"/>
  <c r="H6304" i="49"/>
  <c r="K6303" i="49"/>
  <c r="J6303" i="49"/>
  <c r="I6303" i="49"/>
  <c r="H6303" i="49"/>
  <c r="K6302" i="49"/>
  <c r="J6302" i="49"/>
  <c r="I6302" i="49"/>
  <c r="H6302" i="49"/>
  <c r="K6301" i="49"/>
  <c r="J6301" i="49"/>
  <c r="I6301" i="49"/>
  <c r="H6301" i="49"/>
  <c r="K6300" i="49"/>
  <c r="J6300" i="49"/>
  <c r="I6300" i="49"/>
  <c r="H6300" i="49"/>
  <c r="K6299" i="49"/>
  <c r="J6299" i="49"/>
  <c r="I6299" i="49"/>
  <c r="H6299" i="49"/>
  <c r="K6298" i="49"/>
  <c r="J6298" i="49"/>
  <c r="I6298" i="49"/>
  <c r="H6298" i="49"/>
  <c r="K6297" i="49"/>
  <c r="J6297" i="49"/>
  <c r="I6297" i="49"/>
  <c r="H6297" i="49"/>
  <c r="K6296" i="49"/>
  <c r="J6296" i="49"/>
  <c r="I6296" i="49"/>
  <c r="H6296" i="49"/>
  <c r="K6295" i="49"/>
  <c r="J6295" i="49"/>
  <c r="I6295" i="49"/>
  <c r="H6295" i="49"/>
  <c r="K6294" i="49"/>
  <c r="J6294" i="49"/>
  <c r="I6294" i="49"/>
  <c r="H6294" i="49"/>
  <c r="K6293" i="49"/>
  <c r="J6293" i="49"/>
  <c r="I6293" i="49"/>
  <c r="H6293" i="49"/>
  <c r="K6292" i="49"/>
  <c r="J6292" i="49"/>
  <c r="I6292" i="49"/>
  <c r="H6292" i="49"/>
  <c r="K6291" i="49"/>
  <c r="J6291" i="49"/>
  <c r="I6291" i="49"/>
  <c r="H6291" i="49"/>
  <c r="K6290" i="49"/>
  <c r="J6290" i="49"/>
  <c r="I6290" i="49"/>
  <c r="H6290" i="49"/>
  <c r="K6289" i="49"/>
  <c r="J6289" i="49"/>
  <c r="I6289" i="49"/>
  <c r="H6289" i="49"/>
  <c r="K6288" i="49"/>
  <c r="J6288" i="49"/>
  <c r="I6288" i="49"/>
  <c r="H6288" i="49"/>
  <c r="K6287" i="49"/>
  <c r="J6287" i="49"/>
  <c r="I6287" i="49"/>
  <c r="H6287" i="49"/>
  <c r="K6286" i="49"/>
  <c r="J6286" i="49"/>
  <c r="I6286" i="49"/>
  <c r="H6286" i="49"/>
  <c r="K6285" i="49"/>
  <c r="J6285" i="49"/>
  <c r="I6285" i="49"/>
  <c r="H6285" i="49"/>
  <c r="K6284" i="49"/>
  <c r="J6284" i="49"/>
  <c r="I6284" i="49"/>
  <c r="H6284" i="49"/>
  <c r="K6283" i="49"/>
  <c r="J6283" i="49"/>
  <c r="I6283" i="49"/>
  <c r="H6283" i="49"/>
  <c r="K6282" i="49"/>
  <c r="J6282" i="49"/>
  <c r="I6282" i="49"/>
  <c r="H6282" i="49"/>
  <c r="K6281" i="49"/>
  <c r="J6281" i="49"/>
  <c r="I6281" i="49"/>
  <c r="H6281" i="49"/>
  <c r="K6280" i="49"/>
  <c r="J6280" i="49"/>
  <c r="I6280" i="49"/>
  <c r="H6280" i="49"/>
  <c r="K6279" i="49"/>
  <c r="J6279" i="49"/>
  <c r="I6279" i="49"/>
  <c r="H6279" i="49"/>
  <c r="K6278" i="49"/>
  <c r="J6278" i="49"/>
  <c r="I6278" i="49"/>
  <c r="H6278" i="49"/>
  <c r="K6277" i="49"/>
  <c r="J6277" i="49"/>
  <c r="I6277" i="49"/>
  <c r="H6277" i="49"/>
  <c r="K6276" i="49"/>
  <c r="J6276" i="49"/>
  <c r="I6276" i="49"/>
  <c r="H6276" i="49"/>
  <c r="K6275" i="49"/>
  <c r="J6275" i="49"/>
  <c r="I6275" i="49"/>
  <c r="H6275" i="49"/>
  <c r="K6274" i="49"/>
  <c r="J6274" i="49"/>
  <c r="I6274" i="49"/>
  <c r="H6274" i="49"/>
  <c r="K6273" i="49"/>
  <c r="J6273" i="49"/>
  <c r="I6273" i="49"/>
  <c r="H6273" i="49"/>
  <c r="K6272" i="49"/>
  <c r="J6272" i="49"/>
  <c r="I6272" i="49"/>
  <c r="H6272" i="49"/>
  <c r="K6271" i="49"/>
  <c r="J6271" i="49"/>
  <c r="I6271" i="49"/>
  <c r="H6271" i="49"/>
  <c r="K6270" i="49"/>
  <c r="J6270" i="49"/>
  <c r="I6270" i="49"/>
  <c r="H6270" i="49"/>
  <c r="K6269" i="49"/>
  <c r="J6269" i="49"/>
  <c r="I6269" i="49"/>
  <c r="H6269" i="49"/>
  <c r="K6268" i="49"/>
  <c r="J6268" i="49"/>
  <c r="I6268" i="49"/>
  <c r="H6268" i="49"/>
  <c r="K6267" i="49"/>
  <c r="J6267" i="49"/>
  <c r="I6267" i="49"/>
  <c r="H6267" i="49"/>
  <c r="K6266" i="49"/>
  <c r="J6266" i="49"/>
  <c r="I6266" i="49"/>
  <c r="H6266" i="49"/>
  <c r="K6265" i="49"/>
  <c r="J6265" i="49"/>
  <c r="I6265" i="49"/>
  <c r="H6265" i="49"/>
  <c r="K6264" i="49"/>
  <c r="J6264" i="49"/>
  <c r="I6264" i="49"/>
  <c r="H6264" i="49"/>
  <c r="K6263" i="49"/>
  <c r="J6263" i="49"/>
  <c r="I6263" i="49"/>
  <c r="H6263" i="49"/>
  <c r="K6262" i="49"/>
  <c r="J6262" i="49"/>
  <c r="I6262" i="49"/>
  <c r="H6262" i="49"/>
  <c r="K6261" i="49"/>
  <c r="J6261" i="49"/>
  <c r="I6261" i="49"/>
  <c r="H6261" i="49"/>
  <c r="K6260" i="49"/>
  <c r="J6260" i="49"/>
  <c r="I6260" i="49"/>
  <c r="H6260" i="49"/>
  <c r="K6259" i="49"/>
  <c r="J6259" i="49"/>
  <c r="I6259" i="49"/>
  <c r="H6259" i="49"/>
  <c r="K6258" i="49"/>
  <c r="J6258" i="49"/>
  <c r="I6258" i="49"/>
  <c r="H6258" i="49"/>
  <c r="K6257" i="49"/>
  <c r="J6257" i="49"/>
  <c r="I6257" i="49"/>
  <c r="H6257" i="49"/>
  <c r="K6256" i="49"/>
  <c r="J6256" i="49"/>
  <c r="I6256" i="49"/>
  <c r="H6256" i="49"/>
  <c r="K6255" i="49"/>
  <c r="J6255" i="49"/>
  <c r="I6255" i="49"/>
  <c r="H6255" i="49"/>
  <c r="K6254" i="49"/>
  <c r="J6254" i="49"/>
  <c r="I6254" i="49"/>
  <c r="H6254" i="49"/>
  <c r="K6253" i="49"/>
  <c r="J6253" i="49"/>
  <c r="I6253" i="49"/>
  <c r="H6253" i="49"/>
  <c r="K6252" i="49"/>
  <c r="J6252" i="49"/>
  <c r="I6252" i="49"/>
  <c r="H6252" i="49"/>
  <c r="K6251" i="49"/>
  <c r="J6251" i="49"/>
  <c r="I6251" i="49"/>
  <c r="H6251" i="49"/>
  <c r="K6250" i="49"/>
  <c r="J6250" i="49"/>
  <c r="I6250" i="49"/>
  <c r="H6250" i="49"/>
  <c r="K6249" i="49"/>
  <c r="J6249" i="49"/>
  <c r="I6249" i="49"/>
  <c r="H6249" i="49"/>
  <c r="K6248" i="49"/>
  <c r="J6248" i="49"/>
  <c r="I6248" i="49"/>
  <c r="H6248" i="49"/>
  <c r="K6247" i="49"/>
  <c r="J6247" i="49"/>
  <c r="I6247" i="49"/>
  <c r="H6247" i="49"/>
  <c r="K6246" i="49"/>
  <c r="J6246" i="49"/>
  <c r="I6246" i="49"/>
  <c r="H6246" i="49"/>
  <c r="K6245" i="49"/>
  <c r="J6245" i="49"/>
  <c r="I6245" i="49"/>
  <c r="H6245" i="49"/>
  <c r="K6244" i="49"/>
  <c r="J6244" i="49"/>
  <c r="I6244" i="49"/>
  <c r="H6244" i="49"/>
  <c r="K6243" i="49"/>
  <c r="J6243" i="49"/>
  <c r="I6243" i="49"/>
  <c r="H6243" i="49"/>
  <c r="K6242" i="49"/>
  <c r="J6242" i="49"/>
  <c r="I6242" i="49"/>
  <c r="H6242" i="49"/>
  <c r="K6241" i="49"/>
  <c r="J6241" i="49"/>
  <c r="I6241" i="49"/>
  <c r="H6241" i="49"/>
  <c r="K6240" i="49"/>
  <c r="J6240" i="49"/>
  <c r="I6240" i="49"/>
  <c r="H6240" i="49"/>
  <c r="K6239" i="49"/>
  <c r="J6239" i="49"/>
  <c r="I6239" i="49"/>
  <c r="H6239" i="49"/>
  <c r="K6238" i="49"/>
  <c r="J6238" i="49"/>
  <c r="I6238" i="49"/>
  <c r="H6238" i="49"/>
  <c r="K6237" i="49"/>
  <c r="J6237" i="49"/>
  <c r="I6237" i="49"/>
  <c r="H6237" i="49"/>
  <c r="K6236" i="49"/>
  <c r="J6236" i="49"/>
  <c r="I6236" i="49"/>
  <c r="H6236" i="49"/>
  <c r="K6235" i="49"/>
  <c r="J6235" i="49"/>
  <c r="I6235" i="49"/>
  <c r="H6235" i="49"/>
  <c r="K6234" i="49"/>
  <c r="J6234" i="49"/>
  <c r="I6234" i="49"/>
  <c r="H6234" i="49"/>
  <c r="K6233" i="49"/>
  <c r="J6233" i="49"/>
  <c r="I6233" i="49"/>
  <c r="H6233" i="49"/>
  <c r="K6232" i="49"/>
  <c r="J6232" i="49"/>
  <c r="I6232" i="49"/>
  <c r="H6232" i="49"/>
  <c r="K6231" i="49"/>
  <c r="J6231" i="49"/>
  <c r="I6231" i="49"/>
  <c r="H6231" i="49"/>
  <c r="K6230" i="49"/>
  <c r="J6230" i="49"/>
  <c r="I6230" i="49"/>
  <c r="H6230" i="49"/>
  <c r="K6229" i="49"/>
  <c r="J6229" i="49"/>
  <c r="I6229" i="49"/>
  <c r="H6229" i="49"/>
  <c r="K6228" i="49"/>
  <c r="J6228" i="49"/>
  <c r="I6228" i="49"/>
  <c r="H6228" i="49"/>
  <c r="K6227" i="49"/>
  <c r="J6227" i="49"/>
  <c r="I6227" i="49"/>
  <c r="H6227" i="49"/>
  <c r="K6226" i="49"/>
  <c r="J6226" i="49"/>
  <c r="I6226" i="49"/>
  <c r="H6226" i="49"/>
  <c r="K6225" i="49"/>
  <c r="J6225" i="49"/>
  <c r="I6225" i="49"/>
  <c r="H6225" i="49" s="1"/>
  <c r="K6224" i="49"/>
  <c r="J6224" i="49"/>
  <c r="I6224" i="49"/>
  <c r="H6224" i="49" s="1"/>
  <c r="K6223" i="49"/>
  <c r="J6223" i="49"/>
  <c r="I6223" i="49"/>
  <c r="H6223" i="49" s="1"/>
  <c r="K6222" i="49"/>
  <c r="J6222" i="49"/>
  <c r="I6222" i="49"/>
  <c r="H6222" i="49" s="1"/>
  <c r="K6221" i="49"/>
  <c r="J6221" i="49"/>
  <c r="I6221" i="49"/>
  <c r="H6221" i="49" s="1"/>
  <c r="K6220" i="49"/>
  <c r="J6220" i="49"/>
  <c r="I6220" i="49"/>
  <c r="H6220" i="49" s="1"/>
  <c r="K6219" i="49"/>
  <c r="J6219" i="49"/>
  <c r="I6219" i="49"/>
  <c r="H6219" i="49" s="1"/>
  <c r="K6218" i="49"/>
  <c r="J6218" i="49"/>
  <c r="I6218" i="49"/>
  <c r="H6218" i="49" s="1"/>
  <c r="K6217" i="49"/>
  <c r="J6217" i="49"/>
  <c r="I6217" i="49"/>
  <c r="H6217" i="49" s="1"/>
  <c r="K6216" i="49"/>
  <c r="J6216" i="49"/>
  <c r="I6216" i="49"/>
  <c r="H6216" i="49" s="1"/>
  <c r="K6215" i="49"/>
  <c r="J6215" i="49"/>
  <c r="I6215" i="49"/>
  <c r="H6215" i="49" s="1"/>
  <c r="K6214" i="49"/>
  <c r="J6214" i="49"/>
  <c r="I6214" i="49"/>
  <c r="H6214" i="49" s="1"/>
  <c r="K6213" i="49"/>
  <c r="J6213" i="49"/>
  <c r="I6213" i="49"/>
  <c r="H6213" i="49" s="1"/>
  <c r="K6212" i="49"/>
  <c r="J6212" i="49"/>
  <c r="I6212" i="49"/>
  <c r="H6212" i="49" s="1"/>
  <c r="K6211" i="49"/>
  <c r="J6211" i="49"/>
  <c r="I6211" i="49"/>
  <c r="H6211" i="49" s="1"/>
  <c r="K6210" i="49"/>
  <c r="J6210" i="49"/>
  <c r="I6210" i="49"/>
  <c r="H6210" i="49" s="1"/>
  <c r="K6209" i="49"/>
  <c r="J6209" i="49"/>
  <c r="I6209" i="49"/>
  <c r="H6209" i="49" s="1"/>
  <c r="K6208" i="49"/>
  <c r="J6208" i="49"/>
  <c r="I6208" i="49"/>
  <c r="H6208" i="49" s="1"/>
  <c r="K6207" i="49"/>
  <c r="J6207" i="49"/>
  <c r="I6207" i="49"/>
  <c r="H6207" i="49" s="1"/>
  <c r="K6206" i="49"/>
  <c r="J6206" i="49"/>
  <c r="I6206" i="49"/>
  <c r="H6206" i="49" s="1"/>
  <c r="K6205" i="49"/>
  <c r="J6205" i="49"/>
  <c r="I6205" i="49"/>
  <c r="H6205" i="49" s="1"/>
  <c r="K6204" i="49"/>
  <c r="J6204" i="49"/>
  <c r="I6204" i="49"/>
  <c r="H6204" i="49" s="1"/>
  <c r="K6203" i="49"/>
  <c r="J6203" i="49"/>
  <c r="I6203" i="49"/>
  <c r="H6203" i="49" s="1"/>
  <c r="K6202" i="49"/>
  <c r="J6202" i="49"/>
  <c r="I6202" i="49"/>
  <c r="H6202" i="49" s="1"/>
  <c r="K6201" i="49"/>
  <c r="J6201" i="49"/>
  <c r="I6201" i="49"/>
  <c r="H6201" i="49" s="1"/>
  <c r="K6200" i="49"/>
  <c r="J6200" i="49"/>
  <c r="I6200" i="49"/>
  <c r="H6200" i="49" s="1"/>
  <c r="K6199" i="49"/>
  <c r="J6199" i="49"/>
  <c r="I6199" i="49"/>
  <c r="H6199" i="49" s="1"/>
  <c r="K6198" i="49"/>
  <c r="J6198" i="49"/>
  <c r="I6198" i="49"/>
  <c r="H6198" i="49" s="1"/>
  <c r="K6197" i="49"/>
  <c r="J6197" i="49"/>
  <c r="I6197" i="49"/>
  <c r="H6197" i="49" s="1"/>
  <c r="K6196" i="49"/>
  <c r="J6196" i="49"/>
  <c r="I6196" i="49"/>
  <c r="H6196" i="49" s="1"/>
  <c r="K6195" i="49"/>
  <c r="J6195" i="49"/>
  <c r="I6195" i="49"/>
  <c r="H6195" i="49" s="1"/>
  <c r="K6194" i="49"/>
  <c r="J6194" i="49"/>
  <c r="I6194" i="49"/>
  <c r="H6194" i="49" s="1"/>
  <c r="K6193" i="49"/>
  <c r="J6193" i="49"/>
  <c r="I6193" i="49"/>
  <c r="H6193" i="49" s="1"/>
  <c r="K6192" i="49"/>
  <c r="J6192" i="49"/>
  <c r="I6192" i="49"/>
  <c r="H6192" i="49" s="1"/>
  <c r="K6191" i="49"/>
  <c r="J6191" i="49"/>
  <c r="I6191" i="49"/>
  <c r="H6191" i="49" s="1"/>
  <c r="K6190" i="49"/>
  <c r="J6190" i="49"/>
  <c r="I6190" i="49"/>
  <c r="H6190" i="49" s="1"/>
  <c r="K6189" i="49"/>
  <c r="J6189" i="49"/>
  <c r="I6189" i="49"/>
  <c r="H6189" i="49" s="1"/>
  <c r="K6188" i="49"/>
  <c r="J6188" i="49"/>
  <c r="I6188" i="49"/>
  <c r="H6188" i="49" s="1"/>
  <c r="K6187" i="49"/>
  <c r="J6187" i="49"/>
  <c r="I6187" i="49"/>
  <c r="H6187" i="49" s="1"/>
  <c r="K6186" i="49"/>
  <c r="J6186" i="49"/>
  <c r="I6186" i="49"/>
  <c r="H6186" i="49" s="1"/>
  <c r="K6185" i="49"/>
  <c r="J6185" i="49"/>
  <c r="I6185" i="49"/>
  <c r="H6185" i="49" s="1"/>
  <c r="K6184" i="49"/>
  <c r="J6184" i="49"/>
  <c r="I6184" i="49"/>
  <c r="H6184" i="49" s="1"/>
  <c r="K6183" i="49"/>
  <c r="J6183" i="49"/>
  <c r="I6183" i="49"/>
  <c r="H6183" i="49" s="1"/>
  <c r="K6182" i="49"/>
  <c r="J6182" i="49"/>
  <c r="I6182" i="49"/>
  <c r="H6182" i="49" s="1"/>
  <c r="K6181" i="49"/>
  <c r="J6181" i="49"/>
  <c r="I6181" i="49"/>
  <c r="H6181" i="49" s="1"/>
  <c r="K6180" i="49"/>
  <c r="J6180" i="49"/>
  <c r="I6180" i="49"/>
  <c r="H6180" i="49" s="1"/>
  <c r="K6179" i="49"/>
  <c r="J6179" i="49"/>
  <c r="I6179" i="49"/>
  <c r="H6179" i="49" s="1"/>
  <c r="K6178" i="49"/>
  <c r="J6178" i="49"/>
  <c r="I6178" i="49"/>
  <c r="H6178" i="49" s="1"/>
  <c r="K6177" i="49"/>
  <c r="J6177" i="49"/>
  <c r="I6177" i="49"/>
  <c r="H6177" i="49" s="1"/>
  <c r="K6176" i="49"/>
  <c r="J6176" i="49"/>
  <c r="I6176" i="49"/>
  <c r="H6176" i="49" s="1"/>
  <c r="K6175" i="49"/>
  <c r="J6175" i="49"/>
  <c r="I6175" i="49"/>
  <c r="H6175" i="49" s="1"/>
  <c r="K6174" i="49"/>
  <c r="J6174" i="49"/>
  <c r="I6174" i="49"/>
  <c r="H6174" i="49" s="1"/>
  <c r="K6173" i="49"/>
  <c r="J6173" i="49"/>
  <c r="I6173" i="49"/>
  <c r="H6173" i="49" s="1"/>
  <c r="K6172" i="49"/>
  <c r="J6172" i="49"/>
  <c r="I6172" i="49"/>
  <c r="H6172" i="49" s="1"/>
  <c r="K6171" i="49"/>
  <c r="J6171" i="49"/>
  <c r="I6171" i="49"/>
  <c r="H6171" i="49" s="1"/>
  <c r="K6170" i="49"/>
  <c r="J6170" i="49"/>
  <c r="I6170" i="49"/>
  <c r="H6170" i="49" s="1"/>
  <c r="K6169" i="49"/>
  <c r="J6169" i="49"/>
  <c r="I6169" i="49"/>
  <c r="H6169" i="49" s="1"/>
  <c r="K6168" i="49"/>
  <c r="J6168" i="49"/>
  <c r="I6168" i="49"/>
  <c r="H6168" i="49" s="1"/>
  <c r="K6167" i="49"/>
  <c r="J6167" i="49"/>
  <c r="I6167" i="49"/>
  <c r="H6167" i="49" s="1"/>
  <c r="K6166" i="49"/>
  <c r="J6166" i="49"/>
  <c r="I6166" i="49"/>
  <c r="H6166" i="49" s="1"/>
  <c r="K6165" i="49"/>
  <c r="J6165" i="49"/>
  <c r="I6165" i="49"/>
  <c r="H6165" i="49" s="1"/>
  <c r="K6164" i="49"/>
  <c r="J6164" i="49"/>
  <c r="I6164" i="49"/>
  <c r="H6164" i="49" s="1"/>
  <c r="K6163" i="49"/>
  <c r="J6163" i="49"/>
  <c r="I6163" i="49"/>
  <c r="H6163" i="49" s="1"/>
  <c r="K6162" i="49"/>
  <c r="I6162" i="49"/>
  <c r="J6162" i="49" s="1"/>
  <c r="K6161" i="49"/>
  <c r="J6161" i="49"/>
  <c r="I6161" i="49"/>
  <c r="H6161" i="49" s="1"/>
  <c r="K6160" i="49"/>
  <c r="I6160" i="49"/>
  <c r="J6160" i="49" s="1"/>
  <c r="K6159" i="49"/>
  <c r="I6159" i="49"/>
  <c r="J6159" i="49" s="1"/>
  <c r="K6158" i="49"/>
  <c r="I6158" i="49"/>
  <c r="J6158" i="49" s="1"/>
  <c r="K6157" i="49"/>
  <c r="I6157" i="49"/>
  <c r="J6157" i="49" s="1"/>
  <c r="K6156" i="49"/>
  <c r="I6156" i="49"/>
  <c r="J6156" i="49" s="1"/>
  <c r="K6155" i="49"/>
  <c r="I6155" i="49"/>
  <c r="J6155" i="49" s="1"/>
  <c r="K6154" i="49"/>
  <c r="I6154" i="49"/>
  <c r="J6154" i="49" s="1"/>
  <c r="K6153" i="49"/>
  <c r="I6153" i="49"/>
  <c r="J6153" i="49" s="1"/>
  <c r="K6152" i="49"/>
  <c r="I6152" i="49"/>
  <c r="J6152" i="49" s="1"/>
  <c r="K6151" i="49"/>
  <c r="I6151" i="49"/>
  <c r="J6151" i="49" s="1"/>
  <c r="K6150" i="49"/>
  <c r="I6150" i="49"/>
  <c r="J6150" i="49" s="1"/>
  <c r="K6149" i="49"/>
  <c r="I6149" i="49"/>
  <c r="J6149" i="49" s="1"/>
  <c r="K6148" i="49"/>
  <c r="I6148" i="49"/>
  <c r="J6148" i="49" s="1"/>
  <c r="K6147" i="49"/>
  <c r="I6147" i="49"/>
  <c r="J6147" i="49" s="1"/>
  <c r="K6146" i="49"/>
  <c r="I6146" i="49"/>
  <c r="J6146" i="49" s="1"/>
  <c r="K6145" i="49"/>
  <c r="I6145" i="49"/>
  <c r="J6145" i="49" s="1"/>
  <c r="K6144" i="49"/>
  <c r="I6144" i="49"/>
  <c r="J6144" i="49" s="1"/>
  <c r="K6143" i="49"/>
  <c r="I6143" i="49"/>
  <c r="J6143" i="49" s="1"/>
  <c r="K6142" i="49"/>
  <c r="I6142" i="49"/>
  <c r="J6142" i="49" s="1"/>
  <c r="K6141" i="49"/>
  <c r="I6141" i="49"/>
  <c r="J6141" i="49" s="1"/>
  <c r="K6140" i="49"/>
  <c r="I6140" i="49"/>
  <c r="J6140" i="49" s="1"/>
  <c r="K6139" i="49"/>
  <c r="I6139" i="49"/>
  <c r="J6139" i="49" s="1"/>
  <c r="K6138" i="49"/>
  <c r="I6138" i="49"/>
  <c r="J6138" i="49" s="1"/>
  <c r="K6137" i="49"/>
  <c r="I6137" i="49"/>
  <c r="J6137" i="49" s="1"/>
  <c r="K6136" i="49"/>
  <c r="I6136" i="49"/>
  <c r="J6136" i="49" s="1"/>
  <c r="K6135" i="49"/>
  <c r="I6135" i="49"/>
  <c r="J6135" i="49" s="1"/>
  <c r="K6134" i="49"/>
  <c r="I6134" i="49"/>
  <c r="J6134" i="49" s="1"/>
  <c r="K6133" i="49"/>
  <c r="I6133" i="49"/>
  <c r="J6133" i="49" s="1"/>
  <c r="K6132" i="49"/>
  <c r="I6132" i="49"/>
  <c r="J6132" i="49" s="1"/>
  <c r="K6131" i="49"/>
  <c r="I6131" i="49"/>
  <c r="J6131" i="49" s="1"/>
  <c r="K6130" i="49"/>
  <c r="I6130" i="49"/>
  <c r="J6130" i="49" s="1"/>
  <c r="K6129" i="49"/>
  <c r="I6129" i="49"/>
  <c r="J6129" i="49" s="1"/>
  <c r="K6128" i="49"/>
  <c r="I6128" i="49"/>
  <c r="J6128" i="49" s="1"/>
  <c r="K6127" i="49"/>
  <c r="I6127" i="49"/>
  <c r="J6127" i="49" s="1"/>
  <c r="K6126" i="49"/>
  <c r="I6126" i="49"/>
  <c r="J6126" i="49" s="1"/>
  <c r="K6125" i="49"/>
  <c r="I6125" i="49"/>
  <c r="J6125" i="49" s="1"/>
  <c r="K6124" i="49"/>
  <c r="I6124" i="49"/>
  <c r="J6124" i="49" s="1"/>
  <c r="K6123" i="49"/>
  <c r="I6123" i="49"/>
  <c r="J6123" i="49" s="1"/>
  <c r="K6122" i="49"/>
  <c r="I6122" i="49"/>
  <c r="J6122" i="49" s="1"/>
  <c r="K6121" i="49"/>
  <c r="I6121" i="49"/>
  <c r="J6121" i="49" s="1"/>
  <c r="K6120" i="49"/>
  <c r="I6120" i="49"/>
  <c r="J6120" i="49" s="1"/>
  <c r="K6119" i="49"/>
  <c r="I6119" i="49"/>
  <c r="J6119" i="49" s="1"/>
  <c r="K6118" i="49"/>
  <c r="I6118" i="49"/>
  <c r="J6118" i="49" s="1"/>
  <c r="K6117" i="49"/>
  <c r="I6117" i="49"/>
  <c r="J6117" i="49" s="1"/>
  <c r="K6116" i="49"/>
  <c r="I6116" i="49"/>
  <c r="J6116" i="49" s="1"/>
  <c r="K6115" i="49"/>
  <c r="I6115" i="49"/>
  <c r="J6115" i="49" s="1"/>
  <c r="K6114" i="49"/>
  <c r="I6114" i="49"/>
  <c r="J6114" i="49" s="1"/>
  <c r="K6113" i="49"/>
  <c r="I6113" i="49"/>
  <c r="J6113" i="49" s="1"/>
  <c r="K6112" i="49"/>
  <c r="I6112" i="49"/>
  <c r="J6112" i="49" s="1"/>
  <c r="K6111" i="49"/>
  <c r="I6111" i="49"/>
  <c r="J6111" i="49" s="1"/>
  <c r="K6110" i="49"/>
  <c r="I6110" i="49"/>
  <c r="J6110" i="49" s="1"/>
  <c r="K6109" i="49"/>
  <c r="I6109" i="49"/>
  <c r="J6109" i="49" s="1"/>
  <c r="K6108" i="49"/>
  <c r="I6108" i="49"/>
  <c r="J6108" i="49" s="1"/>
  <c r="K6107" i="49"/>
  <c r="I6107" i="49"/>
  <c r="J6107" i="49" s="1"/>
  <c r="K6106" i="49"/>
  <c r="I6106" i="49"/>
  <c r="J6106" i="49" s="1"/>
  <c r="K6105" i="49"/>
  <c r="I6105" i="49"/>
  <c r="J6105" i="49" s="1"/>
  <c r="K6104" i="49"/>
  <c r="I6104" i="49"/>
  <c r="J6104" i="49" s="1"/>
  <c r="K6103" i="49"/>
  <c r="I6103" i="49"/>
  <c r="J6103" i="49" s="1"/>
  <c r="K6102" i="49"/>
  <c r="I6102" i="49"/>
  <c r="J6102" i="49" s="1"/>
  <c r="K6101" i="49"/>
  <c r="I6101" i="49"/>
  <c r="J6101" i="49" s="1"/>
  <c r="K6100" i="49"/>
  <c r="I6100" i="49"/>
  <c r="J6100" i="49" s="1"/>
  <c r="K6099" i="49"/>
  <c r="I6099" i="49"/>
  <c r="J6099" i="49" s="1"/>
  <c r="K6098" i="49"/>
  <c r="I6098" i="49"/>
  <c r="J6098" i="49" s="1"/>
  <c r="K6097" i="49"/>
  <c r="I6097" i="49"/>
  <c r="J6097" i="49" s="1"/>
  <c r="K6096" i="49"/>
  <c r="I6096" i="49"/>
  <c r="J6096" i="49" s="1"/>
  <c r="K6095" i="49"/>
  <c r="I6095" i="49"/>
  <c r="J6095" i="49" s="1"/>
  <c r="K6094" i="49"/>
  <c r="I6094" i="49"/>
  <c r="J6094" i="49" s="1"/>
  <c r="K6093" i="49"/>
  <c r="I6093" i="49"/>
  <c r="J6093" i="49" s="1"/>
  <c r="K6092" i="49"/>
  <c r="I6092" i="49"/>
  <c r="J6092" i="49" s="1"/>
  <c r="K6091" i="49"/>
  <c r="I6091" i="49"/>
  <c r="J6091" i="49" s="1"/>
  <c r="K6090" i="49"/>
  <c r="I6090" i="49"/>
  <c r="J6090" i="49" s="1"/>
  <c r="K6089" i="49"/>
  <c r="I6089" i="49"/>
  <c r="J6089" i="49" s="1"/>
  <c r="K6088" i="49"/>
  <c r="I6088" i="49"/>
  <c r="K6087" i="49"/>
  <c r="I6087" i="49"/>
  <c r="K6086" i="49"/>
  <c r="I6086" i="49"/>
  <c r="K6085" i="49"/>
  <c r="I6085" i="49"/>
  <c r="K6084" i="49"/>
  <c r="I6084" i="49"/>
  <c r="K6083" i="49"/>
  <c r="I6083" i="49"/>
  <c r="K6082" i="49"/>
  <c r="I6082" i="49"/>
  <c r="K6081" i="49"/>
  <c r="I6081" i="49"/>
  <c r="K6080" i="49"/>
  <c r="I6080" i="49"/>
  <c r="K6079" i="49"/>
  <c r="I6079" i="49"/>
  <c r="K6078" i="49"/>
  <c r="I6078" i="49"/>
  <c r="K6077" i="49"/>
  <c r="I6077" i="49"/>
  <c r="K6076" i="49"/>
  <c r="I6076" i="49"/>
  <c r="K6075" i="49"/>
  <c r="I6075" i="49"/>
  <c r="K6074" i="49"/>
  <c r="I6074" i="49"/>
  <c r="K6073" i="49"/>
  <c r="I6073" i="49"/>
  <c r="K6072" i="49"/>
  <c r="I6072" i="49"/>
  <c r="K6071" i="49"/>
  <c r="I6071" i="49"/>
  <c r="K6070" i="49"/>
  <c r="I6070" i="49"/>
  <c r="K6069" i="49"/>
  <c r="I6069" i="49"/>
  <c r="K6068" i="49"/>
  <c r="I6068" i="49"/>
  <c r="K6067" i="49"/>
  <c r="I6067" i="49"/>
  <c r="K6066" i="49"/>
  <c r="I6066" i="49"/>
  <c r="K6065" i="49"/>
  <c r="I6065" i="49"/>
  <c r="K6064" i="49"/>
  <c r="I6064" i="49"/>
  <c r="K6063" i="49"/>
  <c r="I6063" i="49"/>
  <c r="K6062" i="49"/>
  <c r="I6062" i="49"/>
  <c r="K6061" i="49"/>
  <c r="I6061" i="49"/>
  <c r="K6060" i="49"/>
  <c r="I6060" i="49"/>
  <c r="K6059" i="49"/>
  <c r="I6059" i="49"/>
  <c r="K6058" i="49"/>
  <c r="I6058" i="49"/>
  <c r="K6057" i="49"/>
  <c r="I6057" i="49"/>
  <c r="K6056" i="49"/>
  <c r="I6056" i="49"/>
  <c r="K6055" i="49"/>
  <c r="I6055" i="49"/>
  <c r="K6054" i="49"/>
  <c r="I6054" i="49"/>
  <c r="K6053" i="49"/>
  <c r="I6053" i="49"/>
  <c r="K6052" i="49"/>
  <c r="I6052" i="49"/>
  <c r="K6051" i="49"/>
  <c r="I6051" i="49"/>
  <c r="K6050" i="49"/>
  <c r="I6050" i="49"/>
  <c r="K6049" i="49"/>
  <c r="I6049" i="49"/>
  <c r="K6048" i="49"/>
  <c r="I6048" i="49"/>
  <c r="K6047" i="49"/>
  <c r="I6047" i="49"/>
  <c r="K6046" i="49"/>
  <c r="I6046" i="49"/>
  <c r="K6045" i="49"/>
  <c r="I6045" i="49"/>
  <c r="K6044" i="49"/>
  <c r="I6044" i="49"/>
  <c r="K6043" i="49"/>
  <c r="I6043" i="49"/>
  <c r="K6042" i="49"/>
  <c r="I6042" i="49"/>
  <c r="K6041" i="49"/>
  <c r="I6041" i="49"/>
  <c r="K6040" i="49"/>
  <c r="I6040" i="49"/>
  <c r="K6039" i="49"/>
  <c r="I6039" i="49"/>
  <c r="K6038" i="49"/>
  <c r="I6038" i="49"/>
  <c r="K6037" i="49"/>
  <c r="I6037" i="49"/>
  <c r="K6036" i="49"/>
  <c r="I6036" i="49"/>
  <c r="K6035" i="49"/>
  <c r="I6035" i="49"/>
  <c r="K6034" i="49"/>
  <c r="I6034" i="49"/>
  <c r="K6033" i="49"/>
  <c r="I6033" i="49"/>
  <c r="K6032" i="49"/>
  <c r="I6032" i="49"/>
  <c r="K6031" i="49"/>
  <c r="I6031" i="49"/>
  <c r="K6030" i="49"/>
  <c r="I6030" i="49"/>
  <c r="K6029" i="49"/>
  <c r="I6029" i="49"/>
  <c r="K6028" i="49"/>
  <c r="I6028" i="49"/>
  <c r="K6027" i="49"/>
  <c r="I6027" i="49"/>
  <c r="K6026" i="49"/>
  <c r="I6026" i="49"/>
  <c r="K6025" i="49"/>
  <c r="I6025" i="49"/>
  <c r="K6024" i="49"/>
  <c r="I6024" i="49"/>
  <c r="K6023" i="49"/>
  <c r="I6023" i="49"/>
  <c r="K6022" i="49"/>
  <c r="I6022" i="49"/>
  <c r="K6021" i="49"/>
  <c r="I6021" i="49"/>
  <c r="K6020" i="49"/>
  <c r="I6020" i="49"/>
  <c r="K6019" i="49"/>
  <c r="I6019" i="49"/>
  <c r="K6018" i="49"/>
  <c r="I6018" i="49"/>
  <c r="K6017" i="49"/>
  <c r="I6017" i="49"/>
  <c r="K6016" i="49"/>
  <c r="I6016" i="49"/>
  <c r="K6015" i="49"/>
  <c r="I6015" i="49"/>
  <c r="K6014" i="49"/>
  <c r="I6014" i="49"/>
  <c r="K6013" i="49"/>
  <c r="I6013" i="49"/>
  <c r="K6012" i="49"/>
  <c r="I6012" i="49"/>
  <c r="K6011" i="49"/>
  <c r="I6011" i="49"/>
  <c r="K6010" i="49"/>
  <c r="I6010" i="49"/>
  <c r="K6009" i="49"/>
  <c r="I6009" i="49"/>
  <c r="K6008" i="49"/>
  <c r="I6008" i="49"/>
  <c r="K6007" i="49"/>
  <c r="I6007" i="49"/>
  <c r="K6006" i="49"/>
  <c r="I6006" i="49"/>
  <c r="K6005" i="49"/>
  <c r="I6005" i="49"/>
  <c r="K6004" i="49"/>
  <c r="I6004" i="49"/>
  <c r="K6003" i="49"/>
  <c r="I6003" i="49"/>
  <c r="K6002" i="49"/>
  <c r="I6002" i="49"/>
  <c r="K6001" i="49"/>
  <c r="I6001" i="49"/>
  <c r="K6000" i="49"/>
  <c r="I6000" i="49"/>
  <c r="K5999" i="49"/>
  <c r="I5999" i="49"/>
  <c r="K5998" i="49"/>
  <c r="I5998" i="49"/>
  <c r="K5997" i="49"/>
  <c r="I5997" i="49"/>
  <c r="K5996" i="49"/>
  <c r="I5996" i="49"/>
  <c r="K5995" i="49"/>
  <c r="I5995" i="49"/>
  <c r="K5994" i="49"/>
  <c r="I5994" i="49"/>
  <c r="K5993" i="49"/>
  <c r="I5993" i="49"/>
  <c r="K5992" i="49"/>
  <c r="I5992" i="49"/>
  <c r="K5991" i="49"/>
  <c r="I5991" i="49"/>
  <c r="K5990" i="49"/>
  <c r="I5990" i="49"/>
  <c r="K5989" i="49"/>
  <c r="I5989" i="49"/>
  <c r="K5988" i="49"/>
  <c r="I5988" i="49"/>
  <c r="K5987" i="49"/>
  <c r="I5987" i="49"/>
  <c r="K5986" i="49"/>
  <c r="I5986" i="49"/>
  <c r="K5985" i="49"/>
  <c r="I5985" i="49"/>
  <c r="K5984" i="49"/>
  <c r="I5984" i="49"/>
  <c r="K5983" i="49"/>
  <c r="I5983" i="49"/>
  <c r="K5982" i="49"/>
  <c r="I5982" i="49"/>
  <c r="K5981" i="49"/>
  <c r="I5981" i="49"/>
  <c r="K5980" i="49"/>
  <c r="I5980" i="49"/>
  <c r="K5979" i="49"/>
  <c r="I5979" i="49"/>
  <c r="K5978" i="49"/>
  <c r="I5978" i="49"/>
  <c r="K5977" i="49"/>
  <c r="I5977" i="49"/>
  <c r="K5976" i="49"/>
  <c r="I5976" i="49"/>
  <c r="K5975" i="49"/>
  <c r="I5975" i="49"/>
  <c r="K5974" i="49"/>
  <c r="I5974" i="49"/>
  <c r="K5973" i="49"/>
  <c r="I5973" i="49"/>
  <c r="K5972" i="49"/>
  <c r="I5972" i="49"/>
  <c r="K5971" i="49"/>
  <c r="I5971" i="49"/>
  <c r="K5970" i="49"/>
  <c r="I5970" i="49"/>
  <c r="K5969" i="49"/>
  <c r="I5969" i="49"/>
  <c r="K5968" i="49"/>
  <c r="I5968" i="49"/>
  <c r="K5967" i="49"/>
  <c r="I5967" i="49"/>
  <c r="K5966" i="49"/>
  <c r="I5966" i="49"/>
  <c r="K5965" i="49"/>
  <c r="I5965" i="49"/>
  <c r="K5964" i="49"/>
  <c r="I5964" i="49"/>
  <c r="K5963" i="49"/>
  <c r="I5963" i="49"/>
  <c r="K5962" i="49"/>
  <c r="I5962" i="49"/>
  <c r="K5961" i="49"/>
  <c r="I5961" i="49"/>
  <c r="K5960" i="49"/>
  <c r="I5960" i="49"/>
  <c r="K5959" i="49"/>
  <c r="I5959" i="49"/>
  <c r="K5958" i="49"/>
  <c r="I5958" i="49"/>
  <c r="K5957" i="49"/>
  <c r="I5957" i="49"/>
  <c r="K5956" i="49"/>
  <c r="I5956" i="49"/>
  <c r="K5955" i="49"/>
  <c r="I5955" i="49"/>
  <c r="K5954" i="49"/>
  <c r="I5954" i="49"/>
  <c r="K5953" i="49"/>
  <c r="I5953" i="49"/>
  <c r="K5952" i="49"/>
  <c r="I5952" i="49"/>
  <c r="K5951" i="49"/>
  <c r="I5951" i="49"/>
  <c r="K5950" i="49"/>
  <c r="I5950" i="49"/>
  <c r="K5949" i="49"/>
  <c r="I5949" i="49"/>
  <c r="K5948" i="49"/>
  <c r="I5948" i="49"/>
  <c r="K5947" i="49"/>
  <c r="I5947" i="49"/>
  <c r="K5946" i="49"/>
  <c r="I5946" i="49"/>
  <c r="K5945" i="49"/>
  <c r="I5945" i="49"/>
  <c r="K5944" i="49"/>
  <c r="I5944" i="49"/>
  <c r="K5943" i="49"/>
  <c r="I5943" i="49"/>
  <c r="K5942" i="49"/>
  <c r="I5942" i="49"/>
  <c r="K5941" i="49"/>
  <c r="I5941" i="49"/>
  <c r="K5940" i="49"/>
  <c r="I5940" i="49"/>
  <c r="K5939" i="49"/>
  <c r="I5939" i="49"/>
  <c r="K5938" i="49"/>
  <c r="I5938" i="49"/>
  <c r="K5937" i="49"/>
  <c r="I5937" i="49"/>
  <c r="K5936" i="49"/>
  <c r="I5936" i="49"/>
  <c r="K5935" i="49"/>
  <c r="I5935" i="49"/>
  <c r="K5934" i="49"/>
  <c r="I5934" i="49"/>
  <c r="K5933" i="49"/>
  <c r="I5933" i="49"/>
  <c r="K5932" i="49"/>
  <c r="I5932" i="49"/>
  <c r="K5931" i="49"/>
  <c r="I5931" i="49"/>
  <c r="K5930" i="49"/>
  <c r="I5930" i="49"/>
  <c r="K5929" i="49"/>
  <c r="I5929" i="49"/>
  <c r="K5928" i="49"/>
  <c r="I5928" i="49"/>
  <c r="K5927" i="49"/>
  <c r="I5927" i="49"/>
  <c r="K5926" i="49"/>
  <c r="I5926" i="49"/>
  <c r="K5925" i="49"/>
  <c r="I5925" i="49"/>
  <c r="K5924" i="49"/>
  <c r="I5924" i="49"/>
  <c r="K5923" i="49"/>
  <c r="I5923" i="49"/>
  <c r="K5922" i="49"/>
  <c r="I5922" i="49"/>
  <c r="K5921" i="49"/>
  <c r="I5921" i="49"/>
  <c r="K5920" i="49"/>
  <c r="I5920" i="49"/>
  <c r="K5919" i="49"/>
  <c r="I5919" i="49"/>
  <c r="K5918" i="49"/>
  <c r="I5918" i="49"/>
  <c r="K5917" i="49"/>
  <c r="I5917" i="49"/>
  <c r="K5916" i="49"/>
  <c r="I5916" i="49"/>
  <c r="K5915" i="49"/>
  <c r="I5915" i="49"/>
  <c r="K5914" i="49"/>
  <c r="I5914" i="49"/>
  <c r="K5913" i="49"/>
  <c r="I5913" i="49"/>
  <c r="K5912" i="49"/>
  <c r="I5912" i="49"/>
  <c r="K5911" i="49"/>
  <c r="I5911" i="49"/>
  <c r="K5910" i="49"/>
  <c r="I5910" i="49"/>
  <c r="K5909" i="49"/>
  <c r="I5909" i="49"/>
  <c r="K5908" i="49"/>
  <c r="I5908" i="49"/>
  <c r="K5907" i="49"/>
  <c r="I5907" i="49"/>
  <c r="K5906" i="49"/>
  <c r="I5906" i="49"/>
  <c r="K5905" i="49"/>
  <c r="I5905" i="49"/>
  <c r="K5904" i="49"/>
  <c r="I5904" i="49"/>
  <c r="K5903" i="49"/>
  <c r="I5903" i="49"/>
  <c r="K5902" i="49"/>
  <c r="I5902" i="49"/>
  <c r="K5901" i="49"/>
  <c r="I5901" i="49"/>
  <c r="K5900" i="49"/>
  <c r="I5900" i="49"/>
  <c r="K5899" i="49"/>
  <c r="I5899" i="49"/>
  <c r="K5898" i="49"/>
  <c r="I5898" i="49"/>
  <c r="K5897" i="49"/>
  <c r="I5897" i="49"/>
  <c r="K5896" i="49"/>
  <c r="I5896" i="49"/>
  <c r="K5895" i="49"/>
  <c r="I5895" i="49"/>
  <c r="K5894" i="49"/>
  <c r="I5894" i="49"/>
  <c r="K5893" i="49"/>
  <c r="I5893" i="49"/>
  <c r="K5892" i="49"/>
  <c r="I5892" i="49"/>
  <c r="K5891" i="49"/>
  <c r="I5891" i="49"/>
  <c r="K5890" i="49"/>
  <c r="I5890" i="49"/>
  <c r="K5889" i="49"/>
  <c r="I5889" i="49"/>
  <c r="K5888" i="49"/>
  <c r="I5888" i="49"/>
  <c r="K5887" i="49"/>
  <c r="I5887" i="49"/>
  <c r="K5886" i="49"/>
  <c r="I5886" i="49"/>
  <c r="K5885" i="49"/>
  <c r="I5885" i="49"/>
  <c r="K5884" i="49"/>
  <c r="I5884" i="49"/>
  <c r="K5883" i="49"/>
  <c r="I5883" i="49"/>
  <c r="K5882" i="49"/>
  <c r="I5882" i="49"/>
  <c r="K5881" i="49"/>
  <c r="I5881" i="49"/>
  <c r="K5880" i="49"/>
  <c r="I5880" i="49"/>
  <c r="K5879" i="49"/>
  <c r="I5879" i="49"/>
  <c r="K5878" i="49"/>
  <c r="I5878" i="49"/>
  <c r="K5877" i="49"/>
  <c r="I5877" i="49"/>
  <c r="K5876" i="49"/>
  <c r="I5876" i="49"/>
  <c r="K5875" i="49"/>
  <c r="I5875" i="49"/>
  <c r="K5874" i="49"/>
  <c r="I5874" i="49"/>
  <c r="K5873" i="49"/>
  <c r="I5873" i="49"/>
  <c r="K5872" i="49"/>
  <c r="I5872" i="49"/>
  <c r="K5871" i="49"/>
  <c r="I5871" i="49"/>
  <c r="K5870" i="49"/>
  <c r="I5870" i="49"/>
  <c r="K5869" i="49"/>
  <c r="I5869" i="49"/>
  <c r="K5868" i="49"/>
  <c r="I5868" i="49"/>
  <c r="K5867" i="49"/>
  <c r="I5867" i="49"/>
  <c r="K5866" i="49"/>
  <c r="I5866" i="49"/>
  <c r="K5865" i="49"/>
  <c r="I5865" i="49"/>
  <c r="K5864" i="49"/>
  <c r="I5864" i="49"/>
  <c r="K5863" i="49"/>
  <c r="I5863" i="49"/>
  <c r="K5862" i="49"/>
  <c r="I5862" i="49"/>
  <c r="K5861" i="49"/>
  <c r="I5861" i="49"/>
  <c r="K5860" i="49"/>
  <c r="I5860" i="49"/>
  <c r="K5859" i="49"/>
  <c r="I5859" i="49"/>
  <c r="K5858" i="49"/>
  <c r="I5858" i="49"/>
  <c r="K5857" i="49"/>
  <c r="I5857" i="49"/>
  <c r="K5856" i="49"/>
  <c r="I5856" i="49"/>
  <c r="K5855" i="49"/>
  <c r="I5855" i="49"/>
  <c r="K5854" i="49"/>
  <c r="I5854" i="49"/>
  <c r="K5853" i="49"/>
  <c r="I5853" i="49"/>
  <c r="K5852" i="49"/>
  <c r="I5852" i="49"/>
  <c r="K5851" i="49"/>
  <c r="I5851" i="49"/>
  <c r="K5850" i="49"/>
  <c r="I5850" i="49"/>
  <c r="K5849" i="49"/>
  <c r="I5849" i="49"/>
  <c r="K5848" i="49"/>
  <c r="I5848" i="49"/>
  <c r="K5847" i="49"/>
  <c r="I5847" i="49"/>
  <c r="K5846" i="49"/>
  <c r="I5846" i="49"/>
  <c r="K5845" i="49"/>
  <c r="I5845" i="49"/>
  <c r="K5844" i="49"/>
  <c r="I5844" i="49"/>
  <c r="K5843" i="49"/>
  <c r="I5843" i="49"/>
  <c r="K5842" i="49"/>
  <c r="I5842" i="49"/>
  <c r="K5841" i="49"/>
  <c r="I5841" i="49"/>
  <c r="K5840" i="49"/>
  <c r="I5840" i="49"/>
  <c r="K5839" i="49"/>
  <c r="I5839" i="49"/>
  <c r="K5838" i="49"/>
  <c r="I5838" i="49"/>
  <c r="K5837" i="49"/>
  <c r="I5837" i="49"/>
  <c r="K5836" i="49"/>
  <c r="I5836" i="49"/>
  <c r="K5835" i="49"/>
  <c r="I5835" i="49"/>
  <c r="K5834" i="49"/>
  <c r="I5834" i="49"/>
  <c r="K5833" i="49"/>
  <c r="I5833" i="49"/>
  <c r="K5832" i="49"/>
  <c r="I5832" i="49"/>
  <c r="K5831" i="49"/>
  <c r="I5831" i="49"/>
  <c r="K5830" i="49"/>
  <c r="I5830" i="49"/>
  <c r="K5829" i="49"/>
  <c r="I5829" i="49"/>
  <c r="K5828" i="49"/>
  <c r="I5828" i="49"/>
  <c r="K5827" i="49"/>
  <c r="I5827" i="49"/>
  <c r="K5826" i="49"/>
  <c r="J5826" i="49"/>
  <c r="I5826" i="49"/>
  <c r="H5826" i="49" s="1"/>
  <c r="K5825" i="49"/>
  <c r="I5825" i="49"/>
  <c r="H5825" i="49" s="1"/>
  <c r="K5824" i="49"/>
  <c r="J5824" i="49"/>
  <c r="I5824" i="49"/>
  <c r="H5824" i="49" s="1"/>
  <c r="K5823" i="49"/>
  <c r="I5823" i="49"/>
  <c r="H5823" i="49" s="1"/>
  <c r="K5822" i="49"/>
  <c r="J5822" i="49"/>
  <c r="I5822" i="49"/>
  <c r="H5822" i="49" s="1"/>
  <c r="K5821" i="49"/>
  <c r="I5821" i="49"/>
  <c r="H5821" i="49" s="1"/>
  <c r="K5820" i="49"/>
  <c r="J5820" i="49"/>
  <c r="I5820" i="49"/>
  <c r="H5820" i="49" s="1"/>
  <c r="K5819" i="49"/>
  <c r="I5819" i="49"/>
  <c r="H5819" i="49" s="1"/>
  <c r="K5818" i="49"/>
  <c r="J5818" i="49"/>
  <c r="I5818" i="49"/>
  <c r="H5818" i="49" s="1"/>
  <c r="K5817" i="49"/>
  <c r="I5817" i="49"/>
  <c r="H5817" i="49" s="1"/>
  <c r="K5816" i="49"/>
  <c r="J5816" i="49"/>
  <c r="I5816" i="49"/>
  <c r="H5816" i="49" s="1"/>
  <c r="K5815" i="49"/>
  <c r="I5815" i="49"/>
  <c r="H5815" i="49" s="1"/>
  <c r="K5814" i="49"/>
  <c r="J5814" i="49"/>
  <c r="I5814" i="49"/>
  <c r="H5814" i="49" s="1"/>
  <c r="K5813" i="49"/>
  <c r="I5813" i="49"/>
  <c r="H5813" i="49" s="1"/>
  <c r="K5812" i="49"/>
  <c r="J5812" i="49"/>
  <c r="I5812" i="49"/>
  <c r="H5812" i="49" s="1"/>
  <c r="K5811" i="49"/>
  <c r="I5811" i="49"/>
  <c r="H5811" i="49" s="1"/>
  <c r="K5810" i="49"/>
  <c r="J5810" i="49"/>
  <c r="I5810" i="49"/>
  <c r="H5810" i="49" s="1"/>
  <c r="K5809" i="49"/>
  <c r="I5809" i="49"/>
  <c r="H5809" i="49" s="1"/>
  <c r="K5808" i="49"/>
  <c r="J5808" i="49"/>
  <c r="I5808" i="49"/>
  <c r="H5808" i="49" s="1"/>
  <c r="K5807" i="49"/>
  <c r="I5807" i="49"/>
  <c r="H5807" i="49" s="1"/>
  <c r="K5806" i="49"/>
  <c r="J5806" i="49"/>
  <c r="I5806" i="49"/>
  <c r="H5806" i="49" s="1"/>
  <c r="K5805" i="49"/>
  <c r="I5805" i="49"/>
  <c r="H5805" i="49" s="1"/>
  <c r="K5804" i="49"/>
  <c r="J5804" i="49"/>
  <c r="I5804" i="49"/>
  <c r="H5804" i="49" s="1"/>
  <c r="K5803" i="49"/>
  <c r="I5803" i="49"/>
  <c r="H5803" i="49" s="1"/>
  <c r="K5802" i="49"/>
  <c r="J5802" i="49"/>
  <c r="I5802" i="49"/>
  <c r="H5802" i="49" s="1"/>
  <c r="K5801" i="49"/>
  <c r="I5801" i="49"/>
  <c r="H5801" i="49" s="1"/>
  <c r="K5800" i="49"/>
  <c r="J5800" i="49"/>
  <c r="I5800" i="49"/>
  <c r="H5800" i="49" s="1"/>
  <c r="K5799" i="49"/>
  <c r="I5799" i="49"/>
  <c r="H5799" i="49" s="1"/>
  <c r="K5798" i="49"/>
  <c r="J5798" i="49"/>
  <c r="I5798" i="49"/>
  <c r="H5798" i="49" s="1"/>
  <c r="K5797" i="49"/>
  <c r="I5797" i="49"/>
  <c r="H5797" i="49" s="1"/>
  <c r="K5796" i="49"/>
  <c r="J5796" i="49"/>
  <c r="I5796" i="49"/>
  <c r="H5796" i="49" s="1"/>
  <c r="K5795" i="49"/>
  <c r="I5795" i="49"/>
  <c r="H5795" i="49" s="1"/>
  <c r="K5794" i="49"/>
  <c r="J5794" i="49"/>
  <c r="I5794" i="49"/>
  <c r="H5794" i="49" s="1"/>
  <c r="K5793" i="49"/>
  <c r="I5793" i="49"/>
  <c r="H5793" i="49" s="1"/>
  <c r="K5792" i="49"/>
  <c r="J5792" i="49"/>
  <c r="I5792" i="49"/>
  <c r="H5792" i="49" s="1"/>
  <c r="K5791" i="49"/>
  <c r="I5791" i="49"/>
  <c r="H5791" i="49" s="1"/>
  <c r="K5790" i="49"/>
  <c r="J5790" i="49"/>
  <c r="I5790" i="49"/>
  <c r="H5790" i="49" s="1"/>
  <c r="K5789" i="49"/>
  <c r="I5789" i="49"/>
  <c r="H5789" i="49" s="1"/>
  <c r="K5788" i="49"/>
  <c r="J5788" i="49"/>
  <c r="I5788" i="49"/>
  <c r="H5788" i="49" s="1"/>
  <c r="K5787" i="49"/>
  <c r="I5787" i="49"/>
  <c r="H5787" i="49" s="1"/>
  <c r="K5786" i="49"/>
  <c r="J5786" i="49"/>
  <c r="I5786" i="49"/>
  <c r="H5786" i="49" s="1"/>
  <c r="K5785" i="49"/>
  <c r="I5785" i="49"/>
  <c r="H5785" i="49" s="1"/>
  <c r="K5784" i="49"/>
  <c r="J5784" i="49"/>
  <c r="I5784" i="49"/>
  <c r="H5784" i="49" s="1"/>
  <c r="K5783" i="49"/>
  <c r="I5783" i="49"/>
  <c r="H5783" i="49" s="1"/>
  <c r="K5782" i="49"/>
  <c r="J5782" i="49"/>
  <c r="I5782" i="49"/>
  <c r="H5782" i="49" s="1"/>
  <c r="K5781" i="49"/>
  <c r="I5781" i="49"/>
  <c r="H5781" i="49" s="1"/>
  <c r="K5780" i="49"/>
  <c r="J5780" i="49"/>
  <c r="I5780" i="49"/>
  <c r="H5780" i="49" s="1"/>
  <c r="K5779" i="49"/>
  <c r="I5779" i="49"/>
  <c r="H5779" i="49" s="1"/>
  <c r="K5778" i="49"/>
  <c r="J5778" i="49"/>
  <c r="I5778" i="49"/>
  <c r="H5778" i="49" s="1"/>
  <c r="K5777" i="49"/>
  <c r="I5777" i="49"/>
  <c r="H5777" i="49" s="1"/>
  <c r="K5776" i="49"/>
  <c r="J5776" i="49"/>
  <c r="I5776" i="49"/>
  <c r="H5776" i="49" s="1"/>
  <c r="K5775" i="49"/>
  <c r="I5775" i="49"/>
  <c r="H5775" i="49" s="1"/>
  <c r="K5774" i="49"/>
  <c r="J5774" i="49"/>
  <c r="I5774" i="49"/>
  <c r="H5774" i="49" s="1"/>
  <c r="K5773" i="49"/>
  <c r="I5773" i="49"/>
  <c r="H5773" i="49" s="1"/>
  <c r="K5772" i="49"/>
  <c r="J5772" i="49"/>
  <c r="I5772" i="49"/>
  <c r="H5772" i="49" s="1"/>
  <c r="K5771" i="49"/>
  <c r="I5771" i="49"/>
  <c r="H5771" i="49" s="1"/>
  <c r="K5770" i="49"/>
  <c r="J5770" i="49"/>
  <c r="I5770" i="49"/>
  <c r="H5770" i="49" s="1"/>
  <c r="K5769" i="49"/>
  <c r="I5769" i="49"/>
  <c r="H5769" i="49" s="1"/>
  <c r="K5768" i="49"/>
  <c r="J5768" i="49"/>
  <c r="I5768" i="49"/>
  <c r="H5768" i="49" s="1"/>
  <c r="K5767" i="49"/>
  <c r="I5767" i="49"/>
  <c r="H5767" i="49" s="1"/>
  <c r="K5766" i="49"/>
  <c r="J5766" i="49"/>
  <c r="I5766" i="49"/>
  <c r="H5766" i="49" s="1"/>
  <c r="K5765" i="49"/>
  <c r="I5765" i="49"/>
  <c r="H5765" i="49" s="1"/>
  <c r="K5764" i="49"/>
  <c r="J5764" i="49"/>
  <c r="I5764" i="49"/>
  <c r="H5764" i="49" s="1"/>
  <c r="K5763" i="49"/>
  <c r="I5763" i="49"/>
  <c r="H5763" i="49" s="1"/>
  <c r="K5762" i="49"/>
  <c r="J5762" i="49"/>
  <c r="I5762" i="49"/>
  <c r="H5762" i="49" s="1"/>
  <c r="K5761" i="49"/>
  <c r="I5761" i="49"/>
  <c r="H5761" i="49" s="1"/>
  <c r="K5760" i="49"/>
  <c r="J5760" i="49"/>
  <c r="I5760" i="49"/>
  <c r="H5760" i="49" s="1"/>
  <c r="K5759" i="49"/>
  <c r="I5759" i="49"/>
  <c r="H5759" i="49" s="1"/>
  <c r="K5758" i="49"/>
  <c r="J5758" i="49"/>
  <c r="I5758" i="49"/>
  <c r="H5758" i="49" s="1"/>
  <c r="K5757" i="49"/>
  <c r="I5757" i="49"/>
  <c r="H5757" i="49" s="1"/>
  <c r="K5756" i="49"/>
  <c r="J5756" i="49"/>
  <c r="I5756" i="49"/>
  <c r="H5756" i="49" s="1"/>
  <c r="K5755" i="49"/>
  <c r="I5755" i="49"/>
  <c r="H5755" i="49" s="1"/>
  <c r="K5754" i="49"/>
  <c r="J5754" i="49"/>
  <c r="I5754" i="49"/>
  <c r="H5754" i="49" s="1"/>
  <c r="K5753" i="49"/>
  <c r="I5753" i="49"/>
  <c r="H5753" i="49" s="1"/>
  <c r="K5752" i="49"/>
  <c r="J5752" i="49"/>
  <c r="I5752" i="49"/>
  <c r="H5752" i="49" s="1"/>
  <c r="K5751" i="49"/>
  <c r="I5751" i="49"/>
  <c r="H5751" i="49" s="1"/>
  <c r="K5750" i="49"/>
  <c r="J5750" i="49"/>
  <c r="I5750" i="49"/>
  <c r="H5750" i="49" s="1"/>
  <c r="K5749" i="49"/>
  <c r="I5749" i="49"/>
  <c r="H5749" i="49" s="1"/>
  <c r="K5748" i="49"/>
  <c r="J5748" i="49"/>
  <c r="I5748" i="49"/>
  <c r="H5748" i="49" s="1"/>
  <c r="K5747" i="49"/>
  <c r="I5747" i="49"/>
  <c r="H5747" i="49" s="1"/>
  <c r="K5746" i="49"/>
  <c r="J5746" i="49"/>
  <c r="I5746" i="49"/>
  <c r="H5746" i="49" s="1"/>
  <c r="K5745" i="49"/>
  <c r="I5745" i="49"/>
  <c r="H5745" i="49" s="1"/>
  <c r="K5744" i="49"/>
  <c r="J5744" i="49"/>
  <c r="I5744" i="49"/>
  <c r="H5744" i="49" s="1"/>
  <c r="K5743" i="49"/>
  <c r="I5743" i="49"/>
  <c r="H5743" i="49" s="1"/>
  <c r="K5742" i="49"/>
  <c r="J5742" i="49"/>
  <c r="I5742" i="49"/>
  <c r="H5742" i="49" s="1"/>
  <c r="K5741" i="49"/>
  <c r="I5741" i="49"/>
  <c r="H5741" i="49" s="1"/>
  <c r="K5740" i="49"/>
  <c r="J5740" i="49"/>
  <c r="I5740" i="49"/>
  <c r="H5740" i="49" s="1"/>
  <c r="K5739" i="49"/>
  <c r="I5739" i="49"/>
  <c r="H5739" i="49" s="1"/>
  <c r="K5738" i="49"/>
  <c r="J5738" i="49"/>
  <c r="I5738" i="49"/>
  <c r="H5738" i="49" s="1"/>
  <c r="K5737" i="49"/>
  <c r="I5737" i="49"/>
  <c r="H5737" i="49" s="1"/>
  <c r="K5736" i="49"/>
  <c r="J5736" i="49"/>
  <c r="I5736" i="49"/>
  <c r="H5736" i="49" s="1"/>
  <c r="K5735" i="49"/>
  <c r="I5735" i="49"/>
  <c r="H5735" i="49" s="1"/>
  <c r="K5734" i="49"/>
  <c r="J5734" i="49"/>
  <c r="I5734" i="49"/>
  <c r="H5734" i="49" s="1"/>
  <c r="K5733" i="49"/>
  <c r="I5733" i="49"/>
  <c r="H5733" i="49" s="1"/>
  <c r="K5732" i="49"/>
  <c r="J5732" i="49"/>
  <c r="I5732" i="49"/>
  <c r="H5732" i="49" s="1"/>
  <c r="K5731" i="49"/>
  <c r="I5731" i="49"/>
  <c r="H5731" i="49" s="1"/>
  <c r="K5730" i="49"/>
  <c r="J5730" i="49"/>
  <c r="I5730" i="49"/>
  <c r="H5730" i="49" s="1"/>
  <c r="K5729" i="49"/>
  <c r="I5729" i="49"/>
  <c r="H5729" i="49" s="1"/>
  <c r="K5728" i="49"/>
  <c r="J5728" i="49"/>
  <c r="I5728" i="49"/>
  <c r="H5728" i="49" s="1"/>
  <c r="K5727" i="49"/>
  <c r="I5727" i="49"/>
  <c r="H5727" i="49" s="1"/>
  <c r="K5726" i="49"/>
  <c r="J5726" i="49"/>
  <c r="I5726" i="49"/>
  <c r="H5726" i="49"/>
  <c r="K5725" i="49"/>
  <c r="J5725" i="49"/>
  <c r="I5725" i="49"/>
  <c r="H5725" i="49"/>
  <c r="K5724" i="49"/>
  <c r="J5724" i="49"/>
  <c r="I5724" i="49"/>
  <c r="H5724" i="49"/>
  <c r="K5723" i="49"/>
  <c r="J5723" i="49"/>
  <c r="I5723" i="49"/>
  <c r="H5723" i="49"/>
  <c r="K5722" i="49"/>
  <c r="J5722" i="49"/>
  <c r="I5722" i="49"/>
  <c r="H5722" i="49"/>
  <c r="K5721" i="49"/>
  <c r="J5721" i="49"/>
  <c r="I5721" i="49"/>
  <c r="H5721" i="49"/>
  <c r="K5720" i="49"/>
  <c r="J5720" i="49"/>
  <c r="I5720" i="49"/>
  <c r="H5720" i="49"/>
  <c r="K5719" i="49"/>
  <c r="J5719" i="49"/>
  <c r="I5719" i="49"/>
  <c r="H5719" i="49" s="1"/>
  <c r="K5718" i="49"/>
  <c r="J5718" i="49"/>
  <c r="I5718" i="49"/>
  <c r="H5718" i="49"/>
  <c r="K5717" i="49"/>
  <c r="J5717" i="49"/>
  <c r="I5717" i="49"/>
  <c r="H5717" i="49" s="1"/>
  <c r="K5716" i="49"/>
  <c r="J5716" i="49"/>
  <c r="I5716" i="49"/>
  <c r="H5716" i="49"/>
  <c r="K5715" i="49"/>
  <c r="J5715" i="49"/>
  <c r="I5715" i="49"/>
  <c r="H5715" i="49" s="1"/>
  <c r="K5714" i="49"/>
  <c r="J5714" i="49"/>
  <c r="I5714" i="49"/>
  <c r="H5714" i="49"/>
  <c r="K5713" i="49"/>
  <c r="J5713" i="49"/>
  <c r="I5713" i="49"/>
  <c r="H5713" i="49" s="1"/>
  <c r="K5712" i="49"/>
  <c r="J5712" i="49"/>
  <c r="I5712" i="49"/>
  <c r="H5712" i="49"/>
  <c r="K5711" i="49"/>
  <c r="J5711" i="49"/>
  <c r="I5711" i="49"/>
  <c r="H5711" i="49" s="1"/>
  <c r="K5710" i="49"/>
  <c r="J5710" i="49"/>
  <c r="I5710" i="49"/>
  <c r="H5710" i="49"/>
  <c r="K5709" i="49"/>
  <c r="J5709" i="49"/>
  <c r="I5709" i="49"/>
  <c r="H5709" i="49" s="1"/>
  <c r="K5708" i="49"/>
  <c r="I5708" i="49"/>
  <c r="J5708" i="49" s="1"/>
  <c r="H5708" i="49"/>
  <c r="K5707" i="49"/>
  <c r="J5707" i="49"/>
  <c r="I5707" i="49"/>
  <c r="H5707" i="49" s="1"/>
  <c r="K5706" i="49"/>
  <c r="I5706" i="49"/>
  <c r="J5706" i="49" s="1"/>
  <c r="H5706" i="49"/>
  <c r="K5705" i="49"/>
  <c r="J5705" i="49"/>
  <c r="I5705" i="49"/>
  <c r="H5705" i="49" s="1"/>
  <c r="K5704" i="49"/>
  <c r="I5704" i="49"/>
  <c r="J5704" i="49" s="1"/>
  <c r="H5704" i="49"/>
  <c r="K5703" i="49"/>
  <c r="J5703" i="49"/>
  <c r="I5703" i="49"/>
  <c r="H5703" i="49" s="1"/>
  <c r="K5702" i="49"/>
  <c r="I5702" i="49"/>
  <c r="J5702" i="49" s="1"/>
  <c r="H5702" i="49"/>
  <c r="K5701" i="49"/>
  <c r="J5701" i="49"/>
  <c r="I5701" i="49"/>
  <c r="H5701" i="49" s="1"/>
  <c r="K5700" i="49"/>
  <c r="I5700" i="49"/>
  <c r="J5700" i="49" s="1"/>
  <c r="H5700" i="49"/>
  <c r="K5699" i="49"/>
  <c r="J5699" i="49"/>
  <c r="I5699" i="49"/>
  <c r="H5699" i="49" s="1"/>
  <c r="K5698" i="49"/>
  <c r="I5698" i="49"/>
  <c r="J5698" i="49" s="1"/>
  <c r="H5698" i="49"/>
  <c r="K5697" i="49"/>
  <c r="J5697" i="49"/>
  <c r="I5697" i="49"/>
  <c r="H5697" i="49" s="1"/>
  <c r="K5696" i="49"/>
  <c r="I5696" i="49"/>
  <c r="J5696" i="49" s="1"/>
  <c r="H5696" i="49"/>
  <c r="K5695" i="49"/>
  <c r="J5695" i="49"/>
  <c r="I5695" i="49"/>
  <c r="H5695" i="49" s="1"/>
  <c r="K5694" i="49"/>
  <c r="I5694" i="49"/>
  <c r="J5694" i="49" s="1"/>
  <c r="H5694" i="49"/>
  <c r="K5693" i="49"/>
  <c r="J5693" i="49"/>
  <c r="I5693" i="49"/>
  <c r="H5693" i="49" s="1"/>
  <c r="K5692" i="49"/>
  <c r="I5692" i="49"/>
  <c r="J5692" i="49" s="1"/>
  <c r="H5692" i="49"/>
  <c r="K5691" i="49"/>
  <c r="J5691" i="49"/>
  <c r="I5691" i="49"/>
  <c r="H5691" i="49" s="1"/>
  <c r="K5690" i="49"/>
  <c r="I5690" i="49"/>
  <c r="J5690" i="49" s="1"/>
  <c r="H5690" i="49"/>
  <c r="K5689" i="49"/>
  <c r="J5689" i="49"/>
  <c r="I5689" i="49"/>
  <c r="H5689" i="49" s="1"/>
  <c r="K5688" i="49"/>
  <c r="I5688" i="49"/>
  <c r="J5688" i="49" s="1"/>
  <c r="H5688" i="49"/>
  <c r="K5687" i="49"/>
  <c r="J5687" i="49"/>
  <c r="I5687" i="49"/>
  <c r="H5687" i="49" s="1"/>
  <c r="K5686" i="49"/>
  <c r="I5686" i="49"/>
  <c r="J5686" i="49" s="1"/>
  <c r="H5686" i="49"/>
  <c r="K5685" i="49"/>
  <c r="J5685" i="49"/>
  <c r="I5685" i="49"/>
  <c r="H5685" i="49" s="1"/>
  <c r="K5684" i="49"/>
  <c r="I5684" i="49"/>
  <c r="J5684" i="49" s="1"/>
  <c r="H5684" i="49"/>
  <c r="K5683" i="49"/>
  <c r="J5683" i="49"/>
  <c r="I5683" i="49"/>
  <c r="H5683" i="49" s="1"/>
  <c r="K5682" i="49"/>
  <c r="I5682" i="49"/>
  <c r="J5682" i="49" s="1"/>
  <c r="H5682" i="49"/>
  <c r="K5681" i="49"/>
  <c r="J5681" i="49"/>
  <c r="I5681" i="49"/>
  <c r="H5681" i="49" s="1"/>
  <c r="K5680" i="49"/>
  <c r="I5680" i="49"/>
  <c r="J5680" i="49" s="1"/>
  <c r="H5680" i="49"/>
  <c r="K5679" i="49"/>
  <c r="J5679" i="49"/>
  <c r="I5679" i="49"/>
  <c r="H5679" i="49" s="1"/>
  <c r="K5678" i="49"/>
  <c r="I5678" i="49"/>
  <c r="J5678" i="49" s="1"/>
  <c r="H5678" i="49"/>
  <c r="K5677" i="49"/>
  <c r="J5677" i="49"/>
  <c r="I5677" i="49"/>
  <c r="H5677" i="49" s="1"/>
  <c r="K5676" i="49"/>
  <c r="I5676" i="49"/>
  <c r="J5676" i="49" s="1"/>
  <c r="H5676" i="49"/>
  <c r="K5675" i="49"/>
  <c r="J5675" i="49"/>
  <c r="I5675" i="49"/>
  <c r="H5675" i="49" s="1"/>
  <c r="K5674" i="49"/>
  <c r="I5674" i="49"/>
  <c r="J5674" i="49" s="1"/>
  <c r="H5674" i="49"/>
  <c r="K5673" i="49"/>
  <c r="J5673" i="49"/>
  <c r="I5673" i="49"/>
  <c r="H5673" i="49" s="1"/>
  <c r="K5672" i="49"/>
  <c r="I5672" i="49"/>
  <c r="J5672" i="49" s="1"/>
  <c r="H5672" i="49"/>
  <c r="K5671" i="49"/>
  <c r="J5671" i="49"/>
  <c r="I5671" i="49"/>
  <c r="H5671" i="49" s="1"/>
  <c r="K5670" i="49"/>
  <c r="I5670" i="49"/>
  <c r="J5670" i="49" s="1"/>
  <c r="H5670" i="49"/>
  <c r="K5669" i="49"/>
  <c r="J5669" i="49"/>
  <c r="I5669" i="49"/>
  <c r="H5669" i="49" s="1"/>
  <c r="K5668" i="49"/>
  <c r="I5668" i="49"/>
  <c r="J5668" i="49" s="1"/>
  <c r="H5668" i="49"/>
  <c r="K5667" i="49"/>
  <c r="J5667" i="49"/>
  <c r="I5667" i="49"/>
  <c r="H5667" i="49" s="1"/>
  <c r="K5666" i="49"/>
  <c r="I5666" i="49"/>
  <c r="J5666" i="49" s="1"/>
  <c r="H5666" i="49"/>
  <c r="K5665" i="49"/>
  <c r="J5665" i="49"/>
  <c r="I5665" i="49"/>
  <c r="H5665" i="49" s="1"/>
  <c r="K5664" i="49"/>
  <c r="I5664" i="49"/>
  <c r="J5664" i="49" s="1"/>
  <c r="H5664" i="49"/>
  <c r="K5663" i="49"/>
  <c r="J5663" i="49"/>
  <c r="I5663" i="49"/>
  <c r="H5663" i="49" s="1"/>
  <c r="K5662" i="49"/>
  <c r="I5662" i="49"/>
  <c r="J5662" i="49" s="1"/>
  <c r="H5662" i="49"/>
  <c r="K5661" i="49"/>
  <c r="J5661" i="49"/>
  <c r="I5661" i="49"/>
  <c r="H5661" i="49" s="1"/>
  <c r="K5660" i="49"/>
  <c r="I5660" i="49"/>
  <c r="J5660" i="49" s="1"/>
  <c r="H5660" i="49"/>
  <c r="K5659" i="49"/>
  <c r="J5659" i="49"/>
  <c r="I5659" i="49"/>
  <c r="H5659" i="49" s="1"/>
  <c r="K5658" i="49"/>
  <c r="I5658" i="49"/>
  <c r="J5658" i="49" s="1"/>
  <c r="H5658" i="49"/>
  <c r="K5657" i="49"/>
  <c r="I5657" i="49"/>
  <c r="J5657" i="49" s="1"/>
  <c r="K5656" i="49"/>
  <c r="I5656" i="49"/>
  <c r="J5656" i="49" s="1"/>
  <c r="H5656" i="49"/>
  <c r="K5655" i="49"/>
  <c r="I5655" i="49"/>
  <c r="J5655" i="49" s="1"/>
  <c r="K5654" i="49"/>
  <c r="I5654" i="49"/>
  <c r="J5654" i="49" s="1"/>
  <c r="H5654" i="49"/>
  <c r="K5653" i="49"/>
  <c r="I5653" i="49"/>
  <c r="J5653" i="49" s="1"/>
  <c r="K5652" i="49"/>
  <c r="I5652" i="49"/>
  <c r="J5652" i="49" s="1"/>
  <c r="H5652" i="49"/>
  <c r="K5651" i="49"/>
  <c r="I5651" i="49"/>
  <c r="J5651" i="49" s="1"/>
  <c r="K5650" i="49"/>
  <c r="I5650" i="49"/>
  <c r="J5650" i="49" s="1"/>
  <c r="H5650" i="49"/>
  <c r="K5649" i="49"/>
  <c r="I5649" i="49"/>
  <c r="J5649" i="49" s="1"/>
  <c r="K5648" i="49"/>
  <c r="I5648" i="49"/>
  <c r="J5648" i="49" s="1"/>
  <c r="H5648" i="49"/>
  <c r="K5647" i="49"/>
  <c r="I5647" i="49"/>
  <c r="J5647" i="49" s="1"/>
  <c r="K5646" i="49"/>
  <c r="I5646" i="49"/>
  <c r="J5646" i="49" s="1"/>
  <c r="H5646" i="49"/>
  <c r="K5645" i="49"/>
  <c r="I5645" i="49"/>
  <c r="J5645" i="49" s="1"/>
  <c r="K5644" i="49"/>
  <c r="I5644" i="49"/>
  <c r="J5644" i="49" s="1"/>
  <c r="H5644" i="49"/>
  <c r="K5643" i="49"/>
  <c r="I5643" i="49"/>
  <c r="J5643" i="49" s="1"/>
  <c r="K5642" i="49"/>
  <c r="I5642" i="49"/>
  <c r="J5642" i="49" s="1"/>
  <c r="H5642" i="49"/>
  <c r="K5641" i="49"/>
  <c r="I5641" i="49"/>
  <c r="J5641" i="49" s="1"/>
  <c r="K5640" i="49"/>
  <c r="I5640" i="49"/>
  <c r="J5640" i="49" s="1"/>
  <c r="H5640" i="49"/>
  <c r="K5639" i="49"/>
  <c r="I5639" i="49"/>
  <c r="J5639" i="49" s="1"/>
  <c r="K5638" i="49"/>
  <c r="I5638" i="49"/>
  <c r="J5638" i="49" s="1"/>
  <c r="H5638" i="49"/>
  <c r="K5637" i="49"/>
  <c r="I5637" i="49"/>
  <c r="J5637" i="49" s="1"/>
  <c r="K5636" i="49"/>
  <c r="I5636" i="49"/>
  <c r="J5636" i="49" s="1"/>
  <c r="H5636" i="49"/>
  <c r="K5635" i="49"/>
  <c r="I5635" i="49"/>
  <c r="J5635" i="49" s="1"/>
  <c r="K5634" i="49"/>
  <c r="I5634" i="49"/>
  <c r="J5634" i="49" s="1"/>
  <c r="H5634" i="49"/>
  <c r="K5633" i="49"/>
  <c r="I5633" i="49"/>
  <c r="J5633" i="49" s="1"/>
  <c r="K5632" i="49"/>
  <c r="I5632" i="49"/>
  <c r="J5632" i="49" s="1"/>
  <c r="H5632" i="49"/>
  <c r="K5631" i="49"/>
  <c r="I5631" i="49"/>
  <c r="J5631" i="49" s="1"/>
  <c r="K5630" i="49"/>
  <c r="I5630" i="49"/>
  <c r="J5630" i="49" s="1"/>
  <c r="H5630" i="49"/>
  <c r="K5629" i="49"/>
  <c r="I5629" i="49"/>
  <c r="J5629" i="49" s="1"/>
  <c r="K5628" i="49"/>
  <c r="I5628" i="49"/>
  <c r="J5628" i="49" s="1"/>
  <c r="H5628" i="49"/>
  <c r="K5627" i="49"/>
  <c r="I5627" i="49"/>
  <c r="J5627" i="49" s="1"/>
  <c r="K5626" i="49"/>
  <c r="I5626" i="49"/>
  <c r="J5626" i="49" s="1"/>
  <c r="H5626" i="49"/>
  <c r="K5625" i="49"/>
  <c r="I5625" i="49"/>
  <c r="J5625" i="49" s="1"/>
  <c r="K5624" i="49"/>
  <c r="I5624" i="49"/>
  <c r="J5624" i="49" s="1"/>
  <c r="H5624" i="49"/>
  <c r="K5623" i="49"/>
  <c r="I5623" i="49"/>
  <c r="J5623" i="49" s="1"/>
  <c r="K5622" i="49"/>
  <c r="I5622" i="49"/>
  <c r="J5622" i="49" s="1"/>
  <c r="H5622" i="49"/>
  <c r="K5621" i="49"/>
  <c r="I5621" i="49"/>
  <c r="J5621" i="49" s="1"/>
  <c r="K5620" i="49"/>
  <c r="I5620" i="49"/>
  <c r="J5620" i="49" s="1"/>
  <c r="H5620" i="49"/>
  <c r="K5619" i="49"/>
  <c r="I5619" i="49"/>
  <c r="J5619" i="49" s="1"/>
  <c r="K5618" i="49"/>
  <c r="I5618" i="49"/>
  <c r="J5618" i="49" s="1"/>
  <c r="H5618" i="49"/>
  <c r="K5617" i="49"/>
  <c r="I5617" i="49"/>
  <c r="J5617" i="49" s="1"/>
  <c r="K5616" i="49"/>
  <c r="I5616" i="49"/>
  <c r="J5616" i="49" s="1"/>
  <c r="H5616" i="49"/>
  <c r="K5615" i="49"/>
  <c r="I5615" i="49"/>
  <c r="J5615" i="49" s="1"/>
  <c r="K5614" i="49"/>
  <c r="I5614" i="49"/>
  <c r="J5614" i="49" s="1"/>
  <c r="H5614" i="49"/>
  <c r="K5613" i="49"/>
  <c r="I5613" i="49"/>
  <c r="J5613" i="49" s="1"/>
  <c r="K5612" i="49"/>
  <c r="I5612" i="49"/>
  <c r="J5612" i="49" s="1"/>
  <c r="H5612" i="49"/>
  <c r="K5611" i="49"/>
  <c r="I5611" i="49"/>
  <c r="J5611" i="49" s="1"/>
  <c r="K5610" i="49"/>
  <c r="I5610" i="49"/>
  <c r="J5610" i="49" s="1"/>
  <c r="H5610" i="49"/>
  <c r="K5609" i="49"/>
  <c r="I5609" i="49"/>
  <c r="J5609" i="49" s="1"/>
  <c r="K5608" i="49"/>
  <c r="I5608" i="49"/>
  <c r="J5608" i="49" s="1"/>
  <c r="H5608" i="49"/>
  <c r="K5607" i="49"/>
  <c r="I5607" i="49"/>
  <c r="J5607" i="49" s="1"/>
  <c r="K5606" i="49"/>
  <c r="I5606" i="49"/>
  <c r="J5606" i="49" s="1"/>
  <c r="H5606" i="49"/>
  <c r="K5605" i="49"/>
  <c r="I5605" i="49"/>
  <c r="J5605" i="49" s="1"/>
  <c r="K5604" i="49"/>
  <c r="I5604" i="49"/>
  <c r="J5604" i="49" s="1"/>
  <c r="H5604" i="49"/>
  <c r="K5603" i="49"/>
  <c r="I5603" i="49"/>
  <c r="J5603" i="49" s="1"/>
  <c r="K5602" i="49"/>
  <c r="I5602" i="49"/>
  <c r="J5602" i="49" s="1"/>
  <c r="H5602" i="49"/>
  <c r="K5601" i="49"/>
  <c r="I5601" i="49"/>
  <c r="J5601" i="49" s="1"/>
  <c r="K5600" i="49"/>
  <c r="I5600" i="49"/>
  <c r="J5600" i="49" s="1"/>
  <c r="H5600" i="49"/>
  <c r="K5599" i="49"/>
  <c r="I5599" i="49"/>
  <c r="J5599" i="49" s="1"/>
  <c r="K5598" i="49"/>
  <c r="I5598" i="49"/>
  <c r="J5598" i="49" s="1"/>
  <c r="H5598" i="49"/>
  <c r="K5597" i="49"/>
  <c r="I5597" i="49"/>
  <c r="J5597" i="49" s="1"/>
  <c r="K5596" i="49"/>
  <c r="I5596" i="49"/>
  <c r="J5596" i="49" s="1"/>
  <c r="H5596" i="49"/>
  <c r="K5595" i="49"/>
  <c r="I5595" i="49"/>
  <c r="J5595" i="49" s="1"/>
  <c r="K5594" i="49"/>
  <c r="I5594" i="49"/>
  <c r="J5594" i="49" s="1"/>
  <c r="H5594" i="49"/>
  <c r="K5593" i="49"/>
  <c r="I5593" i="49"/>
  <c r="J5593" i="49" s="1"/>
  <c r="K5592" i="49"/>
  <c r="I5592" i="49"/>
  <c r="J5592" i="49" s="1"/>
  <c r="H5592" i="49"/>
  <c r="K5591" i="49"/>
  <c r="I5591" i="49"/>
  <c r="J5591" i="49" s="1"/>
  <c r="K5590" i="49"/>
  <c r="I5590" i="49"/>
  <c r="J5590" i="49" s="1"/>
  <c r="H5590" i="49"/>
  <c r="K5589" i="49"/>
  <c r="I5589" i="49"/>
  <c r="J5589" i="49" s="1"/>
  <c r="K5588" i="49"/>
  <c r="I5588" i="49"/>
  <c r="J5588" i="49" s="1"/>
  <c r="H5588" i="49"/>
  <c r="K5587" i="49"/>
  <c r="I5587" i="49"/>
  <c r="J5587" i="49" s="1"/>
  <c r="K5586" i="49"/>
  <c r="I5586" i="49"/>
  <c r="J5586" i="49" s="1"/>
  <c r="H5586" i="49"/>
  <c r="K5585" i="49"/>
  <c r="I5585" i="49"/>
  <c r="J5585" i="49" s="1"/>
  <c r="K5584" i="49"/>
  <c r="I5584" i="49"/>
  <c r="J5584" i="49" s="1"/>
  <c r="H5584" i="49"/>
  <c r="K5583" i="49"/>
  <c r="I5583" i="49"/>
  <c r="J5583" i="49" s="1"/>
  <c r="K5582" i="49"/>
  <c r="I5582" i="49"/>
  <c r="J5582" i="49" s="1"/>
  <c r="H5582" i="49"/>
  <c r="K5581" i="49"/>
  <c r="I5581" i="49"/>
  <c r="J5581" i="49" s="1"/>
  <c r="K5580" i="49"/>
  <c r="I5580" i="49"/>
  <c r="J5580" i="49" s="1"/>
  <c r="H5580" i="49"/>
  <c r="K5579" i="49"/>
  <c r="I5579" i="49"/>
  <c r="J5579" i="49" s="1"/>
  <c r="K5578" i="49"/>
  <c r="I5578" i="49"/>
  <c r="J5578" i="49" s="1"/>
  <c r="H5578" i="49"/>
  <c r="K5577" i="49"/>
  <c r="I5577" i="49"/>
  <c r="J5577" i="49" s="1"/>
  <c r="K5576" i="49"/>
  <c r="I5576" i="49"/>
  <c r="J5576" i="49" s="1"/>
  <c r="H5576" i="49"/>
  <c r="K5575" i="49"/>
  <c r="I5575" i="49"/>
  <c r="J5575" i="49" s="1"/>
  <c r="K5574" i="49"/>
  <c r="I5574" i="49"/>
  <c r="J5574" i="49" s="1"/>
  <c r="H5574" i="49"/>
  <c r="K5573" i="49"/>
  <c r="I5573" i="49"/>
  <c r="J5573" i="49" s="1"/>
  <c r="K5572" i="49"/>
  <c r="I5572" i="49"/>
  <c r="J5572" i="49" s="1"/>
  <c r="H5572" i="49"/>
  <c r="K5571" i="49"/>
  <c r="I5571" i="49"/>
  <c r="J5571" i="49" s="1"/>
  <c r="K5570" i="49"/>
  <c r="I5570" i="49"/>
  <c r="J5570" i="49" s="1"/>
  <c r="H5570" i="49"/>
  <c r="K5569" i="49"/>
  <c r="I5569" i="49"/>
  <c r="K5568" i="49"/>
  <c r="I5568" i="49"/>
  <c r="J5568" i="49" s="1"/>
  <c r="H5568" i="49"/>
  <c r="K5567" i="49"/>
  <c r="I5567" i="49"/>
  <c r="K5566" i="49"/>
  <c r="I5566" i="49"/>
  <c r="J5566" i="49" s="1"/>
  <c r="H5566" i="49"/>
  <c r="K5565" i="49"/>
  <c r="I5565" i="49"/>
  <c r="K5564" i="49"/>
  <c r="I5564" i="49"/>
  <c r="J5564" i="49" s="1"/>
  <c r="H5564" i="49"/>
  <c r="K5563" i="49"/>
  <c r="I5563" i="49"/>
  <c r="K5562" i="49"/>
  <c r="I5562" i="49"/>
  <c r="J5562" i="49" s="1"/>
  <c r="H5562" i="49"/>
  <c r="K5561" i="49"/>
  <c r="I5561" i="49"/>
  <c r="K5560" i="49"/>
  <c r="I5560" i="49"/>
  <c r="J5560" i="49" s="1"/>
  <c r="H5560" i="49"/>
  <c r="K5559" i="49"/>
  <c r="I5559" i="49"/>
  <c r="K5558" i="49"/>
  <c r="I5558" i="49"/>
  <c r="J5558" i="49" s="1"/>
  <c r="H5558" i="49"/>
  <c r="K5557" i="49"/>
  <c r="I5557" i="49"/>
  <c r="K5556" i="49"/>
  <c r="I5556" i="49"/>
  <c r="J5556" i="49" s="1"/>
  <c r="H5556" i="49"/>
  <c r="K5555" i="49"/>
  <c r="I5555" i="49"/>
  <c r="K5554" i="49"/>
  <c r="I5554" i="49"/>
  <c r="J5554" i="49" s="1"/>
  <c r="H5554" i="49"/>
  <c r="K5553" i="49"/>
  <c r="I5553" i="49"/>
  <c r="K5552" i="49"/>
  <c r="I5552" i="49"/>
  <c r="J5552" i="49" s="1"/>
  <c r="H5552" i="49"/>
  <c r="K5551" i="49"/>
  <c r="I5551" i="49"/>
  <c r="K5550" i="49"/>
  <c r="I5550" i="49"/>
  <c r="J5550" i="49" s="1"/>
  <c r="H5550" i="49"/>
  <c r="K5549" i="49"/>
  <c r="I5549" i="49"/>
  <c r="K5548" i="49"/>
  <c r="I5548" i="49"/>
  <c r="J5548" i="49" s="1"/>
  <c r="H5548" i="49"/>
  <c r="K5547" i="49"/>
  <c r="I5547" i="49"/>
  <c r="K5546" i="49"/>
  <c r="I5546" i="49"/>
  <c r="J5546" i="49" s="1"/>
  <c r="K5545" i="49"/>
  <c r="I5545" i="49"/>
  <c r="K5544" i="49"/>
  <c r="I5544" i="49"/>
  <c r="J5544" i="49" s="1"/>
  <c r="H5544" i="49"/>
  <c r="K5543" i="49"/>
  <c r="I5543" i="49"/>
  <c r="K5542" i="49"/>
  <c r="I5542" i="49"/>
  <c r="K5541" i="49"/>
  <c r="I5541" i="49"/>
  <c r="K5540" i="49"/>
  <c r="I5540" i="49"/>
  <c r="J5540" i="49" s="1"/>
  <c r="K5539" i="49"/>
  <c r="I5539" i="49"/>
  <c r="K5538" i="49"/>
  <c r="I5538" i="49"/>
  <c r="J5538" i="49" s="1"/>
  <c r="K5537" i="49"/>
  <c r="I5537" i="49"/>
  <c r="K5536" i="49"/>
  <c r="I5536" i="49"/>
  <c r="J5536" i="49" s="1"/>
  <c r="H5536" i="49"/>
  <c r="K5535" i="49"/>
  <c r="I5535" i="49"/>
  <c r="K5534" i="49"/>
  <c r="I5534" i="49"/>
  <c r="J5534" i="49" s="1"/>
  <c r="K5533" i="49"/>
  <c r="I5533" i="49"/>
  <c r="K5532" i="49"/>
  <c r="I5532" i="49"/>
  <c r="J5532" i="49" s="1"/>
  <c r="H5532" i="49"/>
  <c r="K5531" i="49"/>
  <c r="I5531" i="49"/>
  <c r="K5530" i="49"/>
  <c r="I5530" i="49"/>
  <c r="J5530" i="49" s="1"/>
  <c r="K5529" i="49"/>
  <c r="I5529" i="49"/>
  <c r="K5528" i="49"/>
  <c r="I5528" i="49"/>
  <c r="J5528" i="49" s="1"/>
  <c r="H5528" i="49"/>
  <c r="K5527" i="49"/>
  <c r="I5527" i="49"/>
  <c r="K5526" i="49"/>
  <c r="I5526" i="49"/>
  <c r="K5525" i="49"/>
  <c r="I5525" i="49"/>
  <c r="K5524" i="49"/>
  <c r="I5524" i="49"/>
  <c r="J5524" i="49" s="1"/>
  <c r="K5523" i="49"/>
  <c r="I5523" i="49"/>
  <c r="K5522" i="49"/>
  <c r="I5522" i="49"/>
  <c r="J5522" i="49" s="1"/>
  <c r="K5521" i="49"/>
  <c r="I5521" i="49"/>
  <c r="K5520" i="49"/>
  <c r="I5520" i="49"/>
  <c r="J5520" i="49" s="1"/>
  <c r="H5520" i="49"/>
  <c r="K5519" i="49"/>
  <c r="I5519" i="49"/>
  <c r="K5518" i="49"/>
  <c r="I5518" i="49"/>
  <c r="J5518" i="49" s="1"/>
  <c r="K5517" i="49"/>
  <c r="I5517" i="49"/>
  <c r="K5516" i="49"/>
  <c r="I5516" i="49"/>
  <c r="J5516" i="49" s="1"/>
  <c r="H5516" i="49"/>
  <c r="K5515" i="49"/>
  <c r="I5515" i="49"/>
  <c r="K5514" i="49"/>
  <c r="I5514" i="49"/>
  <c r="J5514" i="49" s="1"/>
  <c r="K5513" i="49"/>
  <c r="I5513" i="49"/>
  <c r="K5512" i="49"/>
  <c r="I5512" i="49"/>
  <c r="J5512" i="49" s="1"/>
  <c r="H5512" i="49"/>
  <c r="K5511" i="49"/>
  <c r="I5511" i="49"/>
  <c r="K5510" i="49"/>
  <c r="I5510" i="49"/>
  <c r="K5509" i="49"/>
  <c r="I5509" i="49"/>
  <c r="K5508" i="49"/>
  <c r="I5508" i="49"/>
  <c r="J5508" i="49" s="1"/>
  <c r="K5507" i="49"/>
  <c r="I5507" i="49"/>
  <c r="K5506" i="49"/>
  <c r="I5506" i="49"/>
  <c r="J5506" i="49" s="1"/>
  <c r="K5505" i="49"/>
  <c r="I5505" i="49"/>
  <c r="K5504" i="49"/>
  <c r="I5504" i="49"/>
  <c r="J5504" i="49" s="1"/>
  <c r="H5504" i="49"/>
  <c r="K5503" i="49"/>
  <c r="I5503" i="49"/>
  <c r="K5502" i="49"/>
  <c r="I5502" i="49"/>
  <c r="J5502" i="49" s="1"/>
  <c r="K5501" i="49"/>
  <c r="I5501" i="49"/>
  <c r="K5500" i="49"/>
  <c r="I5500" i="49"/>
  <c r="J5500" i="49" s="1"/>
  <c r="H5500" i="49"/>
  <c r="K5499" i="49"/>
  <c r="I5499" i="49"/>
  <c r="K5498" i="49"/>
  <c r="I5498" i="49"/>
  <c r="J5498" i="49" s="1"/>
  <c r="K5497" i="49"/>
  <c r="I5497" i="49"/>
  <c r="K5496" i="49"/>
  <c r="I5496" i="49"/>
  <c r="J5496" i="49" s="1"/>
  <c r="H5496" i="49"/>
  <c r="K5495" i="49"/>
  <c r="I5495" i="49"/>
  <c r="K5494" i="49"/>
  <c r="I5494" i="49"/>
  <c r="K5493" i="49"/>
  <c r="I5493" i="49"/>
  <c r="K5492" i="49"/>
  <c r="I5492" i="49"/>
  <c r="J5492" i="49" s="1"/>
  <c r="K5491" i="49"/>
  <c r="I5491" i="49"/>
  <c r="K5490" i="49"/>
  <c r="I5490" i="49"/>
  <c r="J5490" i="49" s="1"/>
  <c r="K5489" i="49"/>
  <c r="I5489" i="49"/>
  <c r="K5488" i="49"/>
  <c r="I5488" i="49"/>
  <c r="J5488" i="49" s="1"/>
  <c r="H5488" i="49"/>
  <c r="K5487" i="49"/>
  <c r="I5487" i="49"/>
  <c r="K5486" i="49"/>
  <c r="I5486" i="49"/>
  <c r="J5486" i="49" s="1"/>
  <c r="K5485" i="49"/>
  <c r="I5485" i="49"/>
  <c r="K5484" i="49"/>
  <c r="I5484" i="49"/>
  <c r="J5484" i="49" s="1"/>
  <c r="H5484" i="49"/>
  <c r="K5483" i="49"/>
  <c r="I5483" i="49"/>
  <c r="K5482" i="49"/>
  <c r="I5482" i="49"/>
  <c r="J5482" i="49" s="1"/>
  <c r="K5481" i="49"/>
  <c r="I5481" i="49"/>
  <c r="K5480" i="49"/>
  <c r="I5480" i="49"/>
  <c r="J5480" i="49" s="1"/>
  <c r="H5480" i="49"/>
  <c r="K5479" i="49"/>
  <c r="I5479" i="49"/>
  <c r="K5478" i="49"/>
  <c r="I5478" i="49"/>
  <c r="K5477" i="49"/>
  <c r="I5477" i="49"/>
  <c r="K5476" i="49"/>
  <c r="I5476" i="49"/>
  <c r="J5476" i="49" s="1"/>
  <c r="K5475" i="49"/>
  <c r="I5475" i="49"/>
  <c r="K5474" i="49"/>
  <c r="I5474" i="49"/>
  <c r="J5474" i="49" s="1"/>
  <c r="K5473" i="49"/>
  <c r="I5473" i="49"/>
  <c r="K5472" i="49"/>
  <c r="I5472" i="49"/>
  <c r="J5472" i="49" s="1"/>
  <c r="H5472" i="49"/>
  <c r="K5471" i="49"/>
  <c r="I5471" i="49"/>
  <c r="K5470" i="49"/>
  <c r="I5470" i="49"/>
  <c r="J5470" i="49" s="1"/>
  <c r="K5469" i="49"/>
  <c r="I5469" i="49"/>
  <c r="K5468" i="49"/>
  <c r="I5468" i="49"/>
  <c r="J5468" i="49" s="1"/>
  <c r="H5468" i="49"/>
  <c r="K5467" i="49"/>
  <c r="I5467" i="49"/>
  <c r="K5466" i="49"/>
  <c r="I5466" i="49"/>
  <c r="J5466" i="49" s="1"/>
  <c r="K5465" i="49"/>
  <c r="I5465" i="49"/>
  <c r="K5464" i="49"/>
  <c r="I5464" i="49"/>
  <c r="J5464" i="49" s="1"/>
  <c r="H5464" i="49"/>
  <c r="K5463" i="49"/>
  <c r="I5463" i="49"/>
  <c r="K5462" i="49"/>
  <c r="I5462" i="49"/>
  <c r="K5461" i="49"/>
  <c r="I5461" i="49"/>
  <c r="K5460" i="49"/>
  <c r="I5460" i="49"/>
  <c r="J5460" i="49" s="1"/>
  <c r="K5459" i="49"/>
  <c r="I5459" i="49"/>
  <c r="K5458" i="49"/>
  <c r="I5458" i="49"/>
  <c r="J5458" i="49" s="1"/>
  <c r="K5457" i="49"/>
  <c r="I5457" i="49"/>
  <c r="K5456" i="49"/>
  <c r="I5456" i="49"/>
  <c r="J5456" i="49" s="1"/>
  <c r="H5456" i="49"/>
  <c r="K5455" i="49"/>
  <c r="I5455" i="49"/>
  <c r="K5454" i="49"/>
  <c r="I5454" i="49"/>
  <c r="J5454" i="49" s="1"/>
  <c r="K5453" i="49"/>
  <c r="I5453" i="49"/>
  <c r="K5452" i="49"/>
  <c r="I5452" i="49"/>
  <c r="J5452" i="49" s="1"/>
  <c r="H5452" i="49"/>
  <c r="K5451" i="49"/>
  <c r="I5451" i="49"/>
  <c r="K5450" i="49"/>
  <c r="I5450" i="49"/>
  <c r="J5450" i="49" s="1"/>
  <c r="K5449" i="49"/>
  <c r="I5449" i="49"/>
  <c r="K5448" i="49"/>
  <c r="I5448" i="49"/>
  <c r="J5448" i="49" s="1"/>
  <c r="H5448" i="49"/>
  <c r="K5447" i="49"/>
  <c r="I5447" i="49"/>
  <c r="K5446" i="49"/>
  <c r="I5446" i="49"/>
  <c r="K5445" i="49"/>
  <c r="I5445" i="49"/>
  <c r="K5444" i="49"/>
  <c r="I5444" i="49"/>
  <c r="J5444" i="49" s="1"/>
  <c r="K5443" i="49"/>
  <c r="I5443" i="49"/>
  <c r="K5442" i="49"/>
  <c r="I5442" i="49"/>
  <c r="J5442" i="49" s="1"/>
  <c r="K5441" i="49"/>
  <c r="I5441" i="49"/>
  <c r="K5440" i="49"/>
  <c r="I5440" i="49"/>
  <c r="J5440" i="49" s="1"/>
  <c r="H5440" i="49"/>
  <c r="K5439" i="49"/>
  <c r="I5439" i="49"/>
  <c r="K5438" i="49"/>
  <c r="I5438" i="49"/>
  <c r="J5438" i="49" s="1"/>
  <c r="K5437" i="49"/>
  <c r="I5437" i="49"/>
  <c r="K5436" i="49"/>
  <c r="I5436" i="49"/>
  <c r="J5436" i="49" s="1"/>
  <c r="H5436" i="49"/>
  <c r="K5435" i="49"/>
  <c r="I5435" i="49"/>
  <c r="K5434" i="49"/>
  <c r="I5434" i="49"/>
  <c r="J5434" i="49" s="1"/>
  <c r="K5433" i="49"/>
  <c r="I5433" i="49"/>
  <c r="K5432" i="49"/>
  <c r="I5432" i="49"/>
  <c r="J5432" i="49" s="1"/>
  <c r="H5432" i="49"/>
  <c r="K5431" i="49"/>
  <c r="I5431" i="49"/>
  <c r="K5430" i="49"/>
  <c r="I5430" i="49"/>
  <c r="K5429" i="49"/>
  <c r="I5429" i="49"/>
  <c r="K5428" i="49"/>
  <c r="I5428" i="49"/>
  <c r="J5428" i="49" s="1"/>
  <c r="K5427" i="49"/>
  <c r="I5427" i="49"/>
  <c r="K5426" i="49"/>
  <c r="I5426" i="49"/>
  <c r="J5426" i="49" s="1"/>
  <c r="K5425" i="49"/>
  <c r="I5425" i="49"/>
  <c r="K5424" i="49"/>
  <c r="I5424" i="49"/>
  <c r="J5424" i="49" s="1"/>
  <c r="H5424" i="49"/>
  <c r="K5423" i="49"/>
  <c r="I5423" i="49"/>
  <c r="K5422" i="49"/>
  <c r="I5422" i="49"/>
  <c r="J5422" i="49" s="1"/>
  <c r="K5421" i="49"/>
  <c r="I5421" i="49"/>
  <c r="K5420" i="49"/>
  <c r="I5420" i="49"/>
  <c r="J5420" i="49" s="1"/>
  <c r="H5420" i="49"/>
  <c r="K5419" i="49"/>
  <c r="I5419" i="49"/>
  <c r="K5418" i="49"/>
  <c r="I5418" i="49"/>
  <c r="J5418" i="49" s="1"/>
  <c r="K5417" i="49"/>
  <c r="I5417" i="49"/>
  <c r="K5416" i="49"/>
  <c r="I5416" i="49"/>
  <c r="J5416" i="49" s="1"/>
  <c r="H5416" i="49"/>
  <c r="K5415" i="49"/>
  <c r="I5415" i="49"/>
  <c r="K5414" i="49"/>
  <c r="I5414" i="49"/>
  <c r="K5413" i="49"/>
  <c r="I5413" i="49"/>
  <c r="K5412" i="49"/>
  <c r="I5412" i="49"/>
  <c r="J5412" i="49" s="1"/>
  <c r="K5411" i="49"/>
  <c r="I5411" i="49"/>
  <c r="K5410" i="49"/>
  <c r="I5410" i="49"/>
  <c r="J5410" i="49" s="1"/>
  <c r="K5409" i="49"/>
  <c r="I5409" i="49"/>
  <c r="K5408" i="49"/>
  <c r="I5408" i="49"/>
  <c r="J5408" i="49" s="1"/>
  <c r="H5408" i="49"/>
  <c r="K5407" i="49"/>
  <c r="I5407" i="49"/>
  <c r="K5406" i="49"/>
  <c r="I5406" i="49"/>
  <c r="J5406" i="49" s="1"/>
  <c r="K5405" i="49"/>
  <c r="I5405" i="49"/>
  <c r="K5404" i="49"/>
  <c r="I5404" i="49"/>
  <c r="J5404" i="49" s="1"/>
  <c r="H5404" i="49"/>
  <c r="K5403" i="49"/>
  <c r="I5403" i="49"/>
  <c r="K5402" i="49"/>
  <c r="I5402" i="49"/>
  <c r="J5402" i="49" s="1"/>
  <c r="K5401" i="49"/>
  <c r="I5401" i="49"/>
  <c r="K5400" i="49"/>
  <c r="I5400" i="49"/>
  <c r="J5400" i="49" s="1"/>
  <c r="H5400" i="49"/>
  <c r="K5399" i="49"/>
  <c r="I5399" i="49"/>
  <c r="K5398" i="49"/>
  <c r="I5398" i="49"/>
  <c r="K5397" i="49"/>
  <c r="I5397" i="49"/>
  <c r="K5396" i="49"/>
  <c r="I5396" i="49"/>
  <c r="J5396" i="49" s="1"/>
  <c r="K5395" i="49"/>
  <c r="I5395" i="49"/>
  <c r="K5394" i="49"/>
  <c r="I5394" i="49"/>
  <c r="J5394" i="49" s="1"/>
  <c r="K5393" i="49"/>
  <c r="I5393" i="49"/>
  <c r="K5392" i="49"/>
  <c r="I5392" i="49"/>
  <c r="J5392" i="49" s="1"/>
  <c r="H5392" i="49"/>
  <c r="K5391" i="49"/>
  <c r="I5391" i="49"/>
  <c r="K5390" i="49"/>
  <c r="I5390" i="49"/>
  <c r="J5390" i="49" s="1"/>
  <c r="K5389" i="49"/>
  <c r="I5389" i="49"/>
  <c r="K5388" i="49"/>
  <c r="I5388" i="49"/>
  <c r="J5388" i="49" s="1"/>
  <c r="H5388" i="49"/>
  <c r="K5387" i="49"/>
  <c r="I5387" i="49"/>
  <c r="K5386" i="49"/>
  <c r="I5386" i="49"/>
  <c r="J5386" i="49" s="1"/>
  <c r="K5385" i="49"/>
  <c r="I5385" i="49"/>
  <c r="K5384" i="49"/>
  <c r="I5384" i="49"/>
  <c r="J5384" i="49" s="1"/>
  <c r="H5384" i="49"/>
  <c r="K5383" i="49"/>
  <c r="I5383" i="49"/>
  <c r="K5382" i="49"/>
  <c r="I5382" i="49"/>
  <c r="K5381" i="49"/>
  <c r="I5381" i="49"/>
  <c r="K5380" i="49"/>
  <c r="I5380" i="49"/>
  <c r="J5380" i="49" s="1"/>
  <c r="K5379" i="49"/>
  <c r="I5379" i="49"/>
  <c r="K5378" i="49"/>
  <c r="I5378" i="49"/>
  <c r="J5378" i="49" s="1"/>
  <c r="K5377" i="49"/>
  <c r="I5377" i="49"/>
  <c r="K5376" i="49"/>
  <c r="I5376" i="49"/>
  <c r="J5376" i="49" s="1"/>
  <c r="H5376" i="49"/>
  <c r="K5375" i="49"/>
  <c r="I5375" i="49"/>
  <c r="K5374" i="49"/>
  <c r="I5374" i="49"/>
  <c r="J5374" i="49" s="1"/>
  <c r="K5373" i="49"/>
  <c r="I5373" i="49"/>
  <c r="K5372" i="49"/>
  <c r="I5372" i="49"/>
  <c r="J5372" i="49" s="1"/>
  <c r="H5372" i="49"/>
  <c r="K5371" i="49"/>
  <c r="I5371" i="49"/>
  <c r="K5370" i="49"/>
  <c r="I5370" i="49"/>
  <c r="J5370" i="49" s="1"/>
  <c r="K5369" i="49"/>
  <c r="I5369" i="49"/>
  <c r="K5368" i="49"/>
  <c r="I5368" i="49"/>
  <c r="J5368" i="49" s="1"/>
  <c r="H5368" i="49"/>
  <c r="K5367" i="49"/>
  <c r="I5367" i="49"/>
  <c r="K5366" i="49"/>
  <c r="I5366" i="49"/>
  <c r="K5365" i="49"/>
  <c r="I5365" i="49"/>
  <c r="K5364" i="49"/>
  <c r="I5364" i="49"/>
  <c r="J5364" i="49" s="1"/>
  <c r="K5363" i="49"/>
  <c r="I5363" i="49"/>
  <c r="K5362" i="49"/>
  <c r="I5362" i="49"/>
  <c r="J5362" i="49" s="1"/>
  <c r="K5361" i="49"/>
  <c r="I5361" i="49"/>
  <c r="K5360" i="49"/>
  <c r="I5360" i="49"/>
  <c r="J5360" i="49" s="1"/>
  <c r="H5360" i="49"/>
  <c r="K5359" i="49"/>
  <c r="I5359" i="49"/>
  <c r="K5358" i="49"/>
  <c r="I5358" i="49"/>
  <c r="J5358" i="49" s="1"/>
  <c r="K5357" i="49"/>
  <c r="I5357" i="49"/>
  <c r="K5356" i="49"/>
  <c r="I5356" i="49"/>
  <c r="J5356" i="49" s="1"/>
  <c r="H5356" i="49"/>
  <c r="K5355" i="49"/>
  <c r="I5355" i="49"/>
  <c r="K5354" i="49"/>
  <c r="I5354" i="49"/>
  <c r="J5354" i="49" s="1"/>
  <c r="K5353" i="49"/>
  <c r="I5353" i="49"/>
  <c r="K5352" i="49"/>
  <c r="I5352" i="49"/>
  <c r="J5352" i="49" s="1"/>
  <c r="H5352" i="49"/>
  <c r="K5351" i="49"/>
  <c r="I5351" i="49"/>
  <c r="K5350" i="49"/>
  <c r="I5350" i="49"/>
  <c r="K5349" i="49"/>
  <c r="I5349" i="49"/>
  <c r="K5348" i="49"/>
  <c r="I5348" i="49"/>
  <c r="J5348" i="49" s="1"/>
  <c r="K5347" i="49"/>
  <c r="I5347" i="49"/>
  <c r="K5346" i="49"/>
  <c r="I5346" i="49"/>
  <c r="J5346" i="49" s="1"/>
  <c r="K5345" i="49"/>
  <c r="I5345" i="49"/>
  <c r="K5344" i="49"/>
  <c r="I5344" i="49"/>
  <c r="J5344" i="49" s="1"/>
  <c r="H5344" i="49"/>
  <c r="K5343" i="49"/>
  <c r="I5343" i="49"/>
  <c r="K5342" i="49"/>
  <c r="I5342" i="49"/>
  <c r="J5342" i="49" s="1"/>
  <c r="K5341" i="49"/>
  <c r="I5341" i="49"/>
  <c r="K5340" i="49"/>
  <c r="I5340" i="49"/>
  <c r="J5340" i="49" s="1"/>
  <c r="H5340" i="49"/>
  <c r="K5339" i="49"/>
  <c r="I5339" i="49"/>
  <c r="K5338" i="49"/>
  <c r="I5338" i="49"/>
  <c r="J5338" i="49" s="1"/>
  <c r="K5337" i="49"/>
  <c r="I5337" i="49"/>
  <c r="H5337" i="49" s="1"/>
  <c r="K5336" i="49"/>
  <c r="I5336" i="49"/>
  <c r="J5336" i="49" s="1"/>
  <c r="K5335" i="49"/>
  <c r="I5335" i="49"/>
  <c r="K5334" i="49"/>
  <c r="I5334" i="49"/>
  <c r="J5334" i="49" s="1"/>
  <c r="K5333" i="49"/>
  <c r="J5333" i="49"/>
  <c r="I5333" i="49"/>
  <c r="H5333" i="49" s="1"/>
  <c r="K5332" i="49"/>
  <c r="I5332" i="49"/>
  <c r="K5331" i="49"/>
  <c r="I5331" i="49"/>
  <c r="H5331" i="49" s="1"/>
  <c r="K5330" i="49"/>
  <c r="I5330" i="49"/>
  <c r="J5330" i="49" s="1"/>
  <c r="K5329" i="49"/>
  <c r="I5329" i="49"/>
  <c r="H5329" i="49" s="1"/>
  <c r="K5328" i="49"/>
  <c r="I5328" i="49"/>
  <c r="J5328" i="49" s="1"/>
  <c r="K5327" i="49"/>
  <c r="I5327" i="49"/>
  <c r="K5326" i="49"/>
  <c r="I5326" i="49"/>
  <c r="J5326" i="49" s="1"/>
  <c r="K5325" i="49"/>
  <c r="J5325" i="49"/>
  <c r="I5325" i="49"/>
  <c r="H5325" i="49" s="1"/>
  <c r="K5324" i="49"/>
  <c r="I5324" i="49"/>
  <c r="K5323" i="49"/>
  <c r="I5323" i="49"/>
  <c r="H5323" i="49" s="1"/>
  <c r="K5322" i="49"/>
  <c r="I5322" i="49"/>
  <c r="J5322" i="49" s="1"/>
  <c r="K5321" i="49"/>
  <c r="I5321" i="49"/>
  <c r="H5321" i="49" s="1"/>
  <c r="K5320" i="49"/>
  <c r="I5320" i="49"/>
  <c r="J5320" i="49" s="1"/>
  <c r="K5319" i="49"/>
  <c r="I5319" i="49"/>
  <c r="K5318" i="49"/>
  <c r="I5318" i="49"/>
  <c r="K5317" i="49"/>
  <c r="J5317" i="49"/>
  <c r="I5317" i="49"/>
  <c r="H5317" i="49" s="1"/>
  <c r="K5316" i="49"/>
  <c r="I5316" i="49"/>
  <c r="K5315" i="49"/>
  <c r="I5315" i="49"/>
  <c r="H5315" i="49" s="1"/>
  <c r="K5314" i="49"/>
  <c r="I5314" i="49"/>
  <c r="J5314" i="49" s="1"/>
  <c r="H5314" i="49"/>
  <c r="K5313" i="49"/>
  <c r="I5313" i="49"/>
  <c r="K5312" i="49"/>
  <c r="I5312" i="49"/>
  <c r="J5312" i="49" s="1"/>
  <c r="K5311" i="49"/>
  <c r="I5311" i="49"/>
  <c r="K5310" i="49"/>
  <c r="I5310" i="49"/>
  <c r="K5309" i="49"/>
  <c r="J5309" i="49"/>
  <c r="I5309" i="49"/>
  <c r="H5309" i="49" s="1"/>
  <c r="K5308" i="49"/>
  <c r="I5308" i="49"/>
  <c r="K5307" i="49"/>
  <c r="I5307" i="49"/>
  <c r="H5307" i="49" s="1"/>
  <c r="K5306" i="49"/>
  <c r="I5306" i="49"/>
  <c r="J5306" i="49" s="1"/>
  <c r="H5306" i="49"/>
  <c r="K5305" i="49"/>
  <c r="I5305" i="49"/>
  <c r="K5304" i="49"/>
  <c r="I5304" i="49"/>
  <c r="J5304" i="49" s="1"/>
  <c r="K5303" i="49"/>
  <c r="I5303" i="49"/>
  <c r="K5302" i="49"/>
  <c r="I5302" i="49"/>
  <c r="K5301" i="49"/>
  <c r="J5301" i="49"/>
  <c r="I5301" i="49"/>
  <c r="H5301" i="49" s="1"/>
  <c r="K5300" i="49"/>
  <c r="I5300" i="49"/>
  <c r="K5299" i="49"/>
  <c r="I5299" i="49"/>
  <c r="H5299" i="49" s="1"/>
  <c r="K5298" i="49"/>
  <c r="I5298" i="49"/>
  <c r="J5298" i="49" s="1"/>
  <c r="H5298" i="49"/>
  <c r="K5297" i="49"/>
  <c r="I5297" i="49"/>
  <c r="K5296" i="49"/>
  <c r="I5296" i="49"/>
  <c r="J5296" i="49" s="1"/>
  <c r="K5295" i="49"/>
  <c r="I5295" i="49"/>
  <c r="K5294" i="49"/>
  <c r="I5294" i="49"/>
  <c r="K5293" i="49"/>
  <c r="J5293" i="49"/>
  <c r="I5293" i="49"/>
  <c r="H5293" i="49" s="1"/>
  <c r="K5292" i="49"/>
  <c r="I5292" i="49"/>
  <c r="K5291" i="49"/>
  <c r="I5291" i="49"/>
  <c r="H5291" i="49" s="1"/>
  <c r="K5290" i="49"/>
  <c r="I5290" i="49"/>
  <c r="J5290" i="49" s="1"/>
  <c r="H5290" i="49"/>
  <c r="K5289" i="49"/>
  <c r="I5289" i="49"/>
  <c r="K5288" i="49"/>
  <c r="I5288" i="49"/>
  <c r="J5288" i="49" s="1"/>
  <c r="K5287" i="49"/>
  <c r="I5287" i="49"/>
  <c r="K5286" i="49"/>
  <c r="I5286" i="49"/>
  <c r="K5285" i="49"/>
  <c r="J5285" i="49"/>
  <c r="I5285" i="49"/>
  <c r="H5285" i="49" s="1"/>
  <c r="K5284" i="49"/>
  <c r="I5284" i="49"/>
  <c r="K5283" i="49"/>
  <c r="I5283" i="49"/>
  <c r="H5283" i="49" s="1"/>
  <c r="K5282" i="49"/>
  <c r="I5282" i="49"/>
  <c r="J5282" i="49" s="1"/>
  <c r="H5282" i="49"/>
  <c r="K5281" i="49"/>
  <c r="I5281" i="49"/>
  <c r="K5280" i="49"/>
  <c r="I5280" i="49"/>
  <c r="J5280" i="49" s="1"/>
  <c r="K5279" i="49"/>
  <c r="I5279" i="49"/>
  <c r="K5278" i="49"/>
  <c r="I5278" i="49"/>
  <c r="K5277" i="49"/>
  <c r="J5277" i="49"/>
  <c r="I5277" i="49"/>
  <c r="H5277" i="49" s="1"/>
  <c r="K5276" i="49"/>
  <c r="I5276" i="49"/>
  <c r="K5275" i="49"/>
  <c r="I5275" i="49"/>
  <c r="H5275" i="49" s="1"/>
  <c r="K5274" i="49"/>
  <c r="I5274" i="49"/>
  <c r="J5274" i="49" s="1"/>
  <c r="H5274" i="49"/>
  <c r="K5273" i="49"/>
  <c r="I5273" i="49"/>
  <c r="K5272" i="49"/>
  <c r="I5272" i="49"/>
  <c r="J5272" i="49" s="1"/>
  <c r="K5271" i="49"/>
  <c r="I5271" i="49"/>
  <c r="K5270" i="49"/>
  <c r="I5270" i="49"/>
  <c r="K5269" i="49"/>
  <c r="J5269" i="49"/>
  <c r="I5269" i="49"/>
  <c r="H5269" i="49" s="1"/>
  <c r="K5268" i="49"/>
  <c r="I5268" i="49"/>
  <c r="K5267" i="49"/>
  <c r="I5267" i="49"/>
  <c r="H5267" i="49" s="1"/>
  <c r="K5266" i="49"/>
  <c r="I5266" i="49"/>
  <c r="J5266" i="49" s="1"/>
  <c r="H5266" i="49"/>
  <c r="K5265" i="49"/>
  <c r="I5265" i="49"/>
  <c r="K5264" i="49"/>
  <c r="I5264" i="49"/>
  <c r="J5264" i="49" s="1"/>
  <c r="K5263" i="49"/>
  <c r="I5263" i="49"/>
  <c r="K5262" i="49"/>
  <c r="I5262" i="49"/>
  <c r="K5261" i="49"/>
  <c r="J5261" i="49"/>
  <c r="I5261" i="49"/>
  <c r="H5261" i="49" s="1"/>
  <c r="K5260" i="49"/>
  <c r="I5260" i="49"/>
  <c r="K5259" i="49"/>
  <c r="I5259" i="49"/>
  <c r="H5259" i="49" s="1"/>
  <c r="K5258" i="49"/>
  <c r="I5258" i="49"/>
  <c r="J5258" i="49" s="1"/>
  <c r="H5258" i="49"/>
  <c r="K5257" i="49"/>
  <c r="I5257" i="49"/>
  <c r="K5256" i="49"/>
  <c r="I5256" i="49"/>
  <c r="J5256" i="49" s="1"/>
  <c r="K5255" i="49"/>
  <c r="I5255" i="49"/>
  <c r="K5254" i="49"/>
  <c r="I5254" i="49"/>
  <c r="K5253" i="49"/>
  <c r="J5253" i="49"/>
  <c r="I5253" i="49"/>
  <c r="H5253" i="49" s="1"/>
  <c r="K5252" i="49"/>
  <c r="I5252" i="49"/>
  <c r="K5251" i="49"/>
  <c r="I5251" i="49"/>
  <c r="H5251" i="49" s="1"/>
  <c r="K5250" i="49"/>
  <c r="I5250" i="49"/>
  <c r="J5250" i="49" s="1"/>
  <c r="H5250" i="49"/>
  <c r="K5249" i="49"/>
  <c r="I5249" i="49"/>
  <c r="K5248" i="49"/>
  <c r="I5248" i="49"/>
  <c r="J5248" i="49" s="1"/>
  <c r="K5247" i="49"/>
  <c r="I5247" i="49"/>
  <c r="K5246" i="49"/>
  <c r="I5246" i="49"/>
  <c r="K5245" i="49"/>
  <c r="J5245" i="49"/>
  <c r="I5245" i="49"/>
  <c r="H5245" i="49" s="1"/>
  <c r="K5244" i="49"/>
  <c r="I5244" i="49"/>
  <c r="K5243" i="49"/>
  <c r="I5243" i="49"/>
  <c r="H5243" i="49" s="1"/>
  <c r="K5242" i="49"/>
  <c r="I5242" i="49"/>
  <c r="J5242" i="49" s="1"/>
  <c r="H5242" i="49"/>
  <c r="K5241" i="49"/>
  <c r="I5241" i="49"/>
  <c r="K5240" i="49"/>
  <c r="I5240" i="49"/>
  <c r="J5240" i="49" s="1"/>
  <c r="K5239" i="49"/>
  <c r="I5239" i="49"/>
  <c r="K5238" i="49"/>
  <c r="I5238" i="49"/>
  <c r="K5237" i="49"/>
  <c r="I5237" i="49"/>
  <c r="H5237" i="49" s="1"/>
  <c r="K5236" i="49"/>
  <c r="I5236" i="49"/>
  <c r="K5235" i="49"/>
  <c r="I5235" i="49"/>
  <c r="H5235" i="49" s="1"/>
  <c r="K5234" i="49"/>
  <c r="I5234" i="49"/>
  <c r="J5234" i="49" s="1"/>
  <c r="H5234" i="49"/>
  <c r="K5233" i="49"/>
  <c r="I5233" i="49"/>
  <c r="K5232" i="49"/>
  <c r="I5232" i="49"/>
  <c r="J5232" i="49" s="1"/>
  <c r="K5231" i="49"/>
  <c r="I5231" i="49"/>
  <c r="K5230" i="49"/>
  <c r="I5230" i="49"/>
  <c r="K5229" i="49"/>
  <c r="I5229" i="49"/>
  <c r="H5229" i="49" s="1"/>
  <c r="K5228" i="49"/>
  <c r="I5228" i="49"/>
  <c r="K5227" i="49"/>
  <c r="I5227" i="49"/>
  <c r="H5227" i="49" s="1"/>
  <c r="K5226" i="49"/>
  <c r="I5226" i="49"/>
  <c r="J5226" i="49" s="1"/>
  <c r="H5226" i="49"/>
  <c r="K5225" i="49"/>
  <c r="I5225" i="49"/>
  <c r="K5224" i="49"/>
  <c r="I5224" i="49"/>
  <c r="J5224" i="49" s="1"/>
  <c r="K5223" i="49"/>
  <c r="I5223" i="49"/>
  <c r="K5222" i="49"/>
  <c r="I5222" i="49"/>
  <c r="K5221" i="49"/>
  <c r="I5221" i="49"/>
  <c r="H5221" i="49" s="1"/>
  <c r="K5220" i="49"/>
  <c r="I5220" i="49"/>
  <c r="K5219" i="49"/>
  <c r="I5219" i="49"/>
  <c r="H5219" i="49" s="1"/>
  <c r="K5218" i="49"/>
  <c r="I5218" i="49"/>
  <c r="J5218" i="49" s="1"/>
  <c r="K5217" i="49"/>
  <c r="I5217" i="49"/>
  <c r="K5216" i="49"/>
  <c r="I5216" i="49"/>
  <c r="J5216" i="49" s="1"/>
  <c r="K5215" i="49"/>
  <c r="I5215" i="49"/>
  <c r="K5214" i="49"/>
  <c r="I5214" i="49"/>
  <c r="K5213" i="49"/>
  <c r="I5213" i="49"/>
  <c r="H5213" i="49" s="1"/>
  <c r="K5212" i="49"/>
  <c r="I5212" i="49"/>
  <c r="K5211" i="49"/>
  <c r="I5211" i="49"/>
  <c r="H5211" i="49" s="1"/>
  <c r="K5210" i="49"/>
  <c r="I5210" i="49"/>
  <c r="J5210" i="49" s="1"/>
  <c r="K5209" i="49"/>
  <c r="I5209" i="49"/>
  <c r="K5208" i="49"/>
  <c r="I5208" i="49"/>
  <c r="J5208" i="49" s="1"/>
  <c r="K5207" i="49"/>
  <c r="I5207" i="49"/>
  <c r="K5206" i="49"/>
  <c r="I5206" i="49"/>
  <c r="K5205" i="49"/>
  <c r="I5205" i="49"/>
  <c r="H5205" i="49" s="1"/>
  <c r="K5204" i="49"/>
  <c r="I5204" i="49"/>
  <c r="K5203" i="49"/>
  <c r="I5203" i="49"/>
  <c r="H5203" i="49" s="1"/>
  <c r="K5202" i="49"/>
  <c r="I5202" i="49"/>
  <c r="J5202" i="49" s="1"/>
  <c r="K5201" i="49"/>
  <c r="I5201" i="49"/>
  <c r="K5200" i="49"/>
  <c r="I5200" i="49"/>
  <c r="J5200" i="49" s="1"/>
  <c r="K5199" i="49"/>
  <c r="I5199" i="49"/>
  <c r="K5198" i="49"/>
  <c r="I5198" i="49"/>
  <c r="K5197" i="49"/>
  <c r="I5197" i="49"/>
  <c r="H5197" i="49" s="1"/>
  <c r="K5196" i="49"/>
  <c r="I5196" i="49"/>
  <c r="K5195" i="49"/>
  <c r="I5195" i="49"/>
  <c r="H5195" i="49" s="1"/>
  <c r="K5194" i="49"/>
  <c r="I5194" i="49"/>
  <c r="J5194" i="49" s="1"/>
  <c r="K5193" i="49"/>
  <c r="I5193" i="49"/>
  <c r="K5192" i="49"/>
  <c r="I5192" i="49"/>
  <c r="J5192" i="49" s="1"/>
  <c r="K5191" i="49"/>
  <c r="I5191" i="49"/>
  <c r="K5190" i="49"/>
  <c r="I5190" i="49"/>
  <c r="K5189" i="49"/>
  <c r="I5189" i="49"/>
  <c r="H5189" i="49" s="1"/>
  <c r="K5188" i="49"/>
  <c r="I5188" i="49"/>
  <c r="K5187" i="49"/>
  <c r="I5187" i="49"/>
  <c r="H5187" i="49" s="1"/>
  <c r="K5186" i="49"/>
  <c r="I5186" i="49"/>
  <c r="J5186" i="49" s="1"/>
  <c r="K5185" i="49"/>
  <c r="I5185" i="49"/>
  <c r="K5184" i="49"/>
  <c r="I5184" i="49"/>
  <c r="J5184" i="49" s="1"/>
  <c r="K5183" i="49"/>
  <c r="I5183" i="49"/>
  <c r="K5182" i="49"/>
  <c r="I5182" i="49"/>
  <c r="K5181" i="49"/>
  <c r="I5181" i="49"/>
  <c r="H5181" i="49" s="1"/>
  <c r="K5180" i="49"/>
  <c r="I5180" i="49"/>
  <c r="K5179" i="49"/>
  <c r="I5179" i="49"/>
  <c r="H5179" i="49" s="1"/>
  <c r="K5178" i="49"/>
  <c r="I5178" i="49"/>
  <c r="J5178" i="49" s="1"/>
  <c r="K5177" i="49"/>
  <c r="I5177" i="49"/>
  <c r="K5176" i="49"/>
  <c r="I5176" i="49"/>
  <c r="J5176" i="49" s="1"/>
  <c r="K5175" i="49"/>
  <c r="I5175" i="49"/>
  <c r="K5174" i="49"/>
  <c r="I5174" i="49"/>
  <c r="K5173" i="49"/>
  <c r="I5173" i="49"/>
  <c r="H5173" i="49" s="1"/>
  <c r="K5172" i="49"/>
  <c r="I5172" i="49"/>
  <c r="K5171" i="49"/>
  <c r="I5171" i="49"/>
  <c r="H5171" i="49" s="1"/>
  <c r="K5170" i="49"/>
  <c r="J5170" i="49"/>
  <c r="I5170" i="49"/>
  <c r="H5170" i="49"/>
  <c r="K5169" i="49"/>
  <c r="J5169" i="49"/>
  <c r="I5169" i="49"/>
  <c r="H5169" i="49" s="1"/>
  <c r="K5168" i="49"/>
  <c r="I5168" i="49"/>
  <c r="J5168" i="49" s="1"/>
  <c r="K5167" i="49"/>
  <c r="I5167" i="49"/>
  <c r="K5166" i="49"/>
  <c r="J5166" i="49"/>
  <c r="I5166" i="49"/>
  <c r="H5166" i="49"/>
  <c r="K5165" i="49"/>
  <c r="J5165" i="49"/>
  <c r="I5165" i="49"/>
  <c r="H5165" i="49" s="1"/>
  <c r="K5164" i="49"/>
  <c r="I5164" i="49"/>
  <c r="J5164" i="49" s="1"/>
  <c r="K5163" i="49"/>
  <c r="I5163" i="49"/>
  <c r="K5162" i="49"/>
  <c r="J5162" i="49"/>
  <c r="I5162" i="49"/>
  <c r="H5162" i="49"/>
  <c r="K5161" i="49"/>
  <c r="J5161" i="49"/>
  <c r="I5161" i="49"/>
  <c r="H5161" i="49" s="1"/>
  <c r="K5160" i="49"/>
  <c r="I5160" i="49"/>
  <c r="K5159" i="49"/>
  <c r="I5159" i="49"/>
  <c r="H5159" i="49" s="1"/>
  <c r="K5158" i="49"/>
  <c r="J5158" i="49"/>
  <c r="I5158" i="49"/>
  <c r="H5158" i="49"/>
  <c r="K5157" i="49"/>
  <c r="J5157" i="49"/>
  <c r="I5157" i="49"/>
  <c r="H5157" i="49" s="1"/>
  <c r="K5156" i="49"/>
  <c r="I5156" i="49"/>
  <c r="K5155" i="49"/>
  <c r="I5155" i="49"/>
  <c r="H5155" i="49" s="1"/>
  <c r="K5154" i="49"/>
  <c r="J5154" i="49"/>
  <c r="I5154" i="49"/>
  <c r="H5154" i="49"/>
  <c r="K5153" i="49"/>
  <c r="J5153" i="49"/>
  <c r="I5153" i="49"/>
  <c r="H5153" i="49" s="1"/>
  <c r="K5152" i="49"/>
  <c r="I5152" i="49"/>
  <c r="J5152" i="49" s="1"/>
  <c r="K5151" i="49"/>
  <c r="I5151" i="49"/>
  <c r="K5150" i="49"/>
  <c r="J5150" i="49"/>
  <c r="I5150" i="49"/>
  <c r="H5150" i="49"/>
  <c r="K5149" i="49"/>
  <c r="J5149" i="49"/>
  <c r="I5149" i="49"/>
  <c r="H5149" i="49" s="1"/>
  <c r="K5148" i="49"/>
  <c r="I5148" i="49"/>
  <c r="J5148" i="49" s="1"/>
  <c r="K5147" i="49"/>
  <c r="I5147" i="49"/>
  <c r="K5146" i="49"/>
  <c r="J5146" i="49"/>
  <c r="I5146" i="49"/>
  <c r="H5146" i="49"/>
  <c r="K5145" i="49"/>
  <c r="J5145" i="49"/>
  <c r="I5145" i="49"/>
  <c r="H5145" i="49" s="1"/>
  <c r="K5144" i="49"/>
  <c r="I5144" i="49"/>
  <c r="K5143" i="49"/>
  <c r="I5143" i="49"/>
  <c r="H5143" i="49" s="1"/>
  <c r="K5142" i="49"/>
  <c r="J5142" i="49"/>
  <c r="I5142" i="49"/>
  <c r="H5142" i="49"/>
  <c r="K5141" i="49"/>
  <c r="J5141" i="49"/>
  <c r="I5141" i="49"/>
  <c r="H5141" i="49" s="1"/>
  <c r="K5140" i="49"/>
  <c r="I5140" i="49"/>
  <c r="K5139" i="49"/>
  <c r="I5139" i="49"/>
  <c r="H5139" i="49" s="1"/>
  <c r="K5138" i="49"/>
  <c r="J5138" i="49"/>
  <c r="I5138" i="49"/>
  <c r="H5138" i="49"/>
  <c r="K5137" i="49"/>
  <c r="J5137" i="49"/>
  <c r="I5137" i="49"/>
  <c r="H5137" i="49" s="1"/>
  <c r="K5136" i="49"/>
  <c r="I5136" i="49"/>
  <c r="J5136" i="49" s="1"/>
  <c r="K5135" i="49"/>
  <c r="I5135" i="49"/>
  <c r="K5134" i="49"/>
  <c r="J5134" i="49"/>
  <c r="I5134" i="49"/>
  <c r="H5134" i="49"/>
  <c r="K5133" i="49"/>
  <c r="J5133" i="49"/>
  <c r="I5133" i="49"/>
  <c r="H5133" i="49" s="1"/>
  <c r="K5132" i="49"/>
  <c r="I5132" i="49"/>
  <c r="J5132" i="49" s="1"/>
  <c r="K5131" i="49"/>
  <c r="I5131" i="49"/>
  <c r="K5130" i="49"/>
  <c r="J5130" i="49"/>
  <c r="I5130" i="49"/>
  <c r="H5130" i="49"/>
  <c r="K5129" i="49"/>
  <c r="J5129" i="49"/>
  <c r="I5129" i="49"/>
  <c r="H5129" i="49" s="1"/>
  <c r="K5128" i="49"/>
  <c r="I5128" i="49"/>
  <c r="K5127" i="49"/>
  <c r="I5127" i="49"/>
  <c r="H5127" i="49" s="1"/>
  <c r="K5126" i="49"/>
  <c r="J5126" i="49"/>
  <c r="I5126" i="49"/>
  <c r="H5126" i="49"/>
  <c r="K5125" i="49"/>
  <c r="J5125" i="49"/>
  <c r="I5125" i="49"/>
  <c r="H5125" i="49" s="1"/>
  <c r="K5124" i="49"/>
  <c r="I5124" i="49"/>
  <c r="K5123" i="49"/>
  <c r="I5123" i="49"/>
  <c r="H5123" i="49" s="1"/>
  <c r="K5122" i="49"/>
  <c r="J5122" i="49"/>
  <c r="I5122" i="49"/>
  <c r="H5122" i="49"/>
  <c r="K5121" i="49"/>
  <c r="J5121" i="49"/>
  <c r="I5121" i="49"/>
  <c r="H5121" i="49" s="1"/>
  <c r="K5120" i="49"/>
  <c r="I5120" i="49"/>
  <c r="J5120" i="49" s="1"/>
  <c r="K5119" i="49"/>
  <c r="I5119" i="49"/>
  <c r="K5118" i="49"/>
  <c r="J5118" i="49"/>
  <c r="I5118" i="49"/>
  <c r="H5118" i="49"/>
  <c r="K5117" i="49"/>
  <c r="J5117" i="49"/>
  <c r="I5117" i="49"/>
  <c r="H5117" i="49" s="1"/>
  <c r="K5116" i="49"/>
  <c r="I5116" i="49"/>
  <c r="J5116" i="49" s="1"/>
  <c r="K5115" i="49"/>
  <c r="I5115" i="49"/>
  <c r="K5114" i="49"/>
  <c r="J5114" i="49"/>
  <c r="I5114" i="49"/>
  <c r="H5114" i="49"/>
  <c r="K5113" i="49"/>
  <c r="J5113" i="49"/>
  <c r="I5113" i="49"/>
  <c r="H5113" i="49" s="1"/>
  <c r="K5112" i="49"/>
  <c r="I5112" i="49"/>
  <c r="K5111" i="49"/>
  <c r="I5111" i="49"/>
  <c r="H5111" i="49" s="1"/>
  <c r="K5110" i="49"/>
  <c r="J5110" i="49"/>
  <c r="I5110" i="49"/>
  <c r="H5110" i="49"/>
  <c r="K5109" i="49"/>
  <c r="J5109" i="49"/>
  <c r="I5109" i="49"/>
  <c r="H5109" i="49" s="1"/>
  <c r="K5108" i="49"/>
  <c r="I5108" i="49"/>
  <c r="K5107" i="49"/>
  <c r="I5107" i="49"/>
  <c r="H5107" i="49" s="1"/>
  <c r="K5106" i="49"/>
  <c r="J5106" i="49"/>
  <c r="I5106" i="49"/>
  <c r="H5106" i="49"/>
  <c r="K5105" i="49"/>
  <c r="J5105" i="49"/>
  <c r="I5105" i="49"/>
  <c r="H5105" i="49" s="1"/>
  <c r="K5104" i="49"/>
  <c r="I5104" i="49"/>
  <c r="J5104" i="49" s="1"/>
  <c r="K5103" i="49"/>
  <c r="I5103" i="49"/>
  <c r="K5102" i="49"/>
  <c r="J5102" i="49"/>
  <c r="I5102" i="49"/>
  <c r="H5102" i="49"/>
  <c r="K5101" i="49"/>
  <c r="J5101" i="49"/>
  <c r="I5101" i="49"/>
  <c r="H5101" i="49" s="1"/>
  <c r="K5100" i="49"/>
  <c r="I5100" i="49"/>
  <c r="J5100" i="49" s="1"/>
  <c r="K5099" i="49"/>
  <c r="I5099" i="49"/>
  <c r="K5098" i="49"/>
  <c r="J5098" i="49"/>
  <c r="I5098" i="49"/>
  <c r="H5098" i="49"/>
  <c r="K5097" i="49"/>
  <c r="J5097" i="49"/>
  <c r="I5097" i="49"/>
  <c r="H5097" i="49" s="1"/>
  <c r="K5096" i="49"/>
  <c r="I5096" i="49"/>
  <c r="K5095" i="49"/>
  <c r="I5095" i="49"/>
  <c r="H5095" i="49" s="1"/>
  <c r="K5094" i="49"/>
  <c r="J5094" i="49"/>
  <c r="I5094" i="49"/>
  <c r="H5094" i="49"/>
  <c r="K5093" i="49"/>
  <c r="J5093" i="49"/>
  <c r="I5093" i="49"/>
  <c r="H5093" i="49" s="1"/>
  <c r="K5092" i="49"/>
  <c r="I5092" i="49"/>
  <c r="K5091" i="49"/>
  <c r="I5091" i="49"/>
  <c r="H5091" i="49" s="1"/>
  <c r="K5090" i="49"/>
  <c r="J5090" i="49"/>
  <c r="I5090" i="49"/>
  <c r="H5090" i="49"/>
  <c r="K5089" i="49"/>
  <c r="J5089" i="49"/>
  <c r="I5089" i="49"/>
  <c r="H5089" i="49" s="1"/>
  <c r="K5088" i="49"/>
  <c r="I5088" i="49"/>
  <c r="J5088" i="49" s="1"/>
  <c r="K5087" i="49"/>
  <c r="I5087" i="49"/>
  <c r="K5086" i="49"/>
  <c r="J5086" i="49"/>
  <c r="I5086" i="49"/>
  <c r="H5086" i="49"/>
  <c r="K5085" i="49"/>
  <c r="J5085" i="49"/>
  <c r="I5085" i="49"/>
  <c r="H5085" i="49" s="1"/>
  <c r="K5084" i="49"/>
  <c r="I5084" i="49"/>
  <c r="J5084" i="49" s="1"/>
  <c r="K5083" i="49"/>
  <c r="I5083" i="49"/>
  <c r="K5082" i="49"/>
  <c r="J5082" i="49"/>
  <c r="I5082" i="49"/>
  <c r="H5082" i="49"/>
  <c r="K5081" i="49"/>
  <c r="J5081" i="49"/>
  <c r="I5081" i="49"/>
  <c r="H5081" i="49"/>
  <c r="K5080" i="49"/>
  <c r="J5080" i="49"/>
  <c r="I5080" i="49"/>
  <c r="H5080" i="49"/>
  <c r="K5079" i="49"/>
  <c r="J5079" i="49"/>
  <c r="I5079" i="49"/>
  <c r="H5079" i="49"/>
  <c r="K5078" i="49"/>
  <c r="J5078" i="49"/>
  <c r="I5078" i="49"/>
  <c r="H5078" i="49"/>
  <c r="K5077" i="49"/>
  <c r="J5077" i="49"/>
  <c r="I5077" i="49"/>
  <c r="H5077" i="49"/>
  <c r="K5076" i="49"/>
  <c r="J5076" i="49"/>
  <c r="I5076" i="49"/>
  <c r="H5076" i="49"/>
  <c r="K5075" i="49"/>
  <c r="J5075" i="49"/>
  <c r="I5075" i="49"/>
  <c r="H5075" i="49"/>
  <c r="K5074" i="49"/>
  <c r="J5074" i="49"/>
  <c r="I5074" i="49"/>
  <c r="H5074" i="49"/>
  <c r="K5073" i="49"/>
  <c r="J5073" i="49"/>
  <c r="I5073" i="49"/>
  <c r="H5073" i="49"/>
  <c r="K5072" i="49"/>
  <c r="J5072" i="49"/>
  <c r="I5072" i="49"/>
  <c r="H5072" i="49"/>
  <c r="K5071" i="49"/>
  <c r="J5071" i="49"/>
  <c r="I5071" i="49"/>
  <c r="H5071" i="49"/>
  <c r="K5070" i="49"/>
  <c r="J5070" i="49"/>
  <c r="I5070" i="49"/>
  <c r="H5070" i="49"/>
  <c r="K5069" i="49"/>
  <c r="J5069" i="49"/>
  <c r="I5069" i="49"/>
  <c r="H5069" i="49"/>
  <c r="K5068" i="49"/>
  <c r="J5068" i="49"/>
  <c r="I5068" i="49"/>
  <c r="H5068" i="49"/>
  <c r="K5067" i="49"/>
  <c r="J5067" i="49"/>
  <c r="I5067" i="49"/>
  <c r="H5067" i="49"/>
  <c r="K5066" i="49"/>
  <c r="J5066" i="49"/>
  <c r="I5066" i="49"/>
  <c r="H5066" i="49"/>
  <c r="K5065" i="49"/>
  <c r="J5065" i="49"/>
  <c r="I5065" i="49"/>
  <c r="H5065" i="49"/>
  <c r="K5064" i="49"/>
  <c r="J5064" i="49"/>
  <c r="I5064" i="49"/>
  <c r="H5064" i="49"/>
  <c r="K5063" i="49"/>
  <c r="J5063" i="49"/>
  <c r="I5063" i="49"/>
  <c r="H5063" i="49"/>
  <c r="K5062" i="49"/>
  <c r="J5062" i="49"/>
  <c r="I5062" i="49"/>
  <c r="H5062" i="49"/>
  <c r="K5061" i="49"/>
  <c r="J5061" i="49"/>
  <c r="I5061" i="49"/>
  <c r="H5061" i="49"/>
  <c r="K5060" i="49"/>
  <c r="J5060" i="49"/>
  <c r="I5060" i="49"/>
  <c r="H5060" i="49"/>
  <c r="K5059" i="49"/>
  <c r="J5059" i="49"/>
  <c r="I5059" i="49"/>
  <c r="H5059" i="49"/>
  <c r="K5058" i="49"/>
  <c r="J5058" i="49"/>
  <c r="I5058" i="49"/>
  <c r="H5058" i="49"/>
  <c r="K5057" i="49"/>
  <c r="J5057" i="49"/>
  <c r="I5057" i="49"/>
  <c r="H5057" i="49"/>
  <c r="K5056" i="49"/>
  <c r="J5056" i="49"/>
  <c r="I5056" i="49"/>
  <c r="H5056" i="49"/>
  <c r="K5055" i="49"/>
  <c r="J5055" i="49"/>
  <c r="I5055" i="49"/>
  <c r="H5055" i="49"/>
  <c r="K5054" i="49"/>
  <c r="J5054" i="49"/>
  <c r="I5054" i="49"/>
  <c r="H5054" i="49"/>
  <c r="K5053" i="49"/>
  <c r="J5053" i="49"/>
  <c r="I5053" i="49"/>
  <c r="H5053" i="49"/>
  <c r="K5052" i="49"/>
  <c r="J5052" i="49"/>
  <c r="I5052" i="49"/>
  <c r="H5052" i="49"/>
  <c r="K5051" i="49"/>
  <c r="J5051" i="49"/>
  <c r="I5051" i="49"/>
  <c r="H5051" i="49"/>
  <c r="K5050" i="49"/>
  <c r="J5050" i="49"/>
  <c r="I5050" i="49"/>
  <c r="H5050" i="49"/>
  <c r="K5049" i="49"/>
  <c r="J5049" i="49"/>
  <c r="I5049" i="49"/>
  <c r="H5049" i="49"/>
  <c r="K5048" i="49"/>
  <c r="J5048" i="49"/>
  <c r="I5048" i="49"/>
  <c r="H5048" i="49"/>
  <c r="K5047" i="49"/>
  <c r="J5047" i="49"/>
  <c r="I5047" i="49"/>
  <c r="H5047" i="49"/>
  <c r="K5046" i="49"/>
  <c r="J5046" i="49"/>
  <c r="I5046" i="49"/>
  <c r="H5046" i="49"/>
  <c r="K5045" i="49"/>
  <c r="J5045" i="49"/>
  <c r="I5045" i="49"/>
  <c r="H5045" i="49"/>
  <c r="K5044" i="49"/>
  <c r="J5044" i="49"/>
  <c r="I5044" i="49"/>
  <c r="H5044" i="49"/>
  <c r="K5043" i="49"/>
  <c r="J5043" i="49"/>
  <c r="I5043" i="49"/>
  <c r="H5043" i="49"/>
  <c r="K5042" i="49"/>
  <c r="J5042" i="49"/>
  <c r="I5042" i="49"/>
  <c r="H5042" i="49"/>
  <c r="K5041" i="49"/>
  <c r="J5041" i="49"/>
  <c r="I5041" i="49"/>
  <c r="H5041" i="49"/>
  <c r="K5040" i="49"/>
  <c r="J5040" i="49"/>
  <c r="I5040" i="49"/>
  <c r="H5040" i="49"/>
  <c r="K5039" i="49"/>
  <c r="J5039" i="49"/>
  <c r="I5039" i="49"/>
  <c r="H5039" i="49"/>
  <c r="K5038" i="49"/>
  <c r="J5038" i="49"/>
  <c r="I5038" i="49"/>
  <c r="H5038" i="49"/>
  <c r="K5037" i="49"/>
  <c r="J5037" i="49"/>
  <c r="I5037" i="49"/>
  <c r="H5037" i="49"/>
  <c r="K5036" i="49"/>
  <c r="J5036" i="49"/>
  <c r="I5036" i="49"/>
  <c r="H5036" i="49"/>
  <c r="K5035" i="49"/>
  <c r="J5035" i="49"/>
  <c r="I5035" i="49"/>
  <c r="H5035" i="49"/>
  <c r="K5034" i="49"/>
  <c r="J5034" i="49"/>
  <c r="I5034" i="49"/>
  <c r="H5034" i="49"/>
  <c r="K5033" i="49"/>
  <c r="J5033" i="49"/>
  <c r="I5033" i="49"/>
  <c r="H5033" i="49"/>
  <c r="K5032" i="49"/>
  <c r="J5032" i="49"/>
  <c r="I5032" i="49"/>
  <c r="H5032" i="49"/>
  <c r="K5031" i="49"/>
  <c r="J5031" i="49"/>
  <c r="I5031" i="49"/>
  <c r="H5031" i="49"/>
  <c r="K5030" i="49"/>
  <c r="J5030" i="49"/>
  <c r="I5030" i="49"/>
  <c r="H5030" i="49"/>
  <c r="K5029" i="49"/>
  <c r="J5029" i="49"/>
  <c r="I5029" i="49"/>
  <c r="H5029" i="49"/>
  <c r="K5028" i="49"/>
  <c r="J5028" i="49"/>
  <c r="I5028" i="49"/>
  <c r="H5028" i="49"/>
  <c r="K5027" i="49"/>
  <c r="J5027" i="49"/>
  <c r="I5027" i="49"/>
  <c r="H5027" i="49"/>
  <c r="K5026" i="49"/>
  <c r="J5026" i="49"/>
  <c r="I5026" i="49"/>
  <c r="H5026" i="49"/>
  <c r="K5025" i="49"/>
  <c r="J5025" i="49"/>
  <c r="I5025" i="49"/>
  <c r="H5025" i="49"/>
  <c r="K5024" i="49"/>
  <c r="J5024" i="49"/>
  <c r="I5024" i="49"/>
  <c r="H5024" i="49"/>
  <c r="K5023" i="49"/>
  <c r="J5023" i="49"/>
  <c r="I5023" i="49"/>
  <c r="H5023" i="49"/>
  <c r="K5022" i="49"/>
  <c r="J5022" i="49"/>
  <c r="I5022" i="49"/>
  <c r="H5022" i="49"/>
  <c r="K5021" i="49"/>
  <c r="J5021" i="49"/>
  <c r="I5021" i="49"/>
  <c r="H5021" i="49"/>
  <c r="K5020" i="49"/>
  <c r="J5020" i="49"/>
  <c r="I5020" i="49"/>
  <c r="H5020" i="49"/>
  <c r="K5019" i="49"/>
  <c r="J5019" i="49"/>
  <c r="I5019" i="49"/>
  <c r="H5019" i="49"/>
  <c r="K5018" i="49"/>
  <c r="J5018" i="49"/>
  <c r="I5018" i="49"/>
  <c r="H5018" i="49"/>
  <c r="K5017" i="49"/>
  <c r="J5017" i="49"/>
  <c r="I5017" i="49"/>
  <c r="H5017" i="49"/>
  <c r="K5016" i="49"/>
  <c r="J5016" i="49"/>
  <c r="I5016" i="49"/>
  <c r="H5016" i="49"/>
  <c r="K5015" i="49"/>
  <c r="J5015" i="49"/>
  <c r="I5015" i="49"/>
  <c r="H5015" i="49"/>
  <c r="K5014" i="49"/>
  <c r="J5014" i="49"/>
  <c r="I5014" i="49"/>
  <c r="H5014" i="49"/>
  <c r="K5013" i="49"/>
  <c r="J5013" i="49"/>
  <c r="I5013" i="49"/>
  <c r="H5013" i="49"/>
  <c r="K5012" i="49"/>
  <c r="J5012" i="49"/>
  <c r="I5012" i="49"/>
  <c r="H5012" i="49"/>
  <c r="K5011" i="49"/>
  <c r="J5011" i="49"/>
  <c r="I5011" i="49"/>
  <c r="H5011" i="49"/>
  <c r="K5010" i="49"/>
  <c r="J5010" i="49"/>
  <c r="I5010" i="49"/>
  <c r="H5010" i="49"/>
  <c r="K5009" i="49"/>
  <c r="J5009" i="49"/>
  <c r="I5009" i="49"/>
  <c r="H5009" i="49"/>
  <c r="K5008" i="49"/>
  <c r="J5008" i="49"/>
  <c r="I5008" i="49"/>
  <c r="H5008" i="49"/>
  <c r="K5007" i="49"/>
  <c r="J5007" i="49"/>
  <c r="I5007" i="49"/>
  <c r="H5007" i="49"/>
  <c r="K5006" i="49"/>
  <c r="J5006" i="49"/>
  <c r="I5006" i="49"/>
  <c r="H5006" i="49"/>
  <c r="K5005" i="49"/>
  <c r="J5005" i="49"/>
  <c r="I5005" i="49"/>
  <c r="H5005" i="49"/>
  <c r="K5004" i="49"/>
  <c r="J5004" i="49"/>
  <c r="I5004" i="49"/>
  <c r="H5004" i="49"/>
  <c r="K5003" i="49"/>
  <c r="J5003" i="49"/>
  <c r="I5003" i="49"/>
  <c r="H5003" i="49"/>
  <c r="K5002" i="49"/>
  <c r="J5002" i="49"/>
  <c r="I5002" i="49"/>
  <c r="H5002" i="49"/>
  <c r="K5001" i="49"/>
  <c r="J5001" i="49"/>
  <c r="I5001" i="49"/>
  <c r="H5001" i="49"/>
  <c r="K5000" i="49"/>
  <c r="J5000" i="49"/>
  <c r="I5000" i="49"/>
  <c r="H5000" i="49"/>
  <c r="K4999" i="49"/>
  <c r="J4999" i="49"/>
  <c r="I4999" i="49"/>
  <c r="H4999" i="49"/>
  <c r="K4998" i="49"/>
  <c r="J4998" i="49"/>
  <c r="I4998" i="49"/>
  <c r="H4998" i="49"/>
  <c r="K4997" i="49"/>
  <c r="J4997" i="49"/>
  <c r="I4997" i="49"/>
  <c r="H4997" i="49"/>
  <c r="K4996" i="49"/>
  <c r="J4996" i="49"/>
  <c r="I4996" i="49"/>
  <c r="H4996" i="49"/>
  <c r="K4995" i="49"/>
  <c r="J4995" i="49"/>
  <c r="I4995" i="49"/>
  <c r="H4995" i="49"/>
  <c r="K4994" i="49"/>
  <c r="J4994" i="49"/>
  <c r="I4994" i="49"/>
  <c r="H4994" i="49"/>
  <c r="K4993" i="49"/>
  <c r="I4993" i="49"/>
  <c r="J4993" i="49" s="1"/>
  <c r="H4993" i="49"/>
  <c r="K4992" i="49"/>
  <c r="J4992" i="49"/>
  <c r="I4992" i="49"/>
  <c r="H4992" i="49"/>
  <c r="K4991" i="49"/>
  <c r="I4991" i="49"/>
  <c r="J4991" i="49" s="1"/>
  <c r="H4991" i="49"/>
  <c r="K4990" i="49"/>
  <c r="J4990" i="49"/>
  <c r="I4990" i="49"/>
  <c r="H4990" i="49"/>
  <c r="K4989" i="49"/>
  <c r="I4989" i="49"/>
  <c r="J4989" i="49" s="1"/>
  <c r="H4989" i="49"/>
  <c r="K4988" i="49"/>
  <c r="J4988" i="49"/>
  <c r="I4988" i="49"/>
  <c r="H4988" i="49"/>
  <c r="K4987" i="49"/>
  <c r="I4987" i="49"/>
  <c r="J4987" i="49" s="1"/>
  <c r="H4987" i="49"/>
  <c r="K4986" i="49"/>
  <c r="J4986" i="49"/>
  <c r="I4986" i="49"/>
  <c r="H4986" i="49"/>
  <c r="K4985" i="49"/>
  <c r="I4985" i="49"/>
  <c r="J4985" i="49" s="1"/>
  <c r="H4985" i="49"/>
  <c r="K4984" i="49"/>
  <c r="J4984" i="49"/>
  <c r="I4984" i="49"/>
  <c r="H4984" i="49"/>
  <c r="K4983" i="49"/>
  <c r="I4983" i="49"/>
  <c r="J4983" i="49" s="1"/>
  <c r="H4983" i="49"/>
  <c r="K4982" i="49"/>
  <c r="J4982" i="49"/>
  <c r="I4982" i="49"/>
  <c r="H4982" i="49"/>
  <c r="K4981" i="49"/>
  <c r="I4981" i="49"/>
  <c r="J4981" i="49" s="1"/>
  <c r="H4981" i="49"/>
  <c r="K4980" i="49"/>
  <c r="J4980" i="49"/>
  <c r="I4980" i="49"/>
  <c r="H4980" i="49"/>
  <c r="K4979" i="49"/>
  <c r="I4979" i="49"/>
  <c r="J4979" i="49" s="1"/>
  <c r="H4979" i="49"/>
  <c r="K4978" i="49"/>
  <c r="J4978" i="49"/>
  <c r="I4978" i="49"/>
  <c r="H4978" i="49"/>
  <c r="K4977" i="49"/>
  <c r="I4977" i="49"/>
  <c r="J4977" i="49" s="1"/>
  <c r="H4977" i="49"/>
  <c r="K4976" i="49"/>
  <c r="J4976" i="49"/>
  <c r="I4976" i="49"/>
  <c r="H4976" i="49"/>
  <c r="K4975" i="49"/>
  <c r="I4975" i="49"/>
  <c r="J4975" i="49" s="1"/>
  <c r="H4975" i="49"/>
  <c r="K4974" i="49"/>
  <c r="J4974" i="49"/>
  <c r="I4974" i="49"/>
  <c r="H4974" i="49"/>
  <c r="K4973" i="49"/>
  <c r="I4973" i="49"/>
  <c r="J4973" i="49" s="1"/>
  <c r="H4973" i="49"/>
  <c r="K4972" i="49"/>
  <c r="J4972" i="49"/>
  <c r="I4972" i="49"/>
  <c r="H4972" i="49"/>
  <c r="K4971" i="49"/>
  <c r="I4971" i="49"/>
  <c r="J4971" i="49" s="1"/>
  <c r="H4971" i="49"/>
  <c r="K4970" i="49"/>
  <c r="J4970" i="49"/>
  <c r="I4970" i="49"/>
  <c r="H4970" i="49"/>
  <c r="K4969" i="49"/>
  <c r="I4969" i="49"/>
  <c r="J4969" i="49" s="1"/>
  <c r="H4969" i="49"/>
  <c r="K4968" i="49"/>
  <c r="J4968" i="49"/>
  <c r="I4968" i="49"/>
  <c r="H4968" i="49"/>
  <c r="K4967" i="49"/>
  <c r="I4967" i="49"/>
  <c r="J4967" i="49" s="1"/>
  <c r="H4967" i="49"/>
  <c r="K4966" i="49"/>
  <c r="J4966" i="49"/>
  <c r="I4966" i="49"/>
  <c r="H4966" i="49"/>
  <c r="K4965" i="49"/>
  <c r="I4965" i="49"/>
  <c r="J4965" i="49" s="1"/>
  <c r="H4965" i="49"/>
  <c r="K4964" i="49"/>
  <c r="J4964" i="49"/>
  <c r="I4964" i="49"/>
  <c r="H4964" i="49"/>
  <c r="K4963" i="49"/>
  <c r="I4963" i="49"/>
  <c r="J4963" i="49" s="1"/>
  <c r="H4963" i="49"/>
  <c r="K4962" i="49"/>
  <c r="J4962" i="49"/>
  <c r="I4962" i="49"/>
  <c r="H4962" i="49"/>
  <c r="K4961" i="49"/>
  <c r="I4961" i="49"/>
  <c r="J4961" i="49" s="1"/>
  <c r="H4961" i="49"/>
  <c r="K4960" i="49"/>
  <c r="J4960" i="49"/>
  <c r="I4960" i="49"/>
  <c r="H4960" i="49"/>
  <c r="K4959" i="49"/>
  <c r="I4959" i="49"/>
  <c r="J4959" i="49" s="1"/>
  <c r="H4959" i="49"/>
  <c r="K4958" i="49"/>
  <c r="J4958" i="49"/>
  <c r="I4958" i="49"/>
  <c r="H4958" i="49"/>
  <c r="K4957" i="49"/>
  <c r="I4957" i="49"/>
  <c r="J4957" i="49" s="1"/>
  <c r="H4957" i="49"/>
  <c r="K4956" i="49"/>
  <c r="J4956" i="49"/>
  <c r="I4956" i="49"/>
  <c r="H4956" i="49"/>
  <c r="K4955" i="49"/>
  <c r="I4955" i="49"/>
  <c r="J4955" i="49" s="1"/>
  <c r="H4955" i="49"/>
  <c r="K4954" i="49"/>
  <c r="J4954" i="49"/>
  <c r="I4954" i="49"/>
  <c r="H4954" i="49"/>
  <c r="K4953" i="49"/>
  <c r="I4953" i="49"/>
  <c r="J4953" i="49" s="1"/>
  <c r="H4953" i="49"/>
  <c r="K4952" i="49"/>
  <c r="J4952" i="49"/>
  <c r="I4952" i="49"/>
  <c r="H4952" i="49"/>
  <c r="K4951" i="49"/>
  <c r="I4951" i="49"/>
  <c r="J4951" i="49" s="1"/>
  <c r="H4951" i="49"/>
  <c r="K4950" i="49"/>
  <c r="J4950" i="49"/>
  <c r="I4950" i="49"/>
  <c r="H4950" i="49"/>
  <c r="K4949" i="49"/>
  <c r="I4949" i="49"/>
  <c r="J4949" i="49" s="1"/>
  <c r="H4949" i="49"/>
  <c r="K4948" i="49"/>
  <c r="J4948" i="49"/>
  <c r="I4948" i="49"/>
  <c r="H4948" i="49"/>
  <c r="K4947" i="49"/>
  <c r="I4947" i="49"/>
  <c r="J4947" i="49" s="1"/>
  <c r="H4947" i="49"/>
  <c r="K4946" i="49"/>
  <c r="J4946" i="49"/>
  <c r="I4946" i="49"/>
  <c r="H4946" i="49"/>
  <c r="K4945" i="49"/>
  <c r="I4945" i="49"/>
  <c r="J4945" i="49" s="1"/>
  <c r="H4945" i="49"/>
  <c r="K4944" i="49"/>
  <c r="J4944" i="49"/>
  <c r="I4944" i="49"/>
  <c r="H4944" i="49"/>
  <c r="K4943" i="49"/>
  <c r="I4943" i="49"/>
  <c r="J4943" i="49" s="1"/>
  <c r="H4943" i="49"/>
  <c r="K4942" i="49"/>
  <c r="J4942" i="49"/>
  <c r="I4942" i="49"/>
  <c r="H4942" i="49"/>
  <c r="K4941" i="49"/>
  <c r="I4941" i="49"/>
  <c r="J4941" i="49" s="1"/>
  <c r="H4941" i="49"/>
  <c r="K4940" i="49"/>
  <c r="J4940" i="49"/>
  <c r="I4940" i="49"/>
  <c r="H4940" i="49"/>
  <c r="K4939" i="49"/>
  <c r="I4939" i="49"/>
  <c r="J4939" i="49" s="1"/>
  <c r="H4939" i="49"/>
  <c r="K4938" i="49"/>
  <c r="J4938" i="49"/>
  <c r="I4938" i="49"/>
  <c r="H4938" i="49"/>
  <c r="K4937" i="49"/>
  <c r="I4937" i="49"/>
  <c r="J4937" i="49" s="1"/>
  <c r="H4937" i="49"/>
  <c r="K4936" i="49"/>
  <c r="J4936" i="49"/>
  <c r="I4936" i="49"/>
  <c r="H4936" i="49"/>
  <c r="K4935" i="49"/>
  <c r="I4935" i="49"/>
  <c r="J4935" i="49" s="1"/>
  <c r="H4935" i="49"/>
  <c r="K4934" i="49"/>
  <c r="J4934" i="49"/>
  <c r="I4934" i="49"/>
  <c r="H4934" i="49"/>
  <c r="K4933" i="49"/>
  <c r="I4933" i="49"/>
  <c r="J4933" i="49" s="1"/>
  <c r="H4933" i="49"/>
  <c r="K4932" i="49"/>
  <c r="J4932" i="49"/>
  <c r="I4932" i="49"/>
  <c r="H4932" i="49"/>
  <c r="K4931" i="49"/>
  <c r="I4931" i="49"/>
  <c r="J4931" i="49" s="1"/>
  <c r="H4931" i="49"/>
  <c r="K4930" i="49"/>
  <c r="J4930" i="49"/>
  <c r="I4930" i="49"/>
  <c r="H4930" i="49"/>
  <c r="K4929" i="49"/>
  <c r="I4929" i="49"/>
  <c r="J4929" i="49" s="1"/>
  <c r="H4929" i="49"/>
  <c r="K4928" i="49"/>
  <c r="J4928" i="49"/>
  <c r="I4928" i="49"/>
  <c r="H4928" i="49"/>
  <c r="K4927" i="49"/>
  <c r="I4927" i="49"/>
  <c r="J4927" i="49" s="1"/>
  <c r="H4927" i="49"/>
  <c r="K4926" i="49"/>
  <c r="J4926" i="49"/>
  <c r="I4926" i="49"/>
  <c r="H4926" i="49"/>
  <c r="K4925" i="49"/>
  <c r="I4925" i="49"/>
  <c r="J4925" i="49" s="1"/>
  <c r="H4925" i="49"/>
  <c r="K4924" i="49"/>
  <c r="J4924" i="49"/>
  <c r="I4924" i="49"/>
  <c r="H4924" i="49"/>
  <c r="K4923" i="49"/>
  <c r="I4923" i="49"/>
  <c r="J4923" i="49" s="1"/>
  <c r="H4923" i="49"/>
  <c r="K4922" i="49"/>
  <c r="J4922" i="49"/>
  <c r="I4922" i="49"/>
  <c r="H4922" i="49"/>
  <c r="K4921" i="49"/>
  <c r="I4921" i="49"/>
  <c r="J4921" i="49" s="1"/>
  <c r="H4921" i="49"/>
  <c r="K4920" i="49"/>
  <c r="J4920" i="49"/>
  <c r="I4920" i="49"/>
  <c r="H4920" i="49"/>
  <c r="K4919" i="49"/>
  <c r="I4919" i="49"/>
  <c r="J4919" i="49" s="1"/>
  <c r="H4919" i="49"/>
  <c r="K4918" i="49"/>
  <c r="J4918" i="49"/>
  <c r="I4918" i="49"/>
  <c r="H4918" i="49"/>
  <c r="K4917" i="49"/>
  <c r="I4917" i="49"/>
  <c r="J4917" i="49" s="1"/>
  <c r="H4917" i="49"/>
  <c r="K4916" i="49"/>
  <c r="J4916" i="49"/>
  <c r="I4916" i="49"/>
  <c r="H4916" i="49"/>
  <c r="K4915" i="49"/>
  <c r="I4915" i="49"/>
  <c r="J4915" i="49" s="1"/>
  <c r="H4915" i="49"/>
  <c r="K4914" i="49"/>
  <c r="J4914" i="49"/>
  <c r="I4914" i="49"/>
  <c r="H4914" i="49"/>
  <c r="K4913" i="49"/>
  <c r="I4913" i="49"/>
  <c r="J4913" i="49" s="1"/>
  <c r="H4913" i="49"/>
  <c r="K4912" i="49"/>
  <c r="J4912" i="49"/>
  <c r="I4912" i="49"/>
  <c r="H4912" i="49"/>
  <c r="K4911" i="49"/>
  <c r="I4911" i="49"/>
  <c r="J4911" i="49" s="1"/>
  <c r="H4911" i="49"/>
  <c r="K4910" i="49"/>
  <c r="J4910" i="49"/>
  <c r="I4910" i="49"/>
  <c r="H4910" i="49"/>
  <c r="K4909" i="49"/>
  <c r="I4909" i="49"/>
  <c r="J4909" i="49" s="1"/>
  <c r="H4909" i="49"/>
  <c r="K4908" i="49"/>
  <c r="J4908" i="49"/>
  <c r="I4908" i="49"/>
  <c r="H4908" i="49"/>
  <c r="K4907" i="49"/>
  <c r="I4907" i="49"/>
  <c r="J4907" i="49" s="1"/>
  <c r="H4907" i="49"/>
  <c r="K4906" i="49"/>
  <c r="J4906" i="49"/>
  <c r="I4906" i="49"/>
  <c r="H4906" i="49"/>
  <c r="K4905" i="49"/>
  <c r="I4905" i="49"/>
  <c r="J4905" i="49" s="1"/>
  <c r="H4905" i="49"/>
  <c r="K4904" i="49"/>
  <c r="J4904" i="49"/>
  <c r="I4904" i="49"/>
  <c r="H4904" i="49"/>
  <c r="K4903" i="49"/>
  <c r="I4903" i="49"/>
  <c r="J4903" i="49" s="1"/>
  <c r="H4903" i="49"/>
  <c r="K4902" i="49"/>
  <c r="J4902" i="49"/>
  <c r="I4902" i="49"/>
  <c r="H4902" i="49"/>
  <c r="K4901" i="49"/>
  <c r="I4901" i="49"/>
  <c r="J4901" i="49" s="1"/>
  <c r="H4901" i="49"/>
  <c r="K4900" i="49"/>
  <c r="J4900" i="49"/>
  <c r="I4900" i="49"/>
  <c r="H4900" i="49"/>
  <c r="K4899" i="49"/>
  <c r="I4899" i="49"/>
  <c r="J4899" i="49" s="1"/>
  <c r="H4899" i="49"/>
  <c r="K4898" i="49"/>
  <c r="J4898" i="49"/>
  <c r="I4898" i="49"/>
  <c r="H4898" i="49"/>
  <c r="K4897" i="49"/>
  <c r="I4897" i="49"/>
  <c r="J4897" i="49" s="1"/>
  <c r="H4897" i="49"/>
  <c r="K4896" i="49"/>
  <c r="J4896" i="49"/>
  <c r="I4896" i="49"/>
  <c r="H4896" i="49"/>
  <c r="K4895" i="49"/>
  <c r="I4895" i="49"/>
  <c r="J4895" i="49" s="1"/>
  <c r="H4895" i="49"/>
  <c r="K4894" i="49"/>
  <c r="J4894" i="49"/>
  <c r="I4894" i="49"/>
  <c r="H4894" i="49"/>
  <c r="K4893" i="49"/>
  <c r="I4893" i="49"/>
  <c r="J4893" i="49" s="1"/>
  <c r="H4893" i="49"/>
  <c r="K4892" i="49"/>
  <c r="J4892" i="49"/>
  <c r="I4892" i="49"/>
  <c r="H4892" i="49"/>
  <c r="K4891" i="49"/>
  <c r="I4891" i="49"/>
  <c r="J4891" i="49" s="1"/>
  <c r="H4891" i="49"/>
  <c r="K4890" i="49"/>
  <c r="J4890" i="49"/>
  <c r="I4890" i="49"/>
  <c r="H4890" i="49"/>
  <c r="K4889" i="49"/>
  <c r="I4889" i="49"/>
  <c r="J4889" i="49" s="1"/>
  <c r="H4889" i="49"/>
  <c r="K4888" i="49"/>
  <c r="J4888" i="49"/>
  <c r="I4888" i="49"/>
  <c r="H4888" i="49"/>
  <c r="K4887" i="49"/>
  <c r="I4887" i="49"/>
  <c r="J4887" i="49" s="1"/>
  <c r="H4887" i="49"/>
  <c r="K4886" i="49"/>
  <c r="J4886" i="49"/>
  <c r="I4886" i="49"/>
  <c r="H4886" i="49"/>
  <c r="K4885" i="49"/>
  <c r="I4885" i="49"/>
  <c r="J4885" i="49" s="1"/>
  <c r="H4885" i="49"/>
  <c r="K4884" i="49"/>
  <c r="J4884" i="49"/>
  <c r="I4884" i="49"/>
  <c r="H4884" i="49"/>
  <c r="K4883" i="49"/>
  <c r="I4883" i="49"/>
  <c r="J4883" i="49" s="1"/>
  <c r="H4883" i="49"/>
  <c r="K4882" i="49"/>
  <c r="J4882" i="49"/>
  <c r="I4882" i="49"/>
  <c r="H4882" i="49"/>
  <c r="K4881" i="49"/>
  <c r="I4881" i="49"/>
  <c r="J4881" i="49" s="1"/>
  <c r="H4881" i="49"/>
  <c r="K4880" i="49"/>
  <c r="J4880" i="49"/>
  <c r="I4880" i="49"/>
  <c r="H4880" i="49"/>
  <c r="K4879" i="49"/>
  <c r="I4879" i="49"/>
  <c r="J4879" i="49" s="1"/>
  <c r="H4879" i="49"/>
  <c r="K4878" i="49"/>
  <c r="J4878" i="49"/>
  <c r="I4878" i="49"/>
  <c r="H4878" i="49"/>
  <c r="K4877" i="49"/>
  <c r="I4877" i="49"/>
  <c r="J4877" i="49" s="1"/>
  <c r="H4877" i="49"/>
  <c r="K4876" i="49"/>
  <c r="J4876" i="49"/>
  <c r="I4876" i="49"/>
  <c r="H4876" i="49"/>
  <c r="K4875" i="49"/>
  <c r="I4875" i="49"/>
  <c r="J4875" i="49" s="1"/>
  <c r="H4875" i="49"/>
  <c r="K4874" i="49"/>
  <c r="J4874" i="49"/>
  <c r="I4874" i="49"/>
  <c r="H4874" i="49"/>
  <c r="K4873" i="49"/>
  <c r="I4873" i="49"/>
  <c r="J4873" i="49" s="1"/>
  <c r="H4873" i="49"/>
  <c r="K4872" i="49"/>
  <c r="J4872" i="49"/>
  <c r="I4872" i="49"/>
  <c r="H4872" i="49"/>
  <c r="K4871" i="49"/>
  <c r="I4871" i="49"/>
  <c r="J4871" i="49" s="1"/>
  <c r="H4871" i="49"/>
  <c r="K4870" i="49"/>
  <c r="J4870" i="49"/>
  <c r="I4870" i="49"/>
  <c r="H4870" i="49"/>
  <c r="K4869" i="49"/>
  <c r="I4869" i="49"/>
  <c r="J4869" i="49" s="1"/>
  <c r="H4869" i="49"/>
  <c r="K4868" i="49"/>
  <c r="J4868" i="49"/>
  <c r="I4868" i="49"/>
  <c r="H4868" i="49"/>
  <c r="K4867" i="49"/>
  <c r="I4867" i="49"/>
  <c r="J4867" i="49" s="1"/>
  <c r="H4867" i="49"/>
  <c r="K4866" i="49"/>
  <c r="J4866" i="49"/>
  <c r="I4866" i="49"/>
  <c r="H4866" i="49"/>
  <c r="K4865" i="49"/>
  <c r="I4865" i="49"/>
  <c r="J4865" i="49" s="1"/>
  <c r="H4865" i="49"/>
  <c r="K4864" i="49"/>
  <c r="J4864" i="49"/>
  <c r="I4864" i="49"/>
  <c r="H4864" i="49"/>
  <c r="K4863" i="49"/>
  <c r="I4863" i="49"/>
  <c r="J4863" i="49" s="1"/>
  <c r="H4863" i="49"/>
  <c r="K4862" i="49"/>
  <c r="J4862" i="49"/>
  <c r="I4862" i="49"/>
  <c r="H4862" i="49"/>
  <c r="K4861" i="49"/>
  <c r="I4861" i="49"/>
  <c r="J4861" i="49" s="1"/>
  <c r="H4861" i="49"/>
  <c r="K4860" i="49"/>
  <c r="J4860" i="49"/>
  <c r="I4860" i="49"/>
  <c r="H4860" i="49"/>
  <c r="K4859" i="49"/>
  <c r="I4859" i="49"/>
  <c r="J4859" i="49" s="1"/>
  <c r="H4859" i="49"/>
  <c r="K4858" i="49"/>
  <c r="J4858" i="49"/>
  <c r="I4858" i="49"/>
  <c r="H4858" i="49"/>
  <c r="K4857" i="49"/>
  <c r="I4857" i="49"/>
  <c r="J4857" i="49" s="1"/>
  <c r="H4857" i="49"/>
  <c r="K4856" i="49"/>
  <c r="J4856" i="49"/>
  <c r="I4856" i="49"/>
  <c r="H4856" i="49"/>
  <c r="K4855" i="49"/>
  <c r="I4855" i="49"/>
  <c r="J4855" i="49" s="1"/>
  <c r="H4855" i="49"/>
  <c r="K4854" i="49"/>
  <c r="J4854" i="49"/>
  <c r="I4854" i="49"/>
  <c r="H4854" i="49"/>
  <c r="K4853" i="49"/>
  <c r="I4853" i="49"/>
  <c r="J4853" i="49" s="1"/>
  <c r="H4853" i="49"/>
  <c r="K4852" i="49"/>
  <c r="J4852" i="49"/>
  <c r="I4852" i="49"/>
  <c r="H4852" i="49"/>
  <c r="K4851" i="49"/>
  <c r="I4851" i="49"/>
  <c r="J4851" i="49" s="1"/>
  <c r="H4851" i="49"/>
  <c r="K4850" i="49"/>
  <c r="J4850" i="49"/>
  <c r="I4850" i="49"/>
  <c r="H4850" i="49"/>
  <c r="K4849" i="49"/>
  <c r="I4849" i="49"/>
  <c r="J4849" i="49" s="1"/>
  <c r="H4849" i="49"/>
  <c r="K4848" i="49"/>
  <c r="J4848" i="49"/>
  <c r="I4848" i="49"/>
  <c r="H4848" i="49"/>
  <c r="K4847" i="49"/>
  <c r="I4847" i="49"/>
  <c r="J4847" i="49" s="1"/>
  <c r="H4847" i="49"/>
  <c r="K4846" i="49"/>
  <c r="J4846" i="49"/>
  <c r="I4846" i="49"/>
  <c r="H4846" i="49"/>
  <c r="K4845" i="49"/>
  <c r="I4845" i="49"/>
  <c r="J4845" i="49" s="1"/>
  <c r="H4845" i="49"/>
  <c r="K4844" i="49"/>
  <c r="J4844" i="49"/>
  <c r="I4844" i="49"/>
  <c r="H4844" i="49"/>
  <c r="K4843" i="49"/>
  <c r="I4843" i="49"/>
  <c r="J4843" i="49" s="1"/>
  <c r="H4843" i="49"/>
  <c r="K4842" i="49"/>
  <c r="J4842" i="49"/>
  <c r="I4842" i="49"/>
  <c r="H4842" i="49"/>
  <c r="K4841" i="49"/>
  <c r="I4841" i="49"/>
  <c r="J4841" i="49" s="1"/>
  <c r="H4841" i="49"/>
  <c r="K4840" i="49"/>
  <c r="J4840" i="49"/>
  <c r="I4840" i="49"/>
  <c r="H4840" i="49"/>
  <c r="K4839" i="49"/>
  <c r="I4839" i="49"/>
  <c r="J4839" i="49" s="1"/>
  <c r="H4839" i="49"/>
  <c r="K4838" i="49"/>
  <c r="J4838" i="49"/>
  <c r="I4838" i="49"/>
  <c r="H4838" i="49"/>
  <c r="K4837" i="49"/>
  <c r="I4837" i="49"/>
  <c r="J4837" i="49" s="1"/>
  <c r="H4837" i="49"/>
  <c r="K4836" i="49"/>
  <c r="J4836" i="49"/>
  <c r="I4836" i="49"/>
  <c r="H4836" i="49"/>
  <c r="K4835" i="49"/>
  <c r="I4835" i="49"/>
  <c r="J4835" i="49" s="1"/>
  <c r="H4835" i="49"/>
  <c r="K4834" i="49"/>
  <c r="J4834" i="49"/>
  <c r="I4834" i="49"/>
  <c r="H4834" i="49"/>
  <c r="K4833" i="49"/>
  <c r="I4833" i="49"/>
  <c r="J4833" i="49" s="1"/>
  <c r="H4833" i="49"/>
  <c r="K4832" i="49"/>
  <c r="J4832" i="49"/>
  <c r="I4832" i="49"/>
  <c r="H4832" i="49"/>
  <c r="K4831" i="49"/>
  <c r="I4831" i="49"/>
  <c r="J4831" i="49" s="1"/>
  <c r="H4831" i="49"/>
  <c r="K4830" i="49"/>
  <c r="J4830" i="49"/>
  <c r="I4830" i="49"/>
  <c r="H4830" i="49"/>
  <c r="K4829" i="49"/>
  <c r="I4829" i="49"/>
  <c r="J4829" i="49" s="1"/>
  <c r="H4829" i="49"/>
  <c r="K4828" i="49"/>
  <c r="J4828" i="49"/>
  <c r="I4828" i="49"/>
  <c r="H4828" i="49"/>
  <c r="K4827" i="49"/>
  <c r="I4827" i="49"/>
  <c r="J4827" i="49" s="1"/>
  <c r="H4827" i="49"/>
  <c r="K4826" i="49"/>
  <c r="J4826" i="49"/>
  <c r="I4826" i="49"/>
  <c r="H4826" i="49"/>
  <c r="K4825" i="49"/>
  <c r="I4825" i="49"/>
  <c r="J4825" i="49" s="1"/>
  <c r="H4825" i="49"/>
  <c r="K4824" i="49"/>
  <c r="J4824" i="49"/>
  <c r="I4824" i="49"/>
  <c r="H4824" i="49"/>
  <c r="K4823" i="49"/>
  <c r="I4823" i="49"/>
  <c r="J4823" i="49" s="1"/>
  <c r="H4823" i="49"/>
  <c r="K4822" i="49"/>
  <c r="J4822" i="49"/>
  <c r="I4822" i="49"/>
  <c r="H4822" i="49"/>
  <c r="K4821" i="49"/>
  <c r="I4821" i="49"/>
  <c r="J4821" i="49" s="1"/>
  <c r="H4821" i="49"/>
  <c r="K4820" i="49"/>
  <c r="J4820" i="49"/>
  <c r="I4820" i="49"/>
  <c r="H4820" i="49"/>
  <c r="K4819" i="49"/>
  <c r="I4819" i="49"/>
  <c r="J4819" i="49" s="1"/>
  <c r="H4819" i="49"/>
  <c r="K4818" i="49"/>
  <c r="J4818" i="49"/>
  <c r="I4818" i="49"/>
  <c r="H4818" i="49"/>
  <c r="K4817" i="49"/>
  <c r="I4817" i="49"/>
  <c r="J4817" i="49" s="1"/>
  <c r="H4817" i="49"/>
  <c r="K4816" i="49"/>
  <c r="J4816" i="49"/>
  <c r="I4816" i="49"/>
  <c r="H4816" i="49"/>
  <c r="K4815" i="49"/>
  <c r="I4815" i="49"/>
  <c r="J4815" i="49" s="1"/>
  <c r="H4815" i="49"/>
  <c r="K4814" i="49"/>
  <c r="J4814" i="49"/>
  <c r="I4814" i="49"/>
  <c r="H4814" i="49"/>
  <c r="K4813" i="49"/>
  <c r="I4813" i="49"/>
  <c r="J4813" i="49" s="1"/>
  <c r="H4813" i="49"/>
  <c r="K4812" i="49"/>
  <c r="J4812" i="49"/>
  <c r="I4812" i="49"/>
  <c r="H4812" i="49"/>
  <c r="K4811" i="49"/>
  <c r="I4811" i="49"/>
  <c r="J4811" i="49" s="1"/>
  <c r="H4811" i="49"/>
  <c r="K4810" i="49"/>
  <c r="J4810" i="49"/>
  <c r="I4810" i="49"/>
  <c r="H4810" i="49"/>
  <c r="K4809" i="49"/>
  <c r="I4809" i="49"/>
  <c r="J4809" i="49" s="1"/>
  <c r="H4809" i="49"/>
  <c r="K4808" i="49"/>
  <c r="J4808" i="49"/>
  <c r="I4808" i="49"/>
  <c r="H4808" i="49"/>
  <c r="K4807" i="49"/>
  <c r="I4807" i="49"/>
  <c r="J4807" i="49" s="1"/>
  <c r="H4807" i="49"/>
  <c r="K4806" i="49"/>
  <c r="J4806" i="49"/>
  <c r="I4806" i="49"/>
  <c r="H4806" i="49"/>
  <c r="K4805" i="49"/>
  <c r="I4805" i="49"/>
  <c r="J4805" i="49" s="1"/>
  <c r="H4805" i="49"/>
  <c r="K4804" i="49"/>
  <c r="J4804" i="49"/>
  <c r="I4804" i="49"/>
  <c r="H4804" i="49"/>
  <c r="K4803" i="49"/>
  <c r="I4803" i="49"/>
  <c r="J4803" i="49" s="1"/>
  <c r="H4803" i="49"/>
  <c r="K4802" i="49"/>
  <c r="J4802" i="49"/>
  <c r="I4802" i="49"/>
  <c r="H4802" i="49"/>
  <c r="K4801" i="49"/>
  <c r="I4801" i="49"/>
  <c r="J4801" i="49" s="1"/>
  <c r="H4801" i="49"/>
  <c r="K4800" i="49"/>
  <c r="J4800" i="49"/>
  <c r="I4800" i="49"/>
  <c r="H4800" i="49"/>
  <c r="K4799" i="49"/>
  <c r="I4799" i="49"/>
  <c r="J4799" i="49" s="1"/>
  <c r="H4799" i="49"/>
  <c r="K4798" i="49"/>
  <c r="J4798" i="49"/>
  <c r="I4798" i="49"/>
  <c r="H4798" i="49"/>
  <c r="K4797" i="49"/>
  <c r="I4797" i="49"/>
  <c r="J4797" i="49" s="1"/>
  <c r="H4797" i="49"/>
  <c r="K4796" i="49"/>
  <c r="J4796" i="49"/>
  <c r="I4796" i="49"/>
  <c r="H4796" i="49"/>
  <c r="K4795" i="49"/>
  <c r="I4795" i="49"/>
  <c r="J4795" i="49" s="1"/>
  <c r="H4795" i="49"/>
  <c r="K4794" i="49"/>
  <c r="J4794" i="49"/>
  <c r="I4794" i="49"/>
  <c r="H4794" i="49"/>
  <c r="K4793" i="49"/>
  <c r="I4793" i="49"/>
  <c r="J4793" i="49" s="1"/>
  <c r="H4793" i="49"/>
  <c r="K4792" i="49"/>
  <c r="J4792" i="49"/>
  <c r="I4792" i="49"/>
  <c r="H4792" i="49"/>
  <c r="K4791" i="49"/>
  <c r="I4791" i="49"/>
  <c r="J4791" i="49" s="1"/>
  <c r="H4791" i="49"/>
  <c r="K4790" i="49"/>
  <c r="J4790" i="49"/>
  <c r="I4790" i="49"/>
  <c r="H4790" i="49"/>
  <c r="K4789" i="49"/>
  <c r="I4789" i="49"/>
  <c r="J4789" i="49" s="1"/>
  <c r="H4789" i="49"/>
  <c r="K4788" i="49"/>
  <c r="J4788" i="49"/>
  <c r="I4788" i="49"/>
  <c r="H4788" i="49"/>
  <c r="K4787" i="49"/>
  <c r="I4787" i="49"/>
  <c r="J4787" i="49" s="1"/>
  <c r="H4787" i="49"/>
  <c r="K4786" i="49"/>
  <c r="J4786" i="49"/>
  <c r="I4786" i="49"/>
  <c r="H4786" i="49"/>
  <c r="K4785" i="49"/>
  <c r="I4785" i="49"/>
  <c r="J4785" i="49" s="1"/>
  <c r="H4785" i="49"/>
  <c r="K4784" i="49"/>
  <c r="J4784" i="49"/>
  <c r="I4784" i="49"/>
  <c r="H4784" i="49"/>
  <c r="K4783" i="49"/>
  <c r="I4783" i="49"/>
  <c r="J4783" i="49" s="1"/>
  <c r="H4783" i="49"/>
  <c r="K4782" i="49"/>
  <c r="J4782" i="49"/>
  <c r="I4782" i="49"/>
  <c r="H4782" i="49"/>
  <c r="K4781" i="49"/>
  <c r="I4781" i="49"/>
  <c r="J4781" i="49" s="1"/>
  <c r="H4781" i="49"/>
  <c r="K4780" i="49"/>
  <c r="J4780" i="49"/>
  <c r="I4780" i="49"/>
  <c r="H4780" i="49"/>
  <c r="K4779" i="49"/>
  <c r="I4779" i="49"/>
  <c r="J4779" i="49" s="1"/>
  <c r="H4779" i="49"/>
  <c r="K4778" i="49"/>
  <c r="J4778" i="49"/>
  <c r="I4778" i="49"/>
  <c r="H4778" i="49"/>
  <c r="K4777" i="49"/>
  <c r="I4777" i="49"/>
  <c r="J4777" i="49" s="1"/>
  <c r="H4777" i="49"/>
  <c r="K4776" i="49"/>
  <c r="J4776" i="49"/>
  <c r="I4776" i="49"/>
  <c r="H4776" i="49"/>
  <c r="K4775" i="49"/>
  <c r="I4775" i="49"/>
  <c r="J4775" i="49" s="1"/>
  <c r="H4775" i="49"/>
  <c r="K4774" i="49"/>
  <c r="J4774" i="49"/>
  <c r="I4774" i="49"/>
  <c r="H4774" i="49"/>
  <c r="K4773" i="49"/>
  <c r="I4773" i="49"/>
  <c r="J4773" i="49" s="1"/>
  <c r="H4773" i="49"/>
  <c r="K4772" i="49"/>
  <c r="J4772" i="49"/>
  <c r="I4772" i="49"/>
  <c r="H4772" i="49"/>
  <c r="K4771" i="49"/>
  <c r="I4771" i="49"/>
  <c r="J4771" i="49" s="1"/>
  <c r="H4771" i="49"/>
  <c r="K4770" i="49"/>
  <c r="J4770" i="49"/>
  <c r="I4770" i="49"/>
  <c r="H4770" i="49"/>
  <c r="K4769" i="49"/>
  <c r="I4769" i="49"/>
  <c r="J4769" i="49" s="1"/>
  <c r="H4769" i="49"/>
  <c r="K4768" i="49"/>
  <c r="J4768" i="49"/>
  <c r="I4768" i="49"/>
  <c r="H4768" i="49"/>
  <c r="K4767" i="49"/>
  <c r="I4767" i="49"/>
  <c r="J4767" i="49" s="1"/>
  <c r="H4767" i="49"/>
  <c r="K4766" i="49"/>
  <c r="J4766" i="49"/>
  <c r="I4766" i="49"/>
  <c r="H4766" i="49"/>
  <c r="K4765" i="49"/>
  <c r="I4765" i="49"/>
  <c r="J4765" i="49" s="1"/>
  <c r="H4765" i="49"/>
  <c r="K4764" i="49"/>
  <c r="J4764" i="49"/>
  <c r="I4764" i="49"/>
  <c r="H4764" i="49"/>
  <c r="K4763" i="49"/>
  <c r="I4763" i="49"/>
  <c r="J4763" i="49" s="1"/>
  <c r="H4763" i="49"/>
  <c r="K4762" i="49"/>
  <c r="J4762" i="49"/>
  <c r="I4762" i="49"/>
  <c r="H4762" i="49"/>
  <c r="K4761" i="49"/>
  <c r="I4761" i="49"/>
  <c r="J4761" i="49" s="1"/>
  <c r="H4761" i="49"/>
  <c r="K4760" i="49"/>
  <c r="J4760" i="49"/>
  <c r="I4760" i="49"/>
  <c r="H4760" i="49"/>
  <c r="K4759" i="49"/>
  <c r="I4759" i="49"/>
  <c r="J4759" i="49" s="1"/>
  <c r="H4759" i="49"/>
  <c r="K4758" i="49"/>
  <c r="J4758" i="49"/>
  <c r="I4758" i="49"/>
  <c r="H4758" i="49"/>
  <c r="K4757" i="49"/>
  <c r="I4757" i="49"/>
  <c r="J4757" i="49" s="1"/>
  <c r="H4757" i="49"/>
  <c r="K4756" i="49"/>
  <c r="J4756" i="49"/>
  <c r="I4756" i="49"/>
  <c r="H4756" i="49"/>
  <c r="K4755" i="49"/>
  <c r="I4755" i="49"/>
  <c r="J4755" i="49" s="1"/>
  <c r="H4755" i="49"/>
  <c r="K4754" i="49"/>
  <c r="J4754" i="49"/>
  <c r="I4754" i="49"/>
  <c r="H4754" i="49"/>
  <c r="K4753" i="49"/>
  <c r="I4753" i="49"/>
  <c r="J4753" i="49" s="1"/>
  <c r="H4753" i="49"/>
  <c r="K4752" i="49"/>
  <c r="J4752" i="49"/>
  <c r="I4752" i="49"/>
  <c r="H4752" i="49"/>
  <c r="K4751" i="49"/>
  <c r="I4751" i="49"/>
  <c r="J4751" i="49" s="1"/>
  <c r="H4751" i="49"/>
  <c r="K4750" i="49"/>
  <c r="J4750" i="49"/>
  <c r="I4750" i="49"/>
  <c r="H4750" i="49"/>
  <c r="K4749" i="49"/>
  <c r="I4749" i="49"/>
  <c r="J4749" i="49" s="1"/>
  <c r="H4749" i="49"/>
  <c r="K4748" i="49"/>
  <c r="J4748" i="49"/>
  <c r="I4748" i="49"/>
  <c r="H4748" i="49"/>
  <c r="K4747" i="49"/>
  <c r="I4747" i="49"/>
  <c r="J4747" i="49" s="1"/>
  <c r="H4747" i="49"/>
  <c r="K4746" i="49"/>
  <c r="I4746" i="49"/>
  <c r="J4746" i="49" s="1"/>
  <c r="H4746" i="49"/>
  <c r="K4745" i="49"/>
  <c r="I4745" i="49"/>
  <c r="J4745" i="49" s="1"/>
  <c r="H4745" i="49"/>
  <c r="K4744" i="49"/>
  <c r="J4744" i="49"/>
  <c r="I4744" i="49"/>
  <c r="H4744" i="49"/>
  <c r="K4743" i="49"/>
  <c r="I4743" i="49"/>
  <c r="J4743" i="49" s="1"/>
  <c r="H4743" i="49"/>
  <c r="K4742" i="49"/>
  <c r="I4742" i="49"/>
  <c r="J4742" i="49" s="1"/>
  <c r="K4741" i="49"/>
  <c r="I4741" i="49"/>
  <c r="J4741" i="49" s="1"/>
  <c r="H4741" i="49"/>
  <c r="K4740" i="49"/>
  <c r="J4740" i="49"/>
  <c r="I4740" i="49"/>
  <c r="H4740" i="49"/>
  <c r="K4739" i="49"/>
  <c r="I4739" i="49"/>
  <c r="J4739" i="49" s="1"/>
  <c r="H4739" i="49"/>
  <c r="K4738" i="49"/>
  <c r="J4738" i="49"/>
  <c r="I4738" i="49"/>
  <c r="H4738" i="49" s="1"/>
  <c r="K4737" i="49"/>
  <c r="I4737" i="49"/>
  <c r="J4737" i="49" s="1"/>
  <c r="H4737" i="49"/>
  <c r="K4736" i="49"/>
  <c r="I4736" i="49"/>
  <c r="K4735" i="49"/>
  <c r="I4735" i="49"/>
  <c r="J4735" i="49" s="1"/>
  <c r="H4735" i="49"/>
  <c r="K4734" i="49"/>
  <c r="J4734" i="49"/>
  <c r="I4734" i="49"/>
  <c r="H4734" i="49"/>
  <c r="K4733" i="49"/>
  <c r="I4733" i="49"/>
  <c r="J4733" i="49" s="1"/>
  <c r="H4733" i="49"/>
  <c r="K4732" i="49"/>
  <c r="I4732" i="49"/>
  <c r="J4732" i="49" s="1"/>
  <c r="K4731" i="49"/>
  <c r="I4731" i="49"/>
  <c r="J4731" i="49" s="1"/>
  <c r="H4731" i="49"/>
  <c r="K4730" i="49"/>
  <c r="I4730" i="49"/>
  <c r="J4730" i="49" s="1"/>
  <c r="H4730" i="49"/>
  <c r="K4729" i="49"/>
  <c r="I4729" i="49"/>
  <c r="J4729" i="49" s="1"/>
  <c r="H4729" i="49"/>
  <c r="K4728" i="49"/>
  <c r="J4728" i="49"/>
  <c r="I4728" i="49"/>
  <c r="H4728" i="49"/>
  <c r="K4727" i="49"/>
  <c r="I4727" i="49"/>
  <c r="J4727" i="49" s="1"/>
  <c r="H4727" i="49"/>
  <c r="K4726" i="49"/>
  <c r="I4726" i="49"/>
  <c r="J4726" i="49" s="1"/>
  <c r="K4725" i="49"/>
  <c r="I4725" i="49"/>
  <c r="J4725" i="49" s="1"/>
  <c r="H4725" i="49"/>
  <c r="K4724" i="49"/>
  <c r="I4724" i="49"/>
  <c r="J4724" i="49" s="1"/>
  <c r="H4724" i="49"/>
  <c r="K4723" i="49"/>
  <c r="I4723" i="49"/>
  <c r="J4723" i="49" s="1"/>
  <c r="H4723" i="49"/>
  <c r="K4722" i="49"/>
  <c r="J4722" i="49"/>
  <c r="I4722" i="49"/>
  <c r="H4722" i="49" s="1"/>
  <c r="K4721" i="49"/>
  <c r="I4721" i="49"/>
  <c r="J4721" i="49" s="1"/>
  <c r="H4721" i="49"/>
  <c r="K4720" i="49"/>
  <c r="I4720" i="49"/>
  <c r="K4719" i="49"/>
  <c r="I4719" i="49"/>
  <c r="J4719" i="49" s="1"/>
  <c r="H4719" i="49"/>
  <c r="K4718" i="49"/>
  <c r="J4718" i="49"/>
  <c r="I4718" i="49"/>
  <c r="H4718" i="49"/>
  <c r="K4717" i="49"/>
  <c r="I4717" i="49"/>
  <c r="J4717" i="49" s="1"/>
  <c r="H4717" i="49"/>
  <c r="K4716" i="49"/>
  <c r="I4716" i="49"/>
  <c r="J4716" i="49" s="1"/>
  <c r="K4715" i="49"/>
  <c r="I4715" i="49"/>
  <c r="J4715" i="49" s="1"/>
  <c r="H4715" i="49"/>
  <c r="K4714" i="49"/>
  <c r="I4714" i="49"/>
  <c r="J4714" i="49" s="1"/>
  <c r="H4714" i="49"/>
  <c r="K4713" i="49"/>
  <c r="I4713" i="49"/>
  <c r="J4713" i="49" s="1"/>
  <c r="H4713" i="49"/>
  <c r="K4712" i="49"/>
  <c r="J4712" i="49"/>
  <c r="I4712" i="49"/>
  <c r="H4712" i="49"/>
  <c r="K4711" i="49"/>
  <c r="I4711" i="49"/>
  <c r="J4711" i="49" s="1"/>
  <c r="H4711" i="49"/>
  <c r="K4710" i="49"/>
  <c r="I4710" i="49"/>
  <c r="J4710" i="49" s="1"/>
  <c r="K4709" i="49"/>
  <c r="I4709" i="49"/>
  <c r="J4709" i="49" s="1"/>
  <c r="H4709" i="49"/>
  <c r="K4708" i="49"/>
  <c r="I4708" i="49"/>
  <c r="J4708" i="49" s="1"/>
  <c r="H4708" i="49"/>
  <c r="K4707" i="49"/>
  <c r="I4707" i="49"/>
  <c r="J4707" i="49" s="1"/>
  <c r="H4707" i="49"/>
  <c r="K4706" i="49"/>
  <c r="J4706" i="49"/>
  <c r="I4706" i="49"/>
  <c r="H4706" i="49" s="1"/>
  <c r="K4705" i="49"/>
  <c r="I4705" i="49"/>
  <c r="J4705" i="49" s="1"/>
  <c r="H4705" i="49"/>
  <c r="K4704" i="49"/>
  <c r="I4704" i="49"/>
  <c r="K4703" i="49"/>
  <c r="I4703" i="49"/>
  <c r="J4703" i="49" s="1"/>
  <c r="H4703" i="49"/>
  <c r="K4702" i="49"/>
  <c r="J4702" i="49"/>
  <c r="I4702" i="49"/>
  <c r="H4702" i="49"/>
  <c r="K4701" i="49"/>
  <c r="I4701" i="49"/>
  <c r="J4701" i="49" s="1"/>
  <c r="H4701" i="49"/>
  <c r="K4700" i="49"/>
  <c r="I4700" i="49"/>
  <c r="J4700" i="49" s="1"/>
  <c r="K4699" i="49"/>
  <c r="I4699" i="49"/>
  <c r="J4699" i="49" s="1"/>
  <c r="H4699" i="49"/>
  <c r="K4698" i="49"/>
  <c r="I4698" i="49"/>
  <c r="J4698" i="49" s="1"/>
  <c r="H4698" i="49"/>
  <c r="K4697" i="49"/>
  <c r="I4697" i="49"/>
  <c r="J4697" i="49" s="1"/>
  <c r="H4697" i="49"/>
  <c r="K4696" i="49"/>
  <c r="J4696" i="49"/>
  <c r="I4696" i="49"/>
  <c r="H4696" i="49"/>
  <c r="K4695" i="49"/>
  <c r="I4695" i="49"/>
  <c r="J4695" i="49" s="1"/>
  <c r="H4695" i="49"/>
  <c r="K4694" i="49"/>
  <c r="I4694" i="49"/>
  <c r="J4694" i="49" s="1"/>
  <c r="K4693" i="49"/>
  <c r="I4693" i="49"/>
  <c r="J4693" i="49" s="1"/>
  <c r="H4693" i="49"/>
  <c r="K4692" i="49"/>
  <c r="I4692" i="49"/>
  <c r="J4692" i="49" s="1"/>
  <c r="H4692" i="49"/>
  <c r="K4691" i="49"/>
  <c r="I4691" i="49"/>
  <c r="J4691" i="49" s="1"/>
  <c r="H4691" i="49"/>
  <c r="K4690" i="49"/>
  <c r="J4690" i="49"/>
  <c r="I4690" i="49"/>
  <c r="H4690" i="49" s="1"/>
  <c r="K4689" i="49"/>
  <c r="I4689" i="49"/>
  <c r="J4689" i="49" s="1"/>
  <c r="H4689" i="49"/>
  <c r="K4688" i="49"/>
  <c r="I4688" i="49"/>
  <c r="K4687" i="49"/>
  <c r="I4687" i="49"/>
  <c r="J4687" i="49" s="1"/>
  <c r="H4687" i="49"/>
  <c r="K4686" i="49"/>
  <c r="J4686" i="49"/>
  <c r="I4686" i="49"/>
  <c r="H4686" i="49"/>
  <c r="K4685" i="49"/>
  <c r="I4685" i="49"/>
  <c r="J4685" i="49" s="1"/>
  <c r="H4685" i="49"/>
  <c r="K4684" i="49"/>
  <c r="I4684" i="49"/>
  <c r="J4684" i="49" s="1"/>
  <c r="K4683" i="49"/>
  <c r="I4683" i="49"/>
  <c r="J4683" i="49" s="1"/>
  <c r="H4683" i="49"/>
  <c r="K4682" i="49"/>
  <c r="I4682" i="49"/>
  <c r="J4682" i="49" s="1"/>
  <c r="H4682" i="49"/>
  <c r="K4681" i="49"/>
  <c r="I4681" i="49"/>
  <c r="J4681" i="49" s="1"/>
  <c r="H4681" i="49"/>
  <c r="K4680" i="49"/>
  <c r="J4680" i="49"/>
  <c r="I4680" i="49"/>
  <c r="H4680" i="49"/>
  <c r="K4679" i="49"/>
  <c r="I4679" i="49"/>
  <c r="J4679" i="49" s="1"/>
  <c r="H4679" i="49"/>
  <c r="K4678" i="49"/>
  <c r="I4678" i="49"/>
  <c r="J4678" i="49" s="1"/>
  <c r="K4677" i="49"/>
  <c r="I4677" i="49"/>
  <c r="J4677" i="49" s="1"/>
  <c r="H4677" i="49"/>
  <c r="K4676" i="49"/>
  <c r="I4676" i="49"/>
  <c r="J4676" i="49" s="1"/>
  <c r="H4676" i="49"/>
  <c r="K4675" i="49"/>
  <c r="I4675" i="49"/>
  <c r="J4675" i="49" s="1"/>
  <c r="H4675" i="49"/>
  <c r="K4674" i="49"/>
  <c r="J4674" i="49"/>
  <c r="I4674" i="49"/>
  <c r="H4674" i="49" s="1"/>
  <c r="K4673" i="49"/>
  <c r="I4673" i="49"/>
  <c r="J4673" i="49" s="1"/>
  <c r="H4673" i="49"/>
  <c r="K4672" i="49"/>
  <c r="I4672" i="49"/>
  <c r="K4671" i="49"/>
  <c r="I4671" i="49"/>
  <c r="J4671" i="49" s="1"/>
  <c r="H4671" i="49"/>
  <c r="K4670" i="49"/>
  <c r="J4670" i="49"/>
  <c r="I4670" i="49"/>
  <c r="H4670" i="49"/>
  <c r="K4669" i="49"/>
  <c r="I4669" i="49"/>
  <c r="J4669" i="49" s="1"/>
  <c r="H4669" i="49"/>
  <c r="K4668" i="49"/>
  <c r="I4668" i="49"/>
  <c r="J4668" i="49" s="1"/>
  <c r="K4667" i="49"/>
  <c r="I4667" i="49"/>
  <c r="J4667" i="49" s="1"/>
  <c r="H4667" i="49"/>
  <c r="K4666" i="49"/>
  <c r="I4666" i="49"/>
  <c r="J4666" i="49" s="1"/>
  <c r="H4666" i="49"/>
  <c r="K4665" i="49"/>
  <c r="I4665" i="49"/>
  <c r="J4665" i="49" s="1"/>
  <c r="H4665" i="49"/>
  <c r="K4664" i="49"/>
  <c r="J4664" i="49"/>
  <c r="I4664" i="49"/>
  <c r="H4664" i="49"/>
  <c r="K4663" i="49"/>
  <c r="I4663" i="49"/>
  <c r="J4663" i="49" s="1"/>
  <c r="H4663" i="49"/>
  <c r="K4662" i="49"/>
  <c r="I4662" i="49"/>
  <c r="J4662" i="49" s="1"/>
  <c r="K4661" i="49"/>
  <c r="I4661" i="49"/>
  <c r="J4661" i="49" s="1"/>
  <c r="H4661" i="49"/>
  <c r="K4660" i="49"/>
  <c r="I4660" i="49"/>
  <c r="J4660" i="49" s="1"/>
  <c r="H4660" i="49"/>
  <c r="K4659" i="49"/>
  <c r="I4659" i="49"/>
  <c r="J4659" i="49" s="1"/>
  <c r="H4659" i="49"/>
  <c r="K4658" i="49"/>
  <c r="J4658" i="49"/>
  <c r="I4658" i="49"/>
  <c r="H4658" i="49" s="1"/>
  <c r="K4657" i="49"/>
  <c r="I4657" i="49"/>
  <c r="J4657" i="49" s="1"/>
  <c r="H4657" i="49"/>
  <c r="K4656" i="49"/>
  <c r="I4656" i="49"/>
  <c r="K4655" i="49"/>
  <c r="I4655" i="49"/>
  <c r="J4655" i="49" s="1"/>
  <c r="H4655" i="49"/>
  <c r="K4654" i="49"/>
  <c r="J4654" i="49"/>
  <c r="I4654" i="49"/>
  <c r="H4654" i="49"/>
  <c r="K4653" i="49"/>
  <c r="I4653" i="49"/>
  <c r="J4653" i="49" s="1"/>
  <c r="H4653" i="49"/>
  <c r="K4652" i="49"/>
  <c r="I4652" i="49"/>
  <c r="J4652" i="49" s="1"/>
  <c r="K4651" i="49"/>
  <c r="I4651" i="49"/>
  <c r="J4651" i="49" s="1"/>
  <c r="H4651" i="49"/>
  <c r="K4650" i="49"/>
  <c r="I4650" i="49"/>
  <c r="J4650" i="49" s="1"/>
  <c r="H4650" i="49"/>
  <c r="K4649" i="49"/>
  <c r="I4649" i="49"/>
  <c r="J4649" i="49" s="1"/>
  <c r="H4649" i="49"/>
  <c r="K4648" i="49"/>
  <c r="J4648" i="49"/>
  <c r="I4648" i="49"/>
  <c r="H4648" i="49"/>
  <c r="K4647" i="49"/>
  <c r="I4647" i="49"/>
  <c r="J4647" i="49" s="1"/>
  <c r="H4647" i="49"/>
  <c r="K4646" i="49"/>
  <c r="I4646" i="49"/>
  <c r="J4646" i="49" s="1"/>
  <c r="K4645" i="49"/>
  <c r="I4645" i="49"/>
  <c r="J4645" i="49" s="1"/>
  <c r="H4645" i="49"/>
  <c r="K4644" i="49"/>
  <c r="I4644" i="49"/>
  <c r="J4644" i="49" s="1"/>
  <c r="H4644" i="49"/>
  <c r="K4643" i="49"/>
  <c r="I4643" i="49"/>
  <c r="J4643" i="49" s="1"/>
  <c r="H4643" i="49"/>
  <c r="K4642" i="49"/>
  <c r="J4642" i="49"/>
  <c r="I4642" i="49"/>
  <c r="H4642" i="49"/>
  <c r="K4641" i="49"/>
  <c r="I4641" i="49"/>
  <c r="J4641" i="49" s="1"/>
  <c r="H4641" i="49"/>
  <c r="K4640" i="49"/>
  <c r="I4640" i="49"/>
  <c r="K4639" i="49"/>
  <c r="I4639" i="49"/>
  <c r="J4639" i="49" s="1"/>
  <c r="H4639" i="49"/>
  <c r="K4638" i="49"/>
  <c r="J4638" i="49"/>
  <c r="I4638" i="49"/>
  <c r="H4638" i="49"/>
  <c r="K4637" i="49"/>
  <c r="I4637" i="49"/>
  <c r="J4637" i="49" s="1"/>
  <c r="H4637" i="49"/>
  <c r="K4636" i="49"/>
  <c r="I4636" i="49"/>
  <c r="J4636" i="49" s="1"/>
  <c r="K4635" i="49"/>
  <c r="I4635" i="49"/>
  <c r="J4635" i="49" s="1"/>
  <c r="H4635" i="49"/>
  <c r="K4634" i="49"/>
  <c r="I4634" i="49"/>
  <c r="J4634" i="49" s="1"/>
  <c r="H4634" i="49"/>
  <c r="K4633" i="49"/>
  <c r="I4633" i="49"/>
  <c r="J4633" i="49" s="1"/>
  <c r="H4633" i="49"/>
  <c r="K4632" i="49"/>
  <c r="J4632" i="49"/>
  <c r="I4632" i="49"/>
  <c r="H4632" i="49"/>
  <c r="K4631" i="49"/>
  <c r="I4631" i="49"/>
  <c r="J4631" i="49" s="1"/>
  <c r="H4631" i="49"/>
  <c r="K4630" i="49"/>
  <c r="I4630" i="49"/>
  <c r="J4630" i="49" s="1"/>
  <c r="K4629" i="49"/>
  <c r="I4629" i="49"/>
  <c r="J4629" i="49" s="1"/>
  <c r="H4629" i="49"/>
  <c r="K4628" i="49"/>
  <c r="I4628" i="49"/>
  <c r="J4628" i="49" s="1"/>
  <c r="H4628" i="49"/>
  <c r="K4627" i="49"/>
  <c r="I4627" i="49"/>
  <c r="J4627" i="49" s="1"/>
  <c r="H4627" i="49"/>
  <c r="K4626" i="49"/>
  <c r="J4626" i="49"/>
  <c r="I4626" i="49"/>
  <c r="H4626" i="49"/>
  <c r="K4625" i="49"/>
  <c r="I4625" i="49"/>
  <c r="J4625" i="49" s="1"/>
  <c r="H4625" i="49"/>
  <c r="K4624" i="49"/>
  <c r="I4624" i="49"/>
  <c r="K4623" i="49"/>
  <c r="I4623" i="49"/>
  <c r="J4623" i="49" s="1"/>
  <c r="H4623" i="49"/>
  <c r="K4622" i="49"/>
  <c r="J4622" i="49"/>
  <c r="I4622" i="49"/>
  <c r="H4622" i="49"/>
  <c r="K4621" i="49"/>
  <c r="I4621" i="49"/>
  <c r="J4621" i="49" s="1"/>
  <c r="H4621" i="49"/>
  <c r="K4620" i="49"/>
  <c r="I4620" i="49"/>
  <c r="J4620" i="49" s="1"/>
  <c r="K4619" i="49"/>
  <c r="I4619" i="49"/>
  <c r="J4619" i="49" s="1"/>
  <c r="H4619" i="49"/>
  <c r="K4618" i="49"/>
  <c r="I4618" i="49"/>
  <c r="J4618" i="49" s="1"/>
  <c r="H4618" i="49"/>
  <c r="K4617" i="49"/>
  <c r="I4617" i="49"/>
  <c r="J4617" i="49" s="1"/>
  <c r="H4617" i="49"/>
  <c r="K4616" i="49"/>
  <c r="J4616" i="49"/>
  <c r="I4616" i="49"/>
  <c r="H4616" i="49"/>
  <c r="K4615" i="49"/>
  <c r="I4615" i="49"/>
  <c r="J4615" i="49" s="1"/>
  <c r="H4615" i="49"/>
  <c r="K4614" i="49"/>
  <c r="I4614" i="49"/>
  <c r="J4614" i="49" s="1"/>
  <c r="K4613" i="49"/>
  <c r="I4613" i="49"/>
  <c r="J4613" i="49" s="1"/>
  <c r="H4613" i="49"/>
  <c r="K4612" i="49"/>
  <c r="I4612" i="49"/>
  <c r="J4612" i="49" s="1"/>
  <c r="H4612" i="49"/>
  <c r="K4611" i="49"/>
  <c r="I4611" i="49"/>
  <c r="J4611" i="49" s="1"/>
  <c r="H4611" i="49"/>
  <c r="K4610" i="49"/>
  <c r="J4610" i="49"/>
  <c r="I4610" i="49"/>
  <c r="H4610" i="49"/>
  <c r="K4609" i="49"/>
  <c r="I4609" i="49"/>
  <c r="J4609" i="49" s="1"/>
  <c r="H4609" i="49"/>
  <c r="K4608" i="49"/>
  <c r="I4608" i="49"/>
  <c r="K4607" i="49"/>
  <c r="I4607" i="49"/>
  <c r="J4607" i="49" s="1"/>
  <c r="H4607" i="49"/>
  <c r="K4606" i="49"/>
  <c r="J4606" i="49"/>
  <c r="I4606" i="49"/>
  <c r="H4606" i="49"/>
  <c r="K4605" i="49"/>
  <c r="I4605" i="49"/>
  <c r="J4605" i="49" s="1"/>
  <c r="H4605" i="49"/>
  <c r="K4604" i="49"/>
  <c r="I4604" i="49"/>
  <c r="J4604" i="49" s="1"/>
  <c r="K4603" i="49"/>
  <c r="I4603" i="49"/>
  <c r="J4603" i="49" s="1"/>
  <c r="H4603" i="49"/>
  <c r="K4602" i="49"/>
  <c r="I4602" i="49"/>
  <c r="J4602" i="49" s="1"/>
  <c r="H4602" i="49"/>
  <c r="K4601" i="49"/>
  <c r="I4601" i="49"/>
  <c r="J4601" i="49" s="1"/>
  <c r="H4601" i="49"/>
  <c r="K4600" i="49"/>
  <c r="J4600" i="49"/>
  <c r="I4600" i="49"/>
  <c r="H4600" i="49"/>
  <c r="K4599" i="49"/>
  <c r="I4599" i="49"/>
  <c r="J4599" i="49" s="1"/>
  <c r="H4599" i="49"/>
  <c r="K4598" i="49"/>
  <c r="I4598" i="49"/>
  <c r="J4598" i="49" s="1"/>
  <c r="K4597" i="49"/>
  <c r="I4597" i="49"/>
  <c r="J4597" i="49" s="1"/>
  <c r="H4597" i="49"/>
  <c r="K4596" i="49"/>
  <c r="I4596" i="49"/>
  <c r="J4596" i="49" s="1"/>
  <c r="H4596" i="49"/>
  <c r="K4595" i="49"/>
  <c r="I4595" i="49"/>
  <c r="J4595" i="49" s="1"/>
  <c r="H4595" i="49"/>
  <c r="K4594" i="49"/>
  <c r="J4594" i="49"/>
  <c r="I4594" i="49"/>
  <c r="H4594" i="49"/>
  <c r="K4593" i="49"/>
  <c r="I4593" i="49"/>
  <c r="J4593" i="49" s="1"/>
  <c r="H4593" i="49"/>
  <c r="K4592" i="49"/>
  <c r="I4592" i="49"/>
  <c r="K4591" i="49"/>
  <c r="I4591" i="49"/>
  <c r="J4591" i="49" s="1"/>
  <c r="K4590" i="49"/>
  <c r="J4590" i="49"/>
  <c r="I4590" i="49"/>
  <c r="H4590" i="49"/>
  <c r="K4589" i="49"/>
  <c r="I4589" i="49"/>
  <c r="J4589" i="49" s="1"/>
  <c r="H4589" i="49"/>
  <c r="K4588" i="49"/>
  <c r="I4588" i="49"/>
  <c r="J4588" i="49" s="1"/>
  <c r="K4587" i="49"/>
  <c r="I4587" i="49"/>
  <c r="J4587" i="49" s="1"/>
  <c r="H4587" i="49"/>
  <c r="K4586" i="49"/>
  <c r="I4586" i="49"/>
  <c r="J4586" i="49" s="1"/>
  <c r="H4586" i="49"/>
  <c r="K4585" i="49"/>
  <c r="I4585" i="49"/>
  <c r="K4584" i="49"/>
  <c r="J4584" i="49"/>
  <c r="I4584" i="49"/>
  <c r="H4584" i="49"/>
  <c r="K4583" i="49"/>
  <c r="I4583" i="49"/>
  <c r="J4583" i="49" s="1"/>
  <c r="H4583" i="49"/>
  <c r="K4582" i="49"/>
  <c r="I4582" i="49"/>
  <c r="J4582" i="49" s="1"/>
  <c r="K4581" i="49"/>
  <c r="I4581" i="49"/>
  <c r="J4581" i="49" s="1"/>
  <c r="K4580" i="49"/>
  <c r="I4580" i="49"/>
  <c r="J4580" i="49" s="1"/>
  <c r="H4580" i="49"/>
  <c r="K4579" i="49"/>
  <c r="I4579" i="49"/>
  <c r="J4579" i="49" s="1"/>
  <c r="H4579" i="49"/>
  <c r="K4578" i="49"/>
  <c r="J4578" i="49"/>
  <c r="I4578" i="49"/>
  <c r="H4578" i="49"/>
  <c r="K4577" i="49"/>
  <c r="I4577" i="49"/>
  <c r="J4577" i="49" s="1"/>
  <c r="H4577" i="49"/>
  <c r="K4576" i="49"/>
  <c r="I4576" i="49"/>
  <c r="K4575" i="49"/>
  <c r="I4575" i="49"/>
  <c r="J4575" i="49" s="1"/>
  <c r="K4574" i="49"/>
  <c r="J4574" i="49"/>
  <c r="I4574" i="49"/>
  <c r="H4574" i="49"/>
  <c r="K4573" i="49"/>
  <c r="I4573" i="49"/>
  <c r="J4573" i="49" s="1"/>
  <c r="H4573" i="49"/>
  <c r="K4572" i="49"/>
  <c r="I4572" i="49"/>
  <c r="J4572" i="49" s="1"/>
  <c r="K4571" i="49"/>
  <c r="I4571" i="49"/>
  <c r="J4571" i="49" s="1"/>
  <c r="H4571" i="49"/>
  <c r="K4570" i="49"/>
  <c r="I4570" i="49"/>
  <c r="J4570" i="49" s="1"/>
  <c r="H4570" i="49"/>
  <c r="K4569" i="49"/>
  <c r="I4569" i="49"/>
  <c r="K4568" i="49"/>
  <c r="J4568" i="49"/>
  <c r="I4568" i="49"/>
  <c r="H4568" i="49"/>
  <c r="K4567" i="49"/>
  <c r="I4567" i="49"/>
  <c r="J4567" i="49" s="1"/>
  <c r="H4567" i="49"/>
  <c r="K4566" i="49"/>
  <c r="I4566" i="49"/>
  <c r="J4566" i="49" s="1"/>
  <c r="K4565" i="49"/>
  <c r="I4565" i="49"/>
  <c r="J4565" i="49" s="1"/>
  <c r="K4564" i="49"/>
  <c r="I4564" i="49"/>
  <c r="J4564" i="49" s="1"/>
  <c r="H4564" i="49"/>
  <c r="K4563" i="49"/>
  <c r="I4563" i="49"/>
  <c r="J4563" i="49" s="1"/>
  <c r="H4563" i="49"/>
  <c r="K4562" i="49"/>
  <c r="J4562" i="49"/>
  <c r="I4562" i="49"/>
  <c r="H4562" i="49"/>
  <c r="K4561" i="49"/>
  <c r="I4561" i="49"/>
  <c r="J4561" i="49" s="1"/>
  <c r="H4561" i="49"/>
  <c r="K4560" i="49"/>
  <c r="I4560" i="49"/>
  <c r="K4559" i="49"/>
  <c r="I4559" i="49"/>
  <c r="J4559" i="49" s="1"/>
  <c r="K4558" i="49"/>
  <c r="J4558" i="49"/>
  <c r="I4558" i="49"/>
  <c r="H4558" i="49"/>
  <c r="K4557" i="49"/>
  <c r="I4557" i="49"/>
  <c r="J4557" i="49" s="1"/>
  <c r="H4557" i="49"/>
  <c r="K4556" i="49"/>
  <c r="I4556" i="49"/>
  <c r="J4556" i="49" s="1"/>
  <c r="K4555" i="49"/>
  <c r="I4555" i="49"/>
  <c r="J4555" i="49" s="1"/>
  <c r="H4555" i="49"/>
  <c r="K4554" i="49"/>
  <c r="I4554" i="49"/>
  <c r="J4554" i="49" s="1"/>
  <c r="H4554" i="49"/>
  <c r="K4553" i="49"/>
  <c r="I4553" i="49"/>
  <c r="K4552" i="49"/>
  <c r="J4552" i="49"/>
  <c r="I4552" i="49"/>
  <c r="H4552" i="49"/>
  <c r="K4551" i="49"/>
  <c r="I4551" i="49"/>
  <c r="J4551" i="49" s="1"/>
  <c r="H4551" i="49"/>
  <c r="K4550" i="49"/>
  <c r="I4550" i="49"/>
  <c r="J4550" i="49" s="1"/>
  <c r="K4549" i="49"/>
  <c r="I4549" i="49"/>
  <c r="J4549" i="49" s="1"/>
  <c r="K4548" i="49"/>
  <c r="I4548" i="49"/>
  <c r="J4548" i="49" s="1"/>
  <c r="H4548" i="49"/>
  <c r="K4547" i="49"/>
  <c r="I4547" i="49"/>
  <c r="J4547" i="49" s="1"/>
  <c r="H4547" i="49"/>
  <c r="K4546" i="49"/>
  <c r="J4546" i="49"/>
  <c r="I4546" i="49"/>
  <c r="H4546" i="49"/>
  <c r="K4545" i="49"/>
  <c r="I4545" i="49"/>
  <c r="J4545" i="49" s="1"/>
  <c r="H4545" i="49"/>
  <c r="K4544" i="49"/>
  <c r="I4544" i="49"/>
  <c r="K4543" i="49"/>
  <c r="I4543" i="49"/>
  <c r="J4543" i="49" s="1"/>
  <c r="K4542" i="49"/>
  <c r="J4542" i="49"/>
  <c r="I4542" i="49"/>
  <c r="H4542" i="49"/>
  <c r="K4541" i="49"/>
  <c r="I4541" i="49"/>
  <c r="J4541" i="49" s="1"/>
  <c r="H4541" i="49"/>
  <c r="K4540" i="49"/>
  <c r="I4540" i="49"/>
  <c r="J4540" i="49" s="1"/>
  <c r="K4539" i="49"/>
  <c r="I4539" i="49"/>
  <c r="J4539" i="49" s="1"/>
  <c r="H4539" i="49"/>
  <c r="K4538" i="49"/>
  <c r="I4538" i="49"/>
  <c r="J4538" i="49" s="1"/>
  <c r="H4538" i="49"/>
  <c r="K4537" i="49"/>
  <c r="I4537" i="49"/>
  <c r="K4536" i="49"/>
  <c r="J4536" i="49"/>
  <c r="I4536" i="49"/>
  <c r="H4536" i="49"/>
  <c r="K4535" i="49"/>
  <c r="I4535" i="49"/>
  <c r="J4535" i="49" s="1"/>
  <c r="H4535" i="49"/>
  <c r="K4534" i="49"/>
  <c r="I4534" i="49"/>
  <c r="J4534" i="49" s="1"/>
  <c r="K4533" i="49"/>
  <c r="I4533" i="49"/>
  <c r="J4533" i="49" s="1"/>
  <c r="K4532" i="49"/>
  <c r="I4532" i="49"/>
  <c r="J4532" i="49" s="1"/>
  <c r="H4532" i="49"/>
  <c r="K4531" i="49"/>
  <c r="I4531" i="49"/>
  <c r="J4531" i="49" s="1"/>
  <c r="H4531" i="49"/>
  <c r="K4530" i="49"/>
  <c r="J4530" i="49"/>
  <c r="I4530" i="49"/>
  <c r="H4530" i="49"/>
  <c r="K4529" i="49"/>
  <c r="I4529" i="49"/>
  <c r="J4529" i="49" s="1"/>
  <c r="H4529" i="49"/>
  <c r="K4528" i="49"/>
  <c r="I4528" i="49"/>
  <c r="K4527" i="49"/>
  <c r="I4527" i="49"/>
  <c r="J4527" i="49" s="1"/>
  <c r="K4526" i="49"/>
  <c r="J4526" i="49"/>
  <c r="I4526" i="49"/>
  <c r="H4526" i="49"/>
  <c r="K4525" i="49"/>
  <c r="I4525" i="49"/>
  <c r="J4525" i="49" s="1"/>
  <c r="H4525" i="49"/>
  <c r="K4524" i="49"/>
  <c r="I4524" i="49"/>
  <c r="J4524" i="49" s="1"/>
  <c r="K4523" i="49"/>
  <c r="I4523" i="49"/>
  <c r="J4523" i="49" s="1"/>
  <c r="H4523" i="49"/>
  <c r="K4522" i="49"/>
  <c r="I4522" i="49"/>
  <c r="J4522" i="49" s="1"/>
  <c r="H4522" i="49"/>
  <c r="K4521" i="49"/>
  <c r="I4521" i="49"/>
  <c r="K4520" i="49"/>
  <c r="J4520" i="49"/>
  <c r="I4520" i="49"/>
  <c r="H4520" i="49"/>
  <c r="K4519" i="49"/>
  <c r="I4519" i="49"/>
  <c r="J4519" i="49" s="1"/>
  <c r="H4519" i="49"/>
  <c r="K4518" i="49"/>
  <c r="I4518" i="49"/>
  <c r="J4518" i="49" s="1"/>
  <c r="K4517" i="49"/>
  <c r="I4517" i="49"/>
  <c r="J4517" i="49" s="1"/>
  <c r="K4516" i="49"/>
  <c r="I4516" i="49"/>
  <c r="J4516" i="49" s="1"/>
  <c r="H4516" i="49"/>
  <c r="K4515" i="49"/>
  <c r="I4515" i="49"/>
  <c r="J4515" i="49" s="1"/>
  <c r="H4515" i="49"/>
  <c r="K4514" i="49"/>
  <c r="J4514" i="49"/>
  <c r="I4514" i="49"/>
  <c r="H4514" i="49"/>
  <c r="K4513" i="49"/>
  <c r="I4513" i="49"/>
  <c r="J4513" i="49" s="1"/>
  <c r="H4513" i="49"/>
  <c r="K4512" i="49"/>
  <c r="I4512" i="49"/>
  <c r="K4511" i="49"/>
  <c r="I4511" i="49"/>
  <c r="J4511" i="49" s="1"/>
  <c r="K4510" i="49"/>
  <c r="J4510" i="49"/>
  <c r="I4510" i="49"/>
  <c r="H4510" i="49"/>
  <c r="K4509" i="49"/>
  <c r="I4509" i="49"/>
  <c r="J4509" i="49" s="1"/>
  <c r="H4509" i="49"/>
  <c r="K4508" i="49"/>
  <c r="I4508" i="49"/>
  <c r="J4508" i="49" s="1"/>
  <c r="K4507" i="49"/>
  <c r="I4507" i="49"/>
  <c r="J4507" i="49" s="1"/>
  <c r="H4507" i="49"/>
  <c r="K4506" i="49"/>
  <c r="I4506" i="49"/>
  <c r="J4506" i="49" s="1"/>
  <c r="H4506" i="49"/>
  <c r="K4505" i="49"/>
  <c r="I4505" i="49"/>
  <c r="K4504" i="49"/>
  <c r="J4504" i="49"/>
  <c r="I4504" i="49"/>
  <c r="H4504" i="49"/>
  <c r="K4503" i="49"/>
  <c r="I4503" i="49"/>
  <c r="J4503" i="49" s="1"/>
  <c r="H4503" i="49"/>
  <c r="K4502" i="49"/>
  <c r="I4502" i="49"/>
  <c r="J4502" i="49" s="1"/>
  <c r="K4501" i="49"/>
  <c r="I4501" i="49"/>
  <c r="J4501" i="49" s="1"/>
  <c r="K4500" i="49"/>
  <c r="I4500" i="49"/>
  <c r="J4500" i="49" s="1"/>
  <c r="H4500" i="49"/>
  <c r="K4499" i="49"/>
  <c r="I4499" i="49"/>
  <c r="J4499" i="49" s="1"/>
  <c r="H4499" i="49"/>
  <c r="K4498" i="49"/>
  <c r="J4498" i="49"/>
  <c r="I4498" i="49"/>
  <c r="H4498" i="49"/>
  <c r="K4497" i="49"/>
  <c r="I4497" i="49"/>
  <c r="J4497" i="49" s="1"/>
  <c r="H4497" i="49"/>
  <c r="K4496" i="49"/>
  <c r="I4496" i="49"/>
  <c r="K4495" i="49"/>
  <c r="I4495" i="49"/>
  <c r="J4495" i="49" s="1"/>
  <c r="K4494" i="49"/>
  <c r="J4494" i="49"/>
  <c r="I4494" i="49"/>
  <c r="H4494" i="49"/>
  <c r="K4493" i="49"/>
  <c r="I4493" i="49"/>
  <c r="J4493" i="49" s="1"/>
  <c r="H4493" i="49"/>
  <c r="K4492" i="49"/>
  <c r="I4492" i="49"/>
  <c r="J4492" i="49" s="1"/>
  <c r="K4491" i="49"/>
  <c r="I4491" i="49"/>
  <c r="J4491" i="49" s="1"/>
  <c r="H4491" i="49"/>
  <c r="K4490" i="49"/>
  <c r="I4490" i="49"/>
  <c r="J4490" i="49" s="1"/>
  <c r="H4490" i="49"/>
  <c r="K4489" i="49"/>
  <c r="I4489" i="49"/>
  <c r="K4488" i="49"/>
  <c r="J4488" i="49"/>
  <c r="I4488" i="49"/>
  <c r="H4488" i="49"/>
  <c r="K4487" i="49"/>
  <c r="I4487" i="49"/>
  <c r="J4487" i="49" s="1"/>
  <c r="H4487" i="49"/>
  <c r="K4486" i="49"/>
  <c r="I4486" i="49"/>
  <c r="J4486" i="49" s="1"/>
  <c r="K4485" i="49"/>
  <c r="I4485" i="49"/>
  <c r="J4485" i="49" s="1"/>
  <c r="K4484" i="49"/>
  <c r="I4484" i="49"/>
  <c r="J4484" i="49" s="1"/>
  <c r="H4484" i="49"/>
  <c r="K4483" i="49"/>
  <c r="I4483" i="49"/>
  <c r="J4483" i="49" s="1"/>
  <c r="H4483" i="49"/>
  <c r="K4482" i="49"/>
  <c r="J4482" i="49"/>
  <c r="I4482" i="49"/>
  <c r="H4482" i="49"/>
  <c r="K4481" i="49"/>
  <c r="I4481" i="49"/>
  <c r="J4481" i="49" s="1"/>
  <c r="H4481" i="49"/>
  <c r="K4480" i="49"/>
  <c r="I4480" i="49"/>
  <c r="K4479" i="49"/>
  <c r="I4479" i="49"/>
  <c r="J4479" i="49" s="1"/>
  <c r="K4478" i="49"/>
  <c r="J4478" i="49"/>
  <c r="I4478" i="49"/>
  <c r="H4478" i="49"/>
  <c r="K4477" i="49"/>
  <c r="I4477" i="49"/>
  <c r="J4477" i="49" s="1"/>
  <c r="H4477" i="49"/>
  <c r="K4476" i="49"/>
  <c r="I4476" i="49"/>
  <c r="J4476" i="49" s="1"/>
  <c r="K4475" i="49"/>
  <c r="I4475" i="49"/>
  <c r="J4475" i="49" s="1"/>
  <c r="H4475" i="49"/>
  <c r="K4474" i="49"/>
  <c r="I4474" i="49"/>
  <c r="J4474" i="49" s="1"/>
  <c r="H4474" i="49"/>
  <c r="K4473" i="49"/>
  <c r="I4473" i="49"/>
  <c r="K4472" i="49"/>
  <c r="J4472" i="49"/>
  <c r="I4472" i="49"/>
  <c r="H4472" i="49"/>
  <c r="K4471" i="49"/>
  <c r="I4471" i="49"/>
  <c r="J4471" i="49" s="1"/>
  <c r="H4471" i="49"/>
  <c r="K4470" i="49"/>
  <c r="I4470" i="49"/>
  <c r="J4470" i="49" s="1"/>
  <c r="K4469" i="49"/>
  <c r="I4469" i="49"/>
  <c r="J4469" i="49" s="1"/>
  <c r="K4468" i="49"/>
  <c r="I4468" i="49"/>
  <c r="J4468" i="49" s="1"/>
  <c r="H4468" i="49"/>
  <c r="K4467" i="49"/>
  <c r="I4467" i="49"/>
  <c r="J4467" i="49" s="1"/>
  <c r="H4467" i="49"/>
  <c r="K4466" i="49"/>
  <c r="J4466" i="49"/>
  <c r="I4466" i="49"/>
  <c r="H4466" i="49"/>
  <c r="K4465" i="49"/>
  <c r="I4465" i="49"/>
  <c r="J4465" i="49" s="1"/>
  <c r="H4465" i="49"/>
  <c r="K4464" i="49"/>
  <c r="I4464" i="49"/>
  <c r="K4463" i="49"/>
  <c r="I4463" i="49"/>
  <c r="J4463" i="49" s="1"/>
  <c r="K4462" i="49"/>
  <c r="J4462" i="49"/>
  <c r="I4462" i="49"/>
  <c r="H4462" i="49"/>
  <c r="K4461" i="49"/>
  <c r="I4461" i="49"/>
  <c r="J4461" i="49" s="1"/>
  <c r="H4461" i="49"/>
  <c r="K4460" i="49"/>
  <c r="I4460" i="49"/>
  <c r="J4460" i="49" s="1"/>
  <c r="K4459" i="49"/>
  <c r="I4459" i="49"/>
  <c r="J4459" i="49" s="1"/>
  <c r="H4459" i="49"/>
  <c r="K4458" i="49"/>
  <c r="I4458" i="49"/>
  <c r="J4458" i="49" s="1"/>
  <c r="H4458" i="49"/>
  <c r="K4457" i="49"/>
  <c r="I4457" i="49"/>
  <c r="K4456" i="49"/>
  <c r="J4456" i="49"/>
  <c r="I4456" i="49"/>
  <c r="H4456" i="49"/>
  <c r="K4455" i="49"/>
  <c r="I4455" i="49"/>
  <c r="J4455" i="49" s="1"/>
  <c r="H4455" i="49"/>
  <c r="K4454" i="49"/>
  <c r="I4454" i="49"/>
  <c r="J4454" i="49" s="1"/>
  <c r="K4453" i="49"/>
  <c r="I4453" i="49"/>
  <c r="J4453" i="49" s="1"/>
  <c r="K4452" i="49"/>
  <c r="I4452" i="49"/>
  <c r="J4452" i="49" s="1"/>
  <c r="H4452" i="49"/>
  <c r="K4451" i="49"/>
  <c r="I4451" i="49"/>
  <c r="J4451" i="49" s="1"/>
  <c r="H4451" i="49"/>
  <c r="K4450" i="49"/>
  <c r="J4450" i="49"/>
  <c r="I4450" i="49"/>
  <c r="H4450" i="49"/>
  <c r="K4449" i="49"/>
  <c r="I4449" i="49"/>
  <c r="J4449" i="49" s="1"/>
  <c r="H4449" i="49"/>
  <c r="K4448" i="49"/>
  <c r="I4448" i="49"/>
  <c r="K4447" i="49"/>
  <c r="I4447" i="49"/>
  <c r="J4447" i="49" s="1"/>
  <c r="K4446" i="49"/>
  <c r="J4446" i="49"/>
  <c r="I4446" i="49"/>
  <c r="H4446" i="49"/>
  <c r="K4445" i="49"/>
  <c r="I4445" i="49"/>
  <c r="J4445" i="49" s="1"/>
  <c r="H4445" i="49"/>
  <c r="K4444" i="49"/>
  <c r="I4444" i="49"/>
  <c r="J4444" i="49" s="1"/>
  <c r="K4443" i="49"/>
  <c r="I4443" i="49"/>
  <c r="J4443" i="49" s="1"/>
  <c r="H4443" i="49"/>
  <c r="K4442" i="49"/>
  <c r="I4442" i="49"/>
  <c r="J4442" i="49" s="1"/>
  <c r="H4442" i="49"/>
  <c r="K4441" i="49"/>
  <c r="I4441" i="49"/>
  <c r="K4440" i="49"/>
  <c r="J4440" i="49"/>
  <c r="I4440" i="49"/>
  <c r="H4440" i="49"/>
  <c r="K4439" i="49"/>
  <c r="I4439" i="49"/>
  <c r="J4439" i="49" s="1"/>
  <c r="H4439" i="49"/>
  <c r="K4438" i="49"/>
  <c r="I4438" i="49"/>
  <c r="J4438" i="49" s="1"/>
  <c r="K4437" i="49"/>
  <c r="I4437" i="49"/>
  <c r="J4437" i="49" s="1"/>
  <c r="K4436" i="49"/>
  <c r="I4436" i="49"/>
  <c r="J4436" i="49" s="1"/>
  <c r="H4436" i="49"/>
  <c r="K4435" i="49"/>
  <c r="I4435" i="49"/>
  <c r="J4435" i="49" s="1"/>
  <c r="H4435" i="49"/>
  <c r="K4434" i="49"/>
  <c r="J4434" i="49"/>
  <c r="I4434" i="49"/>
  <c r="H4434" i="49"/>
  <c r="K4433" i="49"/>
  <c r="I4433" i="49"/>
  <c r="J4433" i="49" s="1"/>
  <c r="H4433" i="49"/>
  <c r="K4432" i="49"/>
  <c r="I4432" i="49"/>
  <c r="K4431" i="49"/>
  <c r="I4431" i="49"/>
  <c r="J4431" i="49" s="1"/>
  <c r="K4430" i="49"/>
  <c r="J4430" i="49"/>
  <c r="I4430" i="49"/>
  <c r="H4430" i="49"/>
  <c r="K4429" i="49"/>
  <c r="I4429" i="49"/>
  <c r="J4429" i="49" s="1"/>
  <c r="H4429" i="49"/>
  <c r="K4428" i="49"/>
  <c r="I4428" i="49"/>
  <c r="J4428" i="49" s="1"/>
  <c r="K4427" i="49"/>
  <c r="I4427" i="49"/>
  <c r="J4427" i="49" s="1"/>
  <c r="H4427" i="49"/>
  <c r="K4426" i="49"/>
  <c r="I4426" i="49"/>
  <c r="J4426" i="49" s="1"/>
  <c r="H4426" i="49"/>
  <c r="K4425" i="49"/>
  <c r="I4425" i="49"/>
  <c r="K4424" i="49"/>
  <c r="J4424" i="49"/>
  <c r="I4424" i="49"/>
  <c r="H4424" i="49"/>
  <c r="K4423" i="49"/>
  <c r="I4423" i="49"/>
  <c r="J4423" i="49" s="1"/>
  <c r="H4423" i="49"/>
  <c r="K4422" i="49"/>
  <c r="I4422" i="49"/>
  <c r="J4422" i="49" s="1"/>
  <c r="K4421" i="49"/>
  <c r="I4421" i="49"/>
  <c r="J4421" i="49" s="1"/>
  <c r="K4420" i="49"/>
  <c r="I4420" i="49"/>
  <c r="J4420" i="49" s="1"/>
  <c r="H4420" i="49"/>
  <c r="K4419" i="49"/>
  <c r="I4419" i="49"/>
  <c r="J4419" i="49" s="1"/>
  <c r="H4419" i="49"/>
  <c r="K4418" i="49"/>
  <c r="J4418" i="49"/>
  <c r="I4418" i="49"/>
  <c r="H4418" i="49"/>
  <c r="K4417" i="49"/>
  <c r="I4417" i="49"/>
  <c r="J4417" i="49" s="1"/>
  <c r="H4417" i="49"/>
  <c r="K4416" i="49"/>
  <c r="I4416" i="49"/>
  <c r="K4415" i="49"/>
  <c r="I4415" i="49"/>
  <c r="J4415" i="49" s="1"/>
  <c r="K4414" i="49"/>
  <c r="J4414" i="49"/>
  <c r="I4414" i="49"/>
  <c r="H4414" i="49"/>
  <c r="K4413" i="49"/>
  <c r="I4413" i="49"/>
  <c r="J4413" i="49" s="1"/>
  <c r="H4413" i="49"/>
  <c r="K4412" i="49"/>
  <c r="I4412" i="49"/>
  <c r="J4412" i="49" s="1"/>
  <c r="K4411" i="49"/>
  <c r="I4411" i="49"/>
  <c r="J4411" i="49" s="1"/>
  <c r="H4411" i="49"/>
  <c r="K4410" i="49"/>
  <c r="I4410" i="49"/>
  <c r="J4410" i="49" s="1"/>
  <c r="H4410" i="49"/>
  <c r="K4409" i="49"/>
  <c r="I4409" i="49"/>
  <c r="K4408" i="49"/>
  <c r="J4408" i="49"/>
  <c r="I4408" i="49"/>
  <c r="H4408" i="49"/>
  <c r="K4407" i="49"/>
  <c r="I4407" i="49"/>
  <c r="J4407" i="49" s="1"/>
  <c r="H4407" i="49"/>
  <c r="K4406" i="49"/>
  <c r="I4406" i="49"/>
  <c r="J4406" i="49" s="1"/>
  <c r="K4405" i="49"/>
  <c r="I4405" i="49"/>
  <c r="J4405" i="49" s="1"/>
  <c r="K4404" i="49"/>
  <c r="I4404" i="49"/>
  <c r="J4404" i="49" s="1"/>
  <c r="H4404" i="49"/>
  <c r="K4403" i="49"/>
  <c r="I4403" i="49"/>
  <c r="J4403" i="49" s="1"/>
  <c r="H4403" i="49"/>
  <c r="K4402" i="49"/>
  <c r="J4402" i="49"/>
  <c r="I4402" i="49"/>
  <c r="H4402" i="49"/>
  <c r="K4401" i="49"/>
  <c r="I4401" i="49"/>
  <c r="J4401" i="49" s="1"/>
  <c r="H4401" i="49"/>
  <c r="K4400" i="49"/>
  <c r="I4400" i="49"/>
  <c r="K4399" i="49"/>
  <c r="I4399" i="49"/>
  <c r="J4399" i="49" s="1"/>
  <c r="K4398" i="49"/>
  <c r="J4398" i="49"/>
  <c r="I4398" i="49"/>
  <c r="H4398" i="49"/>
  <c r="K4397" i="49"/>
  <c r="I4397" i="49"/>
  <c r="J4397" i="49" s="1"/>
  <c r="H4397" i="49"/>
  <c r="K4396" i="49"/>
  <c r="I4396" i="49"/>
  <c r="J4396" i="49" s="1"/>
  <c r="K4395" i="49"/>
  <c r="I4395" i="49"/>
  <c r="J4395" i="49" s="1"/>
  <c r="H4395" i="49"/>
  <c r="K4394" i="49"/>
  <c r="I4394" i="49"/>
  <c r="J4394" i="49" s="1"/>
  <c r="H4394" i="49"/>
  <c r="K4393" i="49"/>
  <c r="I4393" i="49"/>
  <c r="K4392" i="49"/>
  <c r="J4392" i="49"/>
  <c r="I4392" i="49"/>
  <c r="H4392" i="49"/>
  <c r="K4391" i="49"/>
  <c r="I4391" i="49"/>
  <c r="J4391" i="49" s="1"/>
  <c r="H4391" i="49"/>
  <c r="K4390" i="49"/>
  <c r="I4390" i="49"/>
  <c r="J4390" i="49" s="1"/>
  <c r="K4389" i="49"/>
  <c r="I4389" i="49"/>
  <c r="J4389" i="49" s="1"/>
  <c r="K4388" i="49"/>
  <c r="I4388" i="49"/>
  <c r="J4388" i="49" s="1"/>
  <c r="H4388" i="49"/>
  <c r="K4387" i="49"/>
  <c r="I4387" i="49"/>
  <c r="J4387" i="49" s="1"/>
  <c r="H4387" i="49"/>
  <c r="K4386" i="49"/>
  <c r="J4386" i="49"/>
  <c r="I4386" i="49"/>
  <c r="H4386" i="49"/>
  <c r="K4385" i="49"/>
  <c r="I4385" i="49"/>
  <c r="J4385" i="49" s="1"/>
  <c r="H4385" i="49"/>
  <c r="K4384" i="49"/>
  <c r="I4384" i="49"/>
  <c r="K4383" i="49"/>
  <c r="I4383" i="49"/>
  <c r="J4383" i="49" s="1"/>
  <c r="K4382" i="49"/>
  <c r="J4382" i="49"/>
  <c r="I4382" i="49"/>
  <c r="H4382" i="49"/>
  <c r="K4381" i="49"/>
  <c r="I4381" i="49"/>
  <c r="J4381" i="49" s="1"/>
  <c r="H4381" i="49"/>
  <c r="K4380" i="49"/>
  <c r="I4380" i="49"/>
  <c r="J4380" i="49" s="1"/>
  <c r="K4379" i="49"/>
  <c r="I4379" i="49"/>
  <c r="J4379" i="49" s="1"/>
  <c r="H4379" i="49"/>
  <c r="K4378" i="49"/>
  <c r="I4378" i="49"/>
  <c r="J4378" i="49" s="1"/>
  <c r="H4378" i="49"/>
  <c r="K4377" i="49"/>
  <c r="I4377" i="49"/>
  <c r="K4376" i="49"/>
  <c r="J4376" i="49"/>
  <c r="I4376" i="49"/>
  <c r="H4376" i="49"/>
  <c r="K4375" i="49"/>
  <c r="I4375" i="49"/>
  <c r="J4375" i="49" s="1"/>
  <c r="H4375" i="49"/>
  <c r="K4374" i="49"/>
  <c r="I4374" i="49"/>
  <c r="J4374" i="49" s="1"/>
  <c r="K4373" i="49"/>
  <c r="I4373" i="49"/>
  <c r="J4373" i="49" s="1"/>
  <c r="K4372" i="49"/>
  <c r="I4372" i="49"/>
  <c r="J4372" i="49" s="1"/>
  <c r="H4372" i="49"/>
  <c r="K4371" i="49"/>
  <c r="I4371" i="49"/>
  <c r="J4371" i="49" s="1"/>
  <c r="H4371" i="49"/>
  <c r="K4370" i="49"/>
  <c r="J4370" i="49"/>
  <c r="I4370" i="49"/>
  <c r="H4370" i="49"/>
  <c r="K4369" i="49"/>
  <c r="I4369" i="49"/>
  <c r="J4369" i="49" s="1"/>
  <c r="H4369" i="49"/>
  <c r="K4368" i="49"/>
  <c r="I4368" i="49"/>
  <c r="K4367" i="49"/>
  <c r="I4367" i="49"/>
  <c r="J4367" i="49" s="1"/>
  <c r="K4366" i="49"/>
  <c r="J4366" i="49"/>
  <c r="I4366" i="49"/>
  <c r="H4366" i="49"/>
  <c r="K4365" i="49"/>
  <c r="I4365" i="49"/>
  <c r="J4365" i="49" s="1"/>
  <c r="H4365" i="49"/>
  <c r="K4364" i="49"/>
  <c r="I4364" i="49"/>
  <c r="J4364" i="49" s="1"/>
  <c r="K4363" i="49"/>
  <c r="I4363" i="49"/>
  <c r="J4363" i="49" s="1"/>
  <c r="H4363" i="49"/>
  <c r="K4362" i="49"/>
  <c r="I4362" i="49"/>
  <c r="J4362" i="49" s="1"/>
  <c r="H4362" i="49"/>
  <c r="K4361" i="49"/>
  <c r="I4361" i="49"/>
  <c r="K4360" i="49"/>
  <c r="J4360" i="49"/>
  <c r="I4360" i="49"/>
  <c r="H4360" i="49"/>
  <c r="K4359" i="49"/>
  <c r="I4359" i="49"/>
  <c r="J4359" i="49" s="1"/>
  <c r="H4359" i="49"/>
  <c r="K4358" i="49"/>
  <c r="I4358" i="49"/>
  <c r="J4358" i="49" s="1"/>
  <c r="K4357" i="49"/>
  <c r="I4357" i="49"/>
  <c r="J4357" i="49" s="1"/>
  <c r="K4356" i="49"/>
  <c r="I4356" i="49"/>
  <c r="J4356" i="49" s="1"/>
  <c r="H4356" i="49"/>
  <c r="K4355" i="49"/>
  <c r="I4355" i="49"/>
  <c r="J4355" i="49" s="1"/>
  <c r="H4355" i="49"/>
  <c r="K4354" i="49"/>
  <c r="J4354" i="49"/>
  <c r="I4354" i="49"/>
  <c r="H4354" i="49"/>
  <c r="K4353" i="49"/>
  <c r="I4353" i="49"/>
  <c r="J4353" i="49" s="1"/>
  <c r="H4353" i="49"/>
  <c r="K4352" i="49"/>
  <c r="I4352" i="49"/>
  <c r="K4351" i="49"/>
  <c r="I4351" i="49"/>
  <c r="J4351" i="49" s="1"/>
  <c r="K4350" i="49"/>
  <c r="J4350" i="49"/>
  <c r="I4350" i="49"/>
  <c r="H4350" i="49"/>
  <c r="K4349" i="49"/>
  <c r="I4349" i="49"/>
  <c r="J4349" i="49" s="1"/>
  <c r="H4349" i="49"/>
  <c r="K4348" i="49"/>
  <c r="I4348" i="49"/>
  <c r="J4348" i="49" s="1"/>
  <c r="K4347" i="49"/>
  <c r="I4347" i="49"/>
  <c r="J4347" i="49" s="1"/>
  <c r="H4347" i="49"/>
  <c r="K4346" i="49"/>
  <c r="I4346" i="49"/>
  <c r="J4346" i="49" s="1"/>
  <c r="H4346" i="49"/>
  <c r="K4345" i="49"/>
  <c r="I4345" i="49"/>
  <c r="K4344" i="49"/>
  <c r="J4344" i="49"/>
  <c r="I4344" i="49"/>
  <c r="H4344" i="49"/>
  <c r="K4343" i="49"/>
  <c r="I4343" i="49"/>
  <c r="J4343" i="49" s="1"/>
  <c r="H4343" i="49"/>
  <c r="K4342" i="49"/>
  <c r="I4342" i="49"/>
  <c r="J4342" i="49" s="1"/>
  <c r="K4341" i="49"/>
  <c r="I4341" i="49"/>
  <c r="J4341" i="49" s="1"/>
  <c r="K4340" i="49"/>
  <c r="I4340" i="49"/>
  <c r="J4340" i="49" s="1"/>
  <c r="H4340" i="49"/>
  <c r="K4339" i="49"/>
  <c r="I4339" i="49"/>
  <c r="J4339" i="49" s="1"/>
  <c r="H4339" i="49"/>
  <c r="K4338" i="49"/>
  <c r="J4338" i="49"/>
  <c r="I4338" i="49"/>
  <c r="H4338" i="49"/>
  <c r="K4337" i="49"/>
  <c r="I4337" i="49"/>
  <c r="J4337" i="49" s="1"/>
  <c r="H4337" i="49"/>
  <c r="K4336" i="49"/>
  <c r="I4336" i="49"/>
  <c r="K4335" i="49"/>
  <c r="I4335" i="49"/>
  <c r="J4335" i="49" s="1"/>
  <c r="K4334" i="49"/>
  <c r="J4334" i="49"/>
  <c r="I4334" i="49"/>
  <c r="H4334" i="49"/>
  <c r="K4333" i="49"/>
  <c r="I4333" i="49"/>
  <c r="J4333" i="49" s="1"/>
  <c r="H4333" i="49"/>
  <c r="K4332" i="49"/>
  <c r="I4332" i="49"/>
  <c r="J4332" i="49" s="1"/>
  <c r="K4331" i="49"/>
  <c r="I4331" i="49"/>
  <c r="J4331" i="49" s="1"/>
  <c r="H4331" i="49"/>
  <c r="K4330" i="49"/>
  <c r="I4330" i="49"/>
  <c r="J4330" i="49" s="1"/>
  <c r="H4330" i="49"/>
  <c r="K4329" i="49"/>
  <c r="I4329" i="49"/>
  <c r="K4328" i="49"/>
  <c r="J4328" i="49"/>
  <c r="I4328" i="49"/>
  <c r="H4328" i="49"/>
  <c r="K4327" i="49"/>
  <c r="I4327" i="49"/>
  <c r="J4327" i="49" s="1"/>
  <c r="H4327" i="49"/>
  <c r="K4326" i="49"/>
  <c r="I4326" i="49"/>
  <c r="J4326" i="49" s="1"/>
  <c r="K4325" i="49"/>
  <c r="I4325" i="49"/>
  <c r="J4325" i="49" s="1"/>
  <c r="K4324" i="49"/>
  <c r="I4324" i="49"/>
  <c r="J4324" i="49" s="1"/>
  <c r="H4324" i="49"/>
  <c r="K4323" i="49"/>
  <c r="I4323" i="49"/>
  <c r="J4323" i="49" s="1"/>
  <c r="H4323" i="49"/>
  <c r="K4322" i="49"/>
  <c r="J4322" i="49"/>
  <c r="I4322" i="49"/>
  <c r="H4322" i="49"/>
  <c r="K4321" i="49"/>
  <c r="I4321" i="49"/>
  <c r="J4321" i="49" s="1"/>
  <c r="H4321" i="49"/>
  <c r="K4320" i="49"/>
  <c r="I4320" i="49"/>
  <c r="K4319" i="49"/>
  <c r="I4319" i="49"/>
  <c r="J4319" i="49" s="1"/>
  <c r="K4318" i="49"/>
  <c r="J4318" i="49"/>
  <c r="I4318" i="49"/>
  <c r="H4318" i="49"/>
  <c r="K4317" i="49"/>
  <c r="I4317" i="49"/>
  <c r="J4317" i="49" s="1"/>
  <c r="H4317" i="49"/>
  <c r="K4316" i="49"/>
  <c r="I4316" i="49"/>
  <c r="J4316" i="49" s="1"/>
  <c r="K4315" i="49"/>
  <c r="I4315" i="49"/>
  <c r="J4315" i="49" s="1"/>
  <c r="H4315" i="49"/>
  <c r="K4314" i="49"/>
  <c r="I4314" i="49"/>
  <c r="J4314" i="49" s="1"/>
  <c r="H4314" i="49"/>
  <c r="K4313" i="49"/>
  <c r="I4313" i="49"/>
  <c r="K4312" i="49"/>
  <c r="J4312" i="49"/>
  <c r="I4312" i="49"/>
  <c r="H4312" i="49"/>
  <c r="K4311" i="49"/>
  <c r="I4311" i="49"/>
  <c r="J4311" i="49" s="1"/>
  <c r="H4311" i="49"/>
  <c r="K4310" i="49"/>
  <c r="I4310" i="49"/>
  <c r="J4310" i="49" s="1"/>
  <c r="K4309" i="49"/>
  <c r="I4309" i="49"/>
  <c r="J4309" i="49" s="1"/>
  <c r="K4308" i="49"/>
  <c r="I4308" i="49"/>
  <c r="J4308" i="49" s="1"/>
  <c r="H4308" i="49"/>
  <c r="K4307" i="49"/>
  <c r="I4307" i="49"/>
  <c r="J4307" i="49" s="1"/>
  <c r="H4307" i="49"/>
  <c r="K4306" i="49"/>
  <c r="J4306" i="49"/>
  <c r="I4306" i="49"/>
  <c r="H4306" i="49"/>
  <c r="K4305" i="49"/>
  <c r="I4305" i="49"/>
  <c r="J4305" i="49" s="1"/>
  <c r="H4305" i="49"/>
  <c r="K4304" i="49"/>
  <c r="I4304" i="49"/>
  <c r="K4303" i="49"/>
  <c r="I4303" i="49"/>
  <c r="J4303" i="49" s="1"/>
  <c r="K4302" i="49"/>
  <c r="J4302" i="49"/>
  <c r="I4302" i="49"/>
  <c r="H4302" i="49"/>
  <c r="K4301" i="49"/>
  <c r="I4301" i="49"/>
  <c r="J4301" i="49" s="1"/>
  <c r="H4301" i="49"/>
  <c r="K4300" i="49"/>
  <c r="I4300" i="49"/>
  <c r="J4300" i="49" s="1"/>
  <c r="K4299" i="49"/>
  <c r="I4299" i="49"/>
  <c r="J4299" i="49" s="1"/>
  <c r="H4299" i="49"/>
  <c r="K4298" i="49"/>
  <c r="I4298" i="49"/>
  <c r="J4298" i="49" s="1"/>
  <c r="H4298" i="49"/>
  <c r="K4297" i="49"/>
  <c r="I4297" i="49"/>
  <c r="K4296" i="49"/>
  <c r="J4296" i="49"/>
  <c r="I4296" i="49"/>
  <c r="H4296" i="49"/>
  <c r="K4295" i="49"/>
  <c r="I4295" i="49"/>
  <c r="J4295" i="49" s="1"/>
  <c r="H4295" i="49"/>
  <c r="K4294" i="49"/>
  <c r="I4294" i="49"/>
  <c r="J4294" i="49" s="1"/>
  <c r="K4293" i="49"/>
  <c r="I4293" i="49"/>
  <c r="J4293" i="49" s="1"/>
  <c r="K4292" i="49"/>
  <c r="I4292" i="49"/>
  <c r="J4292" i="49" s="1"/>
  <c r="H4292" i="49"/>
  <c r="K4291" i="49"/>
  <c r="I4291" i="49"/>
  <c r="J4291" i="49" s="1"/>
  <c r="H4291" i="49"/>
  <c r="K4290" i="49"/>
  <c r="J4290" i="49"/>
  <c r="I4290" i="49"/>
  <c r="H4290" i="49"/>
  <c r="K4289" i="49"/>
  <c r="I4289" i="49"/>
  <c r="J4289" i="49" s="1"/>
  <c r="H4289" i="49"/>
  <c r="K4288" i="49"/>
  <c r="I4288" i="49"/>
  <c r="K4287" i="49"/>
  <c r="I4287" i="49"/>
  <c r="J4287" i="49" s="1"/>
  <c r="K4286" i="49"/>
  <c r="J4286" i="49"/>
  <c r="I4286" i="49"/>
  <c r="H4286" i="49"/>
  <c r="K4285" i="49"/>
  <c r="I4285" i="49"/>
  <c r="J4285" i="49" s="1"/>
  <c r="H4285" i="49"/>
  <c r="K4284" i="49"/>
  <c r="I4284" i="49"/>
  <c r="J4284" i="49" s="1"/>
  <c r="K4283" i="49"/>
  <c r="I4283" i="49"/>
  <c r="J4283" i="49" s="1"/>
  <c r="H4283" i="49"/>
  <c r="K4282" i="49"/>
  <c r="I4282" i="49"/>
  <c r="J4282" i="49" s="1"/>
  <c r="H4282" i="49"/>
  <c r="K4281" i="49"/>
  <c r="I4281" i="49"/>
  <c r="K4280" i="49"/>
  <c r="J4280" i="49"/>
  <c r="I4280" i="49"/>
  <c r="H4280" i="49"/>
  <c r="K4279" i="49"/>
  <c r="I4279" i="49"/>
  <c r="J4279" i="49" s="1"/>
  <c r="H4279" i="49"/>
  <c r="K4278" i="49"/>
  <c r="I4278" i="49"/>
  <c r="J4278" i="49" s="1"/>
  <c r="K4277" i="49"/>
  <c r="I4277" i="49"/>
  <c r="J4277" i="49" s="1"/>
  <c r="K4276" i="49"/>
  <c r="I4276" i="49"/>
  <c r="J4276" i="49" s="1"/>
  <c r="H4276" i="49"/>
  <c r="K4275" i="49"/>
  <c r="I4275" i="49"/>
  <c r="J4275" i="49" s="1"/>
  <c r="H4275" i="49"/>
  <c r="K4274" i="49"/>
  <c r="J4274" i="49"/>
  <c r="I4274" i="49"/>
  <c r="H4274" i="49"/>
  <c r="K4273" i="49"/>
  <c r="I4273" i="49"/>
  <c r="J4273" i="49" s="1"/>
  <c r="H4273" i="49"/>
  <c r="K4272" i="49"/>
  <c r="I4272" i="49"/>
  <c r="K4271" i="49"/>
  <c r="I4271" i="49"/>
  <c r="J4271" i="49" s="1"/>
  <c r="K4270" i="49"/>
  <c r="J4270" i="49"/>
  <c r="I4270" i="49"/>
  <c r="H4270" i="49"/>
  <c r="K4269" i="49"/>
  <c r="I4269" i="49"/>
  <c r="J4269" i="49" s="1"/>
  <c r="H4269" i="49"/>
  <c r="K4268" i="49"/>
  <c r="I4268" i="49"/>
  <c r="J4268" i="49" s="1"/>
  <c r="K4267" i="49"/>
  <c r="I4267" i="49"/>
  <c r="J4267" i="49" s="1"/>
  <c r="H4267" i="49"/>
  <c r="K4266" i="49"/>
  <c r="I4266" i="49"/>
  <c r="J4266" i="49" s="1"/>
  <c r="H4266" i="49"/>
  <c r="K4265" i="49"/>
  <c r="I4265" i="49"/>
  <c r="K4264" i="49"/>
  <c r="J4264" i="49"/>
  <c r="I4264" i="49"/>
  <c r="H4264" i="49"/>
  <c r="K4263" i="49"/>
  <c r="I4263" i="49"/>
  <c r="J4263" i="49" s="1"/>
  <c r="H4263" i="49"/>
  <c r="K4262" i="49"/>
  <c r="I4262" i="49"/>
  <c r="J4262" i="49" s="1"/>
  <c r="K4261" i="49"/>
  <c r="I4261" i="49"/>
  <c r="J4261" i="49" s="1"/>
  <c r="K4260" i="49"/>
  <c r="I4260" i="49"/>
  <c r="J4260" i="49" s="1"/>
  <c r="H4260" i="49"/>
  <c r="K4259" i="49"/>
  <c r="I4259" i="49"/>
  <c r="J4259" i="49" s="1"/>
  <c r="H4259" i="49"/>
  <c r="K4258" i="49"/>
  <c r="J4258" i="49"/>
  <c r="I4258" i="49"/>
  <c r="H4258" i="49"/>
  <c r="K4257" i="49"/>
  <c r="I4257" i="49"/>
  <c r="J4257" i="49" s="1"/>
  <c r="H4257" i="49"/>
  <c r="K4256" i="49"/>
  <c r="I4256" i="49"/>
  <c r="K4255" i="49"/>
  <c r="I4255" i="49"/>
  <c r="J4255" i="49" s="1"/>
  <c r="K4254" i="49"/>
  <c r="J4254" i="49"/>
  <c r="I4254" i="49"/>
  <c r="H4254" i="49"/>
  <c r="K4253" i="49"/>
  <c r="I4253" i="49"/>
  <c r="J4253" i="49" s="1"/>
  <c r="H4253" i="49"/>
  <c r="K4252" i="49"/>
  <c r="I4252" i="49"/>
  <c r="J4252" i="49" s="1"/>
  <c r="K4251" i="49"/>
  <c r="I4251" i="49"/>
  <c r="J4251" i="49" s="1"/>
  <c r="H4251" i="49"/>
  <c r="K4250" i="49"/>
  <c r="I4250" i="49"/>
  <c r="J4250" i="49" s="1"/>
  <c r="H4250" i="49"/>
  <c r="K4249" i="49"/>
  <c r="I4249" i="49"/>
  <c r="K4248" i="49"/>
  <c r="J4248" i="49"/>
  <c r="I4248" i="49"/>
  <c r="H4248" i="49"/>
  <c r="K4247" i="49"/>
  <c r="I4247" i="49"/>
  <c r="J4247" i="49" s="1"/>
  <c r="H4247" i="49"/>
  <c r="K4246" i="49"/>
  <c r="I4246" i="49"/>
  <c r="J4246" i="49" s="1"/>
  <c r="K4245" i="49"/>
  <c r="I4245" i="49"/>
  <c r="J4245" i="49" s="1"/>
  <c r="K4244" i="49"/>
  <c r="I4244" i="49"/>
  <c r="J4244" i="49" s="1"/>
  <c r="H4244" i="49"/>
  <c r="K4243" i="49"/>
  <c r="I4243" i="49"/>
  <c r="J4243" i="49" s="1"/>
  <c r="H4243" i="49"/>
  <c r="K4242" i="49"/>
  <c r="J4242" i="49"/>
  <c r="I4242" i="49"/>
  <c r="H4242" i="49"/>
  <c r="K4241" i="49"/>
  <c r="I4241" i="49"/>
  <c r="J4241" i="49" s="1"/>
  <c r="H4241" i="49"/>
  <c r="K4240" i="49"/>
  <c r="I4240" i="49"/>
  <c r="K4239" i="49"/>
  <c r="I4239" i="49"/>
  <c r="J4239" i="49" s="1"/>
  <c r="K4238" i="49"/>
  <c r="J4238" i="49"/>
  <c r="I4238" i="49"/>
  <c r="H4238" i="49"/>
  <c r="K4237" i="49"/>
  <c r="I4237" i="49"/>
  <c r="J4237" i="49" s="1"/>
  <c r="H4237" i="49"/>
  <c r="K4236" i="49"/>
  <c r="I4236" i="49"/>
  <c r="J4236" i="49" s="1"/>
  <c r="K4235" i="49"/>
  <c r="I4235" i="49"/>
  <c r="J4235" i="49" s="1"/>
  <c r="H4235" i="49"/>
  <c r="K4234" i="49"/>
  <c r="I4234" i="49"/>
  <c r="J4234" i="49" s="1"/>
  <c r="H4234" i="49"/>
  <c r="K4233" i="49"/>
  <c r="I4233" i="49"/>
  <c r="K4232" i="49"/>
  <c r="J4232" i="49"/>
  <c r="I4232" i="49"/>
  <c r="H4232" i="49"/>
  <c r="K4231" i="49"/>
  <c r="I4231" i="49"/>
  <c r="J4231" i="49" s="1"/>
  <c r="H4231" i="49"/>
  <c r="K4230" i="49"/>
  <c r="I4230" i="49"/>
  <c r="J4230" i="49" s="1"/>
  <c r="K4229" i="49"/>
  <c r="I4229" i="49"/>
  <c r="J4229" i="49" s="1"/>
  <c r="K4228" i="49"/>
  <c r="I4228" i="49"/>
  <c r="J4228" i="49" s="1"/>
  <c r="H4228" i="49"/>
  <c r="K4227" i="49"/>
  <c r="I4227" i="49"/>
  <c r="J4227" i="49" s="1"/>
  <c r="H4227" i="49"/>
  <c r="K4226" i="49"/>
  <c r="J4226" i="49"/>
  <c r="I4226" i="49"/>
  <c r="H4226" i="49"/>
  <c r="K4225" i="49"/>
  <c r="I4225" i="49"/>
  <c r="J4225" i="49" s="1"/>
  <c r="H4225" i="49"/>
  <c r="K4224" i="49"/>
  <c r="I4224" i="49"/>
  <c r="K4223" i="49"/>
  <c r="I4223" i="49"/>
  <c r="J4223" i="49" s="1"/>
  <c r="K4222" i="49"/>
  <c r="J4222" i="49"/>
  <c r="I4222" i="49"/>
  <c r="H4222" i="49"/>
  <c r="K4221" i="49"/>
  <c r="I4221" i="49"/>
  <c r="J4221" i="49" s="1"/>
  <c r="H4221" i="49"/>
  <c r="K4220" i="49"/>
  <c r="I4220" i="49"/>
  <c r="J4220" i="49" s="1"/>
  <c r="K4219" i="49"/>
  <c r="I4219" i="49"/>
  <c r="J4219" i="49" s="1"/>
  <c r="H4219" i="49"/>
  <c r="K4218" i="49"/>
  <c r="I4218" i="49"/>
  <c r="J4218" i="49" s="1"/>
  <c r="H4218" i="49"/>
  <c r="K4217" i="49"/>
  <c r="I4217" i="49"/>
  <c r="K4216" i="49"/>
  <c r="J4216" i="49"/>
  <c r="I4216" i="49"/>
  <c r="H4216" i="49"/>
  <c r="K4215" i="49"/>
  <c r="I4215" i="49"/>
  <c r="J4215" i="49" s="1"/>
  <c r="H4215" i="49"/>
  <c r="K4214" i="49"/>
  <c r="I4214" i="49"/>
  <c r="J4214" i="49" s="1"/>
  <c r="K4213" i="49"/>
  <c r="I4213" i="49"/>
  <c r="J4213" i="49" s="1"/>
  <c r="K4212" i="49"/>
  <c r="I4212" i="49"/>
  <c r="J4212" i="49" s="1"/>
  <c r="H4212" i="49"/>
  <c r="K4211" i="49"/>
  <c r="I4211" i="49"/>
  <c r="J4211" i="49" s="1"/>
  <c r="H4211" i="49"/>
  <c r="K4210" i="49"/>
  <c r="J4210" i="49"/>
  <c r="I4210" i="49"/>
  <c r="H4210" i="49"/>
  <c r="K4209" i="49"/>
  <c r="I4209" i="49"/>
  <c r="J4209" i="49" s="1"/>
  <c r="H4209" i="49"/>
  <c r="K4208" i="49"/>
  <c r="I4208" i="49"/>
  <c r="K4207" i="49"/>
  <c r="I4207" i="49"/>
  <c r="J4207" i="49" s="1"/>
  <c r="K4206" i="49"/>
  <c r="J4206" i="49"/>
  <c r="I4206" i="49"/>
  <c r="H4206" i="49"/>
  <c r="K4205" i="49"/>
  <c r="I4205" i="49"/>
  <c r="J4205" i="49" s="1"/>
  <c r="H4205" i="49"/>
  <c r="K4204" i="49"/>
  <c r="I4204" i="49"/>
  <c r="J4204" i="49" s="1"/>
  <c r="K4203" i="49"/>
  <c r="I4203" i="49"/>
  <c r="J4203" i="49" s="1"/>
  <c r="H4203" i="49"/>
  <c r="K4202" i="49"/>
  <c r="I4202" i="49"/>
  <c r="J4202" i="49" s="1"/>
  <c r="H4202" i="49"/>
  <c r="K4201" i="49"/>
  <c r="I4201" i="49"/>
  <c r="K4200" i="49"/>
  <c r="J4200" i="49"/>
  <c r="I4200" i="49"/>
  <c r="H4200" i="49"/>
  <c r="K4199" i="49"/>
  <c r="I4199" i="49"/>
  <c r="J4199" i="49" s="1"/>
  <c r="H4199" i="49"/>
  <c r="K4198" i="49"/>
  <c r="I4198" i="49"/>
  <c r="J4198" i="49" s="1"/>
  <c r="K4197" i="49"/>
  <c r="I4197" i="49"/>
  <c r="J4197" i="49" s="1"/>
  <c r="K4196" i="49"/>
  <c r="I4196" i="49"/>
  <c r="J4196" i="49" s="1"/>
  <c r="H4196" i="49"/>
  <c r="K4195" i="49"/>
  <c r="I4195" i="49"/>
  <c r="J4195" i="49" s="1"/>
  <c r="H4195" i="49"/>
  <c r="K4194" i="49"/>
  <c r="J4194" i="49"/>
  <c r="I4194" i="49"/>
  <c r="H4194" i="49"/>
  <c r="K4193" i="49"/>
  <c r="I4193" i="49"/>
  <c r="J4193" i="49" s="1"/>
  <c r="H4193" i="49"/>
  <c r="K4192" i="49"/>
  <c r="I4192" i="49"/>
  <c r="K4191" i="49"/>
  <c r="I4191" i="49"/>
  <c r="J4191" i="49" s="1"/>
  <c r="K4190" i="49"/>
  <c r="J4190" i="49"/>
  <c r="I4190" i="49"/>
  <c r="H4190" i="49"/>
  <c r="K4189" i="49"/>
  <c r="I4189" i="49"/>
  <c r="J4189" i="49" s="1"/>
  <c r="H4189" i="49"/>
  <c r="K4188" i="49"/>
  <c r="I4188" i="49"/>
  <c r="J4188" i="49" s="1"/>
  <c r="K4187" i="49"/>
  <c r="I4187" i="49"/>
  <c r="J4187" i="49" s="1"/>
  <c r="H4187" i="49"/>
  <c r="K4186" i="49"/>
  <c r="I4186" i="49"/>
  <c r="J4186" i="49" s="1"/>
  <c r="H4186" i="49"/>
  <c r="K4185" i="49"/>
  <c r="I4185" i="49"/>
  <c r="K4184" i="49"/>
  <c r="J4184" i="49"/>
  <c r="I4184" i="49"/>
  <c r="H4184" i="49"/>
  <c r="K4183" i="49"/>
  <c r="I4183" i="49"/>
  <c r="J4183" i="49" s="1"/>
  <c r="H4183" i="49"/>
  <c r="K4182" i="49"/>
  <c r="I4182" i="49"/>
  <c r="J4182" i="49" s="1"/>
  <c r="K4181" i="49"/>
  <c r="I4181" i="49"/>
  <c r="J4181" i="49" s="1"/>
  <c r="K4180" i="49"/>
  <c r="I4180" i="49"/>
  <c r="J4180" i="49" s="1"/>
  <c r="H4180" i="49"/>
  <c r="K4179" i="49"/>
  <c r="I4179" i="49"/>
  <c r="J4179" i="49" s="1"/>
  <c r="H4179" i="49"/>
  <c r="K4178" i="49"/>
  <c r="J4178" i="49"/>
  <c r="I4178" i="49"/>
  <c r="H4178" i="49"/>
  <c r="K4177" i="49"/>
  <c r="I4177" i="49"/>
  <c r="J4177" i="49" s="1"/>
  <c r="H4177" i="49"/>
  <c r="K4176" i="49"/>
  <c r="I4176" i="49"/>
  <c r="K4175" i="49"/>
  <c r="I4175" i="49"/>
  <c r="J4175" i="49" s="1"/>
  <c r="K4174" i="49"/>
  <c r="J4174" i="49"/>
  <c r="I4174" i="49"/>
  <c r="H4174" i="49"/>
  <c r="K4173" i="49"/>
  <c r="I4173" i="49"/>
  <c r="J4173" i="49" s="1"/>
  <c r="H4173" i="49"/>
  <c r="K4172" i="49"/>
  <c r="I4172" i="49"/>
  <c r="J4172" i="49" s="1"/>
  <c r="K4171" i="49"/>
  <c r="I4171" i="49"/>
  <c r="J4171" i="49" s="1"/>
  <c r="H4171" i="49"/>
  <c r="K4170" i="49"/>
  <c r="I4170" i="49"/>
  <c r="J4170" i="49" s="1"/>
  <c r="H4170" i="49"/>
  <c r="K4169" i="49"/>
  <c r="I4169" i="49"/>
  <c r="K4168" i="49"/>
  <c r="J4168" i="49"/>
  <c r="I4168" i="49"/>
  <c r="H4168" i="49"/>
  <c r="K4167" i="49"/>
  <c r="I4167" i="49"/>
  <c r="J4167" i="49" s="1"/>
  <c r="H4167" i="49"/>
  <c r="K4166" i="49"/>
  <c r="I4166" i="49"/>
  <c r="J4166" i="49" s="1"/>
  <c r="K4165" i="49"/>
  <c r="I4165" i="49"/>
  <c r="J4165" i="49" s="1"/>
  <c r="K4164" i="49"/>
  <c r="I4164" i="49"/>
  <c r="J4164" i="49" s="1"/>
  <c r="H4164" i="49"/>
  <c r="K4163" i="49"/>
  <c r="I4163" i="49"/>
  <c r="J4163" i="49" s="1"/>
  <c r="H4163" i="49"/>
  <c r="K4162" i="49"/>
  <c r="J4162" i="49"/>
  <c r="I4162" i="49"/>
  <c r="H4162" i="49"/>
  <c r="K4161" i="49"/>
  <c r="I4161" i="49"/>
  <c r="J4161" i="49" s="1"/>
  <c r="H4161" i="49"/>
  <c r="K4160" i="49"/>
  <c r="I4160" i="49"/>
  <c r="K4159" i="49"/>
  <c r="I4159" i="49"/>
  <c r="J4159" i="49" s="1"/>
  <c r="K4158" i="49"/>
  <c r="J4158" i="49"/>
  <c r="I4158" i="49"/>
  <c r="H4158" i="49"/>
  <c r="K4157" i="49"/>
  <c r="I4157" i="49"/>
  <c r="J4157" i="49" s="1"/>
  <c r="H4157" i="49"/>
  <c r="K4156" i="49"/>
  <c r="I4156" i="49"/>
  <c r="J4156" i="49" s="1"/>
  <c r="K4155" i="49"/>
  <c r="I4155" i="49"/>
  <c r="J4155" i="49" s="1"/>
  <c r="H4155" i="49"/>
  <c r="K4154" i="49"/>
  <c r="I4154" i="49"/>
  <c r="J4154" i="49" s="1"/>
  <c r="H4154" i="49"/>
  <c r="K4153" i="49"/>
  <c r="I4153" i="49"/>
  <c r="K4152" i="49"/>
  <c r="J4152" i="49"/>
  <c r="I4152" i="49"/>
  <c r="H4152" i="49"/>
  <c r="K4151" i="49"/>
  <c r="I4151" i="49"/>
  <c r="J4151" i="49" s="1"/>
  <c r="H4151" i="49"/>
  <c r="K4150" i="49"/>
  <c r="I4150" i="49"/>
  <c r="J4150" i="49" s="1"/>
  <c r="K4149" i="49"/>
  <c r="I4149" i="49"/>
  <c r="J4149" i="49" s="1"/>
  <c r="K4148" i="49"/>
  <c r="I4148" i="49"/>
  <c r="J4148" i="49" s="1"/>
  <c r="H4148" i="49"/>
  <c r="K4147" i="49"/>
  <c r="I4147" i="49"/>
  <c r="J4147" i="49" s="1"/>
  <c r="H4147" i="49"/>
  <c r="K4146" i="49"/>
  <c r="J4146" i="49"/>
  <c r="I4146" i="49"/>
  <c r="H4146" i="49"/>
  <c r="K4145" i="49"/>
  <c r="I4145" i="49"/>
  <c r="J4145" i="49" s="1"/>
  <c r="H4145" i="49"/>
  <c r="K4144" i="49"/>
  <c r="I4144" i="49"/>
  <c r="K4143" i="49"/>
  <c r="I4143" i="49"/>
  <c r="J4143" i="49" s="1"/>
  <c r="K4142" i="49"/>
  <c r="J4142" i="49"/>
  <c r="I4142" i="49"/>
  <c r="H4142" i="49"/>
  <c r="K4141" i="49"/>
  <c r="I4141" i="49"/>
  <c r="J4141" i="49" s="1"/>
  <c r="H4141" i="49"/>
  <c r="K4140" i="49"/>
  <c r="I4140" i="49"/>
  <c r="J4140" i="49" s="1"/>
  <c r="K4139" i="49"/>
  <c r="I4139" i="49"/>
  <c r="J4139" i="49" s="1"/>
  <c r="H4139" i="49"/>
  <c r="K4138" i="49"/>
  <c r="I4138" i="49"/>
  <c r="J4138" i="49" s="1"/>
  <c r="H4138" i="49"/>
  <c r="K4137" i="49"/>
  <c r="I4137" i="49"/>
  <c r="K4136" i="49"/>
  <c r="J4136" i="49"/>
  <c r="I4136" i="49"/>
  <c r="H4136" i="49"/>
  <c r="K4135" i="49"/>
  <c r="I4135" i="49"/>
  <c r="J4135" i="49" s="1"/>
  <c r="H4135" i="49"/>
  <c r="K4134" i="49"/>
  <c r="I4134" i="49"/>
  <c r="J4134" i="49" s="1"/>
  <c r="K4133" i="49"/>
  <c r="I4133" i="49"/>
  <c r="J4133" i="49" s="1"/>
  <c r="K4132" i="49"/>
  <c r="I4132" i="49"/>
  <c r="J4132" i="49" s="1"/>
  <c r="H4132" i="49"/>
  <c r="K4131" i="49"/>
  <c r="I4131" i="49"/>
  <c r="J4131" i="49" s="1"/>
  <c r="H4131" i="49"/>
  <c r="K4130" i="49"/>
  <c r="J4130" i="49"/>
  <c r="I4130" i="49"/>
  <c r="H4130" i="49"/>
  <c r="K4129" i="49"/>
  <c r="I4129" i="49"/>
  <c r="J4129" i="49" s="1"/>
  <c r="H4129" i="49"/>
  <c r="K4128" i="49"/>
  <c r="I4128" i="49"/>
  <c r="K4127" i="49"/>
  <c r="I4127" i="49"/>
  <c r="J4127" i="49" s="1"/>
  <c r="K4126" i="49"/>
  <c r="J4126" i="49"/>
  <c r="I4126" i="49"/>
  <c r="H4126" i="49"/>
  <c r="K4125" i="49"/>
  <c r="I4125" i="49"/>
  <c r="J4125" i="49" s="1"/>
  <c r="H4125" i="49"/>
  <c r="K4124" i="49"/>
  <c r="I4124" i="49"/>
  <c r="J4124" i="49" s="1"/>
  <c r="K4123" i="49"/>
  <c r="I4123" i="49"/>
  <c r="J4123" i="49" s="1"/>
  <c r="H4123" i="49"/>
  <c r="K4122" i="49"/>
  <c r="I4122" i="49"/>
  <c r="J4122" i="49" s="1"/>
  <c r="H4122" i="49"/>
  <c r="K4121" i="49"/>
  <c r="I4121" i="49"/>
  <c r="K4120" i="49"/>
  <c r="J4120" i="49"/>
  <c r="I4120" i="49"/>
  <c r="H4120" i="49"/>
  <c r="K4119" i="49"/>
  <c r="I4119" i="49"/>
  <c r="J4119" i="49" s="1"/>
  <c r="H4119" i="49"/>
  <c r="K4118" i="49"/>
  <c r="I4118" i="49"/>
  <c r="J4118" i="49" s="1"/>
  <c r="K4117" i="49"/>
  <c r="I4117" i="49"/>
  <c r="J4117" i="49" s="1"/>
  <c r="K4116" i="49"/>
  <c r="I4116" i="49"/>
  <c r="J4116" i="49" s="1"/>
  <c r="H4116" i="49"/>
  <c r="K4115" i="49"/>
  <c r="I4115" i="49"/>
  <c r="J4115" i="49" s="1"/>
  <c r="H4115" i="49"/>
  <c r="K4114" i="49"/>
  <c r="J4114" i="49"/>
  <c r="I4114" i="49"/>
  <c r="H4114" i="49"/>
  <c r="K4113" i="49"/>
  <c r="I4113" i="49"/>
  <c r="J4113" i="49" s="1"/>
  <c r="H4113" i="49"/>
  <c r="K4112" i="49"/>
  <c r="I4112" i="49"/>
  <c r="K4111" i="49"/>
  <c r="I4111" i="49"/>
  <c r="J4111" i="49" s="1"/>
  <c r="K4110" i="49"/>
  <c r="J4110" i="49"/>
  <c r="I4110" i="49"/>
  <c r="H4110" i="49"/>
  <c r="K4109" i="49"/>
  <c r="I4109" i="49"/>
  <c r="J4109" i="49" s="1"/>
  <c r="H4109" i="49"/>
  <c r="K4108" i="49"/>
  <c r="I4108" i="49"/>
  <c r="J4108" i="49" s="1"/>
  <c r="K4107" i="49"/>
  <c r="I4107" i="49"/>
  <c r="J4107" i="49" s="1"/>
  <c r="H4107" i="49"/>
  <c r="K4106" i="49"/>
  <c r="I4106" i="49"/>
  <c r="J4106" i="49" s="1"/>
  <c r="H4106" i="49"/>
  <c r="K4105" i="49"/>
  <c r="I4105" i="49"/>
  <c r="K4104" i="49"/>
  <c r="J4104" i="49"/>
  <c r="I4104" i="49"/>
  <c r="H4104" i="49"/>
  <c r="K4103" i="49"/>
  <c r="I4103" i="49"/>
  <c r="J4103" i="49" s="1"/>
  <c r="H4103" i="49"/>
  <c r="K4102" i="49"/>
  <c r="I4102" i="49"/>
  <c r="K4101" i="49"/>
  <c r="I4101" i="49"/>
  <c r="J4101" i="49" s="1"/>
  <c r="K4100" i="49"/>
  <c r="I4100" i="49"/>
  <c r="J4100" i="49" s="1"/>
  <c r="H4100" i="49"/>
  <c r="K4099" i="49"/>
  <c r="I4099" i="49"/>
  <c r="J4099" i="49" s="1"/>
  <c r="H4099" i="49"/>
  <c r="K4098" i="49"/>
  <c r="J4098" i="49"/>
  <c r="I4098" i="49"/>
  <c r="H4098" i="49"/>
  <c r="K4097" i="49"/>
  <c r="I4097" i="49"/>
  <c r="J4097" i="49" s="1"/>
  <c r="H4097" i="49"/>
  <c r="K4096" i="49"/>
  <c r="I4096" i="49"/>
  <c r="K4095" i="49"/>
  <c r="I4095" i="49"/>
  <c r="K4094" i="49"/>
  <c r="J4094" i="49"/>
  <c r="I4094" i="49"/>
  <c r="H4094" i="49"/>
  <c r="K4093" i="49"/>
  <c r="I4093" i="49"/>
  <c r="J4093" i="49" s="1"/>
  <c r="H4093" i="49"/>
  <c r="K4092" i="49"/>
  <c r="I4092" i="49"/>
  <c r="J4092" i="49" s="1"/>
  <c r="K4091" i="49"/>
  <c r="I4091" i="49"/>
  <c r="J4091" i="49" s="1"/>
  <c r="H4091" i="49"/>
  <c r="K4090" i="49"/>
  <c r="I4090" i="49"/>
  <c r="J4090" i="49" s="1"/>
  <c r="H4090" i="49"/>
  <c r="K4089" i="49"/>
  <c r="I4089" i="49"/>
  <c r="K4088" i="49"/>
  <c r="J4088" i="49"/>
  <c r="I4088" i="49"/>
  <c r="H4088" i="49"/>
  <c r="K4087" i="49"/>
  <c r="I4087" i="49"/>
  <c r="J4087" i="49" s="1"/>
  <c r="H4087" i="49"/>
  <c r="K4086" i="49"/>
  <c r="I4086" i="49"/>
  <c r="K4085" i="49"/>
  <c r="I4085" i="49"/>
  <c r="J4085" i="49" s="1"/>
  <c r="K4084" i="49"/>
  <c r="I4084" i="49"/>
  <c r="J4084" i="49" s="1"/>
  <c r="H4084" i="49"/>
  <c r="K4083" i="49"/>
  <c r="I4083" i="49"/>
  <c r="J4083" i="49" s="1"/>
  <c r="H4083" i="49"/>
  <c r="K4082" i="49"/>
  <c r="J4082" i="49"/>
  <c r="I4082" i="49"/>
  <c r="H4082" i="49"/>
  <c r="K4081" i="49"/>
  <c r="I4081" i="49"/>
  <c r="J4081" i="49" s="1"/>
  <c r="H4081" i="49"/>
  <c r="K4080" i="49"/>
  <c r="I4080" i="49"/>
  <c r="K4079" i="49"/>
  <c r="I4079" i="49"/>
  <c r="K4078" i="49"/>
  <c r="J4078" i="49"/>
  <c r="I4078" i="49"/>
  <c r="H4078" i="49"/>
  <c r="K4077" i="49"/>
  <c r="I4077" i="49"/>
  <c r="J4077" i="49" s="1"/>
  <c r="H4077" i="49"/>
  <c r="K4076" i="49"/>
  <c r="I4076" i="49"/>
  <c r="K4075" i="49"/>
  <c r="I4075" i="49"/>
  <c r="J4075" i="49" s="1"/>
  <c r="H4075" i="49"/>
  <c r="K4074" i="49"/>
  <c r="I4074" i="49"/>
  <c r="J4074" i="49" s="1"/>
  <c r="H4074" i="49"/>
  <c r="K4073" i="49"/>
  <c r="I4073" i="49"/>
  <c r="K4072" i="49"/>
  <c r="J4072" i="49"/>
  <c r="I4072" i="49"/>
  <c r="H4072" i="49"/>
  <c r="K4071" i="49"/>
  <c r="I4071" i="49"/>
  <c r="J4071" i="49" s="1"/>
  <c r="H4071" i="49"/>
  <c r="K4070" i="49"/>
  <c r="I4070" i="49"/>
  <c r="K4069" i="49"/>
  <c r="I4069" i="49"/>
  <c r="K4068" i="49"/>
  <c r="I4068" i="49"/>
  <c r="J4068" i="49" s="1"/>
  <c r="H4068" i="49"/>
  <c r="K4067" i="49"/>
  <c r="I4067" i="49"/>
  <c r="J4067" i="49" s="1"/>
  <c r="H4067" i="49"/>
  <c r="K4066" i="49"/>
  <c r="J4066" i="49"/>
  <c r="I4066" i="49"/>
  <c r="H4066" i="49"/>
  <c r="K4065" i="49"/>
  <c r="I4065" i="49"/>
  <c r="J4065" i="49" s="1"/>
  <c r="H4065" i="49"/>
  <c r="K4064" i="49"/>
  <c r="I4064" i="49"/>
  <c r="K4063" i="49"/>
  <c r="I4063" i="49"/>
  <c r="K4062" i="49"/>
  <c r="J4062" i="49"/>
  <c r="I4062" i="49"/>
  <c r="H4062" i="49"/>
  <c r="K4061" i="49"/>
  <c r="I4061" i="49"/>
  <c r="J4061" i="49" s="1"/>
  <c r="H4061" i="49"/>
  <c r="K4060" i="49"/>
  <c r="I4060" i="49"/>
  <c r="K4059" i="49"/>
  <c r="I4059" i="49"/>
  <c r="J4059" i="49" s="1"/>
  <c r="H4059" i="49"/>
  <c r="K4058" i="49"/>
  <c r="I4058" i="49"/>
  <c r="J4058" i="49" s="1"/>
  <c r="H4058" i="49"/>
  <c r="K4057" i="49"/>
  <c r="I4057" i="49"/>
  <c r="K4056" i="49"/>
  <c r="J4056" i="49"/>
  <c r="I4056" i="49"/>
  <c r="H4056" i="49"/>
  <c r="K4055" i="49"/>
  <c r="I4055" i="49"/>
  <c r="J4055" i="49" s="1"/>
  <c r="H4055" i="49"/>
  <c r="K4054" i="49"/>
  <c r="I4054" i="49"/>
  <c r="K4053" i="49"/>
  <c r="I4053" i="49"/>
  <c r="K4052" i="49"/>
  <c r="I4052" i="49"/>
  <c r="J4052" i="49" s="1"/>
  <c r="H4052" i="49"/>
  <c r="K4051" i="49"/>
  <c r="I4051" i="49"/>
  <c r="J4051" i="49" s="1"/>
  <c r="H4051" i="49"/>
  <c r="K4050" i="49"/>
  <c r="J4050" i="49"/>
  <c r="I4050" i="49"/>
  <c r="H4050" i="49"/>
  <c r="K4049" i="49"/>
  <c r="I4049" i="49"/>
  <c r="J4049" i="49" s="1"/>
  <c r="H4049" i="49"/>
  <c r="K4048" i="49"/>
  <c r="I4048" i="49"/>
  <c r="K4047" i="49"/>
  <c r="I4047" i="49"/>
  <c r="K4046" i="49"/>
  <c r="J4046" i="49"/>
  <c r="I4046" i="49"/>
  <c r="H4046" i="49"/>
  <c r="K4045" i="49"/>
  <c r="I4045" i="49"/>
  <c r="J4045" i="49" s="1"/>
  <c r="H4045" i="49"/>
  <c r="K4044" i="49"/>
  <c r="I4044" i="49"/>
  <c r="K4043" i="49"/>
  <c r="I4043" i="49"/>
  <c r="J4043" i="49" s="1"/>
  <c r="H4043" i="49"/>
  <c r="K4042" i="49"/>
  <c r="I4042" i="49"/>
  <c r="J4042" i="49" s="1"/>
  <c r="H4042" i="49"/>
  <c r="K4041" i="49"/>
  <c r="I4041" i="49"/>
  <c r="K4040" i="49"/>
  <c r="J4040" i="49"/>
  <c r="I4040" i="49"/>
  <c r="H4040" i="49"/>
  <c r="K4039" i="49"/>
  <c r="I4039" i="49"/>
  <c r="J4039" i="49" s="1"/>
  <c r="H4039" i="49"/>
  <c r="K4038" i="49"/>
  <c r="I4038" i="49"/>
  <c r="K4037" i="49"/>
  <c r="I4037" i="49"/>
  <c r="K4036" i="49"/>
  <c r="I4036" i="49"/>
  <c r="J4036" i="49" s="1"/>
  <c r="H4036" i="49"/>
  <c r="K4035" i="49"/>
  <c r="I4035" i="49"/>
  <c r="J4035" i="49" s="1"/>
  <c r="H4035" i="49"/>
  <c r="K4034" i="49"/>
  <c r="J4034" i="49"/>
  <c r="I4034" i="49"/>
  <c r="H4034" i="49"/>
  <c r="K4033" i="49"/>
  <c r="I4033" i="49"/>
  <c r="J4033" i="49" s="1"/>
  <c r="H4033" i="49"/>
  <c r="K4032" i="49"/>
  <c r="I4032" i="49"/>
  <c r="K4031" i="49"/>
  <c r="I4031" i="49"/>
  <c r="K4030" i="49"/>
  <c r="J4030" i="49"/>
  <c r="I4030" i="49"/>
  <c r="H4030" i="49"/>
  <c r="K4029" i="49"/>
  <c r="I4029" i="49"/>
  <c r="J4029" i="49" s="1"/>
  <c r="H4029" i="49"/>
  <c r="K4028" i="49"/>
  <c r="I4028" i="49"/>
  <c r="K4027" i="49"/>
  <c r="I4027" i="49"/>
  <c r="J4027" i="49" s="1"/>
  <c r="H4027" i="49"/>
  <c r="K4026" i="49"/>
  <c r="I4026" i="49"/>
  <c r="J4026" i="49" s="1"/>
  <c r="H4026" i="49"/>
  <c r="K4025" i="49"/>
  <c r="I4025" i="49"/>
  <c r="K4024" i="49"/>
  <c r="J4024" i="49"/>
  <c r="I4024" i="49"/>
  <c r="H4024" i="49"/>
  <c r="K4023" i="49"/>
  <c r="I4023" i="49"/>
  <c r="J4023" i="49" s="1"/>
  <c r="H4023" i="49"/>
  <c r="K4022" i="49"/>
  <c r="I4022" i="49"/>
  <c r="K4021" i="49"/>
  <c r="I4021" i="49"/>
  <c r="K4020" i="49"/>
  <c r="I4020" i="49"/>
  <c r="J4020" i="49" s="1"/>
  <c r="H4020" i="49"/>
  <c r="K4019" i="49"/>
  <c r="I4019" i="49"/>
  <c r="J4019" i="49" s="1"/>
  <c r="H4019" i="49"/>
  <c r="K4018" i="49"/>
  <c r="J4018" i="49"/>
  <c r="I4018" i="49"/>
  <c r="H4018" i="49"/>
  <c r="K4017" i="49"/>
  <c r="I4017" i="49"/>
  <c r="J4017" i="49" s="1"/>
  <c r="H4017" i="49"/>
  <c r="K4016" i="49"/>
  <c r="I4016" i="49"/>
  <c r="K4015" i="49"/>
  <c r="I4015" i="49"/>
  <c r="K4014" i="49"/>
  <c r="J4014" i="49"/>
  <c r="I4014" i="49"/>
  <c r="H4014" i="49"/>
  <c r="K4013" i="49"/>
  <c r="I4013" i="49"/>
  <c r="J4013" i="49" s="1"/>
  <c r="H4013" i="49"/>
  <c r="K4012" i="49"/>
  <c r="I4012" i="49"/>
  <c r="K4011" i="49"/>
  <c r="I4011" i="49"/>
  <c r="J4011" i="49" s="1"/>
  <c r="H4011" i="49"/>
  <c r="K4010" i="49"/>
  <c r="I4010" i="49"/>
  <c r="J4010" i="49" s="1"/>
  <c r="H4010" i="49"/>
  <c r="K4009" i="49"/>
  <c r="I4009" i="49"/>
  <c r="K4008" i="49"/>
  <c r="J4008" i="49"/>
  <c r="I4008" i="49"/>
  <c r="H4008" i="49"/>
  <c r="K4007" i="49"/>
  <c r="I4007" i="49"/>
  <c r="J4007" i="49" s="1"/>
  <c r="H4007" i="49"/>
  <c r="K4006" i="49"/>
  <c r="I4006" i="49"/>
  <c r="K4005" i="49"/>
  <c r="I4005" i="49"/>
  <c r="K4004" i="49"/>
  <c r="I4004" i="49"/>
  <c r="J4004" i="49" s="1"/>
  <c r="H4004" i="49"/>
  <c r="K4003" i="49"/>
  <c r="I4003" i="49"/>
  <c r="J4003" i="49" s="1"/>
  <c r="H4003" i="49"/>
  <c r="K4002" i="49"/>
  <c r="J4002" i="49"/>
  <c r="I4002" i="49"/>
  <c r="H4002" i="49"/>
  <c r="K4001" i="49"/>
  <c r="I4001" i="49"/>
  <c r="J4001" i="49" s="1"/>
  <c r="H4001" i="49"/>
  <c r="K4000" i="49"/>
  <c r="I4000" i="49"/>
  <c r="K3999" i="49"/>
  <c r="I3999" i="49"/>
  <c r="K3998" i="49"/>
  <c r="J3998" i="49"/>
  <c r="I3998" i="49"/>
  <c r="H3998" i="49"/>
  <c r="K3997" i="49"/>
  <c r="I3997" i="49"/>
  <c r="J3997" i="49" s="1"/>
  <c r="H3997" i="49"/>
  <c r="K3996" i="49"/>
  <c r="I3996" i="49"/>
  <c r="K3995" i="49"/>
  <c r="I3995" i="49"/>
  <c r="J3995" i="49" s="1"/>
  <c r="H3995" i="49"/>
  <c r="K3994" i="49"/>
  <c r="I3994" i="49"/>
  <c r="J3994" i="49" s="1"/>
  <c r="H3994" i="49"/>
  <c r="K3993" i="49"/>
  <c r="I3993" i="49"/>
  <c r="K3992" i="49"/>
  <c r="J3992" i="49"/>
  <c r="I3992" i="49"/>
  <c r="H3992" i="49"/>
  <c r="K3991" i="49"/>
  <c r="I3991" i="49"/>
  <c r="J3991" i="49" s="1"/>
  <c r="H3991" i="49"/>
  <c r="K3990" i="49"/>
  <c r="I3990" i="49"/>
  <c r="K3989" i="49"/>
  <c r="I3989" i="49"/>
  <c r="K3988" i="49"/>
  <c r="I3988" i="49"/>
  <c r="J3988" i="49" s="1"/>
  <c r="H3988" i="49"/>
  <c r="K3987" i="49"/>
  <c r="I3987" i="49"/>
  <c r="J3987" i="49" s="1"/>
  <c r="H3987" i="49"/>
  <c r="K3986" i="49"/>
  <c r="J3986" i="49"/>
  <c r="I3986" i="49"/>
  <c r="H3986" i="49"/>
  <c r="K3985" i="49"/>
  <c r="I3985" i="49"/>
  <c r="J3985" i="49" s="1"/>
  <c r="H3985" i="49"/>
  <c r="K3984" i="49"/>
  <c r="I3984" i="49"/>
  <c r="K3983" i="49"/>
  <c r="I3983" i="49"/>
  <c r="K3982" i="49"/>
  <c r="J3982" i="49"/>
  <c r="I3982" i="49"/>
  <c r="H3982" i="49"/>
  <c r="K3981" i="49"/>
  <c r="I3981" i="49"/>
  <c r="J3981" i="49" s="1"/>
  <c r="H3981" i="49"/>
  <c r="K3980" i="49"/>
  <c r="I3980" i="49"/>
  <c r="K3979" i="49"/>
  <c r="I3979" i="49"/>
  <c r="J3979" i="49" s="1"/>
  <c r="H3979" i="49"/>
  <c r="K3978" i="49"/>
  <c r="I3978" i="49"/>
  <c r="J3978" i="49" s="1"/>
  <c r="H3978" i="49"/>
  <c r="K3977" i="49"/>
  <c r="I3977" i="49"/>
  <c r="K3976" i="49"/>
  <c r="J3976" i="49"/>
  <c r="I3976" i="49"/>
  <c r="H3976" i="49"/>
  <c r="K3975" i="49"/>
  <c r="I3975" i="49"/>
  <c r="J3975" i="49" s="1"/>
  <c r="H3975" i="49"/>
  <c r="K3974" i="49"/>
  <c r="I3974" i="49"/>
  <c r="K3973" i="49"/>
  <c r="I3973" i="49"/>
  <c r="K3972" i="49"/>
  <c r="I3972" i="49"/>
  <c r="J3972" i="49" s="1"/>
  <c r="H3972" i="49"/>
  <c r="K3971" i="49"/>
  <c r="I3971" i="49"/>
  <c r="J3971" i="49" s="1"/>
  <c r="H3971" i="49"/>
  <c r="K3970" i="49"/>
  <c r="J3970" i="49"/>
  <c r="I3970" i="49"/>
  <c r="H3970" i="49"/>
  <c r="K3969" i="49"/>
  <c r="I3969" i="49"/>
  <c r="J3969" i="49" s="1"/>
  <c r="H3969" i="49"/>
  <c r="K3968" i="49"/>
  <c r="I3968" i="49"/>
  <c r="K3967" i="49"/>
  <c r="I3967" i="49"/>
  <c r="K3966" i="49"/>
  <c r="J3966" i="49"/>
  <c r="I3966" i="49"/>
  <c r="H3966" i="49"/>
  <c r="K3965" i="49"/>
  <c r="I3965" i="49"/>
  <c r="J3965" i="49" s="1"/>
  <c r="H3965" i="49"/>
  <c r="K3964" i="49"/>
  <c r="I3964" i="49"/>
  <c r="K3963" i="49"/>
  <c r="I3963" i="49"/>
  <c r="J3963" i="49" s="1"/>
  <c r="H3963" i="49"/>
  <c r="K3962" i="49"/>
  <c r="I3962" i="49"/>
  <c r="J3962" i="49" s="1"/>
  <c r="H3962" i="49"/>
  <c r="K3961" i="49"/>
  <c r="I3961" i="49"/>
  <c r="K3960" i="49"/>
  <c r="J3960" i="49"/>
  <c r="I3960" i="49"/>
  <c r="H3960" i="49"/>
  <c r="K3959" i="49"/>
  <c r="I3959" i="49"/>
  <c r="J3959" i="49" s="1"/>
  <c r="H3959" i="49"/>
  <c r="K3958" i="49"/>
  <c r="I3958" i="49"/>
  <c r="K3957" i="49"/>
  <c r="I3957" i="49"/>
  <c r="K3956" i="49"/>
  <c r="I3956" i="49"/>
  <c r="J3956" i="49" s="1"/>
  <c r="H3956" i="49"/>
  <c r="K3955" i="49"/>
  <c r="I3955" i="49"/>
  <c r="J3955" i="49" s="1"/>
  <c r="H3955" i="49"/>
  <c r="K3954" i="49"/>
  <c r="J3954" i="49"/>
  <c r="I3954" i="49"/>
  <c r="H3954" i="49"/>
  <c r="K3953" i="49"/>
  <c r="I3953" i="49"/>
  <c r="J3953" i="49" s="1"/>
  <c r="H3953" i="49"/>
  <c r="K3952" i="49"/>
  <c r="I3952" i="49"/>
  <c r="K3951" i="49"/>
  <c r="I3951" i="49"/>
  <c r="K3950" i="49"/>
  <c r="J3950" i="49"/>
  <c r="I3950" i="49"/>
  <c r="H3950" i="49"/>
  <c r="K3949" i="49"/>
  <c r="I3949" i="49"/>
  <c r="J3949" i="49" s="1"/>
  <c r="H3949" i="49"/>
  <c r="K3948" i="49"/>
  <c r="I3948" i="49"/>
  <c r="K3947" i="49"/>
  <c r="I3947" i="49"/>
  <c r="J3947" i="49" s="1"/>
  <c r="H3947" i="49"/>
  <c r="K3946" i="49"/>
  <c r="I3946" i="49"/>
  <c r="J3946" i="49" s="1"/>
  <c r="H3946" i="49"/>
  <c r="K3945" i="49"/>
  <c r="I3945" i="49"/>
  <c r="K3944" i="49"/>
  <c r="J3944" i="49"/>
  <c r="I3944" i="49"/>
  <c r="H3944" i="49"/>
  <c r="K3943" i="49"/>
  <c r="I3943" i="49"/>
  <c r="J3943" i="49" s="1"/>
  <c r="H3943" i="49"/>
  <c r="K3942" i="49"/>
  <c r="I3942" i="49"/>
  <c r="K3941" i="49"/>
  <c r="I3941" i="49"/>
  <c r="K3940" i="49"/>
  <c r="I3940" i="49"/>
  <c r="J3940" i="49" s="1"/>
  <c r="H3940" i="49"/>
  <c r="K3939" i="49"/>
  <c r="I3939" i="49"/>
  <c r="J3939" i="49" s="1"/>
  <c r="H3939" i="49"/>
  <c r="K3938" i="49"/>
  <c r="J3938" i="49"/>
  <c r="I3938" i="49"/>
  <c r="H3938" i="49"/>
  <c r="K3937" i="49"/>
  <c r="I3937" i="49"/>
  <c r="J3937" i="49" s="1"/>
  <c r="H3937" i="49"/>
  <c r="K3936" i="49"/>
  <c r="I3936" i="49"/>
  <c r="K3935" i="49"/>
  <c r="I3935" i="49"/>
  <c r="K3934" i="49"/>
  <c r="J3934" i="49"/>
  <c r="I3934" i="49"/>
  <c r="H3934" i="49"/>
  <c r="K3933" i="49"/>
  <c r="I3933" i="49"/>
  <c r="J3933" i="49" s="1"/>
  <c r="H3933" i="49"/>
  <c r="K3932" i="49"/>
  <c r="I3932" i="49"/>
  <c r="K3931" i="49"/>
  <c r="I3931" i="49"/>
  <c r="J3931" i="49" s="1"/>
  <c r="H3931" i="49"/>
  <c r="K3930" i="49"/>
  <c r="I3930" i="49"/>
  <c r="J3930" i="49" s="1"/>
  <c r="H3930" i="49"/>
  <c r="K3929" i="49"/>
  <c r="I3929" i="49"/>
  <c r="K3928" i="49"/>
  <c r="J3928" i="49"/>
  <c r="I3928" i="49"/>
  <c r="H3928" i="49"/>
  <c r="K3927" i="49"/>
  <c r="I3927" i="49"/>
  <c r="J3927" i="49" s="1"/>
  <c r="H3927" i="49"/>
  <c r="K3926" i="49"/>
  <c r="I3926" i="49"/>
  <c r="K3925" i="49"/>
  <c r="I3925" i="49"/>
  <c r="K3924" i="49"/>
  <c r="I3924" i="49"/>
  <c r="J3924" i="49" s="1"/>
  <c r="H3924" i="49"/>
  <c r="K3923" i="49"/>
  <c r="I3923" i="49"/>
  <c r="J3923" i="49" s="1"/>
  <c r="H3923" i="49"/>
  <c r="K3922" i="49"/>
  <c r="J3922" i="49"/>
  <c r="I3922" i="49"/>
  <c r="H3922" i="49"/>
  <c r="K3921" i="49"/>
  <c r="I3921" i="49"/>
  <c r="J3921" i="49" s="1"/>
  <c r="H3921" i="49"/>
  <c r="K3920" i="49"/>
  <c r="I3920" i="49"/>
  <c r="K3919" i="49"/>
  <c r="I3919" i="49"/>
  <c r="K3918" i="49"/>
  <c r="J3918" i="49"/>
  <c r="I3918" i="49"/>
  <c r="H3918" i="49"/>
  <c r="K3917" i="49"/>
  <c r="I3917" i="49"/>
  <c r="J3917" i="49" s="1"/>
  <c r="H3917" i="49"/>
  <c r="K3916" i="49"/>
  <c r="I3916" i="49"/>
  <c r="K3915" i="49"/>
  <c r="I3915" i="49"/>
  <c r="J3915" i="49" s="1"/>
  <c r="H3915" i="49"/>
  <c r="K3914" i="49"/>
  <c r="I3914" i="49"/>
  <c r="J3914" i="49" s="1"/>
  <c r="H3914" i="49"/>
  <c r="K3913" i="49"/>
  <c r="I3913" i="49"/>
  <c r="K3912" i="49"/>
  <c r="J3912" i="49"/>
  <c r="I3912" i="49"/>
  <c r="H3912" i="49"/>
  <c r="K3911" i="49"/>
  <c r="I3911" i="49"/>
  <c r="J3911" i="49" s="1"/>
  <c r="H3911" i="49"/>
  <c r="K3910" i="49"/>
  <c r="I3910" i="49"/>
  <c r="K3909" i="49"/>
  <c r="I3909" i="49"/>
  <c r="K3908" i="49"/>
  <c r="I3908" i="49"/>
  <c r="J3908" i="49" s="1"/>
  <c r="H3908" i="49"/>
  <c r="K3907" i="49"/>
  <c r="I3907" i="49"/>
  <c r="J3907" i="49" s="1"/>
  <c r="H3907" i="49"/>
  <c r="K3906" i="49"/>
  <c r="J3906" i="49"/>
  <c r="I3906" i="49"/>
  <c r="H3906" i="49"/>
  <c r="K3905" i="49"/>
  <c r="I3905" i="49"/>
  <c r="J3905" i="49" s="1"/>
  <c r="H3905" i="49"/>
  <c r="K3904" i="49"/>
  <c r="I3904" i="49"/>
  <c r="K3903" i="49"/>
  <c r="I3903" i="49"/>
  <c r="K3902" i="49"/>
  <c r="J3902" i="49"/>
  <c r="I3902" i="49"/>
  <c r="H3902" i="49"/>
  <c r="K3901" i="49"/>
  <c r="I3901" i="49"/>
  <c r="J3901" i="49" s="1"/>
  <c r="H3901" i="49"/>
  <c r="K3900" i="49"/>
  <c r="I3900" i="49"/>
  <c r="K3899" i="49"/>
  <c r="I3899" i="49"/>
  <c r="J3899" i="49" s="1"/>
  <c r="H3899" i="49"/>
  <c r="K3898" i="49"/>
  <c r="I3898" i="49"/>
  <c r="J3898" i="49" s="1"/>
  <c r="H3898" i="49"/>
  <c r="K3897" i="49"/>
  <c r="I3897" i="49"/>
  <c r="K3896" i="49"/>
  <c r="J3896" i="49"/>
  <c r="I3896" i="49"/>
  <c r="H3896" i="49"/>
  <c r="K3895" i="49"/>
  <c r="I3895" i="49"/>
  <c r="J3895" i="49" s="1"/>
  <c r="H3895" i="49"/>
  <c r="K3894" i="49"/>
  <c r="I3894" i="49"/>
  <c r="K3893" i="49"/>
  <c r="I3893" i="49"/>
  <c r="K3892" i="49"/>
  <c r="I3892" i="49"/>
  <c r="J3892" i="49" s="1"/>
  <c r="H3892" i="49"/>
  <c r="K3891" i="49"/>
  <c r="I3891" i="49"/>
  <c r="J3891" i="49" s="1"/>
  <c r="H3891" i="49"/>
  <c r="K3890" i="49"/>
  <c r="J3890" i="49"/>
  <c r="I3890" i="49"/>
  <c r="H3890" i="49"/>
  <c r="K3889" i="49"/>
  <c r="I3889" i="49"/>
  <c r="J3889" i="49" s="1"/>
  <c r="H3889" i="49"/>
  <c r="K3888" i="49"/>
  <c r="I3888" i="49"/>
  <c r="K3887" i="49"/>
  <c r="I3887" i="49"/>
  <c r="K3886" i="49"/>
  <c r="J3886" i="49"/>
  <c r="I3886" i="49"/>
  <c r="H3886" i="49"/>
  <c r="K3885" i="49"/>
  <c r="I3885" i="49"/>
  <c r="J3885" i="49" s="1"/>
  <c r="H3885" i="49"/>
  <c r="K3884" i="49"/>
  <c r="I3884" i="49"/>
  <c r="K3883" i="49"/>
  <c r="I3883" i="49"/>
  <c r="J3883" i="49" s="1"/>
  <c r="H3883" i="49"/>
  <c r="K3882" i="49"/>
  <c r="I3882" i="49"/>
  <c r="J3882" i="49" s="1"/>
  <c r="H3882" i="49"/>
  <c r="K3881" i="49"/>
  <c r="I3881" i="49"/>
  <c r="K3880" i="49"/>
  <c r="J3880" i="49"/>
  <c r="I3880" i="49"/>
  <c r="H3880" i="49"/>
  <c r="K3879" i="49"/>
  <c r="I3879" i="49"/>
  <c r="J3879" i="49" s="1"/>
  <c r="H3879" i="49"/>
  <c r="K3878" i="49"/>
  <c r="I3878" i="49"/>
  <c r="K3877" i="49"/>
  <c r="I3877" i="49"/>
  <c r="K3876" i="49"/>
  <c r="I3876" i="49"/>
  <c r="J3876" i="49" s="1"/>
  <c r="H3876" i="49"/>
  <c r="K3875" i="49"/>
  <c r="I3875" i="49"/>
  <c r="J3875" i="49" s="1"/>
  <c r="H3875" i="49"/>
  <c r="K3874" i="49"/>
  <c r="J3874" i="49"/>
  <c r="I3874" i="49"/>
  <c r="H3874" i="49"/>
  <c r="K3873" i="49"/>
  <c r="I3873" i="49"/>
  <c r="J3873" i="49" s="1"/>
  <c r="H3873" i="49"/>
  <c r="K3872" i="49"/>
  <c r="I3872" i="49"/>
  <c r="K3871" i="49"/>
  <c r="I3871" i="49"/>
  <c r="K3870" i="49"/>
  <c r="J3870" i="49"/>
  <c r="I3870" i="49"/>
  <c r="H3870" i="49"/>
  <c r="K3869" i="49"/>
  <c r="I3869" i="49"/>
  <c r="J3869" i="49" s="1"/>
  <c r="H3869" i="49"/>
  <c r="K3868" i="49"/>
  <c r="I3868" i="49"/>
  <c r="K3867" i="49"/>
  <c r="I3867" i="49"/>
  <c r="J3867" i="49" s="1"/>
  <c r="H3867" i="49"/>
  <c r="K3866" i="49"/>
  <c r="I3866" i="49"/>
  <c r="J3866" i="49" s="1"/>
  <c r="H3866" i="49"/>
  <c r="K3865" i="49"/>
  <c r="I3865" i="49"/>
  <c r="K3864" i="49"/>
  <c r="J3864" i="49"/>
  <c r="I3864" i="49"/>
  <c r="H3864" i="49"/>
  <c r="K3863" i="49"/>
  <c r="I3863" i="49"/>
  <c r="J3863" i="49" s="1"/>
  <c r="H3863" i="49"/>
  <c r="K3862" i="49"/>
  <c r="I3862" i="49"/>
  <c r="K3861" i="49"/>
  <c r="I3861" i="49"/>
  <c r="K3860" i="49"/>
  <c r="I3860" i="49"/>
  <c r="J3860" i="49" s="1"/>
  <c r="H3860" i="49"/>
  <c r="K3859" i="49"/>
  <c r="I3859" i="49"/>
  <c r="J3859" i="49" s="1"/>
  <c r="H3859" i="49"/>
  <c r="K3858" i="49"/>
  <c r="J3858" i="49"/>
  <c r="I3858" i="49"/>
  <c r="H3858" i="49"/>
  <c r="K3857" i="49"/>
  <c r="I3857" i="49"/>
  <c r="J3857" i="49" s="1"/>
  <c r="H3857" i="49"/>
  <c r="K3856" i="49"/>
  <c r="I3856" i="49"/>
  <c r="K3855" i="49"/>
  <c r="I3855" i="49"/>
  <c r="K3854" i="49"/>
  <c r="J3854" i="49"/>
  <c r="I3854" i="49"/>
  <c r="H3854" i="49"/>
  <c r="K3853" i="49"/>
  <c r="I3853" i="49"/>
  <c r="J3853" i="49" s="1"/>
  <c r="H3853" i="49"/>
  <c r="K3852" i="49"/>
  <c r="I3852" i="49"/>
  <c r="K3851" i="49"/>
  <c r="I3851" i="49"/>
  <c r="J3851" i="49" s="1"/>
  <c r="H3851" i="49"/>
  <c r="K3850" i="49"/>
  <c r="I3850" i="49"/>
  <c r="J3850" i="49" s="1"/>
  <c r="H3850" i="49"/>
  <c r="K3849" i="49"/>
  <c r="I3849" i="49"/>
  <c r="K3848" i="49"/>
  <c r="J3848" i="49"/>
  <c r="I3848" i="49"/>
  <c r="H3848" i="49"/>
  <c r="K3847" i="49"/>
  <c r="I3847" i="49"/>
  <c r="J3847" i="49" s="1"/>
  <c r="H3847" i="49"/>
  <c r="K3846" i="49"/>
  <c r="I3846" i="49"/>
  <c r="K3845" i="49"/>
  <c r="I3845" i="49"/>
  <c r="K3844" i="49"/>
  <c r="I3844" i="49"/>
  <c r="J3844" i="49" s="1"/>
  <c r="H3844" i="49"/>
  <c r="K3843" i="49"/>
  <c r="I3843" i="49"/>
  <c r="J3843" i="49" s="1"/>
  <c r="H3843" i="49"/>
  <c r="K3842" i="49"/>
  <c r="J3842" i="49"/>
  <c r="I3842" i="49"/>
  <c r="H3842" i="49"/>
  <c r="K3841" i="49"/>
  <c r="I3841" i="49"/>
  <c r="J3841" i="49" s="1"/>
  <c r="H3841" i="49"/>
  <c r="K3840" i="49"/>
  <c r="I3840" i="49"/>
  <c r="K3839" i="49"/>
  <c r="I3839" i="49"/>
  <c r="K3838" i="49"/>
  <c r="J3838" i="49"/>
  <c r="I3838" i="49"/>
  <c r="H3838" i="49"/>
  <c r="K3837" i="49"/>
  <c r="I3837" i="49"/>
  <c r="J3837" i="49" s="1"/>
  <c r="H3837" i="49"/>
  <c r="K3836" i="49"/>
  <c r="I3836" i="49"/>
  <c r="K3835" i="49"/>
  <c r="I3835" i="49"/>
  <c r="J3835" i="49" s="1"/>
  <c r="H3835" i="49"/>
  <c r="K3834" i="49"/>
  <c r="I3834" i="49"/>
  <c r="J3834" i="49" s="1"/>
  <c r="H3834" i="49"/>
  <c r="K3833" i="49"/>
  <c r="I3833" i="49"/>
  <c r="K3832" i="49"/>
  <c r="J3832" i="49"/>
  <c r="I3832" i="49"/>
  <c r="H3832" i="49"/>
  <c r="K3831" i="49"/>
  <c r="I3831" i="49"/>
  <c r="J3831" i="49" s="1"/>
  <c r="H3831" i="49"/>
  <c r="K3830" i="49"/>
  <c r="I3830" i="49"/>
  <c r="K3829" i="49"/>
  <c r="I3829" i="49"/>
  <c r="K3828" i="49"/>
  <c r="I3828" i="49"/>
  <c r="J3828" i="49" s="1"/>
  <c r="H3828" i="49"/>
  <c r="K3827" i="49"/>
  <c r="I3827" i="49"/>
  <c r="J3827" i="49" s="1"/>
  <c r="H3827" i="49"/>
  <c r="K3826" i="49"/>
  <c r="J3826" i="49"/>
  <c r="I3826" i="49"/>
  <c r="H3826" i="49"/>
  <c r="K3825" i="49"/>
  <c r="I3825" i="49"/>
  <c r="J3825" i="49" s="1"/>
  <c r="H3825" i="49"/>
  <c r="K3824" i="49"/>
  <c r="I3824" i="49"/>
  <c r="K3823" i="49"/>
  <c r="I3823" i="49"/>
  <c r="K3822" i="49"/>
  <c r="J3822" i="49"/>
  <c r="I3822" i="49"/>
  <c r="H3822" i="49"/>
  <c r="K3821" i="49"/>
  <c r="I3821" i="49"/>
  <c r="J3821" i="49" s="1"/>
  <c r="H3821" i="49"/>
  <c r="K3820" i="49"/>
  <c r="I3820" i="49"/>
  <c r="K3819" i="49"/>
  <c r="I3819" i="49"/>
  <c r="J3819" i="49" s="1"/>
  <c r="H3819" i="49"/>
  <c r="K3818" i="49"/>
  <c r="I3818" i="49"/>
  <c r="J3818" i="49" s="1"/>
  <c r="H3818" i="49"/>
  <c r="K3817" i="49"/>
  <c r="I3817" i="49"/>
  <c r="K3816" i="49"/>
  <c r="J3816" i="49"/>
  <c r="I3816" i="49"/>
  <c r="H3816" i="49"/>
  <c r="K3815" i="49"/>
  <c r="I3815" i="49"/>
  <c r="J3815" i="49" s="1"/>
  <c r="H3815" i="49"/>
  <c r="K3814" i="49"/>
  <c r="I3814" i="49"/>
  <c r="K3813" i="49"/>
  <c r="I3813" i="49"/>
  <c r="K3812" i="49"/>
  <c r="I3812" i="49"/>
  <c r="J3812" i="49" s="1"/>
  <c r="H3812" i="49"/>
  <c r="K3811" i="49"/>
  <c r="I3811" i="49"/>
  <c r="J3811" i="49" s="1"/>
  <c r="H3811" i="49"/>
  <c r="K3810" i="49"/>
  <c r="J3810" i="49"/>
  <c r="I3810" i="49"/>
  <c r="H3810" i="49"/>
  <c r="K3809" i="49"/>
  <c r="I3809" i="49"/>
  <c r="J3809" i="49" s="1"/>
  <c r="H3809" i="49"/>
  <c r="K3808" i="49"/>
  <c r="I3808" i="49"/>
  <c r="K3807" i="49"/>
  <c r="I3807" i="49"/>
  <c r="K3806" i="49"/>
  <c r="J3806" i="49"/>
  <c r="I3806" i="49"/>
  <c r="H3806" i="49"/>
  <c r="K3805" i="49"/>
  <c r="I3805" i="49"/>
  <c r="J3805" i="49" s="1"/>
  <c r="H3805" i="49"/>
  <c r="K3804" i="49"/>
  <c r="I3804" i="49"/>
  <c r="K3803" i="49"/>
  <c r="I3803" i="49"/>
  <c r="J3803" i="49" s="1"/>
  <c r="H3803" i="49"/>
  <c r="K3802" i="49"/>
  <c r="I3802" i="49"/>
  <c r="J3802" i="49" s="1"/>
  <c r="H3802" i="49"/>
  <c r="K3801" i="49"/>
  <c r="I3801" i="49"/>
  <c r="K3800" i="49"/>
  <c r="J3800" i="49"/>
  <c r="I3800" i="49"/>
  <c r="H3800" i="49"/>
  <c r="K3799" i="49"/>
  <c r="I3799" i="49"/>
  <c r="J3799" i="49" s="1"/>
  <c r="H3799" i="49"/>
  <c r="K3798" i="49"/>
  <c r="I3798" i="49"/>
  <c r="K3797" i="49"/>
  <c r="I3797" i="49"/>
  <c r="K3796" i="49"/>
  <c r="I3796" i="49"/>
  <c r="J3796" i="49" s="1"/>
  <c r="H3796" i="49"/>
  <c r="K3795" i="49"/>
  <c r="I3795" i="49"/>
  <c r="J3795" i="49" s="1"/>
  <c r="H3795" i="49"/>
  <c r="K3794" i="49"/>
  <c r="J3794" i="49"/>
  <c r="I3794" i="49"/>
  <c r="H3794" i="49"/>
  <c r="K3793" i="49"/>
  <c r="I3793" i="49"/>
  <c r="J3793" i="49" s="1"/>
  <c r="H3793" i="49"/>
  <c r="K3792" i="49"/>
  <c r="I3792" i="49"/>
  <c r="K3791" i="49"/>
  <c r="I3791" i="49"/>
  <c r="K3790" i="49"/>
  <c r="J3790" i="49"/>
  <c r="I3790" i="49"/>
  <c r="H3790" i="49"/>
  <c r="K3789" i="49"/>
  <c r="I3789" i="49"/>
  <c r="J3789" i="49" s="1"/>
  <c r="H3789" i="49"/>
  <c r="K3788" i="49"/>
  <c r="I3788" i="49"/>
  <c r="K3787" i="49"/>
  <c r="I3787" i="49"/>
  <c r="J3787" i="49" s="1"/>
  <c r="H3787" i="49"/>
  <c r="K3786" i="49"/>
  <c r="I3786" i="49"/>
  <c r="J3786" i="49" s="1"/>
  <c r="H3786" i="49"/>
  <c r="K3785" i="49"/>
  <c r="I3785" i="49"/>
  <c r="K3784" i="49"/>
  <c r="J3784" i="49"/>
  <c r="I3784" i="49"/>
  <c r="H3784" i="49"/>
  <c r="K3783" i="49"/>
  <c r="I3783" i="49"/>
  <c r="J3783" i="49" s="1"/>
  <c r="H3783" i="49"/>
  <c r="K3782" i="49"/>
  <c r="I3782" i="49"/>
  <c r="K3781" i="49"/>
  <c r="I3781" i="49"/>
  <c r="K3780" i="49"/>
  <c r="I3780" i="49"/>
  <c r="J3780" i="49" s="1"/>
  <c r="H3780" i="49"/>
  <c r="K3779" i="49"/>
  <c r="I3779" i="49"/>
  <c r="J3779" i="49" s="1"/>
  <c r="H3779" i="49"/>
  <c r="K3778" i="49"/>
  <c r="J3778" i="49"/>
  <c r="I3778" i="49"/>
  <c r="H3778" i="49"/>
  <c r="K3777" i="49"/>
  <c r="I3777" i="49"/>
  <c r="J3777" i="49" s="1"/>
  <c r="H3777" i="49"/>
  <c r="K3776" i="49"/>
  <c r="I3776" i="49"/>
  <c r="K3775" i="49"/>
  <c r="I3775" i="49"/>
  <c r="K3774" i="49"/>
  <c r="J3774" i="49"/>
  <c r="I3774" i="49"/>
  <c r="H3774" i="49"/>
  <c r="K3773" i="49"/>
  <c r="I3773" i="49"/>
  <c r="J3773" i="49" s="1"/>
  <c r="H3773" i="49"/>
  <c r="K3772" i="49"/>
  <c r="I3772" i="49"/>
  <c r="K3771" i="49"/>
  <c r="I3771" i="49"/>
  <c r="J3771" i="49" s="1"/>
  <c r="H3771" i="49"/>
  <c r="K3770" i="49"/>
  <c r="I3770" i="49"/>
  <c r="J3770" i="49" s="1"/>
  <c r="H3770" i="49"/>
  <c r="K3769" i="49"/>
  <c r="I3769" i="49"/>
  <c r="K3768" i="49"/>
  <c r="J3768" i="49"/>
  <c r="I3768" i="49"/>
  <c r="H3768" i="49"/>
  <c r="K3767" i="49"/>
  <c r="I3767" i="49"/>
  <c r="J3767" i="49" s="1"/>
  <c r="H3767" i="49"/>
  <c r="K3766" i="49"/>
  <c r="I3766" i="49"/>
  <c r="K3765" i="49"/>
  <c r="I3765" i="49"/>
  <c r="K3764" i="49"/>
  <c r="I3764" i="49"/>
  <c r="J3764" i="49" s="1"/>
  <c r="H3764" i="49"/>
  <c r="K3763" i="49"/>
  <c r="I3763" i="49"/>
  <c r="J3763" i="49" s="1"/>
  <c r="H3763" i="49"/>
  <c r="K3762" i="49"/>
  <c r="J3762" i="49"/>
  <c r="I3762" i="49"/>
  <c r="H3762" i="49"/>
  <c r="K3761" i="49"/>
  <c r="I3761" i="49"/>
  <c r="J3761" i="49" s="1"/>
  <c r="H3761" i="49"/>
  <c r="K3760" i="49"/>
  <c r="I3760" i="49"/>
  <c r="K3759" i="49"/>
  <c r="I3759" i="49"/>
  <c r="K3758" i="49"/>
  <c r="J3758" i="49"/>
  <c r="I3758" i="49"/>
  <c r="H3758" i="49"/>
  <c r="K3757" i="49"/>
  <c r="I3757" i="49"/>
  <c r="J3757" i="49" s="1"/>
  <c r="H3757" i="49"/>
  <c r="K3756" i="49"/>
  <c r="I3756" i="49"/>
  <c r="K3755" i="49"/>
  <c r="I3755" i="49"/>
  <c r="J3755" i="49" s="1"/>
  <c r="H3755" i="49"/>
  <c r="K3754" i="49"/>
  <c r="I3754" i="49"/>
  <c r="J3754" i="49" s="1"/>
  <c r="H3754" i="49"/>
  <c r="K3753" i="49"/>
  <c r="I3753" i="49"/>
  <c r="K3752" i="49"/>
  <c r="J3752" i="49"/>
  <c r="I3752" i="49"/>
  <c r="H3752" i="49"/>
  <c r="K3751" i="49"/>
  <c r="I3751" i="49"/>
  <c r="J3751" i="49" s="1"/>
  <c r="H3751" i="49"/>
  <c r="K3750" i="49"/>
  <c r="I3750" i="49"/>
  <c r="K3749" i="49"/>
  <c r="I3749" i="49"/>
  <c r="K3748" i="49"/>
  <c r="I3748" i="49"/>
  <c r="J3748" i="49" s="1"/>
  <c r="H3748" i="49"/>
  <c r="K3747" i="49"/>
  <c r="I3747" i="49"/>
  <c r="J3747" i="49" s="1"/>
  <c r="H3747" i="49"/>
  <c r="K3746" i="49"/>
  <c r="J3746" i="49"/>
  <c r="I3746" i="49"/>
  <c r="H3746" i="49"/>
  <c r="K3745" i="49"/>
  <c r="I3745" i="49"/>
  <c r="J3745" i="49" s="1"/>
  <c r="H3745" i="49"/>
  <c r="K3744" i="49"/>
  <c r="I3744" i="49"/>
  <c r="K3743" i="49"/>
  <c r="I3743" i="49"/>
  <c r="K3742" i="49"/>
  <c r="J3742" i="49"/>
  <c r="I3742" i="49"/>
  <c r="H3742" i="49"/>
  <c r="K3741" i="49"/>
  <c r="I3741" i="49"/>
  <c r="J3741" i="49" s="1"/>
  <c r="H3741" i="49"/>
  <c r="K3740" i="49"/>
  <c r="J3740" i="49"/>
  <c r="I3740" i="49"/>
  <c r="H3740" i="49" s="1"/>
  <c r="K3739" i="49"/>
  <c r="I3739" i="49"/>
  <c r="J3739" i="49" s="1"/>
  <c r="H3739" i="49"/>
  <c r="K3738" i="49"/>
  <c r="I3738" i="49"/>
  <c r="J3738" i="49" s="1"/>
  <c r="H3738" i="49"/>
  <c r="K3737" i="49"/>
  <c r="I3737" i="49"/>
  <c r="K3736" i="49"/>
  <c r="J3736" i="49"/>
  <c r="I3736" i="49"/>
  <c r="H3736" i="49"/>
  <c r="K3735" i="49"/>
  <c r="I3735" i="49"/>
  <c r="J3735" i="49" s="1"/>
  <c r="H3735" i="49"/>
  <c r="K3734" i="49"/>
  <c r="I3734" i="49"/>
  <c r="K3733" i="49"/>
  <c r="I3733" i="49"/>
  <c r="K3732" i="49"/>
  <c r="I3732" i="49"/>
  <c r="J3732" i="49" s="1"/>
  <c r="H3732" i="49"/>
  <c r="K3731" i="49"/>
  <c r="I3731" i="49"/>
  <c r="J3731" i="49" s="1"/>
  <c r="H3731" i="49"/>
  <c r="K3730" i="49"/>
  <c r="J3730" i="49"/>
  <c r="I3730" i="49"/>
  <c r="H3730" i="49"/>
  <c r="K3729" i="49"/>
  <c r="I3729" i="49"/>
  <c r="J3729" i="49" s="1"/>
  <c r="H3729" i="49"/>
  <c r="K3728" i="49"/>
  <c r="I3728" i="49"/>
  <c r="K3727" i="49"/>
  <c r="I3727" i="49"/>
  <c r="K3726" i="49"/>
  <c r="J3726" i="49"/>
  <c r="I3726" i="49"/>
  <c r="H3726" i="49"/>
  <c r="K3725" i="49"/>
  <c r="I3725" i="49"/>
  <c r="J3725" i="49" s="1"/>
  <c r="H3725" i="49"/>
  <c r="K3724" i="49"/>
  <c r="I3724" i="49"/>
  <c r="K3723" i="49"/>
  <c r="I3723" i="49"/>
  <c r="J3723" i="49" s="1"/>
  <c r="H3723" i="49"/>
  <c r="K3722" i="49"/>
  <c r="I3722" i="49"/>
  <c r="J3722" i="49" s="1"/>
  <c r="K3721" i="49"/>
  <c r="I3721" i="49"/>
  <c r="K3720" i="49"/>
  <c r="J3720" i="49"/>
  <c r="I3720" i="49"/>
  <c r="H3720" i="49"/>
  <c r="K3719" i="49"/>
  <c r="I3719" i="49"/>
  <c r="J3719" i="49" s="1"/>
  <c r="H3719" i="49"/>
  <c r="K3718" i="49"/>
  <c r="I3718" i="49"/>
  <c r="K3717" i="49"/>
  <c r="I3717" i="49"/>
  <c r="K3716" i="49"/>
  <c r="I3716" i="49"/>
  <c r="J3716" i="49" s="1"/>
  <c r="H3716" i="49"/>
  <c r="K3715" i="49"/>
  <c r="I3715" i="49"/>
  <c r="K3714" i="49"/>
  <c r="J3714" i="49"/>
  <c r="I3714" i="49"/>
  <c r="H3714" i="49"/>
  <c r="K3713" i="49"/>
  <c r="I3713" i="49"/>
  <c r="J3713" i="49" s="1"/>
  <c r="H3713" i="49"/>
  <c r="K3712" i="49"/>
  <c r="I3712" i="49"/>
  <c r="K3711" i="49"/>
  <c r="I3711" i="49"/>
  <c r="K3710" i="49"/>
  <c r="J3710" i="49"/>
  <c r="I3710" i="49"/>
  <c r="H3710" i="49"/>
  <c r="K3709" i="49"/>
  <c r="I3709" i="49"/>
  <c r="J3709" i="49" s="1"/>
  <c r="H3709" i="49"/>
  <c r="K3708" i="49"/>
  <c r="J3708" i="49"/>
  <c r="I3708" i="49"/>
  <c r="H3708" i="49" s="1"/>
  <c r="K3707" i="49"/>
  <c r="I3707" i="49"/>
  <c r="J3707" i="49" s="1"/>
  <c r="H3707" i="49"/>
  <c r="K3706" i="49"/>
  <c r="I3706" i="49"/>
  <c r="J3706" i="49" s="1"/>
  <c r="H3706" i="49"/>
  <c r="K3705" i="49"/>
  <c r="I3705" i="49"/>
  <c r="K3704" i="49"/>
  <c r="J3704" i="49"/>
  <c r="I3704" i="49"/>
  <c r="H3704" i="49"/>
  <c r="K3703" i="49"/>
  <c r="I3703" i="49"/>
  <c r="J3703" i="49" s="1"/>
  <c r="H3703" i="49"/>
  <c r="K3702" i="49"/>
  <c r="I3702" i="49"/>
  <c r="K3701" i="49"/>
  <c r="I3701" i="49"/>
  <c r="K3700" i="49"/>
  <c r="I3700" i="49"/>
  <c r="K3699" i="49"/>
  <c r="I3699" i="49"/>
  <c r="J3699" i="49" s="1"/>
  <c r="H3699" i="49"/>
  <c r="K3698" i="49"/>
  <c r="J3698" i="49"/>
  <c r="I3698" i="49"/>
  <c r="H3698" i="49"/>
  <c r="K3697" i="49"/>
  <c r="I3697" i="49"/>
  <c r="J3697" i="49" s="1"/>
  <c r="H3697" i="49"/>
  <c r="K3696" i="49"/>
  <c r="I3696" i="49"/>
  <c r="K3695" i="49"/>
  <c r="I3695" i="49"/>
  <c r="K3694" i="49"/>
  <c r="J3694" i="49"/>
  <c r="I3694" i="49"/>
  <c r="H3694" i="49"/>
  <c r="K3693" i="49"/>
  <c r="I3693" i="49"/>
  <c r="J3693" i="49" s="1"/>
  <c r="K3692" i="49"/>
  <c r="J3692" i="49"/>
  <c r="I3692" i="49"/>
  <c r="H3692" i="49" s="1"/>
  <c r="K3691" i="49"/>
  <c r="I3691" i="49"/>
  <c r="J3691" i="49" s="1"/>
  <c r="H3691" i="49"/>
  <c r="K3690" i="49"/>
  <c r="I3690" i="49"/>
  <c r="J3690" i="49" s="1"/>
  <c r="H3690" i="49"/>
  <c r="K3689" i="49"/>
  <c r="I3689" i="49"/>
  <c r="K3688" i="49"/>
  <c r="J3688" i="49"/>
  <c r="I3688" i="49"/>
  <c r="H3688" i="49"/>
  <c r="K3687" i="49"/>
  <c r="I3687" i="49"/>
  <c r="J3687" i="49" s="1"/>
  <c r="H3687" i="49"/>
  <c r="K3686" i="49"/>
  <c r="I3686" i="49"/>
  <c r="H3686" i="49" s="1"/>
  <c r="K3685" i="49"/>
  <c r="I3685" i="49"/>
  <c r="K3684" i="49"/>
  <c r="I3684" i="49"/>
  <c r="J3684" i="49" s="1"/>
  <c r="H3684" i="49"/>
  <c r="K3683" i="49"/>
  <c r="I3683" i="49"/>
  <c r="J3683" i="49" s="1"/>
  <c r="H3683" i="49"/>
  <c r="K3682" i="49"/>
  <c r="J3682" i="49"/>
  <c r="I3682" i="49"/>
  <c r="H3682" i="49"/>
  <c r="K3681" i="49"/>
  <c r="I3681" i="49"/>
  <c r="J3681" i="49" s="1"/>
  <c r="H3681" i="49"/>
  <c r="K3680" i="49"/>
  <c r="I3680" i="49"/>
  <c r="K3679" i="49"/>
  <c r="I3679" i="49"/>
  <c r="K3678" i="49"/>
  <c r="J3678" i="49"/>
  <c r="I3678" i="49"/>
  <c r="H3678" i="49"/>
  <c r="K3677" i="49"/>
  <c r="I3677" i="49"/>
  <c r="K3676" i="49"/>
  <c r="I3676" i="49"/>
  <c r="K3675" i="49"/>
  <c r="I3675" i="49"/>
  <c r="J3675" i="49" s="1"/>
  <c r="H3675" i="49"/>
  <c r="K3674" i="49"/>
  <c r="I3674" i="49"/>
  <c r="J3674" i="49" s="1"/>
  <c r="K3673" i="49"/>
  <c r="I3673" i="49"/>
  <c r="K3672" i="49"/>
  <c r="J3672" i="49"/>
  <c r="I3672" i="49"/>
  <c r="H3672" i="49"/>
  <c r="K3671" i="49"/>
  <c r="I3671" i="49"/>
  <c r="J3671" i="49" s="1"/>
  <c r="H3671" i="49"/>
  <c r="K3670" i="49"/>
  <c r="J3670" i="49"/>
  <c r="I3670" i="49"/>
  <c r="H3670" i="49" s="1"/>
  <c r="K3669" i="49"/>
  <c r="I3669" i="49"/>
  <c r="K3668" i="49"/>
  <c r="I3668" i="49"/>
  <c r="J3668" i="49" s="1"/>
  <c r="H3668" i="49"/>
  <c r="K3667" i="49"/>
  <c r="I3667" i="49"/>
  <c r="J3667" i="49" s="1"/>
  <c r="K3666" i="49"/>
  <c r="J3666" i="49"/>
  <c r="I3666" i="49"/>
  <c r="H3666" i="49"/>
  <c r="K3665" i="49"/>
  <c r="I3665" i="49"/>
  <c r="J3665" i="49" s="1"/>
  <c r="H3665" i="49"/>
  <c r="K3664" i="49"/>
  <c r="I3664" i="49"/>
  <c r="K3663" i="49"/>
  <c r="J3663" i="49"/>
  <c r="I3663" i="49"/>
  <c r="H3663" i="49"/>
  <c r="K3662" i="49"/>
  <c r="I3662" i="49"/>
  <c r="K3661" i="49"/>
  <c r="J3661" i="49"/>
  <c r="I3661" i="49"/>
  <c r="H3661" i="49"/>
  <c r="K3660" i="49"/>
  <c r="I3660" i="49"/>
  <c r="K3659" i="49"/>
  <c r="J3659" i="49"/>
  <c r="I3659" i="49"/>
  <c r="H3659" i="49"/>
  <c r="K3658" i="49"/>
  <c r="I3658" i="49"/>
  <c r="K3657" i="49"/>
  <c r="J3657" i="49"/>
  <c r="I3657" i="49"/>
  <c r="H3657" i="49"/>
  <c r="K3656" i="49"/>
  <c r="I3656" i="49"/>
  <c r="K3655" i="49"/>
  <c r="J3655" i="49"/>
  <c r="I3655" i="49"/>
  <c r="H3655" i="49"/>
  <c r="K3654" i="49"/>
  <c r="I3654" i="49"/>
  <c r="K3653" i="49"/>
  <c r="J3653" i="49"/>
  <c r="I3653" i="49"/>
  <c r="H3653" i="49"/>
  <c r="K3652" i="49"/>
  <c r="I3652" i="49"/>
  <c r="K3651" i="49"/>
  <c r="J3651" i="49"/>
  <c r="I3651" i="49"/>
  <c r="H3651" i="49"/>
  <c r="K3650" i="49"/>
  <c r="I3650" i="49"/>
  <c r="K3649" i="49"/>
  <c r="J3649" i="49"/>
  <c r="I3649" i="49"/>
  <c r="H3649" i="49"/>
  <c r="K3648" i="49"/>
  <c r="I3648" i="49"/>
  <c r="K3647" i="49"/>
  <c r="J3647" i="49"/>
  <c r="I3647" i="49"/>
  <c r="H3647" i="49"/>
  <c r="K3646" i="49"/>
  <c r="I3646" i="49"/>
  <c r="K3645" i="49"/>
  <c r="J3645" i="49"/>
  <c r="I3645" i="49"/>
  <c r="H3645" i="49"/>
  <c r="K3644" i="49"/>
  <c r="I3644" i="49"/>
  <c r="K3643" i="49"/>
  <c r="J3643" i="49"/>
  <c r="I3643" i="49"/>
  <c r="H3643" i="49"/>
  <c r="K3642" i="49"/>
  <c r="I3642" i="49"/>
  <c r="K3641" i="49"/>
  <c r="J3641" i="49"/>
  <c r="I3641" i="49"/>
  <c r="H3641" i="49"/>
  <c r="K3640" i="49"/>
  <c r="I3640" i="49"/>
  <c r="K3639" i="49"/>
  <c r="J3639" i="49"/>
  <c r="I3639" i="49"/>
  <c r="H3639" i="49"/>
  <c r="K3638" i="49"/>
  <c r="I3638" i="49"/>
  <c r="K3637" i="49"/>
  <c r="J3637" i="49"/>
  <c r="I3637" i="49"/>
  <c r="H3637" i="49"/>
  <c r="K3636" i="49"/>
  <c r="I3636" i="49"/>
  <c r="K3635" i="49"/>
  <c r="J3635" i="49"/>
  <c r="I3635" i="49"/>
  <c r="H3635" i="49"/>
  <c r="K3634" i="49"/>
  <c r="I3634" i="49"/>
  <c r="K3633" i="49"/>
  <c r="J3633" i="49"/>
  <c r="I3633" i="49"/>
  <c r="H3633" i="49"/>
  <c r="K3632" i="49"/>
  <c r="I3632" i="49"/>
  <c r="K3631" i="49"/>
  <c r="J3631" i="49"/>
  <c r="I3631" i="49"/>
  <c r="H3631" i="49"/>
  <c r="K3630" i="49"/>
  <c r="I3630" i="49"/>
  <c r="K3629" i="49"/>
  <c r="J3629" i="49"/>
  <c r="I3629" i="49"/>
  <c r="H3629" i="49"/>
  <c r="K3628" i="49"/>
  <c r="I3628" i="49"/>
  <c r="K3627" i="49"/>
  <c r="J3627" i="49"/>
  <c r="I3627" i="49"/>
  <c r="H3627" i="49"/>
  <c r="K3626" i="49"/>
  <c r="I3626" i="49"/>
  <c r="K3625" i="49"/>
  <c r="J3625" i="49"/>
  <c r="I3625" i="49"/>
  <c r="H3625" i="49"/>
  <c r="K3624" i="49"/>
  <c r="I3624" i="49"/>
  <c r="K3623" i="49"/>
  <c r="J3623" i="49"/>
  <c r="I3623" i="49"/>
  <c r="H3623" i="49"/>
  <c r="K3622" i="49"/>
  <c r="I3622" i="49"/>
  <c r="K3621" i="49"/>
  <c r="J3621" i="49"/>
  <c r="I3621" i="49"/>
  <c r="H3621" i="49"/>
  <c r="K3620" i="49"/>
  <c r="I3620" i="49"/>
  <c r="K3619" i="49"/>
  <c r="J3619" i="49"/>
  <c r="I3619" i="49"/>
  <c r="H3619" i="49"/>
  <c r="K3618" i="49"/>
  <c r="I3618" i="49"/>
  <c r="K3617" i="49"/>
  <c r="J3617" i="49"/>
  <c r="I3617" i="49"/>
  <c r="H3617" i="49"/>
  <c r="K3616" i="49"/>
  <c r="I3616" i="49"/>
  <c r="K3615" i="49"/>
  <c r="J3615" i="49"/>
  <c r="I3615" i="49"/>
  <c r="H3615" i="49"/>
  <c r="K3614" i="49"/>
  <c r="I3614" i="49"/>
  <c r="K3613" i="49"/>
  <c r="J3613" i="49"/>
  <c r="I3613" i="49"/>
  <c r="H3613" i="49"/>
  <c r="K3612" i="49"/>
  <c r="I3612" i="49"/>
  <c r="K3611" i="49"/>
  <c r="J3611" i="49"/>
  <c r="I3611" i="49"/>
  <c r="H3611" i="49"/>
  <c r="K3610" i="49"/>
  <c r="I3610" i="49"/>
  <c r="K3609" i="49"/>
  <c r="J3609" i="49"/>
  <c r="I3609" i="49"/>
  <c r="H3609" i="49"/>
  <c r="K3608" i="49"/>
  <c r="I3608" i="49"/>
  <c r="K3607" i="49"/>
  <c r="J3607" i="49"/>
  <c r="I3607" i="49"/>
  <c r="H3607" i="49"/>
  <c r="K3606" i="49"/>
  <c r="I3606" i="49"/>
  <c r="K3605" i="49"/>
  <c r="J3605" i="49"/>
  <c r="I3605" i="49"/>
  <c r="H3605" i="49"/>
  <c r="K3604" i="49"/>
  <c r="I3604" i="49"/>
  <c r="K3603" i="49"/>
  <c r="J3603" i="49"/>
  <c r="I3603" i="49"/>
  <c r="H3603" i="49"/>
  <c r="K3602" i="49"/>
  <c r="I3602" i="49"/>
  <c r="K3601" i="49"/>
  <c r="J3601" i="49"/>
  <c r="I3601" i="49"/>
  <c r="H3601" i="49"/>
  <c r="K3600" i="49"/>
  <c r="I3600" i="49"/>
  <c r="K3599" i="49"/>
  <c r="J3599" i="49"/>
  <c r="I3599" i="49"/>
  <c r="H3599" i="49"/>
  <c r="K3598" i="49"/>
  <c r="I3598" i="49"/>
  <c r="K3597" i="49"/>
  <c r="J3597" i="49"/>
  <c r="I3597" i="49"/>
  <c r="H3597" i="49"/>
  <c r="K3596" i="49"/>
  <c r="I3596" i="49"/>
  <c r="K3595" i="49"/>
  <c r="J3595" i="49"/>
  <c r="I3595" i="49"/>
  <c r="H3595" i="49"/>
  <c r="K3594" i="49"/>
  <c r="I3594" i="49"/>
  <c r="K3593" i="49"/>
  <c r="J3593" i="49"/>
  <c r="I3593" i="49"/>
  <c r="H3593" i="49"/>
  <c r="K3592" i="49"/>
  <c r="I3592" i="49"/>
  <c r="K3591" i="49"/>
  <c r="J3591" i="49"/>
  <c r="I3591" i="49"/>
  <c r="H3591" i="49"/>
  <c r="K3590" i="49"/>
  <c r="I3590" i="49"/>
  <c r="K3589" i="49"/>
  <c r="J3589" i="49"/>
  <c r="I3589" i="49"/>
  <c r="H3589" i="49"/>
  <c r="K3588" i="49"/>
  <c r="I3588" i="49"/>
  <c r="K3587" i="49"/>
  <c r="J3587" i="49"/>
  <c r="I3587" i="49"/>
  <c r="H3587" i="49"/>
  <c r="K3586" i="49"/>
  <c r="I3586" i="49"/>
  <c r="K3585" i="49"/>
  <c r="J3585" i="49"/>
  <c r="I3585" i="49"/>
  <c r="H3585" i="49"/>
  <c r="K3584" i="49"/>
  <c r="I3584" i="49"/>
  <c r="K3583" i="49"/>
  <c r="J3583" i="49"/>
  <c r="I3583" i="49"/>
  <c r="H3583" i="49"/>
  <c r="K3582" i="49"/>
  <c r="I3582" i="49"/>
  <c r="K3581" i="49"/>
  <c r="J3581" i="49"/>
  <c r="I3581" i="49"/>
  <c r="H3581" i="49"/>
  <c r="K3580" i="49"/>
  <c r="I3580" i="49"/>
  <c r="K3579" i="49"/>
  <c r="J3579" i="49"/>
  <c r="I3579" i="49"/>
  <c r="H3579" i="49"/>
  <c r="K3578" i="49"/>
  <c r="I3578" i="49"/>
  <c r="K3577" i="49"/>
  <c r="J3577" i="49"/>
  <c r="I3577" i="49"/>
  <c r="H3577" i="49"/>
  <c r="K3576" i="49"/>
  <c r="I3576" i="49"/>
  <c r="K3575" i="49"/>
  <c r="J3575" i="49"/>
  <c r="I3575" i="49"/>
  <c r="H3575" i="49"/>
  <c r="K3574" i="49"/>
  <c r="I3574" i="49"/>
  <c r="K3573" i="49"/>
  <c r="J3573" i="49"/>
  <c r="I3573" i="49"/>
  <c r="H3573" i="49"/>
  <c r="K3572" i="49"/>
  <c r="I3572" i="49"/>
  <c r="K3571" i="49"/>
  <c r="J3571" i="49"/>
  <c r="I3571" i="49"/>
  <c r="H3571" i="49"/>
  <c r="K3570" i="49"/>
  <c r="I3570" i="49"/>
  <c r="K3569" i="49"/>
  <c r="J3569" i="49"/>
  <c r="I3569" i="49"/>
  <c r="H3569" i="49"/>
  <c r="K3568" i="49"/>
  <c r="I3568" i="49"/>
  <c r="K3567" i="49"/>
  <c r="J3567" i="49"/>
  <c r="I3567" i="49"/>
  <c r="H3567" i="49"/>
  <c r="K3566" i="49"/>
  <c r="I3566" i="49"/>
  <c r="K3565" i="49"/>
  <c r="J3565" i="49"/>
  <c r="I3565" i="49"/>
  <c r="H3565" i="49"/>
  <c r="K3564" i="49"/>
  <c r="I3564" i="49"/>
  <c r="K3563" i="49"/>
  <c r="J3563" i="49"/>
  <c r="I3563" i="49"/>
  <c r="H3563" i="49"/>
  <c r="K3562" i="49"/>
  <c r="I3562" i="49"/>
  <c r="K3561" i="49"/>
  <c r="I3561" i="49"/>
  <c r="K3560" i="49"/>
  <c r="I3560" i="49"/>
  <c r="K3559" i="49"/>
  <c r="J3559" i="49"/>
  <c r="I3559" i="49"/>
  <c r="H3559" i="49"/>
  <c r="K3558" i="49"/>
  <c r="I3558" i="49"/>
  <c r="K3557" i="49"/>
  <c r="J3557" i="49"/>
  <c r="I3557" i="49"/>
  <c r="H3557" i="49" s="1"/>
  <c r="K3556" i="49"/>
  <c r="I3556" i="49"/>
  <c r="K3555" i="49"/>
  <c r="J3555" i="49"/>
  <c r="I3555" i="49"/>
  <c r="H3555" i="49"/>
  <c r="K3554" i="49"/>
  <c r="I3554" i="49"/>
  <c r="K3553" i="49"/>
  <c r="I3553" i="49"/>
  <c r="K3552" i="49"/>
  <c r="I3552" i="49"/>
  <c r="K3551" i="49"/>
  <c r="J3551" i="49"/>
  <c r="I3551" i="49"/>
  <c r="H3551" i="49"/>
  <c r="K3550" i="49"/>
  <c r="I3550" i="49"/>
  <c r="K3549" i="49"/>
  <c r="I3549" i="49"/>
  <c r="K3548" i="49"/>
  <c r="I3548" i="49"/>
  <c r="K3547" i="49"/>
  <c r="J3547" i="49"/>
  <c r="I3547" i="49"/>
  <c r="H3547" i="49"/>
  <c r="K3546" i="49"/>
  <c r="I3546" i="49"/>
  <c r="K3545" i="49"/>
  <c r="I3545" i="49"/>
  <c r="K3544" i="49"/>
  <c r="I3544" i="49"/>
  <c r="K3543" i="49"/>
  <c r="J3543" i="49"/>
  <c r="I3543" i="49"/>
  <c r="H3543" i="49"/>
  <c r="K3542" i="49"/>
  <c r="I3542" i="49"/>
  <c r="K3541" i="49"/>
  <c r="J3541" i="49"/>
  <c r="I3541" i="49"/>
  <c r="H3541" i="49" s="1"/>
  <c r="K3540" i="49"/>
  <c r="I3540" i="49"/>
  <c r="K3539" i="49"/>
  <c r="J3539" i="49"/>
  <c r="I3539" i="49"/>
  <c r="H3539" i="49"/>
  <c r="K3538" i="49"/>
  <c r="I3538" i="49"/>
  <c r="K3537" i="49"/>
  <c r="I3537" i="49"/>
  <c r="K3536" i="49"/>
  <c r="I3536" i="49"/>
  <c r="K3535" i="49"/>
  <c r="J3535" i="49"/>
  <c r="I3535" i="49"/>
  <c r="H3535" i="49"/>
  <c r="K3534" i="49"/>
  <c r="I3534" i="49"/>
  <c r="K3533" i="49"/>
  <c r="I3533" i="49"/>
  <c r="H3533" i="49" s="1"/>
  <c r="K3532" i="49"/>
  <c r="I3532" i="49"/>
  <c r="K3531" i="49"/>
  <c r="J3531" i="49"/>
  <c r="I3531" i="49"/>
  <c r="H3531" i="49"/>
  <c r="K3530" i="49"/>
  <c r="I3530" i="49"/>
  <c r="K3529" i="49"/>
  <c r="I3529" i="49"/>
  <c r="K3528" i="49"/>
  <c r="I3528" i="49"/>
  <c r="K3527" i="49"/>
  <c r="J3527" i="49"/>
  <c r="I3527" i="49"/>
  <c r="H3527" i="49"/>
  <c r="K3526" i="49"/>
  <c r="I3526" i="49"/>
  <c r="K3525" i="49"/>
  <c r="J3525" i="49"/>
  <c r="I3525" i="49"/>
  <c r="H3525" i="49" s="1"/>
  <c r="K3524" i="49"/>
  <c r="I3524" i="49"/>
  <c r="K3523" i="49"/>
  <c r="J3523" i="49"/>
  <c r="I3523" i="49"/>
  <c r="H3523" i="49"/>
  <c r="K3522" i="49"/>
  <c r="I3522" i="49"/>
  <c r="K3521" i="49"/>
  <c r="I3521" i="49"/>
  <c r="K3520" i="49"/>
  <c r="I3520" i="49"/>
  <c r="K3519" i="49"/>
  <c r="J3519" i="49"/>
  <c r="I3519" i="49"/>
  <c r="H3519" i="49"/>
  <c r="K3518" i="49"/>
  <c r="I3518" i="49"/>
  <c r="K3517" i="49"/>
  <c r="I3517" i="49"/>
  <c r="H3517" i="49" s="1"/>
  <c r="K3516" i="49"/>
  <c r="I3516" i="49"/>
  <c r="K3515" i="49"/>
  <c r="J3515" i="49"/>
  <c r="I3515" i="49"/>
  <c r="H3515" i="49"/>
  <c r="K3514" i="49"/>
  <c r="I3514" i="49"/>
  <c r="K3513" i="49"/>
  <c r="I3513" i="49"/>
  <c r="K3512" i="49"/>
  <c r="I3512" i="49"/>
  <c r="K3511" i="49"/>
  <c r="J3511" i="49"/>
  <c r="I3511" i="49"/>
  <c r="H3511" i="49"/>
  <c r="K3510" i="49"/>
  <c r="I3510" i="49"/>
  <c r="K3509" i="49"/>
  <c r="J3509" i="49"/>
  <c r="I3509" i="49"/>
  <c r="H3509" i="49" s="1"/>
  <c r="K3508" i="49"/>
  <c r="I3508" i="49"/>
  <c r="K3507" i="49"/>
  <c r="J3507" i="49"/>
  <c r="I3507" i="49"/>
  <c r="H3507" i="49"/>
  <c r="K3506" i="49"/>
  <c r="I3506" i="49"/>
  <c r="K3505" i="49"/>
  <c r="I3505" i="49"/>
  <c r="K3504" i="49"/>
  <c r="I3504" i="49"/>
  <c r="K3503" i="49"/>
  <c r="J3503" i="49"/>
  <c r="I3503" i="49"/>
  <c r="H3503" i="49"/>
  <c r="K3502" i="49"/>
  <c r="I3502" i="49"/>
  <c r="K3501" i="49"/>
  <c r="J3501" i="49"/>
  <c r="I3501" i="49"/>
  <c r="H3501" i="49" s="1"/>
  <c r="K3500" i="49"/>
  <c r="I3500" i="49"/>
  <c r="K3499" i="49"/>
  <c r="J3499" i="49"/>
  <c r="I3499" i="49"/>
  <c r="H3499" i="49"/>
  <c r="K3498" i="49"/>
  <c r="I3498" i="49"/>
  <c r="K3497" i="49"/>
  <c r="I3497" i="49"/>
  <c r="K3496" i="49"/>
  <c r="I3496" i="49"/>
  <c r="K3495" i="49"/>
  <c r="J3495" i="49"/>
  <c r="I3495" i="49"/>
  <c r="H3495" i="49"/>
  <c r="K3494" i="49"/>
  <c r="I3494" i="49"/>
  <c r="K3493" i="49"/>
  <c r="J3493" i="49"/>
  <c r="I3493" i="49"/>
  <c r="H3493" i="49" s="1"/>
  <c r="K3492" i="49"/>
  <c r="I3492" i="49"/>
  <c r="K3491" i="49"/>
  <c r="J3491" i="49"/>
  <c r="I3491" i="49"/>
  <c r="H3491" i="49"/>
  <c r="K3490" i="49"/>
  <c r="I3490" i="49"/>
  <c r="K3489" i="49"/>
  <c r="I3489" i="49"/>
  <c r="K3488" i="49"/>
  <c r="I3488" i="49"/>
  <c r="K3487" i="49"/>
  <c r="J3487" i="49"/>
  <c r="I3487" i="49"/>
  <c r="H3487" i="49"/>
  <c r="K3486" i="49"/>
  <c r="I3486" i="49"/>
  <c r="K3485" i="49"/>
  <c r="I3485" i="49"/>
  <c r="K3484" i="49"/>
  <c r="I3484" i="49"/>
  <c r="K3483" i="49"/>
  <c r="J3483" i="49"/>
  <c r="I3483" i="49"/>
  <c r="H3483" i="49"/>
  <c r="K3482" i="49"/>
  <c r="I3482" i="49"/>
  <c r="K3481" i="49"/>
  <c r="I3481" i="49"/>
  <c r="K3480" i="49"/>
  <c r="I3480" i="49"/>
  <c r="K3479" i="49"/>
  <c r="J3479" i="49"/>
  <c r="I3479" i="49"/>
  <c r="H3479" i="49"/>
  <c r="K3478" i="49"/>
  <c r="I3478" i="49"/>
  <c r="K3477" i="49"/>
  <c r="J3477" i="49"/>
  <c r="I3477" i="49"/>
  <c r="H3477" i="49" s="1"/>
  <c r="K3476" i="49"/>
  <c r="I3476" i="49"/>
  <c r="K3475" i="49"/>
  <c r="J3475" i="49"/>
  <c r="I3475" i="49"/>
  <c r="H3475" i="49"/>
  <c r="K3474" i="49"/>
  <c r="I3474" i="49"/>
  <c r="K3473" i="49"/>
  <c r="I3473" i="49"/>
  <c r="K3472" i="49"/>
  <c r="I3472" i="49"/>
  <c r="K3471" i="49"/>
  <c r="J3471" i="49"/>
  <c r="I3471" i="49"/>
  <c r="H3471" i="49"/>
  <c r="K3470" i="49"/>
  <c r="I3470" i="49"/>
  <c r="K3469" i="49"/>
  <c r="I3469" i="49"/>
  <c r="H3469" i="49" s="1"/>
  <c r="K3468" i="49"/>
  <c r="I3468" i="49"/>
  <c r="K3467" i="49"/>
  <c r="J3467" i="49"/>
  <c r="I3467" i="49"/>
  <c r="H3467" i="49"/>
  <c r="K3466" i="49"/>
  <c r="I3466" i="49"/>
  <c r="K3465" i="49"/>
  <c r="I3465" i="49"/>
  <c r="K3464" i="49"/>
  <c r="I3464" i="49"/>
  <c r="K3463" i="49"/>
  <c r="J3463" i="49"/>
  <c r="I3463" i="49"/>
  <c r="H3463" i="49"/>
  <c r="K3462" i="49"/>
  <c r="I3462" i="49"/>
  <c r="K3461" i="49"/>
  <c r="J3461" i="49"/>
  <c r="I3461" i="49"/>
  <c r="H3461" i="49" s="1"/>
  <c r="K3460" i="49"/>
  <c r="I3460" i="49"/>
  <c r="K3459" i="49"/>
  <c r="J3459" i="49"/>
  <c r="I3459" i="49"/>
  <c r="H3459" i="49"/>
  <c r="K3458" i="49"/>
  <c r="I3458" i="49"/>
  <c r="K3457" i="49"/>
  <c r="I3457" i="49"/>
  <c r="K3456" i="49"/>
  <c r="I3456" i="49"/>
  <c r="K3455" i="49"/>
  <c r="J3455" i="49"/>
  <c r="I3455" i="49"/>
  <c r="H3455" i="49"/>
  <c r="K3454" i="49"/>
  <c r="I3454" i="49"/>
  <c r="K3453" i="49"/>
  <c r="I3453" i="49"/>
  <c r="H3453" i="49" s="1"/>
  <c r="K3452" i="49"/>
  <c r="I3452" i="49"/>
  <c r="K3451" i="49"/>
  <c r="J3451" i="49"/>
  <c r="I3451" i="49"/>
  <c r="H3451" i="49"/>
  <c r="K3450" i="49"/>
  <c r="I3450" i="49"/>
  <c r="K3449" i="49"/>
  <c r="I3449" i="49"/>
  <c r="K3448" i="49"/>
  <c r="I3448" i="49"/>
  <c r="K3447" i="49"/>
  <c r="J3447" i="49"/>
  <c r="I3447" i="49"/>
  <c r="H3447" i="49"/>
  <c r="K3446" i="49"/>
  <c r="I3446" i="49"/>
  <c r="K3445" i="49"/>
  <c r="J3445" i="49"/>
  <c r="I3445" i="49"/>
  <c r="H3445" i="49" s="1"/>
  <c r="K3444" i="49"/>
  <c r="I3444" i="49"/>
  <c r="K3443" i="49"/>
  <c r="J3443" i="49"/>
  <c r="I3443" i="49"/>
  <c r="H3443" i="49"/>
  <c r="K3442" i="49"/>
  <c r="I3442" i="49"/>
  <c r="K3441" i="49"/>
  <c r="I3441" i="49"/>
  <c r="K3440" i="49"/>
  <c r="I3440" i="49"/>
  <c r="K3439" i="49"/>
  <c r="J3439" i="49"/>
  <c r="I3439" i="49"/>
  <c r="H3439" i="49"/>
  <c r="K3438" i="49"/>
  <c r="I3438" i="49"/>
  <c r="K3437" i="49"/>
  <c r="J3437" i="49"/>
  <c r="I3437" i="49"/>
  <c r="H3437" i="49" s="1"/>
  <c r="K3436" i="49"/>
  <c r="I3436" i="49"/>
  <c r="K3435" i="49"/>
  <c r="J3435" i="49"/>
  <c r="I3435" i="49"/>
  <c r="H3435" i="49"/>
  <c r="K3434" i="49"/>
  <c r="I3434" i="49"/>
  <c r="K3433" i="49"/>
  <c r="I3433" i="49"/>
  <c r="K3432" i="49"/>
  <c r="I3432" i="49"/>
  <c r="K3431" i="49"/>
  <c r="J3431" i="49"/>
  <c r="I3431" i="49"/>
  <c r="H3431" i="49"/>
  <c r="K3430" i="49"/>
  <c r="I3430" i="49"/>
  <c r="K3429" i="49"/>
  <c r="J3429" i="49"/>
  <c r="I3429" i="49"/>
  <c r="H3429" i="49" s="1"/>
  <c r="K3428" i="49"/>
  <c r="I3428" i="49"/>
  <c r="K3427" i="49"/>
  <c r="J3427" i="49"/>
  <c r="I3427" i="49"/>
  <c r="H3427" i="49"/>
  <c r="K3426" i="49"/>
  <c r="I3426" i="49"/>
  <c r="K3425" i="49"/>
  <c r="I3425" i="49"/>
  <c r="K3424" i="49"/>
  <c r="I3424" i="49"/>
  <c r="K3423" i="49"/>
  <c r="J3423" i="49"/>
  <c r="I3423" i="49"/>
  <c r="H3423" i="49"/>
  <c r="K3422" i="49"/>
  <c r="I3422" i="49"/>
  <c r="K3421" i="49"/>
  <c r="I3421" i="49"/>
  <c r="K3420" i="49"/>
  <c r="I3420" i="49"/>
  <c r="K3419" i="49"/>
  <c r="J3419" i="49"/>
  <c r="I3419" i="49"/>
  <c r="H3419" i="49"/>
  <c r="K3418" i="49"/>
  <c r="I3418" i="49"/>
  <c r="K3417" i="49"/>
  <c r="I3417" i="49"/>
  <c r="K3416" i="49"/>
  <c r="I3416" i="49"/>
  <c r="K3415" i="49"/>
  <c r="J3415" i="49"/>
  <c r="I3415" i="49"/>
  <c r="H3415" i="49"/>
  <c r="K3414" i="49"/>
  <c r="I3414" i="49"/>
  <c r="K3413" i="49"/>
  <c r="J3413" i="49"/>
  <c r="I3413" i="49"/>
  <c r="H3413" i="49" s="1"/>
  <c r="K3412" i="49"/>
  <c r="I3412" i="49"/>
  <c r="K3411" i="49"/>
  <c r="J3411" i="49"/>
  <c r="I3411" i="49"/>
  <c r="H3411" i="49"/>
  <c r="K3410" i="49"/>
  <c r="I3410" i="49"/>
  <c r="K3409" i="49"/>
  <c r="I3409" i="49"/>
  <c r="K3408" i="49"/>
  <c r="I3408" i="49"/>
  <c r="K3407" i="49"/>
  <c r="J3407" i="49"/>
  <c r="I3407" i="49"/>
  <c r="H3407" i="49"/>
  <c r="K3406" i="49"/>
  <c r="I3406" i="49"/>
  <c r="K3405" i="49"/>
  <c r="J3405" i="49"/>
  <c r="I3405" i="49"/>
  <c r="H3405" i="49"/>
  <c r="K3404" i="49"/>
  <c r="I3404" i="49"/>
  <c r="K3403" i="49"/>
  <c r="J3403" i="49"/>
  <c r="I3403" i="49"/>
  <c r="H3403" i="49"/>
  <c r="K3402" i="49"/>
  <c r="I3402" i="49"/>
  <c r="K3401" i="49"/>
  <c r="J3401" i="49"/>
  <c r="I3401" i="49"/>
  <c r="H3401" i="49" s="1"/>
  <c r="K3400" i="49"/>
  <c r="I3400" i="49"/>
  <c r="K3399" i="49"/>
  <c r="J3399" i="49"/>
  <c r="I3399" i="49"/>
  <c r="H3399" i="49"/>
  <c r="K3398" i="49"/>
  <c r="I3398" i="49"/>
  <c r="K3397" i="49"/>
  <c r="I3397" i="49"/>
  <c r="J3397" i="49" s="1"/>
  <c r="K3396" i="49"/>
  <c r="I3396" i="49"/>
  <c r="K3395" i="49"/>
  <c r="J3395" i="49"/>
  <c r="I3395" i="49"/>
  <c r="H3395" i="49"/>
  <c r="K3394" i="49"/>
  <c r="I3394" i="49"/>
  <c r="K3393" i="49"/>
  <c r="J3393" i="49"/>
  <c r="I3393" i="49"/>
  <c r="H3393" i="49" s="1"/>
  <c r="K3392" i="49"/>
  <c r="I3392" i="49"/>
  <c r="K3391" i="49"/>
  <c r="J3391" i="49"/>
  <c r="I3391" i="49"/>
  <c r="H3391" i="49"/>
  <c r="K3390" i="49"/>
  <c r="I3390" i="49"/>
  <c r="K3389" i="49"/>
  <c r="J3389" i="49"/>
  <c r="I3389" i="49"/>
  <c r="H3389" i="49"/>
  <c r="K3388" i="49"/>
  <c r="I3388" i="49"/>
  <c r="K3387" i="49"/>
  <c r="J3387" i="49"/>
  <c r="I3387" i="49"/>
  <c r="H3387" i="49"/>
  <c r="K3386" i="49"/>
  <c r="I3386" i="49"/>
  <c r="K3385" i="49"/>
  <c r="J3385" i="49"/>
  <c r="I3385" i="49"/>
  <c r="H3385" i="49" s="1"/>
  <c r="K3384" i="49"/>
  <c r="I3384" i="49"/>
  <c r="K3383" i="49"/>
  <c r="J3383" i="49"/>
  <c r="I3383" i="49"/>
  <c r="H3383" i="49"/>
  <c r="K3382" i="49"/>
  <c r="I3382" i="49"/>
  <c r="K3381" i="49"/>
  <c r="I3381" i="49"/>
  <c r="K3380" i="49"/>
  <c r="I3380" i="49"/>
  <c r="K3379" i="49"/>
  <c r="J3379" i="49"/>
  <c r="I3379" i="49"/>
  <c r="H3379" i="49"/>
  <c r="K3378" i="49"/>
  <c r="I3378" i="49"/>
  <c r="K3377" i="49"/>
  <c r="I3377" i="49"/>
  <c r="H3377" i="49" s="1"/>
  <c r="K3376" i="49"/>
  <c r="I3376" i="49"/>
  <c r="K3375" i="49"/>
  <c r="J3375" i="49"/>
  <c r="I3375" i="49"/>
  <c r="H3375" i="49"/>
  <c r="K3374" i="49"/>
  <c r="I3374" i="49"/>
  <c r="K3373" i="49"/>
  <c r="J3373" i="49"/>
  <c r="I3373" i="49"/>
  <c r="H3373" i="49"/>
  <c r="K3372" i="49"/>
  <c r="I3372" i="49"/>
  <c r="J3372" i="49" s="1"/>
  <c r="K3371" i="49"/>
  <c r="I3371" i="49"/>
  <c r="J3371" i="49" s="1"/>
  <c r="K3370" i="49"/>
  <c r="I3370" i="49"/>
  <c r="J3370" i="49" s="1"/>
  <c r="H3370" i="49"/>
  <c r="K3369" i="49"/>
  <c r="J3369" i="49"/>
  <c r="I3369" i="49"/>
  <c r="H3369" i="49"/>
  <c r="K3368" i="49"/>
  <c r="I3368" i="49"/>
  <c r="K3367" i="49"/>
  <c r="J3367" i="49"/>
  <c r="I3367" i="49"/>
  <c r="H3367" i="49" s="1"/>
  <c r="K3366" i="49"/>
  <c r="I3366" i="49"/>
  <c r="J3366" i="49" s="1"/>
  <c r="K3365" i="49"/>
  <c r="I3365" i="49"/>
  <c r="K3364" i="49"/>
  <c r="I3364" i="49"/>
  <c r="J3364" i="49" s="1"/>
  <c r="K3363" i="49"/>
  <c r="I3363" i="49"/>
  <c r="J3363" i="49" s="1"/>
  <c r="K3362" i="49"/>
  <c r="I3362" i="49"/>
  <c r="J3362" i="49" s="1"/>
  <c r="H3362" i="49"/>
  <c r="K3361" i="49"/>
  <c r="J3361" i="49"/>
  <c r="I3361" i="49"/>
  <c r="H3361" i="49"/>
  <c r="K3360" i="49"/>
  <c r="I3360" i="49"/>
  <c r="K3359" i="49"/>
  <c r="I3359" i="49"/>
  <c r="H3359" i="49" s="1"/>
  <c r="K3358" i="49"/>
  <c r="I3358" i="49"/>
  <c r="J3358" i="49" s="1"/>
  <c r="K3357" i="49"/>
  <c r="I3357" i="49"/>
  <c r="K3356" i="49"/>
  <c r="I3356" i="49"/>
  <c r="J3356" i="49" s="1"/>
  <c r="H3356" i="49"/>
  <c r="K3355" i="49"/>
  <c r="I3355" i="49"/>
  <c r="J3355" i="49" s="1"/>
  <c r="K3354" i="49"/>
  <c r="I3354" i="49"/>
  <c r="J3354" i="49" s="1"/>
  <c r="H3354" i="49"/>
  <c r="K3353" i="49"/>
  <c r="J3353" i="49"/>
  <c r="I3353" i="49"/>
  <c r="H3353" i="49"/>
  <c r="K3352" i="49"/>
  <c r="I3352" i="49"/>
  <c r="K3351" i="49"/>
  <c r="J3351" i="49"/>
  <c r="I3351" i="49"/>
  <c r="H3351" i="49" s="1"/>
  <c r="K3350" i="49"/>
  <c r="I3350" i="49"/>
  <c r="J3350" i="49" s="1"/>
  <c r="K3349" i="49"/>
  <c r="J3349" i="49"/>
  <c r="I3349" i="49"/>
  <c r="H3349" i="49"/>
  <c r="K3348" i="49"/>
  <c r="I3348" i="49"/>
  <c r="J3348" i="49" s="1"/>
  <c r="K3347" i="49"/>
  <c r="I3347" i="49"/>
  <c r="J3347" i="49" s="1"/>
  <c r="H3347" i="49"/>
  <c r="K3346" i="49"/>
  <c r="I3346" i="49"/>
  <c r="J3346" i="49" s="1"/>
  <c r="H3346" i="49"/>
  <c r="K3345" i="49"/>
  <c r="J3345" i="49"/>
  <c r="I3345" i="49"/>
  <c r="H3345" i="49"/>
  <c r="K3344" i="49"/>
  <c r="I3344" i="49"/>
  <c r="K3343" i="49"/>
  <c r="I3343" i="49"/>
  <c r="H3343" i="49" s="1"/>
  <c r="K3342" i="49"/>
  <c r="I3342" i="49"/>
  <c r="J3342" i="49" s="1"/>
  <c r="K3341" i="49"/>
  <c r="I3341" i="49"/>
  <c r="J3341" i="49" s="1"/>
  <c r="K3340" i="49"/>
  <c r="I3340" i="49"/>
  <c r="J3340" i="49" s="1"/>
  <c r="K3339" i="49"/>
  <c r="I3339" i="49"/>
  <c r="K3338" i="49"/>
  <c r="I3338" i="49"/>
  <c r="J3338" i="49" s="1"/>
  <c r="H3338" i="49"/>
  <c r="K3337" i="49"/>
  <c r="J3337" i="49"/>
  <c r="I3337" i="49"/>
  <c r="H3337" i="49"/>
  <c r="K3336" i="49"/>
  <c r="I3336" i="49"/>
  <c r="K3335" i="49"/>
  <c r="J3335" i="49"/>
  <c r="I3335" i="49"/>
  <c r="H3335" i="49" s="1"/>
  <c r="K3334" i="49"/>
  <c r="I3334" i="49"/>
  <c r="J3334" i="49" s="1"/>
  <c r="H3334" i="49"/>
  <c r="K3333" i="49"/>
  <c r="J3333" i="49"/>
  <c r="I3333" i="49"/>
  <c r="H3333" i="49"/>
  <c r="K3332" i="49"/>
  <c r="I3332" i="49"/>
  <c r="J3332" i="49" s="1"/>
  <c r="K3331" i="49"/>
  <c r="I3331" i="49"/>
  <c r="J3331" i="49" s="1"/>
  <c r="H3331" i="49"/>
  <c r="K3330" i="49"/>
  <c r="I3330" i="49"/>
  <c r="J3330" i="49" s="1"/>
  <c r="H3330" i="49"/>
  <c r="K3329" i="49"/>
  <c r="J3329" i="49"/>
  <c r="I3329" i="49"/>
  <c r="H3329" i="49"/>
  <c r="K3328" i="49"/>
  <c r="I3328" i="49"/>
  <c r="K3327" i="49"/>
  <c r="J3327" i="49"/>
  <c r="I3327" i="49"/>
  <c r="H3327" i="49" s="1"/>
  <c r="K3326" i="49"/>
  <c r="I3326" i="49"/>
  <c r="K3325" i="49"/>
  <c r="I3325" i="49"/>
  <c r="J3325" i="49" s="1"/>
  <c r="K3324" i="49"/>
  <c r="I3324" i="49"/>
  <c r="J3324" i="49" s="1"/>
  <c r="H3324" i="49"/>
  <c r="K3323" i="49"/>
  <c r="I3323" i="49"/>
  <c r="J3323" i="49" s="1"/>
  <c r="K3322" i="49"/>
  <c r="I3322" i="49"/>
  <c r="J3322" i="49" s="1"/>
  <c r="H3322" i="49"/>
  <c r="K3321" i="49"/>
  <c r="J3321" i="49"/>
  <c r="I3321" i="49"/>
  <c r="H3321" i="49"/>
  <c r="K3320" i="49"/>
  <c r="I3320" i="49"/>
  <c r="K3319" i="49"/>
  <c r="J3319" i="49"/>
  <c r="I3319" i="49"/>
  <c r="H3319" i="49" s="1"/>
  <c r="K3318" i="49"/>
  <c r="I3318" i="49"/>
  <c r="J3318" i="49" s="1"/>
  <c r="H3318" i="49"/>
  <c r="K3317" i="49"/>
  <c r="J3317" i="49"/>
  <c r="I3317" i="49"/>
  <c r="H3317" i="49" s="1"/>
  <c r="K3316" i="49"/>
  <c r="I3316" i="49"/>
  <c r="K3315" i="49"/>
  <c r="I3315" i="49"/>
  <c r="J3315" i="49" s="1"/>
  <c r="H3315" i="49"/>
  <c r="K3314" i="49"/>
  <c r="I3314" i="49"/>
  <c r="J3314" i="49" s="1"/>
  <c r="H3314" i="49"/>
  <c r="K3313" i="49"/>
  <c r="J3313" i="49"/>
  <c r="I3313" i="49"/>
  <c r="H3313" i="49"/>
  <c r="K3312" i="49"/>
  <c r="I3312" i="49"/>
  <c r="K3311" i="49"/>
  <c r="I3311" i="49"/>
  <c r="K3310" i="49"/>
  <c r="I3310" i="49"/>
  <c r="J3310" i="49" s="1"/>
  <c r="K3309" i="49"/>
  <c r="J3309" i="49"/>
  <c r="I3309" i="49"/>
  <c r="H3309" i="49" s="1"/>
  <c r="K3308" i="49"/>
  <c r="I3308" i="49"/>
  <c r="J3308" i="49" s="1"/>
  <c r="H3308" i="49"/>
  <c r="K3307" i="49"/>
  <c r="I3307" i="49"/>
  <c r="J3307" i="49" s="1"/>
  <c r="K3306" i="49"/>
  <c r="I3306" i="49"/>
  <c r="J3306" i="49" s="1"/>
  <c r="H3306" i="49"/>
  <c r="K3305" i="49"/>
  <c r="J3305" i="49"/>
  <c r="I3305" i="49"/>
  <c r="H3305" i="49"/>
  <c r="K3304" i="49"/>
  <c r="I3304" i="49"/>
  <c r="K3303" i="49"/>
  <c r="J3303" i="49"/>
  <c r="I3303" i="49"/>
  <c r="H3303" i="49" s="1"/>
  <c r="K3302" i="49"/>
  <c r="I3302" i="49"/>
  <c r="J3302" i="49" s="1"/>
  <c r="H3302" i="49"/>
  <c r="K3301" i="49"/>
  <c r="J3301" i="49"/>
  <c r="I3301" i="49"/>
  <c r="H3301" i="49"/>
  <c r="K3300" i="49"/>
  <c r="I3300" i="49"/>
  <c r="J3300" i="49" s="1"/>
  <c r="K3299" i="49"/>
  <c r="I3299" i="49"/>
  <c r="J3299" i="49" s="1"/>
  <c r="K3298" i="49"/>
  <c r="I3298" i="49"/>
  <c r="J3298" i="49" s="1"/>
  <c r="H3298" i="49"/>
  <c r="K3297" i="49"/>
  <c r="J3297" i="49"/>
  <c r="I3297" i="49"/>
  <c r="H3297" i="49"/>
  <c r="K3296" i="49"/>
  <c r="I3296" i="49"/>
  <c r="K3295" i="49"/>
  <c r="I3295" i="49"/>
  <c r="H3295" i="49" s="1"/>
  <c r="K3294" i="49"/>
  <c r="I3294" i="49"/>
  <c r="J3294" i="49" s="1"/>
  <c r="K3293" i="49"/>
  <c r="I3293" i="49"/>
  <c r="K3292" i="49"/>
  <c r="I3292" i="49"/>
  <c r="J3292" i="49" s="1"/>
  <c r="H3292" i="49"/>
  <c r="K3291" i="49"/>
  <c r="I3291" i="49"/>
  <c r="J3291" i="49" s="1"/>
  <c r="K3290" i="49"/>
  <c r="I3290" i="49"/>
  <c r="J3290" i="49" s="1"/>
  <c r="H3290" i="49"/>
  <c r="K3289" i="49"/>
  <c r="J3289" i="49"/>
  <c r="I3289" i="49"/>
  <c r="H3289" i="49"/>
  <c r="K3288" i="49"/>
  <c r="I3288" i="49"/>
  <c r="K3287" i="49"/>
  <c r="J3287" i="49"/>
  <c r="I3287" i="49"/>
  <c r="H3287" i="49" s="1"/>
  <c r="K3286" i="49"/>
  <c r="I3286" i="49"/>
  <c r="J3286" i="49" s="1"/>
  <c r="H3286" i="49"/>
  <c r="K3285" i="49"/>
  <c r="J3285" i="49"/>
  <c r="I3285" i="49"/>
  <c r="H3285" i="49"/>
  <c r="K3284" i="49"/>
  <c r="I3284" i="49"/>
  <c r="J3284" i="49" s="1"/>
  <c r="K3283" i="49"/>
  <c r="I3283" i="49"/>
  <c r="J3283" i="49" s="1"/>
  <c r="H3283" i="49"/>
  <c r="K3282" i="49"/>
  <c r="I3282" i="49"/>
  <c r="J3282" i="49" s="1"/>
  <c r="H3282" i="49"/>
  <c r="K3281" i="49"/>
  <c r="J3281" i="49"/>
  <c r="I3281" i="49"/>
  <c r="H3281" i="49"/>
  <c r="K3280" i="49"/>
  <c r="I3280" i="49"/>
  <c r="K3279" i="49"/>
  <c r="I3279" i="49"/>
  <c r="H3279" i="49" s="1"/>
  <c r="K3278" i="49"/>
  <c r="I3278" i="49"/>
  <c r="J3278" i="49" s="1"/>
  <c r="K3277" i="49"/>
  <c r="I3277" i="49"/>
  <c r="J3277" i="49" s="1"/>
  <c r="K3276" i="49"/>
  <c r="I3276" i="49"/>
  <c r="J3276" i="49" s="1"/>
  <c r="K3275" i="49"/>
  <c r="I3275" i="49"/>
  <c r="K3274" i="49"/>
  <c r="I3274" i="49"/>
  <c r="J3274" i="49" s="1"/>
  <c r="H3274" i="49"/>
  <c r="K3273" i="49"/>
  <c r="J3273" i="49"/>
  <c r="I3273" i="49"/>
  <c r="H3273" i="49"/>
  <c r="K3272" i="49"/>
  <c r="I3272" i="49"/>
  <c r="K3271" i="49"/>
  <c r="J3271" i="49"/>
  <c r="I3271" i="49"/>
  <c r="H3271" i="49" s="1"/>
  <c r="K3270" i="49"/>
  <c r="I3270" i="49"/>
  <c r="J3270" i="49" s="1"/>
  <c r="H3270" i="49"/>
  <c r="K3269" i="49"/>
  <c r="J3269" i="49"/>
  <c r="I3269" i="49"/>
  <c r="H3269" i="49"/>
  <c r="K3268" i="49"/>
  <c r="I3268" i="49"/>
  <c r="J3268" i="49" s="1"/>
  <c r="K3267" i="49"/>
  <c r="I3267" i="49"/>
  <c r="J3267" i="49" s="1"/>
  <c r="H3267" i="49"/>
  <c r="K3266" i="49"/>
  <c r="I3266" i="49"/>
  <c r="J3266" i="49" s="1"/>
  <c r="H3266" i="49"/>
  <c r="K3265" i="49"/>
  <c r="J3265" i="49"/>
  <c r="I3265" i="49"/>
  <c r="H3265" i="49"/>
  <c r="K3264" i="49"/>
  <c r="I3264" i="49"/>
  <c r="K3263" i="49"/>
  <c r="I3263" i="49"/>
  <c r="H3263" i="49" s="1"/>
  <c r="K3262" i="49"/>
  <c r="I3262" i="49"/>
  <c r="K3261" i="49"/>
  <c r="I3261" i="49"/>
  <c r="J3261" i="49" s="1"/>
  <c r="K3260" i="49"/>
  <c r="I3260" i="49"/>
  <c r="J3260" i="49" s="1"/>
  <c r="H3260" i="49"/>
  <c r="K3259" i="49"/>
  <c r="I3259" i="49"/>
  <c r="J3259" i="49" s="1"/>
  <c r="K3258" i="49"/>
  <c r="I3258" i="49"/>
  <c r="J3258" i="49" s="1"/>
  <c r="H3258" i="49"/>
  <c r="K3257" i="49"/>
  <c r="J3257" i="49"/>
  <c r="I3257" i="49"/>
  <c r="H3257" i="49"/>
  <c r="K3256" i="49"/>
  <c r="I3256" i="49"/>
  <c r="K3255" i="49"/>
  <c r="J3255" i="49"/>
  <c r="I3255" i="49"/>
  <c r="H3255" i="49" s="1"/>
  <c r="K3254" i="49"/>
  <c r="I3254" i="49"/>
  <c r="J3254" i="49" s="1"/>
  <c r="H3254" i="49"/>
  <c r="K3253" i="49"/>
  <c r="J3253" i="49"/>
  <c r="I3253" i="49"/>
  <c r="H3253" i="49"/>
  <c r="K3252" i="49"/>
  <c r="I3252" i="49"/>
  <c r="K3251" i="49"/>
  <c r="I3251" i="49"/>
  <c r="J3251" i="49" s="1"/>
  <c r="H3251" i="49"/>
  <c r="K3250" i="49"/>
  <c r="I3250" i="49"/>
  <c r="J3250" i="49" s="1"/>
  <c r="H3250" i="49"/>
  <c r="K3249" i="49"/>
  <c r="J3249" i="49"/>
  <c r="I3249" i="49"/>
  <c r="H3249" i="49"/>
  <c r="K3248" i="49"/>
  <c r="I3248" i="49"/>
  <c r="K3247" i="49"/>
  <c r="I3247" i="49"/>
  <c r="K3246" i="49"/>
  <c r="I3246" i="49"/>
  <c r="J3246" i="49" s="1"/>
  <c r="K3245" i="49"/>
  <c r="I3245" i="49"/>
  <c r="J3245" i="49" s="1"/>
  <c r="K3244" i="49"/>
  <c r="I3244" i="49"/>
  <c r="J3244" i="49" s="1"/>
  <c r="H3244" i="49"/>
  <c r="K3243" i="49"/>
  <c r="I3243" i="49"/>
  <c r="J3243" i="49" s="1"/>
  <c r="K3242" i="49"/>
  <c r="I3242" i="49"/>
  <c r="J3242" i="49" s="1"/>
  <c r="H3242" i="49"/>
  <c r="K3241" i="49"/>
  <c r="J3241" i="49"/>
  <c r="I3241" i="49"/>
  <c r="H3241" i="49"/>
  <c r="K3240" i="49"/>
  <c r="I3240" i="49"/>
  <c r="K3239" i="49"/>
  <c r="J3239" i="49"/>
  <c r="I3239" i="49"/>
  <c r="H3239" i="49" s="1"/>
  <c r="K3238" i="49"/>
  <c r="I3238" i="49"/>
  <c r="J3238" i="49" s="1"/>
  <c r="H3238" i="49"/>
  <c r="K3237" i="49"/>
  <c r="J3237" i="49"/>
  <c r="I3237" i="49"/>
  <c r="H3237" i="49"/>
  <c r="K3236" i="49"/>
  <c r="I3236" i="49"/>
  <c r="J3236" i="49" s="1"/>
  <c r="K3235" i="49"/>
  <c r="I3235" i="49"/>
  <c r="J3235" i="49" s="1"/>
  <c r="H3235" i="49"/>
  <c r="K3234" i="49"/>
  <c r="I3234" i="49"/>
  <c r="J3234" i="49" s="1"/>
  <c r="H3234" i="49"/>
  <c r="K3233" i="49"/>
  <c r="J3233" i="49"/>
  <c r="I3233" i="49"/>
  <c r="H3233" i="49"/>
  <c r="K3232" i="49"/>
  <c r="I3232" i="49"/>
  <c r="K3231" i="49"/>
  <c r="I3231" i="49"/>
  <c r="H3231" i="49" s="1"/>
  <c r="K3230" i="49"/>
  <c r="J3230" i="49"/>
  <c r="I3230" i="49"/>
  <c r="H3230" i="49" s="1"/>
  <c r="K3229" i="49"/>
  <c r="I3229" i="49"/>
  <c r="K3228" i="49"/>
  <c r="J3228" i="49"/>
  <c r="I3228" i="49"/>
  <c r="H3228" i="49" s="1"/>
  <c r="K3227" i="49"/>
  <c r="I3227" i="49"/>
  <c r="H3227" i="49" s="1"/>
  <c r="K3226" i="49"/>
  <c r="J3226" i="49"/>
  <c r="I3226" i="49"/>
  <c r="H3226" i="49" s="1"/>
  <c r="K3225" i="49"/>
  <c r="I3225" i="49"/>
  <c r="H3225" i="49" s="1"/>
  <c r="K3224" i="49"/>
  <c r="J3224" i="49"/>
  <c r="I3224" i="49"/>
  <c r="H3224" i="49" s="1"/>
  <c r="K3223" i="49"/>
  <c r="I3223" i="49"/>
  <c r="H3223" i="49" s="1"/>
  <c r="K3222" i="49"/>
  <c r="J3222" i="49"/>
  <c r="I3222" i="49"/>
  <c r="H3222" i="49" s="1"/>
  <c r="K3221" i="49"/>
  <c r="I3221" i="49"/>
  <c r="K3220" i="49"/>
  <c r="J3220" i="49"/>
  <c r="I3220" i="49"/>
  <c r="H3220" i="49" s="1"/>
  <c r="K3219" i="49"/>
  <c r="I3219" i="49"/>
  <c r="H3219" i="49" s="1"/>
  <c r="K3218" i="49"/>
  <c r="J3218" i="49"/>
  <c r="I3218" i="49"/>
  <c r="H3218" i="49" s="1"/>
  <c r="K3217" i="49"/>
  <c r="I3217" i="49"/>
  <c r="H3217" i="49" s="1"/>
  <c r="K3216" i="49"/>
  <c r="J3216" i="49"/>
  <c r="I3216" i="49"/>
  <c r="H3216" i="49" s="1"/>
  <c r="K3215" i="49"/>
  <c r="I3215" i="49"/>
  <c r="H3215" i="49" s="1"/>
  <c r="K3214" i="49"/>
  <c r="J3214" i="49"/>
  <c r="I3214" i="49"/>
  <c r="H3214" i="49" s="1"/>
  <c r="K3213" i="49"/>
  <c r="I3213" i="49"/>
  <c r="K3212" i="49"/>
  <c r="J3212" i="49"/>
  <c r="I3212" i="49"/>
  <c r="H3212" i="49" s="1"/>
  <c r="K3211" i="49"/>
  <c r="I3211" i="49"/>
  <c r="H3211" i="49" s="1"/>
  <c r="K3210" i="49"/>
  <c r="J3210" i="49"/>
  <c r="I3210" i="49"/>
  <c r="H3210" i="49" s="1"/>
  <c r="K3209" i="49"/>
  <c r="I3209" i="49"/>
  <c r="H3209" i="49" s="1"/>
  <c r="K3208" i="49"/>
  <c r="J3208" i="49"/>
  <c r="I3208" i="49"/>
  <c r="H3208" i="49" s="1"/>
  <c r="K3207" i="49"/>
  <c r="I3207" i="49"/>
  <c r="H3207" i="49" s="1"/>
  <c r="K3206" i="49"/>
  <c r="J3206" i="49"/>
  <c r="I3206" i="49"/>
  <c r="H3206" i="49" s="1"/>
  <c r="K3205" i="49"/>
  <c r="I3205" i="49"/>
  <c r="K3204" i="49"/>
  <c r="J3204" i="49"/>
  <c r="I3204" i="49"/>
  <c r="H3204" i="49" s="1"/>
  <c r="K3203" i="49"/>
  <c r="I3203" i="49"/>
  <c r="H3203" i="49" s="1"/>
  <c r="K3202" i="49"/>
  <c r="J3202" i="49"/>
  <c r="I3202" i="49"/>
  <c r="H3202" i="49" s="1"/>
  <c r="K3201" i="49"/>
  <c r="I3201" i="49"/>
  <c r="H3201" i="49" s="1"/>
  <c r="K3200" i="49"/>
  <c r="J3200" i="49"/>
  <c r="I3200" i="49"/>
  <c r="H3200" i="49" s="1"/>
  <c r="K3199" i="49"/>
  <c r="I3199" i="49"/>
  <c r="H3199" i="49" s="1"/>
  <c r="K3198" i="49"/>
  <c r="J3198" i="49"/>
  <c r="I3198" i="49"/>
  <c r="H3198" i="49" s="1"/>
  <c r="K3197" i="49"/>
  <c r="I3197" i="49"/>
  <c r="K3196" i="49"/>
  <c r="J3196" i="49"/>
  <c r="I3196" i="49"/>
  <c r="H3196" i="49" s="1"/>
  <c r="K3195" i="49"/>
  <c r="I3195" i="49"/>
  <c r="H3195" i="49" s="1"/>
  <c r="K3194" i="49"/>
  <c r="J3194" i="49"/>
  <c r="I3194" i="49"/>
  <c r="H3194" i="49" s="1"/>
  <c r="K3193" i="49"/>
  <c r="I3193" i="49"/>
  <c r="H3193" i="49" s="1"/>
  <c r="K3192" i="49"/>
  <c r="J3192" i="49"/>
  <c r="I3192" i="49"/>
  <c r="H3192" i="49" s="1"/>
  <c r="K3191" i="49"/>
  <c r="I3191" i="49"/>
  <c r="H3191" i="49" s="1"/>
  <c r="K3190" i="49"/>
  <c r="J3190" i="49"/>
  <c r="I3190" i="49"/>
  <c r="H3190" i="49" s="1"/>
  <c r="K3189" i="49"/>
  <c r="I3189" i="49"/>
  <c r="K3188" i="49"/>
  <c r="J3188" i="49"/>
  <c r="I3188" i="49"/>
  <c r="H3188" i="49" s="1"/>
  <c r="K3187" i="49"/>
  <c r="I3187" i="49"/>
  <c r="H3187" i="49" s="1"/>
  <c r="K3186" i="49"/>
  <c r="J3186" i="49"/>
  <c r="I3186" i="49"/>
  <c r="H3186" i="49" s="1"/>
  <c r="K3185" i="49"/>
  <c r="I3185" i="49"/>
  <c r="H3185" i="49" s="1"/>
  <c r="K3184" i="49"/>
  <c r="J3184" i="49"/>
  <c r="I3184" i="49"/>
  <c r="H3184" i="49" s="1"/>
  <c r="K3183" i="49"/>
  <c r="I3183" i="49"/>
  <c r="H3183" i="49" s="1"/>
  <c r="K3182" i="49"/>
  <c r="J3182" i="49"/>
  <c r="I3182" i="49"/>
  <c r="H3182" i="49" s="1"/>
  <c r="K3181" i="49"/>
  <c r="I3181" i="49"/>
  <c r="K3180" i="49"/>
  <c r="J3180" i="49"/>
  <c r="I3180" i="49"/>
  <c r="H3180" i="49" s="1"/>
  <c r="K3179" i="49"/>
  <c r="I3179" i="49"/>
  <c r="H3179" i="49" s="1"/>
  <c r="K3178" i="49"/>
  <c r="J3178" i="49"/>
  <c r="I3178" i="49"/>
  <c r="H3178" i="49" s="1"/>
  <c r="K3177" i="49"/>
  <c r="I3177" i="49"/>
  <c r="H3177" i="49" s="1"/>
  <c r="K3176" i="49"/>
  <c r="J3176" i="49"/>
  <c r="I3176" i="49"/>
  <c r="H3176" i="49" s="1"/>
  <c r="K3175" i="49"/>
  <c r="I3175" i="49"/>
  <c r="H3175" i="49" s="1"/>
  <c r="K3174" i="49"/>
  <c r="J3174" i="49"/>
  <c r="I3174" i="49"/>
  <c r="H3174" i="49" s="1"/>
  <c r="K3173" i="49"/>
  <c r="I3173" i="49"/>
  <c r="K3172" i="49"/>
  <c r="J3172" i="49"/>
  <c r="I3172" i="49"/>
  <c r="H3172" i="49" s="1"/>
  <c r="K3171" i="49"/>
  <c r="I3171" i="49"/>
  <c r="H3171" i="49" s="1"/>
  <c r="K3170" i="49"/>
  <c r="J3170" i="49"/>
  <c r="I3170" i="49"/>
  <c r="H3170" i="49" s="1"/>
  <c r="K3169" i="49"/>
  <c r="I3169" i="49"/>
  <c r="H3169" i="49" s="1"/>
  <c r="K3168" i="49"/>
  <c r="J3168" i="49"/>
  <c r="I3168" i="49"/>
  <c r="H3168" i="49" s="1"/>
  <c r="K3167" i="49"/>
  <c r="I3167" i="49"/>
  <c r="H3167" i="49" s="1"/>
  <c r="K3166" i="49"/>
  <c r="J3166" i="49"/>
  <c r="I3166" i="49"/>
  <c r="H3166" i="49" s="1"/>
  <c r="K3165" i="49"/>
  <c r="I3165" i="49"/>
  <c r="K3164" i="49"/>
  <c r="J3164" i="49"/>
  <c r="I3164" i="49"/>
  <c r="H3164" i="49" s="1"/>
  <c r="K3163" i="49"/>
  <c r="I3163" i="49"/>
  <c r="H3163" i="49" s="1"/>
  <c r="K3162" i="49"/>
  <c r="J3162" i="49"/>
  <c r="I3162" i="49"/>
  <c r="H3162" i="49" s="1"/>
  <c r="K3161" i="49"/>
  <c r="I3161" i="49"/>
  <c r="H3161" i="49" s="1"/>
  <c r="K3160" i="49"/>
  <c r="J3160" i="49"/>
  <c r="I3160" i="49"/>
  <c r="H3160" i="49" s="1"/>
  <c r="K3159" i="49"/>
  <c r="I3159" i="49"/>
  <c r="H3159" i="49" s="1"/>
  <c r="K3158" i="49"/>
  <c r="J3158" i="49"/>
  <c r="I3158" i="49"/>
  <c r="H3158" i="49" s="1"/>
  <c r="K3157" i="49"/>
  <c r="I3157" i="49"/>
  <c r="K3156" i="49"/>
  <c r="J3156" i="49"/>
  <c r="I3156" i="49"/>
  <c r="H3156" i="49" s="1"/>
  <c r="K3155" i="49"/>
  <c r="I3155" i="49"/>
  <c r="H3155" i="49" s="1"/>
  <c r="K3154" i="49"/>
  <c r="J3154" i="49"/>
  <c r="I3154" i="49"/>
  <c r="H3154" i="49" s="1"/>
  <c r="K3153" i="49"/>
  <c r="I3153" i="49"/>
  <c r="H3153" i="49" s="1"/>
  <c r="K3152" i="49"/>
  <c r="J3152" i="49"/>
  <c r="I3152" i="49"/>
  <c r="H3152" i="49" s="1"/>
  <c r="K3151" i="49"/>
  <c r="I3151" i="49"/>
  <c r="H3151" i="49" s="1"/>
  <c r="K3150" i="49"/>
  <c r="J3150" i="49"/>
  <c r="I3150" i="49"/>
  <c r="H3150" i="49" s="1"/>
  <c r="K3149" i="49"/>
  <c r="I3149" i="49"/>
  <c r="K3148" i="49"/>
  <c r="J3148" i="49"/>
  <c r="I3148" i="49"/>
  <c r="H3148" i="49" s="1"/>
  <c r="K3147" i="49"/>
  <c r="I3147" i="49"/>
  <c r="H3147" i="49" s="1"/>
  <c r="K3146" i="49"/>
  <c r="J3146" i="49"/>
  <c r="I3146" i="49"/>
  <c r="H3146" i="49" s="1"/>
  <c r="K3145" i="49"/>
  <c r="I3145" i="49"/>
  <c r="H3145" i="49" s="1"/>
  <c r="K3144" i="49"/>
  <c r="J3144" i="49"/>
  <c r="I3144" i="49"/>
  <c r="H3144" i="49" s="1"/>
  <c r="K3143" i="49"/>
  <c r="I3143" i="49"/>
  <c r="H3143" i="49" s="1"/>
  <c r="K3142" i="49"/>
  <c r="J3142" i="49"/>
  <c r="I3142" i="49"/>
  <c r="H3142" i="49" s="1"/>
  <c r="K3141" i="49"/>
  <c r="I3141" i="49"/>
  <c r="K3140" i="49"/>
  <c r="J3140" i="49"/>
  <c r="I3140" i="49"/>
  <c r="H3140" i="49" s="1"/>
  <c r="K3139" i="49"/>
  <c r="I3139" i="49"/>
  <c r="H3139" i="49" s="1"/>
  <c r="K3138" i="49"/>
  <c r="J3138" i="49"/>
  <c r="I3138" i="49"/>
  <c r="H3138" i="49" s="1"/>
  <c r="K3137" i="49"/>
  <c r="I3137" i="49"/>
  <c r="H3137" i="49" s="1"/>
  <c r="K3136" i="49"/>
  <c r="J3136" i="49"/>
  <c r="I3136" i="49"/>
  <c r="H3136" i="49" s="1"/>
  <c r="K3135" i="49"/>
  <c r="I3135" i="49"/>
  <c r="H3135" i="49" s="1"/>
  <c r="K3134" i="49"/>
  <c r="J3134" i="49"/>
  <c r="I3134" i="49"/>
  <c r="H3134" i="49" s="1"/>
  <c r="K3133" i="49"/>
  <c r="I3133" i="49"/>
  <c r="K3132" i="49"/>
  <c r="J3132" i="49"/>
  <c r="I3132" i="49"/>
  <c r="H3132" i="49" s="1"/>
  <c r="K3131" i="49"/>
  <c r="I3131" i="49"/>
  <c r="H3131" i="49" s="1"/>
  <c r="K3130" i="49"/>
  <c r="J3130" i="49"/>
  <c r="I3130" i="49"/>
  <c r="H3130" i="49" s="1"/>
  <c r="K3129" i="49"/>
  <c r="I3129" i="49"/>
  <c r="H3129" i="49" s="1"/>
  <c r="K3128" i="49"/>
  <c r="J3128" i="49"/>
  <c r="I3128" i="49"/>
  <c r="H3128" i="49" s="1"/>
  <c r="K3127" i="49"/>
  <c r="I3127" i="49"/>
  <c r="H3127" i="49" s="1"/>
  <c r="K3126" i="49"/>
  <c r="J3126" i="49"/>
  <c r="I3126" i="49"/>
  <c r="H3126" i="49" s="1"/>
  <c r="K3125" i="49"/>
  <c r="I3125" i="49"/>
  <c r="K3124" i="49"/>
  <c r="J3124" i="49"/>
  <c r="I3124" i="49"/>
  <c r="H3124" i="49" s="1"/>
  <c r="K3123" i="49"/>
  <c r="I3123" i="49"/>
  <c r="H3123" i="49" s="1"/>
  <c r="K3122" i="49"/>
  <c r="J3122" i="49"/>
  <c r="I3122" i="49"/>
  <c r="H3122" i="49" s="1"/>
  <c r="K3121" i="49"/>
  <c r="I3121" i="49"/>
  <c r="H3121" i="49" s="1"/>
  <c r="K3120" i="49"/>
  <c r="J3120" i="49"/>
  <c r="I3120" i="49"/>
  <c r="H3120" i="49" s="1"/>
  <c r="K3119" i="49"/>
  <c r="I3119" i="49"/>
  <c r="H3119" i="49" s="1"/>
  <c r="K3118" i="49"/>
  <c r="J3118" i="49"/>
  <c r="I3118" i="49"/>
  <c r="H3118" i="49" s="1"/>
  <c r="K3117" i="49"/>
  <c r="I3117" i="49"/>
  <c r="K3116" i="49"/>
  <c r="J3116" i="49"/>
  <c r="I3116" i="49"/>
  <c r="H3116" i="49" s="1"/>
  <c r="K3115" i="49"/>
  <c r="I3115" i="49"/>
  <c r="H3115" i="49" s="1"/>
  <c r="K3114" i="49"/>
  <c r="J3114" i="49"/>
  <c r="I3114" i="49"/>
  <c r="H3114" i="49" s="1"/>
  <c r="K3113" i="49"/>
  <c r="I3113" i="49"/>
  <c r="H3113" i="49" s="1"/>
  <c r="K3112" i="49"/>
  <c r="J3112" i="49"/>
  <c r="I3112" i="49"/>
  <c r="H3112" i="49" s="1"/>
  <c r="K3111" i="49"/>
  <c r="I3111" i="49"/>
  <c r="H3111" i="49" s="1"/>
  <c r="K3110" i="49"/>
  <c r="J3110" i="49"/>
  <c r="I3110" i="49"/>
  <c r="H3110" i="49" s="1"/>
  <c r="K3109" i="49"/>
  <c r="I3109" i="49"/>
  <c r="K3108" i="49"/>
  <c r="J3108" i="49"/>
  <c r="I3108" i="49"/>
  <c r="H3108" i="49" s="1"/>
  <c r="K3107" i="49"/>
  <c r="I3107" i="49"/>
  <c r="H3107" i="49" s="1"/>
  <c r="K3106" i="49"/>
  <c r="J3106" i="49"/>
  <c r="I3106" i="49"/>
  <c r="H3106" i="49" s="1"/>
  <c r="K3105" i="49"/>
  <c r="I3105" i="49"/>
  <c r="H3105" i="49" s="1"/>
  <c r="K3104" i="49"/>
  <c r="J3104" i="49"/>
  <c r="I3104" i="49"/>
  <c r="H3104" i="49" s="1"/>
  <c r="K3103" i="49"/>
  <c r="I3103" i="49"/>
  <c r="H3103" i="49" s="1"/>
  <c r="K3102" i="49"/>
  <c r="J3102" i="49"/>
  <c r="I3102" i="49"/>
  <c r="H3102" i="49" s="1"/>
  <c r="K3101" i="49"/>
  <c r="I3101" i="49"/>
  <c r="K3100" i="49"/>
  <c r="J3100" i="49"/>
  <c r="I3100" i="49"/>
  <c r="H3100" i="49" s="1"/>
  <c r="K3099" i="49"/>
  <c r="I3099" i="49"/>
  <c r="H3099" i="49" s="1"/>
  <c r="K3098" i="49"/>
  <c r="J3098" i="49"/>
  <c r="I3098" i="49"/>
  <c r="H3098" i="49" s="1"/>
  <c r="K3097" i="49"/>
  <c r="I3097" i="49"/>
  <c r="H3097" i="49" s="1"/>
  <c r="K3096" i="49"/>
  <c r="J3096" i="49"/>
  <c r="I3096" i="49"/>
  <c r="H3096" i="49" s="1"/>
  <c r="K3095" i="49"/>
  <c r="I3095" i="49"/>
  <c r="H3095" i="49" s="1"/>
  <c r="K3094" i="49"/>
  <c r="J3094" i="49"/>
  <c r="I3094" i="49"/>
  <c r="H3094" i="49" s="1"/>
  <c r="K3093" i="49"/>
  <c r="I3093" i="49"/>
  <c r="K3092" i="49"/>
  <c r="J3092" i="49"/>
  <c r="I3092" i="49"/>
  <c r="H3092" i="49" s="1"/>
  <c r="K3091" i="49"/>
  <c r="I3091" i="49"/>
  <c r="H3091" i="49" s="1"/>
  <c r="K3090" i="49"/>
  <c r="J3090" i="49"/>
  <c r="I3090" i="49"/>
  <c r="H3090" i="49" s="1"/>
  <c r="K3089" i="49"/>
  <c r="I3089" i="49"/>
  <c r="H3089" i="49" s="1"/>
  <c r="K3088" i="49"/>
  <c r="J3088" i="49"/>
  <c r="I3088" i="49"/>
  <c r="H3088" i="49" s="1"/>
  <c r="K3087" i="49"/>
  <c r="I3087" i="49"/>
  <c r="H3087" i="49" s="1"/>
  <c r="K3086" i="49"/>
  <c r="J3086" i="49"/>
  <c r="I3086" i="49"/>
  <c r="H3086" i="49" s="1"/>
  <c r="K3085" i="49"/>
  <c r="I3085" i="49"/>
  <c r="K3084" i="49"/>
  <c r="J3084" i="49"/>
  <c r="I3084" i="49"/>
  <c r="H3084" i="49" s="1"/>
  <c r="K3083" i="49"/>
  <c r="I3083" i="49"/>
  <c r="H3083" i="49" s="1"/>
  <c r="K3082" i="49"/>
  <c r="J3082" i="49"/>
  <c r="I3082" i="49"/>
  <c r="H3082" i="49" s="1"/>
  <c r="K3081" i="49"/>
  <c r="I3081" i="49"/>
  <c r="H3081" i="49" s="1"/>
  <c r="K3080" i="49"/>
  <c r="J3080" i="49"/>
  <c r="I3080" i="49"/>
  <c r="H3080" i="49" s="1"/>
  <c r="K3079" i="49"/>
  <c r="I3079" i="49"/>
  <c r="H3079" i="49" s="1"/>
  <c r="K3078" i="49"/>
  <c r="J3078" i="49"/>
  <c r="I3078" i="49"/>
  <c r="H3078" i="49" s="1"/>
  <c r="K3077" i="49"/>
  <c r="I3077" i="49"/>
  <c r="K3076" i="49"/>
  <c r="J3076" i="49"/>
  <c r="I3076" i="49"/>
  <c r="H3076" i="49" s="1"/>
  <c r="K3075" i="49"/>
  <c r="I3075" i="49"/>
  <c r="H3075" i="49" s="1"/>
  <c r="K3074" i="49"/>
  <c r="J3074" i="49"/>
  <c r="I3074" i="49"/>
  <c r="H3074" i="49" s="1"/>
  <c r="K3073" i="49"/>
  <c r="I3073" i="49"/>
  <c r="H3073" i="49" s="1"/>
  <c r="K3072" i="49"/>
  <c r="J3072" i="49"/>
  <c r="I3072" i="49"/>
  <c r="H3072" i="49" s="1"/>
  <c r="K3071" i="49"/>
  <c r="I3071" i="49"/>
  <c r="K3070" i="49"/>
  <c r="J3070" i="49"/>
  <c r="I3070" i="49"/>
  <c r="H3070" i="49" s="1"/>
  <c r="K3069" i="49"/>
  <c r="I3069" i="49"/>
  <c r="K3068" i="49"/>
  <c r="J3068" i="49"/>
  <c r="I3068" i="49"/>
  <c r="H3068" i="49" s="1"/>
  <c r="K3067" i="49"/>
  <c r="I3067" i="49"/>
  <c r="H3067" i="49" s="1"/>
  <c r="K3066" i="49"/>
  <c r="J3066" i="49"/>
  <c r="I3066" i="49"/>
  <c r="H3066" i="49" s="1"/>
  <c r="K3065" i="49"/>
  <c r="I3065" i="49"/>
  <c r="H3065" i="49" s="1"/>
  <c r="K3064" i="49"/>
  <c r="J3064" i="49"/>
  <c r="I3064" i="49"/>
  <c r="H3064" i="49" s="1"/>
  <c r="K3063" i="49"/>
  <c r="I3063" i="49"/>
  <c r="K3062" i="49"/>
  <c r="J3062" i="49"/>
  <c r="I3062" i="49"/>
  <c r="H3062" i="49" s="1"/>
  <c r="K3061" i="49"/>
  <c r="I3061" i="49"/>
  <c r="K3060" i="49"/>
  <c r="J3060" i="49"/>
  <c r="I3060" i="49"/>
  <c r="H3060" i="49" s="1"/>
  <c r="K3059" i="49"/>
  <c r="I3059" i="49"/>
  <c r="H3059" i="49" s="1"/>
  <c r="K3058" i="49"/>
  <c r="J3058" i="49"/>
  <c r="I3058" i="49"/>
  <c r="H3058" i="49" s="1"/>
  <c r="K3057" i="49"/>
  <c r="I3057" i="49"/>
  <c r="H3057" i="49" s="1"/>
  <c r="K3056" i="49"/>
  <c r="J3056" i="49"/>
  <c r="I3056" i="49"/>
  <c r="H3056" i="49" s="1"/>
  <c r="K3055" i="49"/>
  <c r="I3055" i="49"/>
  <c r="K3054" i="49"/>
  <c r="J3054" i="49"/>
  <c r="I3054" i="49"/>
  <c r="H3054" i="49" s="1"/>
  <c r="K3053" i="49"/>
  <c r="I3053" i="49"/>
  <c r="K3052" i="49"/>
  <c r="J3052" i="49"/>
  <c r="I3052" i="49"/>
  <c r="H3052" i="49" s="1"/>
  <c r="K3051" i="49"/>
  <c r="I3051" i="49"/>
  <c r="H3051" i="49" s="1"/>
  <c r="K3050" i="49"/>
  <c r="J3050" i="49"/>
  <c r="I3050" i="49"/>
  <c r="H3050" i="49" s="1"/>
  <c r="K3049" i="49"/>
  <c r="I3049" i="49"/>
  <c r="H3049" i="49" s="1"/>
  <c r="K3048" i="49"/>
  <c r="J3048" i="49"/>
  <c r="I3048" i="49"/>
  <c r="H3048" i="49" s="1"/>
  <c r="K3047" i="49"/>
  <c r="I3047" i="49"/>
  <c r="K3046" i="49"/>
  <c r="J3046" i="49"/>
  <c r="I3046" i="49"/>
  <c r="H3046" i="49" s="1"/>
  <c r="K3045" i="49"/>
  <c r="I3045" i="49"/>
  <c r="K3044" i="49"/>
  <c r="J3044" i="49"/>
  <c r="I3044" i="49"/>
  <c r="H3044" i="49" s="1"/>
  <c r="K3043" i="49"/>
  <c r="I3043" i="49"/>
  <c r="H3043" i="49" s="1"/>
  <c r="K3042" i="49"/>
  <c r="J3042" i="49"/>
  <c r="I3042" i="49"/>
  <c r="H3042" i="49" s="1"/>
  <c r="K3041" i="49"/>
  <c r="I3041" i="49"/>
  <c r="H3041" i="49" s="1"/>
  <c r="K3040" i="49"/>
  <c r="J3040" i="49"/>
  <c r="I3040" i="49"/>
  <c r="H3040" i="49" s="1"/>
  <c r="K3039" i="49"/>
  <c r="I3039" i="49"/>
  <c r="K3038" i="49"/>
  <c r="J3038" i="49"/>
  <c r="I3038" i="49"/>
  <c r="H3038" i="49" s="1"/>
  <c r="K3037" i="49"/>
  <c r="I3037" i="49"/>
  <c r="K3036" i="49"/>
  <c r="J3036" i="49"/>
  <c r="I3036" i="49"/>
  <c r="H3036" i="49" s="1"/>
  <c r="K3035" i="49"/>
  <c r="I3035" i="49"/>
  <c r="H3035" i="49" s="1"/>
  <c r="K3034" i="49"/>
  <c r="J3034" i="49"/>
  <c r="I3034" i="49"/>
  <c r="H3034" i="49" s="1"/>
  <c r="K3033" i="49"/>
  <c r="I3033" i="49"/>
  <c r="H3033" i="49" s="1"/>
  <c r="K3032" i="49"/>
  <c r="J3032" i="49"/>
  <c r="I3032" i="49"/>
  <c r="H3032" i="49" s="1"/>
  <c r="K3031" i="49"/>
  <c r="I3031" i="49"/>
  <c r="K3030" i="49"/>
  <c r="J3030" i="49"/>
  <c r="I3030" i="49"/>
  <c r="H3030" i="49" s="1"/>
  <c r="K3029" i="49"/>
  <c r="I3029" i="49"/>
  <c r="K3028" i="49"/>
  <c r="J3028" i="49"/>
  <c r="I3028" i="49"/>
  <c r="H3028" i="49" s="1"/>
  <c r="K3027" i="49"/>
  <c r="I3027" i="49"/>
  <c r="H3027" i="49" s="1"/>
  <c r="K3026" i="49"/>
  <c r="J3026" i="49"/>
  <c r="I3026" i="49"/>
  <c r="H3026" i="49" s="1"/>
  <c r="K3025" i="49"/>
  <c r="I3025" i="49"/>
  <c r="H3025" i="49" s="1"/>
  <c r="K3024" i="49"/>
  <c r="J3024" i="49"/>
  <c r="I3024" i="49"/>
  <c r="H3024" i="49" s="1"/>
  <c r="K3023" i="49"/>
  <c r="I3023" i="49"/>
  <c r="K3022" i="49"/>
  <c r="J3022" i="49"/>
  <c r="I3022" i="49"/>
  <c r="H3022" i="49" s="1"/>
  <c r="K3021" i="49"/>
  <c r="I3021" i="49"/>
  <c r="K3020" i="49"/>
  <c r="J3020" i="49"/>
  <c r="I3020" i="49"/>
  <c r="H3020" i="49" s="1"/>
  <c r="K3019" i="49"/>
  <c r="I3019" i="49"/>
  <c r="H3019" i="49" s="1"/>
  <c r="K3018" i="49"/>
  <c r="J3018" i="49"/>
  <c r="I3018" i="49"/>
  <c r="H3018" i="49" s="1"/>
  <c r="K3017" i="49"/>
  <c r="I3017" i="49"/>
  <c r="H3017" i="49" s="1"/>
  <c r="K3016" i="49"/>
  <c r="J3016" i="49"/>
  <c r="I3016" i="49"/>
  <c r="H3016" i="49" s="1"/>
  <c r="K3015" i="49"/>
  <c r="I3015" i="49"/>
  <c r="K3014" i="49"/>
  <c r="J3014" i="49"/>
  <c r="I3014" i="49"/>
  <c r="H3014" i="49" s="1"/>
  <c r="K3013" i="49"/>
  <c r="I3013" i="49"/>
  <c r="K3012" i="49"/>
  <c r="J3012" i="49"/>
  <c r="I3012" i="49"/>
  <c r="H3012" i="49" s="1"/>
  <c r="K3011" i="49"/>
  <c r="I3011" i="49"/>
  <c r="H3011" i="49" s="1"/>
  <c r="K3010" i="49"/>
  <c r="J3010" i="49"/>
  <c r="I3010" i="49"/>
  <c r="H3010" i="49" s="1"/>
  <c r="K3009" i="49"/>
  <c r="I3009" i="49"/>
  <c r="H3009" i="49" s="1"/>
  <c r="K3008" i="49"/>
  <c r="J3008" i="49"/>
  <c r="I3008" i="49"/>
  <c r="H3008" i="49" s="1"/>
  <c r="K3007" i="49"/>
  <c r="I3007" i="49"/>
  <c r="K3006" i="49"/>
  <c r="J3006" i="49"/>
  <c r="I3006" i="49"/>
  <c r="H3006" i="49" s="1"/>
  <c r="K3005" i="49"/>
  <c r="I3005" i="49"/>
  <c r="K3004" i="49"/>
  <c r="J3004" i="49"/>
  <c r="I3004" i="49"/>
  <c r="H3004" i="49" s="1"/>
  <c r="K3003" i="49"/>
  <c r="I3003" i="49"/>
  <c r="H3003" i="49" s="1"/>
  <c r="K3002" i="49"/>
  <c r="J3002" i="49"/>
  <c r="I3002" i="49"/>
  <c r="H3002" i="49" s="1"/>
  <c r="K3001" i="49"/>
  <c r="I3001" i="49"/>
  <c r="H3001" i="49" s="1"/>
  <c r="K3000" i="49"/>
  <c r="J3000" i="49"/>
  <c r="I3000" i="49"/>
  <c r="H3000" i="49" s="1"/>
  <c r="K2999" i="49"/>
  <c r="I2999" i="49"/>
  <c r="K2998" i="49"/>
  <c r="J2998" i="49"/>
  <c r="I2998" i="49"/>
  <c r="H2998" i="49" s="1"/>
  <c r="K2997" i="49"/>
  <c r="I2997" i="49"/>
  <c r="K2996" i="49"/>
  <c r="J2996" i="49"/>
  <c r="I2996" i="49"/>
  <c r="H2996" i="49" s="1"/>
  <c r="K2995" i="49"/>
  <c r="I2995" i="49"/>
  <c r="H2995" i="49" s="1"/>
  <c r="K2994" i="49"/>
  <c r="J2994" i="49"/>
  <c r="I2994" i="49"/>
  <c r="H2994" i="49" s="1"/>
  <c r="K2993" i="49"/>
  <c r="I2993" i="49"/>
  <c r="H2993" i="49" s="1"/>
  <c r="K2992" i="49"/>
  <c r="J2992" i="49"/>
  <c r="I2992" i="49"/>
  <c r="H2992" i="49" s="1"/>
  <c r="K2991" i="49"/>
  <c r="I2991" i="49"/>
  <c r="K2990" i="49"/>
  <c r="J2990" i="49"/>
  <c r="I2990" i="49"/>
  <c r="H2990" i="49" s="1"/>
  <c r="K2989" i="49"/>
  <c r="I2989" i="49"/>
  <c r="K2988" i="49"/>
  <c r="J2988" i="49"/>
  <c r="I2988" i="49"/>
  <c r="H2988" i="49" s="1"/>
  <c r="K2987" i="49"/>
  <c r="I2987" i="49"/>
  <c r="H2987" i="49" s="1"/>
  <c r="K2986" i="49"/>
  <c r="J2986" i="49"/>
  <c r="I2986" i="49"/>
  <c r="H2986" i="49" s="1"/>
  <c r="K2985" i="49"/>
  <c r="I2985" i="49"/>
  <c r="H2985" i="49" s="1"/>
  <c r="K2984" i="49"/>
  <c r="J2984" i="49"/>
  <c r="I2984" i="49"/>
  <c r="H2984" i="49" s="1"/>
  <c r="K2983" i="49"/>
  <c r="I2983" i="49"/>
  <c r="K2982" i="49"/>
  <c r="J2982" i="49"/>
  <c r="I2982" i="49"/>
  <c r="H2982" i="49" s="1"/>
  <c r="K2981" i="49"/>
  <c r="I2981" i="49"/>
  <c r="K2980" i="49"/>
  <c r="J2980" i="49"/>
  <c r="I2980" i="49"/>
  <c r="H2980" i="49" s="1"/>
  <c r="K2979" i="49"/>
  <c r="I2979" i="49"/>
  <c r="H2979" i="49" s="1"/>
  <c r="K2978" i="49"/>
  <c r="J2978" i="49"/>
  <c r="I2978" i="49"/>
  <c r="H2978" i="49" s="1"/>
  <c r="K2977" i="49"/>
  <c r="I2977" i="49"/>
  <c r="H2977" i="49" s="1"/>
  <c r="K2976" i="49"/>
  <c r="J2976" i="49"/>
  <c r="I2976" i="49"/>
  <c r="H2976" i="49" s="1"/>
  <c r="K2975" i="49"/>
  <c r="I2975" i="49"/>
  <c r="K2974" i="49"/>
  <c r="J2974" i="49"/>
  <c r="I2974" i="49"/>
  <c r="H2974" i="49" s="1"/>
  <c r="K2973" i="49"/>
  <c r="I2973" i="49"/>
  <c r="K2972" i="49"/>
  <c r="J2972" i="49"/>
  <c r="I2972" i="49"/>
  <c r="H2972" i="49" s="1"/>
  <c r="K2971" i="49"/>
  <c r="I2971" i="49"/>
  <c r="H2971" i="49" s="1"/>
  <c r="K2970" i="49"/>
  <c r="J2970" i="49"/>
  <c r="I2970" i="49"/>
  <c r="H2970" i="49" s="1"/>
  <c r="K2969" i="49"/>
  <c r="I2969" i="49"/>
  <c r="H2969" i="49" s="1"/>
  <c r="K2968" i="49"/>
  <c r="J2968" i="49"/>
  <c r="I2968" i="49"/>
  <c r="H2968" i="49" s="1"/>
  <c r="K2967" i="49"/>
  <c r="I2967" i="49"/>
  <c r="K2966" i="49"/>
  <c r="I2966" i="49"/>
  <c r="H2966" i="49" s="1"/>
  <c r="K2965" i="49"/>
  <c r="J2965" i="49"/>
  <c r="I2965" i="49"/>
  <c r="H2965" i="49"/>
  <c r="K2964" i="49"/>
  <c r="J2964" i="49"/>
  <c r="I2964" i="49"/>
  <c r="H2964" i="49"/>
  <c r="K2963" i="49"/>
  <c r="J2963" i="49"/>
  <c r="I2963" i="49"/>
  <c r="H2963" i="49"/>
  <c r="K2962" i="49"/>
  <c r="J2962" i="49"/>
  <c r="I2962" i="49"/>
  <c r="H2962" i="49"/>
  <c r="K2961" i="49"/>
  <c r="J2961" i="49"/>
  <c r="I2961" i="49"/>
  <c r="H2961" i="49"/>
  <c r="K2960" i="49"/>
  <c r="J2960" i="49"/>
  <c r="I2960" i="49"/>
  <c r="H2960" i="49"/>
  <c r="K2959" i="49"/>
  <c r="J2959" i="49"/>
  <c r="I2959" i="49"/>
  <c r="H2959" i="49"/>
  <c r="K2958" i="49"/>
  <c r="J2958" i="49"/>
  <c r="I2958" i="49"/>
  <c r="H2958" i="49"/>
  <c r="K2957" i="49"/>
  <c r="J2957" i="49"/>
  <c r="I2957" i="49"/>
  <c r="H2957" i="49"/>
  <c r="K2956" i="49"/>
  <c r="J2956" i="49"/>
  <c r="I2956" i="49"/>
  <c r="H2956" i="49"/>
  <c r="K2955" i="49"/>
  <c r="J2955" i="49"/>
  <c r="I2955" i="49"/>
  <c r="H2955" i="49"/>
  <c r="K2954" i="49"/>
  <c r="J2954" i="49"/>
  <c r="I2954" i="49"/>
  <c r="H2954" i="49"/>
  <c r="K2953" i="49"/>
  <c r="J2953" i="49"/>
  <c r="I2953" i="49"/>
  <c r="H2953" i="49"/>
  <c r="K2952" i="49"/>
  <c r="J2952" i="49"/>
  <c r="I2952" i="49"/>
  <c r="H2952" i="49"/>
  <c r="K2951" i="49"/>
  <c r="J2951" i="49"/>
  <c r="I2951" i="49"/>
  <c r="H2951" i="49"/>
  <c r="K2950" i="49"/>
  <c r="J2950" i="49"/>
  <c r="I2950" i="49"/>
  <c r="H2950" i="49"/>
  <c r="K2949" i="49"/>
  <c r="J2949" i="49"/>
  <c r="I2949" i="49"/>
  <c r="H2949" i="49"/>
  <c r="K2948" i="49"/>
  <c r="J2948" i="49"/>
  <c r="I2948" i="49"/>
  <c r="H2948" i="49"/>
  <c r="K2947" i="49"/>
  <c r="J2947" i="49"/>
  <c r="I2947" i="49"/>
  <c r="H2947" i="49"/>
  <c r="K2946" i="49"/>
  <c r="J2946" i="49"/>
  <c r="I2946" i="49"/>
  <c r="H2946" i="49"/>
  <c r="K2945" i="49"/>
  <c r="J2945" i="49"/>
  <c r="I2945" i="49"/>
  <c r="H2945" i="49"/>
  <c r="K2944" i="49"/>
  <c r="J2944" i="49"/>
  <c r="I2944" i="49"/>
  <c r="H2944" i="49"/>
  <c r="K2943" i="49"/>
  <c r="J2943" i="49"/>
  <c r="I2943" i="49"/>
  <c r="H2943" i="49"/>
  <c r="K2942" i="49"/>
  <c r="J2942" i="49"/>
  <c r="I2942" i="49"/>
  <c r="H2942" i="49"/>
  <c r="K2941" i="49"/>
  <c r="J2941" i="49"/>
  <c r="I2941" i="49"/>
  <c r="H2941" i="49"/>
  <c r="K2940" i="49"/>
  <c r="J2940" i="49"/>
  <c r="I2940" i="49"/>
  <c r="H2940" i="49"/>
  <c r="K2939" i="49"/>
  <c r="J2939" i="49"/>
  <c r="I2939" i="49"/>
  <c r="H2939" i="49"/>
  <c r="K2938" i="49"/>
  <c r="J2938" i="49"/>
  <c r="I2938" i="49"/>
  <c r="H2938" i="49"/>
  <c r="K2937" i="49"/>
  <c r="J2937" i="49"/>
  <c r="I2937" i="49"/>
  <c r="H2937" i="49"/>
  <c r="K2936" i="49"/>
  <c r="J2936" i="49"/>
  <c r="I2936" i="49"/>
  <c r="H2936" i="49"/>
  <c r="K2935" i="49"/>
  <c r="J2935" i="49"/>
  <c r="I2935" i="49"/>
  <c r="H2935" i="49"/>
  <c r="K2934" i="49"/>
  <c r="J2934" i="49"/>
  <c r="I2934" i="49"/>
  <c r="H2934" i="49"/>
  <c r="K2933" i="49"/>
  <c r="J2933" i="49"/>
  <c r="I2933" i="49"/>
  <c r="H2933" i="49"/>
  <c r="K2932" i="49"/>
  <c r="J2932" i="49"/>
  <c r="I2932" i="49"/>
  <c r="H2932" i="49"/>
  <c r="K2931" i="49"/>
  <c r="J2931" i="49"/>
  <c r="I2931" i="49"/>
  <c r="H2931" i="49"/>
  <c r="K2930" i="49"/>
  <c r="J2930" i="49"/>
  <c r="I2930" i="49"/>
  <c r="H2930" i="49"/>
  <c r="K2929" i="49"/>
  <c r="J2929" i="49"/>
  <c r="I2929" i="49"/>
  <c r="H2929" i="49"/>
  <c r="K2928" i="49"/>
  <c r="J2928" i="49"/>
  <c r="I2928" i="49"/>
  <c r="H2928" i="49"/>
  <c r="K2927" i="49"/>
  <c r="J2927" i="49"/>
  <c r="I2927" i="49"/>
  <c r="H2927" i="49"/>
  <c r="K2926" i="49"/>
  <c r="J2926" i="49"/>
  <c r="I2926" i="49"/>
  <c r="H2926" i="49"/>
  <c r="K2925" i="49"/>
  <c r="J2925" i="49"/>
  <c r="I2925" i="49"/>
  <c r="H2925" i="49"/>
  <c r="K2924" i="49"/>
  <c r="J2924" i="49"/>
  <c r="I2924" i="49"/>
  <c r="H2924" i="49"/>
  <c r="K2923" i="49"/>
  <c r="J2923" i="49"/>
  <c r="I2923" i="49"/>
  <c r="H2923" i="49"/>
  <c r="K2922" i="49"/>
  <c r="J2922" i="49"/>
  <c r="I2922" i="49"/>
  <c r="H2922" i="49"/>
  <c r="K2921" i="49"/>
  <c r="J2921" i="49"/>
  <c r="I2921" i="49"/>
  <c r="H2921" i="49"/>
  <c r="K2920" i="49"/>
  <c r="J2920" i="49"/>
  <c r="I2920" i="49"/>
  <c r="H2920" i="49"/>
  <c r="K2919" i="49"/>
  <c r="J2919" i="49"/>
  <c r="I2919" i="49"/>
  <c r="H2919" i="49"/>
  <c r="K2918" i="49"/>
  <c r="J2918" i="49"/>
  <c r="I2918" i="49"/>
  <c r="H2918" i="49"/>
  <c r="K2917" i="49"/>
  <c r="J2917" i="49"/>
  <c r="I2917" i="49"/>
  <c r="H2917" i="49"/>
  <c r="K2916" i="49"/>
  <c r="J2916" i="49"/>
  <c r="I2916" i="49"/>
  <c r="H2916" i="49"/>
  <c r="K2915" i="49"/>
  <c r="J2915" i="49"/>
  <c r="I2915" i="49"/>
  <c r="H2915" i="49"/>
  <c r="K2914" i="49"/>
  <c r="J2914" i="49"/>
  <c r="I2914" i="49"/>
  <c r="H2914" i="49"/>
  <c r="K2913" i="49"/>
  <c r="J2913" i="49"/>
  <c r="I2913" i="49"/>
  <c r="H2913" i="49"/>
  <c r="K2912" i="49"/>
  <c r="J2912" i="49"/>
  <c r="I2912" i="49"/>
  <c r="H2912" i="49"/>
  <c r="K2911" i="49"/>
  <c r="J2911" i="49"/>
  <c r="I2911" i="49"/>
  <c r="H2911" i="49"/>
  <c r="K2910" i="49"/>
  <c r="J2910" i="49"/>
  <c r="I2910" i="49"/>
  <c r="H2910" i="49"/>
  <c r="K2909" i="49"/>
  <c r="J2909" i="49"/>
  <c r="I2909" i="49"/>
  <c r="H2909" i="49"/>
  <c r="K2908" i="49"/>
  <c r="J2908" i="49"/>
  <c r="I2908" i="49"/>
  <c r="H2908" i="49"/>
  <c r="K2907" i="49"/>
  <c r="J2907" i="49"/>
  <c r="I2907" i="49"/>
  <c r="H2907" i="49"/>
  <c r="K2906" i="49"/>
  <c r="J2906" i="49"/>
  <c r="I2906" i="49"/>
  <c r="H2906" i="49"/>
  <c r="K2905" i="49"/>
  <c r="J2905" i="49"/>
  <c r="I2905" i="49"/>
  <c r="H2905" i="49"/>
  <c r="K2904" i="49"/>
  <c r="J2904" i="49"/>
  <c r="I2904" i="49"/>
  <c r="H2904" i="49"/>
  <c r="K2903" i="49"/>
  <c r="J2903" i="49"/>
  <c r="I2903" i="49"/>
  <c r="H2903" i="49"/>
  <c r="K2902" i="49"/>
  <c r="J2902" i="49"/>
  <c r="I2902" i="49"/>
  <c r="H2902" i="49"/>
  <c r="K2901" i="49"/>
  <c r="J2901" i="49"/>
  <c r="I2901" i="49"/>
  <c r="H2901" i="49"/>
  <c r="K2900" i="49"/>
  <c r="J2900" i="49"/>
  <c r="I2900" i="49"/>
  <c r="H2900" i="49"/>
  <c r="K2899" i="49"/>
  <c r="J2899" i="49"/>
  <c r="I2899" i="49"/>
  <c r="H2899" i="49"/>
  <c r="K2898" i="49"/>
  <c r="J2898" i="49"/>
  <c r="I2898" i="49"/>
  <c r="H2898" i="49"/>
  <c r="K2897" i="49"/>
  <c r="J2897" i="49"/>
  <c r="I2897" i="49"/>
  <c r="H2897" i="49"/>
  <c r="K2896" i="49"/>
  <c r="J2896" i="49"/>
  <c r="I2896" i="49"/>
  <c r="H2896" i="49"/>
  <c r="K2895" i="49"/>
  <c r="J2895" i="49"/>
  <c r="I2895" i="49"/>
  <c r="H2895" i="49"/>
  <c r="K2894" i="49"/>
  <c r="J2894" i="49"/>
  <c r="I2894" i="49"/>
  <c r="H2894" i="49"/>
  <c r="K2893" i="49"/>
  <c r="J2893" i="49"/>
  <c r="I2893" i="49"/>
  <c r="H2893" i="49"/>
  <c r="K2892" i="49"/>
  <c r="J2892" i="49"/>
  <c r="I2892" i="49"/>
  <c r="H2892" i="49"/>
  <c r="K2891" i="49"/>
  <c r="J2891" i="49"/>
  <c r="I2891" i="49"/>
  <c r="H2891" i="49"/>
  <c r="K2890" i="49"/>
  <c r="J2890" i="49"/>
  <c r="I2890" i="49"/>
  <c r="H2890" i="49"/>
  <c r="K2889" i="49"/>
  <c r="J2889" i="49"/>
  <c r="I2889" i="49"/>
  <c r="H2889" i="49"/>
  <c r="K2888" i="49"/>
  <c r="J2888" i="49"/>
  <c r="I2888" i="49"/>
  <c r="H2888" i="49"/>
  <c r="K2887" i="49"/>
  <c r="J2887" i="49"/>
  <c r="I2887" i="49"/>
  <c r="H2887" i="49"/>
  <c r="K2886" i="49"/>
  <c r="J2886" i="49"/>
  <c r="I2886" i="49"/>
  <c r="H2886" i="49"/>
  <c r="K2885" i="49"/>
  <c r="J2885" i="49"/>
  <c r="I2885" i="49"/>
  <c r="H2885" i="49"/>
  <c r="K2884" i="49"/>
  <c r="J2884" i="49"/>
  <c r="I2884" i="49"/>
  <c r="H2884" i="49"/>
  <c r="K2883" i="49"/>
  <c r="J2883" i="49"/>
  <c r="I2883" i="49"/>
  <c r="H2883" i="49"/>
  <c r="K2882" i="49"/>
  <c r="J2882" i="49"/>
  <c r="I2882" i="49"/>
  <c r="H2882" i="49"/>
  <c r="K2881" i="49"/>
  <c r="J2881" i="49"/>
  <c r="I2881" i="49"/>
  <c r="H2881" i="49"/>
  <c r="K2880" i="49"/>
  <c r="J2880" i="49"/>
  <c r="I2880" i="49"/>
  <c r="H2880" i="49"/>
  <c r="K2879" i="49"/>
  <c r="J2879" i="49"/>
  <c r="I2879" i="49"/>
  <c r="H2879" i="49"/>
  <c r="K2878" i="49"/>
  <c r="J2878" i="49"/>
  <c r="I2878" i="49"/>
  <c r="H2878" i="49"/>
  <c r="K2877" i="49"/>
  <c r="J2877" i="49"/>
  <c r="I2877" i="49"/>
  <c r="H2877" i="49"/>
  <c r="K2876" i="49"/>
  <c r="J2876" i="49"/>
  <c r="I2876" i="49"/>
  <c r="H2876" i="49"/>
  <c r="K2875" i="49"/>
  <c r="J2875" i="49"/>
  <c r="I2875" i="49"/>
  <c r="H2875" i="49"/>
  <c r="K2874" i="49"/>
  <c r="J2874" i="49"/>
  <c r="I2874" i="49"/>
  <c r="H2874" i="49"/>
  <c r="K2873" i="49"/>
  <c r="J2873" i="49"/>
  <c r="I2873" i="49"/>
  <c r="H2873" i="49"/>
  <c r="K2872" i="49"/>
  <c r="J2872" i="49"/>
  <c r="I2872" i="49"/>
  <c r="H2872" i="49"/>
  <c r="K2871" i="49"/>
  <c r="J2871" i="49"/>
  <c r="I2871" i="49"/>
  <c r="H2871" i="49"/>
  <c r="K2870" i="49"/>
  <c r="J2870" i="49"/>
  <c r="I2870" i="49"/>
  <c r="H2870" i="49"/>
  <c r="K2869" i="49"/>
  <c r="J2869" i="49"/>
  <c r="I2869" i="49"/>
  <c r="H2869" i="49"/>
  <c r="K2868" i="49"/>
  <c r="J2868" i="49"/>
  <c r="I2868" i="49"/>
  <c r="H2868" i="49"/>
  <c r="K2867" i="49"/>
  <c r="J2867" i="49"/>
  <c r="I2867" i="49"/>
  <c r="H2867" i="49"/>
  <c r="K2866" i="49"/>
  <c r="J2866" i="49"/>
  <c r="I2866" i="49"/>
  <c r="H2866" i="49"/>
  <c r="K2865" i="49"/>
  <c r="J2865" i="49"/>
  <c r="I2865" i="49"/>
  <c r="H2865" i="49"/>
  <c r="K2864" i="49"/>
  <c r="J2864" i="49"/>
  <c r="I2864" i="49"/>
  <c r="H2864" i="49"/>
  <c r="K2863" i="49"/>
  <c r="J2863" i="49"/>
  <c r="I2863" i="49"/>
  <c r="H2863" i="49"/>
  <c r="K2862" i="49"/>
  <c r="J2862" i="49"/>
  <c r="I2862" i="49"/>
  <c r="H2862" i="49"/>
  <c r="K2861" i="49"/>
  <c r="J2861" i="49"/>
  <c r="I2861" i="49"/>
  <c r="H2861" i="49"/>
  <c r="K2860" i="49"/>
  <c r="J2860" i="49"/>
  <c r="I2860" i="49"/>
  <c r="H2860" i="49"/>
  <c r="K2859" i="49"/>
  <c r="J2859" i="49"/>
  <c r="I2859" i="49"/>
  <c r="H2859" i="49"/>
  <c r="K2858" i="49"/>
  <c r="J2858" i="49"/>
  <c r="I2858" i="49"/>
  <c r="H2858" i="49"/>
  <c r="K2857" i="49"/>
  <c r="J2857" i="49"/>
  <c r="I2857" i="49"/>
  <c r="H2857" i="49"/>
  <c r="K2856" i="49"/>
  <c r="J2856" i="49"/>
  <c r="I2856" i="49"/>
  <c r="H2856" i="49"/>
  <c r="K2855" i="49"/>
  <c r="J2855" i="49"/>
  <c r="I2855" i="49"/>
  <c r="H2855" i="49"/>
  <c r="K2854" i="49"/>
  <c r="J2854" i="49"/>
  <c r="I2854" i="49"/>
  <c r="H2854" i="49"/>
  <c r="K2853" i="49"/>
  <c r="J2853" i="49"/>
  <c r="I2853" i="49"/>
  <c r="H2853" i="49"/>
  <c r="K2852" i="49"/>
  <c r="J2852" i="49"/>
  <c r="I2852" i="49"/>
  <c r="H2852" i="49"/>
  <c r="K2851" i="49"/>
  <c r="J2851" i="49"/>
  <c r="I2851" i="49"/>
  <c r="H2851" i="49"/>
  <c r="K2850" i="49"/>
  <c r="J2850" i="49"/>
  <c r="I2850" i="49"/>
  <c r="H2850" i="49"/>
  <c r="K2849" i="49"/>
  <c r="J2849" i="49"/>
  <c r="I2849" i="49"/>
  <c r="H2849" i="49"/>
  <c r="K2848" i="49"/>
  <c r="J2848" i="49"/>
  <c r="I2848" i="49"/>
  <c r="H2848" i="49"/>
  <c r="K2847" i="49"/>
  <c r="J2847" i="49"/>
  <c r="I2847" i="49"/>
  <c r="H2847" i="49"/>
  <c r="K2846" i="49"/>
  <c r="J2846" i="49"/>
  <c r="I2846" i="49"/>
  <c r="H2846" i="49"/>
  <c r="K2845" i="49"/>
  <c r="J2845" i="49"/>
  <c r="I2845" i="49"/>
  <c r="H2845" i="49"/>
  <c r="K2844" i="49"/>
  <c r="J2844" i="49"/>
  <c r="I2844" i="49"/>
  <c r="H2844" i="49"/>
  <c r="K2843" i="49"/>
  <c r="J2843" i="49"/>
  <c r="I2843" i="49"/>
  <c r="H2843" i="49"/>
  <c r="K2842" i="49"/>
  <c r="J2842" i="49"/>
  <c r="I2842" i="49"/>
  <c r="H2842" i="49"/>
  <c r="K2841" i="49"/>
  <c r="J2841" i="49"/>
  <c r="I2841" i="49"/>
  <c r="H2841" i="49"/>
  <c r="K2840" i="49"/>
  <c r="J2840" i="49"/>
  <c r="I2840" i="49"/>
  <c r="H2840" i="49"/>
  <c r="K2839" i="49"/>
  <c r="J2839" i="49"/>
  <c r="I2839" i="49"/>
  <c r="H2839" i="49"/>
  <c r="K2838" i="49"/>
  <c r="J2838" i="49"/>
  <c r="I2838" i="49"/>
  <c r="H2838" i="49"/>
  <c r="K2837" i="49"/>
  <c r="J2837" i="49"/>
  <c r="I2837" i="49"/>
  <c r="H2837" i="49"/>
  <c r="K2836" i="49"/>
  <c r="J2836" i="49"/>
  <c r="I2836" i="49"/>
  <c r="H2836" i="49"/>
  <c r="K2835" i="49"/>
  <c r="J2835" i="49"/>
  <c r="I2835" i="49"/>
  <c r="H2835" i="49"/>
  <c r="K2834" i="49"/>
  <c r="J2834" i="49"/>
  <c r="I2834" i="49"/>
  <c r="H2834" i="49"/>
  <c r="K2833" i="49"/>
  <c r="J2833" i="49"/>
  <c r="I2833" i="49"/>
  <c r="H2833" i="49"/>
  <c r="K2832" i="49"/>
  <c r="J2832" i="49"/>
  <c r="I2832" i="49"/>
  <c r="H2832" i="49"/>
  <c r="K2831" i="49"/>
  <c r="J2831" i="49"/>
  <c r="I2831" i="49"/>
  <c r="H2831" i="49"/>
  <c r="K2830" i="49"/>
  <c r="J2830" i="49"/>
  <c r="I2830" i="49"/>
  <c r="H2830" i="49"/>
  <c r="K2829" i="49"/>
  <c r="J2829" i="49"/>
  <c r="I2829" i="49"/>
  <c r="H2829" i="49"/>
  <c r="K2828" i="49"/>
  <c r="J2828" i="49"/>
  <c r="I2828" i="49"/>
  <c r="H2828" i="49"/>
  <c r="K2827" i="49"/>
  <c r="J2827" i="49"/>
  <c r="I2827" i="49"/>
  <c r="H2827" i="49"/>
  <c r="K2826" i="49"/>
  <c r="J2826" i="49"/>
  <c r="I2826" i="49"/>
  <c r="H2826" i="49"/>
  <c r="K2825" i="49"/>
  <c r="J2825" i="49"/>
  <c r="I2825" i="49"/>
  <c r="H2825" i="49"/>
  <c r="K2824" i="49"/>
  <c r="J2824" i="49"/>
  <c r="I2824" i="49"/>
  <c r="H2824" i="49"/>
  <c r="K2823" i="49"/>
  <c r="J2823" i="49"/>
  <c r="I2823" i="49"/>
  <c r="H2823" i="49"/>
  <c r="K2822" i="49"/>
  <c r="J2822" i="49"/>
  <c r="I2822" i="49"/>
  <c r="H2822" i="49"/>
  <c r="K2821" i="49"/>
  <c r="J2821" i="49"/>
  <c r="I2821" i="49"/>
  <c r="H2821" i="49"/>
  <c r="K2820" i="49"/>
  <c r="J2820" i="49"/>
  <c r="I2820" i="49"/>
  <c r="H2820" i="49"/>
  <c r="K2819" i="49"/>
  <c r="J2819" i="49"/>
  <c r="I2819" i="49"/>
  <c r="H2819" i="49"/>
  <c r="K2818" i="49"/>
  <c r="J2818" i="49"/>
  <c r="I2818" i="49"/>
  <c r="H2818" i="49"/>
  <c r="K2817" i="49"/>
  <c r="J2817" i="49"/>
  <c r="I2817" i="49"/>
  <c r="H2817" i="49"/>
  <c r="K2816" i="49"/>
  <c r="J2816" i="49"/>
  <c r="I2816" i="49"/>
  <c r="H2816" i="49"/>
  <c r="K2815" i="49"/>
  <c r="J2815" i="49"/>
  <c r="I2815" i="49"/>
  <c r="H2815" i="49"/>
  <c r="K2814" i="49"/>
  <c r="J2814" i="49"/>
  <c r="I2814" i="49"/>
  <c r="H2814" i="49"/>
  <c r="K2813" i="49"/>
  <c r="J2813" i="49"/>
  <c r="I2813" i="49"/>
  <c r="H2813" i="49"/>
  <c r="K2812" i="49"/>
  <c r="J2812" i="49"/>
  <c r="I2812" i="49"/>
  <c r="H2812" i="49"/>
  <c r="K2811" i="49"/>
  <c r="J2811" i="49"/>
  <c r="I2811" i="49"/>
  <c r="H2811" i="49"/>
  <c r="K2810" i="49"/>
  <c r="J2810" i="49"/>
  <c r="I2810" i="49"/>
  <c r="H2810" i="49"/>
  <c r="K2809" i="49"/>
  <c r="J2809" i="49"/>
  <c r="I2809" i="49"/>
  <c r="H2809" i="49"/>
  <c r="K2808" i="49"/>
  <c r="J2808" i="49"/>
  <c r="I2808" i="49"/>
  <c r="H2808" i="49"/>
  <c r="K2807" i="49"/>
  <c r="J2807" i="49"/>
  <c r="I2807" i="49"/>
  <c r="H2807" i="49"/>
  <c r="K2806" i="49"/>
  <c r="J2806" i="49"/>
  <c r="I2806" i="49"/>
  <c r="H2806" i="49"/>
  <c r="K2805" i="49"/>
  <c r="J2805" i="49"/>
  <c r="I2805" i="49"/>
  <c r="H2805" i="49"/>
  <c r="K2804" i="49"/>
  <c r="J2804" i="49"/>
  <c r="I2804" i="49"/>
  <c r="H2804" i="49"/>
  <c r="K2803" i="49"/>
  <c r="J2803" i="49"/>
  <c r="I2803" i="49"/>
  <c r="H2803" i="49"/>
  <c r="K2802" i="49"/>
  <c r="J2802" i="49"/>
  <c r="I2802" i="49"/>
  <c r="H2802" i="49"/>
  <c r="K2801" i="49"/>
  <c r="J2801" i="49"/>
  <c r="I2801" i="49"/>
  <c r="H2801" i="49"/>
  <c r="K2800" i="49"/>
  <c r="J2800" i="49"/>
  <c r="I2800" i="49"/>
  <c r="H2800" i="49"/>
  <c r="K2799" i="49"/>
  <c r="J2799" i="49"/>
  <c r="I2799" i="49"/>
  <c r="H2799" i="49"/>
  <c r="K2798" i="49"/>
  <c r="J2798" i="49"/>
  <c r="I2798" i="49"/>
  <c r="H2798" i="49" s="1"/>
  <c r="K2797" i="49"/>
  <c r="J2797" i="49"/>
  <c r="I2797" i="49"/>
  <c r="H2797" i="49"/>
  <c r="K2796" i="49"/>
  <c r="J2796" i="49"/>
  <c r="I2796" i="49"/>
  <c r="H2796" i="49" s="1"/>
  <c r="K2795" i="49"/>
  <c r="J2795" i="49"/>
  <c r="I2795" i="49"/>
  <c r="H2795" i="49"/>
  <c r="K2794" i="49"/>
  <c r="J2794" i="49"/>
  <c r="I2794" i="49"/>
  <c r="H2794" i="49" s="1"/>
  <c r="K2793" i="49"/>
  <c r="J2793" i="49"/>
  <c r="I2793" i="49"/>
  <c r="H2793" i="49"/>
  <c r="K2792" i="49"/>
  <c r="J2792" i="49"/>
  <c r="I2792" i="49"/>
  <c r="H2792" i="49" s="1"/>
  <c r="K2791" i="49"/>
  <c r="J2791" i="49"/>
  <c r="I2791" i="49"/>
  <c r="H2791" i="49"/>
  <c r="K2790" i="49"/>
  <c r="J2790" i="49"/>
  <c r="I2790" i="49"/>
  <c r="H2790" i="49" s="1"/>
  <c r="K2789" i="49"/>
  <c r="J2789" i="49"/>
  <c r="I2789" i="49"/>
  <c r="H2789" i="49"/>
  <c r="K2788" i="49"/>
  <c r="J2788" i="49"/>
  <c r="I2788" i="49"/>
  <c r="H2788" i="49" s="1"/>
  <c r="K2787" i="49"/>
  <c r="J2787" i="49"/>
  <c r="I2787" i="49"/>
  <c r="H2787" i="49"/>
  <c r="K2786" i="49"/>
  <c r="J2786" i="49"/>
  <c r="I2786" i="49"/>
  <c r="H2786" i="49" s="1"/>
  <c r="K2785" i="49"/>
  <c r="J2785" i="49"/>
  <c r="I2785" i="49"/>
  <c r="H2785" i="49"/>
  <c r="K2784" i="49"/>
  <c r="J2784" i="49"/>
  <c r="I2784" i="49"/>
  <c r="H2784" i="49" s="1"/>
  <c r="K2783" i="49"/>
  <c r="J2783" i="49"/>
  <c r="I2783" i="49"/>
  <c r="H2783" i="49"/>
  <c r="K2782" i="49"/>
  <c r="J2782" i="49"/>
  <c r="I2782" i="49"/>
  <c r="H2782" i="49" s="1"/>
  <c r="K2781" i="49"/>
  <c r="J2781" i="49"/>
  <c r="I2781" i="49"/>
  <c r="H2781" i="49"/>
  <c r="K2780" i="49"/>
  <c r="J2780" i="49"/>
  <c r="I2780" i="49"/>
  <c r="H2780" i="49" s="1"/>
  <c r="K2779" i="49"/>
  <c r="J2779" i="49"/>
  <c r="I2779" i="49"/>
  <c r="H2779" i="49"/>
  <c r="K2778" i="49"/>
  <c r="J2778" i="49"/>
  <c r="I2778" i="49"/>
  <c r="H2778" i="49" s="1"/>
  <c r="K2777" i="49"/>
  <c r="J2777" i="49"/>
  <c r="I2777" i="49"/>
  <c r="H2777" i="49"/>
  <c r="K2776" i="49"/>
  <c r="J2776" i="49"/>
  <c r="I2776" i="49"/>
  <c r="H2776" i="49" s="1"/>
  <c r="K2775" i="49"/>
  <c r="J2775" i="49"/>
  <c r="I2775" i="49"/>
  <c r="H2775" i="49"/>
  <c r="K2774" i="49"/>
  <c r="J2774" i="49"/>
  <c r="I2774" i="49"/>
  <c r="H2774" i="49" s="1"/>
  <c r="K2773" i="49"/>
  <c r="J2773" i="49"/>
  <c r="I2773" i="49"/>
  <c r="H2773" i="49"/>
  <c r="K2772" i="49"/>
  <c r="J2772" i="49"/>
  <c r="I2772" i="49"/>
  <c r="H2772" i="49" s="1"/>
  <c r="K2771" i="49"/>
  <c r="J2771" i="49"/>
  <c r="I2771" i="49"/>
  <c r="H2771" i="49"/>
  <c r="K2770" i="49"/>
  <c r="J2770" i="49"/>
  <c r="I2770" i="49"/>
  <c r="H2770" i="49" s="1"/>
  <c r="K2769" i="49"/>
  <c r="J2769" i="49"/>
  <c r="I2769" i="49"/>
  <c r="H2769" i="49"/>
  <c r="K2768" i="49"/>
  <c r="J2768" i="49"/>
  <c r="I2768" i="49"/>
  <c r="H2768" i="49" s="1"/>
  <c r="K2767" i="49"/>
  <c r="J2767" i="49"/>
  <c r="I2767" i="49"/>
  <c r="H2767" i="49"/>
  <c r="K2766" i="49"/>
  <c r="J2766" i="49"/>
  <c r="I2766" i="49"/>
  <c r="H2766" i="49" s="1"/>
  <c r="K2765" i="49"/>
  <c r="J2765" i="49"/>
  <c r="I2765" i="49"/>
  <c r="H2765" i="49"/>
  <c r="K2764" i="49"/>
  <c r="J2764" i="49"/>
  <c r="I2764" i="49"/>
  <c r="H2764" i="49" s="1"/>
  <c r="K2763" i="49"/>
  <c r="J2763" i="49"/>
  <c r="I2763" i="49"/>
  <c r="H2763" i="49"/>
  <c r="K2762" i="49"/>
  <c r="J2762" i="49"/>
  <c r="I2762" i="49"/>
  <c r="H2762" i="49" s="1"/>
  <c r="K2761" i="49"/>
  <c r="J2761" i="49"/>
  <c r="I2761" i="49"/>
  <c r="H2761" i="49"/>
  <c r="K2760" i="49"/>
  <c r="J2760" i="49"/>
  <c r="I2760" i="49"/>
  <c r="H2760" i="49" s="1"/>
  <c r="K2759" i="49"/>
  <c r="J2759" i="49"/>
  <c r="I2759" i="49"/>
  <c r="H2759" i="49"/>
  <c r="K2758" i="49"/>
  <c r="J2758" i="49"/>
  <c r="I2758" i="49"/>
  <c r="H2758" i="49" s="1"/>
  <c r="K2757" i="49"/>
  <c r="J2757" i="49"/>
  <c r="I2757" i="49"/>
  <c r="H2757" i="49"/>
  <c r="K2756" i="49"/>
  <c r="J2756" i="49"/>
  <c r="I2756" i="49"/>
  <c r="H2756" i="49" s="1"/>
  <c r="K2755" i="49"/>
  <c r="J2755" i="49"/>
  <c r="I2755" i="49"/>
  <c r="H2755" i="49"/>
  <c r="K2754" i="49"/>
  <c r="J2754" i="49"/>
  <c r="I2754" i="49"/>
  <c r="H2754" i="49" s="1"/>
  <c r="K2753" i="49"/>
  <c r="J2753" i="49"/>
  <c r="I2753" i="49"/>
  <c r="H2753" i="49"/>
  <c r="K2752" i="49"/>
  <c r="J2752" i="49"/>
  <c r="I2752" i="49"/>
  <c r="H2752" i="49" s="1"/>
  <c r="K2751" i="49"/>
  <c r="J2751" i="49"/>
  <c r="I2751" i="49"/>
  <c r="H2751" i="49"/>
  <c r="K2750" i="49"/>
  <c r="J2750" i="49"/>
  <c r="I2750" i="49"/>
  <c r="H2750" i="49" s="1"/>
  <c r="K2749" i="49"/>
  <c r="J2749" i="49"/>
  <c r="I2749" i="49"/>
  <c r="H2749" i="49"/>
  <c r="K2748" i="49"/>
  <c r="J2748" i="49"/>
  <c r="I2748" i="49"/>
  <c r="H2748" i="49" s="1"/>
  <c r="K2747" i="49"/>
  <c r="J2747" i="49"/>
  <c r="I2747" i="49"/>
  <c r="H2747" i="49"/>
  <c r="K2746" i="49"/>
  <c r="J2746" i="49"/>
  <c r="I2746" i="49"/>
  <c r="H2746" i="49" s="1"/>
  <c r="K2745" i="49"/>
  <c r="J2745" i="49"/>
  <c r="I2745" i="49"/>
  <c r="H2745" i="49"/>
  <c r="K2744" i="49"/>
  <c r="J2744" i="49"/>
  <c r="I2744" i="49"/>
  <c r="H2744" i="49" s="1"/>
  <c r="K2743" i="49"/>
  <c r="J2743" i="49"/>
  <c r="I2743" i="49"/>
  <c r="H2743" i="49"/>
  <c r="K2742" i="49"/>
  <c r="J2742" i="49"/>
  <c r="I2742" i="49"/>
  <c r="H2742" i="49" s="1"/>
  <c r="K2741" i="49"/>
  <c r="J2741" i="49"/>
  <c r="I2741" i="49"/>
  <c r="H2741" i="49"/>
  <c r="K2740" i="49"/>
  <c r="J2740" i="49"/>
  <c r="I2740" i="49"/>
  <c r="H2740" i="49" s="1"/>
  <c r="K2739" i="49"/>
  <c r="J2739" i="49"/>
  <c r="I2739" i="49"/>
  <c r="H2739" i="49"/>
  <c r="K2738" i="49"/>
  <c r="J2738" i="49"/>
  <c r="I2738" i="49"/>
  <c r="H2738" i="49" s="1"/>
  <c r="K2737" i="49"/>
  <c r="J2737" i="49"/>
  <c r="I2737" i="49"/>
  <c r="H2737" i="49"/>
  <c r="K2736" i="49"/>
  <c r="J2736" i="49"/>
  <c r="I2736" i="49"/>
  <c r="H2736" i="49" s="1"/>
  <c r="K2735" i="49"/>
  <c r="J2735" i="49"/>
  <c r="I2735" i="49"/>
  <c r="H2735" i="49"/>
  <c r="K2734" i="49"/>
  <c r="J2734" i="49"/>
  <c r="I2734" i="49"/>
  <c r="H2734" i="49" s="1"/>
  <c r="K2733" i="49"/>
  <c r="J2733" i="49"/>
  <c r="I2733" i="49"/>
  <c r="H2733" i="49"/>
  <c r="K2732" i="49"/>
  <c r="J2732" i="49"/>
  <c r="I2732" i="49"/>
  <c r="H2732" i="49" s="1"/>
  <c r="K2731" i="49"/>
  <c r="J2731" i="49"/>
  <c r="I2731" i="49"/>
  <c r="H2731" i="49"/>
  <c r="K2730" i="49"/>
  <c r="J2730" i="49"/>
  <c r="I2730" i="49"/>
  <c r="H2730" i="49" s="1"/>
  <c r="K2729" i="49"/>
  <c r="J2729" i="49"/>
  <c r="I2729" i="49"/>
  <c r="H2729" i="49"/>
  <c r="K2728" i="49"/>
  <c r="J2728" i="49"/>
  <c r="I2728" i="49"/>
  <c r="H2728" i="49" s="1"/>
  <c r="K2727" i="49"/>
  <c r="J2727" i="49"/>
  <c r="I2727" i="49"/>
  <c r="H2727" i="49"/>
  <c r="K2726" i="49"/>
  <c r="J2726" i="49"/>
  <c r="I2726" i="49"/>
  <c r="H2726" i="49" s="1"/>
  <c r="K2725" i="49"/>
  <c r="J2725" i="49"/>
  <c r="I2725" i="49"/>
  <c r="H2725" i="49"/>
  <c r="K2724" i="49"/>
  <c r="J2724" i="49"/>
  <c r="I2724" i="49"/>
  <c r="H2724" i="49" s="1"/>
  <c r="K2723" i="49"/>
  <c r="J2723" i="49"/>
  <c r="I2723" i="49"/>
  <c r="H2723" i="49"/>
  <c r="K2722" i="49"/>
  <c r="J2722" i="49"/>
  <c r="I2722" i="49"/>
  <c r="H2722" i="49" s="1"/>
  <c r="K2721" i="49"/>
  <c r="J2721" i="49"/>
  <c r="I2721" i="49"/>
  <c r="H2721" i="49"/>
  <c r="K2720" i="49"/>
  <c r="J2720" i="49"/>
  <c r="I2720" i="49"/>
  <c r="H2720" i="49" s="1"/>
  <c r="K2719" i="49"/>
  <c r="J2719" i="49"/>
  <c r="I2719" i="49"/>
  <c r="H2719" i="49"/>
  <c r="K2718" i="49"/>
  <c r="J2718" i="49"/>
  <c r="I2718" i="49"/>
  <c r="H2718" i="49" s="1"/>
  <c r="K2717" i="49"/>
  <c r="J2717" i="49"/>
  <c r="I2717" i="49"/>
  <c r="H2717" i="49"/>
  <c r="K2716" i="49"/>
  <c r="J2716" i="49"/>
  <c r="I2716" i="49"/>
  <c r="H2716" i="49" s="1"/>
  <c r="K2715" i="49"/>
  <c r="J2715" i="49"/>
  <c r="I2715" i="49"/>
  <c r="H2715" i="49"/>
  <c r="K2714" i="49"/>
  <c r="J2714" i="49"/>
  <c r="I2714" i="49"/>
  <c r="H2714" i="49" s="1"/>
  <c r="K2713" i="49"/>
  <c r="J2713" i="49"/>
  <c r="I2713" i="49"/>
  <c r="H2713" i="49"/>
  <c r="K2712" i="49"/>
  <c r="J2712" i="49"/>
  <c r="I2712" i="49"/>
  <c r="H2712" i="49" s="1"/>
  <c r="K2711" i="49"/>
  <c r="J2711" i="49"/>
  <c r="I2711" i="49"/>
  <c r="H2711" i="49"/>
  <c r="K2710" i="49"/>
  <c r="J2710" i="49"/>
  <c r="I2710" i="49"/>
  <c r="H2710" i="49" s="1"/>
  <c r="K2709" i="49"/>
  <c r="J2709" i="49"/>
  <c r="I2709" i="49"/>
  <c r="H2709" i="49"/>
  <c r="K2708" i="49"/>
  <c r="J2708" i="49"/>
  <c r="I2708" i="49"/>
  <c r="H2708" i="49" s="1"/>
  <c r="K2707" i="49"/>
  <c r="J2707" i="49"/>
  <c r="I2707" i="49"/>
  <c r="H2707" i="49"/>
  <c r="K2706" i="49"/>
  <c r="J2706" i="49"/>
  <c r="I2706" i="49"/>
  <c r="H2706" i="49" s="1"/>
  <c r="K2705" i="49"/>
  <c r="J2705" i="49"/>
  <c r="I2705" i="49"/>
  <c r="H2705" i="49"/>
  <c r="K2704" i="49"/>
  <c r="J2704" i="49"/>
  <c r="I2704" i="49"/>
  <c r="H2704" i="49" s="1"/>
  <c r="K2703" i="49"/>
  <c r="J2703" i="49"/>
  <c r="I2703" i="49"/>
  <c r="H2703" i="49"/>
  <c r="K2702" i="49"/>
  <c r="J2702" i="49"/>
  <c r="I2702" i="49"/>
  <c r="H2702" i="49" s="1"/>
  <c r="K2701" i="49"/>
  <c r="J2701" i="49"/>
  <c r="I2701" i="49"/>
  <c r="H2701" i="49"/>
  <c r="K2700" i="49"/>
  <c r="J2700" i="49"/>
  <c r="I2700" i="49"/>
  <c r="H2700" i="49" s="1"/>
  <c r="K2699" i="49"/>
  <c r="J2699" i="49"/>
  <c r="I2699" i="49"/>
  <c r="H2699" i="49"/>
  <c r="K2698" i="49"/>
  <c r="J2698" i="49"/>
  <c r="I2698" i="49"/>
  <c r="H2698" i="49" s="1"/>
  <c r="K2697" i="49"/>
  <c r="J2697" i="49"/>
  <c r="I2697" i="49"/>
  <c r="H2697" i="49"/>
  <c r="K2696" i="49"/>
  <c r="J2696" i="49"/>
  <c r="I2696" i="49"/>
  <c r="H2696" i="49" s="1"/>
  <c r="K2695" i="49"/>
  <c r="J2695" i="49"/>
  <c r="I2695" i="49"/>
  <c r="H2695" i="49"/>
  <c r="K2694" i="49"/>
  <c r="J2694" i="49"/>
  <c r="I2694" i="49"/>
  <c r="H2694" i="49" s="1"/>
  <c r="K2693" i="49"/>
  <c r="J2693" i="49"/>
  <c r="I2693" i="49"/>
  <c r="H2693" i="49"/>
  <c r="K2692" i="49"/>
  <c r="J2692" i="49"/>
  <c r="I2692" i="49"/>
  <c r="H2692" i="49" s="1"/>
  <c r="K2691" i="49"/>
  <c r="J2691" i="49"/>
  <c r="I2691" i="49"/>
  <c r="H2691" i="49"/>
  <c r="K2690" i="49"/>
  <c r="J2690" i="49"/>
  <c r="I2690" i="49"/>
  <c r="H2690" i="49" s="1"/>
  <c r="K2689" i="49"/>
  <c r="J2689" i="49"/>
  <c r="I2689" i="49"/>
  <c r="H2689" i="49"/>
  <c r="K2688" i="49"/>
  <c r="J2688" i="49"/>
  <c r="I2688" i="49"/>
  <c r="H2688" i="49" s="1"/>
  <c r="K2687" i="49"/>
  <c r="J2687" i="49"/>
  <c r="I2687" i="49"/>
  <c r="H2687" i="49"/>
  <c r="K2686" i="49"/>
  <c r="J2686" i="49"/>
  <c r="I2686" i="49"/>
  <c r="H2686" i="49" s="1"/>
  <c r="K2685" i="49"/>
  <c r="J2685" i="49"/>
  <c r="I2685" i="49"/>
  <c r="H2685" i="49"/>
  <c r="K2684" i="49"/>
  <c r="J2684" i="49"/>
  <c r="I2684" i="49"/>
  <c r="H2684" i="49" s="1"/>
  <c r="K2683" i="49"/>
  <c r="J2683" i="49"/>
  <c r="I2683" i="49"/>
  <c r="H2683" i="49"/>
  <c r="K2682" i="49"/>
  <c r="J2682" i="49"/>
  <c r="I2682" i="49"/>
  <c r="H2682" i="49" s="1"/>
  <c r="K2681" i="49"/>
  <c r="J2681" i="49"/>
  <c r="I2681" i="49"/>
  <c r="H2681" i="49"/>
  <c r="K2680" i="49"/>
  <c r="J2680" i="49"/>
  <c r="I2680" i="49"/>
  <c r="H2680" i="49" s="1"/>
  <c r="K2679" i="49"/>
  <c r="J2679" i="49"/>
  <c r="I2679" i="49"/>
  <c r="H2679" i="49"/>
  <c r="K2678" i="49"/>
  <c r="I2678" i="49"/>
  <c r="J2678" i="49" s="1"/>
  <c r="K2677" i="49"/>
  <c r="J2677" i="49"/>
  <c r="I2677" i="49"/>
  <c r="H2677" i="49"/>
  <c r="K2676" i="49"/>
  <c r="I2676" i="49"/>
  <c r="J2676" i="49" s="1"/>
  <c r="K2675" i="49"/>
  <c r="J2675" i="49"/>
  <c r="I2675" i="49"/>
  <c r="H2675" i="49"/>
  <c r="K2674" i="49"/>
  <c r="I2674" i="49"/>
  <c r="J2674" i="49" s="1"/>
  <c r="K2673" i="49"/>
  <c r="J2673" i="49"/>
  <c r="I2673" i="49"/>
  <c r="H2673" i="49"/>
  <c r="K2672" i="49"/>
  <c r="I2672" i="49"/>
  <c r="J2672" i="49" s="1"/>
  <c r="K2671" i="49"/>
  <c r="J2671" i="49"/>
  <c r="I2671" i="49"/>
  <c r="H2671" i="49"/>
  <c r="K2670" i="49"/>
  <c r="I2670" i="49"/>
  <c r="J2670" i="49" s="1"/>
  <c r="K2669" i="49"/>
  <c r="J2669" i="49"/>
  <c r="I2669" i="49"/>
  <c r="H2669" i="49"/>
  <c r="K2668" i="49"/>
  <c r="I2668" i="49"/>
  <c r="J2668" i="49" s="1"/>
  <c r="K2667" i="49"/>
  <c r="J2667" i="49"/>
  <c r="I2667" i="49"/>
  <c r="H2667" i="49"/>
  <c r="K2666" i="49"/>
  <c r="I2666" i="49"/>
  <c r="J2666" i="49" s="1"/>
  <c r="K2665" i="49"/>
  <c r="J2665" i="49"/>
  <c r="I2665" i="49"/>
  <c r="H2665" i="49"/>
  <c r="K2664" i="49"/>
  <c r="I2664" i="49"/>
  <c r="J2664" i="49" s="1"/>
  <c r="K2663" i="49"/>
  <c r="J2663" i="49"/>
  <c r="I2663" i="49"/>
  <c r="H2663" i="49"/>
  <c r="K2662" i="49"/>
  <c r="I2662" i="49"/>
  <c r="J2662" i="49" s="1"/>
  <c r="K2661" i="49"/>
  <c r="J2661" i="49"/>
  <c r="I2661" i="49"/>
  <c r="H2661" i="49"/>
  <c r="K2660" i="49"/>
  <c r="I2660" i="49"/>
  <c r="J2660" i="49" s="1"/>
  <c r="K2659" i="49"/>
  <c r="J2659" i="49"/>
  <c r="I2659" i="49"/>
  <c r="H2659" i="49"/>
  <c r="K2658" i="49"/>
  <c r="I2658" i="49"/>
  <c r="J2658" i="49" s="1"/>
  <c r="K2657" i="49"/>
  <c r="J2657" i="49"/>
  <c r="I2657" i="49"/>
  <c r="H2657" i="49"/>
  <c r="K2656" i="49"/>
  <c r="I2656" i="49"/>
  <c r="J2656" i="49" s="1"/>
  <c r="K2655" i="49"/>
  <c r="J2655" i="49"/>
  <c r="I2655" i="49"/>
  <c r="H2655" i="49"/>
  <c r="K2654" i="49"/>
  <c r="I2654" i="49"/>
  <c r="J2654" i="49" s="1"/>
  <c r="K2653" i="49"/>
  <c r="J2653" i="49"/>
  <c r="I2653" i="49"/>
  <c r="H2653" i="49"/>
  <c r="K2652" i="49"/>
  <c r="I2652" i="49"/>
  <c r="J2652" i="49" s="1"/>
  <c r="K2651" i="49"/>
  <c r="J2651" i="49"/>
  <c r="I2651" i="49"/>
  <c r="H2651" i="49"/>
  <c r="K2650" i="49"/>
  <c r="I2650" i="49"/>
  <c r="J2650" i="49" s="1"/>
  <c r="K2649" i="49"/>
  <c r="J2649" i="49"/>
  <c r="I2649" i="49"/>
  <c r="H2649" i="49"/>
  <c r="K2648" i="49"/>
  <c r="I2648" i="49"/>
  <c r="J2648" i="49" s="1"/>
  <c r="K2647" i="49"/>
  <c r="J2647" i="49"/>
  <c r="I2647" i="49"/>
  <c r="H2647" i="49"/>
  <c r="K2646" i="49"/>
  <c r="I2646" i="49"/>
  <c r="J2646" i="49" s="1"/>
  <c r="K2645" i="49"/>
  <c r="J2645" i="49"/>
  <c r="I2645" i="49"/>
  <c r="H2645" i="49"/>
  <c r="K2644" i="49"/>
  <c r="I2644" i="49"/>
  <c r="J2644" i="49" s="1"/>
  <c r="K2643" i="49"/>
  <c r="J2643" i="49"/>
  <c r="I2643" i="49"/>
  <c r="H2643" i="49"/>
  <c r="K2642" i="49"/>
  <c r="I2642" i="49"/>
  <c r="J2642" i="49" s="1"/>
  <c r="K2641" i="49"/>
  <c r="J2641" i="49"/>
  <c r="I2641" i="49"/>
  <c r="H2641" i="49"/>
  <c r="K2640" i="49"/>
  <c r="I2640" i="49"/>
  <c r="J2640" i="49" s="1"/>
  <c r="K2639" i="49"/>
  <c r="J2639" i="49"/>
  <c r="I2639" i="49"/>
  <c r="H2639" i="49"/>
  <c r="K2638" i="49"/>
  <c r="I2638" i="49"/>
  <c r="J2638" i="49" s="1"/>
  <c r="K2637" i="49"/>
  <c r="J2637" i="49"/>
  <c r="I2637" i="49"/>
  <c r="H2637" i="49"/>
  <c r="K2636" i="49"/>
  <c r="I2636" i="49"/>
  <c r="J2636" i="49" s="1"/>
  <c r="K2635" i="49"/>
  <c r="J2635" i="49"/>
  <c r="I2635" i="49"/>
  <c r="H2635" i="49"/>
  <c r="K2634" i="49"/>
  <c r="I2634" i="49"/>
  <c r="J2634" i="49" s="1"/>
  <c r="K2633" i="49"/>
  <c r="J2633" i="49"/>
  <c r="I2633" i="49"/>
  <c r="H2633" i="49"/>
  <c r="K2632" i="49"/>
  <c r="I2632" i="49"/>
  <c r="J2632" i="49" s="1"/>
  <c r="K2631" i="49"/>
  <c r="J2631" i="49"/>
  <c r="I2631" i="49"/>
  <c r="H2631" i="49"/>
  <c r="K2630" i="49"/>
  <c r="I2630" i="49"/>
  <c r="J2630" i="49" s="1"/>
  <c r="K2629" i="49"/>
  <c r="J2629" i="49"/>
  <c r="I2629" i="49"/>
  <c r="H2629" i="49"/>
  <c r="K2628" i="49"/>
  <c r="I2628" i="49"/>
  <c r="J2628" i="49" s="1"/>
  <c r="K2627" i="49"/>
  <c r="J2627" i="49"/>
  <c r="I2627" i="49"/>
  <c r="H2627" i="49"/>
  <c r="K2626" i="49"/>
  <c r="I2626" i="49"/>
  <c r="J2626" i="49" s="1"/>
  <c r="K2625" i="49"/>
  <c r="J2625" i="49"/>
  <c r="I2625" i="49"/>
  <c r="H2625" i="49"/>
  <c r="K2624" i="49"/>
  <c r="I2624" i="49"/>
  <c r="J2624" i="49" s="1"/>
  <c r="K2623" i="49"/>
  <c r="J2623" i="49"/>
  <c r="I2623" i="49"/>
  <c r="H2623" i="49"/>
  <c r="K2622" i="49"/>
  <c r="I2622" i="49"/>
  <c r="J2622" i="49" s="1"/>
  <c r="K2621" i="49"/>
  <c r="J2621" i="49"/>
  <c r="I2621" i="49"/>
  <c r="H2621" i="49"/>
  <c r="K2620" i="49"/>
  <c r="I2620" i="49"/>
  <c r="J2620" i="49" s="1"/>
  <c r="K2619" i="49"/>
  <c r="J2619" i="49"/>
  <c r="I2619" i="49"/>
  <c r="H2619" i="49"/>
  <c r="K2618" i="49"/>
  <c r="I2618" i="49"/>
  <c r="J2618" i="49" s="1"/>
  <c r="K2617" i="49"/>
  <c r="J2617" i="49"/>
  <c r="I2617" i="49"/>
  <c r="H2617" i="49"/>
  <c r="K2616" i="49"/>
  <c r="I2616" i="49"/>
  <c r="J2616" i="49" s="1"/>
  <c r="K2615" i="49"/>
  <c r="J2615" i="49"/>
  <c r="I2615" i="49"/>
  <c r="H2615" i="49"/>
  <c r="K2614" i="49"/>
  <c r="I2614" i="49"/>
  <c r="J2614" i="49" s="1"/>
  <c r="K2613" i="49"/>
  <c r="J2613" i="49"/>
  <c r="I2613" i="49"/>
  <c r="H2613" i="49"/>
  <c r="K2612" i="49"/>
  <c r="I2612" i="49"/>
  <c r="J2612" i="49" s="1"/>
  <c r="K2611" i="49"/>
  <c r="J2611" i="49"/>
  <c r="I2611" i="49"/>
  <c r="H2611" i="49"/>
  <c r="K2610" i="49"/>
  <c r="I2610" i="49"/>
  <c r="J2610" i="49" s="1"/>
  <c r="K2609" i="49"/>
  <c r="J2609" i="49"/>
  <c r="I2609" i="49"/>
  <c r="H2609" i="49"/>
  <c r="K2608" i="49"/>
  <c r="I2608" i="49"/>
  <c r="J2608" i="49" s="1"/>
  <c r="K2607" i="49"/>
  <c r="J2607" i="49"/>
  <c r="I2607" i="49"/>
  <c r="H2607" i="49"/>
  <c r="K2606" i="49"/>
  <c r="I2606" i="49"/>
  <c r="J2606" i="49" s="1"/>
  <c r="K2605" i="49"/>
  <c r="J2605" i="49"/>
  <c r="I2605" i="49"/>
  <c r="H2605" i="49"/>
  <c r="K2604" i="49"/>
  <c r="I2604" i="49"/>
  <c r="J2604" i="49" s="1"/>
  <c r="K2603" i="49"/>
  <c r="J2603" i="49"/>
  <c r="I2603" i="49"/>
  <c r="H2603" i="49"/>
  <c r="K2602" i="49"/>
  <c r="I2602" i="49"/>
  <c r="J2602" i="49" s="1"/>
  <c r="K2601" i="49"/>
  <c r="J2601" i="49"/>
  <c r="I2601" i="49"/>
  <c r="H2601" i="49"/>
  <c r="K2600" i="49"/>
  <c r="I2600" i="49"/>
  <c r="J2600" i="49" s="1"/>
  <c r="K2599" i="49"/>
  <c r="J2599" i="49"/>
  <c r="I2599" i="49"/>
  <c r="H2599" i="49"/>
  <c r="K2598" i="49"/>
  <c r="I2598" i="49"/>
  <c r="J2598" i="49" s="1"/>
  <c r="K2597" i="49"/>
  <c r="J2597" i="49"/>
  <c r="I2597" i="49"/>
  <c r="H2597" i="49"/>
  <c r="K2596" i="49"/>
  <c r="I2596" i="49"/>
  <c r="J2596" i="49" s="1"/>
  <c r="K2595" i="49"/>
  <c r="J2595" i="49"/>
  <c r="I2595" i="49"/>
  <c r="H2595" i="49"/>
  <c r="K2594" i="49"/>
  <c r="I2594" i="49"/>
  <c r="J2594" i="49" s="1"/>
  <c r="K2593" i="49"/>
  <c r="J2593" i="49"/>
  <c r="I2593" i="49"/>
  <c r="H2593" i="49"/>
  <c r="K2592" i="49"/>
  <c r="I2592" i="49"/>
  <c r="J2592" i="49" s="1"/>
  <c r="K2591" i="49"/>
  <c r="J2591" i="49"/>
  <c r="I2591" i="49"/>
  <c r="H2591" i="49"/>
  <c r="K2590" i="49"/>
  <c r="I2590" i="49"/>
  <c r="J2590" i="49" s="1"/>
  <c r="K2589" i="49"/>
  <c r="J2589" i="49"/>
  <c r="I2589" i="49"/>
  <c r="H2589" i="49"/>
  <c r="K2588" i="49"/>
  <c r="I2588" i="49"/>
  <c r="J2588" i="49" s="1"/>
  <c r="K2587" i="49"/>
  <c r="J2587" i="49"/>
  <c r="I2587" i="49"/>
  <c r="H2587" i="49"/>
  <c r="K2586" i="49"/>
  <c r="I2586" i="49"/>
  <c r="J2586" i="49" s="1"/>
  <c r="K2585" i="49"/>
  <c r="J2585" i="49"/>
  <c r="I2585" i="49"/>
  <c r="H2585" i="49"/>
  <c r="K2584" i="49"/>
  <c r="I2584" i="49"/>
  <c r="J2584" i="49" s="1"/>
  <c r="K2583" i="49"/>
  <c r="J2583" i="49"/>
  <c r="I2583" i="49"/>
  <c r="H2583" i="49"/>
  <c r="K2582" i="49"/>
  <c r="I2582" i="49"/>
  <c r="J2582" i="49" s="1"/>
  <c r="K2581" i="49"/>
  <c r="J2581" i="49"/>
  <c r="I2581" i="49"/>
  <c r="H2581" i="49"/>
  <c r="K2580" i="49"/>
  <c r="I2580" i="49"/>
  <c r="J2580" i="49" s="1"/>
  <c r="K2579" i="49"/>
  <c r="J2579" i="49"/>
  <c r="I2579" i="49"/>
  <c r="H2579" i="49"/>
  <c r="K2578" i="49"/>
  <c r="I2578" i="49"/>
  <c r="J2578" i="49" s="1"/>
  <c r="K2577" i="49"/>
  <c r="J2577" i="49"/>
  <c r="I2577" i="49"/>
  <c r="H2577" i="49"/>
  <c r="K2576" i="49"/>
  <c r="I2576" i="49"/>
  <c r="J2576" i="49" s="1"/>
  <c r="K2575" i="49"/>
  <c r="J2575" i="49"/>
  <c r="I2575" i="49"/>
  <c r="H2575" i="49"/>
  <c r="K2574" i="49"/>
  <c r="I2574" i="49"/>
  <c r="J2574" i="49" s="1"/>
  <c r="K2573" i="49"/>
  <c r="J2573" i="49"/>
  <c r="I2573" i="49"/>
  <c r="H2573" i="49"/>
  <c r="K2572" i="49"/>
  <c r="I2572" i="49"/>
  <c r="J2572" i="49" s="1"/>
  <c r="K2571" i="49"/>
  <c r="J2571" i="49"/>
  <c r="I2571" i="49"/>
  <c r="H2571" i="49"/>
  <c r="K2570" i="49"/>
  <c r="I2570" i="49"/>
  <c r="J2570" i="49" s="1"/>
  <c r="K2569" i="49"/>
  <c r="J2569" i="49"/>
  <c r="I2569" i="49"/>
  <c r="H2569" i="49"/>
  <c r="K2568" i="49"/>
  <c r="I2568" i="49"/>
  <c r="J2568" i="49" s="1"/>
  <c r="K2567" i="49"/>
  <c r="J2567" i="49"/>
  <c r="I2567" i="49"/>
  <c r="H2567" i="49"/>
  <c r="K2566" i="49"/>
  <c r="I2566" i="49"/>
  <c r="J2566" i="49" s="1"/>
  <c r="K2565" i="49"/>
  <c r="J2565" i="49"/>
  <c r="I2565" i="49"/>
  <c r="H2565" i="49"/>
  <c r="K2564" i="49"/>
  <c r="I2564" i="49"/>
  <c r="J2564" i="49" s="1"/>
  <c r="K2563" i="49"/>
  <c r="J2563" i="49"/>
  <c r="I2563" i="49"/>
  <c r="H2563" i="49"/>
  <c r="K2562" i="49"/>
  <c r="I2562" i="49"/>
  <c r="J2562" i="49" s="1"/>
  <c r="K2561" i="49"/>
  <c r="J2561" i="49"/>
  <c r="I2561" i="49"/>
  <c r="H2561" i="49"/>
  <c r="K2560" i="49"/>
  <c r="I2560" i="49"/>
  <c r="J2560" i="49" s="1"/>
  <c r="K2559" i="49"/>
  <c r="J2559" i="49"/>
  <c r="I2559" i="49"/>
  <c r="H2559" i="49"/>
  <c r="K2558" i="49"/>
  <c r="I2558" i="49"/>
  <c r="J2558" i="49" s="1"/>
  <c r="K2557" i="49"/>
  <c r="J2557" i="49"/>
  <c r="I2557" i="49"/>
  <c r="H2557" i="49"/>
  <c r="K2556" i="49"/>
  <c r="I2556" i="49"/>
  <c r="J2556" i="49" s="1"/>
  <c r="K2555" i="49"/>
  <c r="J2555" i="49"/>
  <c r="I2555" i="49"/>
  <c r="H2555" i="49"/>
  <c r="K2554" i="49"/>
  <c r="I2554" i="49"/>
  <c r="J2554" i="49" s="1"/>
  <c r="K2553" i="49"/>
  <c r="J2553" i="49"/>
  <c r="I2553" i="49"/>
  <c r="H2553" i="49"/>
  <c r="K2552" i="49"/>
  <c r="I2552" i="49"/>
  <c r="J2552" i="49" s="1"/>
  <c r="K2551" i="49"/>
  <c r="J2551" i="49"/>
  <c r="I2551" i="49"/>
  <c r="H2551" i="49"/>
  <c r="K2550" i="49"/>
  <c r="I2550" i="49"/>
  <c r="J2550" i="49" s="1"/>
  <c r="K2549" i="49"/>
  <c r="J2549" i="49"/>
  <c r="I2549" i="49"/>
  <c r="H2549" i="49"/>
  <c r="K2548" i="49"/>
  <c r="I2548" i="49"/>
  <c r="J2548" i="49" s="1"/>
  <c r="K2547" i="49"/>
  <c r="J2547" i="49"/>
  <c r="I2547" i="49"/>
  <c r="H2547" i="49"/>
  <c r="K2546" i="49"/>
  <c r="I2546" i="49"/>
  <c r="J2546" i="49" s="1"/>
  <c r="K2545" i="49"/>
  <c r="J2545" i="49"/>
  <c r="I2545" i="49"/>
  <c r="H2545" i="49"/>
  <c r="K2544" i="49"/>
  <c r="I2544" i="49"/>
  <c r="J2544" i="49" s="1"/>
  <c r="K2543" i="49"/>
  <c r="J2543" i="49"/>
  <c r="I2543" i="49"/>
  <c r="H2543" i="49"/>
  <c r="K2542" i="49"/>
  <c r="I2542" i="49"/>
  <c r="J2542" i="49" s="1"/>
  <c r="K2541" i="49"/>
  <c r="J2541" i="49"/>
  <c r="I2541" i="49"/>
  <c r="H2541" i="49"/>
  <c r="K2540" i="49"/>
  <c r="I2540" i="49"/>
  <c r="K2539" i="49"/>
  <c r="J2539" i="49"/>
  <c r="I2539" i="49"/>
  <c r="H2539" i="49"/>
  <c r="K2538" i="49"/>
  <c r="I2538" i="49"/>
  <c r="K2537" i="49"/>
  <c r="J2537" i="49"/>
  <c r="I2537" i="49"/>
  <c r="H2537" i="49"/>
  <c r="K2536" i="49"/>
  <c r="I2536" i="49"/>
  <c r="K2535" i="49"/>
  <c r="J2535" i="49"/>
  <c r="I2535" i="49"/>
  <c r="H2535" i="49"/>
  <c r="K2534" i="49"/>
  <c r="I2534" i="49"/>
  <c r="K2533" i="49"/>
  <c r="J2533" i="49"/>
  <c r="I2533" i="49"/>
  <c r="H2533" i="49"/>
  <c r="K2532" i="49"/>
  <c r="I2532" i="49"/>
  <c r="K2531" i="49"/>
  <c r="J2531" i="49"/>
  <c r="I2531" i="49"/>
  <c r="H2531" i="49"/>
  <c r="K2530" i="49"/>
  <c r="I2530" i="49"/>
  <c r="K2529" i="49"/>
  <c r="J2529" i="49"/>
  <c r="I2529" i="49"/>
  <c r="H2529" i="49"/>
  <c r="K2528" i="49"/>
  <c r="I2528" i="49"/>
  <c r="K2527" i="49"/>
  <c r="J2527" i="49"/>
  <c r="I2527" i="49"/>
  <c r="H2527" i="49"/>
  <c r="K2526" i="49"/>
  <c r="I2526" i="49"/>
  <c r="K2525" i="49"/>
  <c r="J2525" i="49"/>
  <c r="I2525" i="49"/>
  <c r="H2525" i="49"/>
  <c r="K2524" i="49"/>
  <c r="I2524" i="49"/>
  <c r="K2523" i="49"/>
  <c r="J2523" i="49"/>
  <c r="I2523" i="49"/>
  <c r="H2523" i="49"/>
  <c r="K2522" i="49"/>
  <c r="I2522" i="49"/>
  <c r="K2521" i="49"/>
  <c r="J2521" i="49"/>
  <c r="I2521" i="49"/>
  <c r="H2521" i="49"/>
  <c r="K2520" i="49"/>
  <c r="I2520" i="49"/>
  <c r="K2519" i="49"/>
  <c r="J2519" i="49"/>
  <c r="I2519" i="49"/>
  <c r="H2519" i="49"/>
  <c r="K2518" i="49"/>
  <c r="I2518" i="49"/>
  <c r="K2517" i="49"/>
  <c r="J2517" i="49"/>
  <c r="I2517" i="49"/>
  <c r="H2517" i="49"/>
  <c r="K2516" i="49"/>
  <c r="I2516" i="49"/>
  <c r="K2515" i="49"/>
  <c r="J2515" i="49"/>
  <c r="I2515" i="49"/>
  <c r="H2515" i="49"/>
  <c r="K2514" i="49"/>
  <c r="I2514" i="49"/>
  <c r="K2513" i="49"/>
  <c r="J2513" i="49"/>
  <c r="I2513" i="49"/>
  <c r="H2513" i="49"/>
  <c r="K2512" i="49"/>
  <c r="I2512" i="49"/>
  <c r="K2511" i="49"/>
  <c r="J2511" i="49"/>
  <c r="I2511" i="49"/>
  <c r="H2511" i="49"/>
  <c r="K2510" i="49"/>
  <c r="I2510" i="49"/>
  <c r="K2509" i="49"/>
  <c r="J2509" i="49"/>
  <c r="I2509" i="49"/>
  <c r="H2509" i="49"/>
  <c r="K2508" i="49"/>
  <c r="I2508" i="49"/>
  <c r="K2507" i="49"/>
  <c r="J2507" i="49"/>
  <c r="I2507" i="49"/>
  <c r="H2507" i="49"/>
  <c r="K2506" i="49"/>
  <c r="I2506" i="49"/>
  <c r="K2505" i="49"/>
  <c r="J2505" i="49"/>
  <c r="I2505" i="49"/>
  <c r="H2505" i="49"/>
  <c r="K2504" i="49"/>
  <c r="I2504" i="49"/>
  <c r="K2503" i="49"/>
  <c r="J2503" i="49"/>
  <c r="I2503" i="49"/>
  <c r="H2503" i="49"/>
  <c r="K2502" i="49"/>
  <c r="I2502" i="49"/>
  <c r="K2501" i="49"/>
  <c r="J2501" i="49"/>
  <c r="I2501" i="49"/>
  <c r="H2501" i="49"/>
  <c r="K2500" i="49"/>
  <c r="I2500" i="49"/>
  <c r="K2499" i="49"/>
  <c r="J2499" i="49"/>
  <c r="I2499" i="49"/>
  <c r="H2499" i="49"/>
  <c r="K2498" i="49"/>
  <c r="I2498" i="49"/>
  <c r="K2497" i="49"/>
  <c r="J2497" i="49"/>
  <c r="I2497" i="49"/>
  <c r="H2497" i="49"/>
  <c r="K2496" i="49"/>
  <c r="I2496" i="49"/>
  <c r="K2495" i="49"/>
  <c r="J2495" i="49"/>
  <c r="I2495" i="49"/>
  <c r="H2495" i="49"/>
  <c r="K2494" i="49"/>
  <c r="I2494" i="49"/>
  <c r="K2493" i="49"/>
  <c r="J2493" i="49"/>
  <c r="I2493" i="49"/>
  <c r="H2493" i="49"/>
  <c r="K2492" i="49"/>
  <c r="I2492" i="49"/>
  <c r="K2491" i="49"/>
  <c r="J2491" i="49"/>
  <c r="I2491" i="49"/>
  <c r="H2491" i="49"/>
  <c r="K2490" i="49"/>
  <c r="I2490" i="49"/>
  <c r="K2489" i="49"/>
  <c r="J2489" i="49"/>
  <c r="I2489" i="49"/>
  <c r="H2489" i="49"/>
  <c r="K2488" i="49"/>
  <c r="I2488" i="49"/>
  <c r="K2487" i="49"/>
  <c r="J2487" i="49"/>
  <c r="I2487" i="49"/>
  <c r="H2487" i="49"/>
  <c r="K2486" i="49"/>
  <c r="I2486" i="49"/>
  <c r="K2485" i="49"/>
  <c r="J2485" i="49"/>
  <c r="I2485" i="49"/>
  <c r="H2485" i="49"/>
  <c r="K2484" i="49"/>
  <c r="I2484" i="49"/>
  <c r="K2483" i="49"/>
  <c r="J2483" i="49"/>
  <c r="I2483" i="49"/>
  <c r="H2483" i="49"/>
  <c r="K2482" i="49"/>
  <c r="I2482" i="49"/>
  <c r="K2481" i="49"/>
  <c r="J2481" i="49"/>
  <c r="I2481" i="49"/>
  <c r="H2481" i="49"/>
  <c r="K2480" i="49"/>
  <c r="I2480" i="49"/>
  <c r="K2479" i="49"/>
  <c r="J2479" i="49"/>
  <c r="I2479" i="49"/>
  <c r="H2479" i="49"/>
  <c r="K2478" i="49"/>
  <c r="I2478" i="49"/>
  <c r="K2477" i="49"/>
  <c r="J2477" i="49"/>
  <c r="I2477" i="49"/>
  <c r="H2477" i="49"/>
  <c r="K2476" i="49"/>
  <c r="I2476" i="49"/>
  <c r="K2475" i="49"/>
  <c r="J2475" i="49"/>
  <c r="I2475" i="49"/>
  <c r="H2475" i="49"/>
  <c r="K2474" i="49"/>
  <c r="I2474" i="49"/>
  <c r="K2473" i="49"/>
  <c r="J2473" i="49"/>
  <c r="I2473" i="49"/>
  <c r="H2473" i="49"/>
  <c r="K2472" i="49"/>
  <c r="I2472" i="49"/>
  <c r="K2471" i="49"/>
  <c r="J2471" i="49"/>
  <c r="I2471" i="49"/>
  <c r="H2471" i="49"/>
  <c r="K2470" i="49"/>
  <c r="I2470" i="49"/>
  <c r="K2469" i="49"/>
  <c r="J2469" i="49"/>
  <c r="I2469" i="49"/>
  <c r="H2469" i="49"/>
  <c r="K2468" i="49"/>
  <c r="I2468" i="49"/>
  <c r="K2467" i="49"/>
  <c r="J2467" i="49"/>
  <c r="I2467" i="49"/>
  <c r="H2467" i="49"/>
  <c r="K2466" i="49"/>
  <c r="I2466" i="49"/>
  <c r="K2465" i="49"/>
  <c r="J2465" i="49"/>
  <c r="I2465" i="49"/>
  <c r="H2465" i="49"/>
  <c r="K2464" i="49"/>
  <c r="I2464" i="49"/>
  <c r="K2463" i="49"/>
  <c r="J2463" i="49"/>
  <c r="I2463" i="49"/>
  <c r="H2463" i="49"/>
  <c r="K2462" i="49"/>
  <c r="I2462" i="49"/>
  <c r="K2461" i="49"/>
  <c r="J2461" i="49"/>
  <c r="I2461" i="49"/>
  <c r="H2461" i="49"/>
  <c r="K2460" i="49"/>
  <c r="I2460" i="49"/>
  <c r="K2459" i="49"/>
  <c r="J2459" i="49"/>
  <c r="I2459" i="49"/>
  <c r="H2459" i="49"/>
  <c r="K2458" i="49"/>
  <c r="I2458" i="49"/>
  <c r="K2457" i="49"/>
  <c r="J2457" i="49"/>
  <c r="I2457" i="49"/>
  <c r="H2457" i="49"/>
  <c r="K2456" i="49"/>
  <c r="I2456" i="49"/>
  <c r="K2455" i="49"/>
  <c r="J2455" i="49"/>
  <c r="I2455" i="49"/>
  <c r="H2455" i="49"/>
  <c r="K2454" i="49"/>
  <c r="I2454" i="49"/>
  <c r="K2453" i="49"/>
  <c r="J2453" i="49"/>
  <c r="I2453" i="49"/>
  <c r="H2453" i="49"/>
  <c r="K2452" i="49"/>
  <c r="I2452" i="49"/>
  <c r="K2451" i="49"/>
  <c r="J2451" i="49"/>
  <c r="I2451" i="49"/>
  <c r="H2451" i="49"/>
  <c r="K2450" i="49"/>
  <c r="I2450" i="49"/>
  <c r="K2449" i="49"/>
  <c r="J2449" i="49"/>
  <c r="I2449" i="49"/>
  <c r="H2449" i="49"/>
  <c r="K2448" i="49"/>
  <c r="I2448" i="49"/>
  <c r="K2447" i="49"/>
  <c r="J2447" i="49"/>
  <c r="I2447" i="49"/>
  <c r="H2447" i="49"/>
  <c r="K2446" i="49"/>
  <c r="I2446" i="49"/>
  <c r="K2445" i="49"/>
  <c r="J2445" i="49"/>
  <c r="I2445" i="49"/>
  <c r="H2445" i="49"/>
  <c r="K2444" i="49"/>
  <c r="I2444" i="49"/>
  <c r="K2443" i="49"/>
  <c r="J2443" i="49"/>
  <c r="I2443" i="49"/>
  <c r="H2443" i="49"/>
  <c r="K2442" i="49"/>
  <c r="I2442" i="49"/>
  <c r="K2441" i="49"/>
  <c r="J2441" i="49"/>
  <c r="I2441" i="49"/>
  <c r="H2441" i="49"/>
  <c r="K2440" i="49"/>
  <c r="I2440" i="49"/>
  <c r="K2439" i="49"/>
  <c r="J2439" i="49"/>
  <c r="I2439" i="49"/>
  <c r="H2439" i="49"/>
  <c r="K2438" i="49"/>
  <c r="I2438" i="49"/>
  <c r="K2437" i="49"/>
  <c r="J2437" i="49"/>
  <c r="I2437" i="49"/>
  <c r="H2437" i="49"/>
  <c r="K2436" i="49"/>
  <c r="I2436" i="49"/>
  <c r="K2435" i="49"/>
  <c r="J2435" i="49"/>
  <c r="I2435" i="49"/>
  <c r="H2435" i="49"/>
  <c r="K2434" i="49"/>
  <c r="I2434" i="49"/>
  <c r="K2433" i="49"/>
  <c r="J2433" i="49"/>
  <c r="I2433" i="49"/>
  <c r="H2433" i="49"/>
  <c r="K2432" i="49"/>
  <c r="I2432" i="49"/>
  <c r="K2431" i="49"/>
  <c r="J2431" i="49"/>
  <c r="I2431" i="49"/>
  <c r="H2431" i="49"/>
  <c r="K2430" i="49"/>
  <c r="I2430" i="49"/>
  <c r="K2429" i="49"/>
  <c r="J2429" i="49"/>
  <c r="I2429" i="49"/>
  <c r="H2429" i="49"/>
  <c r="K2428" i="49"/>
  <c r="I2428" i="49"/>
  <c r="K2427" i="49"/>
  <c r="J2427" i="49"/>
  <c r="I2427" i="49"/>
  <c r="H2427" i="49"/>
  <c r="K2426" i="49"/>
  <c r="I2426" i="49"/>
  <c r="K2425" i="49"/>
  <c r="J2425" i="49"/>
  <c r="I2425" i="49"/>
  <c r="H2425" i="49"/>
  <c r="K2424" i="49"/>
  <c r="I2424" i="49"/>
  <c r="K2423" i="49"/>
  <c r="J2423" i="49"/>
  <c r="I2423" i="49"/>
  <c r="H2423" i="49"/>
  <c r="K2422" i="49"/>
  <c r="I2422" i="49"/>
  <c r="K2421" i="49"/>
  <c r="J2421" i="49"/>
  <c r="I2421" i="49"/>
  <c r="H2421" i="49"/>
  <c r="K2420" i="49"/>
  <c r="I2420" i="49"/>
  <c r="K2419" i="49"/>
  <c r="J2419" i="49"/>
  <c r="I2419" i="49"/>
  <c r="H2419" i="49"/>
  <c r="K2418" i="49"/>
  <c r="I2418" i="49"/>
  <c r="K2417" i="49"/>
  <c r="J2417" i="49"/>
  <c r="I2417" i="49"/>
  <c r="H2417" i="49"/>
  <c r="K2416" i="49"/>
  <c r="I2416" i="49"/>
  <c r="K2415" i="49"/>
  <c r="J2415" i="49"/>
  <c r="I2415" i="49"/>
  <c r="H2415" i="49"/>
  <c r="K2414" i="49"/>
  <c r="I2414" i="49"/>
  <c r="K2413" i="49"/>
  <c r="J2413" i="49"/>
  <c r="I2413" i="49"/>
  <c r="H2413" i="49"/>
  <c r="K2412" i="49"/>
  <c r="I2412" i="49"/>
  <c r="K2411" i="49"/>
  <c r="J2411" i="49"/>
  <c r="I2411" i="49"/>
  <c r="H2411" i="49"/>
  <c r="K2410" i="49"/>
  <c r="I2410" i="49"/>
  <c r="K2409" i="49"/>
  <c r="J2409" i="49"/>
  <c r="I2409" i="49"/>
  <c r="H2409" i="49"/>
  <c r="K2408" i="49"/>
  <c r="I2408" i="49"/>
  <c r="K2407" i="49"/>
  <c r="J2407" i="49"/>
  <c r="I2407" i="49"/>
  <c r="H2407" i="49"/>
  <c r="K2406" i="49"/>
  <c r="I2406" i="49"/>
  <c r="K2405" i="49"/>
  <c r="J2405" i="49"/>
  <c r="I2405" i="49"/>
  <c r="H2405" i="49"/>
  <c r="K2404" i="49"/>
  <c r="I2404" i="49"/>
  <c r="K2403" i="49"/>
  <c r="J2403" i="49"/>
  <c r="I2403" i="49"/>
  <c r="H2403" i="49"/>
  <c r="K2402" i="49"/>
  <c r="I2402" i="49"/>
  <c r="K2401" i="49"/>
  <c r="J2401" i="49"/>
  <c r="I2401" i="49"/>
  <c r="H2401" i="49"/>
  <c r="K2400" i="49"/>
  <c r="I2400" i="49"/>
  <c r="K2399" i="49"/>
  <c r="J2399" i="49"/>
  <c r="I2399" i="49"/>
  <c r="H2399" i="49"/>
  <c r="K2398" i="49"/>
  <c r="I2398" i="49"/>
  <c r="K2397" i="49"/>
  <c r="J2397" i="49"/>
  <c r="I2397" i="49"/>
  <c r="H2397" i="49"/>
  <c r="K2396" i="49"/>
  <c r="I2396" i="49"/>
  <c r="K2395" i="49"/>
  <c r="J2395" i="49"/>
  <c r="I2395" i="49"/>
  <c r="H2395" i="49"/>
  <c r="K2394" i="49"/>
  <c r="I2394" i="49"/>
  <c r="K2393" i="49"/>
  <c r="J2393" i="49"/>
  <c r="I2393" i="49"/>
  <c r="H2393" i="49"/>
  <c r="K2392" i="49"/>
  <c r="I2392" i="49"/>
  <c r="K2391" i="49"/>
  <c r="J2391" i="49"/>
  <c r="I2391" i="49"/>
  <c r="H2391" i="49"/>
  <c r="K2390" i="49"/>
  <c r="I2390" i="49"/>
  <c r="K2389" i="49"/>
  <c r="J2389" i="49"/>
  <c r="I2389" i="49"/>
  <c r="H2389" i="49"/>
  <c r="K2388" i="49"/>
  <c r="I2388" i="49"/>
  <c r="K2387" i="49"/>
  <c r="J2387" i="49"/>
  <c r="I2387" i="49"/>
  <c r="H2387" i="49"/>
  <c r="K2386" i="49"/>
  <c r="I2386" i="49"/>
  <c r="K2385" i="49"/>
  <c r="J2385" i="49"/>
  <c r="I2385" i="49"/>
  <c r="H2385" i="49"/>
  <c r="K2384" i="49"/>
  <c r="I2384" i="49"/>
  <c r="K2383" i="49"/>
  <c r="I2383" i="49"/>
  <c r="K2382" i="49"/>
  <c r="I2382" i="49"/>
  <c r="K2381" i="49"/>
  <c r="J2381" i="49"/>
  <c r="I2381" i="49"/>
  <c r="H2381" i="49"/>
  <c r="K2380" i="49"/>
  <c r="I2380" i="49"/>
  <c r="K2379" i="49"/>
  <c r="J2379" i="49"/>
  <c r="I2379" i="49"/>
  <c r="H2379" i="49"/>
  <c r="K2378" i="49"/>
  <c r="I2378" i="49"/>
  <c r="K2377" i="49"/>
  <c r="J2377" i="49"/>
  <c r="I2377" i="49"/>
  <c r="H2377" i="49"/>
  <c r="K2376" i="49"/>
  <c r="I2376" i="49"/>
  <c r="K2375" i="49"/>
  <c r="I2375" i="49"/>
  <c r="K2374" i="49"/>
  <c r="I2374" i="49"/>
  <c r="K2373" i="49"/>
  <c r="J2373" i="49"/>
  <c r="I2373" i="49"/>
  <c r="H2373" i="49"/>
  <c r="K2372" i="49"/>
  <c r="I2372" i="49"/>
  <c r="K2371" i="49"/>
  <c r="J2371" i="49"/>
  <c r="I2371" i="49"/>
  <c r="H2371" i="49"/>
  <c r="K2370" i="49"/>
  <c r="I2370" i="49"/>
  <c r="K2369" i="49"/>
  <c r="J2369" i="49"/>
  <c r="I2369" i="49"/>
  <c r="H2369" i="49"/>
  <c r="K2368" i="49"/>
  <c r="I2368" i="49"/>
  <c r="K2367" i="49"/>
  <c r="I2367" i="49"/>
  <c r="K2366" i="49"/>
  <c r="I2366" i="49"/>
  <c r="K2365" i="49"/>
  <c r="J2365" i="49"/>
  <c r="I2365" i="49"/>
  <c r="H2365" i="49"/>
  <c r="K2364" i="49"/>
  <c r="I2364" i="49"/>
  <c r="K2363" i="49"/>
  <c r="J2363" i="49"/>
  <c r="I2363" i="49"/>
  <c r="H2363" i="49"/>
  <c r="K2362" i="49"/>
  <c r="I2362" i="49"/>
  <c r="K2361" i="49"/>
  <c r="J2361" i="49"/>
  <c r="I2361" i="49"/>
  <c r="H2361" i="49"/>
  <c r="K2360" i="49"/>
  <c r="I2360" i="49"/>
  <c r="K2359" i="49"/>
  <c r="I2359" i="49"/>
  <c r="K2358" i="49"/>
  <c r="I2358" i="49"/>
  <c r="K2357" i="49"/>
  <c r="J2357" i="49"/>
  <c r="I2357" i="49"/>
  <c r="H2357" i="49"/>
  <c r="K2356" i="49"/>
  <c r="I2356" i="49"/>
  <c r="K2355" i="49"/>
  <c r="J2355" i="49"/>
  <c r="I2355" i="49"/>
  <c r="H2355" i="49"/>
  <c r="K2354" i="49"/>
  <c r="I2354" i="49"/>
  <c r="K2353" i="49"/>
  <c r="J2353" i="49"/>
  <c r="I2353" i="49"/>
  <c r="H2353" i="49"/>
  <c r="K2352" i="49"/>
  <c r="I2352" i="49"/>
  <c r="K2351" i="49"/>
  <c r="I2351" i="49"/>
  <c r="K2350" i="49"/>
  <c r="I2350" i="49"/>
  <c r="K2349" i="49"/>
  <c r="J2349" i="49"/>
  <c r="I2349" i="49"/>
  <c r="H2349" i="49"/>
  <c r="K2348" i="49"/>
  <c r="I2348" i="49"/>
  <c r="K2347" i="49"/>
  <c r="J2347" i="49"/>
  <c r="I2347" i="49"/>
  <c r="H2347" i="49"/>
  <c r="K2346" i="49"/>
  <c r="I2346" i="49"/>
  <c r="K2345" i="49"/>
  <c r="J2345" i="49"/>
  <c r="I2345" i="49"/>
  <c r="H2345" i="49"/>
  <c r="K2344" i="49"/>
  <c r="I2344" i="49"/>
  <c r="K2343" i="49"/>
  <c r="I2343" i="49"/>
  <c r="K2342" i="49"/>
  <c r="I2342" i="49"/>
  <c r="K2341" i="49"/>
  <c r="J2341" i="49"/>
  <c r="I2341" i="49"/>
  <c r="H2341" i="49"/>
  <c r="K2340" i="49"/>
  <c r="I2340" i="49"/>
  <c r="K2339" i="49"/>
  <c r="J2339" i="49"/>
  <c r="I2339" i="49"/>
  <c r="H2339" i="49"/>
  <c r="K2338" i="49"/>
  <c r="I2338" i="49"/>
  <c r="K2337" i="49"/>
  <c r="J2337" i="49"/>
  <c r="I2337" i="49"/>
  <c r="H2337" i="49"/>
  <c r="K2336" i="49"/>
  <c r="I2336" i="49"/>
  <c r="K2335" i="49"/>
  <c r="I2335" i="49"/>
  <c r="K2334" i="49"/>
  <c r="I2334" i="49"/>
  <c r="K2333" i="49"/>
  <c r="J2333" i="49"/>
  <c r="I2333" i="49"/>
  <c r="H2333" i="49"/>
  <c r="K2332" i="49"/>
  <c r="I2332" i="49"/>
  <c r="K2331" i="49"/>
  <c r="J2331" i="49"/>
  <c r="I2331" i="49"/>
  <c r="H2331" i="49"/>
  <c r="K2330" i="49"/>
  <c r="I2330" i="49"/>
  <c r="K2329" i="49"/>
  <c r="J2329" i="49"/>
  <c r="I2329" i="49"/>
  <c r="H2329" i="49"/>
  <c r="K2328" i="49"/>
  <c r="I2328" i="49"/>
  <c r="K2327" i="49"/>
  <c r="I2327" i="49"/>
  <c r="K2326" i="49"/>
  <c r="I2326" i="49"/>
  <c r="K2325" i="49"/>
  <c r="J2325" i="49"/>
  <c r="I2325" i="49"/>
  <c r="H2325" i="49"/>
  <c r="K2324" i="49"/>
  <c r="I2324" i="49"/>
  <c r="K2323" i="49"/>
  <c r="J2323" i="49"/>
  <c r="I2323" i="49"/>
  <c r="H2323" i="49"/>
  <c r="K2322" i="49"/>
  <c r="I2322" i="49"/>
  <c r="K2321" i="49"/>
  <c r="J2321" i="49"/>
  <c r="I2321" i="49"/>
  <c r="H2321" i="49"/>
  <c r="K2320" i="49"/>
  <c r="I2320" i="49"/>
  <c r="K2319" i="49"/>
  <c r="I2319" i="49"/>
  <c r="K2318" i="49"/>
  <c r="I2318" i="49"/>
  <c r="K2317" i="49"/>
  <c r="J2317" i="49"/>
  <c r="I2317" i="49"/>
  <c r="H2317" i="49"/>
  <c r="K2316" i="49"/>
  <c r="I2316" i="49"/>
  <c r="K2315" i="49"/>
  <c r="J2315" i="49"/>
  <c r="I2315" i="49"/>
  <c r="H2315" i="49"/>
  <c r="K2314" i="49"/>
  <c r="I2314" i="49"/>
  <c r="K2313" i="49"/>
  <c r="J2313" i="49"/>
  <c r="I2313" i="49"/>
  <c r="H2313" i="49"/>
  <c r="K2312" i="49"/>
  <c r="I2312" i="49"/>
  <c r="K2311" i="49"/>
  <c r="I2311" i="49"/>
  <c r="K2310" i="49"/>
  <c r="I2310" i="49"/>
  <c r="K2309" i="49"/>
  <c r="J2309" i="49"/>
  <c r="I2309" i="49"/>
  <c r="H2309" i="49"/>
  <c r="K2308" i="49"/>
  <c r="I2308" i="49"/>
  <c r="K2307" i="49"/>
  <c r="J2307" i="49"/>
  <c r="I2307" i="49"/>
  <c r="H2307" i="49"/>
  <c r="K2306" i="49"/>
  <c r="I2306" i="49"/>
  <c r="K2305" i="49"/>
  <c r="J2305" i="49"/>
  <c r="I2305" i="49"/>
  <c r="H2305" i="49"/>
  <c r="K2304" i="49"/>
  <c r="I2304" i="49"/>
  <c r="K2303" i="49"/>
  <c r="I2303" i="49"/>
  <c r="K2302" i="49"/>
  <c r="I2302" i="49"/>
  <c r="K2301" i="49"/>
  <c r="J2301" i="49"/>
  <c r="I2301" i="49"/>
  <c r="H2301" i="49"/>
  <c r="K2300" i="49"/>
  <c r="I2300" i="49"/>
  <c r="K2299" i="49"/>
  <c r="J2299" i="49"/>
  <c r="I2299" i="49"/>
  <c r="H2299" i="49"/>
  <c r="K2298" i="49"/>
  <c r="I2298" i="49"/>
  <c r="K2297" i="49"/>
  <c r="J2297" i="49"/>
  <c r="I2297" i="49"/>
  <c r="H2297" i="49"/>
  <c r="K2296" i="49"/>
  <c r="I2296" i="49"/>
  <c r="K2295" i="49"/>
  <c r="I2295" i="49"/>
  <c r="K2294" i="49"/>
  <c r="I2294" i="49"/>
  <c r="K2293" i="49"/>
  <c r="J2293" i="49"/>
  <c r="I2293" i="49"/>
  <c r="H2293" i="49"/>
  <c r="K2292" i="49"/>
  <c r="I2292" i="49"/>
  <c r="K2291" i="49"/>
  <c r="J2291" i="49"/>
  <c r="I2291" i="49"/>
  <c r="H2291" i="49"/>
  <c r="K2290" i="49"/>
  <c r="I2290" i="49"/>
  <c r="K2289" i="49"/>
  <c r="J2289" i="49"/>
  <c r="I2289" i="49"/>
  <c r="H2289" i="49"/>
  <c r="K2288" i="49"/>
  <c r="I2288" i="49"/>
  <c r="K2287" i="49"/>
  <c r="I2287" i="49"/>
  <c r="K2286" i="49"/>
  <c r="I2286" i="49"/>
  <c r="K2285" i="49"/>
  <c r="J2285" i="49"/>
  <c r="I2285" i="49"/>
  <c r="H2285" i="49"/>
  <c r="K2284" i="49"/>
  <c r="I2284" i="49"/>
  <c r="K2283" i="49"/>
  <c r="J2283" i="49"/>
  <c r="I2283" i="49"/>
  <c r="H2283" i="49"/>
  <c r="K2282" i="49"/>
  <c r="I2282" i="49"/>
  <c r="K2281" i="49"/>
  <c r="J2281" i="49"/>
  <c r="I2281" i="49"/>
  <c r="H2281" i="49"/>
  <c r="K2280" i="49"/>
  <c r="I2280" i="49"/>
  <c r="K2279" i="49"/>
  <c r="I2279" i="49"/>
  <c r="K2278" i="49"/>
  <c r="I2278" i="49"/>
  <c r="K2277" i="49"/>
  <c r="J2277" i="49"/>
  <c r="I2277" i="49"/>
  <c r="H2277" i="49"/>
  <c r="K2276" i="49"/>
  <c r="I2276" i="49"/>
  <c r="K2275" i="49"/>
  <c r="J2275" i="49"/>
  <c r="I2275" i="49"/>
  <c r="H2275" i="49"/>
  <c r="K2274" i="49"/>
  <c r="I2274" i="49"/>
  <c r="K2273" i="49"/>
  <c r="J2273" i="49"/>
  <c r="I2273" i="49"/>
  <c r="H2273" i="49"/>
  <c r="K2272" i="49"/>
  <c r="I2272" i="49"/>
  <c r="K2271" i="49"/>
  <c r="I2271" i="49"/>
  <c r="K2270" i="49"/>
  <c r="I2270" i="49"/>
  <c r="K2269" i="49"/>
  <c r="J2269" i="49"/>
  <c r="I2269" i="49"/>
  <c r="H2269" i="49"/>
  <c r="K2268" i="49"/>
  <c r="I2268" i="49"/>
  <c r="K2267" i="49"/>
  <c r="J2267" i="49"/>
  <c r="I2267" i="49"/>
  <c r="H2267" i="49"/>
  <c r="K2266" i="49"/>
  <c r="I2266" i="49"/>
  <c r="K2265" i="49"/>
  <c r="J2265" i="49"/>
  <c r="I2265" i="49"/>
  <c r="H2265" i="49"/>
  <c r="K2264" i="49"/>
  <c r="I2264" i="49"/>
  <c r="K2263" i="49"/>
  <c r="I2263" i="49"/>
  <c r="K2262" i="49"/>
  <c r="I2262" i="49"/>
  <c r="K2261" i="49"/>
  <c r="J2261" i="49"/>
  <c r="I2261" i="49"/>
  <c r="H2261" i="49"/>
  <c r="K2260" i="49"/>
  <c r="I2260" i="49"/>
  <c r="K2259" i="49"/>
  <c r="J2259" i="49"/>
  <c r="I2259" i="49"/>
  <c r="H2259" i="49"/>
  <c r="K2258" i="49"/>
  <c r="I2258" i="49"/>
  <c r="K2257" i="49"/>
  <c r="J2257" i="49"/>
  <c r="I2257" i="49"/>
  <c r="H2257" i="49"/>
  <c r="K2256" i="49"/>
  <c r="I2256" i="49"/>
  <c r="K2255" i="49"/>
  <c r="I2255" i="49"/>
  <c r="K2254" i="49"/>
  <c r="I2254" i="49"/>
  <c r="K2253" i="49"/>
  <c r="J2253" i="49"/>
  <c r="I2253" i="49"/>
  <c r="H2253" i="49"/>
  <c r="K2252" i="49"/>
  <c r="I2252" i="49"/>
  <c r="K2251" i="49"/>
  <c r="J2251" i="49"/>
  <c r="I2251" i="49"/>
  <c r="H2251" i="49"/>
  <c r="K2250" i="49"/>
  <c r="I2250" i="49"/>
  <c r="K2249" i="49"/>
  <c r="J2249" i="49"/>
  <c r="I2249" i="49"/>
  <c r="H2249" i="49"/>
  <c r="K2248" i="49"/>
  <c r="I2248" i="49"/>
  <c r="K2247" i="49"/>
  <c r="I2247" i="49"/>
  <c r="K2246" i="49"/>
  <c r="I2246" i="49"/>
  <c r="K2245" i="49"/>
  <c r="J2245" i="49"/>
  <c r="I2245" i="49"/>
  <c r="H2245" i="49"/>
  <c r="K2244" i="49"/>
  <c r="I2244" i="49"/>
  <c r="K2243" i="49"/>
  <c r="J2243" i="49"/>
  <c r="I2243" i="49"/>
  <c r="H2243" i="49"/>
  <c r="K2242" i="49"/>
  <c r="I2242" i="49"/>
  <c r="K2241" i="49"/>
  <c r="J2241" i="49"/>
  <c r="I2241" i="49"/>
  <c r="H2241" i="49"/>
  <c r="K2240" i="49"/>
  <c r="I2240" i="49"/>
  <c r="K2239" i="49"/>
  <c r="I2239" i="49"/>
  <c r="K2238" i="49"/>
  <c r="I2238" i="49"/>
  <c r="K2237" i="49"/>
  <c r="J2237" i="49"/>
  <c r="I2237" i="49"/>
  <c r="H2237" i="49"/>
  <c r="K2236" i="49"/>
  <c r="I2236" i="49"/>
  <c r="K2235" i="49"/>
  <c r="J2235" i="49"/>
  <c r="I2235" i="49"/>
  <c r="H2235" i="49"/>
  <c r="K2234" i="49"/>
  <c r="I2234" i="49"/>
  <c r="K2233" i="49"/>
  <c r="J2233" i="49"/>
  <c r="I2233" i="49"/>
  <c r="H2233" i="49"/>
  <c r="K2232" i="49"/>
  <c r="I2232" i="49"/>
  <c r="K2231" i="49"/>
  <c r="I2231" i="49"/>
  <c r="K2230" i="49"/>
  <c r="I2230" i="49"/>
  <c r="K2229" i="49"/>
  <c r="J2229" i="49"/>
  <c r="I2229" i="49"/>
  <c r="H2229" i="49"/>
  <c r="K2228" i="49"/>
  <c r="I2228" i="49"/>
  <c r="K2227" i="49"/>
  <c r="J2227" i="49"/>
  <c r="I2227" i="49"/>
  <c r="H2227" i="49"/>
  <c r="K2226" i="49"/>
  <c r="I2226" i="49"/>
  <c r="K2225" i="49"/>
  <c r="J2225" i="49"/>
  <c r="I2225" i="49"/>
  <c r="H2225" i="49"/>
  <c r="K2224" i="49"/>
  <c r="I2224" i="49"/>
  <c r="K2223" i="49"/>
  <c r="I2223" i="49"/>
  <c r="K2222" i="49"/>
  <c r="I2222" i="49"/>
  <c r="K2221" i="49"/>
  <c r="J2221" i="49"/>
  <c r="I2221" i="49"/>
  <c r="H2221" i="49"/>
  <c r="K2220" i="49"/>
  <c r="I2220" i="49"/>
  <c r="K2219" i="49"/>
  <c r="J2219" i="49"/>
  <c r="I2219" i="49"/>
  <c r="H2219" i="49"/>
  <c r="K2218" i="49"/>
  <c r="I2218" i="49"/>
  <c r="K2217" i="49"/>
  <c r="J2217" i="49"/>
  <c r="I2217" i="49"/>
  <c r="H2217" i="49"/>
  <c r="K2216" i="49"/>
  <c r="I2216" i="49"/>
  <c r="K2215" i="49"/>
  <c r="I2215" i="49"/>
  <c r="K2214" i="49"/>
  <c r="I2214" i="49"/>
  <c r="K2213" i="49"/>
  <c r="J2213" i="49"/>
  <c r="I2213" i="49"/>
  <c r="H2213" i="49"/>
  <c r="K2212" i="49"/>
  <c r="I2212" i="49"/>
  <c r="K2211" i="49"/>
  <c r="J2211" i="49"/>
  <c r="I2211" i="49"/>
  <c r="H2211" i="49"/>
  <c r="K2210" i="49"/>
  <c r="I2210" i="49"/>
  <c r="K2209" i="49"/>
  <c r="J2209" i="49"/>
  <c r="I2209" i="49"/>
  <c r="H2209" i="49"/>
  <c r="K2208" i="49"/>
  <c r="I2208" i="49"/>
  <c r="K2207" i="49"/>
  <c r="I2207" i="49"/>
  <c r="K2206" i="49"/>
  <c r="I2206" i="49"/>
  <c r="K2205" i="49"/>
  <c r="J2205" i="49"/>
  <c r="I2205" i="49"/>
  <c r="H2205" i="49"/>
  <c r="K2204" i="49"/>
  <c r="I2204" i="49"/>
  <c r="K2203" i="49"/>
  <c r="J2203" i="49"/>
  <c r="I2203" i="49"/>
  <c r="H2203" i="49"/>
  <c r="K2202" i="49"/>
  <c r="I2202" i="49"/>
  <c r="K2201" i="49"/>
  <c r="J2201" i="49"/>
  <c r="I2201" i="49"/>
  <c r="H2201" i="49"/>
  <c r="K2200" i="49"/>
  <c r="I2200" i="49"/>
  <c r="K2199" i="49"/>
  <c r="I2199" i="49"/>
  <c r="K2198" i="49"/>
  <c r="I2198" i="49"/>
  <c r="K2197" i="49"/>
  <c r="J2197" i="49"/>
  <c r="I2197" i="49"/>
  <c r="H2197" i="49"/>
  <c r="K2196" i="49"/>
  <c r="I2196" i="49"/>
  <c r="K2195" i="49"/>
  <c r="J2195" i="49"/>
  <c r="I2195" i="49"/>
  <c r="H2195" i="49"/>
  <c r="K2194" i="49"/>
  <c r="I2194" i="49"/>
  <c r="K2193" i="49"/>
  <c r="J2193" i="49"/>
  <c r="I2193" i="49"/>
  <c r="H2193" i="49"/>
  <c r="K2192" i="49"/>
  <c r="I2192" i="49"/>
  <c r="K2191" i="49"/>
  <c r="I2191" i="49"/>
  <c r="K2190" i="49"/>
  <c r="I2190" i="49"/>
  <c r="K2189" i="49"/>
  <c r="J2189" i="49"/>
  <c r="I2189" i="49"/>
  <c r="H2189" i="49"/>
  <c r="K2188" i="49"/>
  <c r="I2188" i="49"/>
  <c r="K2187" i="49"/>
  <c r="J2187" i="49"/>
  <c r="I2187" i="49"/>
  <c r="H2187" i="49"/>
  <c r="K2186" i="49"/>
  <c r="I2186" i="49"/>
  <c r="K2185" i="49"/>
  <c r="J2185" i="49"/>
  <c r="I2185" i="49"/>
  <c r="H2185" i="49"/>
  <c r="K2184" i="49"/>
  <c r="I2184" i="49"/>
  <c r="K2183" i="49"/>
  <c r="I2183" i="49"/>
  <c r="K2182" i="49"/>
  <c r="I2182" i="49"/>
  <c r="K2181" i="49"/>
  <c r="J2181" i="49"/>
  <c r="I2181" i="49"/>
  <c r="H2181" i="49"/>
  <c r="K2180" i="49"/>
  <c r="I2180" i="49"/>
  <c r="K2179" i="49"/>
  <c r="J2179" i="49"/>
  <c r="I2179" i="49"/>
  <c r="H2179" i="49"/>
  <c r="K2178" i="49"/>
  <c r="I2178" i="49"/>
  <c r="K2177" i="49"/>
  <c r="J2177" i="49"/>
  <c r="I2177" i="49"/>
  <c r="H2177" i="49"/>
  <c r="K2176" i="49"/>
  <c r="I2176" i="49"/>
  <c r="K2175" i="49"/>
  <c r="I2175" i="49"/>
  <c r="K2174" i="49"/>
  <c r="I2174" i="49"/>
  <c r="K2173" i="49"/>
  <c r="J2173" i="49"/>
  <c r="I2173" i="49"/>
  <c r="H2173" i="49"/>
  <c r="K2172" i="49"/>
  <c r="I2172" i="49"/>
  <c r="K2171" i="49"/>
  <c r="J2171" i="49"/>
  <c r="I2171" i="49"/>
  <c r="H2171" i="49"/>
  <c r="K2170" i="49"/>
  <c r="I2170" i="49"/>
  <c r="K2169" i="49"/>
  <c r="J2169" i="49"/>
  <c r="I2169" i="49"/>
  <c r="H2169" i="49"/>
  <c r="K2168" i="49"/>
  <c r="I2168" i="49"/>
  <c r="K2167" i="49"/>
  <c r="I2167" i="49"/>
  <c r="K2166" i="49"/>
  <c r="I2166" i="49"/>
  <c r="K2165" i="49"/>
  <c r="J2165" i="49"/>
  <c r="I2165" i="49"/>
  <c r="H2165" i="49"/>
  <c r="K2164" i="49"/>
  <c r="I2164" i="49"/>
  <c r="K2163" i="49"/>
  <c r="J2163" i="49"/>
  <c r="I2163" i="49"/>
  <c r="H2163" i="49"/>
  <c r="K2162" i="49"/>
  <c r="I2162" i="49"/>
  <c r="K2161" i="49"/>
  <c r="J2161" i="49"/>
  <c r="I2161" i="49"/>
  <c r="H2161" i="49"/>
  <c r="K2160" i="49"/>
  <c r="I2160" i="49"/>
  <c r="K2159" i="49"/>
  <c r="I2159" i="49"/>
  <c r="K2158" i="49"/>
  <c r="I2158" i="49"/>
  <c r="K2157" i="49"/>
  <c r="J2157" i="49"/>
  <c r="I2157" i="49"/>
  <c r="H2157" i="49"/>
  <c r="K2156" i="49"/>
  <c r="I2156" i="49"/>
  <c r="K2155" i="49"/>
  <c r="J2155" i="49"/>
  <c r="I2155" i="49"/>
  <c r="H2155" i="49"/>
  <c r="K2154" i="49"/>
  <c r="I2154" i="49"/>
  <c r="K2153" i="49"/>
  <c r="J2153" i="49"/>
  <c r="I2153" i="49"/>
  <c r="H2153" i="49"/>
  <c r="K2152" i="49"/>
  <c r="I2152" i="49"/>
  <c r="K2151" i="49"/>
  <c r="I2151" i="49"/>
  <c r="K2150" i="49"/>
  <c r="I2150" i="49"/>
  <c r="K2149" i="49"/>
  <c r="J2149" i="49"/>
  <c r="I2149" i="49"/>
  <c r="H2149" i="49"/>
  <c r="K2148" i="49"/>
  <c r="I2148" i="49"/>
  <c r="K2147" i="49"/>
  <c r="J2147" i="49"/>
  <c r="I2147" i="49"/>
  <c r="H2147" i="49"/>
  <c r="K2146" i="49"/>
  <c r="I2146" i="49"/>
  <c r="K2145" i="49"/>
  <c r="J2145" i="49"/>
  <c r="I2145" i="49"/>
  <c r="H2145" i="49"/>
  <c r="K2144" i="49"/>
  <c r="I2144" i="49"/>
  <c r="K2143" i="49"/>
  <c r="I2143" i="49"/>
  <c r="K2142" i="49"/>
  <c r="I2142" i="49"/>
  <c r="K2141" i="49"/>
  <c r="J2141" i="49"/>
  <c r="I2141" i="49"/>
  <c r="H2141" i="49"/>
  <c r="K2140" i="49"/>
  <c r="I2140" i="49"/>
  <c r="K2139" i="49"/>
  <c r="J2139" i="49"/>
  <c r="I2139" i="49"/>
  <c r="H2139" i="49"/>
  <c r="K2138" i="49"/>
  <c r="I2138" i="49"/>
  <c r="K2137" i="49"/>
  <c r="J2137" i="49"/>
  <c r="I2137" i="49"/>
  <c r="H2137" i="49"/>
  <c r="K2136" i="49"/>
  <c r="I2136" i="49"/>
  <c r="K2135" i="49"/>
  <c r="I2135" i="49"/>
  <c r="K2134" i="49"/>
  <c r="I2134" i="49"/>
  <c r="K2133" i="49"/>
  <c r="J2133" i="49"/>
  <c r="I2133" i="49"/>
  <c r="H2133" i="49"/>
  <c r="K2132" i="49"/>
  <c r="I2132" i="49"/>
  <c r="K2131" i="49"/>
  <c r="J2131" i="49"/>
  <c r="I2131" i="49"/>
  <c r="H2131" i="49"/>
  <c r="K2130" i="49"/>
  <c r="I2130" i="49"/>
  <c r="K2129" i="49"/>
  <c r="J2129" i="49"/>
  <c r="I2129" i="49"/>
  <c r="H2129" i="49"/>
  <c r="K2128" i="49"/>
  <c r="I2128" i="49"/>
  <c r="K2127" i="49"/>
  <c r="I2127" i="49"/>
  <c r="K2126" i="49"/>
  <c r="I2126" i="49"/>
  <c r="K2125" i="49"/>
  <c r="J2125" i="49"/>
  <c r="I2125" i="49"/>
  <c r="H2125" i="49"/>
  <c r="K2124" i="49"/>
  <c r="I2124" i="49"/>
  <c r="K2123" i="49"/>
  <c r="J2123" i="49"/>
  <c r="I2123" i="49"/>
  <c r="H2123" i="49"/>
  <c r="K2122" i="49"/>
  <c r="I2122" i="49"/>
  <c r="K2121" i="49"/>
  <c r="J2121" i="49"/>
  <c r="I2121" i="49"/>
  <c r="H2121" i="49"/>
  <c r="K2120" i="49"/>
  <c r="I2120" i="49"/>
  <c r="K2119" i="49"/>
  <c r="I2119" i="49"/>
  <c r="K2118" i="49"/>
  <c r="I2118" i="49"/>
  <c r="K2117" i="49"/>
  <c r="J2117" i="49"/>
  <c r="I2117" i="49"/>
  <c r="H2117" i="49"/>
  <c r="K2116" i="49"/>
  <c r="I2116" i="49"/>
  <c r="K2115" i="49"/>
  <c r="J2115" i="49"/>
  <c r="I2115" i="49"/>
  <c r="H2115" i="49"/>
  <c r="K2114" i="49"/>
  <c r="I2114" i="49"/>
  <c r="K2113" i="49"/>
  <c r="J2113" i="49"/>
  <c r="I2113" i="49"/>
  <c r="H2113" i="49"/>
  <c r="K2112" i="49"/>
  <c r="I2112" i="49"/>
  <c r="K2111" i="49"/>
  <c r="J2111" i="49"/>
  <c r="I2111" i="49"/>
  <c r="H2111" i="49" s="1"/>
  <c r="K2110" i="49"/>
  <c r="I2110" i="49"/>
  <c r="K2109" i="49"/>
  <c r="J2109" i="49"/>
  <c r="I2109" i="49"/>
  <c r="H2109" i="49"/>
  <c r="K2108" i="49"/>
  <c r="I2108" i="49"/>
  <c r="K2107" i="49"/>
  <c r="J2107" i="49"/>
  <c r="I2107" i="49"/>
  <c r="H2107" i="49"/>
  <c r="K2106" i="49"/>
  <c r="I2106" i="49"/>
  <c r="K2105" i="49"/>
  <c r="J2105" i="49"/>
  <c r="I2105" i="49"/>
  <c r="H2105" i="49"/>
  <c r="K2104" i="49"/>
  <c r="I2104" i="49"/>
  <c r="K2103" i="49"/>
  <c r="I2103" i="49"/>
  <c r="H2103" i="49" s="1"/>
  <c r="K2102" i="49"/>
  <c r="I2102" i="49"/>
  <c r="K2101" i="49"/>
  <c r="J2101" i="49"/>
  <c r="I2101" i="49"/>
  <c r="H2101" i="49"/>
  <c r="K2100" i="49"/>
  <c r="I2100" i="49"/>
  <c r="K2099" i="49"/>
  <c r="J2099" i="49"/>
  <c r="I2099" i="49"/>
  <c r="H2099" i="49"/>
  <c r="K2098" i="49"/>
  <c r="I2098" i="49"/>
  <c r="K2097" i="49"/>
  <c r="J2097" i="49"/>
  <c r="I2097" i="49"/>
  <c r="H2097" i="49"/>
  <c r="K2096" i="49"/>
  <c r="I2096" i="49"/>
  <c r="K2095" i="49"/>
  <c r="J2095" i="49"/>
  <c r="I2095" i="49"/>
  <c r="H2095" i="49" s="1"/>
  <c r="K2094" i="49"/>
  <c r="I2094" i="49"/>
  <c r="K2093" i="49"/>
  <c r="J2093" i="49"/>
  <c r="I2093" i="49"/>
  <c r="H2093" i="49"/>
  <c r="K2092" i="49"/>
  <c r="I2092" i="49"/>
  <c r="K2091" i="49"/>
  <c r="J2091" i="49"/>
  <c r="I2091" i="49"/>
  <c r="H2091" i="49"/>
  <c r="K2090" i="49"/>
  <c r="I2090" i="49"/>
  <c r="K2089" i="49"/>
  <c r="J2089" i="49"/>
  <c r="I2089" i="49"/>
  <c r="H2089" i="49"/>
  <c r="K2088" i="49"/>
  <c r="I2088" i="49"/>
  <c r="K2087" i="49"/>
  <c r="J2087" i="49"/>
  <c r="I2087" i="49"/>
  <c r="H2087" i="49" s="1"/>
  <c r="K2086" i="49"/>
  <c r="I2086" i="49"/>
  <c r="K2085" i="49"/>
  <c r="J2085" i="49"/>
  <c r="I2085" i="49"/>
  <c r="H2085" i="49"/>
  <c r="K2084" i="49"/>
  <c r="I2084" i="49"/>
  <c r="K2083" i="49"/>
  <c r="J2083" i="49"/>
  <c r="I2083" i="49"/>
  <c r="H2083" i="49"/>
  <c r="K2082" i="49"/>
  <c r="I2082" i="49"/>
  <c r="K2081" i="49"/>
  <c r="J2081" i="49"/>
  <c r="I2081" i="49"/>
  <c r="H2081" i="49"/>
  <c r="K2080" i="49"/>
  <c r="I2080" i="49"/>
  <c r="K2079" i="49"/>
  <c r="I2079" i="49"/>
  <c r="H2079" i="49" s="1"/>
  <c r="K2078" i="49"/>
  <c r="I2078" i="49"/>
  <c r="K2077" i="49"/>
  <c r="J2077" i="49"/>
  <c r="I2077" i="49"/>
  <c r="H2077" i="49"/>
  <c r="K2076" i="49"/>
  <c r="I2076" i="49"/>
  <c r="K2075" i="49"/>
  <c r="J2075" i="49"/>
  <c r="I2075" i="49"/>
  <c r="H2075" i="49"/>
  <c r="K2074" i="49"/>
  <c r="I2074" i="49"/>
  <c r="K2073" i="49"/>
  <c r="J2073" i="49"/>
  <c r="I2073" i="49"/>
  <c r="H2073" i="49"/>
  <c r="K2072" i="49"/>
  <c r="I2072" i="49"/>
  <c r="K2071" i="49"/>
  <c r="I2071" i="49"/>
  <c r="H2071" i="49" s="1"/>
  <c r="K2070" i="49"/>
  <c r="I2070" i="49"/>
  <c r="K2069" i="49"/>
  <c r="J2069" i="49"/>
  <c r="I2069" i="49"/>
  <c r="H2069" i="49"/>
  <c r="K2068" i="49"/>
  <c r="I2068" i="49"/>
  <c r="K2067" i="49"/>
  <c r="J2067" i="49"/>
  <c r="I2067" i="49"/>
  <c r="H2067" i="49"/>
  <c r="K2066" i="49"/>
  <c r="I2066" i="49"/>
  <c r="K2065" i="49"/>
  <c r="J2065" i="49"/>
  <c r="I2065" i="49"/>
  <c r="H2065" i="49"/>
  <c r="K2064" i="49"/>
  <c r="I2064" i="49"/>
  <c r="K2063" i="49"/>
  <c r="J2063" i="49"/>
  <c r="I2063" i="49"/>
  <c r="H2063" i="49" s="1"/>
  <c r="K2062" i="49"/>
  <c r="I2062" i="49"/>
  <c r="K2061" i="49"/>
  <c r="J2061" i="49"/>
  <c r="I2061" i="49"/>
  <c r="H2061" i="49"/>
  <c r="K2060" i="49"/>
  <c r="I2060" i="49"/>
  <c r="K2059" i="49"/>
  <c r="J2059" i="49"/>
  <c r="I2059" i="49"/>
  <c r="H2059" i="49"/>
  <c r="K2058" i="49"/>
  <c r="I2058" i="49"/>
  <c r="K2057" i="49"/>
  <c r="J2057" i="49"/>
  <c r="I2057" i="49"/>
  <c r="H2057" i="49"/>
  <c r="K2056" i="49"/>
  <c r="I2056" i="49"/>
  <c r="K2055" i="49"/>
  <c r="I2055" i="49"/>
  <c r="H2055" i="49" s="1"/>
  <c r="K2054" i="49"/>
  <c r="I2054" i="49"/>
  <c r="K2053" i="49"/>
  <c r="J2053" i="49"/>
  <c r="I2053" i="49"/>
  <c r="H2053" i="49"/>
  <c r="K2052" i="49"/>
  <c r="I2052" i="49"/>
  <c r="K2051" i="49"/>
  <c r="J2051" i="49"/>
  <c r="I2051" i="49"/>
  <c r="H2051" i="49"/>
  <c r="K2050" i="49"/>
  <c r="I2050" i="49"/>
  <c r="K2049" i="49"/>
  <c r="J2049" i="49"/>
  <c r="I2049" i="49"/>
  <c r="H2049" i="49"/>
  <c r="K2048" i="49"/>
  <c r="I2048" i="49"/>
  <c r="K2047" i="49"/>
  <c r="J2047" i="49"/>
  <c r="I2047" i="49"/>
  <c r="H2047" i="49" s="1"/>
  <c r="K2046" i="49"/>
  <c r="I2046" i="49"/>
  <c r="K2045" i="49"/>
  <c r="J2045" i="49"/>
  <c r="I2045" i="49"/>
  <c r="H2045" i="49"/>
  <c r="K2044" i="49"/>
  <c r="I2044" i="49"/>
  <c r="K2043" i="49"/>
  <c r="J2043" i="49"/>
  <c r="I2043" i="49"/>
  <c r="H2043" i="49"/>
  <c r="K2042" i="49"/>
  <c r="I2042" i="49"/>
  <c r="K2041" i="49"/>
  <c r="J2041" i="49"/>
  <c r="I2041" i="49"/>
  <c r="H2041" i="49"/>
  <c r="K2040" i="49"/>
  <c r="I2040" i="49"/>
  <c r="K2039" i="49"/>
  <c r="I2039" i="49"/>
  <c r="H2039" i="49" s="1"/>
  <c r="K2038" i="49"/>
  <c r="I2038" i="49"/>
  <c r="K2037" i="49"/>
  <c r="J2037" i="49"/>
  <c r="I2037" i="49"/>
  <c r="H2037" i="49"/>
  <c r="K2036" i="49"/>
  <c r="I2036" i="49"/>
  <c r="K2035" i="49"/>
  <c r="J2035" i="49"/>
  <c r="I2035" i="49"/>
  <c r="H2035" i="49"/>
  <c r="K2034" i="49"/>
  <c r="I2034" i="49"/>
  <c r="K2033" i="49"/>
  <c r="J2033" i="49"/>
  <c r="I2033" i="49"/>
  <c r="H2033" i="49"/>
  <c r="K2032" i="49"/>
  <c r="I2032" i="49"/>
  <c r="K2031" i="49"/>
  <c r="J2031" i="49"/>
  <c r="I2031" i="49"/>
  <c r="H2031" i="49" s="1"/>
  <c r="K2030" i="49"/>
  <c r="I2030" i="49"/>
  <c r="K2029" i="49"/>
  <c r="J2029" i="49"/>
  <c r="I2029" i="49"/>
  <c r="H2029" i="49"/>
  <c r="K2028" i="49"/>
  <c r="I2028" i="49"/>
  <c r="K2027" i="49"/>
  <c r="J2027" i="49"/>
  <c r="I2027" i="49"/>
  <c r="H2027" i="49"/>
  <c r="K2026" i="49"/>
  <c r="I2026" i="49"/>
  <c r="K2025" i="49"/>
  <c r="J2025" i="49"/>
  <c r="I2025" i="49"/>
  <c r="H2025" i="49"/>
  <c r="K2024" i="49"/>
  <c r="I2024" i="49"/>
  <c r="K2023" i="49"/>
  <c r="J2023" i="49"/>
  <c r="I2023" i="49"/>
  <c r="H2023" i="49" s="1"/>
  <c r="K2022" i="49"/>
  <c r="I2022" i="49"/>
  <c r="K2021" i="49"/>
  <c r="J2021" i="49"/>
  <c r="I2021" i="49"/>
  <c r="H2021" i="49"/>
  <c r="K2020" i="49"/>
  <c r="I2020" i="49"/>
  <c r="K2019" i="49"/>
  <c r="J2019" i="49"/>
  <c r="I2019" i="49"/>
  <c r="H2019" i="49"/>
  <c r="K2018" i="49"/>
  <c r="I2018" i="49"/>
  <c r="H2018" i="49" s="1"/>
  <c r="K2017" i="49"/>
  <c r="I2017" i="49"/>
  <c r="K2016" i="49"/>
  <c r="I2016" i="49"/>
  <c r="K2015" i="49"/>
  <c r="J2015" i="49"/>
  <c r="I2015" i="49"/>
  <c r="H2015" i="49"/>
  <c r="K2014" i="49"/>
  <c r="J2014" i="49"/>
  <c r="I2014" i="49"/>
  <c r="H2014" i="49" s="1"/>
  <c r="K2013" i="49"/>
  <c r="J2013" i="49"/>
  <c r="I2013" i="49"/>
  <c r="H2013" i="49" s="1"/>
  <c r="K2012" i="49"/>
  <c r="I2012" i="49"/>
  <c r="K2011" i="49"/>
  <c r="I2011" i="49"/>
  <c r="H2011" i="49" s="1"/>
  <c r="K2010" i="49"/>
  <c r="J2010" i="49"/>
  <c r="I2010" i="49"/>
  <c r="H2010" i="49" s="1"/>
  <c r="K2009" i="49"/>
  <c r="I2009" i="49"/>
  <c r="J2009" i="49" s="1"/>
  <c r="K2008" i="49"/>
  <c r="I2008" i="49"/>
  <c r="K2007" i="49"/>
  <c r="J2007" i="49"/>
  <c r="I2007" i="49"/>
  <c r="H2007" i="49"/>
  <c r="K2006" i="49"/>
  <c r="J2006" i="49"/>
  <c r="I2006" i="49"/>
  <c r="H2006" i="49" s="1"/>
  <c r="K2005" i="49"/>
  <c r="I2005" i="49"/>
  <c r="K2004" i="49"/>
  <c r="J2004" i="49"/>
  <c r="I2004" i="49"/>
  <c r="H2004" i="49" s="1"/>
  <c r="K2003" i="49"/>
  <c r="J2003" i="49"/>
  <c r="I2003" i="49"/>
  <c r="H2003" i="49"/>
  <c r="K2002" i="49"/>
  <c r="J2002" i="49"/>
  <c r="I2002" i="49"/>
  <c r="H2002" i="49" s="1"/>
  <c r="K2001" i="49"/>
  <c r="I2001" i="49"/>
  <c r="K2000" i="49"/>
  <c r="I2000" i="49"/>
  <c r="K1999" i="49"/>
  <c r="J1999" i="49"/>
  <c r="I1999" i="49"/>
  <c r="H1999" i="49"/>
  <c r="K1998" i="49"/>
  <c r="J1998" i="49"/>
  <c r="I1998" i="49"/>
  <c r="H1998" i="49" s="1"/>
  <c r="K1997" i="49"/>
  <c r="J1997" i="49"/>
  <c r="I1997" i="49"/>
  <c r="H1997" i="49" s="1"/>
  <c r="K1996" i="49"/>
  <c r="I1996" i="49"/>
  <c r="K1995" i="49"/>
  <c r="J1995" i="49"/>
  <c r="I1995" i="49"/>
  <c r="H1995" i="49" s="1"/>
  <c r="K1994" i="49"/>
  <c r="J1994" i="49"/>
  <c r="I1994" i="49"/>
  <c r="H1994" i="49" s="1"/>
  <c r="K1993" i="49"/>
  <c r="I1993" i="49"/>
  <c r="J1993" i="49" s="1"/>
  <c r="H1993" i="49"/>
  <c r="K1992" i="49"/>
  <c r="I1992" i="49"/>
  <c r="K1991" i="49"/>
  <c r="J1991" i="49"/>
  <c r="I1991" i="49"/>
  <c r="H1991" i="49"/>
  <c r="K1990" i="49"/>
  <c r="J1990" i="49"/>
  <c r="I1990" i="49"/>
  <c r="H1990" i="49" s="1"/>
  <c r="K1989" i="49"/>
  <c r="I1989" i="49"/>
  <c r="K1988" i="49"/>
  <c r="J1988" i="49"/>
  <c r="I1988" i="49"/>
  <c r="H1988" i="49" s="1"/>
  <c r="K1987" i="49"/>
  <c r="J1987" i="49"/>
  <c r="I1987" i="49"/>
  <c r="H1987" i="49"/>
  <c r="K1986" i="49"/>
  <c r="J1986" i="49"/>
  <c r="I1986" i="49"/>
  <c r="H1986" i="49" s="1"/>
  <c r="K1985" i="49"/>
  <c r="I1985" i="49"/>
  <c r="K1984" i="49"/>
  <c r="I1984" i="49"/>
  <c r="K1983" i="49"/>
  <c r="J1983" i="49"/>
  <c r="I1983" i="49"/>
  <c r="H1983" i="49"/>
  <c r="K1982" i="49"/>
  <c r="J1982" i="49"/>
  <c r="I1982" i="49"/>
  <c r="H1982" i="49" s="1"/>
  <c r="K1981" i="49"/>
  <c r="J1981" i="49"/>
  <c r="I1981" i="49"/>
  <c r="H1981" i="49" s="1"/>
  <c r="K1980" i="49"/>
  <c r="I1980" i="49"/>
  <c r="K1979" i="49"/>
  <c r="I1979" i="49"/>
  <c r="H1979" i="49" s="1"/>
  <c r="K1978" i="49"/>
  <c r="J1978" i="49"/>
  <c r="I1978" i="49"/>
  <c r="H1978" i="49" s="1"/>
  <c r="K1977" i="49"/>
  <c r="I1977" i="49"/>
  <c r="J1977" i="49" s="1"/>
  <c r="H1977" i="49"/>
  <c r="K1976" i="49"/>
  <c r="I1976" i="49"/>
  <c r="K1975" i="49"/>
  <c r="J1975" i="49"/>
  <c r="I1975" i="49"/>
  <c r="H1975" i="49"/>
  <c r="K1974" i="49"/>
  <c r="J1974" i="49"/>
  <c r="I1974" i="49"/>
  <c r="H1974" i="49" s="1"/>
  <c r="K1973" i="49"/>
  <c r="I1973" i="49"/>
  <c r="K1972" i="49"/>
  <c r="J1972" i="49"/>
  <c r="I1972" i="49"/>
  <c r="H1972" i="49" s="1"/>
  <c r="K1971" i="49"/>
  <c r="J1971" i="49"/>
  <c r="I1971" i="49"/>
  <c r="H1971" i="49"/>
  <c r="K1970" i="49"/>
  <c r="J1970" i="49"/>
  <c r="I1970" i="49"/>
  <c r="H1970" i="49" s="1"/>
  <c r="K1969" i="49"/>
  <c r="I1969" i="49"/>
  <c r="K1968" i="49"/>
  <c r="I1968" i="49"/>
  <c r="K1967" i="49"/>
  <c r="J1967" i="49"/>
  <c r="I1967" i="49"/>
  <c r="H1967" i="49"/>
  <c r="K1966" i="49"/>
  <c r="J1966" i="49"/>
  <c r="I1966" i="49"/>
  <c r="H1966" i="49" s="1"/>
  <c r="K1965" i="49"/>
  <c r="J1965" i="49"/>
  <c r="I1965" i="49"/>
  <c r="H1965" i="49" s="1"/>
  <c r="K1964" i="49"/>
  <c r="I1964" i="49"/>
  <c r="K1963" i="49"/>
  <c r="I1963" i="49"/>
  <c r="H1963" i="49" s="1"/>
  <c r="K1962" i="49"/>
  <c r="J1962" i="49"/>
  <c r="I1962" i="49"/>
  <c r="H1962" i="49" s="1"/>
  <c r="K1961" i="49"/>
  <c r="I1961" i="49"/>
  <c r="J1961" i="49" s="1"/>
  <c r="H1961" i="49"/>
  <c r="K1960" i="49"/>
  <c r="I1960" i="49"/>
  <c r="K1959" i="49"/>
  <c r="J1959" i="49"/>
  <c r="I1959" i="49"/>
  <c r="H1959" i="49"/>
  <c r="K1958" i="49"/>
  <c r="J1958" i="49"/>
  <c r="I1958" i="49"/>
  <c r="H1958" i="49" s="1"/>
  <c r="K1957" i="49"/>
  <c r="I1957" i="49"/>
  <c r="K1956" i="49"/>
  <c r="J1956" i="49"/>
  <c r="I1956" i="49"/>
  <c r="H1956" i="49" s="1"/>
  <c r="K1955" i="49"/>
  <c r="J1955" i="49"/>
  <c r="I1955" i="49"/>
  <c r="H1955" i="49"/>
  <c r="K1954" i="49"/>
  <c r="I1954" i="49"/>
  <c r="H1954" i="49" s="1"/>
  <c r="K1953" i="49"/>
  <c r="I1953" i="49"/>
  <c r="K1952" i="49"/>
  <c r="I1952" i="49"/>
  <c r="K1951" i="49"/>
  <c r="J1951" i="49"/>
  <c r="I1951" i="49"/>
  <c r="H1951" i="49"/>
  <c r="K1950" i="49"/>
  <c r="J1950" i="49"/>
  <c r="I1950" i="49"/>
  <c r="H1950" i="49" s="1"/>
  <c r="K1949" i="49"/>
  <c r="J1949" i="49"/>
  <c r="I1949" i="49"/>
  <c r="H1949" i="49" s="1"/>
  <c r="K1948" i="49"/>
  <c r="I1948" i="49"/>
  <c r="K1947" i="49"/>
  <c r="I1947" i="49"/>
  <c r="J1947" i="49" s="1"/>
  <c r="K1946" i="49"/>
  <c r="J1946" i="49"/>
  <c r="I1946" i="49"/>
  <c r="H1946" i="49" s="1"/>
  <c r="K1945" i="49"/>
  <c r="I1945" i="49"/>
  <c r="J1945" i="49" s="1"/>
  <c r="K1944" i="49"/>
  <c r="I1944" i="49"/>
  <c r="K1943" i="49"/>
  <c r="J1943" i="49"/>
  <c r="I1943" i="49"/>
  <c r="H1943" i="49"/>
  <c r="K1942" i="49"/>
  <c r="J1942" i="49"/>
  <c r="I1942" i="49"/>
  <c r="H1942" i="49" s="1"/>
  <c r="K1941" i="49"/>
  <c r="I1941" i="49"/>
  <c r="K1940" i="49"/>
  <c r="I1940" i="49"/>
  <c r="H1940" i="49" s="1"/>
  <c r="K1939" i="49"/>
  <c r="J1939" i="49"/>
  <c r="I1939" i="49"/>
  <c r="H1939" i="49"/>
  <c r="K1938" i="49"/>
  <c r="I1938" i="49"/>
  <c r="H1938" i="49" s="1"/>
  <c r="K1937" i="49"/>
  <c r="I1937" i="49"/>
  <c r="K1936" i="49"/>
  <c r="I1936" i="49"/>
  <c r="K1935" i="49"/>
  <c r="J1935" i="49"/>
  <c r="I1935" i="49"/>
  <c r="H1935" i="49"/>
  <c r="K1934" i="49"/>
  <c r="J1934" i="49"/>
  <c r="I1934" i="49"/>
  <c r="H1934" i="49" s="1"/>
  <c r="K1933" i="49"/>
  <c r="I1933" i="49"/>
  <c r="H1933" i="49" s="1"/>
  <c r="K1932" i="49"/>
  <c r="I1932" i="49"/>
  <c r="K1931" i="49"/>
  <c r="J1931" i="49"/>
  <c r="I1931" i="49"/>
  <c r="H1931" i="49"/>
  <c r="K1930" i="49"/>
  <c r="J1930" i="49"/>
  <c r="I1930" i="49"/>
  <c r="H1930" i="49" s="1"/>
  <c r="K1929" i="49"/>
  <c r="I1929" i="49"/>
  <c r="J1929" i="49" s="1"/>
  <c r="K1928" i="49"/>
  <c r="I1928" i="49"/>
  <c r="K1927" i="49"/>
  <c r="J1927" i="49"/>
  <c r="I1927" i="49"/>
  <c r="H1927" i="49"/>
  <c r="K1926" i="49"/>
  <c r="J1926" i="49"/>
  <c r="I1926" i="49"/>
  <c r="H1926" i="49" s="1"/>
  <c r="K1925" i="49"/>
  <c r="I1925" i="49"/>
  <c r="K1924" i="49"/>
  <c r="I1924" i="49"/>
  <c r="H1924" i="49" s="1"/>
  <c r="K1923" i="49"/>
  <c r="J1923" i="49"/>
  <c r="I1923" i="49"/>
  <c r="H1923" i="49"/>
  <c r="K1922" i="49"/>
  <c r="J1922" i="49"/>
  <c r="I1922" i="49"/>
  <c r="H1922" i="49" s="1"/>
  <c r="K1921" i="49"/>
  <c r="I1921" i="49"/>
  <c r="K1920" i="49"/>
  <c r="I1920" i="49"/>
  <c r="K1919" i="49"/>
  <c r="J1919" i="49"/>
  <c r="I1919" i="49"/>
  <c r="H1919" i="49"/>
  <c r="K1918" i="49"/>
  <c r="J1918" i="49"/>
  <c r="I1918" i="49"/>
  <c r="H1918" i="49" s="1"/>
  <c r="K1917" i="49"/>
  <c r="J1917" i="49"/>
  <c r="I1917" i="49"/>
  <c r="H1917" i="49" s="1"/>
  <c r="K1916" i="49"/>
  <c r="I1916" i="49"/>
  <c r="K1915" i="49"/>
  <c r="J1915" i="49"/>
  <c r="I1915" i="49"/>
  <c r="H1915" i="49" s="1"/>
  <c r="K1914" i="49"/>
  <c r="J1914" i="49"/>
  <c r="I1914" i="49"/>
  <c r="H1914" i="49" s="1"/>
  <c r="K1913" i="49"/>
  <c r="I1913" i="49"/>
  <c r="J1913" i="49" s="1"/>
  <c r="H1913" i="49"/>
  <c r="K1912" i="49"/>
  <c r="I1912" i="49"/>
  <c r="K1911" i="49"/>
  <c r="J1911" i="49"/>
  <c r="I1911" i="49"/>
  <c r="H1911" i="49"/>
  <c r="K1910" i="49"/>
  <c r="J1910" i="49"/>
  <c r="I1910" i="49"/>
  <c r="H1910" i="49" s="1"/>
  <c r="K1909" i="49"/>
  <c r="I1909" i="49"/>
  <c r="K1908" i="49"/>
  <c r="J1908" i="49"/>
  <c r="I1908" i="49"/>
  <c r="H1908" i="49" s="1"/>
  <c r="K1907" i="49"/>
  <c r="J1907" i="49"/>
  <c r="I1907" i="49"/>
  <c r="H1907" i="49"/>
  <c r="K1906" i="49"/>
  <c r="I1906" i="49"/>
  <c r="H1906" i="49" s="1"/>
  <c r="K1905" i="49"/>
  <c r="I1905" i="49"/>
  <c r="K1904" i="49"/>
  <c r="I1904" i="49"/>
  <c r="K1903" i="49"/>
  <c r="J1903" i="49"/>
  <c r="I1903" i="49"/>
  <c r="H1903" i="49"/>
  <c r="K1902" i="49"/>
  <c r="J1902" i="49"/>
  <c r="I1902" i="49"/>
  <c r="H1902" i="49" s="1"/>
  <c r="K1901" i="49"/>
  <c r="I1901" i="49"/>
  <c r="H1901" i="49" s="1"/>
  <c r="K1900" i="49"/>
  <c r="I1900" i="49"/>
  <c r="K1899" i="49"/>
  <c r="I1899" i="49"/>
  <c r="H1899" i="49" s="1"/>
  <c r="K1898" i="49"/>
  <c r="J1898" i="49"/>
  <c r="I1898" i="49"/>
  <c r="H1898" i="49" s="1"/>
  <c r="K1897" i="49"/>
  <c r="I1897" i="49"/>
  <c r="J1897" i="49" s="1"/>
  <c r="H1897" i="49"/>
  <c r="K1896" i="49"/>
  <c r="I1896" i="49"/>
  <c r="K1895" i="49"/>
  <c r="J1895" i="49"/>
  <c r="I1895" i="49"/>
  <c r="H1895" i="49"/>
  <c r="K1894" i="49"/>
  <c r="J1894" i="49"/>
  <c r="I1894" i="49"/>
  <c r="H1894" i="49" s="1"/>
  <c r="K1893" i="49"/>
  <c r="I1893" i="49"/>
  <c r="K1892" i="49"/>
  <c r="I1892" i="49"/>
  <c r="H1892" i="49" s="1"/>
  <c r="K1891" i="49"/>
  <c r="J1891" i="49"/>
  <c r="I1891" i="49"/>
  <c r="H1891" i="49"/>
  <c r="K1890" i="49"/>
  <c r="J1890" i="49"/>
  <c r="I1890" i="49"/>
  <c r="H1890" i="49" s="1"/>
  <c r="K1889" i="49"/>
  <c r="I1889" i="49"/>
  <c r="K1888" i="49"/>
  <c r="I1888" i="49"/>
  <c r="K1887" i="49"/>
  <c r="J1887" i="49"/>
  <c r="I1887" i="49"/>
  <c r="H1887" i="49"/>
  <c r="K1886" i="49"/>
  <c r="J1886" i="49"/>
  <c r="I1886" i="49"/>
  <c r="H1886" i="49" s="1"/>
  <c r="K1885" i="49"/>
  <c r="J1885" i="49"/>
  <c r="I1885" i="49"/>
  <c r="H1885" i="49" s="1"/>
  <c r="K1884" i="49"/>
  <c r="I1884" i="49"/>
  <c r="K1883" i="49"/>
  <c r="I1883" i="49"/>
  <c r="J1883" i="49" s="1"/>
  <c r="H1883" i="49"/>
  <c r="K1882" i="49"/>
  <c r="J1882" i="49"/>
  <c r="I1882" i="49"/>
  <c r="H1882" i="49" s="1"/>
  <c r="K1881" i="49"/>
  <c r="I1881" i="49"/>
  <c r="J1881" i="49" s="1"/>
  <c r="K1880" i="49"/>
  <c r="I1880" i="49"/>
  <c r="K1879" i="49"/>
  <c r="J1879" i="49"/>
  <c r="I1879" i="49"/>
  <c r="H1879" i="49"/>
  <c r="K1878" i="49"/>
  <c r="J1878" i="49"/>
  <c r="I1878" i="49"/>
  <c r="H1878" i="49" s="1"/>
  <c r="K1877" i="49"/>
  <c r="I1877" i="49"/>
  <c r="K1876" i="49"/>
  <c r="J1876" i="49"/>
  <c r="I1876" i="49"/>
  <c r="H1876" i="49" s="1"/>
  <c r="K1875" i="49"/>
  <c r="J1875" i="49"/>
  <c r="I1875" i="49"/>
  <c r="H1875" i="49"/>
  <c r="K1874" i="49"/>
  <c r="I1874" i="49"/>
  <c r="H1874" i="49" s="1"/>
  <c r="K1873" i="49"/>
  <c r="I1873" i="49"/>
  <c r="K1872" i="49"/>
  <c r="I1872" i="49"/>
  <c r="K1871" i="49"/>
  <c r="J1871" i="49"/>
  <c r="I1871" i="49"/>
  <c r="H1871" i="49"/>
  <c r="K1870" i="49"/>
  <c r="J1870" i="49"/>
  <c r="I1870" i="49"/>
  <c r="H1870" i="49" s="1"/>
  <c r="K1869" i="49"/>
  <c r="J1869" i="49"/>
  <c r="I1869" i="49"/>
  <c r="H1869" i="49" s="1"/>
  <c r="K1868" i="49"/>
  <c r="I1868" i="49"/>
  <c r="K1867" i="49"/>
  <c r="J1867" i="49"/>
  <c r="I1867" i="49"/>
  <c r="H1867" i="49"/>
  <c r="K1866" i="49"/>
  <c r="J1866" i="49"/>
  <c r="I1866" i="49"/>
  <c r="H1866" i="49" s="1"/>
  <c r="K1865" i="49"/>
  <c r="I1865" i="49"/>
  <c r="J1865" i="49" s="1"/>
  <c r="H1865" i="49"/>
  <c r="K1864" i="49"/>
  <c r="I1864" i="49"/>
  <c r="K1863" i="49"/>
  <c r="J1863" i="49"/>
  <c r="I1863" i="49"/>
  <c r="H1863" i="49"/>
  <c r="K1862" i="49"/>
  <c r="J1862" i="49"/>
  <c r="I1862" i="49"/>
  <c r="H1862" i="49" s="1"/>
  <c r="K1861" i="49"/>
  <c r="I1861" i="49"/>
  <c r="K1860" i="49"/>
  <c r="I1860" i="49"/>
  <c r="H1860" i="49" s="1"/>
  <c r="K1859" i="49"/>
  <c r="J1859" i="49"/>
  <c r="I1859" i="49"/>
  <c r="H1859" i="49"/>
  <c r="K1858" i="49"/>
  <c r="J1858" i="49"/>
  <c r="I1858" i="49"/>
  <c r="H1858" i="49" s="1"/>
  <c r="K1857" i="49"/>
  <c r="I1857" i="49"/>
  <c r="K1856" i="49"/>
  <c r="I1856" i="49"/>
  <c r="K1855" i="49"/>
  <c r="J1855" i="49"/>
  <c r="I1855" i="49"/>
  <c r="H1855" i="49"/>
  <c r="K1854" i="49"/>
  <c r="J1854" i="49"/>
  <c r="I1854" i="49"/>
  <c r="H1854" i="49" s="1"/>
  <c r="K1853" i="49"/>
  <c r="I1853" i="49"/>
  <c r="H1853" i="49" s="1"/>
  <c r="K1852" i="49"/>
  <c r="I1852" i="49"/>
  <c r="K1851" i="49"/>
  <c r="I1851" i="49"/>
  <c r="J1851" i="49" s="1"/>
  <c r="K1850" i="49"/>
  <c r="J1850" i="49"/>
  <c r="I1850" i="49"/>
  <c r="H1850" i="49" s="1"/>
  <c r="K1849" i="49"/>
  <c r="I1849" i="49"/>
  <c r="J1849" i="49" s="1"/>
  <c r="K1848" i="49"/>
  <c r="I1848" i="49"/>
  <c r="K1847" i="49"/>
  <c r="J1847" i="49"/>
  <c r="I1847" i="49"/>
  <c r="H1847" i="49"/>
  <c r="K1846" i="49"/>
  <c r="J1846" i="49"/>
  <c r="I1846" i="49"/>
  <c r="H1846" i="49" s="1"/>
  <c r="K1845" i="49"/>
  <c r="I1845" i="49"/>
  <c r="K1844" i="49"/>
  <c r="J1844" i="49"/>
  <c r="I1844" i="49"/>
  <c r="H1844" i="49" s="1"/>
  <c r="K1843" i="49"/>
  <c r="J1843" i="49"/>
  <c r="I1843" i="49"/>
  <c r="H1843" i="49"/>
  <c r="K1842" i="49"/>
  <c r="J1842" i="49"/>
  <c r="I1842" i="49"/>
  <c r="H1842" i="49" s="1"/>
  <c r="K1841" i="49"/>
  <c r="I1841" i="49"/>
  <c r="K1840" i="49"/>
  <c r="I1840" i="49"/>
  <c r="K1839" i="49"/>
  <c r="J1839" i="49"/>
  <c r="I1839" i="49"/>
  <c r="H1839" i="49"/>
  <c r="K1838" i="49"/>
  <c r="J1838" i="49"/>
  <c r="I1838" i="49"/>
  <c r="H1838" i="49" s="1"/>
  <c r="K1837" i="49"/>
  <c r="I1837" i="49"/>
  <c r="H1837" i="49" s="1"/>
  <c r="K1836" i="49"/>
  <c r="I1836" i="49"/>
  <c r="K1835" i="49"/>
  <c r="J1835" i="49"/>
  <c r="I1835" i="49"/>
  <c r="H1835" i="49"/>
  <c r="K1834" i="49"/>
  <c r="J1834" i="49"/>
  <c r="I1834" i="49"/>
  <c r="H1834" i="49" s="1"/>
  <c r="K1833" i="49"/>
  <c r="I1833" i="49"/>
  <c r="J1833" i="49" s="1"/>
  <c r="H1833" i="49"/>
  <c r="K1832" i="49"/>
  <c r="I1832" i="49"/>
  <c r="K1831" i="49"/>
  <c r="J1831" i="49"/>
  <c r="I1831" i="49"/>
  <c r="H1831" i="49"/>
  <c r="K1830" i="49"/>
  <c r="J1830" i="49"/>
  <c r="I1830" i="49"/>
  <c r="H1830" i="49" s="1"/>
  <c r="K1829" i="49"/>
  <c r="I1829" i="49"/>
  <c r="K1828" i="49"/>
  <c r="J1828" i="49"/>
  <c r="I1828" i="49"/>
  <c r="H1828" i="49" s="1"/>
  <c r="K1827" i="49"/>
  <c r="J1827" i="49"/>
  <c r="I1827" i="49"/>
  <c r="H1827" i="49"/>
  <c r="K1826" i="49"/>
  <c r="I1826" i="49"/>
  <c r="H1826" i="49" s="1"/>
  <c r="K1825" i="49"/>
  <c r="I1825" i="49"/>
  <c r="K1824" i="49"/>
  <c r="I1824" i="49"/>
  <c r="K1823" i="49"/>
  <c r="J1823" i="49"/>
  <c r="I1823" i="49"/>
  <c r="H1823" i="49"/>
  <c r="K1822" i="49"/>
  <c r="J1822" i="49"/>
  <c r="I1822" i="49"/>
  <c r="H1822" i="49" s="1"/>
  <c r="K1821" i="49"/>
  <c r="J1821" i="49"/>
  <c r="I1821" i="49"/>
  <c r="H1821" i="49" s="1"/>
  <c r="K1820" i="49"/>
  <c r="I1820" i="49"/>
  <c r="K1819" i="49"/>
  <c r="I1819" i="49"/>
  <c r="J1819" i="49" s="1"/>
  <c r="K1818" i="49"/>
  <c r="J1818" i="49"/>
  <c r="I1818" i="49"/>
  <c r="H1818" i="49" s="1"/>
  <c r="K1817" i="49"/>
  <c r="I1817" i="49"/>
  <c r="J1817" i="49" s="1"/>
  <c r="K1816" i="49"/>
  <c r="I1816" i="49"/>
  <c r="K1815" i="49"/>
  <c r="J1815" i="49"/>
  <c r="I1815" i="49"/>
  <c r="H1815" i="49"/>
  <c r="K1814" i="49"/>
  <c r="J1814" i="49"/>
  <c r="I1814" i="49"/>
  <c r="H1814" i="49" s="1"/>
  <c r="K1813" i="49"/>
  <c r="I1813" i="49"/>
  <c r="K1812" i="49"/>
  <c r="I1812" i="49"/>
  <c r="H1812" i="49" s="1"/>
  <c r="K1811" i="49"/>
  <c r="J1811" i="49"/>
  <c r="I1811" i="49"/>
  <c r="H1811" i="49"/>
  <c r="K1810" i="49"/>
  <c r="I1810" i="49"/>
  <c r="H1810" i="49" s="1"/>
  <c r="K1809" i="49"/>
  <c r="I1809" i="49"/>
  <c r="K1808" i="49"/>
  <c r="I1808" i="49"/>
  <c r="K1807" i="49"/>
  <c r="J1807" i="49"/>
  <c r="I1807" i="49"/>
  <c r="H1807" i="49"/>
  <c r="K1806" i="49"/>
  <c r="J1806" i="49"/>
  <c r="I1806" i="49"/>
  <c r="H1806" i="49" s="1"/>
  <c r="K1805" i="49"/>
  <c r="I1805" i="49"/>
  <c r="H1805" i="49" s="1"/>
  <c r="K1804" i="49"/>
  <c r="I1804" i="49"/>
  <c r="K1803" i="49"/>
  <c r="J1803" i="49"/>
  <c r="I1803" i="49"/>
  <c r="H1803" i="49"/>
  <c r="K1802" i="49"/>
  <c r="J1802" i="49"/>
  <c r="I1802" i="49"/>
  <c r="H1802" i="49" s="1"/>
  <c r="K1801" i="49"/>
  <c r="I1801" i="49"/>
  <c r="J1801" i="49" s="1"/>
  <c r="K1800" i="49"/>
  <c r="I1800" i="49"/>
  <c r="K1799" i="49"/>
  <c r="J1799" i="49"/>
  <c r="I1799" i="49"/>
  <c r="H1799" i="49"/>
  <c r="K1798" i="49"/>
  <c r="J1798" i="49"/>
  <c r="I1798" i="49"/>
  <c r="H1798" i="49" s="1"/>
  <c r="K1797" i="49"/>
  <c r="I1797" i="49"/>
  <c r="H1797" i="49" s="1"/>
  <c r="K1796" i="49"/>
  <c r="I1796" i="49"/>
  <c r="H1796" i="49" s="1"/>
  <c r="K1795" i="49"/>
  <c r="I1795" i="49"/>
  <c r="J1795" i="49" s="1"/>
  <c r="K1794" i="49"/>
  <c r="I1794" i="49"/>
  <c r="H1794" i="49" s="1"/>
  <c r="K1793" i="49"/>
  <c r="I1793" i="49"/>
  <c r="J1793" i="49" s="1"/>
  <c r="K1792" i="49"/>
  <c r="I1792" i="49"/>
  <c r="J1792" i="49" s="1"/>
  <c r="H1792" i="49"/>
  <c r="K1791" i="49"/>
  <c r="I1791" i="49"/>
  <c r="J1791" i="49" s="1"/>
  <c r="H1791" i="49"/>
  <c r="K1790" i="49"/>
  <c r="I1790" i="49"/>
  <c r="J1790" i="49" s="1"/>
  <c r="H1790" i="49"/>
  <c r="K1789" i="49"/>
  <c r="I1789" i="49"/>
  <c r="J1789" i="49" s="1"/>
  <c r="K1788" i="49"/>
  <c r="I1788" i="49"/>
  <c r="J1788" i="49" s="1"/>
  <c r="K1787" i="49"/>
  <c r="I1787" i="49"/>
  <c r="J1787" i="49" s="1"/>
  <c r="K1786" i="49"/>
  <c r="I1786" i="49"/>
  <c r="J1786" i="49" s="1"/>
  <c r="H1786" i="49"/>
  <c r="K1785" i="49"/>
  <c r="I1785" i="49"/>
  <c r="J1785" i="49" s="1"/>
  <c r="K1784" i="49"/>
  <c r="I1784" i="49"/>
  <c r="J1784" i="49" s="1"/>
  <c r="H1784" i="49"/>
  <c r="K1783" i="49"/>
  <c r="I1783" i="49"/>
  <c r="J1783" i="49" s="1"/>
  <c r="H1783" i="49"/>
  <c r="K1782" i="49"/>
  <c r="I1782" i="49"/>
  <c r="J1782" i="49" s="1"/>
  <c r="H1782" i="49"/>
  <c r="K1781" i="49"/>
  <c r="I1781" i="49"/>
  <c r="J1781" i="49" s="1"/>
  <c r="K1780" i="49"/>
  <c r="I1780" i="49"/>
  <c r="J1780" i="49" s="1"/>
  <c r="K1779" i="49"/>
  <c r="I1779" i="49"/>
  <c r="J1779" i="49" s="1"/>
  <c r="K1778" i="49"/>
  <c r="I1778" i="49"/>
  <c r="J1778" i="49" s="1"/>
  <c r="H1778" i="49"/>
  <c r="K1777" i="49"/>
  <c r="I1777" i="49"/>
  <c r="J1777" i="49" s="1"/>
  <c r="K1776" i="49"/>
  <c r="I1776" i="49"/>
  <c r="J1776" i="49" s="1"/>
  <c r="H1776" i="49"/>
  <c r="K1775" i="49"/>
  <c r="I1775" i="49"/>
  <c r="J1775" i="49" s="1"/>
  <c r="H1775" i="49"/>
  <c r="K1774" i="49"/>
  <c r="I1774" i="49"/>
  <c r="J1774" i="49" s="1"/>
  <c r="H1774" i="49"/>
  <c r="K1773" i="49"/>
  <c r="I1773" i="49"/>
  <c r="J1773" i="49" s="1"/>
  <c r="K1772" i="49"/>
  <c r="I1772" i="49"/>
  <c r="J1772" i="49" s="1"/>
  <c r="K1771" i="49"/>
  <c r="I1771" i="49"/>
  <c r="J1771" i="49" s="1"/>
  <c r="K1770" i="49"/>
  <c r="I1770" i="49"/>
  <c r="J1770" i="49" s="1"/>
  <c r="H1770" i="49"/>
  <c r="K1769" i="49"/>
  <c r="I1769" i="49"/>
  <c r="J1769" i="49" s="1"/>
  <c r="K1768" i="49"/>
  <c r="I1768" i="49"/>
  <c r="J1768" i="49" s="1"/>
  <c r="H1768" i="49"/>
  <c r="K1767" i="49"/>
  <c r="I1767" i="49"/>
  <c r="J1767" i="49" s="1"/>
  <c r="H1767" i="49"/>
  <c r="K1766" i="49"/>
  <c r="I1766" i="49"/>
  <c r="J1766" i="49" s="1"/>
  <c r="H1766" i="49"/>
  <c r="K1765" i="49"/>
  <c r="I1765" i="49"/>
  <c r="J1765" i="49" s="1"/>
  <c r="K1764" i="49"/>
  <c r="I1764" i="49"/>
  <c r="J1764" i="49" s="1"/>
  <c r="K1763" i="49"/>
  <c r="I1763" i="49"/>
  <c r="J1763" i="49" s="1"/>
  <c r="K1762" i="49"/>
  <c r="I1762" i="49"/>
  <c r="J1762" i="49" s="1"/>
  <c r="H1762" i="49"/>
  <c r="K1761" i="49"/>
  <c r="I1761" i="49"/>
  <c r="J1761" i="49" s="1"/>
  <c r="K1760" i="49"/>
  <c r="I1760" i="49"/>
  <c r="J1760" i="49" s="1"/>
  <c r="H1760" i="49"/>
  <c r="K1759" i="49"/>
  <c r="I1759" i="49"/>
  <c r="J1759" i="49" s="1"/>
  <c r="H1759" i="49"/>
  <c r="K1758" i="49"/>
  <c r="I1758" i="49"/>
  <c r="J1758" i="49" s="1"/>
  <c r="H1758" i="49"/>
  <c r="K1757" i="49"/>
  <c r="I1757" i="49"/>
  <c r="J1757" i="49" s="1"/>
  <c r="K1756" i="49"/>
  <c r="I1756" i="49"/>
  <c r="J1756" i="49" s="1"/>
  <c r="K1755" i="49"/>
  <c r="I1755" i="49"/>
  <c r="J1755" i="49" s="1"/>
  <c r="K1754" i="49"/>
  <c r="I1754" i="49"/>
  <c r="J1754" i="49" s="1"/>
  <c r="H1754" i="49"/>
  <c r="K1753" i="49"/>
  <c r="I1753" i="49"/>
  <c r="J1753" i="49" s="1"/>
  <c r="K1752" i="49"/>
  <c r="I1752" i="49"/>
  <c r="J1752" i="49" s="1"/>
  <c r="H1752" i="49"/>
  <c r="K1751" i="49"/>
  <c r="I1751" i="49"/>
  <c r="J1751" i="49" s="1"/>
  <c r="H1751" i="49"/>
  <c r="K1750" i="49"/>
  <c r="I1750" i="49"/>
  <c r="J1750" i="49" s="1"/>
  <c r="H1750" i="49"/>
  <c r="K1749" i="49"/>
  <c r="I1749" i="49"/>
  <c r="J1749" i="49" s="1"/>
  <c r="K1748" i="49"/>
  <c r="I1748" i="49"/>
  <c r="J1748" i="49" s="1"/>
  <c r="K1747" i="49"/>
  <c r="I1747" i="49"/>
  <c r="J1747" i="49" s="1"/>
  <c r="K1746" i="49"/>
  <c r="I1746" i="49"/>
  <c r="J1746" i="49" s="1"/>
  <c r="H1746" i="49"/>
  <c r="K1745" i="49"/>
  <c r="I1745" i="49"/>
  <c r="J1745" i="49" s="1"/>
  <c r="K1744" i="49"/>
  <c r="I1744" i="49"/>
  <c r="J1744" i="49" s="1"/>
  <c r="H1744" i="49"/>
  <c r="K1743" i="49"/>
  <c r="I1743" i="49"/>
  <c r="J1743" i="49" s="1"/>
  <c r="H1743" i="49"/>
  <c r="K1742" i="49"/>
  <c r="I1742" i="49"/>
  <c r="J1742" i="49" s="1"/>
  <c r="H1742" i="49"/>
  <c r="K1741" i="49"/>
  <c r="I1741" i="49"/>
  <c r="J1741" i="49" s="1"/>
  <c r="K1740" i="49"/>
  <c r="I1740" i="49"/>
  <c r="J1740" i="49" s="1"/>
  <c r="K1739" i="49"/>
  <c r="I1739" i="49"/>
  <c r="J1739" i="49" s="1"/>
  <c r="K1738" i="49"/>
  <c r="I1738" i="49"/>
  <c r="J1738" i="49" s="1"/>
  <c r="H1738" i="49"/>
  <c r="K1737" i="49"/>
  <c r="I1737" i="49"/>
  <c r="J1737" i="49" s="1"/>
  <c r="K1736" i="49"/>
  <c r="I1736" i="49"/>
  <c r="J1736" i="49" s="1"/>
  <c r="H1736" i="49"/>
  <c r="K1735" i="49"/>
  <c r="I1735" i="49"/>
  <c r="J1735" i="49" s="1"/>
  <c r="H1735" i="49"/>
  <c r="K1734" i="49"/>
  <c r="I1734" i="49"/>
  <c r="J1734" i="49" s="1"/>
  <c r="H1734" i="49"/>
  <c r="K1733" i="49"/>
  <c r="I1733" i="49"/>
  <c r="J1733" i="49" s="1"/>
  <c r="K1732" i="49"/>
  <c r="I1732" i="49"/>
  <c r="J1732" i="49" s="1"/>
  <c r="K1731" i="49"/>
  <c r="I1731" i="49"/>
  <c r="J1731" i="49" s="1"/>
  <c r="K1730" i="49"/>
  <c r="I1730" i="49"/>
  <c r="J1730" i="49" s="1"/>
  <c r="H1730" i="49"/>
  <c r="K1729" i="49"/>
  <c r="I1729" i="49"/>
  <c r="J1729" i="49" s="1"/>
  <c r="K1728" i="49"/>
  <c r="I1728" i="49"/>
  <c r="J1728" i="49" s="1"/>
  <c r="H1728" i="49"/>
  <c r="K1727" i="49"/>
  <c r="I1727" i="49"/>
  <c r="J1727" i="49" s="1"/>
  <c r="H1727" i="49"/>
  <c r="K1726" i="49"/>
  <c r="I1726" i="49"/>
  <c r="J1726" i="49" s="1"/>
  <c r="H1726" i="49"/>
  <c r="K1725" i="49"/>
  <c r="I1725" i="49"/>
  <c r="J1725" i="49" s="1"/>
  <c r="K1724" i="49"/>
  <c r="I1724" i="49"/>
  <c r="J1724" i="49" s="1"/>
  <c r="K1723" i="49"/>
  <c r="I1723" i="49"/>
  <c r="J1723" i="49" s="1"/>
  <c r="K1722" i="49"/>
  <c r="I1722" i="49"/>
  <c r="J1722" i="49" s="1"/>
  <c r="H1722" i="49"/>
  <c r="K1721" i="49"/>
  <c r="I1721" i="49"/>
  <c r="J1721" i="49" s="1"/>
  <c r="K1720" i="49"/>
  <c r="I1720" i="49"/>
  <c r="J1720" i="49" s="1"/>
  <c r="H1720" i="49"/>
  <c r="K1719" i="49"/>
  <c r="I1719" i="49"/>
  <c r="J1719" i="49" s="1"/>
  <c r="H1719" i="49"/>
  <c r="K1718" i="49"/>
  <c r="I1718" i="49"/>
  <c r="J1718" i="49" s="1"/>
  <c r="H1718" i="49"/>
  <c r="K1717" i="49"/>
  <c r="I1717" i="49"/>
  <c r="J1717" i="49" s="1"/>
  <c r="K1716" i="49"/>
  <c r="I1716" i="49"/>
  <c r="J1716" i="49" s="1"/>
  <c r="K1715" i="49"/>
  <c r="I1715" i="49"/>
  <c r="J1715" i="49" s="1"/>
  <c r="K1714" i="49"/>
  <c r="I1714" i="49"/>
  <c r="J1714" i="49" s="1"/>
  <c r="H1714" i="49"/>
  <c r="K1713" i="49"/>
  <c r="I1713" i="49"/>
  <c r="J1713" i="49" s="1"/>
  <c r="K1712" i="49"/>
  <c r="I1712" i="49"/>
  <c r="J1712" i="49" s="1"/>
  <c r="H1712" i="49"/>
  <c r="K1711" i="49"/>
  <c r="I1711" i="49"/>
  <c r="J1711" i="49" s="1"/>
  <c r="H1711" i="49"/>
  <c r="K1710" i="49"/>
  <c r="I1710" i="49"/>
  <c r="J1710" i="49" s="1"/>
  <c r="H1710" i="49"/>
  <c r="K1709" i="49"/>
  <c r="I1709" i="49"/>
  <c r="J1709" i="49" s="1"/>
  <c r="K1708" i="49"/>
  <c r="I1708" i="49"/>
  <c r="J1708" i="49" s="1"/>
  <c r="K1707" i="49"/>
  <c r="I1707" i="49"/>
  <c r="J1707" i="49" s="1"/>
  <c r="K1706" i="49"/>
  <c r="I1706" i="49"/>
  <c r="J1706" i="49" s="1"/>
  <c r="H1706" i="49"/>
  <c r="K1705" i="49"/>
  <c r="I1705" i="49"/>
  <c r="J1705" i="49" s="1"/>
  <c r="K1704" i="49"/>
  <c r="I1704" i="49"/>
  <c r="J1704" i="49" s="1"/>
  <c r="H1704" i="49"/>
  <c r="K1703" i="49"/>
  <c r="I1703" i="49"/>
  <c r="J1703" i="49" s="1"/>
  <c r="H1703" i="49"/>
  <c r="K1702" i="49"/>
  <c r="I1702" i="49"/>
  <c r="J1702" i="49" s="1"/>
  <c r="H1702" i="49"/>
  <c r="K1701" i="49"/>
  <c r="I1701" i="49"/>
  <c r="J1701" i="49" s="1"/>
  <c r="K1700" i="49"/>
  <c r="I1700" i="49"/>
  <c r="J1700" i="49" s="1"/>
  <c r="K1699" i="49"/>
  <c r="I1699" i="49"/>
  <c r="J1699" i="49" s="1"/>
  <c r="K1698" i="49"/>
  <c r="I1698" i="49"/>
  <c r="J1698" i="49" s="1"/>
  <c r="H1698" i="49"/>
  <c r="K1697" i="49"/>
  <c r="I1697" i="49"/>
  <c r="J1697" i="49" s="1"/>
  <c r="K1696" i="49"/>
  <c r="I1696" i="49"/>
  <c r="J1696" i="49" s="1"/>
  <c r="H1696" i="49"/>
  <c r="K1695" i="49"/>
  <c r="I1695" i="49"/>
  <c r="J1695" i="49" s="1"/>
  <c r="H1695" i="49"/>
  <c r="K1694" i="49"/>
  <c r="I1694" i="49"/>
  <c r="J1694" i="49" s="1"/>
  <c r="H1694" i="49"/>
  <c r="K1693" i="49"/>
  <c r="I1693" i="49"/>
  <c r="J1693" i="49" s="1"/>
  <c r="K1692" i="49"/>
  <c r="I1692" i="49"/>
  <c r="J1692" i="49" s="1"/>
  <c r="K1691" i="49"/>
  <c r="I1691" i="49"/>
  <c r="J1691" i="49" s="1"/>
  <c r="K1690" i="49"/>
  <c r="I1690" i="49"/>
  <c r="J1690" i="49" s="1"/>
  <c r="H1690" i="49"/>
  <c r="K1689" i="49"/>
  <c r="I1689" i="49"/>
  <c r="J1689" i="49" s="1"/>
  <c r="K1688" i="49"/>
  <c r="I1688" i="49"/>
  <c r="J1688" i="49" s="1"/>
  <c r="H1688" i="49"/>
  <c r="K1687" i="49"/>
  <c r="I1687" i="49"/>
  <c r="J1687" i="49" s="1"/>
  <c r="H1687" i="49"/>
  <c r="K1686" i="49"/>
  <c r="I1686" i="49"/>
  <c r="J1686" i="49" s="1"/>
  <c r="H1686" i="49"/>
  <c r="K1685" i="49"/>
  <c r="I1685" i="49"/>
  <c r="J1685" i="49" s="1"/>
  <c r="K1684" i="49"/>
  <c r="I1684" i="49"/>
  <c r="J1684" i="49" s="1"/>
  <c r="K1683" i="49"/>
  <c r="I1683" i="49"/>
  <c r="J1683" i="49" s="1"/>
  <c r="K1682" i="49"/>
  <c r="I1682" i="49"/>
  <c r="J1682" i="49" s="1"/>
  <c r="H1682" i="49"/>
  <c r="K1681" i="49"/>
  <c r="I1681" i="49"/>
  <c r="J1681" i="49" s="1"/>
  <c r="K1680" i="49"/>
  <c r="I1680" i="49"/>
  <c r="J1680" i="49" s="1"/>
  <c r="H1680" i="49"/>
  <c r="K1679" i="49"/>
  <c r="I1679" i="49"/>
  <c r="J1679" i="49" s="1"/>
  <c r="H1679" i="49"/>
  <c r="K1678" i="49"/>
  <c r="I1678" i="49"/>
  <c r="J1678" i="49" s="1"/>
  <c r="H1678" i="49"/>
  <c r="K1677" i="49"/>
  <c r="I1677" i="49"/>
  <c r="J1677" i="49" s="1"/>
  <c r="K1676" i="49"/>
  <c r="I1676" i="49"/>
  <c r="J1676" i="49" s="1"/>
  <c r="K1675" i="49"/>
  <c r="I1675" i="49"/>
  <c r="J1675" i="49" s="1"/>
  <c r="K1674" i="49"/>
  <c r="I1674" i="49"/>
  <c r="J1674" i="49" s="1"/>
  <c r="H1674" i="49"/>
  <c r="K1673" i="49"/>
  <c r="I1673" i="49"/>
  <c r="J1673" i="49" s="1"/>
  <c r="K1672" i="49"/>
  <c r="I1672" i="49"/>
  <c r="J1672" i="49" s="1"/>
  <c r="H1672" i="49"/>
  <c r="K1671" i="49"/>
  <c r="I1671" i="49"/>
  <c r="J1671" i="49" s="1"/>
  <c r="H1671" i="49"/>
  <c r="K1670" i="49"/>
  <c r="I1670" i="49"/>
  <c r="J1670" i="49" s="1"/>
  <c r="H1670" i="49"/>
  <c r="K1669" i="49"/>
  <c r="I1669" i="49"/>
  <c r="J1669" i="49" s="1"/>
  <c r="K1668" i="49"/>
  <c r="I1668" i="49"/>
  <c r="J1668" i="49" s="1"/>
  <c r="K1667" i="49"/>
  <c r="I1667" i="49"/>
  <c r="J1667" i="49" s="1"/>
  <c r="K1666" i="49"/>
  <c r="I1666" i="49"/>
  <c r="J1666" i="49" s="1"/>
  <c r="H1666" i="49"/>
  <c r="K1665" i="49"/>
  <c r="I1665" i="49"/>
  <c r="J1665" i="49" s="1"/>
  <c r="K1664" i="49"/>
  <c r="I1664" i="49"/>
  <c r="J1664" i="49" s="1"/>
  <c r="H1664" i="49"/>
  <c r="K1663" i="49"/>
  <c r="I1663" i="49"/>
  <c r="J1663" i="49" s="1"/>
  <c r="H1663" i="49"/>
  <c r="K1662" i="49"/>
  <c r="I1662" i="49"/>
  <c r="J1662" i="49" s="1"/>
  <c r="H1662" i="49"/>
  <c r="K1661" i="49"/>
  <c r="I1661" i="49"/>
  <c r="J1661" i="49" s="1"/>
  <c r="K1660" i="49"/>
  <c r="I1660" i="49"/>
  <c r="J1660" i="49" s="1"/>
  <c r="K1659" i="49"/>
  <c r="I1659" i="49"/>
  <c r="J1659" i="49" s="1"/>
  <c r="K1658" i="49"/>
  <c r="I1658" i="49"/>
  <c r="J1658" i="49" s="1"/>
  <c r="H1658" i="49"/>
  <c r="K1657" i="49"/>
  <c r="I1657" i="49"/>
  <c r="J1657" i="49" s="1"/>
  <c r="K1656" i="49"/>
  <c r="I1656" i="49"/>
  <c r="J1656" i="49" s="1"/>
  <c r="H1656" i="49"/>
  <c r="K1655" i="49"/>
  <c r="I1655" i="49"/>
  <c r="J1655" i="49" s="1"/>
  <c r="H1655" i="49"/>
  <c r="K1654" i="49"/>
  <c r="I1654" i="49"/>
  <c r="J1654" i="49" s="1"/>
  <c r="H1654" i="49"/>
  <c r="K1653" i="49"/>
  <c r="I1653" i="49"/>
  <c r="J1653" i="49" s="1"/>
  <c r="K1652" i="49"/>
  <c r="I1652" i="49"/>
  <c r="J1652" i="49" s="1"/>
  <c r="K1651" i="49"/>
  <c r="I1651" i="49"/>
  <c r="J1651" i="49" s="1"/>
  <c r="K1650" i="49"/>
  <c r="I1650" i="49"/>
  <c r="J1650" i="49" s="1"/>
  <c r="H1650" i="49"/>
  <c r="K1649" i="49"/>
  <c r="I1649" i="49"/>
  <c r="J1649" i="49" s="1"/>
  <c r="K1648" i="49"/>
  <c r="I1648" i="49"/>
  <c r="J1648" i="49" s="1"/>
  <c r="H1648" i="49"/>
  <c r="K1647" i="49"/>
  <c r="I1647" i="49"/>
  <c r="J1647" i="49" s="1"/>
  <c r="H1647" i="49"/>
  <c r="K1646" i="49"/>
  <c r="I1646" i="49"/>
  <c r="J1646" i="49" s="1"/>
  <c r="H1646" i="49"/>
  <c r="K1645" i="49"/>
  <c r="I1645" i="49"/>
  <c r="J1645" i="49" s="1"/>
  <c r="K1644" i="49"/>
  <c r="I1644" i="49"/>
  <c r="J1644" i="49" s="1"/>
  <c r="K1643" i="49"/>
  <c r="I1643" i="49"/>
  <c r="J1643" i="49" s="1"/>
  <c r="K1642" i="49"/>
  <c r="I1642" i="49"/>
  <c r="J1642" i="49" s="1"/>
  <c r="H1642" i="49"/>
  <c r="K1641" i="49"/>
  <c r="I1641" i="49"/>
  <c r="J1641" i="49" s="1"/>
  <c r="K1640" i="49"/>
  <c r="I1640" i="49"/>
  <c r="J1640" i="49" s="1"/>
  <c r="H1640" i="49"/>
  <c r="K1639" i="49"/>
  <c r="I1639" i="49"/>
  <c r="J1639" i="49" s="1"/>
  <c r="H1639" i="49"/>
  <c r="K1638" i="49"/>
  <c r="I1638" i="49"/>
  <c r="J1638" i="49" s="1"/>
  <c r="H1638" i="49"/>
  <c r="K1637" i="49"/>
  <c r="I1637" i="49"/>
  <c r="J1637" i="49" s="1"/>
  <c r="K1636" i="49"/>
  <c r="I1636" i="49"/>
  <c r="J1636" i="49" s="1"/>
  <c r="K1635" i="49"/>
  <c r="I1635" i="49"/>
  <c r="J1635" i="49" s="1"/>
  <c r="K1634" i="49"/>
  <c r="I1634" i="49"/>
  <c r="J1634" i="49" s="1"/>
  <c r="H1634" i="49"/>
  <c r="K1633" i="49"/>
  <c r="I1633" i="49"/>
  <c r="J1633" i="49" s="1"/>
  <c r="K1632" i="49"/>
  <c r="I1632" i="49"/>
  <c r="J1632" i="49" s="1"/>
  <c r="H1632" i="49"/>
  <c r="K1631" i="49"/>
  <c r="I1631" i="49"/>
  <c r="J1631" i="49" s="1"/>
  <c r="H1631" i="49"/>
  <c r="K1630" i="49"/>
  <c r="I1630" i="49"/>
  <c r="J1630" i="49" s="1"/>
  <c r="H1630" i="49"/>
  <c r="K1629" i="49"/>
  <c r="I1629" i="49"/>
  <c r="J1629" i="49" s="1"/>
  <c r="K1628" i="49"/>
  <c r="I1628" i="49"/>
  <c r="J1628" i="49" s="1"/>
  <c r="K1627" i="49"/>
  <c r="I1627" i="49"/>
  <c r="J1627" i="49" s="1"/>
  <c r="K1626" i="49"/>
  <c r="I1626" i="49"/>
  <c r="J1626" i="49" s="1"/>
  <c r="H1626" i="49"/>
  <c r="K1625" i="49"/>
  <c r="I1625" i="49"/>
  <c r="J1625" i="49" s="1"/>
  <c r="K1624" i="49"/>
  <c r="I1624" i="49"/>
  <c r="J1624" i="49" s="1"/>
  <c r="H1624" i="49"/>
  <c r="K1623" i="49"/>
  <c r="I1623" i="49"/>
  <c r="J1623" i="49" s="1"/>
  <c r="H1623" i="49"/>
  <c r="K1622" i="49"/>
  <c r="I1622" i="49"/>
  <c r="J1622" i="49" s="1"/>
  <c r="H1622" i="49"/>
  <c r="K1621" i="49"/>
  <c r="I1621" i="49"/>
  <c r="J1621" i="49" s="1"/>
  <c r="K1620" i="49"/>
  <c r="I1620" i="49"/>
  <c r="J1620" i="49" s="1"/>
  <c r="K1619" i="49"/>
  <c r="I1619" i="49"/>
  <c r="J1619" i="49" s="1"/>
  <c r="K1618" i="49"/>
  <c r="I1618" i="49"/>
  <c r="J1618" i="49" s="1"/>
  <c r="H1618" i="49"/>
  <c r="K1617" i="49"/>
  <c r="I1617" i="49"/>
  <c r="J1617" i="49" s="1"/>
  <c r="K1616" i="49"/>
  <c r="I1616" i="49"/>
  <c r="J1616" i="49" s="1"/>
  <c r="H1616" i="49"/>
  <c r="K1615" i="49"/>
  <c r="I1615" i="49"/>
  <c r="J1615" i="49" s="1"/>
  <c r="H1615" i="49"/>
  <c r="K1614" i="49"/>
  <c r="I1614" i="49"/>
  <c r="J1614" i="49" s="1"/>
  <c r="H1614" i="49"/>
  <c r="K1613" i="49"/>
  <c r="I1613" i="49"/>
  <c r="J1613" i="49" s="1"/>
  <c r="K1612" i="49"/>
  <c r="I1612" i="49"/>
  <c r="J1612" i="49" s="1"/>
  <c r="K1611" i="49"/>
  <c r="I1611" i="49"/>
  <c r="J1611" i="49" s="1"/>
  <c r="K1610" i="49"/>
  <c r="I1610" i="49"/>
  <c r="J1610" i="49" s="1"/>
  <c r="H1610" i="49"/>
  <c r="K1609" i="49"/>
  <c r="I1609" i="49"/>
  <c r="J1609" i="49" s="1"/>
  <c r="K1608" i="49"/>
  <c r="I1608" i="49"/>
  <c r="J1608" i="49" s="1"/>
  <c r="H1608" i="49"/>
  <c r="K1607" i="49"/>
  <c r="I1607" i="49"/>
  <c r="J1607" i="49" s="1"/>
  <c r="H1607" i="49"/>
  <c r="K1606" i="49"/>
  <c r="I1606" i="49"/>
  <c r="J1606" i="49" s="1"/>
  <c r="H1606" i="49"/>
  <c r="K1605" i="49"/>
  <c r="I1605" i="49"/>
  <c r="J1605" i="49" s="1"/>
  <c r="K1604" i="49"/>
  <c r="I1604" i="49"/>
  <c r="J1604" i="49" s="1"/>
  <c r="K1603" i="49"/>
  <c r="I1603" i="49"/>
  <c r="J1603" i="49" s="1"/>
  <c r="K1602" i="49"/>
  <c r="I1602" i="49"/>
  <c r="J1602" i="49" s="1"/>
  <c r="H1602" i="49"/>
  <c r="K1601" i="49"/>
  <c r="I1601" i="49"/>
  <c r="J1601" i="49" s="1"/>
  <c r="K1600" i="49"/>
  <c r="I1600" i="49"/>
  <c r="J1600" i="49" s="1"/>
  <c r="H1600" i="49"/>
  <c r="K1599" i="49"/>
  <c r="I1599" i="49"/>
  <c r="J1599" i="49" s="1"/>
  <c r="H1599" i="49"/>
  <c r="K1598" i="49"/>
  <c r="I1598" i="49"/>
  <c r="J1598" i="49" s="1"/>
  <c r="H1598" i="49"/>
  <c r="K1597" i="49"/>
  <c r="I1597" i="49"/>
  <c r="J1597" i="49" s="1"/>
  <c r="K1596" i="49"/>
  <c r="I1596" i="49"/>
  <c r="J1596" i="49" s="1"/>
  <c r="K1595" i="49"/>
  <c r="I1595" i="49"/>
  <c r="J1595" i="49" s="1"/>
  <c r="K1594" i="49"/>
  <c r="I1594" i="49"/>
  <c r="J1594" i="49" s="1"/>
  <c r="H1594" i="49"/>
  <c r="K1593" i="49"/>
  <c r="I1593" i="49"/>
  <c r="J1593" i="49" s="1"/>
  <c r="K1592" i="49"/>
  <c r="I1592" i="49"/>
  <c r="J1592" i="49" s="1"/>
  <c r="H1592" i="49"/>
  <c r="K1591" i="49"/>
  <c r="I1591" i="49"/>
  <c r="J1591" i="49" s="1"/>
  <c r="H1591" i="49"/>
  <c r="K1590" i="49"/>
  <c r="I1590" i="49"/>
  <c r="J1590" i="49" s="1"/>
  <c r="H1590" i="49"/>
  <c r="K1589" i="49"/>
  <c r="I1589" i="49"/>
  <c r="J1589" i="49" s="1"/>
  <c r="K1588" i="49"/>
  <c r="I1588" i="49"/>
  <c r="J1588" i="49" s="1"/>
  <c r="K1587" i="49"/>
  <c r="I1587" i="49"/>
  <c r="J1587" i="49" s="1"/>
  <c r="K1586" i="49"/>
  <c r="I1586" i="49"/>
  <c r="J1586" i="49" s="1"/>
  <c r="H1586" i="49"/>
  <c r="K1585" i="49"/>
  <c r="I1585" i="49"/>
  <c r="J1585" i="49" s="1"/>
  <c r="K1584" i="49"/>
  <c r="I1584" i="49"/>
  <c r="J1584" i="49" s="1"/>
  <c r="H1584" i="49"/>
  <c r="K1583" i="49"/>
  <c r="I1583" i="49"/>
  <c r="J1583" i="49" s="1"/>
  <c r="H1583" i="49"/>
  <c r="K1582" i="49"/>
  <c r="I1582" i="49"/>
  <c r="J1582" i="49" s="1"/>
  <c r="H1582" i="49"/>
  <c r="K1581" i="49"/>
  <c r="I1581" i="49"/>
  <c r="J1581" i="49" s="1"/>
  <c r="K1580" i="49"/>
  <c r="I1580" i="49"/>
  <c r="J1580" i="49" s="1"/>
  <c r="K1579" i="49"/>
  <c r="I1579" i="49"/>
  <c r="J1579" i="49" s="1"/>
  <c r="K1578" i="49"/>
  <c r="I1578" i="49"/>
  <c r="J1578" i="49" s="1"/>
  <c r="H1578" i="49"/>
  <c r="K1577" i="49"/>
  <c r="I1577" i="49"/>
  <c r="J1577" i="49" s="1"/>
  <c r="K1576" i="49"/>
  <c r="I1576" i="49"/>
  <c r="J1576" i="49" s="1"/>
  <c r="H1576" i="49"/>
  <c r="K1575" i="49"/>
  <c r="I1575" i="49"/>
  <c r="J1575" i="49" s="1"/>
  <c r="H1575" i="49"/>
  <c r="K1574" i="49"/>
  <c r="I1574" i="49"/>
  <c r="J1574" i="49" s="1"/>
  <c r="H1574" i="49"/>
  <c r="K1573" i="49"/>
  <c r="I1573" i="49"/>
  <c r="J1573" i="49" s="1"/>
  <c r="K1572" i="49"/>
  <c r="I1572" i="49"/>
  <c r="J1572" i="49" s="1"/>
  <c r="K1571" i="49"/>
  <c r="I1571" i="49"/>
  <c r="J1571" i="49" s="1"/>
  <c r="K1570" i="49"/>
  <c r="I1570" i="49"/>
  <c r="J1570" i="49" s="1"/>
  <c r="H1570" i="49"/>
  <c r="K1569" i="49"/>
  <c r="I1569" i="49"/>
  <c r="J1569" i="49" s="1"/>
  <c r="K1568" i="49"/>
  <c r="I1568" i="49"/>
  <c r="J1568" i="49" s="1"/>
  <c r="H1568" i="49"/>
  <c r="K1567" i="49"/>
  <c r="I1567" i="49"/>
  <c r="J1567" i="49" s="1"/>
  <c r="H1567" i="49"/>
  <c r="K1566" i="49"/>
  <c r="I1566" i="49"/>
  <c r="J1566" i="49" s="1"/>
  <c r="H1566" i="49"/>
  <c r="K1565" i="49"/>
  <c r="I1565" i="49"/>
  <c r="J1565" i="49" s="1"/>
  <c r="K1564" i="49"/>
  <c r="I1564" i="49"/>
  <c r="J1564" i="49" s="1"/>
  <c r="K1563" i="49"/>
  <c r="I1563" i="49"/>
  <c r="J1563" i="49" s="1"/>
  <c r="K1562" i="49"/>
  <c r="I1562" i="49"/>
  <c r="J1562" i="49" s="1"/>
  <c r="H1562" i="49"/>
  <c r="K1561" i="49"/>
  <c r="I1561" i="49"/>
  <c r="J1561" i="49" s="1"/>
  <c r="K1560" i="49"/>
  <c r="I1560" i="49"/>
  <c r="J1560" i="49" s="1"/>
  <c r="H1560" i="49"/>
  <c r="K1559" i="49"/>
  <c r="I1559" i="49"/>
  <c r="J1559" i="49" s="1"/>
  <c r="H1559" i="49"/>
  <c r="K1558" i="49"/>
  <c r="I1558" i="49"/>
  <c r="J1558" i="49" s="1"/>
  <c r="H1558" i="49"/>
  <c r="K1557" i="49"/>
  <c r="I1557" i="49"/>
  <c r="J1557" i="49" s="1"/>
  <c r="K1556" i="49"/>
  <c r="I1556" i="49"/>
  <c r="J1556" i="49" s="1"/>
  <c r="K1555" i="49"/>
  <c r="I1555" i="49"/>
  <c r="J1555" i="49" s="1"/>
  <c r="K1554" i="49"/>
  <c r="I1554" i="49"/>
  <c r="J1554" i="49" s="1"/>
  <c r="H1554" i="49"/>
  <c r="K1553" i="49"/>
  <c r="I1553" i="49"/>
  <c r="J1553" i="49" s="1"/>
  <c r="K1552" i="49"/>
  <c r="I1552" i="49"/>
  <c r="J1552" i="49" s="1"/>
  <c r="H1552" i="49"/>
  <c r="K1551" i="49"/>
  <c r="I1551" i="49"/>
  <c r="J1551" i="49" s="1"/>
  <c r="H1551" i="49"/>
  <c r="K1550" i="49"/>
  <c r="I1550" i="49"/>
  <c r="J1550" i="49" s="1"/>
  <c r="H1550" i="49"/>
  <c r="K1549" i="49"/>
  <c r="I1549" i="49"/>
  <c r="J1549" i="49" s="1"/>
  <c r="K1548" i="49"/>
  <c r="I1548" i="49"/>
  <c r="J1548" i="49" s="1"/>
  <c r="K1547" i="49"/>
  <c r="I1547" i="49"/>
  <c r="J1547" i="49" s="1"/>
  <c r="K1546" i="49"/>
  <c r="I1546" i="49"/>
  <c r="J1546" i="49" s="1"/>
  <c r="H1546" i="49"/>
  <c r="K1545" i="49"/>
  <c r="I1545" i="49"/>
  <c r="J1545" i="49" s="1"/>
  <c r="K1544" i="49"/>
  <c r="I1544" i="49"/>
  <c r="J1544" i="49" s="1"/>
  <c r="H1544" i="49"/>
  <c r="K1543" i="49"/>
  <c r="I1543" i="49"/>
  <c r="J1543" i="49" s="1"/>
  <c r="H1543" i="49"/>
  <c r="K1542" i="49"/>
  <c r="I1542" i="49"/>
  <c r="J1542" i="49" s="1"/>
  <c r="H1542" i="49"/>
  <c r="K1541" i="49"/>
  <c r="I1541" i="49"/>
  <c r="J1541" i="49" s="1"/>
  <c r="K1540" i="49"/>
  <c r="I1540" i="49"/>
  <c r="J1540" i="49" s="1"/>
  <c r="K1539" i="49"/>
  <c r="I1539" i="49"/>
  <c r="J1539" i="49" s="1"/>
  <c r="K1538" i="49"/>
  <c r="I1538" i="49"/>
  <c r="J1538" i="49" s="1"/>
  <c r="H1538" i="49"/>
  <c r="K1537" i="49"/>
  <c r="I1537" i="49"/>
  <c r="J1537" i="49" s="1"/>
  <c r="K1536" i="49"/>
  <c r="I1536" i="49"/>
  <c r="J1536" i="49" s="1"/>
  <c r="H1536" i="49"/>
  <c r="K1535" i="49"/>
  <c r="I1535" i="49"/>
  <c r="J1535" i="49" s="1"/>
  <c r="H1535" i="49"/>
  <c r="K1534" i="49"/>
  <c r="I1534" i="49"/>
  <c r="J1534" i="49" s="1"/>
  <c r="H1534" i="49"/>
  <c r="K1533" i="49"/>
  <c r="I1533" i="49"/>
  <c r="J1533" i="49" s="1"/>
  <c r="K1532" i="49"/>
  <c r="I1532" i="49"/>
  <c r="J1532" i="49" s="1"/>
  <c r="K1531" i="49"/>
  <c r="I1531" i="49"/>
  <c r="J1531" i="49" s="1"/>
  <c r="K1530" i="49"/>
  <c r="I1530" i="49"/>
  <c r="J1530" i="49" s="1"/>
  <c r="H1530" i="49"/>
  <c r="K1529" i="49"/>
  <c r="I1529" i="49"/>
  <c r="J1529" i="49" s="1"/>
  <c r="K1528" i="49"/>
  <c r="I1528" i="49"/>
  <c r="J1528" i="49" s="1"/>
  <c r="H1528" i="49"/>
  <c r="K1527" i="49"/>
  <c r="I1527" i="49"/>
  <c r="J1527" i="49" s="1"/>
  <c r="H1527" i="49"/>
  <c r="K1526" i="49"/>
  <c r="I1526" i="49"/>
  <c r="J1526" i="49" s="1"/>
  <c r="H1526" i="49"/>
  <c r="K1525" i="49"/>
  <c r="I1525" i="49"/>
  <c r="J1525" i="49" s="1"/>
  <c r="K1524" i="49"/>
  <c r="I1524" i="49"/>
  <c r="J1524" i="49" s="1"/>
  <c r="K1523" i="49"/>
  <c r="I1523" i="49"/>
  <c r="J1523" i="49" s="1"/>
  <c r="K1522" i="49"/>
  <c r="I1522" i="49"/>
  <c r="J1522" i="49" s="1"/>
  <c r="H1522" i="49"/>
  <c r="K1521" i="49"/>
  <c r="I1521" i="49"/>
  <c r="J1521" i="49" s="1"/>
  <c r="K1520" i="49"/>
  <c r="I1520" i="49"/>
  <c r="J1520" i="49" s="1"/>
  <c r="H1520" i="49"/>
  <c r="K1519" i="49"/>
  <c r="I1519" i="49"/>
  <c r="J1519" i="49" s="1"/>
  <c r="H1519" i="49"/>
  <c r="K1518" i="49"/>
  <c r="I1518" i="49"/>
  <c r="J1518" i="49" s="1"/>
  <c r="H1518" i="49"/>
  <c r="K1517" i="49"/>
  <c r="I1517" i="49"/>
  <c r="J1517" i="49" s="1"/>
  <c r="K1516" i="49"/>
  <c r="I1516" i="49"/>
  <c r="J1516" i="49" s="1"/>
  <c r="K1515" i="49"/>
  <c r="I1515" i="49"/>
  <c r="J1515" i="49" s="1"/>
  <c r="K1514" i="49"/>
  <c r="I1514" i="49"/>
  <c r="J1514" i="49" s="1"/>
  <c r="H1514" i="49"/>
  <c r="K1513" i="49"/>
  <c r="I1513" i="49"/>
  <c r="J1513" i="49" s="1"/>
  <c r="K1512" i="49"/>
  <c r="I1512" i="49"/>
  <c r="J1512" i="49" s="1"/>
  <c r="H1512" i="49"/>
  <c r="K1511" i="49"/>
  <c r="I1511" i="49"/>
  <c r="J1511" i="49" s="1"/>
  <c r="H1511" i="49"/>
  <c r="K1510" i="49"/>
  <c r="I1510" i="49"/>
  <c r="J1510" i="49" s="1"/>
  <c r="H1510" i="49"/>
  <c r="K1509" i="49"/>
  <c r="I1509" i="49"/>
  <c r="J1509" i="49" s="1"/>
  <c r="K1508" i="49"/>
  <c r="I1508" i="49"/>
  <c r="J1508" i="49" s="1"/>
  <c r="K1507" i="49"/>
  <c r="I1507" i="49"/>
  <c r="J1507" i="49" s="1"/>
  <c r="K1506" i="49"/>
  <c r="I1506" i="49"/>
  <c r="J1506" i="49" s="1"/>
  <c r="H1506" i="49"/>
  <c r="K1505" i="49"/>
  <c r="I1505" i="49"/>
  <c r="J1505" i="49" s="1"/>
  <c r="K1504" i="49"/>
  <c r="I1504" i="49"/>
  <c r="J1504" i="49" s="1"/>
  <c r="H1504" i="49"/>
  <c r="K1503" i="49"/>
  <c r="I1503" i="49"/>
  <c r="J1503" i="49" s="1"/>
  <c r="H1503" i="49"/>
  <c r="K1502" i="49"/>
  <c r="I1502" i="49"/>
  <c r="J1502" i="49" s="1"/>
  <c r="H1502" i="49"/>
  <c r="K1501" i="49"/>
  <c r="I1501" i="49"/>
  <c r="J1501" i="49" s="1"/>
  <c r="K1500" i="49"/>
  <c r="I1500" i="49"/>
  <c r="J1500" i="49" s="1"/>
  <c r="K1499" i="49"/>
  <c r="I1499" i="49"/>
  <c r="J1499" i="49" s="1"/>
  <c r="K1498" i="49"/>
  <c r="I1498" i="49"/>
  <c r="J1498" i="49" s="1"/>
  <c r="H1498" i="49"/>
  <c r="K1497" i="49"/>
  <c r="I1497" i="49"/>
  <c r="J1497" i="49" s="1"/>
  <c r="K1496" i="49"/>
  <c r="I1496" i="49"/>
  <c r="J1496" i="49" s="1"/>
  <c r="H1496" i="49"/>
  <c r="K1495" i="49"/>
  <c r="I1495" i="49"/>
  <c r="J1495" i="49" s="1"/>
  <c r="H1495" i="49"/>
  <c r="K1494" i="49"/>
  <c r="I1494" i="49"/>
  <c r="J1494" i="49" s="1"/>
  <c r="H1494" i="49"/>
  <c r="K1493" i="49"/>
  <c r="I1493" i="49"/>
  <c r="J1493" i="49" s="1"/>
  <c r="K1492" i="49"/>
  <c r="I1492" i="49"/>
  <c r="J1492" i="49" s="1"/>
  <c r="K1491" i="49"/>
  <c r="I1491" i="49"/>
  <c r="J1491" i="49" s="1"/>
  <c r="K1490" i="49"/>
  <c r="I1490" i="49"/>
  <c r="J1490" i="49" s="1"/>
  <c r="H1490" i="49"/>
  <c r="K1489" i="49"/>
  <c r="I1489" i="49"/>
  <c r="J1489" i="49" s="1"/>
  <c r="K1488" i="49"/>
  <c r="I1488" i="49"/>
  <c r="J1488" i="49" s="1"/>
  <c r="H1488" i="49"/>
  <c r="K1487" i="49"/>
  <c r="I1487" i="49"/>
  <c r="J1487" i="49" s="1"/>
  <c r="H1487" i="49"/>
  <c r="K1486" i="49"/>
  <c r="I1486" i="49"/>
  <c r="J1486" i="49" s="1"/>
  <c r="H1486" i="49"/>
  <c r="K1485" i="49"/>
  <c r="I1485" i="49"/>
  <c r="J1485" i="49" s="1"/>
  <c r="K1484" i="49"/>
  <c r="I1484" i="49"/>
  <c r="J1484" i="49" s="1"/>
  <c r="K1483" i="49"/>
  <c r="I1483" i="49"/>
  <c r="J1483" i="49" s="1"/>
  <c r="K1482" i="49"/>
  <c r="I1482" i="49"/>
  <c r="J1482" i="49" s="1"/>
  <c r="H1482" i="49"/>
  <c r="K1481" i="49"/>
  <c r="I1481" i="49"/>
  <c r="J1481" i="49" s="1"/>
  <c r="K1480" i="49"/>
  <c r="I1480" i="49"/>
  <c r="J1480" i="49" s="1"/>
  <c r="H1480" i="49"/>
  <c r="K1479" i="49"/>
  <c r="I1479" i="49"/>
  <c r="J1479" i="49" s="1"/>
  <c r="H1479" i="49"/>
  <c r="K1478" i="49"/>
  <c r="I1478" i="49"/>
  <c r="J1478" i="49" s="1"/>
  <c r="H1478" i="49"/>
  <c r="K1477" i="49"/>
  <c r="I1477" i="49"/>
  <c r="J1477" i="49" s="1"/>
  <c r="K1476" i="49"/>
  <c r="I1476" i="49"/>
  <c r="J1476" i="49" s="1"/>
  <c r="K1475" i="49"/>
  <c r="I1475" i="49"/>
  <c r="J1475" i="49" s="1"/>
  <c r="K1474" i="49"/>
  <c r="I1474" i="49"/>
  <c r="J1474" i="49" s="1"/>
  <c r="H1474" i="49"/>
  <c r="K1473" i="49"/>
  <c r="I1473" i="49"/>
  <c r="J1473" i="49" s="1"/>
  <c r="K1472" i="49"/>
  <c r="I1472" i="49"/>
  <c r="J1472" i="49" s="1"/>
  <c r="H1472" i="49"/>
  <c r="K1471" i="49"/>
  <c r="I1471" i="49"/>
  <c r="J1471" i="49" s="1"/>
  <c r="H1471" i="49"/>
  <c r="K1470" i="49"/>
  <c r="I1470" i="49"/>
  <c r="J1470" i="49" s="1"/>
  <c r="H1470" i="49"/>
  <c r="K1469" i="49"/>
  <c r="I1469" i="49"/>
  <c r="J1469" i="49" s="1"/>
  <c r="K1468" i="49"/>
  <c r="I1468" i="49"/>
  <c r="J1468" i="49" s="1"/>
  <c r="K1467" i="49"/>
  <c r="I1467" i="49"/>
  <c r="J1467" i="49" s="1"/>
  <c r="K1466" i="49"/>
  <c r="I1466" i="49"/>
  <c r="J1466" i="49" s="1"/>
  <c r="H1466" i="49"/>
  <c r="K1465" i="49"/>
  <c r="I1465" i="49"/>
  <c r="J1465" i="49" s="1"/>
  <c r="K1464" i="49"/>
  <c r="I1464" i="49"/>
  <c r="J1464" i="49" s="1"/>
  <c r="H1464" i="49"/>
  <c r="K1463" i="49"/>
  <c r="I1463" i="49"/>
  <c r="J1463" i="49" s="1"/>
  <c r="H1463" i="49"/>
  <c r="K1462" i="49"/>
  <c r="I1462" i="49"/>
  <c r="J1462" i="49" s="1"/>
  <c r="H1462" i="49"/>
  <c r="K1461" i="49"/>
  <c r="I1461" i="49"/>
  <c r="J1461" i="49" s="1"/>
  <c r="K1460" i="49"/>
  <c r="I1460" i="49"/>
  <c r="J1460" i="49" s="1"/>
  <c r="K1459" i="49"/>
  <c r="I1459" i="49"/>
  <c r="J1459" i="49" s="1"/>
  <c r="K1458" i="49"/>
  <c r="I1458" i="49"/>
  <c r="J1458" i="49" s="1"/>
  <c r="H1458" i="49"/>
  <c r="K1457" i="49"/>
  <c r="I1457" i="49"/>
  <c r="J1457" i="49" s="1"/>
  <c r="K1456" i="49"/>
  <c r="I1456" i="49"/>
  <c r="J1456" i="49" s="1"/>
  <c r="H1456" i="49"/>
  <c r="K1455" i="49"/>
  <c r="I1455" i="49"/>
  <c r="J1455" i="49" s="1"/>
  <c r="H1455" i="49"/>
  <c r="K1454" i="49"/>
  <c r="I1454" i="49"/>
  <c r="J1454" i="49" s="1"/>
  <c r="H1454" i="49"/>
  <c r="K1453" i="49"/>
  <c r="I1453" i="49"/>
  <c r="J1453" i="49" s="1"/>
  <c r="K1452" i="49"/>
  <c r="I1452" i="49"/>
  <c r="J1452" i="49" s="1"/>
  <c r="K1451" i="49"/>
  <c r="I1451" i="49"/>
  <c r="J1451" i="49" s="1"/>
  <c r="K1450" i="49"/>
  <c r="I1450" i="49"/>
  <c r="J1450" i="49" s="1"/>
  <c r="H1450" i="49"/>
  <c r="K1449" i="49"/>
  <c r="I1449" i="49"/>
  <c r="J1449" i="49" s="1"/>
  <c r="K1448" i="49"/>
  <c r="I1448" i="49"/>
  <c r="J1448" i="49" s="1"/>
  <c r="H1448" i="49"/>
  <c r="K1447" i="49"/>
  <c r="I1447" i="49"/>
  <c r="J1447" i="49" s="1"/>
  <c r="H1447" i="49"/>
  <c r="K1446" i="49"/>
  <c r="I1446" i="49"/>
  <c r="J1446" i="49" s="1"/>
  <c r="H1446" i="49"/>
  <c r="K1445" i="49"/>
  <c r="I1445" i="49"/>
  <c r="J1445" i="49" s="1"/>
  <c r="K1444" i="49"/>
  <c r="I1444" i="49"/>
  <c r="J1444" i="49" s="1"/>
  <c r="K1443" i="49"/>
  <c r="I1443" i="49"/>
  <c r="J1443" i="49" s="1"/>
  <c r="K1442" i="49"/>
  <c r="I1442" i="49"/>
  <c r="J1442" i="49" s="1"/>
  <c r="H1442" i="49"/>
  <c r="K1441" i="49"/>
  <c r="I1441" i="49"/>
  <c r="J1441" i="49" s="1"/>
  <c r="K1440" i="49"/>
  <c r="I1440" i="49"/>
  <c r="J1440" i="49" s="1"/>
  <c r="H1440" i="49"/>
  <c r="K1439" i="49"/>
  <c r="I1439" i="49"/>
  <c r="J1439" i="49" s="1"/>
  <c r="H1439" i="49"/>
  <c r="K1438" i="49"/>
  <c r="I1438" i="49"/>
  <c r="J1438" i="49" s="1"/>
  <c r="H1438" i="49"/>
  <c r="K1437" i="49"/>
  <c r="I1437" i="49"/>
  <c r="J1437" i="49" s="1"/>
  <c r="K1436" i="49"/>
  <c r="I1436" i="49"/>
  <c r="J1436" i="49" s="1"/>
  <c r="K1435" i="49"/>
  <c r="I1435" i="49"/>
  <c r="J1435" i="49" s="1"/>
  <c r="K1434" i="49"/>
  <c r="I1434" i="49"/>
  <c r="J1434" i="49" s="1"/>
  <c r="H1434" i="49"/>
  <c r="K1433" i="49"/>
  <c r="I1433" i="49"/>
  <c r="J1433" i="49" s="1"/>
  <c r="K1432" i="49"/>
  <c r="I1432" i="49"/>
  <c r="J1432" i="49" s="1"/>
  <c r="H1432" i="49"/>
  <c r="K1431" i="49"/>
  <c r="I1431" i="49"/>
  <c r="J1431" i="49" s="1"/>
  <c r="H1431" i="49"/>
  <c r="K1430" i="49"/>
  <c r="I1430" i="49"/>
  <c r="J1430" i="49" s="1"/>
  <c r="H1430" i="49"/>
  <c r="K1429" i="49"/>
  <c r="I1429" i="49"/>
  <c r="J1429" i="49" s="1"/>
  <c r="K1428" i="49"/>
  <c r="I1428" i="49"/>
  <c r="J1428" i="49" s="1"/>
  <c r="K1427" i="49"/>
  <c r="I1427" i="49"/>
  <c r="J1427" i="49" s="1"/>
  <c r="K1426" i="49"/>
  <c r="I1426" i="49"/>
  <c r="J1426" i="49" s="1"/>
  <c r="H1426" i="49"/>
  <c r="K1425" i="49"/>
  <c r="I1425" i="49"/>
  <c r="J1425" i="49" s="1"/>
  <c r="K1424" i="49"/>
  <c r="I1424" i="49"/>
  <c r="J1424" i="49" s="1"/>
  <c r="H1424" i="49"/>
  <c r="K1423" i="49"/>
  <c r="I1423" i="49"/>
  <c r="J1423" i="49" s="1"/>
  <c r="H1423" i="49"/>
  <c r="K1422" i="49"/>
  <c r="I1422" i="49"/>
  <c r="J1422" i="49" s="1"/>
  <c r="H1422" i="49"/>
  <c r="K1421" i="49"/>
  <c r="I1421" i="49"/>
  <c r="J1421" i="49" s="1"/>
  <c r="K1420" i="49"/>
  <c r="I1420" i="49"/>
  <c r="J1420" i="49" s="1"/>
  <c r="K1419" i="49"/>
  <c r="I1419" i="49"/>
  <c r="J1419" i="49" s="1"/>
  <c r="K1418" i="49"/>
  <c r="I1418" i="49"/>
  <c r="J1418" i="49" s="1"/>
  <c r="H1418" i="49"/>
  <c r="K1417" i="49"/>
  <c r="I1417" i="49"/>
  <c r="J1417" i="49" s="1"/>
  <c r="K1416" i="49"/>
  <c r="I1416" i="49"/>
  <c r="J1416" i="49" s="1"/>
  <c r="H1416" i="49"/>
  <c r="K1415" i="49"/>
  <c r="I1415" i="49"/>
  <c r="J1415" i="49" s="1"/>
  <c r="H1415" i="49"/>
  <c r="K1414" i="49"/>
  <c r="I1414" i="49"/>
  <c r="J1414" i="49" s="1"/>
  <c r="H1414" i="49"/>
  <c r="K1413" i="49"/>
  <c r="I1413" i="49"/>
  <c r="J1413" i="49" s="1"/>
  <c r="K1412" i="49"/>
  <c r="I1412" i="49"/>
  <c r="J1412" i="49" s="1"/>
  <c r="K1411" i="49"/>
  <c r="I1411" i="49"/>
  <c r="J1411" i="49" s="1"/>
  <c r="K1410" i="49"/>
  <c r="I1410" i="49"/>
  <c r="J1410" i="49" s="1"/>
  <c r="H1410" i="49"/>
  <c r="K1409" i="49"/>
  <c r="I1409" i="49"/>
  <c r="J1409" i="49" s="1"/>
  <c r="K1408" i="49"/>
  <c r="I1408" i="49"/>
  <c r="J1408" i="49" s="1"/>
  <c r="H1408" i="49"/>
  <c r="K1407" i="49"/>
  <c r="I1407" i="49"/>
  <c r="J1407" i="49" s="1"/>
  <c r="H1407" i="49"/>
  <c r="K1406" i="49"/>
  <c r="I1406" i="49"/>
  <c r="J1406" i="49" s="1"/>
  <c r="H1406" i="49"/>
  <c r="K1405" i="49"/>
  <c r="I1405" i="49"/>
  <c r="J1405" i="49" s="1"/>
  <c r="K1404" i="49"/>
  <c r="I1404" i="49"/>
  <c r="J1404" i="49" s="1"/>
  <c r="K1403" i="49"/>
  <c r="I1403" i="49"/>
  <c r="J1403" i="49" s="1"/>
  <c r="K1402" i="49"/>
  <c r="I1402" i="49"/>
  <c r="J1402" i="49" s="1"/>
  <c r="H1402" i="49"/>
  <c r="K1401" i="49"/>
  <c r="I1401" i="49"/>
  <c r="J1401" i="49" s="1"/>
  <c r="K1400" i="49"/>
  <c r="I1400" i="49"/>
  <c r="J1400" i="49" s="1"/>
  <c r="H1400" i="49"/>
  <c r="K1399" i="49"/>
  <c r="I1399" i="49"/>
  <c r="J1399" i="49" s="1"/>
  <c r="H1399" i="49"/>
  <c r="K1398" i="49"/>
  <c r="I1398" i="49"/>
  <c r="J1398" i="49" s="1"/>
  <c r="H1398" i="49"/>
  <c r="K1397" i="49"/>
  <c r="I1397" i="49"/>
  <c r="J1397" i="49" s="1"/>
  <c r="K1396" i="49"/>
  <c r="I1396" i="49"/>
  <c r="J1396" i="49" s="1"/>
  <c r="K1395" i="49"/>
  <c r="I1395" i="49"/>
  <c r="J1395" i="49" s="1"/>
  <c r="K1394" i="49"/>
  <c r="I1394" i="49"/>
  <c r="J1394" i="49" s="1"/>
  <c r="H1394" i="49"/>
  <c r="K1393" i="49"/>
  <c r="I1393" i="49"/>
  <c r="J1393" i="49" s="1"/>
  <c r="K1392" i="49"/>
  <c r="I1392" i="49"/>
  <c r="J1392" i="49" s="1"/>
  <c r="H1392" i="49"/>
  <c r="K1391" i="49"/>
  <c r="I1391" i="49"/>
  <c r="J1391" i="49" s="1"/>
  <c r="H1391" i="49"/>
  <c r="K1390" i="49"/>
  <c r="I1390" i="49"/>
  <c r="J1390" i="49" s="1"/>
  <c r="H1390" i="49"/>
  <c r="K1389" i="49"/>
  <c r="I1389" i="49"/>
  <c r="J1389" i="49" s="1"/>
  <c r="K1388" i="49"/>
  <c r="I1388" i="49"/>
  <c r="J1388" i="49" s="1"/>
  <c r="K1387" i="49"/>
  <c r="I1387" i="49"/>
  <c r="J1387" i="49" s="1"/>
  <c r="K1386" i="49"/>
  <c r="I1386" i="49"/>
  <c r="J1386" i="49" s="1"/>
  <c r="H1386" i="49"/>
  <c r="K1385" i="49"/>
  <c r="I1385" i="49"/>
  <c r="J1385" i="49" s="1"/>
  <c r="K1384" i="49"/>
  <c r="I1384" i="49"/>
  <c r="J1384" i="49" s="1"/>
  <c r="H1384" i="49"/>
  <c r="K1383" i="49"/>
  <c r="I1383" i="49"/>
  <c r="J1383" i="49" s="1"/>
  <c r="H1383" i="49"/>
  <c r="K1382" i="49"/>
  <c r="I1382" i="49"/>
  <c r="J1382" i="49" s="1"/>
  <c r="H1382" i="49"/>
  <c r="K1381" i="49"/>
  <c r="I1381" i="49"/>
  <c r="J1381" i="49" s="1"/>
  <c r="K1380" i="49"/>
  <c r="I1380" i="49"/>
  <c r="J1380" i="49" s="1"/>
  <c r="K1379" i="49"/>
  <c r="I1379" i="49"/>
  <c r="J1379" i="49" s="1"/>
  <c r="K1378" i="49"/>
  <c r="I1378" i="49"/>
  <c r="J1378" i="49" s="1"/>
  <c r="H1378" i="49"/>
  <c r="K1377" i="49"/>
  <c r="I1377" i="49"/>
  <c r="J1377" i="49" s="1"/>
  <c r="K1376" i="49"/>
  <c r="I1376" i="49"/>
  <c r="J1376" i="49" s="1"/>
  <c r="H1376" i="49"/>
  <c r="K1375" i="49"/>
  <c r="I1375" i="49"/>
  <c r="J1375" i="49" s="1"/>
  <c r="H1375" i="49"/>
  <c r="K1374" i="49"/>
  <c r="I1374" i="49"/>
  <c r="J1374" i="49" s="1"/>
  <c r="H1374" i="49"/>
  <c r="K1373" i="49"/>
  <c r="I1373" i="49"/>
  <c r="J1373" i="49" s="1"/>
  <c r="K1372" i="49"/>
  <c r="I1372" i="49"/>
  <c r="J1372" i="49" s="1"/>
  <c r="K1371" i="49"/>
  <c r="I1371" i="49"/>
  <c r="J1371" i="49" s="1"/>
  <c r="K1370" i="49"/>
  <c r="I1370" i="49"/>
  <c r="J1370" i="49" s="1"/>
  <c r="H1370" i="49"/>
  <c r="K1369" i="49"/>
  <c r="I1369" i="49"/>
  <c r="J1369" i="49" s="1"/>
  <c r="K1368" i="49"/>
  <c r="I1368" i="49"/>
  <c r="J1368" i="49" s="1"/>
  <c r="H1368" i="49"/>
  <c r="K1367" i="49"/>
  <c r="I1367" i="49"/>
  <c r="J1367" i="49" s="1"/>
  <c r="H1367" i="49"/>
  <c r="K1366" i="49"/>
  <c r="I1366" i="49"/>
  <c r="J1366" i="49" s="1"/>
  <c r="H1366" i="49"/>
  <c r="K1365" i="49"/>
  <c r="I1365" i="49"/>
  <c r="J1365" i="49" s="1"/>
  <c r="K1364" i="49"/>
  <c r="I1364" i="49"/>
  <c r="J1364" i="49" s="1"/>
  <c r="K1363" i="49"/>
  <c r="I1363" i="49"/>
  <c r="J1363" i="49" s="1"/>
  <c r="K1362" i="49"/>
  <c r="I1362" i="49"/>
  <c r="J1362" i="49" s="1"/>
  <c r="H1362" i="49"/>
  <c r="K1361" i="49"/>
  <c r="I1361" i="49"/>
  <c r="J1361" i="49" s="1"/>
  <c r="K1360" i="49"/>
  <c r="I1360" i="49"/>
  <c r="J1360" i="49" s="1"/>
  <c r="H1360" i="49"/>
  <c r="K1359" i="49"/>
  <c r="I1359" i="49"/>
  <c r="J1359" i="49" s="1"/>
  <c r="H1359" i="49"/>
  <c r="K1358" i="49"/>
  <c r="I1358" i="49"/>
  <c r="J1358" i="49" s="1"/>
  <c r="H1358" i="49"/>
  <c r="K1357" i="49"/>
  <c r="I1357" i="49"/>
  <c r="J1357" i="49" s="1"/>
  <c r="K1356" i="49"/>
  <c r="I1356" i="49"/>
  <c r="J1356" i="49" s="1"/>
  <c r="K1355" i="49"/>
  <c r="I1355" i="49"/>
  <c r="J1355" i="49" s="1"/>
  <c r="K1354" i="49"/>
  <c r="I1354" i="49"/>
  <c r="J1354" i="49" s="1"/>
  <c r="H1354" i="49"/>
  <c r="K1353" i="49"/>
  <c r="I1353" i="49"/>
  <c r="J1353" i="49" s="1"/>
  <c r="K1352" i="49"/>
  <c r="I1352" i="49"/>
  <c r="J1352" i="49" s="1"/>
  <c r="H1352" i="49"/>
  <c r="K1351" i="49"/>
  <c r="I1351" i="49"/>
  <c r="J1351" i="49" s="1"/>
  <c r="H1351" i="49"/>
  <c r="K1350" i="49"/>
  <c r="I1350" i="49"/>
  <c r="J1350" i="49" s="1"/>
  <c r="H1350" i="49"/>
  <c r="K1349" i="49"/>
  <c r="I1349" i="49"/>
  <c r="J1349" i="49" s="1"/>
  <c r="K1348" i="49"/>
  <c r="I1348" i="49"/>
  <c r="J1348" i="49" s="1"/>
  <c r="K1347" i="49"/>
  <c r="I1347" i="49"/>
  <c r="J1347" i="49" s="1"/>
  <c r="K1346" i="49"/>
  <c r="I1346" i="49"/>
  <c r="J1346" i="49" s="1"/>
  <c r="H1346" i="49"/>
  <c r="K1345" i="49"/>
  <c r="I1345" i="49"/>
  <c r="J1345" i="49" s="1"/>
  <c r="K1344" i="49"/>
  <c r="I1344" i="49"/>
  <c r="J1344" i="49" s="1"/>
  <c r="H1344" i="49"/>
  <c r="K1343" i="49"/>
  <c r="I1343" i="49"/>
  <c r="J1343" i="49" s="1"/>
  <c r="H1343" i="49"/>
  <c r="K1342" i="49"/>
  <c r="I1342" i="49"/>
  <c r="J1342" i="49" s="1"/>
  <c r="H1342" i="49"/>
  <c r="K1341" i="49"/>
  <c r="I1341" i="49"/>
  <c r="J1341" i="49" s="1"/>
  <c r="K1340" i="49"/>
  <c r="I1340" i="49"/>
  <c r="J1340" i="49" s="1"/>
  <c r="K1339" i="49"/>
  <c r="I1339" i="49"/>
  <c r="J1339" i="49" s="1"/>
  <c r="K1338" i="49"/>
  <c r="I1338" i="49"/>
  <c r="J1338" i="49" s="1"/>
  <c r="H1338" i="49"/>
  <c r="K1337" i="49"/>
  <c r="I1337" i="49"/>
  <c r="J1337" i="49" s="1"/>
  <c r="K1336" i="49"/>
  <c r="I1336" i="49"/>
  <c r="J1336" i="49" s="1"/>
  <c r="H1336" i="49"/>
  <c r="K1335" i="49"/>
  <c r="I1335" i="49"/>
  <c r="J1335" i="49" s="1"/>
  <c r="H1335" i="49"/>
  <c r="K1334" i="49"/>
  <c r="I1334" i="49"/>
  <c r="J1334" i="49" s="1"/>
  <c r="H1334" i="49"/>
  <c r="K1333" i="49"/>
  <c r="I1333" i="49"/>
  <c r="J1333" i="49" s="1"/>
  <c r="K1332" i="49"/>
  <c r="I1332" i="49"/>
  <c r="J1332" i="49" s="1"/>
  <c r="K1331" i="49"/>
  <c r="I1331" i="49"/>
  <c r="J1331" i="49" s="1"/>
  <c r="K1330" i="49"/>
  <c r="I1330" i="49"/>
  <c r="J1330" i="49" s="1"/>
  <c r="H1330" i="49"/>
  <c r="K1329" i="49"/>
  <c r="I1329" i="49"/>
  <c r="J1329" i="49" s="1"/>
  <c r="K1328" i="49"/>
  <c r="I1328" i="49"/>
  <c r="J1328" i="49" s="1"/>
  <c r="H1328" i="49"/>
  <c r="K1327" i="49"/>
  <c r="I1327" i="49"/>
  <c r="J1327" i="49" s="1"/>
  <c r="H1327" i="49"/>
  <c r="K1326" i="49"/>
  <c r="I1326" i="49"/>
  <c r="J1326" i="49" s="1"/>
  <c r="H1326" i="49"/>
  <c r="K1325" i="49"/>
  <c r="I1325" i="49"/>
  <c r="J1325" i="49" s="1"/>
  <c r="K1324" i="49"/>
  <c r="I1324" i="49"/>
  <c r="J1324" i="49" s="1"/>
  <c r="K1323" i="49"/>
  <c r="I1323" i="49"/>
  <c r="J1323" i="49" s="1"/>
  <c r="K1322" i="49"/>
  <c r="I1322" i="49"/>
  <c r="J1322" i="49" s="1"/>
  <c r="H1322" i="49"/>
  <c r="K1321" i="49"/>
  <c r="I1321" i="49"/>
  <c r="J1321" i="49" s="1"/>
  <c r="K1320" i="49"/>
  <c r="I1320" i="49"/>
  <c r="J1320" i="49" s="1"/>
  <c r="H1320" i="49"/>
  <c r="K1319" i="49"/>
  <c r="I1319" i="49"/>
  <c r="J1319" i="49" s="1"/>
  <c r="H1319" i="49"/>
  <c r="K1318" i="49"/>
  <c r="I1318" i="49"/>
  <c r="J1318" i="49" s="1"/>
  <c r="H1318" i="49"/>
  <c r="K1317" i="49"/>
  <c r="I1317" i="49"/>
  <c r="J1317" i="49" s="1"/>
  <c r="K1316" i="49"/>
  <c r="I1316" i="49"/>
  <c r="J1316" i="49" s="1"/>
  <c r="K1315" i="49"/>
  <c r="I1315" i="49"/>
  <c r="J1315" i="49" s="1"/>
  <c r="K1314" i="49"/>
  <c r="I1314" i="49"/>
  <c r="J1314" i="49" s="1"/>
  <c r="H1314" i="49"/>
  <c r="K1313" i="49"/>
  <c r="I1313" i="49"/>
  <c r="J1313" i="49" s="1"/>
  <c r="K1312" i="49"/>
  <c r="I1312" i="49"/>
  <c r="J1312" i="49" s="1"/>
  <c r="H1312" i="49"/>
  <c r="K1311" i="49"/>
  <c r="I1311" i="49"/>
  <c r="J1311" i="49" s="1"/>
  <c r="H1311" i="49"/>
  <c r="K1310" i="49"/>
  <c r="I1310" i="49"/>
  <c r="J1310" i="49" s="1"/>
  <c r="H1310" i="49"/>
  <c r="K1309" i="49"/>
  <c r="I1309" i="49"/>
  <c r="J1309" i="49" s="1"/>
  <c r="K1308" i="49"/>
  <c r="I1308" i="49"/>
  <c r="J1308" i="49" s="1"/>
  <c r="K1307" i="49"/>
  <c r="I1307" i="49"/>
  <c r="J1307" i="49" s="1"/>
  <c r="K1306" i="49"/>
  <c r="I1306" i="49"/>
  <c r="J1306" i="49" s="1"/>
  <c r="H1306" i="49"/>
  <c r="K1305" i="49"/>
  <c r="I1305" i="49"/>
  <c r="J1305" i="49" s="1"/>
  <c r="K1304" i="49"/>
  <c r="I1304" i="49"/>
  <c r="J1304" i="49" s="1"/>
  <c r="H1304" i="49"/>
  <c r="K1303" i="49"/>
  <c r="I1303" i="49"/>
  <c r="J1303" i="49" s="1"/>
  <c r="H1303" i="49"/>
  <c r="K1302" i="49"/>
  <c r="I1302" i="49"/>
  <c r="J1302" i="49" s="1"/>
  <c r="H1302" i="49"/>
  <c r="K1301" i="49"/>
  <c r="I1301" i="49"/>
  <c r="J1301" i="49" s="1"/>
  <c r="K1300" i="49"/>
  <c r="I1300" i="49"/>
  <c r="J1300" i="49" s="1"/>
  <c r="K1299" i="49"/>
  <c r="I1299" i="49"/>
  <c r="J1299" i="49" s="1"/>
  <c r="K1298" i="49"/>
  <c r="I1298" i="49"/>
  <c r="J1298" i="49" s="1"/>
  <c r="H1298" i="49"/>
  <c r="K1297" i="49"/>
  <c r="I1297" i="49"/>
  <c r="J1297" i="49" s="1"/>
  <c r="K1296" i="49"/>
  <c r="I1296" i="49"/>
  <c r="J1296" i="49" s="1"/>
  <c r="H1296" i="49"/>
  <c r="K1295" i="49"/>
  <c r="I1295" i="49"/>
  <c r="J1295" i="49" s="1"/>
  <c r="H1295" i="49"/>
  <c r="K1294" i="49"/>
  <c r="I1294" i="49"/>
  <c r="J1294" i="49" s="1"/>
  <c r="H1294" i="49"/>
  <c r="K1293" i="49"/>
  <c r="I1293" i="49"/>
  <c r="J1293" i="49" s="1"/>
  <c r="K1292" i="49"/>
  <c r="I1292" i="49"/>
  <c r="J1292" i="49" s="1"/>
  <c r="K1291" i="49"/>
  <c r="I1291" i="49"/>
  <c r="J1291" i="49" s="1"/>
  <c r="K1290" i="49"/>
  <c r="I1290" i="49"/>
  <c r="J1290" i="49" s="1"/>
  <c r="H1290" i="49"/>
  <c r="K1289" i="49"/>
  <c r="I1289" i="49"/>
  <c r="J1289" i="49" s="1"/>
  <c r="K1288" i="49"/>
  <c r="I1288" i="49"/>
  <c r="J1288" i="49" s="1"/>
  <c r="H1288" i="49"/>
  <c r="K1287" i="49"/>
  <c r="I1287" i="49"/>
  <c r="J1287" i="49" s="1"/>
  <c r="H1287" i="49"/>
  <c r="K1286" i="49"/>
  <c r="I1286" i="49"/>
  <c r="J1286" i="49" s="1"/>
  <c r="H1286" i="49"/>
  <c r="K1285" i="49"/>
  <c r="I1285" i="49"/>
  <c r="J1285" i="49" s="1"/>
  <c r="K1284" i="49"/>
  <c r="I1284" i="49"/>
  <c r="J1284" i="49" s="1"/>
  <c r="K1283" i="49"/>
  <c r="I1283" i="49"/>
  <c r="J1283" i="49" s="1"/>
  <c r="K1282" i="49"/>
  <c r="I1282" i="49"/>
  <c r="J1282" i="49" s="1"/>
  <c r="H1282" i="49"/>
  <c r="K1281" i="49"/>
  <c r="I1281" i="49"/>
  <c r="J1281" i="49" s="1"/>
  <c r="K1280" i="49"/>
  <c r="I1280" i="49"/>
  <c r="J1280" i="49" s="1"/>
  <c r="H1280" i="49"/>
  <c r="K1279" i="49"/>
  <c r="I1279" i="49"/>
  <c r="J1279" i="49" s="1"/>
  <c r="H1279" i="49"/>
  <c r="K1278" i="49"/>
  <c r="I1278" i="49"/>
  <c r="J1278" i="49" s="1"/>
  <c r="H1278" i="49"/>
  <c r="K1277" i="49"/>
  <c r="I1277" i="49"/>
  <c r="J1277" i="49" s="1"/>
  <c r="K1276" i="49"/>
  <c r="I1276" i="49"/>
  <c r="J1276" i="49" s="1"/>
  <c r="K1275" i="49"/>
  <c r="I1275" i="49"/>
  <c r="J1275" i="49" s="1"/>
  <c r="K1274" i="49"/>
  <c r="I1274" i="49"/>
  <c r="J1274" i="49" s="1"/>
  <c r="H1274" i="49"/>
  <c r="K1273" i="49"/>
  <c r="I1273" i="49"/>
  <c r="J1273" i="49" s="1"/>
  <c r="K1272" i="49"/>
  <c r="I1272" i="49"/>
  <c r="J1272" i="49" s="1"/>
  <c r="H1272" i="49"/>
  <c r="K1271" i="49"/>
  <c r="I1271" i="49"/>
  <c r="J1271" i="49" s="1"/>
  <c r="H1271" i="49"/>
  <c r="K1270" i="49"/>
  <c r="I1270" i="49"/>
  <c r="J1270" i="49" s="1"/>
  <c r="H1270" i="49"/>
  <c r="K1269" i="49"/>
  <c r="I1269" i="49"/>
  <c r="J1269" i="49" s="1"/>
  <c r="K1268" i="49"/>
  <c r="I1268" i="49"/>
  <c r="J1268" i="49" s="1"/>
  <c r="K1267" i="49"/>
  <c r="I1267" i="49"/>
  <c r="J1267" i="49" s="1"/>
  <c r="K1266" i="49"/>
  <c r="I1266" i="49"/>
  <c r="J1266" i="49" s="1"/>
  <c r="H1266" i="49"/>
  <c r="K1265" i="49"/>
  <c r="I1265" i="49"/>
  <c r="J1265" i="49" s="1"/>
  <c r="K1264" i="49"/>
  <c r="I1264" i="49"/>
  <c r="J1264" i="49" s="1"/>
  <c r="H1264" i="49"/>
  <c r="K1263" i="49"/>
  <c r="I1263" i="49"/>
  <c r="J1263" i="49" s="1"/>
  <c r="H1263" i="49"/>
  <c r="K1262" i="49"/>
  <c r="I1262" i="49"/>
  <c r="J1262" i="49" s="1"/>
  <c r="H1262" i="49"/>
  <c r="K1261" i="49"/>
  <c r="I1261" i="49"/>
  <c r="J1261" i="49" s="1"/>
  <c r="K1260" i="49"/>
  <c r="I1260" i="49"/>
  <c r="J1260" i="49" s="1"/>
  <c r="K1259" i="49"/>
  <c r="I1259" i="49"/>
  <c r="J1259" i="49" s="1"/>
  <c r="K1258" i="49"/>
  <c r="I1258" i="49"/>
  <c r="J1258" i="49" s="1"/>
  <c r="H1258" i="49"/>
  <c r="K1257" i="49"/>
  <c r="I1257" i="49"/>
  <c r="J1257" i="49" s="1"/>
  <c r="K1256" i="49"/>
  <c r="I1256" i="49"/>
  <c r="J1256" i="49" s="1"/>
  <c r="H1256" i="49"/>
  <c r="K1255" i="49"/>
  <c r="I1255" i="49"/>
  <c r="J1255" i="49" s="1"/>
  <c r="H1255" i="49"/>
  <c r="K1254" i="49"/>
  <c r="I1254" i="49"/>
  <c r="J1254" i="49" s="1"/>
  <c r="H1254" i="49"/>
  <c r="K1253" i="49"/>
  <c r="I1253" i="49"/>
  <c r="J1253" i="49" s="1"/>
  <c r="K1252" i="49"/>
  <c r="I1252" i="49"/>
  <c r="J1252" i="49" s="1"/>
  <c r="K1251" i="49"/>
  <c r="I1251" i="49"/>
  <c r="J1251" i="49" s="1"/>
  <c r="K1250" i="49"/>
  <c r="I1250" i="49"/>
  <c r="J1250" i="49" s="1"/>
  <c r="H1250" i="49"/>
  <c r="K1249" i="49"/>
  <c r="I1249" i="49"/>
  <c r="J1249" i="49" s="1"/>
  <c r="K1248" i="49"/>
  <c r="I1248" i="49"/>
  <c r="J1248" i="49" s="1"/>
  <c r="H1248" i="49"/>
  <c r="K1247" i="49"/>
  <c r="I1247" i="49"/>
  <c r="J1247" i="49" s="1"/>
  <c r="H1247" i="49"/>
  <c r="K1246" i="49"/>
  <c r="I1246" i="49"/>
  <c r="J1246" i="49" s="1"/>
  <c r="H1246" i="49"/>
  <c r="K1245" i="49"/>
  <c r="I1245" i="49"/>
  <c r="J1245" i="49" s="1"/>
  <c r="K1244" i="49"/>
  <c r="I1244" i="49"/>
  <c r="J1244" i="49" s="1"/>
  <c r="K1243" i="49"/>
  <c r="I1243" i="49"/>
  <c r="J1243" i="49" s="1"/>
  <c r="K1242" i="49"/>
  <c r="I1242" i="49"/>
  <c r="J1242" i="49" s="1"/>
  <c r="H1242" i="49"/>
  <c r="K1241" i="49"/>
  <c r="I1241" i="49"/>
  <c r="J1241" i="49" s="1"/>
  <c r="K1240" i="49"/>
  <c r="I1240" i="49"/>
  <c r="J1240" i="49" s="1"/>
  <c r="H1240" i="49"/>
  <c r="K1239" i="49"/>
  <c r="I1239" i="49"/>
  <c r="J1239" i="49" s="1"/>
  <c r="H1239" i="49"/>
  <c r="K1238" i="49"/>
  <c r="I1238" i="49"/>
  <c r="J1238" i="49" s="1"/>
  <c r="H1238" i="49"/>
  <c r="K1237" i="49"/>
  <c r="I1237" i="49"/>
  <c r="J1237" i="49" s="1"/>
  <c r="K1236" i="49"/>
  <c r="I1236" i="49"/>
  <c r="J1236" i="49" s="1"/>
  <c r="K1235" i="49"/>
  <c r="I1235" i="49"/>
  <c r="J1235" i="49" s="1"/>
  <c r="K1234" i="49"/>
  <c r="I1234" i="49"/>
  <c r="J1234" i="49" s="1"/>
  <c r="H1234" i="49"/>
  <c r="K1233" i="49"/>
  <c r="I1233" i="49"/>
  <c r="J1233" i="49" s="1"/>
  <c r="K1232" i="49"/>
  <c r="I1232" i="49"/>
  <c r="J1232" i="49" s="1"/>
  <c r="H1232" i="49"/>
  <c r="K1231" i="49"/>
  <c r="I1231" i="49"/>
  <c r="J1231" i="49" s="1"/>
  <c r="H1231" i="49"/>
  <c r="K1230" i="49"/>
  <c r="I1230" i="49"/>
  <c r="J1230" i="49" s="1"/>
  <c r="H1230" i="49"/>
  <c r="K1229" i="49"/>
  <c r="I1229" i="49"/>
  <c r="J1229" i="49" s="1"/>
  <c r="K1228" i="49"/>
  <c r="I1228" i="49"/>
  <c r="J1228" i="49" s="1"/>
  <c r="K1227" i="49"/>
  <c r="I1227" i="49"/>
  <c r="J1227" i="49" s="1"/>
  <c r="K1226" i="49"/>
  <c r="I1226" i="49"/>
  <c r="J1226" i="49" s="1"/>
  <c r="H1226" i="49"/>
  <c r="K1225" i="49"/>
  <c r="I1225" i="49"/>
  <c r="J1225" i="49" s="1"/>
  <c r="K1224" i="49"/>
  <c r="I1224" i="49"/>
  <c r="J1224" i="49" s="1"/>
  <c r="H1224" i="49"/>
  <c r="K1223" i="49"/>
  <c r="I1223" i="49"/>
  <c r="J1223" i="49" s="1"/>
  <c r="H1223" i="49"/>
  <c r="K1222" i="49"/>
  <c r="I1222" i="49"/>
  <c r="J1222" i="49" s="1"/>
  <c r="H1222" i="49"/>
  <c r="K1221" i="49"/>
  <c r="I1221" i="49"/>
  <c r="J1221" i="49" s="1"/>
  <c r="K1220" i="49"/>
  <c r="I1220" i="49"/>
  <c r="J1220" i="49" s="1"/>
  <c r="K1219" i="49"/>
  <c r="I1219" i="49"/>
  <c r="J1219" i="49" s="1"/>
  <c r="K1218" i="49"/>
  <c r="I1218" i="49"/>
  <c r="J1218" i="49" s="1"/>
  <c r="H1218" i="49"/>
  <c r="K1217" i="49"/>
  <c r="I1217" i="49"/>
  <c r="J1217" i="49" s="1"/>
  <c r="K1216" i="49"/>
  <c r="I1216" i="49"/>
  <c r="J1216" i="49" s="1"/>
  <c r="H1216" i="49"/>
  <c r="K1215" i="49"/>
  <c r="I1215" i="49"/>
  <c r="J1215" i="49" s="1"/>
  <c r="H1215" i="49"/>
  <c r="K1214" i="49"/>
  <c r="I1214" i="49"/>
  <c r="J1214" i="49" s="1"/>
  <c r="H1214" i="49"/>
  <c r="K1213" i="49"/>
  <c r="I1213" i="49"/>
  <c r="J1213" i="49" s="1"/>
  <c r="K1212" i="49"/>
  <c r="I1212" i="49"/>
  <c r="J1212" i="49" s="1"/>
  <c r="K1211" i="49"/>
  <c r="I1211" i="49"/>
  <c r="J1211" i="49" s="1"/>
  <c r="K1210" i="49"/>
  <c r="I1210" i="49"/>
  <c r="J1210" i="49" s="1"/>
  <c r="H1210" i="49"/>
  <c r="K1209" i="49"/>
  <c r="I1209" i="49"/>
  <c r="J1209" i="49" s="1"/>
  <c r="K1208" i="49"/>
  <c r="I1208" i="49"/>
  <c r="J1208" i="49" s="1"/>
  <c r="H1208" i="49"/>
  <c r="K1207" i="49"/>
  <c r="I1207" i="49"/>
  <c r="J1207" i="49" s="1"/>
  <c r="H1207" i="49"/>
  <c r="K1206" i="49"/>
  <c r="I1206" i="49"/>
  <c r="J1206" i="49" s="1"/>
  <c r="H1206" i="49"/>
  <c r="K1205" i="49"/>
  <c r="I1205" i="49"/>
  <c r="J1205" i="49" s="1"/>
  <c r="K1204" i="49"/>
  <c r="I1204" i="49"/>
  <c r="J1204" i="49" s="1"/>
  <c r="K1203" i="49"/>
  <c r="I1203" i="49"/>
  <c r="J1203" i="49" s="1"/>
  <c r="K1202" i="49"/>
  <c r="I1202" i="49"/>
  <c r="J1202" i="49" s="1"/>
  <c r="H1202" i="49"/>
  <c r="K1201" i="49"/>
  <c r="I1201" i="49"/>
  <c r="J1201" i="49" s="1"/>
  <c r="K1200" i="49"/>
  <c r="I1200" i="49"/>
  <c r="J1200" i="49" s="1"/>
  <c r="H1200" i="49"/>
  <c r="K1199" i="49"/>
  <c r="I1199" i="49"/>
  <c r="J1199" i="49" s="1"/>
  <c r="H1199" i="49"/>
  <c r="K1198" i="49"/>
  <c r="I1198" i="49"/>
  <c r="J1198" i="49" s="1"/>
  <c r="H1198" i="49"/>
  <c r="K1197" i="49"/>
  <c r="J1197" i="49"/>
  <c r="I1197" i="49"/>
  <c r="H1197" i="49"/>
  <c r="K1196" i="49"/>
  <c r="I1196" i="49"/>
  <c r="J1196" i="49" s="1"/>
  <c r="K1195" i="49"/>
  <c r="I1195" i="49"/>
  <c r="J1195" i="49" s="1"/>
  <c r="K1194" i="49"/>
  <c r="I1194" i="49"/>
  <c r="J1194" i="49" s="1"/>
  <c r="K1193" i="49"/>
  <c r="J1193" i="49"/>
  <c r="I1193" i="49"/>
  <c r="H1193" i="49"/>
  <c r="K1192" i="49"/>
  <c r="I1192" i="49"/>
  <c r="J1192" i="49" s="1"/>
  <c r="H1192" i="49"/>
  <c r="K1191" i="49"/>
  <c r="I1191" i="49"/>
  <c r="J1191" i="49" s="1"/>
  <c r="K1190" i="49"/>
  <c r="I1190" i="49"/>
  <c r="J1190" i="49" s="1"/>
  <c r="H1190" i="49"/>
  <c r="K1189" i="49"/>
  <c r="J1189" i="49"/>
  <c r="I1189" i="49"/>
  <c r="H1189" i="49"/>
  <c r="K1188" i="49"/>
  <c r="I1188" i="49"/>
  <c r="J1188" i="49" s="1"/>
  <c r="K1187" i="49"/>
  <c r="J1187" i="49"/>
  <c r="I1187" i="49"/>
  <c r="H1187" i="49" s="1"/>
  <c r="K1186" i="49"/>
  <c r="I1186" i="49"/>
  <c r="J1186" i="49" s="1"/>
  <c r="H1186" i="49"/>
  <c r="K1185" i="49"/>
  <c r="I1185" i="49"/>
  <c r="H1185" i="49" s="1"/>
  <c r="K1184" i="49"/>
  <c r="I1184" i="49"/>
  <c r="J1184" i="49" s="1"/>
  <c r="K1183" i="49"/>
  <c r="I1183" i="49"/>
  <c r="J1183" i="49" s="1"/>
  <c r="H1183" i="49"/>
  <c r="K1182" i="49"/>
  <c r="I1182" i="49"/>
  <c r="J1182" i="49" s="1"/>
  <c r="H1182" i="49"/>
  <c r="K1181" i="49"/>
  <c r="J1181" i="49"/>
  <c r="I1181" i="49"/>
  <c r="H1181" i="49"/>
  <c r="K1180" i="49"/>
  <c r="I1180" i="49"/>
  <c r="J1180" i="49" s="1"/>
  <c r="K1179" i="49"/>
  <c r="I1179" i="49"/>
  <c r="J1179" i="49" s="1"/>
  <c r="K1178" i="49"/>
  <c r="I1178" i="49"/>
  <c r="J1178" i="49" s="1"/>
  <c r="K1177" i="49"/>
  <c r="J1177" i="49"/>
  <c r="I1177" i="49"/>
  <c r="H1177" i="49"/>
  <c r="K1176" i="49"/>
  <c r="I1176" i="49"/>
  <c r="J1176" i="49" s="1"/>
  <c r="H1176" i="49"/>
  <c r="K1175" i="49"/>
  <c r="I1175" i="49"/>
  <c r="J1175" i="49" s="1"/>
  <c r="K1174" i="49"/>
  <c r="I1174" i="49"/>
  <c r="J1174" i="49" s="1"/>
  <c r="H1174" i="49"/>
  <c r="K1173" i="49"/>
  <c r="J1173" i="49"/>
  <c r="I1173" i="49"/>
  <c r="H1173" i="49"/>
  <c r="K1172" i="49"/>
  <c r="I1172" i="49"/>
  <c r="J1172" i="49" s="1"/>
  <c r="K1171" i="49"/>
  <c r="J1171" i="49"/>
  <c r="I1171" i="49"/>
  <c r="H1171" i="49" s="1"/>
  <c r="K1170" i="49"/>
  <c r="I1170" i="49"/>
  <c r="J1170" i="49" s="1"/>
  <c r="H1170" i="49"/>
  <c r="K1169" i="49"/>
  <c r="I1169" i="49"/>
  <c r="H1169" i="49" s="1"/>
  <c r="K1168" i="49"/>
  <c r="I1168" i="49"/>
  <c r="J1168" i="49" s="1"/>
  <c r="K1167" i="49"/>
  <c r="I1167" i="49"/>
  <c r="J1167" i="49" s="1"/>
  <c r="H1167" i="49"/>
  <c r="K1166" i="49"/>
  <c r="I1166" i="49"/>
  <c r="J1166" i="49" s="1"/>
  <c r="H1166" i="49"/>
  <c r="K1165" i="49"/>
  <c r="J1165" i="49"/>
  <c r="I1165" i="49"/>
  <c r="H1165" i="49"/>
  <c r="K1164" i="49"/>
  <c r="I1164" i="49"/>
  <c r="J1164" i="49" s="1"/>
  <c r="K1163" i="49"/>
  <c r="I1163" i="49"/>
  <c r="J1163" i="49" s="1"/>
  <c r="K1162" i="49"/>
  <c r="I1162" i="49"/>
  <c r="J1162" i="49" s="1"/>
  <c r="K1161" i="49"/>
  <c r="J1161" i="49"/>
  <c r="I1161" i="49"/>
  <c r="H1161" i="49"/>
  <c r="K1160" i="49"/>
  <c r="I1160" i="49"/>
  <c r="J1160" i="49" s="1"/>
  <c r="H1160" i="49"/>
  <c r="K1159" i="49"/>
  <c r="I1159" i="49"/>
  <c r="J1159" i="49" s="1"/>
  <c r="K1158" i="49"/>
  <c r="I1158" i="49"/>
  <c r="J1158" i="49" s="1"/>
  <c r="H1158" i="49"/>
  <c r="K1157" i="49"/>
  <c r="J1157" i="49"/>
  <c r="I1157" i="49"/>
  <c r="H1157" i="49"/>
  <c r="K1156" i="49"/>
  <c r="I1156" i="49"/>
  <c r="J1156" i="49" s="1"/>
  <c r="K1155" i="49"/>
  <c r="J1155" i="49"/>
  <c r="I1155" i="49"/>
  <c r="H1155" i="49" s="1"/>
  <c r="K1154" i="49"/>
  <c r="I1154" i="49"/>
  <c r="J1154" i="49" s="1"/>
  <c r="H1154" i="49"/>
  <c r="K1153" i="49"/>
  <c r="I1153" i="49"/>
  <c r="H1153" i="49" s="1"/>
  <c r="K1152" i="49"/>
  <c r="I1152" i="49"/>
  <c r="J1152" i="49" s="1"/>
  <c r="K1151" i="49"/>
  <c r="I1151" i="49"/>
  <c r="J1151" i="49" s="1"/>
  <c r="H1151" i="49"/>
  <c r="K1150" i="49"/>
  <c r="I1150" i="49"/>
  <c r="J1150" i="49" s="1"/>
  <c r="H1150" i="49"/>
  <c r="K1149" i="49"/>
  <c r="J1149" i="49"/>
  <c r="I1149" i="49"/>
  <c r="H1149" i="49"/>
  <c r="K1148" i="49"/>
  <c r="I1148" i="49"/>
  <c r="J1148" i="49" s="1"/>
  <c r="K1147" i="49"/>
  <c r="I1147" i="49"/>
  <c r="J1147" i="49" s="1"/>
  <c r="K1146" i="49"/>
  <c r="I1146" i="49"/>
  <c r="J1146" i="49" s="1"/>
  <c r="K1145" i="49"/>
  <c r="J1145" i="49"/>
  <c r="I1145" i="49"/>
  <c r="H1145" i="49"/>
  <c r="K1144" i="49"/>
  <c r="I1144" i="49"/>
  <c r="J1144" i="49" s="1"/>
  <c r="H1144" i="49"/>
  <c r="K1143" i="49"/>
  <c r="I1143" i="49"/>
  <c r="J1143" i="49" s="1"/>
  <c r="K1142" i="49"/>
  <c r="I1142" i="49"/>
  <c r="J1142" i="49" s="1"/>
  <c r="H1142" i="49"/>
  <c r="K1141" i="49"/>
  <c r="J1141" i="49"/>
  <c r="I1141" i="49"/>
  <c r="H1141" i="49"/>
  <c r="K1140" i="49"/>
  <c r="I1140" i="49"/>
  <c r="J1140" i="49" s="1"/>
  <c r="K1139" i="49"/>
  <c r="J1139" i="49"/>
  <c r="I1139" i="49"/>
  <c r="H1139" i="49" s="1"/>
  <c r="K1138" i="49"/>
  <c r="I1138" i="49"/>
  <c r="J1138" i="49" s="1"/>
  <c r="H1138" i="49"/>
  <c r="K1137" i="49"/>
  <c r="I1137" i="49"/>
  <c r="H1137" i="49" s="1"/>
  <c r="K1136" i="49"/>
  <c r="I1136" i="49"/>
  <c r="J1136" i="49" s="1"/>
  <c r="K1135" i="49"/>
  <c r="I1135" i="49"/>
  <c r="J1135" i="49" s="1"/>
  <c r="H1135" i="49"/>
  <c r="K1134" i="49"/>
  <c r="I1134" i="49"/>
  <c r="J1134" i="49" s="1"/>
  <c r="H1134" i="49"/>
  <c r="K1133" i="49"/>
  <c r="J1133" i="49"/>
  <c r="I1133" i="49"/>
  <c r="H1133" i="49"/>
  <c r="K1132" i="49"/>
  <c r="I1132" i="49"/>
  <c r="J1132" i="49" s="1"/>
  <c r="K1131" i="49"/>
  <c r="I1131" i="49"/>
  <c r="J1131" i="49" s="1"/>
  <c r="K1130" i="49"/>
  <c r="I1130" i="49"/>
  <c r="J1130" i="49" s="1"/>
  <c r="K1129" i="49"/>
  <c r="J1129" i="49"/>
  <c r="I1129" i="49"/>
  <c r="H1129" i="49"/>
  <c r="K1128" i="49"/>
  <c r="I1128" i="49"/>
  <c r="J1128" i="49" s="1"/>
  <c r="H1128" i="49"/>
  <c r="K1127" i="49"/>
  <c r="I1127" i="49"/>
  <c r="J1127" i="49" s="1"/>
  <c r="K1126" i="49"/>
  <c r="I1126" i="49"/>
  <c r="J1126" i="49" s="1"/>
  <c r="H1126" i="49"/>
  <c r="K1125" i="49"/>
  <c r="J1125" i="49"/>
  <c r="I1125" i="49"/>
  <c r="H1125" i="49"/>
  <c r="K1124" i="49"/>
  <c r="I1124" i="49"/>
  <c r="J1124" i="49" s="1"/>
  <c r="K1123" i="49"/>
  <c r="J1123" i="49"/>
  <c r="I1123" i="49"/>
  <c r="H1123" i="49" s="1"/>
  <c r="K1122" i="49"/>
  <c r="I1122" i="49"/>
  <c r="J1122" i="49" s="1"/>
  <c r="H1122" i="49"/>
  <c r="K1121" i="49"/>
  <c r="I1121" i="49"/>
  <c r="H1121" i="49" s="1"/>
  <c r="K1120" i="49"/>
  <c r="I1120" i="49"/>
  <c r="J1120" i="49" s="1"/>
  <c r="K1119" i="49"/>
  <c r="I1119" i="49"/>
  <c r="J1119" i="49" s="1"/>
  <c r="H1119" i="49"/>
  <c r="K1118" i="49"/>
  <c r="I1118" i="49"/>
  <c r="J1118" i="49" s="1"/>
  <c r="H1118" i="49"/>
  <c r="K1117" i="49"/>
  <c r="J1117" i="49"/>
  <c r="I1117" i="49"/>
  <c r="H1117" i="49"/>
  <c r="K1116" i="49"/>
  <c r="I1116" i="49"/>
  <c r="J1116" i="49" s="1"/>
  <c r="K1115" i="49"/>
  <c r="I1115" i="49"/>
  <c r="J1115" i="49" s="1"/>
  <c r="K1114" i="49"/>
  <c r="I1114" i="49"/>
  <c r="J1114" i="49" s="1"/>
  <c r="K1113" i="49"/>
  <c r="J1113" i="49"/>
  <c r="I1113" i="49"/>
  <c r="H1113" i="49"/>
  <c r="K1112" i="49"/>
  <c r="I1112" i="49"/>
  <c r="J1112" i="49" s="1"/>
  <c r="H1112" i="49"/>
  <c r="K1111" i="49"/>
  <c r="I1111" i="49"/>
  <c r="J1111" i="49" s="1"/>
  <c r="K1110" i="49"/>
  <c r="I1110" i="49"/>
  <c r="J1110" i="49" s="1"/>
  <c r="H1110" i="49"/>
  <c r="K1109" i="49"/>
  <c r="J1109" i="49"/>
  <c r="I1109" i="49"/>
  <c r="H1109" i="49"/>
  <c r="K1108" i="49"/>
  <c r="I1108" i="49"/>
  <c r="J1108" i="49" s="1"/>
  <c r="K1107" i="49"/>
  <c r="J1107" i="49"/>
  <c r="I1107" i="49"/>
  <c r="H1107" i="49" s="1"/>
  <c r="K1106" i="49"/>
  <c r="I1106" i="49"/>
  <c r="J1106" i="49" s="1"/>
  <c r="H1106" i="49"/>
  <c r="K1105" i="49"/>
  <c r="I1105" i="49"/>
  <c r="H1105" i="49" s="1"/>
  <c r="K1104" i="49"/>
  <c r="J1104" i="49"/>
  <c r="I1104" i="49"/>
  <c r="H1104" i="49"/>
  <c r="K1103" i="49"/>
  <c r="I1103" i="49"/>
  <c r="H1103" i="49" s="1"/>
  <c r="K1102" i="49"/>
  <c r="J1102" i="49"/>
  <c r="I1102" i="49"/>
  <c r="H1102" i="49"/>
  <c r="K1101" i="49"/>
  <c r="I1101" i="49"/>
  <c r="H1101" i="49" s="1"/>
  <c r="K1100" i="49"/>
  <c r="J1100" i="49"/>
  <c r="I1100" i="49"/>
  <c r="H1100" i="49"/>
  <c r="K1099" i="49"/>
  <c r="I1099" i="49"/>
  <c r="H1099" i="49" s="1"/>
  <c r="K1098" i="49"/>
  <c r="J1098" i="49"/>
  <c r="I1098" i="49"/>
  <c r="H1098" i="49"/>
  <c r="K1097" i="49"/>
  <c r="I1097" i="49"/>
  <c r="H1097" i="49" s="1"/>
  <c r="K1096" i="49"/>
  <c r="J1096" i="49"/>
  <c r="I1096" i="49"/>
  <c r="H1096" i="49"/>
  <c r="K1095" i="49"/>
  <c r="I1095" i="49"/>
  <c r="H1095" i="49" s="1"/>
  <c r="K1094" i="49"/>
  <c r="J1094" i="49"/>
  <c r="I1094" i="49"/>
  <c r="H1094" i="49"/>
  <c r="K1093" i="49"/>
  <c r="I1093" i="49"/>
  <c r="H1093" i="49" s="1"/>
  <c r="K1092" i="49"/>
  <c r="J1092" i="49"/>
  <c r="I1092" i="49"/>
  <c r="H1092" i="49"/>
  <c r="K1091" i="49"/>
  <c r="I1091" i="49"/>
  <c r="H1091" i="49" s="1"/>
  <c r="K1090" i="49"/>
  <c r="J1090" i="49"/>
  <c r="I1090" i="49"/>
  <c r="H1090" i="49"/>
  <c r="K1089" i="49"/>
  <c r="I1089" i="49"/>
  <c r="H1089" i="49" s="1"/>
  <c r="K1088" i="49"/>
  <c r="J1088" i="49"/>
  <c r="I1088" i="49"/>
  <c r="H1088" i="49"/>
  <c r="K1087" i="49"/>
  <c r="I1087" i="49"/>
  <c r="H1087" i="49" s="1"/>
  <c r="K1086" i="49"/>
  <c r="J1086" i="49"/>
  <c r="I1086" i="49"/>
  <c r="H1086" i="49"/>
  <c r="K1085" i="49"/>
  <c r="I1085" i="49"/>
  <c r="H1085" i="49" s="1"/>
  <c r="K1084" i="49"/>
  <c r="J1084" i="49"/>
  <c r="I1084" i="49"/>
  <c r="H1084" i="49"/>
  <c r="K1083" i="49"/>
  <c r="I1083" i="49"/>
  <c r="H1083" i="49" s="1"/>
  <c r="K1082" i="49"/>
  <c r="J1082" i="49"/>
  <c r="I1082" i="49"/>
  <c r="H1082" i="49"/>
  <c r="K1081" i="49"/>
  <c r="I1081" i="49"/>
  <c r="H1081" i="49" s="1"/>
  <c r="K1080" i="49"/>
  <c r="J1080" i="49"/>
  <c r="I1080" i="49"/>
  <c r="H1080" i="49"/>
  <c r="K1079" i="49"/>
  <c r="I1079" i="49"/>
  <c r="H1079" i="49" s="1"/>
  <c r="K1078" i="49"/>
  <c r="J1078" i="49"/>
  <c r="I1078" i="49"/>
  <c r="H1078" i="49"/>
  <c r="K1077" i="49"/>
  <c r="I1077" i="49"/>
  <c r="H1077" i="49" s="1"/>
  <c r="K1076" i="49"/>
  <c r="J1076" i="49"/>
  <c r="I1076" i="49"/>
  <c r="H1076" i="49"/>
  <c r="K1075" i="49"/>
  <c r="I1075" i="49"/>
  <c r="H1075" i="49" s="1"/>
  <c r="K1074" i="49"/>
  <c r="J1074" i="49"/>
  <c r="I1074" i="49"/>
  <c r="H1074" i="49"/>
  <c r="K1073" i="49"/>
  <c r="I1073" i="49"/>
  <c r="H1073" i="49" s="1"/>
  <c r="K1072" i="49"/>
  <c r="J1072" i="49"/>
  <c r="I1072" i="49"/>
  <c r="H1072" i="49"/>
  <c r="K1071" i="49"/>
  <c r="I1071" i="49"/>
  <c r="H1071" i="49" s="1"/>
  <c r="K1070" i="49"/>
  <c r="J1070" i="49"/>
  <c r="I1070" i="49"/>
  <c r="H1070" i="49"/>
  <c r="K1069" i="49"/>
  <c r="I1069" i="49"/>
  <c r="K1068" i="49"/>
  <c r="J1068" i="49"/>
  <c r="I1068" i="49"/>
  <c r="H1068" i="49"/>
  <c r="K1067" i="49"/>
  <c r="I1067" i="49"/>
  <c r="K1066" i="49"/>
  <c r="J1066" i="49"/>
  <c r="I1066" i="49"/>
  <c r="H1066" i="49"/>
  <c r="K1065" i="49"/>
  <c r="I1065" i="49"/>
  <c r="K1064" i="49"/>
  <c r="J1064" i="49"/>
  <c r="I1064" i="49"/>
  <c r="H1064" i="49"/>
  <c r="K1063" i="49"/>
  <c r="I1063" i="49"/>
  <c r="K1062" i="49"/>
  <c r="J1062" i="49"/>
  <c r="I1062" i="49"/>
  <c r="H1062" i="49"/>
  <c r="K1061" i="49"/>
  <c r="I1061" i="49"/>
  <c r="K1060" i="49"/>
  <c r="J1060" i="49"/>
  <c r="I1060" i="49"/>
  <c r="H1060" i="49"/>
  <c r="K1059" i="49"/>
  <c r="I1059" i="49"/>
  <c r="K1058" i="49"/>
  <c r="J1058" i="49"/>
  <c r="I1058" i="49"/>
  <c r="H1058" i="49"/>
  <c r="K1057" i="49"/>
  <c r="I1057" i="49"/>
  <c r="K1056" i="49"/>
  <c r="J1056" i="49"/>
  <c r="I1056" i="49"/>
  <c r="H1056" i="49"/>
  <c r="K1055" i="49"/>
  <c r="I1055" i="49"/>
  <c r="K1054" i="49"/>
  <c r="J1054" i="49"/>
  <c r="I1054" i="49"/>
  <c r="H1054" i="49"/>
  <c r="K1053" i="49"/>
  <c r="I1053" i="49"/>
  <c r="K1052" i="49"/>
  <c r="J1052" i="49"/>
  <c r="I1052" i="49"/>
  <c r="H1052" i="49"/>
  <c r="K1051" i="49"/>
  <c r="I1051" i="49"/>
  <c r="K1050" i="49"/>
  <c r="J1050" i="49"/>
  <c r="I1050" i="49"/>
  <c r="H1050" i="49"/>
  <c r="K1049" i="49"/>
  <c r="I1049" i="49"/>
  <c r="K1048" i="49"/>
  <c r="J1048" i="49"/>
  <c r="I1048" i="49"/>
  <c r="H1048" i="49"/>
  <c r="K1047" i="49"/>
  <c r="I1047" i="49"/>
  <c r="K1046" i="49"/>
  <c r="J1046" i="49"/>
  <c r="I1046" i="49"/>
  <c r="H1046" i="49"/>
  <c r="K1045" i="49"/>
  <c r="I1045" i="49"/>
  <c r="K1044" i="49"/>
  <c r="J1044" i="49"/>
  <c r="I1044" i="49"/>
  <c r="H1044" i="49"/>
  <c r="K1043" i="49"/>
  <c r="I1043" i="49"/>
  <c r="K1042" i="49"/>
  <c r="J1042" i="49"/>
  <c r="I1042" i="49"/>
  <c r="H1042" i="49"/>
  <c r="K1041" i="49"/>
  <c r="I1041" i="49"/>
  <c r="K1040" i="49"/>
  <c r="J1040" i="49"/>
  <c r="I1040" i="49"/>
  <c r="H1040" i="49"/>
  <c r="K1039" i="49"/>
  <c r="I1039" i="49"/>
  <c r="K1038" i="49"/>
  <c r="J1038" i="49"/>
  <c r="I1038" i="49"/>
  <c r="H1038" i="49"/>
  <c r="K1037" i="49"/>
  <c r="I1037" i="49"/>
  <c r="K1036" i="49"/>
  <c r="J1036" i="49"/>
  <c r="I1036" i="49"/>
  <c r="H1036" i="49"/>
  <c r="K1035" i="49"/>
  <c r="I1035" i="49"/>
  <c r="K1034" i="49"/>
  <c r="J1034" i="49"/>
  <c r="I1034" i="49"/>
  <c r="H1034" i="49"/>
  <c r="K1033" i="49"/>
  <c r="I1033" i="49"/>
  <c r="K1032" i="49"/>
  <c r="J1032" i="49"/>
  <c r="I1032" i="49"/>
  <c r="H1032" i="49"/>
  <c r="K1031" i="49"/>
  <c r="I1031" i="49"/>
  <c r="K1030" i="49"/>
  <c r="J1030" i="49"/>
  <c r="I1030" i="49"/>
  <c r="H1030" i="49"/>
  <c r="K1029" i="49"/>
  <c r="I1029" i="49"/>
  <c r="K1028" i="49"/>
  <c r="J1028" i="49"/>
  <c r="I1028" i="49"/>
  <c r="H1028" i="49"/>
  <c r="K1027" i="49"/>
  <c r="I1027" i="49"/>
  <c r="K1026" i="49"/>
  <c r="J1026" i="49"/>
  <c r="I1026" i="49"/>
  <c r="H1026" i="49"/>
  <c r="K1025" i="49"/>
  <c r="I1025" i="49"/>
  <c r="K1024" i="49"/>
  <c r="J1024" i="49"/>
  <c r="I1024" i="49"/>
  <c r="H1024" i="49"/>
  <c r="K1023" i="49"/>
  <c r="I1023" i="49"/>
  <c r="K1022" i="49"/>
  <c r="J1022" i="49"/>
  <c r="I1022" i="49"/>
  <c r="H1022" i="49"/>
  <c r="K1021" i="49"/>
  <c r="I1021" i="49"/>
  <c r="K1020" i="49"/>
  <c r="J1020" i="49"/>
  <c r="I1020" i="49"/>
  <c r="H1020" i="49"/>
  <c r="K1019" i="49"/>
  <c r="I1019" i="49"/>
  <c r="K1018" i="49"/>
  <c r="J1018" i="49"/>
  <c r="I1018" i="49"/>
  <c r="H1018" i="49"/>
  <c r="K1017" i="49"/>
  <c r="I1017" i="49"/>
  <c r="K1016" i="49"/>
  <c r="J1016" i="49"/>
  <c r="I1016" i="49"/>
  <c r="H1016" i="49"/>
  <c r="K1015" i="49"/>
  <c r="I1015" i="49"/>
  <c r="K1014" i="49"/>
  <c r="J1014" i="49"/>
  <c r="I1014" i="49"/>
  <c r="H1014" i="49"/>
  <c r="K1013" i="49"/>
  <c r="I1013" i="49"/>
  <c r="K1012" i="49"/>
  <c r="J1012" i="49"/>
  <c r="I1012" i="49"/>
  <c r="H1012" i="49"/>
  <c r="K1011" i="49"/>
  <c r="I1011" i="49"/>
  <c r="K1010" i="49"/>
  <c r="J1010" i="49"/>
  <c r="I1010" i="49"/>
  <c r="H1010" i="49"/>
  <c r="K1009" i="49"/>
  <c r="I1009" i="49"/>
  <c r="K1008" i="49"/>
  <c r="J1008" i="49"/>
  <c r="I1008" i="49"/>
  <c r="H1008" i="49"/>
  <c r="K1007" i="49"/>
  <c r="I1007" i="49"/>
  <c r="K1006" i="49"/>
  <c r="J1006" i="49"/>
  <c r="I1006" i="49"/>
  <c r="H1006" i="49"/>
  <c r="K1005" i="49"/>
  <c r="I1005" i="49"/>
  <c r="K1004" i="49"/>
  <c r="J1004" i="49"/>
  <c r="I1004" i="49"/>
  <c r="H1004" i="49"/>
  <c r="K1003" i="49"/>
  <c r="I1003" i="49"/>
  <c r="K1002" i="49"/>
  <c r="J1002" i="49"/>
  <c r="I1002" i="49"/>
  <c r="H1002" i="49"/>
  <c r="K1001" i="49"/>
  <c r="I1001" i="49"/>
  <c r="K1000" i="49"/>
  <c r="J1000" i="49"/>
  <c r="I1000" i="49"/>
  <c r="H1000" i="49"/>
  <c r="K999" i="49"/>
  <c r="I999" i="49"/>
  <c r="K998" i="49"/>
  <c r="J998" i="49"/>
  <c r="I998" i="49"/>
  <c r="H998" i="49"/>
  <c r="K997" i="49"/>
  <c r="I997" i="49"/>
  <c r="K996" i="49"/>
  <c r="J996" i="49"/>
  <c r="I996" i="49"/>
  <c r="H996" i="49"/>
  <c r="K995" i="49"/>
  <c r="I995" i="49"/>
  <c r="K994" i="49"/>
  <c r="J994" i="49"/>
  <c r="I994" i="49"/>
  <c r="H994" i="49"/>
  <c r="K993" i="49"/>
  <c r="I993" i="49"/>
  <c r="K992" i="49"/>
  <c r="J992" i="49"/>
  <c r="I992" i="49"/>
  <c r="H992" i="49"/>
  <c r="K991" i="49"/>
  <c r="I991" i="49"/>
  <c r="K990" i="49"/>
  <c r="J990" i="49"/>
  <c r="I990" i="49"/>
  <c r="H990" i="49"/>
  <c r="K989" i="49"/>
  <c r="I989" i="49"/>
  <c r="K988" i="49"/>
  <c r="J988" i="49"/>
  <c r="I988" i="49"/>
  <c r="H988" i="49"/>
  <c r="K987" i="49"/>
  <c r="I987" i="49"/>
  <c r="K986" i="49"/>
  <c r="J986" i="49"/>
  <c r="I986" i="49"/>
  <c r="H986" i="49"/>
  <c r="K985" i="49"/>
  <c r="I985" i="49"/>
  <c r="K984" i="49"/>
  <c r="J984" i="49"/>
  <c r="I984" i="49"/>
  <c r="H984" i="49"/>
  <c r="K983" i="49"/>
  <c r="I983" i="49"/>
  <c r="K982" i="49"/>
  <c r="J982" i="49"/>
  <c r="I982" i="49"/>
  <c r="H982" i="49"/>
  <c r="K981" i="49"/>
  <c r="I981" i="49"/>
  <c r="K980" i="49"/>
  <c r="J980" i="49"/>
  <c r="I980" i="49"/>
  <c r="H980" i="49"/>
  <c r="K979" i="49"/>
  <c r="J979" i="49"/>
  <c r="I979" i="49"/>
  <c r="H979" i="49" s="1"/>
  <c r="K978" i="49"/>
  <c r="J978" i="49"/>
  <c r="I978" i="49"/>
  <c r="H978" i="49"/>
  <c r="K977" i="49"/>
  <c r="I977" i="49"/>
  <c r="H977" i="49" s="1"/>
  <c r="K976" i="49"/>
  <c r="J976" i="49"/>
  <c r="I976" i="49"/>
  <c r="H976" i="49"/>
  <c r="K975" i="49"/>
  <c r="I975" i="49"/>
  <c r="H975" i="49" s="1"/>
  <c r="K974" i="49"/>
  <c r="J974" i="49"/>
  <c r="I974" i="49"/>
  <c r="H974" i="49"/>
  <c r="K973" i="49"/>
  <c r="J973" i="49"/>
  <c r="I973" i="49"/>
  <c r="H973" i="49" s="1"/>
  <c r="K972" i="49"/>
  <c r="J972" i="49"/>
  <c r="I972" i="49"/>
  <c r="H972" i="49"/>
  <c r="K971" i="49"/>
  <c r="I971" i="49"/>
  <c r="H971" i="49" s="1"/>
  <c r="K970" i="49"/>
  <c r="J970" i="49"/>
  <c r="I970" i="49"/>
  <c r="H970" i="49"/>
  <c r="K969" i="49"/>
  <c r="J969" i="49"/>
  <c r="I969" i="49"/>
  <c r="H969" i="49" s="1"/>
  <c r="K968" i="49"/>
  <c r="J968" i="49"/>
  <c r="I968" i="49"/>
  <c r="H968" i="49"/>
  <c r="K967" i="49"/>
  <c r="J967" i="49"/>
  <c r="I967" i="49"/>
  <c r="H967" i="49" s="1"/>
  <c r="K966" i="49"/>
  <c r="J966" i="49"/>
  <c r="I966" i="49"/>
  <c r="H966" i="49"/>
  <c r="K965" i="49"/>
  <c r="I965" i="49"/>
  <c r="H965" i="49" s="1"/>
  <c r="K964" i="49"/>
  <c r="J964" i="49"/>
  <c r="I964" i="49"/>
  <c r="H964" i="49"/>
  <c r="K963" i="49"/>
  <c r="J963" i="49"/>
  <c r="I963" i="49"/>
  <c r="H963" i="49" s="1"/>
  <c r="K962" i="49"/>
  <c r="J962" i="49"/>
  <c r="I962" i="49"/>
  <c r="H962" i="49"/>
  <c r="K961" i="49"/>
  <c r="I961" i="49"/>
  <c r="H961" i="49" s="1"/>
  <c r="K960" i="49"/>
  <c r="J960" i="49"/>
  <c r="I960" i="49"/>
  <c r="H960" i="49"/>
  <c r="K959" i="49"/>
  <c r="I959" i="49"/>
  <c r="H959" i="49" s="1"/>
  <c r="K958" i="49"/>
  <c r="J958" i="49"/>
  <c r="I958" i="49"/>
  <c r="H958" i="49"/>
  <c r="K957" i="49"/>
  <c r="J957" i="49"/>
  <c r="I957" i="49"/>
  <c r="H957" i="49" s="1"/>
  <c r="K956" i="49"/>
  <c r="J956" i="49"/>
  <c r="I956" i="49"/>
  <c r="H956" i="49"/>
  <c r="K955" i="49"/>
  <c r="I955" i="49"/>
  <c r="H955" i="49" s="1"/>
  <c r="K954" i="49"/>
  <c r="J954" i="49"/>
  <c r="I954" i="49"/>
  <c r="H954" i="49"/>
  <c r="K953" i="49"/>
  <c r="J953" i="49"/>
  <c r="I953" i="49"/>
  <c r="H953" i="49" s="1"/>
  <c r="K952" i="49"/>
  <c r="J952" i="49"/>
  <c r="I952" i="49"/>
  <c r="H952" i="49"/>
  <c r="K951" i="49"/>
  <c r="J951" i="49"/>
  <c r="I951" i="49"/>
  <c r="H951" i="49" s="1"/>
  <c r="K950" i="49"/>
  <c r="J950" i="49"/>
  <c r="I950" i="49"/>
  <c r="H950" i="49"/>
  <c r="K949" i="49"/>
  <c r="I949" i="49"/>
  <c r="H949" i="49" s="1"/>
  <c r="K948" i="49"/>
  <c r="J948" i="49"/>
  <c r="I948" i="49"/>
  <c r="H948" i="49"/>
  <c r="K947" i="49"/>
  <c r="J947" i="49"/>
  <c r="I947" i="49"/>
  <c r="H947" i="49" s="1"/>
  <c r="K946" i="49"/>
  <c r="J946" i="49"/>
  <c r="I946" i="49"/>
  <c r="H946" i="49"/>
  <c r="K945" i="49"/>
  <c r="I945" i="49"/>
  <c r="H945" i="49" s="1"/>
  <c r="K944" i="49"/>
  <c r="J944" i="49"/>
  <c r="I944" i="49"/>
  <c r="H944" i="49"/>
  <c r="K943" i="49"/>
  <c r="I943" i="49"/>
  <c r="H943" i="49" s="1"/>
  <c r="K942" i="49"/>
  <c r="J942" i="49"/>
  <c r="I942" i="49"/>
  <c r="H942" i="49"/>
  <c r="K941" i="49"/>
  <c r="J941" i="49"/>
  <c r="I941" i="49"/>
  <c r="H941" i="49" s="1"/>
  <c r="K940" i="49"/>
  <c r="J940" i="49"/>
  <c r="I940" i="49"/>
  <c r="H940" i="49"/>
  <c r="K939" i="49"/>
  <c r="I939" i="49"/>
  <c r="H939" i="49" s="1"/>
  <c r="K938" i="49"/>
  <c r="J938" i="49"/>
  <c r="I938" i="49"/>
  <c r="H938" i="49"/>
  <c r="K937" i="49"/>
  <c r="J937" i="49"/>
  <c r="I937" i="49"/>
  <c r="H937" i="49" s="1"/>
  <c r="K936" i="49"/>
  <c r="J936" i="49"/>
  <c r="I936" i="49"/>
  <c r="H936" i="49"/>
  <c r="K935" i="49"/>
  <c r="J935" i="49"/>
  <c r="I935" i="49"/>
  <c r="H935" i="49" s="1"/>
  <c r="K934" i="49"/>
  <c r="J934" i="49"/>
  <c r="I934" i="49"/>
  <c r="H934" i="49"/>
  <c r="K933" i="49"/>
  <c r="I933" i="49"/>
  <c r="H933" i="49" s="1"/>
  <c r="K932" i="49"/>
  <c r="J932" i="49"/>
  <c r="I932" i="49"/>
  <c r="H932" i="49"/>
  <c r="K931" i="49"/>
  <c r="J931" i="49"/>
  <c r="I931" i="49"/>
  <c r="H931" i="49" s="1"/>
  <c r="K930" i="49"/>
  <c r="J930" i="49"/>
  <c r="I930" i="49"/>
  <c r="H930" i="49"/>
  <c r="K929" i="49"/>
  <c r="I929" i="49"/>
  <c r="H929" i="49" s="1"/>
  <c r="K928" i="49"/>
  <c r="J928" i="49"/>
  <c r="I928" i="49"/>
  <c r="H928" i="49"/>
  <c r="K927" i="49"/>
  <c r="I927" i="49"/>
  <c r="H927" i="49" s="1"/>
  <c r="K926" i="49"/>
  <c r="J926" i="49"/>
  <c r="I926" i="49"/>
  <c r="H926" i="49"/>
  <c r="K925" i="49"/>
  <c r="J925" i="49"/>
  <c r="I925" i="49"/>
  <c r="H925" i="49" s="1"/>
  <c r="K924" i="49"/>
  <c r="J924" i="49"/>
  <c r="I924" i="49"/>
  <c r="H924" i="49"/>
  <c r="K923" i="49"/>
  <c r="I923" i="49"/>
  <c r="H923" i="49" s="1"/>
  <c r="K922" i="49"/>
  <c r="J922" i="49"/>
  <c r="I922" i="49"/>
  <c r="H922" i="49"/>
  <c r="K921" i="49"/>
  <c r="J921" i="49"/>
  <c r="I921" i="49"/>
  <c r="H921" i="49" s="1"/>
  <c r="K920" i="49"/>
  <c r="J920" i="49"/>
  <c r="I920" i="49"/>
  <c r="H920" i="49"/>
  <c r="K919" i="49"/>
  <c r="J919" i="49"/>
  <c r="I919" i="49"/>
  <c r="H919" i="49" s="1"/>
  <c r="K918" i="49"/>
  <c r="J918" i="49"/>
  <c r="I918" i="49"/>
  <c r="H918" i="49"/>
  <c r="K917" i="49"/>
  <c r="I917" i="49"/>
  <c r="H917" i="49" s="1"/>
  <c r="K916" i="49"/>
  <c r="J916" i="49"/>
  <c r="I916" i="49"/>
  <c r="H916" i="49"/>
  <c r="K915" i="49"/>
  <c r="J915" i="49"/>
  <c r="I915" i="49"/>
  <c r="H915" i="49" s="1"/>
  <c r="K914" i="49"/>
  <c r="J914" i="49"/>
  <c r="I914" i="49"/>
  <c r="H914" i="49"/>
  <c r="K913" i="49"/>
  <c r="I913" i="49"/>
  <c r="H913" i="49" s="1"/>
  <c r="K912" i="49"/>
  <c r="J912" i="49"/>
  <c r="I912" i="49"/>
  <c r="H912" i="49"/>
  <c r="K911" i="49"/>
  <c r="I911" i="49"/>
  <c r="H911" i="49" s="1"/>
  <c r="K910" i="49"/>
  <c r="J910" i="49"/>
  <c r="I910" i="49"/>
  <c r="H910" i="49"/>
  <c r="K909" i="49"/>
  <c r="J909" i="49"/>
  <c r="I909" i="49"/>
  <c r="H909" i="49" s="1"/>
  <c r="K908" i="49"/>
  <c r="J908" i="49"/>
  <c r="I908" i="49"/>
  <c r="H908" i="49"/>
  <c r="K907" i="49"/>
  <c r="I907" i="49"/>
  <c r="H907" i="49" s="1"/>
  <c r="K906" i="49"/>
  <c r="J906" i="49"/>
  <c r="I906" i="49"/>
  <c r="H906" i="49"/>
  <c r="K905" i="49"/>
  <c r="J905" i="49"/>
  <c r="I905" i="49"/>
  <c r="H905" i="49" s="1"/>
  <c r="K904" i="49"/>
  <c r="J904" i="49"/>
  <c r="I904" i="49"/>
  <c r="H904" i="49"/>
  <c r="K903" i="49"/>
  <c r="J903" i="49"/>
  <c r="I903" i="49"/>
  <c r="H903" i="49" s="1"/>
  <c r="K902" i="49"/>
  <c r="J902" i="49"/>
  <c r="I902" i="49"/>
  <c r="H902" i="49"/>
  <c r="K901" i="49"/>
  <c r="I901" i="49"/>
  <c r="H901" i="49" s="1"/>
  <c r="K900" i="49"/>
  <c r="J900" i="49"/>
  <c r="I900" i="49"/>
  <c r="H900" i="49"/>
  <c r="K899" i="49"/>
  <c r="J899" i="49"/>
  <c r="I899" i="49"/>
  <c r="H899" i="49" s="1"/>
  <c r="K898" i="49"/>
  <c r="J898" i="49"/>
  <c r="I898" i="49"/>
  <c r="H898" i="49"/>
  <c r="K897" i="49"/>
  <c r="I897" i="49"/>
  <c r="H897" i="49" s="1"/>
  <c r="K896" i="49"/>
  <c r="J896" i="49"/>
  <c r="I896" i="49"/>
  <c r="H896" i="49"/>
  <c r="K895" i="49"/>
  <c r="I895" i="49"/>
  <c r="H895" i="49" s="1"/>
  <c r="K894" i="49"/>
  <c r="J894" i="49"/>
  <c r="I894" i="49"/>
  <c r="H894" i="49"/>
  <c r="K893" i="49"/>
  <c r="J893" i="49"/>
  <c r="I893" i="49"/>
  <c r="H893" i="49" s="1"/>
  <c r="K892" i="49"/>
  <c r="J892" i="49"/>
  <c r="I892" i="49"/>
  <c r="H892" i="49"/>
  <c r="K891" i="49"/>
  <c r="I891" i="49"/>
  <c r="H891" i="49" s="1"/>
  <c r="K890" i="49"/>
  <c r="J890" i="49"/>
  <c r="I890" i="49"/>
  <c r="H890" i="49"/>
  <c r="K889" i="49"/>
  <c r="J889" i="49"/>
  <c r="I889" i="49"/>
  <c r="H889" i="49" s="1"/>
  <c r="K888" i="49"/>
  <c r="J888" i="49"/>
  <c r="I888" i="49"/>
  <c r="H888" i="49"/>
  <c r="K887" i="49"/>
  <c r="J887" i="49"/>
  <c r="I887" i="49"/>
  <c r="H887" i="49" s="1"/>
  <c r="K886" i="49"/>
  <c r="J886" i="49"/>
  <c r="I886" i="49"/>
  <c r="H886" i="49"/>
  <c r="K885" i="49"/>
  <c r="I885" i="49"/>
  <c r="H885" i="49" s="1"/>
  <c r="K884" i="49"/>
  <c r="J884" i="49"/>
  <c r="I884" i="49"/>
  <c r="H884" i="49"/>
  <c r="K883" i="49"/>
  <c r="J883" i="49"/>
  <c r="I883" i="49"/>
  <c r="H883" i="49" s="1"/>
  <c r="K882" i="49"/>
  <c r="J882" i="49"/>
  <c r="I882" i="49"/>
  <c r="H882" i="49"/>
  <c r="K881" i="49"/>
  <c r="I881" i="49"/>
  <c r="H881" i="49" s="1"/>
  <c r="K880" i="49"/>
  <c r="J880" i="49"/>
  <c r="I880" i="49"/>
  <c r="H880" i="49"/>
  <c r="K879" i="49"/>
  <c r="I879" i="49"/>
  <c r="H879" i="49" s="1"/>
  <c r="K878" i="49"/>
  <c r="J878" i="49"/>
  <c r="I878" i="49"/>
  <c r="H878" i="49"/>
  <c r="K877" i="49"/>
  <c r="J877" i="49"/>
  <c r="I877" i="49"/>
  <c r="H877" i="49" s="1"/>
  <c r="K876" i="49"/>
  <c r="J876" i="49"/>
  <c r="I876" i="49"/>
  <c r="H876" i="49"/>
  <c r="K875" i="49"/>
  <c r="I875" i="49"/>
  <c r="H875" i="49" s="1"/>
  <c r="K874" i="49"/>
  <c r="J874" i="49"/>
  <c r="I874" i="49"/>
  <c r="H874" i="49"/>
  <c r="K873" i="49"/>
  <c r="J873" i="49"/>
  <c r="I873" i="49"/>
  <c r="H873" i="49" s="1"/>
  <c r="K872" i="49"/>
  <c r="J872" i="49"/>
  <c r="I872" i="49"/>
  <c r="H872" i="49"/>
  <c r="K871" i="49"/>
  <c r="J871" i="49"/>
  <c r="I871" i="49"/>
  <c r="H871" i="49" s="1"/>
  <c r="K870" i="49"/>
  <c r="J870" i="49"/>
  <c r="I870" i="49"/>
  <c r="H870" i="49"/>
  <c r="K869" i="49"/>
  <c r="I869" i="49"/>
  <c r="H869" i="49" s="1"/>
  <c r="K868" i="49"/>
  <c r="J868" i="49"/>
  <c r="I868" i="49"/>
  <c r="H868" i="49"/>
  <c r="K867" i="49"/>
  <c r="J867" i="49"/>
  <c r="I867" i="49"/>
  <c r="H867" i="49" s="1"/>
  <c r="K866" i="49"/>
  <c r="J866" i="49"/>
  <c r="I866" i="49"/>
  <c r="H866" i="49"/>
  <c r="K865" i="49"/>
  <c r="I865" i="49"/>
  <c r="H865" i="49" s="1"/>
  <c r="K864" i="49"/>
  <c r="J864" i="49"/>
  <c r="I864" i="49"/>
  <c r="H864" i="49"/>
  <c r="K863" i="49"/>
  <c r="I863" i="49"/>
  <c r="H863" i="49" s="1"/>
  <c r="K862" i="49"/>
  <c r="J862" i="49"/>
  <c r="I862" i="49"/>
  <c r="H862" i="49"/>
  <c r="K861" i="49"/>
  <c r="J861" i="49"/>
  <c r="I861" i="49"/>
  <c r="H861" i="49" s="1"/>
  <c r="K860" i="49"/>
  <c r="J860" i="49"/>
  <c r="I860" i="49"/>
  <c r="H860" i="49"/>
  <c r="K859" i="49"/>
  <c r="I859" i="49"/>
  <c r="H859" i="49" s="1"/>
  <c r="K858" i="49"/>
  <c r="J858" i="49"/>
  <c r="I858" i="49"/>
  <c r="H858" i="49"/>
  <c r="K857" i="49"/>
  <c r="J857" i="49"/>
  <c r="I857" i="49"/>
  <c r="H857" i="49" s="1"/>
  <c r="K856" i="49"/>
  <c r="J856" i="49"/>
  <c r="I856" i="49"/>
  <c r="H856" i="49"/>
  <c r="K855" i="49"/>
  <c r="J855" i="49"/>
  <c r="I855" i="49"/>
  <c r="H855" i="49" s="1"/>
  <c r="K854" i="49"/>
  <c r="J854" i="49"/>
  <c r="I854" i="49"/>
  <c r="H854" i="49" s="1"/>
  <c r="K853" i="49"/>
  <c r="J853" i="49"/>
  <c r="I853" i="49"/>
  <c r="H853" i="49" s="1"/>
  <c r="K852" i="49"/>
  <c r="J852" i="49"/>
  <c r="I852" i="49"/>
  <c r="H852" i="49" s="1"/>
  <c r="K851" i="49"/>
  <c r="I851" i="49"/>
  <c r="H851" i="49" s="1"/>
  <c r="K850" i="49"/>
  <c r="J850" i="49"/>
  <c r="I850" i="49"/>
  <c r="H850" i="49" s="1"/>
  <c r="K849" i="49"/>
  <c r="I849" i="49"/>
  <c r="H849" i="49" s="1"/>
  <c r="K848" i="49"/>
  <c r="J848" i="49"/>
  <c r="I848" i="49"/>
  <c r="H848" i="49" s="1"/>
  <c r="K847" i="49"/>
  <c r="J847" i="49"/>
  <c r="I847" i="49"/>
  <c r="H847" i="49" s="1"/>
  <c r="K846" i="49"/>
  <c r="J846" i="49"/>
  <c r="I846" i="49"/>
  <c r="H846" i="49" s="1"/>
  <c r="K845" i="49"/>
  <c r="J845" i="49"/>
  <c r="I845" i="49"/>
  <c r="H845" i="49" s="1"/>
  <c r="K844" i="49"/>
  <c r="J844" i="49"/>
  <c r="I844" i="49"/>
  <c r="H844" i="49" s="1"/>
  <c r="K843" i="49"/>
  <c r="I843" i="49"/>
  <c r="H843" i="49" s="1"/>
  <c r="K842" i="49"/>
  <c r="J842" i="49"/>
  <c r="I842" i="49"/>
  <c r="H842" i="49" s="1"/>
  <c r="K841" i="49"/>
  <c r="I841" i="49"/>
  <c r="H841" i="49" s="1"/>
  <c r="K840" i="49"/>
  <c r="J840" i="49"/>
  <c r="I840" i="49"/>
  <c r="H840" i="49" s="1"/>
  <c r="K839" i="49"/>
  <c r="J839" i="49"/>
  <c r="I839" i="49"/>
  <c r="H839" i="49" s="1"/>
  <c r="K838" i="49"/>
  <c r="J838" i="49"/>
  <c r="I838" i="49"/>
  <c r="H838" i="49" s="1"/>
  <c r="K837" i="49"/>
  <c r="J837" i="49"/>
  <c r="I837" i="49"/>
  <c r="H837" i="49" s="1"/>
  <c r="K836" i="49"/>
  <c r="I836" i="49"/>
  <c r="J836" i="49" s="1"/>
  <c r="K835" i="49"/>
  <c r="J835" i="49"/>
  <c r="I835" i="49"/>
  <c r="H835" i="49" s="1"/>
  <c r="K834" i="49"/>
  <c r="I834" i="49"/>
  <c r="J834" i="49" s="1"/>
  <c r="K833" i="49"/>
  <c r="J833" i="49"/>
  <c r="I833" i="49"/>
  <c r="H833" i="49" s="1"/>
  <c r="K832" i="49"/>
  <c r="I832" i="49"/>
  <c r="J832" i="49" s="1"/>
  <c r="K831" i="49"/>
  <c r="I831" i="49"/>
  <c r="H831" i="49" s="1"/>
  <c r="K830" i="49"/>
  <c r="I830" i="49"/>
  <c r="J830" i="49" s="1"/>
  <c r="K829" i="49"/>
  <c r="I829" i="49"/>
  <c r="H829" i="49" s="1"/>
  <c r="K828" i="49"/>
  <c r="I828" i="49"/>
  <c r="J828" i="49" s="1"/>
  <c r="K827" i="49"/>
  <c r="I827" i="49"/>
  <c r="H827" i="49" s="1"/>
  <c r="K826" i="49"/>
  <c r="I826" i="49"/>
  <c r="J826" i="49" s="1"/>
  <c r="K825" i="49"/>
  <c r="I825" i="49"/>
  <c r="H825" i="49" s="1"/>
  <c r="K824" i="49"/>
  <c r="I824" i="49"/>
  <c r="J824" i="49" s="1"/>
  <c r="K823" i="49"/>
  <c r="J823" i="49"/>
  <c r="I823" i="49"/>
  <c r="H823" i="49" s="1"/>
  <c r="K822" i="49"/>
  <c r="I822" i="49"/>
  <c r="J822" i="49" s="1"/>
  <c r="K821" i="49"/>
  <c r="J821" i="49"/>
  <c r="I821" i="49"/>
  <c r="H821" i="49" s="1"/>
  <c r="K820" i="49"/>
  <c r="I820" i="49"/>
  <c r="J820" i="49" s="1"/>
  <c r="K819" i="49"/>
  <c r="J819" i="49"/>
  <c r="I819" i="49"/>
  <c r="H819" i="49" s="1"/>
  <c r="K818" i="49"/>
  <c r="I818" i="49"/>
  <c r="J818" i="49" s="1"/>
  <c r="K817" i="49"/>
  <c r="J817" i="49"/>
  <c r="I817" i="49"/>
  <c r="H817" i="49" s="1"/>
  <c r="K816" i="49"/>
  <c r="I816" i="49"/>
  <c r="J816" i="49" s="1"/>
  <c r="K815" i="49"/>
  <c r="I815" i="49"/>
  <c r="H815" i="49" s="1"/>
  <c r="K814" i="49"/>
  <c r="I814" i="49"/>
  <c r="J814" i="49" s="1"/>
  <c r="K813" i="49"/>
  <c r="I813" i="49"/>
  <c r="H813" i="49" s="1"/>
  <c r="K812" i="49"/>
  <c r="I812" i="49"/>
  <c r="J812" i="49" s="1"/>
  <c r="K811" i="49"/>
  <c r="I811" i="49"/>
  <c r="H811" i="49" s="1"/>
  <c r="K810" i="49"/>
  <c r="I810" i="49"/>
  <c r="J810" i="49" s="1"/>
  <c r="K809" i="49"/>
  <c r="I809" i="49"/>
  <c r="H809" i="49" s="1"/>
  <c r="K808" i="49"/>
  <c r="I808" i="49"/>
  <c r="J808" i="49" s="1"/>
  <c r="K807" i="49"/>
  <c r="J807" i="49"/>
  <c r="I807" i="49"/>
  <c r="H807" i="49" s="1"/>
  <c r="K806" i="49"/>
  <c r="I806" i="49"/>
  <c r="J806" i="49" s="1"/>
  <c r="K805" i="49"/>
  <c r="J805" i="49"/>
  <c r="I805" i="49"/>
  <c r="H805" i="49" s="1"/>
  <c r="K804" i="49"/>
  <c r="I804" i="49"/>
  <c r="J804" i="49" s="1"/>
  <c r="K803" i="49"/>
  <c r="J803" i="49"/>
  <c r="I803" i="49"/>
  <c r="H803" i="49" s="1"/>
  <c r="K802" i="49"/>
  <c r="I802" i="49"/>
  <c r="J802" i="49" s="1"/>
  <c r="K801" i="49"/>
  <c r="J801" i="49"/>
  <c r="I801" i="49"/>
  <c r="H801" i="49" s="1"/>
  <c r="K800" i="49"/>
  <c r="I800" i="49"/>
  <c r="J800" i="49" s="1"/>
  <c r="K799" i="49"/>
  <c r="I799" i="49"/>
  <c r="H799" i="49" s="1"/>
  <c r="K798" i="49"/>
  <c r="I798" i="49"/>
  <c r="J798" i="49" s="1"/>
  <c r="K797" i="49"/>
  <c r="I797" i="49"/>
  <c r="H797" i="49" s="1"/>
  <c r="K796" i="49"/>
  <c r="I796" i="49"/>
  <c r="J796" i="49" s="1"/>
  <c r="K795" i="49"/>
  <c r="I795" i="49"/>
  <c r="H795" i="49" s="1"/>
  <c r="K794" i="49"/>
  <c r="I794" i="49"/>
  <c r="J794" i="49" s="1"/>
  <c r="K793" i="49"/>
  <c r="I793" i="49"/>
  <c r="H793" i="49" s="1"/>
  <c r="K792" i="49"/>
  <c r="I792" i="49"/>
  <c r="J792" i="49" s="1"/>
  <c r="K791" i="49"/>
  <c r="J791" i="49"/>
  <c r="I791" i="49"/>
  <c r="H791" i="49" s="1"/>
  <c r="K790" i="49"/>
  <c r="I790" i="49"/>
  <c r="J790" i="49" s="1"/>
  <c r="K789" i="49"/>
  <c r="J789" i="49"/>
  <c r="I789" i="49"/>
  <c r="H789" i="49" s="1"/>
  <c r="K788" i="49"/>
  <c r="I788" i="49"/>
  <c r="J788" i="49" s="1"/>
  <c r="K787" i="49"/>
  <c r="J787" i="49"/>
  <c r="I787" i="49"/>
  <c r="H787" i="49" s="1"/>
  <c r="K786" i="49"/>
  <c r="I786" i="49"/>
  <c r="J786" i="49" s="1"/>
  <c r="K785" i="49"/>
  <c r="J785" i="49"/>
  <c r="I785" i="49"/>
  <c r="H785" i="49" s="1"/>
  <c r="K784" i="49"/>
  <c r="I784" i="49"/>
  <c r="J784" i="49" s="1"/>
  <c r="K783" i="49"/>
  <c r="I783" i="49"/>
  <c r="H783" i="49" s="1"/>
  <c r="K782" i="49"/>
  <c r="I782" i="49"/>
  <c r="J782" i="49" s="1"/>
  <c r="K781" i="49"/>
  <c r="I781" i="49"/>
  <c r="H781" i="49" s="1"/>
  <c r="K780" i="49"/>
  <c r="I780" i="49"/>
  <c r="J780" i="49" s="1"/>
  <c r="K779" i="49"/>
  <c r="I779" i="49"/>
  <c r="H779" i="49" s="1"/>
  <c r="K778" i="49"/>
  <c r="I778" i="49"/>
  <c r="J778" i="49" s="1"/>
  <c r="K777" i="49"/>
  <c r="I777" i="49"/>
  <c r="H777" i="49" s="1"/>
  <c r="K776" i="49"/>
  <c r="I776" i="49"/>
  <c r="J776" i="49" s="1"/>
  <c r="K775" i="49"/>
  <c r="J775" i="49"/>
  <c r="I775" i="49"/>
  <c r="H775" i="49" s="1"/>
  <c r="K774" i="49"/>
  <c r="I774" i="49"/>
  <c r="J774" i="49" s="1"/>
  <c r="K773" i="49"/>
  <c r="J773" i="49"/>
  <c r="I773" i="49"/>
  <c r="H773" i="49" s="1"/>
  <c r="K772" i="49"/>
  <c r="I772" i="49"/>
  <c r="J772" i="49" s="1"/>
  <c r="K771" i="49"/>
  <c r="J771" i="49"/>
  <c r="I771" i="49"/>
  <c r="H771" i="49" s="1"/>
  <c r="K770" i="49"/>
  <c r="I770" i="49"/>
  <c r="J770" i="49" s="1"/>
  <c r="K769" i="49"/>
  <c r="J769" i="49"/>
  <c r="I769" i="49"/>
  <c r="H769" i="49" s="1"/>
  <c r="K768" i="49"/>
  <c r="I768" i="49"/>
  <c r="J768" i="49" s="1"/>
  <c r="K767" i="49"/>
  <c r="I767" i="49"/>
  <c r="H767" i="49" s="1"/>
  <c r="K766" i="49"/>
  <c r="I766" i="49"/>
  <c r="J766" i="49" s="1"/>
  <c r="K765" i="49"/>
  <c r="I765" i="49"/>
  <c r="H765" i="49" s="1"/>
  <c r="K764" i="49"/>
  <c r="I764" i="49"/>
  <c r="J764" i="49" s="1"/>
  <c r="K763" i="49"/>
  <c r="I763" i="49"/>
  <c r="H763" i="49" s="1"/>
  <c r="K762" i="49"/>
  <c r="I762" i="49"/>
  <c r="J762" i="49" s="1"/>
  <c r="K761" i="49"/>
  <c r="I761" i="49"/>
  <c r="H761" i="49" s="1"/>
  <c r="K760" i="49"/>
  <c r="I760" i="49"/>
  <c r="J760" i="49" s="1"/>
  <c r="K759" i="49"/>
  <c r="J759" i="49"/>
  <c r="I759" i="49"/>
  <c r="H759" i="49" s="1"/>
  <c r="K758" i="49"/>
  <c r="I758" i="49"/>
  <c r="J758" i="49" s="1"/>
  <c r="K757" i="49"/>
  <c r="J757" i="49"/>
  <c r="I757" i="49"/>
  <c r="H757" i="49" s="1"/>
  <c r="K756" i="49"/>
  <c r="I756" i="49"/>
  <c r="J756" i="49" s="1"/>
  <c r="K755" i="49"/>
  <c r="J755" i="49"/>
  <c r="I755" i="49"/>
  <c r="H755" i="49" s="1"/>
  <c r="K754" i="49"/>
  <c r="I754" i="49"/>
  <c r="J754" i="49" s="1"/>
  <c r="K753" i="49"/>
  <c r="J753" i="49"/>
  <c r="I753" i="49"/>
  <c r="H753" i="49" s="1"/>
  <c r="K752" i="49"/>
  <c r="I752" i="49"/>
  <c r="J752" i="49" s="1"/>
  <c r="K751" i="49"/>
  <c r="I751" i="49"/>
  <c r="H751" i="49" s="1"/>
  <c r="K750" i="49"/>
  <c r="I750" i="49"/>
  <c r="J750" i="49" s="1"/>
  <c r="K749" i="49"/>
  <c r="I749" i="49"/>
  <c r="H749" i="49" s="1"/>
  <c r="K748" i="49"/>
  <c r="I748" i="49"/>
  <c r="J748" i="49" s="1"/>
  <c r="K747" i="49"/>
  <c r="I747" i="49"/>
  <c r="H747" i="49" s="1"/>
  <c r="K746" i="49"/>
  <c r="I746" i="49"/>
  <c r="J746" i="49" s="1"/>
  <c r="K745" i="49"/>
  <c r="I745" i="49"/>
  <c r="H745" i="49" s="1"/>
  <c r="K744" i="49"/>
  <c r="I744" i="49"/>
  <c r="J744" i="49" s="1"/>
  <c r="K743" i="49"/>
  <c r="J743" i="49"/>
  <c r="I743" i="49"/>
  <c r="H743" i="49" s="1"/>
  <c r="K742" i="49"/>
  <c r="I742" i="49"/>
  <c r="J742" i="49" s="1"/>
  <c r="K741" i="49"/>
  <c r="J741" i="49"/>
  <c r="I741" i="49"/>
  <c r="H741" i="49" s="1"/>
  <c r="K740" i="49"/>
  <c r="I740" i="49"/>
  <c r="J740" i="49" s="1"/>
  <c r="K739" i="49"/>
  <c r="J739" i="49"/>
  <c r="I739" i="49"/>
  <c r="H739" i="49" s="1"/>
  <c r="K738" i="49"/>
  <c r="I738" i="49"/>
  <c r="J738" i="49" s="1"/>
  <c r="K737" i="49"/>
  <c r="J737" i="49"/>
  <c r="I737" i="49"/>
  <c r="H737" i="49" s="1"/>
  <c r="K736" i="49"/>
  <c r="I736" i="49"/>
  <c r="J736" i="49" s="1"/>
  <c r="K735" i="49"/>
  <c r="I735" i="49"/>
  <c r="H735" i="49" s="1"/>
  <c r="K734" i="49"/>
  <c r="I734" i="49"/>
  <c r="J734" i="49" s="1"/>
  <c r="K733" i="49"/>
  <c r="I733" i="49"/>
  <c r="H733" i="49" s="1"/>
  <c r="K732" i="49"/>
  <c r="I732" i="49"/>
  <c r="J732" i="49" s="1"/>
  <c r="K731" i="49"/>
  <c r="I731" i="49"/>
  <c r="H731" i="49" s="1"/>
  <c r="K730" i="49"/>
  <c r="I730" i="49"/>
  <c r="J730" i="49" s="1"/>
  <c r="K729" i="49"/>
  <c r="I729" i="49"/>
  <c r="H729" i="49" s="1"/>
  <c r="K728" i="49"/>
  <c r="I728" i="49"/>
  <c r="J728" i="49" s="1"/>
  <c r="K727" i="49"/>
  <c r="J727" i="49"/>
  <c r="I727" i="49"/>
  <c r="H727" i="49" s="1"/>
  <c r="K726" i="49"/>
  <c r="I726" i="49"/>
  <c r="J726" i="49" s="1"/>
  <c r="K725" i="49"/>
  <c r="J725" i="49"/>
  <c r="I725" i="49"/>
  <c r="H725" i="49" s="1"/>
  <c r="K724" i="49"/>
  <c r="I724" i="49"/>
  <c r="J724" i="49" s="1"/>
  <c r="K723" i="49"/>
  <c r="J723" i="49"/>
  <c r="I723" i="49"/>
  <c r="H723" i="49" s="1"/>
  <c r="K722" i="49"/>
  <c r="I722" i="49"/>
  <c r="J722" i="49" s="1"/>
  <c r="K721" i="49"/>
  <c r="J721" i="49"/>
  <c r="I721" i="49"/>
  <c r="H721" i="49" s="1"/>
  <c r="K720" i="49"/>
  <c r="I720" i="49"/>
  <c r="J720" i="49" s="1"/>
  <c r="K719" i="49"/>
  <c r="I719" i="49"/>
  <c r="H719" i="49" s="1"/>
  <c r="K718" i="49"/>
  <c r="I718" i="49"/>
  <c r="J718" i="49" s="1"/>
  <c r="K717" i="49"/>
  <c r="I717" i="49"/>
  <c r="H717" i="49" s="1"/>
  <c r="K716" i="49"/>
  <c r="I716" i="49"/>
  <c r="J716" i="49" s="1"/>
  <c r="K715" i="49"/>
  <c r="I715" i="49"/>
  <c r="H715" i="49" s="1"/>
  <c r="K714" i="49"/>
  <c r="I714" i="49"/>
  <c r="J714" i="49" s="1"/>
  <c r="K713" i="49"/>
  <c r="I713" i="49"/>
  <c r="H713" i="49" s="1"/>
  <c r="K712" i="49"/>
  <c r="I712" i="49"/>
  <c r="J712" i="49" s="1"/>
  <c r="K711" i="49"/>
  <c r="J711" i="49"/>
  <c r="I711" i="49"/>
  <c r="H711" i="49" s="1"/>
  <c r="K710" i="49"/>
  <c r="I710" i="49"/>
  <c r="J710" i="49" s="1"/>
  <c r="K709" i="49"/>
  <c r="J709" i="49"/>
  <c r="I709" i="49"/>
  <c r="H709" i="49" s="1"/>
  <c r="K708" i="49"/>
  <c r="I708" i="49"/>
  <c r="J708" i="49" s="1"/>
  <c r="K707" i="49"/>
  <c r="J707" i="49"/>
  <c r="I707" i="49"/>
  <c r="H707" i="49" s="1"/>
  <c r="K706" i="49"/>
  <c r="I706" i="49"/>
  <c r="J706" i="49" s="1"/>
  <c r="K705" i="49"/>
  <c r="J705" i="49"/>
  <c r="I705" i="49"/>
  <c r="H705" i="49" s="1"/>
  <c r="K704" i="49"/>
  <c r="I704" i="49"/>
  <c r="J704" i="49" s="1"/>
  <c r="K703" i="49"/>
  <c r="I703" i="49"/>
  <c r="H703" i="49" s="1"/>
  <c r="K702" i="49"/>
  <c r="I702" i="49"/>
  <c r="J702" i="49" s="1"/>
  <c r="K701" i="49"/>
  <c r="I701" i="49"/>
  <c r="H701" i="49" s="1"/>
  <c r="K700" i="49"/>
  <c r="I700" i="49"/>
  <c r="J700" i="49" s="1"/>
  <c r="K699" i="49"/>
  <c r="I699" i="49"/>
  <c r="H699" i="49" s="1"/>
  <c r="K698" i="49"/>
  <c r="I698" i="49"/>
  <c r="J698" i="49" s="1"/>
  <c r="K697" i="49"/>
  <c r="I697" i="49"/>
  <c r="H697" i="49" s="1"/>
  <c r="K696" i="49"/>
  <c r="I696" i="49"/>
  <c r="J696" i="49" s="1"/>
  <c r="K695" i="49"/>
  <c r="J695" i="49"/>
  <c r="I695" i="49"/>
  <c r="H695" i="49" s="1"/>
  <c r="K694" i="49"/>
  <c r="I694" i="49"/>
  <c r="J694" i="49" s="1"/>
  <c r="K693" i="49"/>
  <c r="J693" i="49"/>
  <c r="I693" i="49"/>
  <c r="H693" i="49" s="1"/>
  <c r="K692" i="49"/>
  <c r="I692" i="49"/>
  <c r="J692" i="49" s="1"/>
  <c r="K691" i="49"/>
  <c r="J691" i="49"/>
  <c r="I691" i="49"/>
  <c r="H691" i="49" s="1"/>
  <c r="K690" i="49"/>
  <c r="I690" i="49"/>
  <c r="J690" i="49" s="1"/>
  <c r="K689" i="49"/>
  <c r="J689" i="49"/>
  <c r="I689" i="49"/>
  <c r="H689" i="49" s="1"/>
  <c r="K688" i="49"/>
  <c r="I688" i="49"/>
  <c r="K687" i="49"/>
  <c r="I687" i="49"/>
  <c r="H687" i="49" s="1"/>
  <c r="K686" i="49"/>
  <c r="I686" i="49"/>
  <c r="K685" i="49"/>
  <c r="I685" i="49"/>
  <c r="H685" i="49" s="1"/>
  <c r="K684" i="49"/>
  <c r="I684" i="49"/>
  <c r="K683" i="49"/>
  <c r="I683" i="49"/>
  <c r="H683" i="49" s="1"/>
  <c r="K682" i="49"/>
  <c r="I682" i="49"/>
  <c r="K681" i="49"/>
  <c r="I681" i="49"/>
  <c r="H681" i="49" s="1"/>
  <c r="K680" i="49"/>
  <c r="I680" i="49"/>
  <c r="K679" i="49"/>
  <c r="J679" i="49"/>
  <c r="I679" i="49"/>
  <c r="H679" i="49" s="1"/>
  <c r="K678" i="49"/>
  <c r="I678" i="49"/>
  <c r="K677" i="49"/>
  <c r="J677" i="49"/>
  <c r="I677" i="49"/>
  <c r="H677" i="49" s="1"/>
  <c r="K676" i="49"/>
  <c r="I676" i="49"/>
  <c r="K675" i="49"/>
  <c r="J675" i="49"/>
  <c r="I675" i="49"/>
  <c r="H675" i="49" s="1"/>
  <c r="K674" i="49"/>
  <c r="I674" i="49"/>
  <c r="K673" i="49"/>
  <c r="J673" i="49"/>
  <c r="I673" i="49"/>
  <c r="H673" i="49" s="1"/>
  <c r="K672" i="49"/>
  <c r="I672" i="49"/>
  <c r="K671" i="49"/>
  <c r="I671" i="49"/>
  <c r="H671" i="49" s="1"/>
  <c r="K670" i="49"/>
  <c r="I670" i="49"/>
  <c r="K669" i="49"/>
  <c r="I669" i="49"/>
  <c r="H669" i="49" s="1"/>
  <c r="K668" i="49"/>
  <c r="I668" i="49"/>
  <c r="K667" i="49"/>
  <c r="I667" i="49"/>
  <c r="H667" i="49" s="1"/>
  <c r="K666" i="49"/>
  <c r="I666" i="49"/>
  <c r="K665" i="49"/>
  <c r="I665" i="49"/>
  <c r="H665" i="49" s="1"/>
  <c r="K664" i="49"/>
  <c r="I664" i="49"/>
  <c r="K663" i="49"/>
  <c r="J663" i="49"/>
  <c r="I663" i="49"/>
  <c r="H663" i="49" s="1"/>
  <c r="K662" i="49"/>
  <c r="I662" i="49"/>
  <c r="K661" i="49"/>
  <c r="J661" i="49"/>
  <c r="I661" i="49"/>
  <c r="H661" i="49" s="1"/>
  <c r="K660" i="49"/>
  <c r="I660" i="49"/>
  <c r="K659" i="49"/>
  <c r="J659" i="49"/>
  <c r="I659" i="49"/>
  <c r="H659" i="49" s="1"/>
  <c r="K658" i="49"/>
  <c r="I658" i="49"/>
  <c r="K657" i="49"/>
  <c r="J657" i="49"/>
  <c r="I657" i="49"/>
  <c r="H657" i="49" s="1"/>
  <c r="K656" i="49"/>
  <c r="I656" i="49"/>
  <c r="K655" i="49"/>
  <c r="I655" i="49"/>
  <c r="H655" i="49" s="1"/>
  <c r="K654" i="49"/>
  <c r="I654" i="49"/>
  <c r="K653" i="49"/>
  <c r="I653" i="49"/>
  <c r="H653" i="49" s="1"/>
  <c r="K652" i="49"/>
  <c r="I652" i="49"/>
  <c r="K651" i="49"/>
  <c r="I651" i="49"/>
  <c r="H651" i="49" s="1"/>
  <c r="K650" i="49"/>
  <c r="I650" i="49"/>
  <c r="K649" i="49"/>
  <c r="I649" i="49"/>
  <c r="H649" i="49" s="1"/>
  <c r="K648" i="49"/>
  <c r="I648" i="49"/>
  <c r="K647" i="49"/>
  <c r="J647" i="49"/>
  <c r="I647" i="49"/>
  <c r="H647" i="49" s="1"/>
  <c r="K646" i="49"/>
  <c r="I646" i="49"/>
  <c r="K645" i="49"/>
  <c r="J645" i="49"/>
  <c r="I645" i="49"/>
  <c r="H645" i="49" s="1"/>
  <c r="K644" i="49"/>
  <c r="I644" i="49"/>
  <c r="K643" i="49"/>
  <c r="J643" i="49"/>
  <c r="I643" i="49"/>
  <c r="H643" i="49" s="1"/>
  <c r="K642" i="49"/>
  <c r="I642" i="49"/>
  <c r="K641" i="49"/>
  <c r="J641" i="49"/>
  <c r="I641" i="49"/>
  <c r="H641" i="49" s="1"/>
  <c r="K640" i="49"/>
  <c r="I640" i="49"/>
  <c r="K639" i="49"/>
  <c r="I639" i="49"/>
  <c r="H639" i="49" s="1"/>
  <c r="K638" i="49"/>
  <c r="I638" i="49"/>
  <c r="K637" i="49"/>
  <c r="I637" i="49"/>
  <c r="H637" i="49" s="1"/>
  <c r="K636" i="49"/>
  <c r="I636" i="49"/>
  <c r="K635" i="49"/>
  <c r="I635" i="49"/>
  <c r="H635" i="49" s="1"/>
  <c r="K634" i="49"/>
  <c r="I634" i="49"/>
  <c r="K633" i="49"/>
  <c r="I633" i="49"/>
  <c r="H633" i="49" s="1"/>
  <c r="K632" i="49"/>
  <c r="I632" i="49"/>
  <c r="K631" i="49"/>
  <c r="J631" i="49"/>
  <c r="I631" i="49"/>
  <c r="H631" i="49" s="1"/>
  <c r="K630" i="49"/>
  <c r="I630" i="49"/>
  <c r="K629" i="49"/>
  <c r="J629" i="49"/>
  <c r="I629" i="49"/>
  <c r="H629" i="49" s="1"/>
  <c r="K628" i="49"/>
  <c r="I628" i="49"/>
  <c r="K627" i="49"/>
  <c r="J627" i="49"/>
  <c r="I627" i="49"/>
  <c r="H627" i="49" s="1"/>
  <c r="K626" i="49"/>
  <c r="I626" i="49"/>
  <c r="K625" i="49"/>
  <c r="J625" i="49"/>
  <c r="I625" i="49"/>
  <c r="H625" i="49" s="1"/>
  <c r="K624" i="49"/>
  <c r="I624" i="49"/>
  <c r="K623" i="49"/>
  <c r="I623" i="49"/>
  <c r="H623" i="49" s="1"/>
  <c r="K622" i="49"/>
  <c r="I622" i="49"/>
  <c r="K621" i="49"/>
  <c r="I621" i="49"/>
  <c r="H621" i="49" s="1"/>
  <c r="K620" i="49"/>
  <c r="I620" i="49"/>
  <c r="K619" i="49"/>
  <c r="I619" i="49"/>
  <c r="J619" i="49" s="1"/>
  <c r="K618" i="49"/>
  <c r="I618" i="49"/>
  <c r="K617" i="49"/>
  <c r="I617" i="49"/>
  <c r="J617" i="49" s="1"/>
  <c r="K616" i="49"/>
  <c r="I616" i="49"/>
  <c r="K615" i="49"/>
  <c r="J615" i="49"/>
  <c r="I615" i="49"/>
  <c r="H615" i="49"/>
  <c r="K614" i="49"/>
  <c r="I614" i="49"/>
  <c r="K613" i="49"/>
  <c r="J613" i="49"/>
  <c r="I613" i="49"/>
  <c r="H613" i="49"/>
  <c r="K612" i="49"/>
  <c r="I612" i="49"/>
  <c r="K611" i="49"/>
  <c r="I611" i="49"/>
  <c r="J611" i="49" s="1"/>
  <c r="K610" i="49"/>
  <c r="I610" i="49"/>
  <c r="K609" i="49"/>
  <c r="I609" i="49"/>
  <c r="J609" i="49" s="1"/>
  <c r="K608" i="49"/>
  <c r="I608" i="49"/>
  <c r="K607" i="49"/>
  <c r="J607" i="49"/>
  <c r="I607" i="49"/>
  <c r="H607" i="49"/>
  <c r="K606" i="49"/>
  <c r="I606" i="49"/>
  <c r="K605" i="49"/>
  <c r="J605" i="49"/>
  <c r="I605" i="49"/>
  <c r="H605" i="49"/>
  <c r="K604" i="49"/>
  <c r="I604" i="49"/>
  <c r="K603" i="49"/>
  <c r="I603" i="49"/>
  <c r="J603" i="49" s="1"/>
  <c r="K602" i="49"/>
  <c r="I602" i="49"/>
  <c r="K601" i="49"/>
  <c r="I601" i="49"/>
  <c r="J601" i="49" s="1"/>
  <c r="K600" i="49"/>
  <c r="I600" i="49"/>
  <c r="K599" i="49"/>
  <c r="J599" i="49"/>
  <c r="I599" i="49"/>
  <c r="H599" i="49"/>
  <c r="K598" i="49"/>
  <c r="I598" i="49"/>
  <c r="K597" i="49"/>
  <c r="J597" i="49"/>
  <c r="I597" i="49"/>
  <c r="H597" i="49"/>
  <c r="K596" i="49"/>
  <c r="I596" i="49"/>
  <c r="K595" i="49"/>
  <c r="I595" i="49"/>
  <c r="J595" i="49" s="1"/>
  <c r="K594" i="49"/>
  <c r="I594" i="49"/>
  <c r="K593" i="49"/>
  <c r="I593" i="49"/>
  <c r="J593" i="49" s="1"/>
  <c r="K592" i="49"/>
  <c r="I592" i="49"/>
  <c r="K591" i="49"/>
  <c r="J591" i="49"/>
  <c r="I591" i="49"/>
  <c r="H591" i="49"/>
  <c r="K590" i="49"/>
  <c r="I590" i="49"/>
  <c r="K589" i="49"/>
  <c r="J589" i="49"/>
  <c r="I589" i="49"/>
  <c r="H589" i="49"/>
  <c r="K588" i="49"/>
  <c r="I588" i="49"/>
  <c r="K587" i="49"/>
  <c r="I587" i="49"/>
  <c r="J587" i="49" s="1"/>
  <c r="K586" i="49"/>
  <c r="I586" i="49"/>
  <c r="K585" i="49"/>
  <c r="I585" i="49"/>
  <c r="J585" i="49" s="1"/>
  <c r="K584" i="49"/>
  <c r="I584" i="49"/>
  <c r="K583" i="49"/>
  <c r="J583" i="49"/>
  <c r="I583" i="49"/>
  <c r="H583" i="49"/>
  <c r="K582" i="49"/>
  <c r="I582" i="49"/>
  <c r="K581" i="49"/>
  <c r="J581" i="49"/>
  <c r="I581" i="49"/>
  <c r="H581" i="49"/>
  <c r="K580" i="49"/>
  <c r="I580" i="49"/>
  <c r="K579" i="49"/>
  <c r="I579" i="49"/>
  <c r="J579" i="49" s="1"/>
  <c r="K578" i="49"/>
  <c r="I578" i="49"/>
  <c r="K577" i="49"/>
  <c r="I577" i="49"/>
  <c r="J577" i="49" s="1"/>
  <c r="K576" i="49"/>
  <c r="I576" i="49"/>
  <c r="K575" i="49"/>
  <c r="J575" i="49"/>
  <c r="I575" i="49"/>
  <c r="H575" i="49"/>
  <c r="K574" i="49"/>
  <c r="I574" i="49"/>
  <c r="K573" i="49"/>
  <c r="J573" i="49"/>
  <c r="I573" i="49"/>
  <c r="H573" i="49"/>
  <c r="K572" i="49"/>
  <c r="I572" i="49"/>
  <c r="K571" i="49"/>
  <c r="I571" i="49"/>
  <c r="J571" i="49" s="1"/>
  <c r="K570" i="49"/>
  <c r="I570" i="49"/>
  <c r="K569" i="49"/>
  <c r="I569" i="49"/>
  <c r="J569" i="49" s="1"/>
  <c r="K568" i="49"/>
  <c r="I568" i="49"/>
  <c r="K567" i="49"/>
  <c r="J567" i="49"/>
  <c r="I567" i="49"/>
  <c r="H567" i="49"/>
  <c r="K566" i="49"/>
  <c r="I566" i="49"/>
  <c r="K565" i="49"/>
  <c r="J565" i="49"/>
  <c r="I565" i="49"/>
  <c r="H565" i="49"/>
  <c r="K564" i="49"/>
  <c r="I564" i="49"/>
  <c r="K563" i="49"/>
  <c r="I563" i="49"/>
  <c r="J563" i="49" s="1"/>
  <c r="K562" i="49"/>
  <c r="I562" i="49"/>
  <c r="K561" i="49"/>
  <c r="I561" i="49"/>
  <c r="J561" i="49" s="1"/>
  <c r="K560" i="49"/>
  <c r="I560" i="49"/>
  <c r="K559" i="49"/>
  <c r="J559" i="49"/>
  <c r="I559" i="49"/>
  <c r="H559" i="49"/>
  <c r="K558" i="49"/>
  <c r="I558" i="49"/>
  <c r="K557" i="49"/>
  <c r="J557" i="49"/>
  <c r="I557" i="49"/>
  <c r="H557" i="49"/>
  <c r="K556" i="49"/>
  <c r="I556" i="49"/>
  <c r="K555" i="49"/>
  <c r="I555" i="49"/>
  <c r="J555" i="49" s="1"/>
  <c r="K554" i="49"/>
  <c r="I554" i="49"/>
  <c r="K553" i="49"/>
  <c r="I553" i="49"/>
  <c r="J553" i="49" s="1"/>
  <c r="K552" i="49"/>
  <c r="I552" i="49"/>
  <c r="K551" i="49"/>
  <c r="J551" i="49"/>
  <c r="I551" i="49"/>
  <c r="H551" i="49"/>
  <c r="K550" i="49"/>
  <c r="I550" i="49"/>
  <c r="K549" i="49"/>
  <c r="J549" i="49"/>
  <c r="I549" i="49"/>
  <c r="H549" i="49"/>
  <c r="K548" i="49"/>
  <c r="I548" i="49"/>
  <c r="K547" i="49"/>
  <c r="I547" i="49"/>
  <c r="J547" i="49" s="1"/>
  <c r="K546" i="49"/>
  <c r="I546" i="49"/>
  <c r="K545" i="49"/>
  <c r="I545" i="49"/>
  <c r="J545" i="49" s="1"/>
  <c r="K544" i="49"/>
  <c r="I544" i="49"/>
  <c r="K543" i="49"/>
  <c r="J543" i="49"/>
  <c r="I543" i="49"/>
  <c r="H543" i="49"/>
  <c r="K542" i="49"/>
  <c r="I542" i="49"/>
  <c r="K541" i="49"/>
  <c r="J541" i="49"/>
  <c r="I541" i="49"/>
  <c r="H541" i="49"/>
  <c r="K540" i="49"/>
  <c r="I540" i="49"/>
  <c r="K539" i="49"/>
  <c r="I539" i="49"/>
  <c r="J539" i="49" s="1"/>
  <c r="K538" i="49"/>
  <c r="I538" i="49"/>
  <c r="K537" i="49"/>
  <c r="I537" i="49"/>
  <c r="J537" i="49" s="1"/>
  <c r="K536" i="49"/>
  <c r="I536" i="49"/>
  <c r="K535" i="49"/>
  <c r="J535" i="49"/>
  <c r="I535" i="49"/>
  <c r="H535" i="49"/>
  <c r="K534" i="49"/>
  <c r="I534" i="49"/>
  <c r="K533" i="49"/>
  <c r="J533" i="49"/>
  <c r="I533" i="49"/>
  <c r="H533" i="49"/>
  <c r="K532" i="49"/>
  <c r="I532" i="49"/>
  <c r="K531" i="49"/>
  <c r="I531" i="49"/>
  <c r="J531" i="49" s="1"/>
  <c r="K530" i="49"/>
  <c r="I530" i="49"/>
  <c r="K529" i="49"/>
  <c r="I529" i="49"/>
  <c r="J529" i="49" s="1"/>
  <c r="K528" i="49"/>
  <c r="I528" i="49"/>
  <c r="K527" i="49"/>
  <c r="J527" i="49"/>
  <c r="I527" i="49"/>
  <c r="H527" i="49"/>
  <c r="K526" i="49"/>
  <c r="I526" i="49"/>
  <c r="K525" i="49"/>
  <c r="J525" i="49"/>
  <c r="I525" i="49"/>
  <c r="H525" i="49"/>
  <c r="K524" i="49"/>
  <c r="I524" i="49"/>
  <c r="K523" i="49"/>
  <c r="I523" i="49"/>
  <c r="J523" i="49" s="1"/>
  <c r="K522" i="49"/>
  <c r="I522" i="49"/>
  <c r="K521" i="49"/>
  <c r="I521" i="49"/>
  <c r="J521" i="49" s="1"/>
  <c r="K520" i="49"/>
  <c r="I520" i="49"/>
  <c r="K519" i="49"/>
  <c r="J519" i="49"/>
  <c r="I519" i="49"/>
  <c r="H519" i="49"/>
  <c r="K518" i="49"/>
  <c r="I518" i="49"/>
  <c r="K517" i="49"/>
  <c r="J517" i="49"/>
  <c r="I517" i="49"/>
  <c r="H517" i="49"/>
  <c r="K516" i="49"/>
  <c r="I516" i="49"/>
  <c r="K515" i="49"/>
  <c r="I515" i="49"/>
  <c r="J515" i="49" s="1"/>
  <c r="K514" i="49"/>
  <c r="I514" i="49"/>
  <c r="K513" i="49"/>
  <c r="I513" i="49"/>
  <c r="J513" i="49" s="1"/>
  <c r="K512" i="49"/>
  <c r="I512" i="49"/>
  <c r="K511" i="49"/>
  <c r="J511" i="49"/>
  <c r="I511" i="49"/>
  <c r="H511" i="49"/>
  <c r="K510" i="49"/>
  <c r="I510" i="49"/>
  <c r="K509" i="49"/>
  <c r="J509" i="49"/>
  <c r="I509" i="49"/>
  <c r="H509" i="49"/>
  <c r="K508" i="49"/>
  <c r="I508" i="49"/>
  <c r="K507" i="49"/>
  <c r="I507" i="49"/>
  <c r="J507" i="49" s="1"/>
  <c r="K506" i="49"/>
  <c r="I506" i="49"/>
  <c r="K505" i="49"/>
  <c r="I505" i="49"/>
  <c r="J505" i="49" s="1"/>
  <c r="K504" i="49"/>
  <c r="I504" i="49"/>
  <c r="K503" i="49"/>
  <c r="J503" i="49"/>
  <c r="I503" i="49"/>
  <c r="H503" i="49"/>
  <c r="K502" i="49"/>
  <c r="I502" i="49"/>
  <c r="K501" i="49"/>
  <c r="J501" i="49"/>
  <c r="I501" i="49"/>
  <c r="H501" i="49"/>
  <c r="K500" i="49"/>
  <c r="I500" i="49"/>
  <c r="K499" i="49"/>
  <c r="I499" i="49"/>
  <c r="J499" i="49" s="1"/>
  <c r="K498" i="49"/>
  <c r="I498" i="49"/>
  <c r="K497" i="49"/>
  <c r="I497" i="49"/>
  <c r="J497" i="49" s="1"/>
  <c r="K496" i="49"/>
  <c r="I496" i="49"/>
  <c r="K495" i="49"/>
  <c r="J495" i="49"/>
  <c r="I495" i="49"/>
  <c r="H495" i="49"/>
  <c r="K494" i="49"/>
  <c r="I494" i="49"/>
  <c r="K493" i="49"/>
  <c r="J493" i="49"/>
  <c r="I493" i="49"/>
  <c r="H493" i="49"/>
  <c r="K492" i="49"/>
  <c r="I492" i="49"/>
  <c r="K491" i="49"/>
  <c r="I491" i="49"/>
  <c r="J491" i="49" s="1"/>
  <c r="K490" i="49"/>
  <c r="I490" i="49"/>
  <c r="K489" i="49"/>
  <c r="I489" i="49"/>
  <c r="J489" i="49" s="1"/>
  <c r="K488" i="49"/>
  <c r="I488" i="49"/>
  <c r="K487" i="49"/>
  <c r="J487" i="49"/>
  <c r="I487" i="49"/>
  <c r="H487" i="49"/>
  <c r="K486" i="49"/>
  <c r="I486" i="49"/>
  <c r="K485" i="49"/>
  <c r="J485" i="49"/>
  <c r="I485" i="49"/>
  <c r="H485" i="49"/>
  <c r="K484" i="49"/>
  <c r="I484" i="49"/>
  <c r="K483" i="49"/>
  <c r="I483" i="49"/>
  <c r="J483" i="49" s="1"/>
  <c r="K482" i="49"/>
  <c r="I482" i="49"/>
  <c r="K481" i="49"/>
  <c r="I481" i="49"/>
  <c r="J481" i="49" s="1"/>
  <c r="K480" i="49"/>
  <c r="I480" i="49"/>
  <c r="K479" i="49"/>
  <c r="J479" i="49"/>
  <c r="I479" i="49"/>
  <c r="H479" i="49"/>
  <c r="K478" i="49"/>
  <c r="I478" i="49"/>
  <c r="K477" i="49"/>
  <c r="J477" i="49"/>
  <c r="I477" i="49"/>
  <c r="H477" i="49"/>
  <c r="K476" i="49"/>
  <c r="I476" i="49"/>
  <c r="K475" i="49"/>
  <c r="I475" i="49"/>
  <c r="J475" i="49" s="1"/>
  <c r="K474" i="49"/>
  <c r="I474" i="49"/>
  <c r="K473" i="49"/>
  <c r="I473" i="49"/>
  <c r="J473" i="49" s="1"/>
  <c r="K472" i="49"/>
  <c r="I472" i="49"/>
  <c r="K471" i="49"/>
  <c r="J471" i="49"/>
  <c r="I471" i="49"/>
  <c r="H471" i="49"/>
  <c r="K470" i="49"/>
  <c r="I470" i="49"/>
  <c r="K469" i="49"/>
  <c r="J469" i="49"/>
  <c r="I469" i="49"/>
  <c r="H469" i="49"/>
  <c r="K468" i="49"/>
  <c r="I468" i="49"/>
  <c r="K467" i="49"/>
  <c r="I467" i="49"/>
  <c r="J467" i="49" s="1"/>
  <c r="K466" i="49"/>
  <c r="I466" i="49"/>
  <c r="K465" i="49"/>
  <c r="I465" i="49"/>
  <c r="J465" i="49" s="1"/>
  <c r="K464" i="49"/>
  <c r="I464" i="49"/>
  <c r="K463" i="49"/>
  <c r="J463" i="49"/>
  <c r="I463" i="49"/>
  <c r="H463" i="49"/>
  <c r="K462" i="49"/>
  <c r="I462" i="49"/>
  <c r="K461" i="49"/>
  <c r="J461" i="49"/>
  <c r="I461" i="49"/>
  <c r="H461" i="49"/>
  <c r="K460" i="49"/>
  <c r="I460" i="49"/>
  <c r="K459" i="49"/>
  <c r="I459" i="49"/>
  <c r="J459" i="49" s="1"/>
  <c r="K458" i="49"/>
  <c r="I458" i="49"/>
  <c r="K457" i="49"/>
  <c r="I457" i="49"/>
  <c r="J457" i="49" s="1"/>
  <c r="K456" i="49"/>
  <c r="I456" i="49"/>
  <c r="K455" i="49"/>
  <c r="J455" i="49"/>
  <c r="I455" i="49"/>
  <c r="H455" i="49"/>
  <c r="K454" i="49"/>
  <c r="I454" i="49"/>
  <c r="K453" i="49"/>
  <c r="J453" i="49"/>
  <c r="I453" i="49"/>
  <c r="H453" i="49"/>
  <c r="K452" i="49"/>
  <c r="I452" i="49"/>
  <c r="K451" i="49"/>
  <c r="I451" i="49"/>
  <c r="J451" i="49" s="1"/>
  <c r="K450" i="49"/>
  <c r="I450" i="49"/>
  <c r="K449" i="49"/>
  <c r="I449" i="49"/>
  <c r="J449" i="49" s="1"/>
  <c r="K448" i="49"/>
  <c r="I448" i="49"/>
  <c r="K447" i="49"/>
  <c r="J447" i="49"/>
  <c r="I447" i="49"/>
  <c r="H447" i="49"/>
  <c r="K446" i="49"/>
  <c r="I446" i="49"/>
  <c r="K445" i="49"/>
  <c r="J445" i="49"/>
  <c r="I445" i="49"/>
  <c r="H445" i="49"/>
  <c r="K444" i="49"/>
  <c r="I444" i="49"/>
  <c r="K443" i="49"/>
  <c r="I443" i="49"/>
  <c r="J443" i="49" s="1"/>
  <c r="K442" i="49"/>
  <c r="I442" i="49"/>
  <c r="K441" i="49"/>
  <c r="I441" i="49"/>
  <c r="J441" i="49" s="1"/>
  <c r="K440" i="49"/>
  <c r="I440" i="49"/>
  <c r="K439" i="49"/>
  <c r="J439" i="49"/>
  <c r="I439" i="49"/>
  <c r="H439" i="49"/>
  <c r="K438" i="49"/>
  <c r="I438" i="49"/>
  <c r="K437" i="49"/>
  <c r="J437" i="49"/>
  <c r="I437" i="49"/>
  <c r="H437" i="49"/>
  <c r="K436" i="49"/>
  <c r="I436" i="49"/>
  <c r="K435" i="49"/>
  <c r="I435" i="49"/>
  <c r="J435" i="49" s="1"/>
  <c r="K434" i="49"/>
  <c r="I434" i="49"/>
  <c r="K433" i="49"/>
  <c r="I433" i="49"/>
  <c r="J433" i="49" s="1"/>
  <c r="K432" i="49"/>
  <c r="I432" i="49"/>
  <c r="K431" i="49"/>
  <c r="J431" i="49"/>
  <c r="I431" i="49"/>
  <c r="H431" i="49"/>
  <c r="K430" i="49"/>
  <c r="I430" i="49"/>
  <c r="K429" i="49"/>
  <c r="J429" i="49"/>
  <c r="I429" i="49"/>
  <c r="H429" i="49"/>
  <c r="K428" i="49"/>
  <c r="I428" i="49"/>
  <c r="K427" i="49"/>
  <c r="I427" i="49"/>
  <c r="J427" i="49" s="1"/>
  <c r="K426" i="49"/>
  <c r="I426" i="49"/>
  <c r="K425" i="49"/>
  <c r="I425" i="49"/>
  <c r="J425" i="49" s="1"/>
  <c r="K424" i="49"/>
  <c r="I424" i="49"/>
  <c r="K423" i="49"/>
  <c r="J423" i="49"/>
  <c r="I423" i="49"/>
  <c r="H423" i="49"/>
  <c r="K422" i="49"/>
  <c r="I422" i="49"/>
  <c r="K421" i="49"/>
  <c r="J421" i="49"/>
  <c r="I421" i="49"/>
  <c r="H421" i="49"/>
  <c r="K420" i="49"/>
  <c r="I420" i="49"/>
  <c r="K419" i="49"/>
  <c r="I419" i="49"/>
  <c r="J419" i="49" s="1"/>
  <c r="K418" i="49"/>
  <c r="I418" i="49"/>
  <c r="K417" i="49"/>
  <c r="I417" i="49"/>
  <c r="J417" i="49" s="1"/>
  <c r="K416" i="49"/>
  <c r="I416" i="49"/>
  <c r="K415" i="49"/>
  <c r="J415" i="49"/>
  <c r="I415" i="49"/>
  <c r="H415" i="49"/>
  <c r="K414" i="49"/>
  <c r="I414" i="49"/>
  <c r="K413" i="49"/>
  <c r="J413" i="49"/>
  <c r="I413" i="49"/>
  <c r="H413" i="49"/>
  <c r="K412" i="49"/>
  <c r="I412" i="49"/>
  <c r="K411" i="49"/>
  <c r="I411" i="49"/>
  <c r="J411" i="49" s="1"/>
  <c r="K410" i="49"/>
  <c r="I410" i="49"/>
  <c r="K409" i="49"/>
  <c r="I409" i="49"/>
  <c r="J409" i="49" s="1"/>
  <c r="K408" i="49"/>
  <c r="I408" i="49"/>
  <c r="K407" i="49"/>
  <c r="J407" i="49"/>
  <c r="I407" i="49"/>
  <c r="H407" i="49"/>
  <c r="K406" i="49"/>
  <c r="I406" i="49"/>
  <c r="K405" i="49"/>
  <c r="J405" i="49"/>
  <c r="I405" i="49"/>
  <c r="H405" i="49"/>
  <c r="K404" i="49"/>
  <c r="I404" i="49"/>
  <c r="K403" i="49"/>
  <c r="I403" i="49"/>
  <c r="J403" i="49" s="1"/>
  <c r="K402" i="49"/>
  <c r="I402" i="49"/>
  <c r="K401" i="49"/>
  <c r="I401" i="49"/>
  <c r="J401" i="49" s="1"/>
  <c r="K400" i="49"/>
  <c r="I400" i="49"/>
  <c r="K399" i="49"/>
  <c r="J399" i="49"/>
  <c r="I399" i="49"/>
  <c r="H399" i="49"/>
  <c r="K398" i="49"/>
  <c r="I398" i="49"/>
  <c r="K397" i="49"/>
  <c r="J397" i="49"/>
  <c r="I397" i="49"/>
  <c r="H397" i="49"/>
  <c r="K396" i="49"/>
  <c r="I396" i="49"/>
  <c r="H396" i="49" s="1"/>
  <c r="K395" i="49"/>
  <c r="J395" i="49"/>
  <c r="I395" i="49"/>
  <c r="H395" i="49" s="1"/>
  <c r="K394" i="49"/>
  <c r="I394" i="49"/>
  <c r="H394" i="49" s="1"/>
  <c r="K393" i="49"/>
  <c r="I393" i="49"/>
  <c r="J393" i="49" s="1"/>
  <c r="K392" i="49"/>
  <c r="J392" i="49"/>
  <c r="I392" i="49"/>
  <c r="H392" i="49" s="1"/>
  <c r="K391" i="49"/>
  <c r="J391" i="49"/>
  <c r="I391" i="49"/>
  <c r="H391" i="49"/>
  <c r="K390" i="49"/>
  <c r="I390" i="49"/>
  <c r="H390" i="49" s="1"/>
  <c r="K389" i="49"/>
  <c r="I389" i="49"/>
  <c r="J389" i="49" s="1"/>
  <c r="K388" i="49"/>
  <c r="J388" i="49"/>
  <c r="I388" i="49"/>
  <c r="H388" i="49" s="1"/>
  <c r="K387" i="49"/>
  <c r="I387" i="49"/>
  <c r="J387" i="49" s="1"/>
  <c r="H387" i="49"/>
  <c r="K386" i="49"/>
  <c r="J386" i="49"/>
  <c r="I386" i="49"/>
  <c r="H386" i="49" s="1"/>
  <c r="K385" i="49"/>
  <c r="J385" i="49"/>
  <c r="I385" i="49"/>
  <c r="H385" i="49"/>
  <c r="K384" i="49"/>
  <c r="I384" i="49"/>
  <c r="H384" i="49" s="1"/>
  <c r="K383" i="49"/>
  <c r="I383" i="49"/>
  <c r="J383" i="49" s="1"/>
  <c r="K382" i="49"/>
  <c r="J382" i="49"/>
  <c r="I382" i="49"/>
  <c r="H382" i="49" s="1"/>
  <c r="K381" i="49"/>
  <c r="J381" i="49"/>
  <c r="I381" i="49"/>
  <c r="H381" i="49"/>
  <c r="K380" i="49"/>
  <c r="I380" i="49"/>
  <c r="H380" i="49" s="1"/>
  <c r="K379" i="49"/>
  <c r="J379" i="49"/>
  <c r="I379" i="49"/>
  <c r="H379" i="49" s="1"/>
  <c r="K378" i="49"/>
  <c r="I378" i="49"/>
  <c r="H378" i="49" s="1"/>
  <c r="K377" i="49"/>
  <c r="I377" i="49"/>
  <c r="J377" i="49" s="1"/>
  <c r="K376" i="49"/>
  <c r="J376" i="49"/>
  <c r="I376" i="49"/>
  <c r="H376" i="49" s="1"/>
  <c r="K375" i="49"/>
  <c r="J375" i="49"/>
  <c r="I375" i="49"/>
  <c r="H375" i="49"/>
  <c r="K374" i="49"/>
  <c r="I374" i="49"/>
  <c r="H374" i="49" s="1"/>
  <c r="K373" i="49"/>
  <c r="I373" i="49"/>
  <c r="J373" i="49" s="1"/>
  <c r="K372" i="49"/>
  <c r="J372" i="49"/>
  <c r="I372" i="49"/>
  <c r="H372" i="49" s="1"/>
  <c r="K371" i="49"/>
  <c r="I371" i="49"/>
  <c r="J371" i="49" s="1"/>
  <c r="H371" i="49"/>
  <c r="K370" i="49"/>
  <c r="J370" i="49"/>
  <c r="I370" i="49"/>
  <c r="H370" i="49" s="1"/>
  <c r="K369" i="49"/>
  <c r="J369" i="49"/>
  <c r="I369" i="49"/>
  <c r="H369" i="49"/>
  <c r="K368" i="49"/>
  <c r="I368" i="49"/>
  <c r="H368" i="49" s="1"/>
  <c r="K367" i="49"/>
  <c r="I367" i="49"/>
  <c r="J367" i="49" s="1"/>
  <c r="K366" i="49"/>
  <c r="J366" i="49"/>
  <c r="I366" i="49"/>
  <c r="H366" i="49" s="1"/>
  <c r="K365" i="49"/>
  <c r="J365" i="49"/>
  <c r="I365" i="49"/>
  <c r="H365" i="49"/>
  <c r="K364" i="49"/>
  <c r="I364" i="49"/>
  <c r="H364" i="49" s="1"/>
  <c r="K363" i="49"/>
  <c r="J363" i="49"/>
  <c r="I363" i="49"/>
  <c r="H363" i="49" s="1"/>
  <c r="K362" i="49"/>
  <c r="I362" i="49"/>
  <c r="H362" i="49" s="1"/>
  <c r="K361" i="49"/>
  <c r="I361" i="49"/>
  <c r="J361" i="49" s="1"/>
  <c r="K360" i="49"/>
  <c r="J360" i="49"/>
  <c r="I360" i="49"/>
  <c r="H360" i="49" s="1"/>
  <c r="K359" i="49"/>
  <c r="J359" i="49"/>
  <c r="I359" i="49"/>
  <c r="H359" i="49"/>
  <c r="K358" i="49"/>
  <c r="I358" i="49"/>
  <c r="H358" i="49" s="1"/>
  <c r="K357" i="49"/>
  <c r="I357" i="49"/>
  <c r="J357" i="49" s="1"/>
  <c r="K356" i="49"/>
  <c r="J356" i="49"/>
  <c r="I356" i="49"/>
  <c r="H356" i="49" s="1"/>
  <c r="K355" i="49"/>
  <c r="I355" i="49"/>
  <c r="J355" i="49" s="1"/>
  <c r="H355" i="49"/>
  <c r="K354" i="49"/>
  <c r="J354" i="49"/>
  <c r="I354" i="49"/>
  <c r="H354" i="49" s="1"/>
  <c r="K353" i="49"/>
  <c r="J353" i="49"/>
  <c r="I353" i="49"/>
  <c r="H353" i="49"/>
  <c r="K352" i="49"/>
  <c r="I352" i="49"/>
  <c r="H352" i="49" s="1"/>
  <c r="K351" i="49"/>
  <c r="I351" i="49"/>
  <c r="J351" i="49" s="1"/>
  <c r="K350" i="49"/>
  <c r="J350" i="49"/>
  <c r="I350" i="49"/>
  <c r="H350" i="49" s="1"/>
  <c r="K349" i="49"/>
  <c r="J349" i="49"/>
  <c r="I349" i="49"/>
  <c r="H349" i="49"/>
  <c r="K348" i="49"/>
  <c r="I348" i="49"/>
  <c r="H348" i="49" s="1"/>
  <c r="K347" i="49"/>
  <c r="J347" i="49"/>
  <c r="I347" i="49"/>
  <c r="H347" i="49" s="1"/>
  <c r="K346" i="49"/>
  <c r="I346" i="49"/>
  <c r="H346" i="49" s="1"/>
  <c r="K345" i="49"/>
  <c r="I345" i="49"/>
  <c r="J345" i="49" s="1"/>
  <c r="K344" i="49"/>
  <c r="J344" i="49"/>
  <c r="I344" i="49"/>
  <c r="H344" i="49" s="1"/>
  <c r="K343" i="49"/>
  <c r="J343" i="49"/>
  <c r="I343" i="49"/>
  <c r="H343" i="49"/>
  <c r="K342" i="49"/>
  <c r="I342" i="49"/>
  <c r="J342" i="49" s="1"/>
  <c r="K341" i="49"/>
  <c r="J341" i="49"/>
  <c r="I341" i="49"/>
  <c r="H341" i="49"/>
  <c r="K340" i="49"/>
  <c r="I340" i="49"/>
  <c r="J340" i="49" s="1"/>
  <c r="K339" i="49"/>
  <c r="J339" i="49"/>
  <c r="I339" i="49"/>
  <c r="H339" i="49"/>
  <c r="K338" i="49"/>
  <c r="I338" i="49"/>
  <c r="J338" i="49" s="1"/>
  <c r="K337" i="49"/>
  <c r="J337" i="49"/>
  <c r="I337" i="49"/>
  <c r="H337" i="49"/>
  <c r="K336" i="49"/>
  <c r="I336" i="49"/>
  <c r="J336" i="49" s="1"/>
  <c r="K335" i="49"/>
  <c r="J335" i="49"/>
  <c r="I335" i="49"/>
  <c r="H335" i="49"/>
  <c r="K334" i="49"/>
  <c r="I334" i="49"/>
  <c r="J334" i="49" s="1"/>
  <c r="K333" i="49"/>
  <c r="J333" i="49"/>
  <c r="I333" i="49"/>
  <c r="H333" i="49"/>
  <c r="K332" i="49"/>
  <c r="I332" i="49"/>
  <c r="J332" i="49" s="1"/>
  <c r="K331" i="49"/>
  <c r="J331" i="49"/>
  <c r="I331" i="49"/>
  <c r="H331" i="49"/>
  <c r="K330" i="49"/>
  <c r="I330" i="49"/>
  <c r="J330" i="49" s="1"/>
  <c r="K329" i="49"/>
  <c r="J329" i="49"/>
  <c r="I329" i="49"/>
  <c r="H329" i="49"/>
  <c r="K328" i="49"/>
  <c r="I328" i="49"/>
  <c r="J328" i="49" s="1"/>
  <c r="K327" i="49"/>
  <c r="J327" i="49"/>
  <c r="I327" i="49"/>
  <c r="H327" i="49"/>
  <c r="K326" i="49"/>
  <c r="I326" i="49"/>
  <c r="J326" i="49" s="1"/>
  <c r="K325" i="49"/>
  <c r="J325" i="49"/>
  <c r="I325" i="49"/>
  <c r="H325" i="49"/>
  <c r="K324" i="49"/>
  <c r="I324" i="49"/>
  <c r="J324" i="49" s="1"/>
  <c r="K323" i="49"/>
  <c r="J323" i="49"/>
  <c r="I323" i="49"/>
  <c r="H323" i="49"/>
  <c r="K322" i="49"/>
  <c r="I322" i="49"/>
  <c r="J322" i="49" s="1"/>
  <c r="K321" i="49"/>
  <c r="J321" i="49"/>
  <c r="I321" i="49"/>
  <c r="H321" i="49"/>
  <c r="K320" i="49"/>
  <c r="I320" i="49"/>
  <c r="J320" i="49" s="1"/>
  <c r="K319" i="49"/>
  <c r="J319" i="49"/>
  <c r="I319" i="49"/>
  <c r="H319" i="49"/>
  <c r="K318" i="49"/>
  <c r="I318" i="49"/>
  <c r="J318" i="49" s="1"/>
  <c r="K317" i="49"/>
  <c r="J317" i="49"/>
  <c r="I317" i="49"/>
  <c r="H317" i="49"/>
  <c r="K316" i="49"/>
  <c r="I316" i="49"/>
  <c r="J316" i="49" s="1"/>
  <c r="K315" i="49"/>
  <c r="J315" i="49"/>
  <c r="I315" i="49"/>
  <c r="H315" i="49"/>
  <c r="K314" i="49"/>
  <c r="I314" i="49"/>
  <c r="J314" i="49" s="1"/>
  <c r="K313" i="49"/>
  <c r="J313" i="49"/>
  <c r="I313" i="49"/>
  <c r="H313" i="49"/>
  <c r="K312" i="49"/>
  <c r="I312" i="49"/>
  <c r="J312" i="49" s="1"/>
  <c r="K311" i="49"/>
  <c r="J311" i="49"/>
  <c r="I311" i="49"/>
  <c r="H311" i="49"/>
  <c r="K310" i="49"/>
  <c r="I310" i="49"/>
  <c r="J310" i="49" s="1"/>
  <c r="K309" i="49"/>
  <c r="J309" i="49"/>
  <c r="I309" i="49"/>
  <c r="H309" i="49"/>
  <c r="K308" i="49"/>
  <c r="I308" i="49"/>
  <c r="J308" i="49" s="1"/>
  <c r="K307" i="49"/>
  <c r="J307" i="49"/>
  <c r="I307" i="49"/>
  <c r="H307" i="49"/>
  <c r="K306" i="49"/>
  <c r="I306" i="49"/>
  <c r="J306" i="49" s="1"/>
  <c r="K305" i="49"/>
  <c r="J305" i="49"/>
  <c r="I305" i="49"/>
  <c r="H305" i="49"/>
  <c r="K304" i="49"/>
  <c r="I304" i="49"/>
  <c r="J304" i="49" s="1"/>
  <c r="K303" i="49"/>
  <c r="J303" i="49"/>
  <c r="I303" i="49"/>
  <c r="H303" i="49"/>
  <c r="K302" i="49"/>
  <c r="I302" i="49"/>
  <c r="J302" i="49" s="1"/>
  <c r="K301" i="49"/>
  <c r="J301" i="49"/>
  <c r="I301" i="49"/>
  <c r="H301" i="49"/>
  <c r="K300" i="49"/>
  <c r="I300" i="49"/>
  <c r="J300" i="49" s="1"/>
  <c r="K299" i="49"/>
  <c r="J299" i="49"/>
  <c r="I299" i="49"/>
  <c r="H299" i="49"/>
  <c r="K298" i="49"/>
  <c r="I298" i="49"/>
  <c r="J298" i="49" s="1"/>
  <c r="K297" i="49"/>
  <c r="J297" i="49"/>
  <c r="I297" i="49"/>
  <c r="H297" i="49"/>
  <c r="K296" i="49"/>
  <c r="I296" i="49"/>
  <c r="J296" i="49" s="1"/>
  <c r="K295" i="49"/>
  <c r="J295" i="49"/>
  <c r="I295" i="49"/>
  <c r="H295" i="49"/>
  <c r="K294" i="49"/>
  <c r="I294" i="49"/>
  <c r="J294" i="49" s="1"/>
  <c r="K293" i="49"/>
  <c r="J293" i="49"/>
  <c r="I293" i="49"/>
  <c r="H293" i="49"/>
  <c r="K292" i="49"/>
  <c r="I292" i="49"/>
  <c r="J292" i="49" s="1"/>
  <c r="K291" i="49"/>
  <c r="J291" i="49"/>
  <c r="I291" i="49"/>
  <c r="H291" i="49"/>
  <c r="K290" i="49"/>
  <c r="I290" i="49"/>
  <c r="J290" i="49" s="1"/>
  <c r="K289" i="49"/>
  <c r="J289" i="49"/>
  <c r="I289" i="49"/>
  <c r="H289" i="49"/>
  <c r="K288" i="49"/>
  <c r="I288" i="49"/>
  <c r="J288" i="49" s="1"/>
  <c r="K287" i="49"/>
  <c r="J287" i="49"/>
  <c r="I287" i="49"/>
  <c r="H287" i="49"/>
  <c r="K286" i="49"/>
  <c r="I286" i="49"/>
  <c r="J286" i="49" s="1"/>
  <c r="K285" i="49"/>
  <c r="J285" i="49"/>
  <c r="I285" i="49"/>
  <c r="H285" i="49"/>
  <c r="K284" i="49"/>
  <c r="I284" i="49"/>
  <c r="J284" i="49" s="1"/>
  <c r="K283" i="49"/>
  <c r="J283" i="49"/>
  <c r="I283" i="49"/>
  <c r="H283" i="49"/>
  <c r="K282" i="49"/>
  <c r="I282" i="49"/>
  <c r="J282" i="49" s="1"/>
  <c r="K281" i="49"/>
  <c r="J281" i="49"/>
  <c r="I281" i="49"/>
  <c r="H281" i="49"/>
  <c r="K280" i="49"/>
  <c r="I280" i="49"/>
  <c r="J280" i="49" s="1"/>
  <c r="K279" i="49"/>
  <c r="J279" i="49"/>
  <c r="I279" i="49"/>
  <c r="H279" i="49"/>
  <c r="K278" i="49"/>
  <c r="I278" i="49"/>
  <c r="J278" i="49" s="1"/>
  <c r="K277" i="49"/>
  <c r="J277" i="49"/>
  <c r="I277" i="49"/>
  <c r="H277" i="49"/>
  <c r="K276" i="49"/>
  <c r="I276" i="49"/>
  <c r="J276" i="49" s="1"/>
  <c r="K275" i="49"/>
  <c r="J275" i="49"/>
  <c r="I275" i="49"/>
  <c r="H275" i="49"/>
  <c r="K274" i="49"/>
  <c r="I274" i="49"/>
  <c r="J274" i="49" s="1"/>
  <c r="K273" i="49"/>
  <c r="J273" i="49"/>
  <c r="I273" i="49"/>
  <c r="H273" i="49"/>
  <c r="K272" i="49"/>
  <c r="I272" i="49"/>
  <c r="J272" i="49" s="1"/>
  <c r="K271" i="49"/>
  <c r="J271" i="49"/>
  <c r="I271" i="49"/>
  <c r="H271" i="49"/>
  <c r="K270" i="49"/>
  <c r="I270" i="49"/>
  <c r="J270" i="49" s="1"/>
  <c r="K269" i="49"/>
  <c r="J269" i="49"/>
  <c r="I269" i="49"/>
  <c r="H269" i="49"/>
  <c r="K268" i="49"/>
  <c r="I268" i="49"/>
  <c r="J268" i="49" s="1"/>
  <c r="K267" i="49"/>
  <c r="J267" i="49"/>
  <c r="I267" i="49"/>
  <c r="H267" i="49"/>
  <c r="K266" i="49"/>
  <c r="I266" i="49"/>
  <c r="J266" i="49" s="1"/>
  <c r="K265" i="49"/>
  <c r="J265" i="49"/>
  <c r="I265" i="49"/>
  <c r="H265" i="49"/>
  <c r="K264" i="49"/>
  <c r="I264" i="49"/>
  <c r="J264" i="49" s="1"/>
  <c r="K263" i="49"/>
  <c r="J263" i="49"/>
  <c r="I263" i="49"/>
  <c r="H263" i="49"/>
  <c r="K262" i="49"/>
  <c r="I262" i="49"/>
  <c r="J262" i="49" s="1"/>
  <c r="K261" i="49"/>
  <c r="J261" i="49"/>
  <c r="I261" i="49"/>
  <c r="H261" i="49"/>
  <c r="K260" i="49"/>
  <c r="I260" i="49"/>
  <c r="J260" i="49" s="1"/>
  <c r="K259" i="49"/>
  <c r="J259" i="49"/>
  <c r="I259" i="49"/>
  <c r="H259" i="49"/>
  <c r="K258" i="49"/>
  <c r="I258" i="49"/>
  <c r="J258" i="49" s="1"/>
  <c r="K257" i="49"/>
  <c r="J257" i="49"/>
  <c r="I257" i="49"/>
  <c r="H257" i="49"/>
  <c r="K256" i="49"/>
  <c r="I256" i="49"/>
  <c r="J256" i="49" s="1"/>
  <c r="K255" i="49"/>
  <c r="J255" i="49"/>
  <c r="I255" i="49"/>
  <c r="H255" i="49"/>
  <c r="K254" i="49"/>
  <c r="I254" i="49"/>
  <c r="J254" i="49" s="1"/>
  <c r="K253" i="49"/>
  <c r="J253" i="49"/>
  <c r="I253" i="49"/>
  <c r="H253" i="49"/>
  <c r="K252" i="49"/>
  <c r="I252" i="49"/>
  <c r="J252" i="49" s="1"/>
  <c r="K251" i="49"/>
  <c r="J251" i="49"/>
  <c r="I251" i="49"/>
  <c r="H251" i="49"/>
  <c r="K250" i="49"/>
  <c r="I250" i="49"/>
  <c r="J250" i="49" s="1"/>
  <c r="K249" i="49"/>
  <c r="J249" i="49"/>
  <c r="I249" i="49"/>
  <c r="H249" i="49"/>
  <c r="K248" i="49"/>
  <c r="I248" i="49"/>
  <c r="J248" i="49" s="1"/>
  <c r="K247" i="49"/>
  <c r="J247" i="49"/>
  <c r="I247" i="49"/>
  <c r="H247" i="49"/>
  <c r="K246" i="49"/>
  <c r="I246" i="49"/>
  <c r="J246" i="49" s="1"/>
  <c r="K245" i="49"/>
  <c r="J245" i="49"/>
  <c r="I245" i="49"/>
  <c r="H245" i="49"/>
  <c r="K244" i="49"/>
  <c r="I244" i="49"/>
  <c r="J244" i="49" s="1"/>
  <c r="K243" i="49"/>
  <c r="J243" i="49"/>
  <c r="I243" i="49"/>
  <c r="H243" i="49"/>
  <c r="K242" i="49"/>
  <c r="I242" i="49"/>
  <c r="J242" i="49" s="1"/>
  <c r="K241" i="49"/>
  <c r="J241" i="49"/>
  <c r="I241" i="49"/>
  <c r="H241" i="49"/>
  <c r="K240" i="49"/>
  <c r="I240" i="49"/>
  <c r="J240" i="49" s="1"/>
  <c r="K239" i="49"/>
  <c r="J239" i="49"/>
  <c r="I239" i="49"/>
  <c r="H239" i="49"/>
  <c r="K238" i="49"/>
  <c r="I238" i="49"/>
  <c r="J238" i="49" s="1"/>
  <c r="K237" i="49"/>
  <c r="J237" i="49"/>
  <c r="I237" i="49"/>
  <c r="H237" i="49"/>
  <c r="K236" i="49"/>
  <c r="I236" i="49"/>
  <c r="J236" i="49" s="1"/>
  <c r="K235" i="49"/>
  <c r="J235" i="49"/>
  <c r="I235" i="49"/>
  <c r="H235" i="49"/>
  <c r="K234" i="49"/>
  <c r="I234" i="49"/>
  <c r="J234" i="49" s="1"/>
  <c r="K233" i="49"/>
  <c r="J233" i="49"/>
  <c r="I233" i="49"/>
  <c r="H233" i="49"/>
  <c r="K232" i="49"/>
  <c r="I232" i="49"/>
  <c r="J232" i="49" s="1"/>
  <c r="K231" i="49"/>
  <c r="J231" i="49"/>
  <c r="I231" i="49"/>
  <c r="H231" i="49"/>
  <c r="K230" i="49"/>
  <c r="I230" i="49"/>
  <c r="J230" i="49" s="1"/>
  <c r="K229" i="49"/>
  <c r="J229" i="49"/>
  <c r="I229" i="49"/>
  <c r="H229" i="49"/>
  <c r="K228" i="49"/>
  <c r="I228" i="49"/>
  <c r="J228" i="49" s="1"/>
  <c r="K227" i="49"/>
  <c r="J227" i="49"/>
  <c r="I227" i="49"/>
  <c r="H227" i="49"/>
  <c r="K226" i="49"/>
  <c r="I226" i="49"/>
  <c r="J226" i="49" s="1"/>
  <c r="K225" i="49"/>
  <c r="J225" i="49"/>
  <c r="I225" i="49"/>
  <c r="H225" i="49"/>
  <c r="K224" i="49"/>
  <c r="I224" i="49"/>
  <c r="J224" i="49" s="1"/>
  <c r="K223" i="49"/>
  <c r="J223" i="49"/>
  <c r="I223" i="49"/>
  <c r="H223" i="49"/>
  <c r="K222" i="49"/>
  <c r="I222" i="49"/>
  <c r="J222" i="49" s="1"/>
  <c r="K221" i="49"/>
  <c r="J221" i="49"/>
  <c r="I221" i="49"/>
  <c r="H221" i="49"/>
  <c r="K220" i="49"/>
  <c r="I220" i="49"/>
  <c r="J220" i="49" s="1"/>
  <c r="K219" i="49"/>
  <c r="J219" i="49"/>
  <c r="I219" i="49"/>
  <c r="H219" i="49"/>
  <c r="K218" i="49"/>
  <c r="I218" i="49"/>
  <c r="J218" i="49" s="1"/>
  <c r="K217" i="49"/>
  <c r="J217" i="49"/>
  <c r="I217" i="49"/>
  <c r="H217" i="49"/>
  <c r="K216" i="49"/>
  <c r="I216" i="49"/>
  <c r="J216" i="49" s="1"/>
  <c r="K215" i="49"/>
  <c r="J215" i="49"/>
  <c r="I215" i="49"/>
  <c r="H215" i="49"/>
  <c r="K214" i="49"/>
  <c r="I214" i="49"/>
  <c r="J214" i="49" s="1"/>
  <c r="K213" i="49"/>
  <c r="J213" i="49"/>
  <c r="I213" i="49"/>
  <c r="H213" i="49"/>
  <c r="K212" i="49"/>
  <c r="I212" i="49"/>
  <c r="J212" i="49" s="1"/>
  <c r="K211" i="49"/>
  <c r="J211" i="49"/>
  <c r="I211" i="49"/>
  <c r="H211" i="49"/>
  <c r="K210" i="49"/>
  <c r="I210" i="49"/>
  <c r="J210" i="49" s="1"/>
  <c r="K209" i="49"/>
  <c r="J209" i="49"/>
  <c r="I209" i="49"/>
  <c r="H209" i="49"/>
  <c r="K208" i="49"/>
  <c r="I208" i="49"/>
  <c r="J208" i="49" s="1"/>
  <c r="K207" i="49"/>
  <c r="J207" i="49"/>
  <c r="I207" i="49"/>
  <c r="H207" i="49"/>
  <c r="K206" i="49"/>
  <c r="I206" i="49"/>
  <c r="J206" i="49" s="1"/>
  <c r="K205" i="49"/>
  <c r="J205" i="49"/>
  <c r="I205" i="49"/>
  <c r="H205" i="49"/>
  <c r="K204" i="49"/>
  <c r="I204" i="49"/>
  <c r="J204" i="49" s="1"/>
  <c r="K203" i="49"/>
  <c r="J203" i="49"/>
  <c r="I203" i="49"/>
  <c r="H203" i="49"/>
  <c r="K202" i="49"/>
  <c r="I202" i="49"/>
  <c r="J202" i="49" s="1"/>
  <c r="K201" i="49"/>
  <c r="J201" i="49"/>
  <c r="I201" i="49"/>
  <c r="H201" i="49"/>
  <c r="K200" i="49"/>
  <c r="I200" i="49"/>
  <c r="J200" i="49" s="1"/>
  <c r="K199" i="49"/>
  <c r="J199" i="49"/>
  <c r="I199" i="49"/>
  <c r="H199" i="49"/>
  <c r="K198" i="49"/>
  <c r="I198" i="49"/>
  <c r="J198" i="49" s="1"/>
  <c r="K197" i="49"/>
  <c r="J197" i="49"/>
  <c r="I197" i="49"/>
  <c r="H197" i="49"/>
  <c r="K196" i="49"/>
  <c r="I196" i="49"/>
  <c r="J196" i="49" s="1"/>
  <c r="K195" i="49"/>
  <c r="J195" i="49"/>
  <c r="I195" i="49"/>
  <c r="H195" i="49"/>
  <c r="K194" i="49"/>
  <c r="I194" i="49"/>
  <c r="J194" i="49" s="1"/>
  <c r="K193" i="49"/>
  <c r="J193" i="49"/>
  <c r="I193" i="49"/>
  <c r="H193" i="49"/>
  <c r="K192" i="49"/>
  <c r="I192" i="49"/>
  <c r="J192" i="49" s="1"/>
  <c r="K191" i="49"/>
  <c r="J191" i="49"/>
  <c r="I191" i="49"/>
  <c r="H191" i="49"/>
  <c r="K190" i="49"/>
  <c r="I190" i="49"/>
  <c r="J190" i="49" s="1"/>
  <c r="K189" i="49"/>
  <c r="J189" i="49"/>
  <c r="I189" i="49"/>
  <c r="H189" i="49"/>
  <c r="K188" i="49"/>
  <c r="I188" i="49"/>
  <c r="J188" i="49" s="1"/>
  <c r="K187" i="49"/>
  <c r="J187" i="49"/>
  <c r="I187" i="49"/>
  <c r="H187" i="49"/>
  <c r="K186" i="49"/>
  <c r="I186" i="49"/>
  <c r="J186" i="49" s="1"/>
  <c r="K185" i="49"/>
  <c r="J185" i="49"/>
  <c r="I185" i="49"/>
  <c r="H185" i="49"/>
  <c r="K184" i="49"/>
  <c r="I184" i="49"/>
  <c r="J184" i="49" s="1"/>
  <c r="K183" i="49"/>
  <c r="J183" i="49"/>
  <c r="I183" i="49"/>
  <c r="H183" i="49"/>
  <c r="K182" i="49"/>
  <c r="I182" i="49"/>
  <c r="J182" i="49" s="1"/>
  <c r="K181" i="49"/>
  <c r="J181" i="49"/>
  <c r="I181" i="49"/>
  <c r="H181" i="49"/>
  <c r="K180" i="49"/>
  <c r="I180" i="49"/>
  <c r="J180" i="49" s="1"/>
  <c r="K179" i="49"/>
  <c r="J179" i="49"/>
  <c r="I179" i="49"/>
  <c r="H179" i="49"/>
  <c r="K178" i="49"/>
  <c r="I178" i="49"/>
  <c r="J178" i="49" s="1"/>
  <c r="K177" i="49"/>
  <c r="J177" i="49"/>
  <c r="I177" i="49"/>
  <c r="H177" i="49"/>
  <c r="K176" i="49"/>
  <c r="I176" i="49"/>
  <c r="J176" i="49" s="1"/>
  <c r="K175" i="49"/>
  <c r="J175" i="49"/>
  <c r="I175" i="49"/>
  <c r="H175" i="49"/>
  <c r="K174" i="49"/>
  <c r="I174" i="49"/>
  <c r="J174" i="49" s="1"/>
  <c r="K173" i="49"/>
  <c r="J173" i="49"/>
  <c r="I173" i="49"/>
  <c r="H173" i="49"/>
  <c r="K172" i="49"/>
  <c r="I172" i="49"/>
  <c r="J172" i="49" s="1"/>
  <c r="K171" i="49"/>
  <c r="J171" i="49"/>
  <c r="I171" i="49"/>
  <c r="H171" i="49"/>
  <c r="K170" i="49"/>
  <c r="I170" i="49"/>
  <c r="J170" i="49" s="1"/>
  <c r="K169" i="49"/>
  <c r="J169" i="49"/>
  <c r="I169" i="49"/>
  <c r="H169" i="49"/>
  <c r="K168" i="49"/>
  <c r="I168" i="49"/>
  <c r="J168" i="49" s="1"/>
  <c r="K167" i="49"/>
  <c r="J167" i="49"/>
  <c r="I167" i="49"/>
  <c r="H167" i="49"/>
  <c r="K166" i="49"/>
  <c r="I166" i="49"/>
  <c r="J166" i="49" s="1"/>
  <c r="K165" i="49"/>
  <c r="J165" i="49"/>
  <c r="I165" i="49"/>
  <c r="H165" i="49"/>
  <c r="K164" i="49"/>
  <c r="I164" i="49"/>
  <c r="J164" i="49" s="1"/>
  <c r="K163" i="49"/>
  <c r="J163" i="49"/>
  <c r="I163" i="49"/>
  <c r="H163" i="49"/>
  <c r="K162" i="49"/>
  <c r="I162" i="49"/>
  <c r="J162" i="49" s="1"/>
  <c r="K161" i="49"/>
  <c r="J161" i="49"/>
  <c r="I161" i="49"/>
  <c r="H161" i="49"/>
  <c r="K160" i="49"/>
  <c r="I160" i="49"/>
  <c r="J160" i="49" s="1"/>
  <c r="K159" i="49"/>
  <c r="J159" i="49"/>
  <c r="I159" i="49"/>
  <c r="H159" i="49"/>
  <c r="K158" i="49"/>
  <c r="I158" i="49"/>
  <c r="J158" i="49" s="1"/>
  <c r="K157" i="49"/>
  <c r="J157" i="49"/>
  <c r="I157" i="49"/>
  <c r="H157" i="49"/>
  <c r="K156" i="49"/>
  <c r="I156" i="49"/>
  <c r="J156" i="49" s="1"/>
  <c r="K155" i="49"/>
  <c r="J155" i="49"/>
  <c r="I155" i="49"/>
  <c r="H155" i="49"/>
  <c r="K154" i="49"/>
  <c r="I154" i="49"/>
  <c r="J154" i="49" s="1"/>
  <c r="K153" i="49"/>
  <c r="J153" i="49"/>
  <c r="I153" i="49"/>
  <c r="H153" i="49"/>
  <c r="K152" i="49"/>
  <c r="I152" i="49"/>
  <c r="J152" i="49" s="1"/>
  <c r="K151" i="49"/>
  <c r="J151" i="49"/>
  <c r="I151" i="49"/>
  <c r="H151" i="49"/>
  <c r="K150" i="49"/>
  <c r="I150" i="49"/>
  <c r="J150" i="49" s="1"/>
  <c r="K149" i="49"/>
  <c r="J149" i="49"/>
  <c r="I149" i="49"/>
  <c r="H149" i="49"/>
  <c r="K148" i="49"/>
  <c r="I148" i="49"/>
  <c r="J148" i="49" s="1"/>
  <c r="K147" i="49"/>
  <c r="J147" i="49"/>
  <c r="I147" i="49"/>
  <c r="H147" i="49"/>
  <c r="K146" i="49"/>
  <c r="I146" i="49"/>
  <c r="J146" i="49" s="1"/>
  <c r="K145" i="49"/>
  <c r="J145" i="49"/>
  <c r="I145" i="49"/>
  <c r="H145" i="49"/>
  <c r="K144" i="49"/>
  <c r="I144" i="49"/>
  <c r="J144" i="49" s="1"/>
  <c r="K143" i="49"/>
  <c r="J143" i="49"/>
  <c r="I143" i="49"/>
  <c r="H143" i="49"/>
  <c r="K142" i="49"/>
  <c r="I142" i="49"/>
  <c r="J142" i="49" s="1"/>
  <c r="K141" i="49"/>
  <c r="J141" i="49"/>
  <c r="I141" i="49"/>
  <c r="H141" i="49"/>
  <c r="K140" i="49"/>
  <c r="I140" i="49"/>
  <c r="J140" i="49" s="1"/>
  <c r="K139" i="49"/>
  <c r="J139" i="49"/>
  <c r="I139" i="49"/>
  <c r="H139" i="49"/>
  <c r="K138" i="49"/>
  <c r="I138" i="49"/>
  <c r="J138" i="49" s="1"/>
  <c r="K137" i="49"/>
  <c r="J137" i="49"/>
  <c r="I137" i="49"/>
  <c r="H137" i="49"/>
  <c r="K136" i="49"/>
  <c r="I136" i="49"/>
  <c r="J136" i="49" s="1"/>
  <c r="K135" i="49"/>
  <c r="J135" i="49"/>
  <c r="I135" i="49"/>
  <c r="H135" i="49"/>
  <c r="K134" i="49"/>
  <c r="I134" i="49"/>
  <c r="J134" i="49" s="1"/>
  <c r="K133" i="49"/>
  <c r="J133" i="49"/>
  <c r="I133" i="49"/>
  <c r="H133" i="49"/>
  <c r="K132" i="49"/>
  <c r="I132" i="49"/>
  <c r="J132" i="49" s="1"/>
  <c r="K131" i="49"/>
  <c r="J131" i="49"/>
  <c r="I131" i="49"/>
  <c r="H131" i="49"/>
  <c r="K130" i="49"/>
  <c r="I130" i="49"/>
  <c r="J130" i="49" s="1"/>
  <c r="K129" i="49"/>
  <c r="J129" i="49"/>
  <c r="I129" i="49"/>
  <c r="H129" i="49"/>
  <c r="K128" i="49"/>
  <c r="I128" i="49"/>
  <c r="J128" i="49" s="1"/>
  <c r="K127" i="49"/>
  <c r="J127" i="49"/>
  <c r="I127" i="49"/>
  <c r="H127" i="49"/>
  <c r="K126" i="49"/>
  <c r="I126" i="49"/>
  <c r="J126" i="49" s="1"/>
  <c r="K125" i="49"/>
  <c r="J125" i="49"/>
  <c r="I125" i="49"/>
  <c r="H125" i="49"/>
  <c r="K124" i="49"/>
  <c r="I124" i="49"/>
  <c r="J124" i="49" s="1"/>
  <c r="K123" i="49"/>
  <c r="J123" i="49"/>
  <c r="I123" i="49"/>
  <c r="H123" i="49"/>
  <c r="K122" i="49"/>
  <c r="I122" i="49"/>
  <c r="J122" i="49" s="1"/>
  <c r="K121" i="49"/>
  <c r="J121" i="49"/>
  <c r="I121" i="49"/>
  <c r="H121" i="49"/>
  <c r="K120" i="49"/>
  <c r="I120" i="49"/>
  <c r="H120" i="49" s="1"/>
  <c r="K119" i="49"/>
  <c r="J119" i="49"/>
  <c r="I119" i="49"/>
  <c r="H119" i="49"/>
  <c r="K118" i="49"/>
  <c r="I118" i="49"/>
  <c r="J118" i="49" s="1"/>
  <c r="K117" i="49"/>
  <c r="J117" i="49"/>
  <c r="I117" i="49"/>
  <c r="H117" i="49"/>
  <c r="K116" i="49"/>
  <c r="I116" i="49"/>
  <c r="J116" i="49" s="1"/>
  <c r="K115" i="49"/>
  <c r="J115" i="49"/>
  <c r="I115" i="49"/>
  <c r="H115" i="49"/>
  <c r="K114" i="49"/>
  <c r="I114" i="49"/>
  <c r="J114" i="49" s="1"/>
  <c r="K113" i="49"/>
  <c r="J113" i="49"/>
  <c r="I113" i="49"/>
  <c r="H113" i="49"/>
  <c r="K112" i="49"/>
  <c r="I112" i="49"/>
  <c r="H112" i="49" s="1"/>
  <c r="K111" i="49"/>
  <c r="J111" i="49"/>
  <c r="I111" i="49"/>
  <c r="H111" i="49"/>
  <c r="K110" i="49"/>
  <c r="I110" i="49"/>
  <c r="J110" i="49" s="1"/>
  <c r="K109" i="49"/>
  <c r="J109" i="49"/>
  <c r="I109" i="49"/>
  <c r="H109" i="49"/>
  <c r="K108" i="49"/>
  <c r="I108" i="49"/>
  <c r="J108" i="49" s="1"/>
  <c r="K107" i="49"/>
  <c r="J107" i="49"/>
  <c r="I107" i="49"/>
  <c r="H107" i="49"/>
  <c r="K106" i="49"/>
  <c r="I106" i="49"/>
  <c r="H106" i="49" s="1"/>
  <c r="K105" i="49"/>
  <c r="J105" i="49"/>
  <c r="I105" i="49"/>
  <c r="H105" i="49"/>
  <c r="K104" i="49"/>
  <c r="I104" i="49"/>
  <c r="H104" i="49" s="1"/>
  <c r="K103" i="49"/>
  <c r="J103" i="49"/>
  <c r="I103" i="49"/>
  <c r="H103" i="49"/>
  <c r="K102" i="49"/>
  <c r="I102" i="49"/>
  <c r="J102" i="49" s="1"/>
  <c r="K101" i="49"/>
  <c r="J101" i="49"/>
  <c r="I101" i="49"/>
  <c r="H101" i="49"/>
  <c r="K100" i="49"/>
  <c r="I100" i="49"/>
  <c r="H100" i="49" s="1"/>
  <c r="K99" i="49"/>
  <c r="J99" i="49"/>
  <c r="I99" i="49"/>
  <c r="H99" i="49"/>
  <c r="K98" i="49"/>
  <c r="I98" i="49"/>
  <c r="H98" i="49" s="1"/>
  <c r="K97" i="49"/>
  <c r="J97" i="49"/>
  <c r="I97" i="49"/>
  <c r="H97" i="49"/>
  <c r="K96" i="49"/>
  <c r="I96" i="49"/>
  <c r="H96" i="49" s="1"/>
  <c r="K95" i="49"/>
  <c r="J95" i="49"/>
  <c r="I95" i="49"/>
  <c r="H95" i="49"/>
  <c r="K94" i="49"/>
  <c r="I94" i="49"/>
  <c r="J94" i="49" s="1"/>
  <c r="K93" i="49"/>
  <c r="J93" i="49"/>
  <c r="I93" i="49"/>
  <c r="H93" i="49"/>
  <c r="K92" i="49"/>
  <c r="I92" i="49"/>
  <c r="H92" i="49" s="1"/>
  <c r="K91" i="49"/>
  <c r="J91" i="49"/>
  <c r="I91" i="49"/>
  <c r="H91" i="49"/>
  <c r="K90" i="49"/>
  <c r="I90" i="49"/>
  <c r="H90" i="49" s="1"/>
  <c r="K89" i="49"/>
  <c r="J89" i="49"/>
  <c r="I89" i="49"/>
  <c r="H89" i="49"/>
  <c r="K88" i="49"/>
  <c r="I88" i="49"/>
  <c r="J88" i="49" s="1"/>
  <c r="K87" i="49"/>
  <c r="J87" i="49"/>
  <c r="I87" i="49"/>
  <c r="H87" i="49"/>
  <c r="K86" i="49"/>
  <c r="I86" i="49"/>
  <c r="H86" i="49" s="1"/>
  <c r="K85" i="49"/>
  <c r="J85" i="49"/>
  <c r="I85" i="49"/>
  <c r="H85" i="49"/>
  <c r="K84" i="49"/>
  <c r="I84" i="49"/>
  <c r="J84" i="49" s="1"/>
  <c r="K83" i="49"/>
  <c r="J83" i="49"/>
  <c r="I83" i="49"/>
  <c r="H83" i="49"/>
  <c r="K82" i="49"/>
  <c r="I82" i="49"/>
  <c r="H82" i="49" s="1"/>
  <c r="K81" i="49"/>
  <c r="J81" i="49"/>
  <c r="I81" i="49"/>
  <c r="H81" i="49"/>
  <c r="K80" i="49"/>
  <c r="I80" i="49"/>
  <c r="J80" i="49" s="1"/>
  <c r="K79" i="49"/>
  <c r="J79" i="49"/>
  <c r="I79" i="49"/>
  <c r="H79" i="49"/>
  <c r="K78" i="49"/>
  <c r="I78" i="49"/>
  <c r="H78" i="49" s="1"/>
  <c r="K77" i="49"/>
  <c r="J77" i="49"/>
  <c r="I77" i="49"/>
  <c r="H77" i="49"/>
  <c r="K76" i="49"/>
  <c r="I76" i="49"/>
  <c r="H76" i="49" s="1"/>
  <c r="K75" i="49"/>
  <c r="J75" i="49"/>
  <c r="I75" i="49"/>
  <c r="H75" i="49"/>
  <c r="K74" i="49"/>
  <c r="I74" i="49"/>
  <c r="J74" i="49" s="1"/>
  <c r="K73" i="49"/>
  <c r="J73" i="49"/>
  <c r="I73" i="49"/>
  <c r="H73" i="49"/>
  <c r="K72" i="49"/>
  <c r="I72" i="49"/>
  <c r="H72" i="49" s="1"/>
  <c r="K71" i="49"/>
  <c r="J71" i="49"/>
  <c r="I71" i="49"/>
  <c r="H71" i="49"/>
  <c r="K70" i="49"/>
  <c r="I70" i="49"/>
  <c r="J70" i="49" s="1"/>
  <c r="K69" i="49"/>
  <c r="J69" i="49"/>
  <c r="I69" i="49"/>
  <c r="H69" i="49"/>
  <c r="K68" i="49"/>
  <c r="I68" i="49"/>
  <c r="H68" i="49" s="1"/>
  <c r="K67" i="49"/>
  <c r="J67" i="49"/>
  <c r="I67" i="49"/>
  <c r="H67" i="49"/>
  <c r="K66" i="49"/>
  <c r="I66" i="49"/>
  <c r="H66" i="49" s="1"/>
  <c r="K65" i="49"/>
  <c r="J65" i="49"/>
  <c r="I65" i="49"/>
  <c r="H65" i="49"/>
  <c r="K64" i="49"/>
  <c r="I64" i="49"/>
  <c r="H64" i="49" s="1"/>
  <c r="K63" i="49"/>
  <c r="J63" i="49"/>
  <c r="I63" i="49"/>
  <c r="H63" i="49"/>
  <c r="K62" i="49"/>
  <c r="I62" i="49"/>
  <c r="J62" i="49" s="1"/>
  <c r="K61" i="49"/>
  <c r="J61" i="49"/>
  <c r="I61" i="49"/>
  <c r="H61" i="49"/>
  <c r="K60" i="49"/>
  <c r="I60" i="49"/>
  <c r="H60" i="49" s="1"/>
  <c r="K59" i="49"/>
  <c r="J59" i="49"/>
  <c r="I59" i="49"/>
  <c r="H59" i="49"/>
  <c r="K58" i="49"/>
  <c r="I58" i="49"/>
  <c r="H58" i="49" s="1"/>
  <c r="K57" i="49"/>
  <c r="J57" i="49"/>
  <c r="I57" i="49"/>
  <c r="H57" i="49"/>
  <c r="K56" i="49"/>
  <c r="I56" i="49"/>
  <c r="J56" i="49" s="1"/>
  <c r="K55" i="49"/>
  <c r="J55" i="49"/>
  <c r="I55" i="49"/>
  <c r="H55" i="49"/>
  <c r="K54" i="49"/>
  <c r="I54" i="49"/>
  <c r="H54" i="49" s="1"/>
  <c r="K53" i="49"/>
  <c r="J53" i="49"/>
  <c r="I53" i="49"/>
  <c r="H53" i="49"/>
  <c r="K52" i="49"/>
  <c r="I52" i="49"/>
  <c r="H52" i="49" s="1"/>
  <c r="K51" i="49"/>
  <c r="J51" i="49"/>
  <c r="I51" i="49"/>
  <c r="H51" i="49"/>
  <c r="K50" i="49"/>
  <c r="I50" i="49"/>
  <c r="H50" i="49" s="1"/>
  <c r="K49" i="49"/>
  <c r="J49" i="49"/>
  <c r="I49" i="49"/>
  <c r="H49" i="49"/>
  <c r="K48" i="49"/>
  <c r="I48" i="49"/>
  <c r="J48" i="49" s="1"/>
  <c r="K47" i="49"/>
  <c r="J47" i="49"/>
  <c r="I47" i="49"/>
  <c r="H47" i="49"/>
  <c r="K46" i="49"/>
  <c r="I46" i="49"/>
  <c r="H46" i="49" s="1"/>
  <c r="K45" i="49"/>
  <c r="J45" i="49"/>
  <c r="I45" i="49"/>
  <c r="H45" i="49"/>
  <c r="K44" i="49"/>
  <c r="I44" i="49"/>
  <c r="J44" i="49" s="1"/>
  <c r="K43" i="49"/>
  <c r="J43" i="49"/>
  <c r="I43" i="49"/>
  <c r="H43" i="49"/>
  <c r="K42" i="49"/>
  <c r="I42" i="49"/>
  <c r="H42" i="49" s="1"/>
  <c r="K41" i="49"/>
  <c r="J41" i="49"/>
  <c r="I41" i="49"/>
  <c r="H41" i="49"/>
  <c r="K40" i="49"/>
  <c r="I40" i="49"/>
  <c r="H40" i="49" s="1"/>
  <c r="K39" i="49"/>
  <c r="J39" i="49"/>
  <c r="I39" i="49"/>
  <c r="H39" i="49"/>
  <c r="K38" i="49"/>
  <c r="I38" i="49"/>
  <c r="H38" i="49" s="1"/>
  <c r="K37" i="49"/>
  <c r="J37" i="49"/>
  <c r="I37" i="49"/>
  <c r="H37" i="49"/>
  <c r="K36" i="49"/>
  <c r="I36" i="49"/>
  <c r="J36" i="49" s="1"/>
  <c r="K35" i="49"/>
  <c r="J35" i="49"/>
  <c r="I35" i="49"/>
  <c r="H35" i="49"/>
  <c r="K34" i="49"/>
  <c r="I34" i="49"/>
  <c r="H34" i="49" s="1"/>
  <c r="K33" i="49"/>
  <c r="J33" i="49"/>
  <c r="I33" i="49"/>
  <c r="H33" i="49"/>
  <c r="K32" i="49"/>
  <c r="I32" i="49"/>
  <c r="J32" i="49" s="1"/>
  <c r="K31" i="49"/>
  <c r="J31" i="49"/>
  <c r="I31" i="49"/>
  <c r="H31" i="49"/>
  <c r="K30" i="49"/>
  <c r="I30" i="49"/>
  <c r="H30" i="49" s="1"/>
  <c r="K29" i="49"/>
  <c r="J29" i="49"/>
  <c r="I29" i="49"/>
  <c r="H29" i="49"/>
  <c r="K28" i="49"/>
  <c r="I28" i="49"/>
  <c r="H28" i="49" s="1"/>
  <c r="K27" i="49"/>
  <c r="J27" i="49"/>
  <c r="I27" i="49"/>
  <c r="H27" i="49"/>
  <c r="K26" i="49"/>
  <c r="I26" i="49"/>
  <c r="H26" i="49" s="1"/>
  <c r="K25" i="49"/>
  <c r="J25" i="49"/>
  <c r="I25" i="49"/>
  <c r="H25" i="49"/>
  <c r="K24" i="49"/>
  <c r="I24" i="49"/>
  <c r="J24" i="49" s="1"/>
  <c r="K23" i="49"/>
  <c r="J23" i="49"/>
  <c r="I23" i="49"/>
  <c r="H23" i="49"/>
  <c r="K22" i="49"/>
  <c r="I22" i="49"/>
  <c r="H22" i="49" s="1"/>
  <c r="K21" i="49"/>
  <c r="J21" i="49"/>
  <c r="I21" i="49"/>
  <c r="H21" i="49"/>
  <c r="K20" i="49"/>
  <c r="I20" i="49"/>
  <c r="H20" i="49" s="1"/>
  <c r="K19" i="49"/>
  <c r="J19" i="49"/>
  <c r="I19" i="49"/>
  <c r="H19" i="49"/>
  <c r="K18" i="49"/>
  <c r="I18" i="49"/>
  <c r="J18" i="49" s="1"/>
  <c r="K17" i="49"/>
  <c r="J17" i="49"/>
  <c r="I17" i="49"/>
  <c r="H17" i="49"/>
  <c r="K16" i="49"/>
  <c r="J16" i="49"/>
  <c r="I16" i="49"/>
  <c r="H16" i="49"/>
  <c r="K15" i="49"/>
  <c r="I15" i="49"/>
  <c r="J15" i="49" s="1"/>
  <c r="K14" i="49"/>
  <c r="J14" i="49"/>
  <c r="I14" i="49"/>
  <c r="H14" i="49"/>
  <c r="O13" i="49"/>
  <c r="N13" i="49"/>
  <c r="K13" i="49"/>
  <c r="I13" i="49"/>
  <c r="J13" i="49" s="1"/>
  <c r="H13" i="49"/>
  <c r="O12" i="49"/>
  <c r="N12" i="49"/>
  <c r="K12" i="49"/>
  <c r="I12" i="49"/>
  <c r="J12" i="49" s="1"/>
  <c r="O11" i="49"/>
  <c r="N11" i="49"/>
  <c r="N16" i="49" s="1"/>
  <c r="K11" i="49"/>
  <c r="I11" i="49"/>
  <c r="J11" i="49" s="1"/>
  <c r="K10" i="49"/>
  <c r="I10" i="49"/>
  <c r="J10" i="49" s="1"/>
  <c r="H10" i="49"/>
  <c r="K9" i="49"/>
  <c r="I9" i="49"/>
  <c r="J9" i="49" s="1"/>
  <c r="K8" i="49"/>
  <c r="I8" i="49"/>
  <c r="J8" i="49" s="1"/>
  <c r="H8" i="49"/>
  <c r="K7" i="49"/>
  <c r="I7" i="49"/>
  <c r="J7" i="49" s="1"/>
  <c r="K6" i="49"/>
  <c r="I6" i="49"/>
  <c r="J6" i="49" s="1"/>
  <c r="H6" i="49"/>
  <c r="F9" i="42" l="1"/>
  <c r="AA9" i="51"/>
  <c r="K9" i="51"/>
  <c r="L9" i="40"/>
  <c r="U9" i="42"/>
  <c r="V9" i="42"/>
  <c r="N9" i="42"/>
  <c r="S9" i="51"/>
  <c r="V9" i="51"/>
  <c r="Y9" i="42"/>
  <c r="S9" i="40"/>
  <c r="V9" i="40"/>
  <c r="M9" i="42"/>
  <c r="C9" i="40"/>
  <c r="AC9" i="42"/>
  <c r="L9" i="42"/>
  <c r="N9" i="40"/>
  <c r="AB9" i="42"/>
  <c r="AD9" i="51"/>
  <c r="Z9" i="42"/>
  <c r="W9" i="51"/>
  <c r="O9" i="40"/>
  <c r="K9" i="42"/>
  <c r="O9" i="51"/>
  <c r="I9" i="42"/>
  <c r="AF9" i="51"/>
  <c r="N9" i="51"/>
  <c r="G9" i="40"/>
  <c r="R9" i="42"/>
  <c r="P9" i="51"/>
  <c r="H9" i="51"/>
  <c r="G9" i="51"/>
  <c r="AE9" i="40"/>
  <c r="F9" i="40"/>
  <c r="AH9" i="42"/>
  <c r="Q9" i="42"/>
  <c r="J9" i="42"/>
  <c r="X9" i="51"/>
  <c r="F9" i="51"/>
  <c r="W9" i="40"/>
  <c r="G9" i="42"/>
  <c r="M9" i="51"/>
  <c r="O9" i="42"/>
  <c r="AE6" i="6"/>
  <c r="W6" i="6"/>
  <c r="W9" i="42"/>
  <c r="B9" i="51"/>
  <c r="E9" i="51"/>
  <c r="AI6" i="32"/>
  <c r="AE9" i="42"/>
  <c r="AD9" i="42"/>
  <c r="T9" i="42"/>
  <c r="AE9" i="51"/>
  <c r="AC9" i="40"/>
  <c r="M9" i="40"/>
  <c r="AD6" i="6"/>
  <c r="V6" i="6"/>
  <c r="N6" i="6"/>
  <c r="F6" i="6"/>
  <c r="AK6" i="7"/>
  <c r="X9" i="42"/>
  <c r="AH6" i="32"/>
  <c r="R6" i="32"/>
  <c r="J6" i="32"/>
  <c r="AK6" i="6"/>
  <c r="E6" i="6"/>
  <c r="U9" i="40"/>
  <c r="AC6" i="7"/>
  <c r="AJ6" i="6"/>
  <c r="AB6" i="6"/>
  <c r="T6" i="6"/>
  <c r="L6" i="6"/>
  <c r="E9" i="40"/>
  <c r="AI6" i="6"/>
  <c r="AA6" i="6"/>
  <c r="S6" i="6"/>
  <c r="K6" i="6"/>
  <c r="AH9" i="40"/>
  <c r="R9" i="40"/>
  <c r="M6" i="7"/>
  <c r="B9" i="40"/>
  <c r="D6" i="32"/>
  <c r="AD9" i="40"/>
  <c r="AK6" i="32"/>
  <c r="AC6" i="32"/>
  <c r="U6" i="32"/>
  <c r="E6" i="32"/>
  <c r="T9" i="40"/>
  <c r="J9" i="40"/>
  <c r="AD6" i="7"/>
  <c r="F6" i="7"/>
  <c r="AB6" i="7"/>
  <c r="AI6" i="7"/>
  <c r="AA6" i="7"/>
  <c r="S6" i="7"/>
  <c r="K6" i="7"/>
  <c r="AH6" i="7"/>
  <c r="Z6" i="7"/>
  <c r="R6" i="7"/>
  <c r="J6" i="7"/>
  <c r="F14" i="50"/>
  <c r="G14" i="50" s="1"/>
  <c r="H14" i="50" s="1"/>
  <c r="I14" i="50" s="1"/>
  <c r="J14" i="50" s="1"/>
  <c r="K14" i="50" s="1"/>
  <c r="L14" i="50" s="1"/>
  <c r="M14" i="50" s="1"/>
  <c r="N14" i="50" s="1"/>
  <c r="O14" i="50" s="1"/>
  <c r="P14" i="50" s="1"/>
  <c r="Q14" i="50" s="1"/>
  <c r="R14" i="50" s="1"/>
  <c r="S14" i="50" s="1"/>
  <c r="T14" i="50" s="1"/>
  <c r="U14" i="50" s="1"/>
  <c r="V14" i="50" s="1"/>
  <c r="W14" i="50" s="1"/>
  <c r="X14" i="50" s="1"/>
  <c r="Y14" i="50" s="1"/>
  <c r="Z14" i="50" s="1"/>
  <c r="AA14" i="50" s="1"/>
  <c r="AB14" i="50" s="1"/>
  <c r="AC14" i="50" s="1"/>
  <c r="AD14" i="50" s="1"/>
  <c r="AE14" i="50" s="1"/>
  <c r="AF14" i="50" s="1"/>
  <c r="AG14" i="50" s="1"/>
  <c r="AH14" i="50" s="1"/>
  <c r="AI14" i="50" s="1"/>
  <c r="J20" i="49"/>
  <c r="J22" i="49"/>
  <c r="J26" i="49"/>
  <c r="J28" i="49"/>
  <c r="J30" i="49"/>
  <c r="J34" i="49"/>
  <c r="J38" i="49"/>
  <c r="J40" i="49"/>
  <c r="J42" i="49"/>
  <c r="J46" i="49"/>
  <c r="J50" i="49"/>
  <c r="J52" i="49"/>
  <c r="J54" i="49"/>
  <c r="J58" i="49"/>
  <c r="J60" i="49"/>
  <c r="J64" i="49"/>
  <c r="J66" i="49"/>
  <c r="J68" i="49"/>
  <c r="J72" i="49"/>
  <c r="J76" i="49"/>
  <c r="J78" i="49"/>
  <c r="J82" i="49"/>
  <c r="J86" i="49"/>
  <c r="J90" i="49"/>
  <c r="J92" i="49"/>
  <c r="J96" i="49"/>
  <c r="J98" i="49"/>
  <c r="J100" i="49"/>
  <c r="J104" i="49"/>
  <c r="J106" i="49"/>
  <c r="J112" i="49"/>
  <c r="J120" i="49"/>
  <c r="H12" i="49"/>
  <c r="H15" i="49"/>
  <c r="H345" i="49"/>
  <c r="H361" i="49"/>
  <c r="H377" i="49"/>
  <c r="H393" i="49"/>
  <c r="J400" i="49"/>
  <c r="H400" i="49"/>
  <c r="H403" i="49"/>
  <c r="J408" i="49"/>
  <c r="H408" i="49"/>
  <c r="H411" i="49"/>
  <c r="J416" i="49"/>
  <c r="H416" i="49"/>
  <c r="H419" i="49"/>
  <c r="J424" i="49"/>
  <c r="H424" i="49"/>
  <c r="H427" i="49"/>
  <c r="J432" i="49"/>
  <c r="H432" i="49"/>
  <c r="H435" i="49"/>
  <c r="J440" i="49"/>
  <c r="H440" i="49"/>
  <c r="H443" i="49"/>
  <c r="J448" i="49"/>
  <c r="H448" i="49"/>
  <c r="H451" i="49"/>
  <c r="J456" i="49"/>
  <c r="H456" i="49"/>
  <c r="H459" i="49"/>
  <c r="J464" i="49"/>
  <c r="H464" i="49"/>
  <c r="H467" i="49"/>
  <c r="J472" i="49"/>
  <c r="H472" i="49"/>
  <c r="H475" i="49"/>
  <c r="J480" i="49"/>
  <c r="H480" i="49"/>
  <c r="H483" i="49"/>
  <c r="J488" i="49"/>
  <c r="H488" i="49"/>
  <c r="H491" i="49"/>
  <c r="J496" i="49"/>
  <c r="H496" i="49"/>
  <c r="H499" i="49"/>
  <c r="J504" i="49"/>
  <c r="H504" i="49"/>
  <c r="H507" i="49"/>
  <c r="J512" i="49"/>
  <c r="H512" i="49"/>
  <c r="H515" i="49"/>
  <c r="J520" i="49"/>
  <c r="H520" i="49"/>
  <c r="H523" i="49"/>
  <c r="J528" i="49"/>
  <c r="H528" i="49"/>
  <c r="H531" i="49"/>
  <c r="J536" i="49"/>
  <c r="H536" i="49"/>
  <c r="H539" i="49"/>
  <c r="J544" i="49"/>
  <c r="H544" i="49"/>
  <c r="H547" i="49"/>
  <c r="J552" i="49"/>
  <c r="H552" i="49"/>
  <c r="H555" i="49"/>
  <c r="J560" i="49"/>
  <c r="H560" i="49"/>
  <c r="H563" i="49"/>
  <c r="J568" i="49"/>
  <c r="H568" i="49"/>
  <c r="H571" i="49"/>
  <c r="J576" i="49"/>
  <c r="H576" i="49"/>
  <c r="H579" i="49"/>
  <c r="J584" i="49"/>
  <c r="H584" i="49"/>
  <c r="H587" i="49"/>
  <c r="J592" i="49"/>
  <c r="H592" i="49"/>
  <c r="H595" i="49"/>
  <c r="J600" i="49"/>
  <c r="H600" i="49"/>
  <c r="H603" i="49"/>
  <c r="J608" i="49"/>
  <c r="H608" i="49"/>
  <c r="H611" i="49"/>
  <c r="J616" i="49"/>
  <c r="H616" i="49"/>
  <c r="H619" i="49"/>
  <c r="J628" i="49"/>
  <c r="H628" i="49"/>
  <c r="J644" i="49"/>
  <c r="H644" i="49"/>
  <c r="J660" i="49"/>
  <c r="H660" i="49"/>
  <c r="J676" i="49"/>
  <c r="H676" i="49"/>
  <c r="J686" i="49"/>
  <c r="H686" i="49"/>
  <c r="H989" i="49"/>
  <c r="J989" i="49"/>
  <c r="H1021" i="49"/>
  <c r="J1021" i="49"/>
  <c r="H1061" i="49"/>
  <c r="J1061" i="49"/>
  <c r="H7" i="49"/>
  <c r="H9" i="49"/>
  <c r="H11" i="49"/>
  <c r="J352" i="49"/>
  <c r="H357" i="49"/>
  <c r="J368" i="49"/>
  <c r="H373" i="49"/>
  <c r="J384" i="49"/>
  <c r="H389" i="49"/>
  <c r="J398" i="49"/>
  <c r="H398" i="49"/>
  <c r="H401" i="49"/>
  <c r="J406" i="49"/>
  <c r="H406" i="49"/>
  <c r="H409" i="49"/>
  <c r="J414" i="49"/>
  <c r="H414" i="49"/>
  <c r="H417" i="49"/>
  <c r="J422" i="49"/>
  <c r="H422" i="49"/>
  <c r="H425" i="49"/>
  <c r="J430" i="49"/>
  <c r="H430" i="49"/>
  <c r="H433" i="49"/>
  <c r="J438" i="49"/>
  <c r="H438" i="49"/>
  <c r="H441" i="49"/>
  <c r="J446" i="49"/>
  <c r="H446" i="49"/>
  <c r="H449" i="49"/>
  <c r="J454" i="49"/>
  <c r="H454" i="49"/>
  <c r="H457" i="49"/>
  <c r="J462" i="49"/>
  <c r="H462" i="49"/>
  <c r="H465" i="49"/>
  <c r="J470" i="49"/>
  <c r="H470" i="49"/>
  <c r="H473" i="49"/>
  <c r="J478" i="49"/>
  <c r="H478" i="49"/>
  <c r="H481" i="49"/>
  <c r="J486" i="49"/>
  <c r="H486" i="49"/>
  <c r="H489" i="49"/>
  <c r="J494" i="49"/>
  <c r="H494" i="49"/>
  <c r="H497" i="49"/>
  <c r="J502" i="49"/>
  <c r="H502" i="49"/>
  <c r="H505" i="49"/>
  <c r="J510" i="49"/>
  <c r="H510" i="49"/>
  <c r="H513" i="49"/>
  <c r="J518" i="49"/>
  <c r="H518" i="49"/>
  <c r="H521" i="49"/>
  <c r="J526" i="49"/>
  <c r="H526" i="49"/>
  <c r="H529" i="49"/>
  <c r="J534" i="49"/>
  <c r="H534" i="49"/>
  <c r="H537" i="49"/>
  <c r="J542" i="49"/>
  <c r="H542" i="49"/>
  <c r="H545" i="49"/>
  <c r="J550" i="49"/>
  <c r="H550" i="49"/>
  <c r="H553" i="49"/>
  <c r="J558" i="49"/>
  <c r="H558" i="49"/>
  <c r="H561" i="49"/>
  <c r="J566" i="49"/>
  <c r="H566" i="49"/>
  <c r="H569" i="49"/>
  <c r="J574" i="49"/>
  <c r="H574" i="49"/>
  <c r="H577" i="49"/>
  <c r="J582" i="49"/>
  <c r="H582" i="49"/>
  <c r="H585" i="49"/>
  <c r="J590" i="49"/>
  <c r="H590" i="49"/>
  <c r="H593" i="49"/>
  <c r="J598" i="49"/>
  <c r="H598" i="49"/>
  <c r="H601" i="49"/>
  <c r="J606" i="49"/>
  <c r="H606" i="49"/>
  <c r="H609" i="49"/>
  <c r="J614" i="49"/>
  <c r="H614" i="49"/>
  <c r="H617" i="49"/>
  <c r="J632" i="49"/>
  <c r="H632" i="49"/>
  <c r="J635" i="49"/>
  <c r="J648" i="49"/>
  <c r="H648" i="49"/>
  <c r="J651" i="49"/>
  <c r="J664" i="49"/>
  <c r="H664" i="49"/>
  <c r="J667" i="49"/>
  <c r="J680" i="49"/>
  <c r="H680" i="49"/>
  <c r="J683" i="49"/>
  <c r="J699" i="49"/>
  <c r="J715" i="49"/>
  <c r="J731" i="49"/>
  <c r="J747" i="49"/>
  <c r="J763" i="49"/>
  <c r="J779" i="49"/>
  <c r="J795" i="49"/>
  <c r="J811" i="49"/>
  <c r="J827" i="49"/>
  <c r="J869" i="49"/>
  <c r="J885" i="49"/>
  <c r="J901" i="49"/>
  <c r="J917" i="49"/>
  <c r="J933" i="49"/>
  <c r="J949" i="49"/>
  <c r="J965" i="49"/>
  <c r="J638" i="49"/>
  <c r="H638" i="49"/>
  <c r="J670" i="49"/>
  <c r="H670" i="49"/>
  <c r="H1005" i="49"/>
  <c r="J1005" i="49"/>
  <c r="H1037" i="49"/>
  <c r="J1037" i="49"/>
  <c r="H987" i="49"/>
  <c r="J987" i="49"/>
  <c r="H995" i="49"/>
  <c r="J995" i="49"/>
  <c r="H1003" i="49"/>
  <c r="J1003" i="49"/>
  <c r="H1011" i="49"/>
  <c r="J1011" i="49"/>
  <c r="H1019" i="49"/>
  <c r="J1019" i="49"/>
  <c r="H1027" i="49"/>
  <c r="J1027" i="49"/>
  <c r="H1035" i="49"/>
  <c r="J1035" i="49"/>
  <c r="H1043" i="49"/>
  <c r="J1043" i="49"/>
  <c r="H1051" i="49"/>
  <c r="J1051" i="49"/>
  <c r="H1059" i="49"/>
  <c r="J1059" i="49"/>
  <c r="H1067" i="49"/>
  <c r="J1067" i="49"/>
  <c r="J622" i="49"/>
  <c r="H622" i="49"/>
  <c r="H1053" i="49"/>
  <c r="J1053" i="49"/>
  <c r="J626" i="49"/>
  <c r="H626" i="49"/>
  <c r="J642" i="49"/>
  <c r="H642" i="49"/>
  <c r="J658" i="49"/>
  <c r="H658" i="49"/>
  <c r="J674" i="49"/>
  <c r="H674" i="49"/>
  <c r="N17" i="49"/>
  <c r="J348" i="49"/>
  <c r="J380" i="49"/>
  <c r="J396" i="49"/>
  <c r="J404" i="49"/>
  <c r="H404" i="49"/>
  <c r="J412" i="49"/>
  <c r="H412" i="49"/>
  <c r="J420" i="49"/>
  <c r="H420" i="49"/>
  <c r="J428" i="49"/>
  <c r="H428" i="49"/>
  <c r="J436" i="49"/>
  <c r="H436" i="49"/>
  <c r="J444" i="49"/>
  <c r="H444" i="49"/>
  <c r="J452" i="49"/>
  <c r="H452" i="49"/>
  <c r="J460" i="49"/>
  <c r="H460" i="49"/>
  <c r="J468" i="49"/>
  <c r="H468" i="49"/>
  <c r="J476" i="49"/>
  <c r="H476" i="49"/>
  <c r="J484" i="49"/>
  <c r="H484" i="49"/>
  <c r="J492" i="49"/>
  <c r="H492" i="49"/>
  <c r="J500" i="49"/>
  <c r="H500" i="49"/>
  <c r="J508" i="49"/>
  <c r="H508" i="49"/>
  <c r="J516" i="49"/>
  <c r="H516" i="49"/>
  <c r="J524" i="49"/>
  <c r="H524" i="49"/>
  <c r="J532" i="49"/>
  <c r="H532" i="49"/>
  <c r="J540" i="49"/>
  <c r="H540" i="49"/>
  <c r="J548" i="49"/>
  <c r="H548" i="49"/>
  <c r="J556" i="49"/>
  <c r="H556" i="49"/>
  <c r="J564" i="49"/>
  <c r="H564" i="49"/>
  <c r="J572" i="49"/>
  <c r="H572" i="49"/>
  <c r="J580" i="49"/>
  <c r="H580" i="49"/>
  <c r="J588" i="49"/>
  <c r="H588" i="49"/>
  <c r="J596" i="49"/>
  <c r="H596" i="49"/>
  <c r="J604" i="49"/>
  <c r="H604" i="49"/>
  <c r="J612" i="49"/>
  <c r="H612" i="49"/>
  <c r="J620" i="49"/>
  <c r="H620" i="49"/>
  <c r="J623" i="49"/>
  <c r="J636" i="49"/>
  <c r="H636" i="49"/>
  <c r="J639" i="49"/>
  <c r="J652" i="49"/>
  <c r="H652" i="49"/>
  <c r="J655" i="49"/>
  <c r="J668" i="49"/>
  <c r="H668" i="49"/>
  <c r="J671" i="49"/>
  <c r="J684" i="49"/>
  <c r="H684" i="49"/>
  <c r="J687" i="49"/>
  <c r="J703" i="49"/>
  <c r="J719" i="49"/>
  <c r="J735" i="49"/>
  <c r="J751" i="49"/>
  <c r="J767" i="49"/>
  <c r="J783" i="49"/>
  <c r="J799" i="49"/>
  <c r="J815" i="49"/>
  <c r="J831" i="49"/>
  <c r="J865" i="49"/>
  <c r="J881" i="49"/>
  <c r="J897" i="49"/>
  <c r="J913" i="49"/>
  <c r="J929" i="49"/>
  <c r="J945" i="49"/>
  <c r="J961" i="49"/>
  <c r="J977" i="49"/>
  <c r="H981" i="49"/>
  <c r="J981" i="49"/>
  <c r="H1013" i="49"/>
  <c r="J1013" i="49"/>
  <c r="H1045" i="49"/>
  <c r="J1045" i="49"/>
  <c r="J364" i="49"/>
  <c r="H18" i="49"/>
  <c r="H24" i="49"/>
  <c r="H32" i="49"/>
  <c r="H36" i="49"/>
  <c r="H44" i="49"/>
  <c r="H48" i="49"/>
  <c r="H56" i="49"/>
  <c r="H62" i="49"/>
  <c r="H70" i="49"/>
  <c r="H74" i="49"/>
  <c r="H80" i="49"/>
  <c r="H84" i="49"/>
  <c r="H88" i="49"/>
  <c r="H94" i="49"/>
  <c r="H102" i="49"/>
  <c r="H108" i="49"/>
  <c r="H110" i="49"/>
  <c r="H114" i="49"/>
  <c r="H116" i="49"/>
  <c r="H118" i="49"/>
  <c r="H122" i="49"/>
  <c r="H124" i="49"/>
  <c r="H126" i="49"/>
  <c r="H128" i="49"/>
  <c r="H130" i="49"/>
  <c r="H132" i="49"/>
  <c r="H134" i="49"/>
  <c r="H136" i="49"/>
  <c r="H138" i="49"/>
  <c r="H140" i="49"/>
  <c r="H142" i="49"/>
  <c r="H144" i="49"/>
  <c r="H146" i="49"/>
  <c r="H148" i="49"/>
  <c r="H150" i="49"/>
  <c r="H152" i="49"/>
  <c r="H154" i="49"/>
  <c r="H156" i="49"/>
  <c r="H158" i="49"/>
  <c r="H160" i="49"/>
  <c r="H162" i="49"/>
  <c r="H164" i="49"/>
  <c r="H166" i="49"/>
  <c r="H168" i="49"/>
  <c r="H170" i="49"/>
  <c r="H172" i="49"/>
  <c r="H174" i="49"/>
  <c r="H176" i="49"/>
  <c r="H178" i="49"/>
  <c r="H180" i="49"/>
  <c r="H182" i="49"/>
  <c r="H184" i="49"/>
  <c r="H186" i="49"/>
  <c r="H188" i="49"/>
  <c r="H190" i="49"/>
  <c r="H192" i="49"/>
  <c r="H194" i="49"/>
  <c r="H196" i="49"/>
  <c r="H198" i="49"/>
  <c r="H200" i="49"/>
  <c r="H202" i="49"/>
  <c r="H204" i="49"/>
  <c r="H206" i="49"/>
  <c r="H208" i="49"/>
  <c r="H210" i="49"/>
  <c r="H212" i="49"/>
  <c r="H214" i="49"/>
  <c r="H216" i="49"/>
  <c r="H218" i="49"/>
  <c r="H220" i="49"/>
  <c r="H222" i="49"/>
  <c r="H224" i="49"/>
  <c r="H226" i="49"/>
  <c r="H228" i="49"/>
  <c r="H230" i="49"/>
  <c r="H232" i="49"/>
  <c r="H234" i="49"/>
  <c r="H236" i="49"/>
  <c r="H238" i="49"/>
  <c r="H240" i="49"/>
  <c r="H242" i="49"/>
  <c r="H244" i="49"/>
  <c r="H246" i="49"/>
  <c r="H248" i="49"/>
  <c r="H250" i="49"/>
  <c r="H252" i="49"/>
  <c r="H254" i="49"/>
  <c r="H256" i="49"/>
  <c r="H258" i="49"/>
  <c r="H260" i="49"/>
  <c r="H262" i="49"/>
  <c r="H264" i="49"/>
  <c r="H266" i="49"/>
  <c r="H268" i="49"/>
  <c r="H270" i="49"/>
  <c r="H272" i="49"/>
  <c r="H274" i="49"/>
  <c r="H276" i="49"/>
  <c r="H278" i="49"/>
  <c r="H280" i="49"/>
  <c r="H282" i="49"/>
  <c r="H284" i="49"/>
  <c r="H286" i="49"/>
  <c r="H288" i="49"/>
  <c r="H290" i="49"/>
  <c r="H292" i="49"/>
  <c r="H294" i="49"/>
  <c r="H296" i="49"/>
  <c r="H298" i="49"/>
  <c r="H300" i="49"/>
  <c r="H302" i="49"/>
  <c r="H304" i="49"/>
  <c r="H306" i="49"/>
  <c r="H308" i="49"/>
  <c r="H310" i="49"/>
  <c r="H312" i="49"/>
  <c r="H314" i="49"/>
  <c r="H316" i="49"/>
  <c r="H318" i="49"/>
  <c r="H320" i="49"/>
  <c r="H322" i="49"/>
  <c r="H324" i="49"/>
  <c r="H326" i="49"/>
  <c r="H328" i="49"/>
  <c r="H330" i="49"/>
  <c r="H332" i="49"/>
  <c r="H334" i="49"/>
  <c r="H336" i="49"/>
  <c r="H338" i="49"/>
  <c r="H340" i="49"/>
  <c r="H342" i="49"/>
  <c r="J346" i="49"/>
  <c r="H351" i="49"/>
  <c r="J362" i="49"/>
  <c r="H367" i="49"/>
  <c r="J378" i="49"/>
  <c r="H383" i="49"/>
  <c r="J394" i="49"/>
  <c r="J630" i="49"/>
  <c r="H630" i="49"/>
  <c r="J633" i="49"/>
  <c r="J646" i="49"/>
  <c r="H646" i="49"/>
  <c r="J649" i="49"/>
  <c r="J662" i="49"/>
  <c r="H662" i="49"/>
  <c r="J665" i="49"/>
  <c r="J678" i="49"/>
  <c r="H678" i="49"/>
  <c r="J681" i="49"/>
  <c r="J697" i="49"/>
  <c r="J713" i="49"/>
  <c r="J729" i="49"/>
  <c r="J745" i="49"/>
  <c r="J761" i="49"/>
  <c r="J777" i="49"/>
  <c r="J793" i="49"/>
  <c r="J809" i="49"/>
  <c r="J825" i="49"/>
  <c r="J843" i="49"/>
  <c r="J851" i="49"/>
  <c r="J863" i="49"/>
  <c r="J879" i="49"/>
  <c r="J895" i="49"/>
  <c r="J911" i="49"/>
  <c r="J927" i="49"/>
  <c r="J943" i="49"/>
  <c r="J959" i="49"/>
  <c r="J975" i="49"/>
  <c r="H985" i="49"/>
  <c r="J985" i="49"/>
  <c r="H993" i="49"/>
  <c r="J993" i="49"/>
  <c r="H1001" i="49"/>
  <c r="J1001" i="49"/>
  <c r="H1009" i="49"/>
  <c r="J1009" i="49"/>
  <c r="H1017" i="49"/>
  <c r="J1017" i="49"/>
  <c r="H1025" i="49"/>
  <c r="J1025" i="49"/>
  <c r="H1033" i="49"/>
  <c r="J1033" i="49"/>
  <c r="H1041" i="49"/>
  <c r="J1041" i="49"/>
  <c r="H1049" i="49"/>
  <c r="J1049" i="49"/>
  <c r="H1057" i="49"/>
  <c r="J1057" i="49"/>
  <c r="H1065" i="49"/>
  <c r="J1065" i="49"/>
  <c r="J654" i="49"/>
  <c r="H654" i="49"/>
  <c r="H997" i="49"/>
  <c r="J997" i="49"/>
  <c r="H1029" i="49"/>
  <c r="J1029" i="49"/>
  <c r="H1069" i="49"/>
  <c r="J1069" i="49"/>
  <c r="J402" i="49"/>
  <c r="H402" i="49"/>
  <c r="J410" i="49"/>
  <c r="H410" i="49"/>
  <c r="J418" i="49"/>
  <c r="H418" i="49"/>
  <c r="J434" i="49"/>
  <c r="H434" i="49"/>
  <c r="J442" i="49"/>
  <c r="H442" i="49"/>
  <c r="J450" i="49"/>
  <c r="H450" i="49"/>
  <c r="J458" i="49"/>
  <c r="H458" i="49"/>
  <c r="J466" i="49"/>
  <c r="H466" i="49"/>
  <c r="J474" i="49"/>
  <c r="H474" i="49"/>
  <c r="J482" i="49"/>
  <c r="H482" i="49"/>
  <c r="J490" i="49"/>
  <c r="H490" i="49"/>
  <c r="J498" i="49"/>
  <c r="H498" i="49"/>
  <c r="J506" i="49"/>
  <c r="H506" i="49"/>
  <c r="J514" i="49"/>
  <c r="H514" i="49"/>
  <c r="J522" i="49"/>
  <c r="H522" i="49"/>
  <c r="J530" i="49"/>
  <c r="H530" i="49"/>
  <c r="J538" i="49"/>
  <c r="H538" i="49"/>
  <c r="J546" i="49"/>
  <c r="H546" i="49"/>
  <c r="J554" i="49"/>
  <c r="H554" i="49"/>
  <c r="J562" i="49"/>
  <c r="H562" i="49"/>
  <c r="J570" i="49"/>
  <c r="H570" i="49"/>
  <c r="J578" i="49"/>
  <c r="H578" i="49"/>
  <c r="J586" i="49"/>
  <c r="H586" i="49"/>
  <c r="J594" i="49"/>
  <c r="H594" i="49"/>
  <c r="J602" i="49"/>
  <c r="H602" i="49"/>
  <c r="J610" i="49"/>
  <c r="H610" i="49"/>
  <c r="J618" i="49"/>
  <c r="H618" i="49"/>
  <c r="J624" i="49"/>
  <c r="H624" i="49"/>
  <c r="J640" i="49"/>
  <c r="H640" i="49"/>
  <c r="J656" i="49"/>
  <c r="H656" i="49"/>
  <c r="J672" i="49"/>
  <c r="H672" i="49"/>
  <c r="J688" i="49"/>
  <c r="H688" i="49"/>
  <c r="J426" i="49"/>
  <c r="H426" i="49"/>
  <c r="J358" i="49"/>
  <c r="J374" i="49"/>
  <c r="J390" i="49"/>
  <c r="J621" i="49"/>
  <c r="J634" i="49"/>
  <c r="H634" i="49"/>
  <c r="J637" i="49"/>
  <c r="J650" i="49"/>
  <c r="H650" i="49"/>
  <c r="J653" i="49"/>
  <c r="J666" i="49"/>
  <c r="H666" i="49"/>
  <c r="J669" i="49"/>
  <c r="J682" i="49"/>
  <c r="H682" i="49"/>
  <c r="J685" i="49"/>
  <c r="J701" i="49"/>
  <c r="J717" i="49"/>
  <c r="J733" i="49"/>
  <c r="J749" i="49"/>
  <c r="J765" i="49"/>
  <c r="J781" i="49"/>
  <c r="J797" i="49"/>
  <c r="J813" i="49"/>
  <c r="J829" i="49"/>
  <c r="J841" i="49"/>
  <c r="J849" i="49"/>
  <c r="J859" i="49"/>
  <c r="J875" i="49"/>
  <c r="J891" i="49"/>
  <c r="J907" i="49"/>
  <c r="J923" i="49"/>
  <c r="J939" i="49"/>
  <c r="J955" i="49"/>
  <c r="J971" i="49"/>
  <c r="H983" i="49"/>
  <c r="J983" i="49"/>
  <c r="H991" i="49"/>
  <c r="J991" i="49"/>
  <c r="H999" i="49"/>
  <c r="J999" i="49"/>
  <c r="H1007" i="49"/>
  <c r="J1007" i="49"/>
  <c r="H1015" i="49"/>
  <c r="J1015" i="49"/>
  <c r="H1023" i="49"/>
  <c r="J1023" i="49"/>
  <c r="H1031" i="49"/>
  <c r="J1031" i="49"/>
  <c r="H1039" i="49"/>
  <c r="J1039" i="49"/>
  <c r="H1047" i="49"/>
  <c r="J1047" i="49"/>
  <c r="H1055" i="49"/>
  <c r="J1055" i="49"/>
  <c r="H1063" i="49"/>
  <c r="J1063" i="49"/>
  <c r="H1820" i="49"/>
  <c r="J1820" i="49"/>
  <c r="J1861" i="49"/>
  <c r="H1861" i="49"/>
  <c r="H1880" i="49"/>
  <c r="J1880" i="49"/>
  <c r="H1888" i="49"/>
  <c r="J1888" i="49"/>
  <c r="J1921" i="49"/>
  <c r="H1921" i="49"/>
  <c r="H1948" i="49"/>
  <c r="J1948" i="49"/>
  <c r="J1973" i="49"/>
  <c r="H1973" i="49"/>
  <c r="H1984" i="49"/>
  <c r="J1984" i="49"/>
  <c r="J2001" i="49"/>
  <c r="H2001" i="49"/>
  <c r="H2012" i="49"/>
  <c r="J2012" i="49"/>
  <c r="J2026" i="49"/>
  <c r="H2026" i="49"/>
  <c r="J2040" i="49"/>
  <c r="H2040" i="49"/>
  <c r="J2062" i="49"/>
  <c r="H2062" i="49"/>
  <c r="J2090" i="49"/>
  <c r="H2090" i="49"/>
  <c r="J2104" i="49"/>
  <c r="H2104" i="49"/>
  <c r="H2973" i="49"/>
  <c r="J2973" i="49"/>
  <c r="H2989" i="49"/>
  <c r="J2989" i="49"/>
  <c r="H3005" i="49"/>
  <c r="J3005" i="49"/>
  <c r="H3021" i="49"/>
  <c r="J3021" i="49"/>
  <c r="H3037" i="49"/>
  <c r="J3037" i="49"/>
  <c r="H3053" i="49"/>
  <c r="J3053" i="49"/>
  <c r="H3069" i="49"/>
  <c r="J3069" i="49"/>
  <c r="H3085" i="49"/>
  <c r="J3085" i="49"/>
  <c r="H3101" i="49"/>
  <c r="J3101" i="49"/>
  <c r="H3117" i="49"/>
  <c r="J3117" i="49"/>
  <c r="H3133" i="49"/>
  <c r="J3133" i="49"/>
  <c r="H3149" i="49"/>
  <c r="J3149" i="49"/>
  <c r="H3165" i="49"/>
  <c r="J3165" i="49"/>
  <c r="H3181" i="49"/>
  <c r="J3181" i="49"/>
  <c r="H3197" i="49"/>
  <c r="J3197" i="49"/>
  <c r="H3213" i="49"/>
  <c r="J3213" i="49"/>
  <c r="H3229" i="49"/>
  <c r="J3229" i="49"/>
  <c r="J1071" i="49"/>
  <c r="J1073" i="49"/>
  <c r="J1075" i="49"/>
  <c r="J1077" i="49"/>
  <c r="J1079" i="49"/>
  <c r="J1081" i="49"/>
  <c r="J1083" i="49"/>
  <c r="J1085" i="49"/>
  <c r="J1087" i="49"/>
  <c r="J1089" i="49"/>
  <c r="J1091" i="49"/>
  <c r="J1093" i="49"/>
  <c r="J1095" i="49"/>
  <c r="J1097" i="49"/>
  <c r="J1099" i="49"/>
  <c r="J1101" i="49"/>
  <c r="J1103" i="49"/>
  <c r="J1105" i="49"/>
  <c r="J1121" i="49"/>
  <c r="J1137" i="49"/>
  <c r="J1153" i="49"/>
  <c r="J1169" i="49"/>
  <c r="J1185" i="49"/>
  <c r="J1796" i="49"/>
  <c r="H1804" i="49"/>
  <c r="J1804" i="49"/>
  <c r="J1812" i="49"/>
  <c r="J1826" i="49"/>
  <c r="J1845" i="49"/>
  <c r="H1845" i="49"/>
  <c r="J1853" i="49"/>
  <c r="H1864" i="49"/>
  <c r="J1864" i="49"/>
  <c r="H1872" i="49"/>
  <c r="J1872" i="49"/>
  <c r="J1899" i="49"/>
  <c r="J1905" i="49"/>
  <c r="H1905" i="49"/>
  <c r="H1932" i="49"/>
  <c r="J1932" i="49"/>
  <c r="J1940" i="49"/>
  <c r="J1954" i="49"/>
  <c r="H1976" i="49"/>
  <c r="J1976" i="49"/>
  <c r="J2018" i="49"/>
  <c r="J2032" i="49"/>
  <c r="H2032" i="49"/>
  <c r="J2054" i="49"/>
  <c r="H2054" i="49"/>
  <c r="J2079" i="49"/>
  <c r="J2082" i="49"/>
  <c r="H2082" i="49"/>
  <c r="J2096" i="49"/>
  <c r="H2096" i="49"/>
  <c r="J2118" i="49"/>
  <c r="H2118" i="49"/>
  <c r="H2127" i="49"/>
  <c r="J2127" i="49"/>
  <c r="J2136" i="49"/>
  <c r="H2136" i="49"/>
  <c r="J2150" i="49"/>
  <c r="H2150" i="49"/>
  <c r="H2159" i="49"/>
  <c r="J2159" i="49"/>
  <c r="J2168" i="49"/>
  <c r="H2168" i="49"/>
  <c r="H2191" i="49"/>
  <c r="J2191" i="49"/>
  <c r="J2200" i="49"/>
  <c r="H2200" i="49"/>
  <c r="H2223" i="49"/>
  <c r="J2223" i="49"/>
  <c r="J2232" i="49"/>
  <c r="H2232" i="49"/>
  <c r="H2255" i="49"/>
  <c r="J2255" i="49"/>
  <c r="J2264" i="49"/>
  <c r="H2264" i="49"/>
  <c r="H2287" i="49"/>
  <c r="J2287" i="49"/>
  <c r="J2296" i="49"/>
  <c r="H2296" i="49"/>
  <c r="H2319" i="49"/>
  <c r="J2319" i="49"/>
  <c r="J2328" i="49"/>
  <c r="H2328" i="49"/>
  <c r="H2351" i="49"/>
  <c r="J2351" i="49"/>
  <c r="H2383" i="49"/>
  <c r="J2383" i="49"/>
  <c r="H1108" i="49"/>
  <c r="H1115" i="49"/>
  <c r="H1124" i="49"/>
  <c r="H1131" i="49"/>
  <c r="H1140" i="49"/>
  <c r="H1147" i="49"/>
  <c r="H1156" i="49"/>
  <c r="H1163" i="49"/>
  <c r="H1172" i="49"/>
  <c r="H1179" i="49"/>
  <c r="H1188" i="49"/>
  <c r="H1195" i="49"/>
  <c r="H1205" i="49"/>
  <c r="H1213" i="49"/>
  <c r="H1221" i="49"/>
  <c r="H1229" i="49"/>
  <c r="H1237" i="49"/>
  <c r="H1245" i="49"/>
  <c r="H1253" i="49"/>
  <c r="H1261" i="49"/>
  <c r="H1269" i="49"/>
  <c r="H1277" i="49"/>
  <c r="H1285" i="49"/>
  <c r="H1293" i="49"/>
  <c r="H1301" i="49"/>
  <c r="H1309" i="49"/>
  <c r="H1317" i="49"/>
  <c r="H1325" i="49"/>
  <c r="H1333" i="49"/>
  <c r="H1341" i="49"/>
  <c r="H1349" i="49"/>
  <c r="H1357" i="49"/>
  <c r="H1365" i="49"/>
  <c r="H1373" i="49"/>
  <c r="H1381" i="49"/>
  <c r="H1389" i="49"/>
  <c r="H1397" i="49"/>
  <c r="H1405" i="49"/>
  <c r="H1413" i="49"/>
  <c r="H1421" i="49"/>
  <c r="H1429" i="49"/>
  <c r="H1437" i="49"/>
  <c r="H1445" i="49"/>
  <c r="H1453" i="49"/>
  <c r="H1461" i="49"/>
  <c r="H1469" i="49"/>
  <c r="H1477" i="49"/>
  <c r="H1485" i="49"/>
  <c r="H1493" i="49"/>
  <c r="H1501" i="49"/>
  <c r="H1509" i="49"/>
  <c r="H1517" i="49"/>
  <c r="H1525" i="49"/>
  <c r="H1533" i="49"/>
  <c r="H1541" i="49"/>
  <c r="H1549" i="49"/>
  <c r="H1557" i="49"/>
  <c r="H1565" i="49"/>
  <c r="H1573" i="49"/>
  <c r="H1581" i="49"/>
  <c r="H1589" i="49"/>
  <c r="H1597" i="49"/>
  <c r="H1605" i="49"/>
  <c r="H1613" i="49"/>
  <c r="H1621" i="49"/>
  <c r="H1629" i="49"/>
  <c r="H1637" i="49"/>
  <c r="H1645" i="49"/>
  <c r="H1653" i="49"/>
  <c r="H1661" i="49"/>
  <c r="H1669" i="49"/>
  <c r="H1677" i="49"/>
  <c r="H1685" i="49"/>
  <c r="H1693" i="49"/>
  <c r="H1701" i="49"/>
  <c r="H1709" i="49"/>
  <c r="H1717" i="49"/>
  <c r="H1725" i="49"/>
  <c r="H1733" i="49"/>
  <c r="H1741" i="49"/>
  <c r="H1749" i="49"/>
  <c r="H1757" i="49"/>
  <c r="H1765" i="49"/>
  <c r="H1773" i="49"/>
  <c r="H1781" i="49"/>
  <c r="H1789" i="49"/>
  <c r="J1794" i="49"/>
  <c r="J1810" i="49"/>
  <c r="J1829" i="49"/>
  <c r="H1829" i="49"/>
  <c r="J1837" i="49"/>
  <c r="H1848" i="49"/>
  <c r="J1848" i="49"/>
  <c r="H1851" i="49"/>
  <c r="H1856" i="49"/>
  <c r="J1856" i="49"/>
  <c r="H1881" i="49"/>
  <c r="J1889" i="49"/>
  <c r="H1889" i="49"/>
  <c r="H1916" i="49"/>
  <c r="J1916" i="49"/>
  <c r="J1924" i="49"/>
  <c r="J1938" i="49"/>
  <c r="J1957" i="49"/>
  <c r="H1957" i="49"/>
  <c r="H1968" i="49"/>
  <c r="J1968" i="49"/>
  <c r="J1979" i="49"/>
  <c r="J1985" i="49"/>
  <c r="H1985" i="49"/>
  <c r="H1996" i="49"/>
  <c r="J1996" i="49"/>
  <c r="J2024" i="49"/>
  <c r="H2024" i="49"/>
  <c r="J2046" i="49"/>
  <c r="H2046" i="49"/>
  <c r="J2071" i="49"/>
  <c r="J2074" i="49"/>
  <c r="H2074" i="49"/>
  <c r="J2088" i="49"/>
  <c r="H2088" i="49"/>
  <c r="J2110" i="49"/>
  <c r="H2110" i="49"/>
  <c r="H690" i="49"/>
  <c r="H692" i="49"/>
  <c r="H694" i="49"/>
  <c r="H696" i="49"/>
  <c r="H698" i="49"/>
  <c r="H700" i="49"/>
  <c r="H702" i="49"/>
  <c r="H704" i="49"/>
  <c r="H706" i="49"/>
  <c r="H708" i="49"/>
  <c r="H710" i="49"/>
  <c r="H712" i="49"/>
  <c r="H714" i="49"/>
  <c r="H716" i="49"/>
  <c r="H718" i="49"/>
  <c r="H720" i="49"/>
  <c r="H722" i="49"/>
  <c r="H724" i="49"/>
  <c r="H726" i="49"/>
  <c r="H728" i="49"/>
  <c r="H730" i="49"/>
  <c r="H732" i="49"/>
  <c r="H734" i="49"/>
  <c r="H736" i="49"/>
  <c r="H738" i="49"/>
  <c r="H740" i="49"/>
  <c r="H742" i="49"/>
  <c r="H744" i="49"/>
  <c r="H746" i="49"/>
  <c r="H748" i="49"/>
  <c r="H750" i="49"/>
  <c r="H752" i="49"/>
  <c r="H754" i="49"/>
  <c r="H756" i="49"/>
  <c r="H758" i="49"/>
  <c r="H760" i="49"/>
  <c r="H762" i="49"/>
  <c r="H764" i="49"/>
  <c r="H766" i="49"/>
  <c r="H768" i="49"/>
  <c r="H770" i="49"/>
  <c r="H772" i="49"/>
  <c r="H774" i="49"/>
  <c r="H776" i="49"/>
  <c r="H778" i="49"/>
  <c r="H780" i="49"/>
  <c r="H782" i="49"/>
  <c r="H784" i="49"/>
  <c r="H786" i="49"/>
  <c r="H788" i="49"/>
  <c r="H790" i="49"/>
  <c r="H792" i="49"/>
  <c r="H794" i="49"/>
  <c r="H796" i="49"/>
  <c r="H798" i="49"/>
  <c r="H800" i="49"/>
  <c r="H802" i="49"/>
  <c r="H804" i="49"/>
  <c r="H806" i="49"/>
  <c r="H808" i="49"/>
  <c r="H810" i="49"/>
  <c r="H812" i="49"/>
  <c r="H814" i="49"/>
  <c r="H816" i="49"/>
  <c r="H818" i="49"/>
  <c r="H820" i="49"/>
  <c r="H822" i="49"/>
  <c r="H824" i="49"/>
  <c r="H826" i="49"/>
  <c r="H828" i="49"/>
  <c r="H830" i="49"/>
  <c r="H832" i="49"/>
  <c r="H834" i="49"/>
  <c r="H836" i="49"/>
  <c r="J1813" i="49"/>
  <c r="H1813" i="49"/>
  <c r="H1832" i="49"/>
  <c r="J1832" i="49"/>
  <c r="H1840" i="49"/>
  <c r="J1840" i="49"/>
  <c r="J1873" i="49"/>
  <c r="H1873" i="49"/>
  <c r="H1900" i="49"/>
  <c r="J1900" i="49"/>
  <c r="J1941" i="49"/>
  <c r="H1941" i="49"/>
  <c r="H1960" i="49"/>
  <c r="J1960" i="49"/>
  <c r="J2038" i="49"/>
  <c r="H2038" i="49"/>
  <c r="J2066" i="49"/>
  <c r="H2066" i="49"/>
  <c r="J2080" i="49"/>
  <c r="H2080" i="49"/>
  <c r="J2102" i="49"/>
  <c r="H2102" i="49"/>
  <c r="H2119" i="49"/>
  <c r="J2119" i="49"/>
  <c r="J2128" i="49"/>
  <c r="H2128" i="49"/>
  <c r="J2142" i="49"/>
  <c r="H2142" i="49"/>
  <c r="H2151" i="49"/>
  <c r="J2151" i="49"/>
  <c r="J2160" i="49"/>
  <c r="H2160" i="49"/>
  <c r="H2183" i="49"/>
  <c r="J2183" i="49"/>
  <c r="J2192" i="49"/>
  <c r="H2192" i="49"/>
  <c r="H2215" i="49"/>
  <c r="J2215" i="49"/>
  <c r="J2224" i="49"/>
  <c r="H2224" i="49"/>
  <c r="H2247" i="49"/>
  <c r="J2247" i="49"/>
  <c r="J2256" i="49"/>
  <c r="H2256" i="49"/>
  <c r="H2279" i="49"/>
  <c r="J2279" i="49"/>
  <c r="J2288" i="49"/>
  <c r="H2288" i="49"/>
  <c r="H2311" i="49"/>
  <c r="J2311" i="49"/>
  <c r="J2320" i="49"/>
  <c r="H2320" i="49"/>
  <c r="H2343" i="49"/>
  <c r="J2343" i="49"/>
  <c r="J2352" i="49"/>
  <c r="H2352" i="49"/>
  <c r="H2375" i="49"/>
  <c r="J2375" i="49"/>
  <c r="H1111" i="49"/>
  <c r="H1120" i="49"/>
  <c r="H1127" i="49"/>
  <c r="H1136" i="49"/>
  <c r="H1143" i="49"/>
  <c r="H1152" i="49"/>
  <c r="H1159" i="49"/>
  <c r="H1168" i="49"/>
  <c r="H1175" i="49"/>
  <c r="H1184" i="49"/>
  <c r="H1191" i="49"/>
  <c r="H1203" i="49"/>
  <c r="H1211" i="49"/>
  <c r="H1219" i="49"/>
  <c r="H1227" i="49"/>
  <c r="H1235" i="49"/>
  <c r="H1243" i="49"/>
  <c r="H1251" i="49"/>
  <c r="H1259" i="49"/>
  <c r="H1267" i="49"/>
  <c r="H1275" i="49"/>
  <c r="H1283" i="49"/>
  <c r="H1291" i="49"/>
  <c r="H1299" i="49"/>
  <c r="H1307" i="49"/>
  <c r="H1315" i="49"/>
  <c r="H1323" i="49"/>
  <c r="H1331" i="49"/>
  <c r="H1339" i="49"/>
  <c r="H1347" i="49"/>
  <c r="H1355" i="49"/>
  <c r="H1363" i="49"/>
  <c r="H1371" i="49"/>
  <c r="H1379" i="49"/>
  <c r="H1387" i="49"/>
  <c r="H1395" i="49"/>
  <c r="H1403" i="49"/>
  <c r="H1411" i="49"/>
  <c r="H1419" i="49"/>
  <c r="H1427" i="49"/>
  <c r="H1435" i="49"/>
  <c r="H1443" i="49"/>
  <c r="H1451" i="49"/>
  <c r="H1459" i="49"/>
  <c r="H1467" i="49"/>
  <c r="H1475" i="49"/>
  <c r="H1483" i="49"/>
  <c r="H1491" i="49"/>
  <c r="H1499" i="49"/>
  <c r="H1507" i="49"/>
  <c r="H1515" i="49"/>
  <c r="H1523" i="49"/>
  <c r="H1531" i="49"/>
  <c r="H1539" i="49"/>
  <c r="H1547" i="49"/>
  <c r="H1555" i="49"/>
  <c r="H1563" i="49"/>
  <c r="H1571" i="49"/>
  <c r="H1579" i="49"/>
  <c r="H1587" i="49"/>
  <c r="H1595" i="49"/>
  <c r="H1603" i="49"/>
  <c r="H1611" i="49"/>
  <c r="H1619" i="49"/>
  <c r="H1627" i="49"/>
  <c r="H1635" i="49"/>
  <c r="H1643" i="49"/>
  <c r="H1651" i="49"/>
  <c r="H1659" i="49"/>
  <c r="H1667" i="49"/>
  <c r="H1675" i="49"/>
  <c r="H1683" i="49"/>
  <c r="H1691" i="49"/>
  <c r="H1699" i="49"/>
  <c r="H1707" i="49"/>
  <c r="H1715" i="49"/>
  <c r="H1723" i="49"/>
  <c r="H1731" i="49"/>
  <c r="H1739" i="49"/>
  <c r="H1747" i="49"/>
  <c r="H1755" i="49"/>
  <c r="H1763" i="49"/>
  <c r="H1771" i="49"/>
  <c r="H1779" i="49"/>
  <c r="H1787" i="49"/>
  <c r="H1795" i="49"/>
  <c r="J1797" i="49"/>
  <c r="J1805" i="49"/>
  <c r="H1816" i="49"/>
  <c r="J1816" i="49"/>
  <c r="H1819" i="49"/>
  <c r="H1824" i="49"/>
  <c r="J1824" i="49"/>
  <c r="H1849" i="49"/>
  <c r="J1857" i="49"/>
  <c r="H1857" i="49"/>
  <c r="H1884" i="49"/>
  <c r="J1884" i="49"/>
  <c r="J1892" i="49"/>
  <c r="J1906" i="49"/>
  <c r="J1925" i="49"/>
  <c r="H1925" i="49"/>
  <c r="J1933" i="49"/>
  <c r="H1944" i="49"/>
  <c r="J1944" i="49"/>
  <c r="H1947" i="49"/>
  <c r="H1952" i="49"/>
  <c r="J1952" i="49"/>
  <c r="J1963" i="49"/>
  <c r="J1969" i="49"/>
  <c r="H1969" i="49"/>
  <c r="H1980" i="49"/>
  <c r="J1980" i="49"/>
  <c r="J2005" i="49"/>
  <c r="H2005" i="49"/>
  <c r="H2016" i="49"/>
  <c r="J2016" i="49"/>
  <c r="J2030" i="49"/>
  <c r="H2030" i="49"/>
  <c r="J2055" i="49"/>
  <c r="J2058" i="49"/>
  <c r="H2058" i="49"/>
  <c r="J2072" i="49"/>
  <c r="H2072" i="49"/>
  <c r="J2094" i="49"/>
  <c r="H2094" i="49"/>
  <c r="H1800" i="49"/>
  <c r="J1800" i="49"/>
  <c r="H1808" i="49"/>
  <c r="J1808" i="49"/>
  <c r="J1841" i="49"/>
  <c r="H1841" i="49"/>
  <c r="H1868" i="49"/>
  <c r="J1868" i="49"/>
  <c r="J1909" i="49"/>
  <c r="H1909" i="49"/>
  <c r="H1928" i="49"/>
  <c r="J1928" i="49"/>
  <c r="H1936" i="49"/>
  <c r="J1936" i="49"/>
  <c r="H2008" i="49"/>
  <c r="J2008" i="49"/>
  <c r="J2022" i="49"/>
  <c r="H2022" i="49"/>
  <c r="J2050" i="49"/>
  <c r="H2050" i="49"/>
  <c r="J2064" i="49"/>
  <c r="H2064" i="49"/>
  <c r="J2086" i="49"/>
  <c r="H2086" i="49"/>
  <c r="J2120" i="49"/>
  <c r="H2120" i="49"/>
  <c r="J2134" i="49"/>
  <c r="H2134" i="49"/>
  <c r="H2143" i="49"/>
  <c r="J2143" i="49"/>
  <c r="J2152" i="49"/>
  <c r="H2152" i="49"/>
  <c r="H2175" i="49"/>
  <c r="J2175" i="49"/>
  <c r="J2184" i="49"/>
  <c r="H2184" i="49"/>
  <c r="H2207" i="49"/>
  <c r="J2207" i="49"/>
  <c r="J2216" i="49"/>
  <c r="H2216" i="49"/>
  <c r="H2239" i="49"/>
  <c r="J2239" i="49"/>
  <c r="J2248" i="49"/>
  <c r="H2248" i="49"/>
  <c r="H2271" i="49"/>
  <c r="J2271" i="49"/>
  <c r="J2280" i="49"/>
  <c r="H2280" i="49"/>
  <c r="H2303" i="49"/>
  <c r="J2303" i="49"/>
  <c r="J2312" i="49"/>
  <c r="H2312" i="49"/>
  <c r="H2335" i="49"/>
  <c r="J2335" i="49"/>
  <c r="J2344" i="49"/>
  <c r="H2344" i="49"/>
  <c r="H2367" i="49"/>
  <c r="J2367" i="49"/>
  <c r="H1116" i="49"/>
  <c r="H1132" i="49"/>
  <c r="H1148" i="49"/>
  <c r="H1164" i="49"/>
  <c r="H1180" i="49"/>
  <c r="H1196" i="49"/>
  <c r="H1201" i="49"/>
  <c r="H1209" i="49"/>
  <c r="H1217" i="49"/>
  <c r="H1225" i="49"/>
  <c r="H1233" i="49"/>
  <c r="H1241" i="49"/>
  <c r="H1249" i="49"/>
  <c r="H1257" i="49"/>
  <c r="H1265" i="49"/>
  <c r="H1273" i="49"/>
  <c r="H1281" i="49"/>
  <c r="H1289" i="49"/>
  <c r="H1297" i="49"/>
  <c r="H1305" i="49"/>
  <c r="H1313" i="49"/>
  <c r="H1321" i="49"/>
  <c r="H1329" i="49"/>
  <c r="H1337" i="49"/>
  <c r="H1345" i="49"/>
  <c r="H1353" i="49"/>
  <c r="H1361" i="49"/>
  <c r="H1369" i="49"/>
  <c r="H1377" i="49"/>
  <c r="H1385" i="49"/>
  <c r="H1393" i="49"/>
  <c r="H1401" i="49"/>
  <c r="H1409" i="49"/>
  <c r="H1417" i="49"/>
  <c r="H1425" i="49"/>
  <c r="H1433" i="49"/>
  <c r="H1441" i="49"/>
  <c r="H1449" i="49"/>
  <c r="H1457" i="49"/>
  <c r="H1465" i="49"/>
  <c r="H1473" i="49"/>
  <c r="H1481" i="49"/>
  <c r="H1489" i="49"/>
  <c r="H1497" i="49"/>
  <c r="H1505" i="49"/>
  <c r="H1513" i="49"/>
  <c r="H1521" i="49"/>
  <c r="H1529" i="49"/>
  <c r="H1537" i="49"/>
  <c r="H1545" i="49"/>
  <c r="H1553" i="49"/>
  <c r="H1561" i="49"/>
  <c r="H1569" i="49"/>
  <c r="H1577" i="49"/>
  <c r="H1585" i="49"/>
  <c r="H1593" i="49"/>
  <c r="H1601" i="49"/>
  <c r="H1609" i="49"/>
  <c r="H1617" i="49"/>
  <c r="H1625" i="49"/>
  <c r="H1633" i="49"/>
  <c r="H1641" i="49"/>
  <c r="H1649" i="49"/>
  <c r="H1657" i="49"/>
  <c r="H1665" i="49"/>
  <c r="H1673" i="49"/>
  <c r="H1681" i="49"/>
  <c r="H1689" i="49"/>
  <c r="H1697" i="49"/>
  <c r="H1705" i="49"/>
  <c r="H1713" i="49"/>
  <c r="H1721" i="49"/>
  <c r="H1729" i="49"/>
  <c r="H1737" i="49"/>
  <c r="H1745" i="49"/>
  <c r="H1753" i="49"/>
  <c r="H1761" i="49"/>
  <c r="H1769" i="49"/>
  <c r="H1777" i="49"/>
  <c r="H1785" i="49"/>
  <c r="H1793" i="49"/>
  <c r="H1817" i="49"/>
  <c r="J1825" i="49"/>
  <c r="H1825" i="49"/>
  <c r="H1852" i="49"/>
  <c r="J1852" i="49"/>
  <c r="J1860" i="49"/>
  <c r="J1874" i="49"/>
  <c r="J1893" i="49"/>
  <c r="H1893" i="49"/>
  <c r="J1901" i="49"/>
  <c r="H1912" i="49"/>
  <c r="J1912" i="49"/>
  <c r="H1920" i="49"/>
  <c r="J1920" i="49"/>
  <c r="H1945" i="49"/>
  <c r="J1953" i="49"/>
  <c r="H1953" i="49"/>
  <c r="H1964" i="49"/>
  <c r="J1964" i="49"/>
  <c r="J1989" i="49"/>
  <c r="H1989" i="49"/>
  <c r="H2000" i="49"/>
  <c r="J2000" i="49"/>
  <c r="J2011" i="49"/>
  <c r="J2017" i="49"/>
  <c r="H2017" i="49"/>
  <c r="J2039" i="49"/>
  <c r="J2042" i="49"/>
  <c r="H2042" i="49"/>
  <c r="J2056" i="49"/>
  <c r="H2056" i="49"/>
  <c r="J2078" i="49"/>
  <c r="H2078" i="49"/>
  <c r="J2103" i="49"/>
  <c r="J2106" i="49"/>
  <c r="H2106" i="49"/>
  <c r="H1114" i="49"/>
  <c r="H1130" i="49"/>
  <c r="H1146" i="49"/>
  <c r="H1162" i="49"/>
  <c r="H1178" i="49"/>
  <c r="H1194" i="49"/>
  <c r="H1204" i="49"/>
  <c r="H1212" i="49"/>
  <c r="H1220" i="49"/>
  <c r="H1228" i="49"/>
  <c r="H1236" i="49"/>
  <c r="H1244" i="49"/>
  <c r="H1252" i="49"/>
  <c r="H1260" i="49"/>
  <c r="H1268" i="49"/>
  <c r="H1276" i="49"/>
  <c r="H1284" i="49"/>
  <c r="H1292" i="49"/>
  <c r="H1300" i="49"/>
  <c r="H1308" i="49"/>
  <c r="H1316" i="49"/>
  <c r="H1324" i="49"/>
  <c r="H1332" i="49"/>
  <c r="H1340" i="49"/>
  <c r="H1348" i="49"/>
  <c r="H1356" i="49"/>
  <c r="H1364" i="49"/>
  <c r="H1372" i="49"/>
  <c r="H1380" i="49"/>
  <c r="H1388" i="49"/>
  <c r="H1396" i="49"/>
  <c r="H1404" i="49"/>
  <c r="H1412" i="49"/>
  <c r="H1420" i="49"/>
  <c r="H1428" i="49"/>
  <c r="H1436" i="49"/>
  <c r="H1444" i="49"/>
  <c r="H1452" i="49"/>
  <c r="H1460" i="49"/>
  <c r="H1468" i="49"/>
  <c r="H1476" i="49"/>
  <c r="H1484" i="49"/>
  <c r="H1492" i="49"/>
  <c r="H1500" i="49"/>
  <c r="H1508" i="49"/>
  <c r="H1516" i="49"/>
  <c r="H1524" i="49"/>
  <c r="H1532" i="49"/>
  <c r="H1540" i="49"/>
  <c r="H1548" i="49"/>
  <c r="H1556" i="49"/>
  <c r="H1564" i="49"/>
  <c r="H1572" i="49"/>
  <c r="H1580" i="49"/>
  <c r="H1588" i="49"/>
  <c r="H1596" i="49"/>
  <c r="H1604" i="49"/>
  <c r="H1612" i="49"/>
  <c r="H1620" i="49"/>
  <c r="H1628" i="49"/>
  <c r="H1636" i="49"/>
  <c r="H1644" i="49"/>
  <c r="H1652" i="49"/>
  <c r="H1660" i="49"/>
  <c r="H1668" i="49"/>
  <c r="H1676" i="49"/>
  <c r="H1684" i="49"/>
  <c r="H1692" i="49"/>
  <c r="H1700" i="49"/>
  <c r="H1708" i="49"/>
  <c r="H1716" i="49"/>
  <c r="H1724" i="49"/>
  <c r="H1732" i="49"/>
  <c r="H1740" i="49"/>
  <c r="H1748" i="49"/>
  <c r="H1756" i="49"/>
  <c r="H1764" i="49"/>
  <c r="H1772" i="49"/>
  <c r="H1780" i="49"/>
  <c r="H1788" i="49"/>
  <c r="H1801" i="49"/>
  <c r="J1809" i="49"/>
  <c r="H1809" i="49"/>
  <c r="H1836" i="49"/>
  <c r="J1836" i="49"/>
  <c r="J1877" i="49"/>
  <c r="H1877" i="49"/>
  <c r="H1896" i="49"/>
  <c r="J1896" i="49"/>
  <c r="H1904" i="49"/>
  <c r="J1904" i="49"/>
  <c r="H1929" i="49"/>
  <c r="J1937" i="49"/>
  <c r="H1937" i="49"/>
  <c r="H1992" i="49"/>
  <c r="J1992" i="49"/>
  <c r="H2009" i="49"/>
  <c r="J2034" i="49"/>
  <c r="H2034" i="49"/>
  <c r="J2048" i="49"/>
  <c r="H2048" i="49"/>
  <c r="J2070" i="49"/>
  <c r="H2070" i="49"/>
  <c r="J2098" i="49"/>
  <c r="H2098" i="49"/>
  <c r="J2112" i="49"/>
  <c r="H2112" i="49"/>
  <c r="J2126" i="49"/>
  <c r="H2126" i="49"/>
  <c r="H2135" i="49"/>
  <c r="J2135" i="49"/>
  <c r="J2144" i="49"/>
  <c r="H2144" i="49"/>
  <c r="H2167" i="49"/>
  <c r="J2167" i="49"/>
  <c r="J2176" i="49"/>
  <c r="H2176" i="49"/>
  <c r="H2199" i="49"/>
  <c r="J2199" i="49"/>
  <c r="J2208" i="49"/>
  <c r="H2208" i="49"/>
  <c r="H2231" i="49"/>
  <c r="J2231" i="49"/>
  <c r="J2240" i="49"/>
  <c r="H2240" i="49"/>
  <c r="H2263" i="49"/>
  <c r="J2263" i="49"/>
  <c r="J2272" i="49"/>
  <c r="H2272" i="49"/>
  <c r="H2295" i="49"/>
  <c r="J2295" i="49"/>
  <c r="J2304" i="49"/>
  <c r="H2304" i="49"/>
  <c r="H2327" i="49"/>
  <c r="J2327" i="49"/>
  <c r="J2336" i="49"/>
  <c r="H2336" i="49"/>
  <c r="H2359" i="49"/>
  <c r="J2359" i="49"/>
  <c r="J3275" i="49"/>
  <c r="H3275" i="49"/>
  <c r="H3293" i="49"/>
  <c r="J3293" i="49"/>
  <c r="H3311" i="49"/>
  <c r="J3311" i="49"/>
  <c r="J3352" i="49"/>
  <c r="H3352" i="49"/>
  <c r="H3409" i="49"/>
  <c r="J3409" i="49"/>
  <c r="J3561" i="49"/>
  <c r="H3561" i="49"/>
  <c r="J3700" i="49"/>
  <c r="H3700" i="49"/>
  <c r="J3743" i="49"/>
  <c r="H3743" i="49"/>
  <c r="J3766" i="49"/>
  <c r="H3766" i="49"/>
  <c r="J3797" i="49"/>
  <c r="H3797" i="49"/>
  <c r="J3817" i="49"/>
  <c r="H3817" i="49"/>
  <c r="J3820" i="49"/>
  <c r="H3820" i="49"/>
  <c r="J3840" i="49"/>
  <c r="H3840" i="49"/>
  <c r="J3871" i="49"/>
  <c r="H3871" i="49"/>
  <c r="J3894" i="49"/>
  <c r="H3894" i="49"/>
  <c r="J3925" i="49"/>
  <c r="H3925" i="49"/>
  <c r="J3945" i="49"/>
  <c r="H3945" i="49"/>
  <c r="J3948" i="49"/>
  <c r="H3948" i="49"/>
  <c r="J3968" i="49"/>
  <c r="H3968" i="49"/>
  <c r="J3999" i="49"/>
  <c r="H3999" i="49"/>
  <c r="J4022" i="49"/>
  <c r="H4022" i="49"/>
  <c r="J4053" i="49"/>
  <c r="H4053" i="49"/>
  <c r="J4073" i="49"/>
  <c r="H4073" i="49"/>
  <c r="J4076" i="49"/>
  <c r="H4076" i="49"/>
  <c r="J4096" i="49"/>
  <c r="H4096" i="49"/>
  <c r="J2114" i="49"/>
  <c r="H2114" i="49"/>
  <c r="J2122" i="49"/>
  <c r="H2122" i="49"/>
  <c r="J2130" i="49"/>
  <c r="H2130" i="49"/>
  <c r="J2138" i="49"/>
  <c r="H2138" i="49"/>
  <c r="J2146" i="49"/>
  <c r="H2146" i="49"/>
  <c r="J2154" i="49"/>
  <c r="H2154" i="49"/>
  <c r="J2162" i="49"/>
  <c r="H2162" i="49"/>
  <c r="J2170" i="49"/>
  <c r="H2170" i="49"/>
  <c r="J2178" i="49"/>
  <c r="H2178" i="49"/>
  <c r="J2186" i="49"/>
  <c r="H2186" i="49"/>
  <c r="J2194" i="49"/>
  <c r="H2194" i="49"/>
  <c r="J2202" i="49"/>
  <c r="H2202" i="49"/>
  <c r="J2210" i="49"/>
  <c r="H2210" i="49"/>
  <c r="J2218" i="49"/>
  <c r="H2218" i="49"/>
  <c r="J2226" i="49"/>
  <c r="H2226" i="49"/>
  <c r="J2234" i="49"/>
  <c r="H2234" i="49"/>
  <c r="J2242" i="49"/>
  <c r="H2242" i="49"/>
  <c r="J2250" i="49"/>
  <c r="H2250" i="49"/>
  <c r="J2258" i="49"/>
  <c r="H2258" i="49"/>
  <c r="J2266" i="49"/>
  <c r="H2266" i="49"/>
  <c r="J2274" i="49"/>
  <c r="H2274" i="49"/>
  <c r="J2282" i="49"/>
  <c r="H2282" i="49"/>
  <c r="J2290" i="49"/>
  <c r="H2290" i="49"/>
  <c r="J2298" i="49"/>
  <c r="H2298" i="49"/>
  <c r="J2306" i="49"/>
  <c r="H2306" i="49"/>
  <c r="J2314" i="49"/>
  <c r="H2314" i="49"/>
  <c r="J2322" i="49"/>
  <c r="H2322" i="49"/>
  <c r="J2330" i="49"/>
  <c r="H2330" i="49"/>
  <c r="J2338" i="49"/>
  <c r="H2338" i="49"/>
  <c r="J2346" i="49"/>
  <c r="H2346" i="49"/>
  <c r="J2354" i="49"/>
  <c r="H2354" i="49"/>
  <c r="J2362" i="49"/>
  <c r="H2362" i="49"/>
  <c r="J2370" i="49"/>
  <c r="H2370" i="49"/>
  <c r="J2378" i="49"/>
  <c r="H2378" i="49"/>
  <c r="J2386" i="49"/>
  <c r="H2386" i="49"/>
  <c r="J2394" i="49"/>
  <c r="H2394" i="49"/>
  <c r="J2402" i="49"/>
  <c r="H2402" i="49"/>
  <c r="J2410" i="49"/>
  <c r="H2410" i="49"/>
  <c r="J2418" i="49"/>
  <c r="H2418" i="49"/>
  <c r="J2426" i="49"/>
  <c r="H2426" i="49"/>
  <c r="J2434" i="49"/>
  <c r="H2434" i="49"/>
  <c r="J2442" i="49"/>
  <c r="H2442" i="49"/>
  <c r="J2450" i="49"/>
  <c r="H2450" i="49"/>
  <c r="J2458" i="49"/>
  <c r="H2458" i="49"/>
  <c r="J2466" i="49"/>
  <c r="H2466" i="49"/>
  <c r="J2474" i="49"/>
  <c r="H2474" i="49"/>
  <c r="J2482" i="49"/>
  <c r="H2482" i="49"/>
  <c r="J2490" i="49"/>
  <c r="H2490" i="49"/>
  <c r="J2498" i="49"/>
  <c r="H2498" i="49"/>
  <c r="J2506" i="49"/>
  <c r="H2506" i="49"/>
  <c r="J2514" i="49"/>
  <c r="H2514" i="49"/>
  <c r="J2522" i="49"/>
  <c r="H2522" i="49"/>
  <c r="J2530" i="49"/>
  <c r="H2530" i="49"/>
  <c r="J2538" i="49"/>
  <c r="H2538" i="49"/>
  <c r="J2967" i="49"/>
  <c r="H2967" i="49"/>
  <c r="H2983" i="49"/>
  <c r="J2983" i="49"/>
  <c r="H2999" i="49"/>
  <c r="J2999" i="49"/>
  <c r="H3015" i="49"/>
  <c r="J3015" i="49"/>
  <c r="H3031" i="49"/>
  <c r="J3031" i="49"/>
  <c r="H3047" i="49"/>
  <c r="J3047" i="49"/>
  <c r="H3063" i="49"/>
  <c r="J3063" i="49"/>
  <c r="H3247" i="49"/>
  <c r="J3247" i="49"/>
  <c r="J3326" i="49"/>
  <c r="H3326" i="49"/>
  <c r="H3365" i="49"/>
  <c r="J3365" i="49"/>
  <c r="H3549" i="49"/>
  <c r="J3549" i="49"/>
  <c r="J3288" i="49"/>
  <c r="H3288" i="49"/>
  <c r="J3392" i="49"/>
  <c r="H3392" i="49"/>
  <c r="J2360" i="49"/>
  <c r="H2360" i="49"/>
  <c r="J2368" i="49"/>
  <c r="H2368" i="49"/>
  <c r="J2376" i="49"/>
  <c r="H2376" i="49"/>
  <c r="J2384" i="49"/>
  <c r="H2384" i="49"/>
  <c r="J2392" i="49"/>
  <c r="H2392" i="49"/>
  <c r="J2400" i="49"/>
  <c r="H2400" i="49"/>
  <c r="J2408" i="49"/>
  <c r="H2408" i="49"/>
  <c r="J2416" i="49"/>
  <c r="H2416" i="49"/>
  <c r="J2424" i="49"/>
  <c r="H2424" i="49"/>
  <c r="J2432" i="49"/>
  <c r="H2432" i="49"/>
  <c r="J2440" i="49"/>
  <c r="H2440" i="49"/>
  <c r="J2448" i="49"/>
  <c r="H2448" i="49"/>
  <c r="J2456" i="49"/>
  <c r="H2456" i="49"/>
  <c r="J2464" i="49"/>
  <c r="H2464" i="49"/>
  <c r="J2472" i="49"/>
  <c r="H2472" i="49"/>
  <c r="J2480" i="49"/>
  <c r="H2480" i="49"/>
  <c r="J2488" i="49"/>
  <c r="H2488" i="49"/>
  <c r="J2496" i="49"/>
  <c r="H2496" i="49"/>
  <c r="J2504" i="49"/>
  <c r="H2504" i="49"/>
  <c r="J2512" i="49"/>
  <c r="H2512" i="49"/>
  <c r="J2520" i="49"/>
  <c r="H2520" i="49"/>
  <c r="J2528" i="49"/>
  <c r="H2528" i="49"/>
  <c r="J2536" i="49"/>
  <c r="H2536" i="49"/>
  <c r="J3262" i="49"/>
  <c r="H3262" i="49"/>
  <c r="H3381" i="49"/>
  <c r="J3381" i="49"/>
  <c r="J3497" i="49"/>
  <c r="H3497" i="49"/>
  <c r="J3512" i="49"/>
  <c r="H3512" i="49"/>
  <c r="H2981" i="49"/>
  <c r="J2981" i="49"/>
  <c r="H2997" i="49"/>
  <c r="J2997" i="49"/>
  <c r="H3013" i="49"/>
  <c r="J3013" i="49"/>
  <c r="H3029" i="49"/>
  <c r="J3029" i="49"/>
  <c r="H3045" i="49"/>
  <c r="J3045" i="49"/>
  <c r="H3061" i="49"/>
  <c r="J3061" i="49"/>
  <c r="H3077" i="49"/>
  <c r="J3077" i="49"/>
  <c r="H3093" i="49"/>
  <c r="J3093" i="49"/>
  <c r="H3109" i="49"/>
  <c r="J3109" i="49"/>
  <c r="H3125" i="49"/>
  <c r="J3125" i="49"/>
  <c r="H3141" i="49"/>
  <c r="J3141" i="49"/>
  <c r="H3157" i="49"/>
  <c r="J3157" i="49"/>
  <c r="H3173" i="49"/>
  <c r="J3173" i="49"/>
  <c r="H3189" i="49"/>
  <c r="J3189" i="49"/>
  <c r="H3205" i="49"/>
  <c r="J3205" i="49"/>
  <c r="H3221" i="49"/>
  <c r="J3221" i="49"/>
  <c r="H3485" i="49"/>
  <c r="J3485" i="49"/>
  <c r="J2158" i="49"/>
  <c r="H2158" i="49"/>
  <c r="J2166" i="49"/>
  <c r="H2166" i="49"/>
  <c r="J2174" i="49"/>
  <c r="H2174" i="49"/>
  <c r="J2182" i="49"/>
  <c r="H2182" i="49"/>
  <c r="J2190" i="49"/>
  <c r="H2190" i="49"/>
  <c r="J2198" i="49"/>
  <c r="H2198" i="49"/>
  <c r="J2206" i="49"/>
  <c r="H2206" i="49"/>
  <c r="J2214" i="49"/>
  <c r="H2214" i="49"/>
  <c r="J2222" i="49"/>
  <c r="H2222" i="49"/>
  <c r="J2230" i="49"/>
  <c r="H2230" i="49"/>
  <c r="J2238" i="49"/>
  <c r="H2238" i="49"/>
  <c r="J2246" i="49"/>
  <c r="H2246" i="49"/>
  <c r="J2254" i="49"/>
  <c r="H2254" i="49"/>
  <c r="J2262" i="49"/>
  <c r="H2262" i="49"/>
  <c r="J2270" i="49"/>
  <c r="H2270" i="49"/>
  <c r="J2278" i="49"/>
  <c r="H2278" i="49"/>
  <c r="J2286" i="49"/>
  <c r="H2286" i="49"/>
  <c r="J2294" i="49"/>
  <c r="H2294" i="49"/>
  <c r="J2302" i="49"/>
  <c r="H2302" i="49"/>
  <c r="J2310" i="49"/>
  <c r="H2310" i="49"/>
  <c r="J2318" i="49"/>
  <c r="H2318" i="49"/>
  <c r="J2326" i="49"/>
  <c r="H2326" i="49"/>
  <c r="J2334" i="49"/>
  <c r="H2334" i="49"/>
  <c r="J2342" i="49"/>
  <c r="H2342" i="49"/>
  <c r="J2350" i="49"/>
  <c r="H2350" i="49"/>
  <c r="J2358" i="49"/>
  <c r="H2358" i="49"/>
  <c r="J2366" i="49"/>
  <c r="H2366" i="49"/>
  <c r="J2374" i="49"/>
  <c r="H2374" i="49"/>
  <c r="J2382" i="49"/>
  <c r="H2382" i="49"/>
  <c r="J2390" i="49"/>
  <c r="H2390" i="49"/>
  <c r="J2398" i="49"/>
  <c r="H2398" i="49"/>
  <c r="J2406" i="49"/>
  <c r="H2406" i="49"/>
  <c r="J2414" i="49"/>
  <c r="H2414" i="49"/>
  <c r="J2422" i="49"/>
  <c r="H2422" i="49"/>
  <c r="J2430" i="49"/>
  <c r="H2430" i="49"/>
  <c r="J2438" i="49"/>
  <c r="H2438" i="49"/>
  <c r="J2446" i="49"/>
  <c r="H2446" i="49"/>
  <c r="J2454" i="49"/>
  <c r="H2454" i="49"/>
  <c r="J2462" i="49"/>
  <c r="H2462" i="49"/>
  <c r="J2470" i="49"/>
  <c r="H2470" i="49"/>
  <c r="J2478" i="49"/>
  <c r="H2478" i="49"/>
  <c r="J2486" i="49"/>
  <c r="H2486" i="49"/>
  <c r="J2494" i="49"/>
  <c r="H2494" i="49"/>
  <c r="J2502" i="49"/>
  <c r="H2502" i="49"/>
  <c r="J2510" i="49"/>
  <c r="H2510" i="49"/>
  <c r="J2518" i="49"/>
  <c r="H2518" i="49"/>
  <c r="J2526" i="49"/>
  <c r="H2526" i="49"/>
  <c r="J2534" i="49"/>
  <c r="H2534" i="49"/>
  <c r="H2975" i="49"/>
  <c r="J2975" i="49"/>
  <c r="H2991" i="49"/>
  <c r="J2991" i="49"/>
  <c r="H3007" i="49"/>
  <c r="J3007" i="49"/>
  <c r="H3023" i="49"/>
  <c r="J3023" i="49"/>
  <c r="H3039" i="49"/>
  <c r="J3039" i="49"/>
  <c r="H3055" i="49"/>
  <c r="J3055" i="49"/>
  <c r="H3071" i="49"/>
  <c r="J3071" i="49"/>
  <c r="J3316" i="49"/>
  <c r="H3316" i="49"/>
  <c r="H3357" i="49"/>
  <c r="J3357" i="49"/>
  <c r="J3433" i="49"/>
  <c r="H3433" i="49"/>
  <c r="J3448" i="49"/>
  <c r="H3448" i="49"/>
  <c r="J2020" i="49"/>
  <c r="H2020" i="49"/>
  <c r="J2028" i="49"/>
  <c r="H2028" i="49"/>
  <c r="J2036" i="49"/>
  <c r="H2036" i="49"/>
  <c r="J2044" i="49"/>
  <c r="H2044" i="49"/>
  <c r="J2052" i="49"/>
  <c r="H2052" i="49"/>
  <c r="J2060" i="49"/>
  <c r="H2060" i="49"/>
  <c r="J2068" i="49"/>
  <c r="H2068" i="49"/>
  <c r="J2076" i="49"/>
  <c r="H2076" i="49"/>
  <c r="J2084" i="49"/>
  <c r="H2084" i="49"/>
  <c r="J2092" i="49"/>
  <c r="H2092" i="49"/>
  <c r="J2100" i="49"/>
  <c r="H2100" i="49"/>
  <c r="J2108" i="49"/>
  <c r="H2108" i="49"/>
  <c r="J2116" i="49"/>
  <c r="H2116" i="49"/>
  <c r="J2124" i="49"/>
  <c r="H2124" i="49"/>
  <c r="J2132" i="49"/>
  <c r="H2132" i="49"/>
  <c r="J2140" i="49"/>
  <c r="H2140" i="49"/>
  <c r="J2148" i="49"/>
  <c r="H2148" i="49"/>
  <c r="J2156" i="49"/>
  <c r="H2156" i="49"/>
  <c r="J2164" i="49"/>
  <c r="H2164" i="49"/>
  <c r="J2172" i="49"/>
  <c r="H2172" i="49"/>
  <c r="J2180" i="49"/>
  <c r="H2180" i="49"/>
  <c r="J2188" i="49"/>
  <c r="H2188" i="49"/>
  <c r="J2196" i="49"/>
  <c r="H2196" i="49"/>
  <c r="J2204" i="49"/>
  <c r="H2204" i="49"/>
  <c r="J2212" i="49"/>
  <c r="H2212" i="49"/>
  <c r="J2220" i="49"/>
  <c r="H2220" i="49"/>
  <c r="J2228" i="49"/>
  <c r="H2228" i="49"/>
  <c r="J2236" i="49"/>
  <c r="H2236" i="49"/>
  <c r="J2244" i="49"/>
  <c r="H2244" i="49"/>
  <c r="J2252" i="49"/>
  <c r="H2252" i="49"/>
  <c r="J2260" i="49"/>
  <c r="H2260" i="49"/>
  <c r="J2268" i="49"/>
  <c r="H2268" i="49"/>
  <c r="J2276" i="49"/>
  <c r="H2276" i="49"/>
  <c r="J2284" i="49"/>
  <c r="H2284" i="49"/>
  <c r="J2292" i="49"/>
  <c r="H2292" i="49"/>
  <c r="J2300" i="49"/>
  <c r="H2300" i="49"/>
  <c r="J2308" i="49"/>
  <c r="H2308" i="49"/>
  <c r="J2316" i="49"/>
  <c r="H2316" i="49"/>
  <c r="J2324" i="49"/>
  <c r="H2324" i="49"/>
  <c r="J2332" i="49"/>
  <c r="H2332" i="49"/>
  <c r="J2340" i="49"/>
  <c r="H2340" i="49"/>
  <c r="J2348" i="49"/>
  <c r="H2348" i="49"/>
  <c r="J2356" i="49"/>
  <c r="H2356" i="49"/>
  <c r="J2364" i="49"/>
  <c r="H2364" i="49"/>
  <c r="J2372" i="49"/>
  <c r="H2372" i="49"/>
  <c r="J2380" i="49"/>
  <c r="H2380" i="49"/>
  <c r="J2388" i="49"/>
  <c r="H2388" i="49"/>
  <c r="J2396" i="49"/>
  <c r="H2396" i="49"/>
  <c r="J2404" i="49"/>
  <c r="H2404" i="49"/>
  <c r="J2412" i="49"/>
  <c r="H2412" i="49"/>
  <c r="J2420" i="49"/>
  <c r="H2420" i="49"/>
  <c r="J2428" i="49"/>
  <c r="H2428" i="49"/>
  <c r="J2436" i="49"/>
  <c r="H2436" i="49"/>
  <c r="J2444" i="49"/>
  <c r="H2444" i="49"/>
  <c r="J2452" i="49"/>
  <c r="H2452" i="49"/>
  <c r="J2460" i="49"/>
  <c r="H2460" i="49"/>
  <c r="J2468" i="49"/>
  <c r="H2468" i="49"/>
  <c r="J2476" i="49"/>
  <c r="H2476" i="49"/>
  <c r="J2484" i="49"/>
  <c r="H2484" i="49"/>
  <c r="J2492" i="49"/>
  <c r="H2492" i="49"/>
  <c r="J2500" i="49"/>
  <c r="H2500" i="49"/>
  <c r="J2508" i="49"/>
  <c r="H2508" i="49"/>
  <c r="J2516" i="49"/>
  <c r="H2516" i="49"/>
  <c r="J2524" i="49"/>
  <c r="H2524" i="49"/>
  <c r="J2532" i="49"/>
  <c r="H2532" i="49"/>
  <c r="J2540" i="49"/>
  <c r="H2540" i="49"/>
  <c r="J3252" i="49"/>
  <c r="H3252" i="49"/>
  <c r="J3339" i="49"/>
  <c r="H3339" i="49"/>
  <c r="H3421" i="49"/>
  <c r="J3421" i="49"/>
  <c r="J3232" i="49"/>
  <c r="H3232" i="49"/>
  <c r="H3245" i="49"/>
  <c r="H3268" i="49"/>
  <c r="H3278" i="49"/>
  <c r="H3291" i="49"/>
  <c r="J3296" i="49"/>
  <c r="H3296" i="49"/>
  <c r="H3332" i="49"/>
  <c r="H3342" i="49"/>
  <c r="H3355" i="49"/>
  <c r="J3360" i="49"/>
  <c r="H3360" i="49"/>
  <c r="J3368" i="49"/>
  <c r="H3368" i="49"/>
  <c r="J3384" i="49"/>
  <c r="H3384" i="49"/>
  <c r="J3424" i="49"/>
  <c r="H3424" i="49"/>
  <c r="J3473" i="49"/>
  <c r="H3473" i="49"/>
  <c r="J3488" i="49"/>
  <c r="H3488" i="49"/>
  <c r="J3537" i="49"/>
  <c r="H3537" i="49"/>
  <c r="J3552" i="49"/>
  <c r="H3552" i="49"/>
  <c r="H3724" i="49"/>
  <c r="J3724" i="49"/>
  <c r="H2542" i="49"/>
  <c r="H2544" i="49"/>
  <c r="H2546" i="49"/>
  <c r="H2548" i="49"/>
  <c r="H2550" i="49"/>
  <c r="H2552" i="49"/>
  <c r="H2554" i="49"/>
  <c r="H2556" i="49"/>
  <c r="H2558" i="49"/>
  <c r="H2560" i="49"/>
  <c r="H2562" i="49"/>
  <c r="H2564" i="49"/>
  <c r="H2566" i="49"/>
  <c r="H2568" i="49"/>
  <c r="H2570" i="49"/>
  <c r="H2572" i="49"/>
  <c r="H2574" i="49"/>
  <c r="H2576" i="49"/>
  <c r="H2578" i="49"/>
  <c r="H2580" i="49"/>
  <c r="H2582" i="49"/>
  <c r="H2584" i="49"/>
  <c r="H2586" i="49"/>
  <c r="H2588" i="49"/>
  <c r="H2590" i="49"/>
  <c r="H2592" i="49"/>
  <c r="H2594" i="49"/>
  <c r="H2596" i="49"/>
  <c r="H2598" i="49"/>
  <c r="H2600" i="49"/>
  <c r="H2602" i="49"/>
  <c r="H2604" i="49"/>
  <c r="H2606" i="49"/>
  <c r="H2608" i="49"/>
  <c r="H2610" i="49"/>
  <c r="H2612" i="49"/>
  <c r="H2614" i="49"/>
  <c r="H2616" i="49"/>
  <c r="H2618" i="49"/>
  <c r="H2620" i="49"/>
  <c r="H2622" i="49"/>
  <c r="H2624" i="49"/>
  <c r="H2626" i="49"/>
  <c r="H2628" i="49"/>
  <c r="H2630" i="49"/>
  <c r="H2632" i="49"/>
  <c r="H2634" i="49"/>
  <c r="H2636" i="49"/>
  <c r="H2638" i="49"/>
  <c r="H2640" i="49"/>
  <c r="H2642" i="49"/>
  <c r="H2644" i="49"/>
  <c r="H2646" i="49"/>
  <c r="H2648" i="49"/>
  <c r="H2650" i="49"/>
  <c r="H2652" i="49"/>
  <c r="H2654" i="49"/>
  <c r="H2656" i="49"/>
  <c r="H2658" i="49"/>
  <c r="H2660" i="49"/>
  <c r="H2662" i="49"/>
  <c r="H2664" i="49"/>
  <c r="H2666" i="49"/>
  <c r="H2668" i="49"/>
  <c r="H2670" i="49"/>
  <c r="H2672" i="49"/>
  <c r="H2674" i="49"/>
  <c r="H2676" i="49"/>
  <c r="H2678" i="49"/>
  <c r="J3240" i="49"/>
  <c r="H3240" i="49"/>
  <c r="H3276" i="49"/>
  <c r="H3299" i="49"/>
  <c r="J3304" i="49"/>
  <c r="H3304" i="49"/>
  <c r="H3340" i="49"/>
  <c r="H3350" i="49"/>
  <c r="H3363" i="49"/>
  <c r="H3371" i="49"/>
  <c r="J3376" i="49"/>
  <c r="H3376" i="49"/>
  <c r="J3404" i="49"/>
  <c r="H3404" i="49"/>
  <c r="J3449" i="49"/>
  <c r="H3449" i="49"/>
  <c r="J3464" i="49"/>
  <c r="H3464" i="49"/>
  <c r="J3513" i="49"/>
  <c r="H3513" i="49"/>
  <c r="J3528" i="49"/>
  <c r="H3528" i="49"/>
  <c r="J3669" i="49"/>
  <c r="H3669" i="49"/>
  <c r="J3715" i="49"/>
  <c r="H3715" i="49"/>
  <c r="J3721" i="49"/>
  <c r="H3721" i="49"/>
  <c r="J2966" i="49"/>
  <c r="J2971" i="49"/>
  <c r="J2979" i="49"/>
  <c r="J2987" i="49"/>
  <c r="J2995" i="49"/>
  <c r="J3003" i="49"/>
  <c r="J3011" i="49"/>
  <c r="J3019" i="49"/>
  <c r="J3027" i="49"/>
  <c r="J3035" i="49"/>
  <c r="J3043" i="49"/>
  <c r="J3051" i="49"/>
  <c r="J3059" i="49"/>
  <c r="J3067" i="49"/>
  <c r="J3075" i="49"/>
  <c r="J3083" i="49"/>
  <c r="J3091" i="49"/>
  <c r="J3099" i="49"/>
  <c r="J3107" i="49"/>
  <c r="J3115" i="49"/>
  <c r="J3123" i="49"/>
  <c r="J3131" i="49"/>
  <c r="J3139" i="49"/>
  <c r="J3147" i="49"/>
  <c r="J3155" i="49"/>
  <c r="J3163" i="49"/>
  <c r="J3171" i="49"/>
  <c r="J3179" i="49"/>
  <c r="J3187" i="49"/>
  <c r="J3195" i="49"/>
  <c r="J3203" i="49"/>
  <c r="J3211" i="49"/>
  <c r="J3219" i="49"/>
  <c r="J3227" i="49"/>
  <c r="H3243" i="49"/>
  <c r="J3248" i="49"/>
  <c r="H3248" i="49"/>
  <c r="H3261" i="49"/>
  <c r="J3263" i="49"/>
  <c r="H3284" i="49"/>
  <c r="H3294" i="49"/>
  <c r="H3307" i="49"/>
  <c r="J3312" i="49"/>
  <c r="H3312" i="49"/>
  <c r="H3325" i="49"/>
  <c r="H3348" i="49"/>
  <c r="H3358" i="49"/>
  <c r="H3366" i="49"/>
  <c r="J3396" i="49"/>
  <c r="H3396" i="49"/>
  <c r="J3425" i="49"/>
  <c r="H3425" i="49"/>
  <c r="J3440" i="49"/>
  <c r="H3440" i="49"/>
  <c r="J3489" i="49"/>
  <c r="H3489" i="49"/>
  <c r="J3504" i="49"/>
  <c r="H3504" i="49"/>
  <c r="J3553" i="49"/>
  <c r="H3553" i="49"/>
  <c r="J3256" i="49"/>
  <c r="H3256" i="49"/>
  <c r="J3320" i="49"/>
  <c r="H3320" i="49"/>
  <c r="J3388" i="49"/>
  <c r="H3388" i="49"/>
  <c r="J3402" i="49"/>
  <c r="H3402" i="49"/>
  <c r="J3416" i="49"/>
  <c r="H3416" i="49"/>
  <c r="J3465" i="49"/>
  <c r="H3465" i="49"/>
  <c r="J3480" i="49"/>
  <c r="H3480" i="49"/>
  <c r="J3529" i="49"/>
  <c r="H3529" i="49"/>
  <c r="J3544" i="49"/>
  <c r="H3544" i="49"/>
  <c r="J3568" i="49"/>
  <c r="H3568" i="49"/>
  <c r="H3702" i="49"/>
  <c r="J3702" i="49"/>
  <c r="J3728" i="49"/>
  <c r="H3728" i="49"/>
  <c r="J3753" i="49"/>
  <c r="H3753" i="49"/>
  <c r="J3756" i="49"/>
  <c r="H3756" i="49"/>
  <c r="J3776" i="49"/>
  <c r="H3776" i="49"/>
  <c r="J3807" i="49"/>
  <c r="H3807" i="49"/>
  <c r="J3830" i="49"/>
  <c r="H3830" i="49"/>
  <c r="J3861" i="49"/>
  <c r="H3861" i="49"/>
  <c r="J3881" i="49"/>
  <c r="H3881" i="49"/>
  <c r="J3884" i="49"/>
  <c r="H3884" i="49"/>
  <c r="J3904" i="49"/>
  <c r="H3904" i="49"/>
  <c r="J3935" i="49"/>
  <c r="H3935" i="49"/>
  <c r="J3958" i="49"/>
  <c r="H3958" i="49"/>
  <c r="J3989" i="49"/>
  <c r="H3989" i="49"/>
  <c r="J4009" i="49"/>
  <c r="H4009" i="49"/>
  <c r="J4012" i="49"/>
  <c r="H4012" i="49"/>
  <c r="J4032" i="49"/>
  <c r="H4032" i="49"/>
  <c r="J4063" i="49"/>
  <c r="H4063" i="49"/>
  <c r="J4086" i="49"/>
  <c r="H4086" i="49"/>
  <c r="J4137" i="49"/>
  <c r="H4137" i="49"/>
  <c r="J4160" i="49"/>
  <c r="H4160" i="49"/>
  <c r="J4265" i="49"/>
  <c r="H4265" i="49"/>
  <c r="J4288" i="49"/>
  <c r="H4288" i="49"/>
  <c r="J2969" i="49"/>
  <c r="J2977" i="49"/>
  <c r="J2985" i="49"/>
  <c r="J2993" i="49"/>
  <c r="J3001" i="49"/>
  <c r="J3009" i="49"/>
  <c r="J3017" i="49"/>
  <c r="J3025" i="49"/>
  <c r="J3033" i="49"/>
  <c r="J3041" i="49"/>
  <c r="J3049" i="49"/>
  <c r="J3057" i="49"/>
  <c r="J3065" i="49"/>
  <c r="J3073" i="49"/>
  <c r="J3081" i="49"/>
  <c r="J3089" i="49"/>
  <c r="J3097" i="49"/>
  <c r="J3105" i="49"/>
  <c r="J3113" i="49"/>
  <c r="J3121" i="49"/>
  <c r="J3129" i="49"/>
  <c r="J3137" i="49"/>
  <c r="J3145" i="49"/>
  <c r="J3153" i="49"/>
  <c r="J3161" i="49"/>
  <c r="J3169" i="49"/>
  <c r="J3177" i="49"/>
  <c r="J3185" i="49"/>
  <c r="J3193" i="49"/>
  <c r="J3201" i="49"/>
  <c r="J3209" i="49"/>
  <c r="J3217" i="49"/>
  <c r="J3225" i="49"/>
  <c r="H3236" i="49"/>
  <c r="H3246" i="49"/>
  <c r="H3259" i="49"/>
  <c r="J3264" i="49"/>
  <c r="H3264" i="49"/>
  <c r="H3277" i="49"/>
  <c r="J3279" i="49"/>
  <c r="H3300" i="49"/>
  <c r="H3310" i="49"/>
  <c r="H3323" i="49"/>
  <c r="J3328" i="49"/>
  <c r="H3328" i="49"/>
  <c r="H3341" i="49"/>
  <c r="J3343" i="49"/>
  <c r="H3364" i="49"/>
  <c r="H3372" i="49"/>
  <c r="J3377" i="49"/>
  <c r="J3380" i="49"/>
  <c r="H3380" i="49"/>
  <c r="J3394" i="49"/>
  <c r="H3394" i="49"/>
  <c r="H3397" i="49"/>
  <c r="J3441" i="49"/>
  <c r="H3441" i="49"/>
  <c r="J3453" i="49"/>
  <c r="J3456" i="49"/>
  <c r="H3456" i="49"/>
  <c r="J3505" i="49"/>
  <c r="H3505" i="49"/>
  <c r="J3517" i="49"/>
  <c r="J3520" i="49"/>
  <c r="H3520" i="49"/>
  <c r="H3676" i="49"/>
  <c r="J3676" i="49"/>
  <c r="J3272" i="49"/>
  <c r="H3272" i="49"/>
  <c r="J3336" i="49"/>
  <c r="H3336" i="49"/>
  <c r="J3386" i="49"/>
  <c r="H3386" i="49"/>
  <c r="J3408" i="49"/>
  <c r="H3408" i="49"/>
  <c r="J3417" i="49"/>
  <c r="H3417" i="49"/>
  <c r="J3432" i="49"/>
  <c r="H3432" i="49"/>
  <c r="J3481" i="49"/>
  <c r="H3481" i="49"/>
  <c r="J3496" i="49"/>
  <c r="H3496" i="49"/>
  <c r="J3545" i="49"/>
  <c r="H3545" i="49"/>
  <c r="J3560" i="49"/>
  <c r="H3560" i="49"/>
  <c r="J3673" i="49"/>
  <c r="H3673" i="49"/>
  <c r="J3079" i="49"/>
  <c r="J3087" i="49"/>
  <c r="J3095" i="49"/>
  <c r="J3103" i="49"/>
  <c r="J3111" i="49"/>
  <c r="J3119" i="49"/>
  <c r="J3127" i="49"/>
  <c r="J3135" i="49"/>
  <c r="J3143" i="49"/>
  <c r="J3151" i="49"/>
  <c r="J3159" i="49"/>
  <c r="J3167" i="49"/>
  <c r="J3175" i="49"/>
  <c r="J3183" i="49"/>
  <c r="J3191" i="49"/>
  <c r="J3199" i="49"/>
  <c r="J3207" i="49"/>
  <c r="J3215" i="49"/>
  <c r="J3223" i="49"/>
  <c r="J3231" i="49"/>
  <c r="J3280" i="49"/>
  <c r="H3280" i="49"/>
  <c r="J3295" i="49"/>
  <c r="J3344" i="49"/>
  <c r="H3344" i="49"/>
  <c r="J3359" i="49"/>
  <c r="J3378" i="49"/>
  <c r="H3378" i="49"/>
  <c r="J3400" i="49"/>
  <c r="H3400" i="49"/>
  <c r="J3457" i="49"/>
  <c r="H3457" i="49"/>
  <c r="J3469" i="49"/>
  <c r="J3472" i="49"/>
  <c r="H3472" i="49"/>
  <c r="J3521" i="49"/>
  <c r="H3521" i="49"/>
  <c r="J3533" i="49"/>
  <c r="J3536" i="49"/>
  <c r="H3536" i="49"/>
  <c r="J3677" i="49"/>
  <c r="H3677" i="49"/>
  <c r="J3680" i="49"/>
  <c r="H3680" i="49"/>
  <c r="J3711" i="49"/>
  <c r="H3711" i="49"/>
  <c r="J4201" i="49"/>
  <c r="H4201" i="49"/>
  <c r="J4224" i="49"/>
  <c r="H4224" i="49"/>
  <c r="J4329" i="49"/>
  <c r="H4329" i="49"/>
  <c r="J4352" i="49"/>
  <c r="H4352" i="49"/>
  <c r="J4457" i="49"/>
  <c r="H4457" i="49"/>
  <c r="J4480" i="49"/>
  <c r="H4480" i="49"/>
  <c r="J4585" i="49"/>
  <c r="H4585" i="49"/>
  <c r="J4704" i="49"/>
  <c r="H4704" i="49"/>
  <c r="J3576" i="49"/>
  <c r="H3576" i="49"/>
  <c r="J3584" i="49"/>
  <c r="H3584" i="49"/>
  <c r="J3592" i="49"/>
  <c r="H3592" i="49"/>
  <c r="J3600" i="49"/>
  <c r="H3600" i="49"/>
  <c r="J3608" i="49"/>
  <c r="H3608" i="49"/>
  <c r="J3616" i="49"/>
  <c r="H3616" i="49"/>
  <c r="J3624" i="49"/>
  <c r="H3624" i="49"/>
  <c r="J3632" i="49"/>
  <c r="H3632" i="49"/>
  <c r="J3640" i="49"/>
  <c r="H3640" i="49"/>
  <c r="J3648" i="49"/>
  <c r="H3648" i="49"/>
  <c r="J3656" i="49"/>
  <c r="H3656" i="49"/>
  <c r="J3664" i="49"/>
  <c r="H3664" i="49"/>
  <c r="J3749" i="49"/>
  <c r="H3749" i="49"/>
  <c r="J3769" i="49"/>
  <c r="H3769" i="49"/>
  <c r="J3772" i="49"/>
  <c r="H3772" i="49"/>
  <c r="J3792" i="49"/>
  <c r="H3792" i="49"/>
  <c r="J3823" i="49"/>
  <c r="H3823" i="49"/>
  <c r="J3846" i="49"/>
  <c r="H3846" i="49"/>
  <c r="J3877" i="49"/>
  <c r="H3877" i="49"/>
  <c r="J3897" i="49"/>
  <c r="H3897" i="49"/>
  <c r="J3900" i="49"/>
  <c r="H3900" i="49"/>
  <c r="J3920" i="49"/>
  <c r="H3920" i="49"/>
  <c r="J3951" i="49"/>
  <c r="H3951" i="49"/>
  <c r="J3974" i="49"/>
  <c r="H3974" i="49"/>
  <c r="J4005" i="49"/>
  <c r="H4005" i="49"/>
  <c r="J4025" i="49"/>
  <c r="H4025" i="49"/>
  <c r="J4028" i="49"/>
  <c r="H4028" i="49"/>
  <c r="J4048" i="49"/>
  <c r="H4048" i="49"/>
  <c r="J4079" i="49"/>
  <c r="H4079" i="49"/>
  <c r="J4102" i="49"/>
  <c r="H4102" i="49"/>
  <c r="J4153" i="49"/>
  <c r="H4153" i="49"/>
  <c r="J4176" i="49"/>
  <c r="H4176" i="49"/>
  <c r="J4281" i="49"/>
  <c r="H4281" i="49"/>
  <c r="J4304" i="49"/>
  <c r="H4304" i="49"/>
  <c r="J4409" i="49"/>
  <c r="H4409" i="49"/>
  <c r="J4432" i="49"/>
  <c r="H4432" i="49"/>
  <c r="J4537" i="49"/>
  <c r="H4537" i="49"/>
  <c r="J4560" i="49"/>
  <c r="H4560" i="49"/>
  <c r="J4688" i="49"/>
  <c r="H4688" i="49"/>
  <c r="H3667" i="49"/>
  <c r="J3686" i="49"/>
  <c r="J3705" i="49"/>
  <c r="H3705" i="49"/>
  <c r="H3722" i="49"/>
  <c r="J3727" i="49"/>
  <c r="H3727" i="49"/>
  <c r="J3744" i="49"/>
  <c r="H3744" i="49"/>
  <c r="J3775" i="49"/>
  <c r="H3775" i="49"/>
  <c r="J3798" i="49"/>
  <c r="H3798" i="49"/>
  <c r="J3829" i="49"/>
  <c r="H3829" i="49"/>
  <c r="J3849" i="49"/>
  <c r="H3849" i="49"/>
  <c r="J3852" i="49"/>
  <c r="H3852" i="49"/>
  <c r="J3872" i="49"/>
  <c r="H3872" i="49"/>
  <c r="J3903" i="49"/>
  <c r="H3903" i="49"/>
  <c r="J3926" i="49"/>
  <c r="H3926" i="49"/>
  <c r="J3957" i="49"/>
  <c r="H3957" i="49"/>
  <c r="J3977" i="49"/>
  <c r="H3977" i="49"/>
  <c r="J3980" i="49"/>
  <c r="H3980" i="49"/>
  <c r="J4000" i="49"/>
  <c r="H4000" i="49"/>
  <c r="J4031" i="49"/>
  <c r="H4031" i="49"/>
  <c r="J4054" i="49"/>
  <c r="H4054" i="49"/>
  <c r="J4105" i="49"/>
  <c r="H4105" i="49"/>
  <c r="J4128" i="49"/>
  <c r="H4128" i="49"/>
  <c r="J4233" i="49"/>
  <c r="H4233" i="49"/>
  <c r="J4256" i="49"/>
  <c r="H4256" i="49"/>
  <c r="J4361" i="49"/>
  <c r="H4361" i="49"/>
  <c r="J4384" i="49"/>
  <c r="H4384" i="49"/>
  <c r="J4489" i="49"/>
  <c r="H4489" i="49"/>
  <c r="J4512" i="49"/>
  <c r="H4512" i="49"/>
  <c r="J4672" i="49"/>
  <c r="H4672" i="49"/>
  <c r="J3374" i="49"/>
  <c r="H3374" i="49"/>
  <c r="J3382" i="49"/>
  <c r="H3382" i="49"/>
  <c r="J3390" i="49"/>
  <c r="H3390" i="49"/>
  <c r="J3398" i="49"/>
  <c r="H3398" i="49"/>
  <c r="J3406" i="49"/>
  <c r="H3406" i="49"/>
  <c r="J3414" i="49"/>
  <c r="H3414" i="49"/>
  <c r="J3422" i="49"/>
  <c r="H3422" i="49"/>
  <c r="J3430" i="49"/>
  <c r="H3430" i="49"/>
  <c r="J3438" i="49"/>
  <c r="H3438" i="49"/>
  <c r="J3446" i="49"/>
  <c r="H3446" i="49"/>
  <c r="J3454" i="49"/>
  <c r="H3454" i="49"/>
  <c r="J3462" i="49"/>
  <c r="H3462" i="49"/>
  <c r="J3470" i="49"/>
  <c r="H3470" i="49"/>
  <c r="J3478" i="49"/>
  <c r="H3478" i="49"/>
  <c r="J3486" i="49"/>
  <c r="H3486" i="49"/>
  <c r="J3494" i="49"/>
  <c r="H3494" i="49"/>
  <c r="J3502" i="49"/>
  <c r="H3502" i="49"/>
  <c r="J3510" i="49"/>
  <c r="H3510" i="49"/>
  <c r="J3518" i="49"/>
  <c r="H3518" i="49"/>
  <c r="J3526" i="49"/>
  <c r="H3526" i="49"/>
  <c r="J3534" i="49"/>
  <c r="H3534" i="49"/>
  <c r="J3542" i="49"/>
  <c r="H3542" i="49"/>
  <c r="J3550" i="49"/>
  <c r="H3550" i="49"/>
  <c r="J3558" i="49"/>
  <c r="H3558" i="49"/>
  <c r="J3566" i="49"/>
  <c r="H3566" i="49"/>
  <c r="J3574" i="49"/>
  <c r="H3574" i="49"/>
  <c r="J3582" i="49"/>
  <c r="H3582" i="49"/>
  <c r="J3590" i="49"/>
  <c r="H3590" i="49"/>
  <c r="J3598" i="49"/>
  <c r="H3598" i="49"/>
  <c r="J3606" i="49"/>
  <c r="H3606" i="49"/>
  <c r="J3614" i="49"/>
  <c r="H3614" i="49"/>
  <c r="J3622" i="49"/>
  <c r="H3622" i="49"/>
  <c r="J3630" i="49"/>
  <c r="H3630" i="49"/>
  <c r="J3638" i="49"/>
  <c r="H3638" i="49"/>
  <c r="J3646" i="49"/>
  <c r="H3646" i="49"/>
  <c r="J3654" i="49"/>
  <c r="H3654" i="49"/>
  <c r="J3662" i="49"/>
  <c r="H3662" i="49"/>
  <c r="J3689" i="49"/>
  <c r="H3689" i="49"/>
  <c r="J3733" i="49"/>
  <c r="H3733" i="49"/>
  <c r="J3750" i="49"/>
  <c r="H3750" i="49"/>
  <c r="J3781" i="49"/>
  <c r="H3781" i="49"/>
  <c r="J3801" i="49"/>
  <c r="H3801" i="49"/>
  <c r="J3804" i="49"/>
  <c r="H3804" i="49"/>
  <c r="J3824" i="49"/>
  <c r="H3824" i="49"/>
  <c r="J3855" i="49"/>
  <c r="H3855" i="49"/>
  <c r="J3878" i="49"/>
  <c r="H3878" i="49"/>
  <c r="J3909" i="49"/>
  <c r="H3909" i="49"/>
  <c r="J3929" i="49"/>
  <c r="H3929" i="49"/>
  <c r="J3932" i="49"/>
  <c r="H3932" i="49"/>
  <c r="J3952" i="49"/>
  <c r="H3952" i="49"/>
  <c r="J3983" i="49"/>
  <c r="H3983" i="49"/>
  <c r="J4006" i="49"/>
  <c r="H4006" i="49"/>
  <c r="J4037" i="49"/>
  <c r="H4037" i="49"/>
  <c r="J4057" i="49"/>
  <c r="H4057" i="49"/>
  <c r="J4060" i="49"/>
  <c r="H4060" i="49"/>
  <c r="J4080" i="49"/>
  <c r="H4080" i="49"/>
  <c r="J4185" i="49"/>
  <c r="H4185" i="49"/>
  <c r="J4208" i="49"/>
  <c r="H4208" i="49"/>
  <c r="J4313" i="49"/>
  <c r="H4313" i="49"/>
  <c r="J4336" i="49"/>
  <c r="H4336" i="49"/>
  <c r="J4441" i="49"/>
  <c r="H4441" i="49"/>
  <c r="J4464" i="49"/>
  <c r="H4464" i="49"/>
  <c r="J4569" i="49"/>
  <c r="H4569" i="49"/>
  <c r="J4592" i="49"/>
  <c r="H4592" i="49"/>
  <c r="J4608" i="49"/>
  <c r="H4608" i="49"/>
  <c r="J4624" i="49"/>
  <c r="H4624" i="49"/>
  <c r="J4640" i="49"/>
  <c r="H4640" i="49"/>
  <c r="J4656" i="49"/>
  <c r="H4656" i="49"/>
  <c r="J4393" i="49"/>
  <c r="H4393" i="49"/>
  <c r="J4416" i="49"/>
  <c r="H4416" i="49"/>
  <c r="J4521" i="49"/>
  <c r="H4521" i="49"/>
  <c r="J4544" i="49"/>
  <c r="H4544" i="49"/>
  <c r="J3412" i="49"/>
  <c r="H3412" i="49"/>
  <c r="J3420" i="49"/>
  <c r="H3420" i="49"/>
  <c r="J3428" i="49"/>
  <c r="H3428" i="49"/>
  <c r="J3436" i="49"/>
  <c r="H3436" i="49"/>
  <c r="J3444" i="49"/>
  <c r="H3444" i="49"/>
  <c r="J3452" i="49"/>
  <c r="H3452" i="49"/>
  <c r="J3460" i="49"/>
  <c r="H3460" i="49"/>
  <c r="J3468" i="49"/>
  <c r="H3468" i="49"/>
  <c r="J3476" i="49"/>
  <c r="H3476" i="49"/>
  <c r="J3484" i="49"/>
  <c r="H3484" i="49"/>
  <c r="J3492" i="49"/>
  <c r="H3492" i="49"/>
  <c r="J3500" i="49"/>
  <c r="H3500" i="49"/>
  <c r="J3508" i="49"/>
  <c r="H3508" i="49"/>
  <c r="J3516" i="49"/>
  <c r="H3516" i="49"/>
  <c r="J3524" i="49"/>
  <c r="H3524" i="49"/>
  <c r="J3532" i="49"/>
  <c r="H3532" i="49"/>
  <c r="J3540" i="49"/>
  <c r="H3540" i="49"/>
  <c r="J3548" i="49"/>
  <c r="H3548" i="49"/>
  <c r="J3556" i="49"/>
  <c r="H3556" i="49"/>
  <c r="J3564" i="49"/>
  <c r="H3564" i="49"/>
  <c r="J3572" i="49"/>
  <c r="H3572" i="49"/>
  <c r="J3580" i="49"/>
  <c r="H3580" i="49"/>
  <c r="J3588" i="49"/>
  <c r="H3588" i="49"/>
  <c r="J3596" i="49"/>
  <c r="H3596" i="49"/>
  <c r="J3604" i="49"/>
  <c r="H3604" i="49"/>
  <c r="J3612" i="49"/>
  <c r="H3612" i="49"/>
  <c r="J3620" i="49"/>
  <c r="H3620" i="49"/>
  <c r="J3628" i="49"/>
  <c r="H3628" i="49"/>
  <c r="J3636" i="49"/>
  <c r="H3636" i="49"/>
  <c r="J3644" i="49"/>
  <c r="H3644" i="49"/>
  <c r="J3652" i="49"/>
  <c r="H3652" i="49"/>
  <c r="J3660" i="49"/>
  <c r="H3660" i="49"/>
  <c r="J3695" i="49"/>
  <c r="H3695" i="49"/>
  <c r="J3717" i="49"/>
  <c r="H3717" i="49"/>
  <c r="J3734" i="49"/>
  <c r="H3734" i="49"/>
  <c r="J3759" i="49"/>
  <c r="H3759" i="49"/>
  <c r="J3782" i="49"/>
  <c r="H3782" i="49"/>
  <c r="J3813" i="49"/>
  <c r="H3813" i="49"/>
  <c r="J3833" i="49"/>
  <c r="H3833" i="49"/>
  <c r="J3836" i="49"/>
  <c r="H3836" i="49"/>
  <c r="J3856" i="49"/>
  <c r="H3856" i="49"/>
  <c r="J3887" i="49"/>
  <c r="H3887" i="49"/>
  <c r="J3910" i="49"/>
  <c r="H3910" i="49"/>
  <c r="J3941" i="49"/>
  <c r="H3941" i="49"/>
  <c r="J3961" i="49"/>
  <c r="H3961" i="49"/>
  <c r="J3964" i="49"/>
  <c r="H3964" i="49"/>
  <c r="J3984" i="49"/>
  <c r="H3984" i="49"/>
  <c r="J4015" i="49"/>
  <c r="H4015" i="49"/>
  <c r="J4038" i="49"/>
  <c r="H4038" i="49"/>
  <c r="J4069" i="49"/>
  <c r="H4069" i="49"/>
  <c r="J4089" i="49"/>
  <c r="H4089" i="49"/>
  <c r="J4112" i="49"/>
  <c r="H4112" i="49"/>
  <c r="J4217" i="49"/>
  <c r="H4217" i="49"/>
  <c r="J4240" i="49"/>
  <c r="H4240" i="49"/>
  <c r="J4345" i="49"/>
  <c r="H4345" i="49"/>
  <c r="J4368" i="49"/>
  <c r="H4368" i="49"/>
  <c r="J4473" i="49"/>
  <c r="H4473" i="49"/>
  <c r="J4496" i="49"/>
  <c r="H4496" i="49"/>
  <c r="H3674" i="49"/>
  <c r="J3679" i="49"/>
  <c r="H3679" i="49"/>
  <c r="H3693" i="49"/>
  <c r="J3701" i="49"/>
  <c r="H3701" i="49"/>
  <c r="J3712" i="49"/>
  <c r="H3712" i="49"/>
  <c r="J3737" i="49"/>
  <c r="H3737" i="49"/>
  <c r="J3765" i="49"/>
  <c r="H3765" i="49"/>
  <c r="J3785" i="49"/>
  <c r="H3785" i="49"/>
  <c r="J3788" i="49"/>
  <c r="H3788" i="49"/>
  <c r="J3808" i="49"/>
  <c r="H3808" i="49"/>
  <c r="J3839" i="49"/>
  <c r="H3839" i="49"/>
  <c r="J3862" i="49"/>
  <c r="H3862" i="49"/>
  <c r="J3893" i="49"/>
  <c r="H3893" i="49"/>
  <c r="J3913" i="49"/>
  <c r="H3913" i="49"/>
  <c r="J3916" i="49"/>
  <c r="H3916" i="49"/>
  <c r="J3936" i="49"/>
  <c r="H3936" i="49"/>
  <c r="J3967" i="49"/>
  <c r="H3967" i="49"/>
  <c r="J3990" i="49"/>
  <c r="H3990" i="49"/>
  <c r="J4021" i="49"/>
  <c r="H4021" i="49"/>
  <c r="J4041" i="49"/>
  <c r="H4041" i="49"/>
  <c r="J4044" i="49"/>
  <c r="H4044" i="49"/>
  <c r="J4064" i="49"/>
  <c r="H4064" i="49"/>
  <c r="J4095" i="49"/>
  <c r="H4095" i="49"/>
  <c r="J4169" i="49"/>
  <c r="H4169" i="49"/>
  <c r="J4192" i="49"/>
  <c r="H4192" i="49"/>
  <c r="J4297" i="49"/>
  <c r="H4297" i="49"/>
  <c r="J4320" i="49"/>
  <c r="H4320" i="49"/>
  <c r="J4425" i="49"/>
  <c r="H4425" i="49"/>
  <c r="J4448" i="49"/>
  <c r="H4448" i="49"/>
  <c r="J4553" i="49"/>
  <c r="H4553" i="49"/>
  <c r="J4576" i="49"/>
  <c r="H4576" i="49"/>
  <c r="J4736" i="49"/>
  <c r="H4736" i="49"/>
  <c r="J3410" i="49"/>
  <c r="H3410" i="49"/>
  <c r="J3418" i="49"/>
  <c r="H3418" i="49"/>
  <c r="J3426" i="49"/>
  <c r="H3426" i="49"/>
  <c r="J3434" i="49"/>
  <c r="H3434" i="49"/>
  <c r="J3442" i="49"/>
  <c r="H3442" i="49"/>
  <c r="J3450" i="49"/>
  <c r="H3450" i="49"/>
  <c r="J3458" i="49"/>
  <c r="H3458" i="49"/>
  <c r="J3466" i="49"/>
  <c r="H3466" i="49"/>
  <c r="J3474" i="49"/>
  <c r="H3474" i="49"/>
  <c r="J3482" i="49"/>
  <c r="H3482" i="49"/>
  <c r="J3490" i="49"/>
  <c r="H3490" i="49"/>
  <c r="J3498" i="49"/>
  <c r="H3498" i="49"/>
  <c r="J3506" i="49"/>
  <c r="H3506" i="49"/>
  <c r="J3514" i="49"/>
  <c r="H3514" i="49"/>
  <c r="J3522" i="49"/>
  <c r="H3522" i="49"/>
  <c r="J3530" i="49"/>
  <c r="H3530" i="49"/>
  <c r="J3538" i="49"/>
  <c r="H3538" i="49"/>
  <c r="J3546" i="49"/>
  <c r="H3546" i="49"/>
  <c r="J3554" i="49"/>
  <c r="H3554" i="49"/>
  <c r="J3562" i="49"/>
  <c r="H3562" i="49"/>
  <c r="J3570" i="49"/>
  <c r="H3570" i="49"/>
  <c r="J3578" i="49"/>
  <c r="H3578" i="49"/>
  <c r="J3586" i="49"/>
  <c r="H3586" i="49"/>
  <c r="J3594" i="49"/>
  <c r="H3594" i="49"/>
  <c r="J3602" i="49"/>
  <c r="H3602" i="49"/>
  <c r="J3610" i="49"/>
  <c r="H3610" i="49"/>
  <c r="J3618" i="49"/>
  <c r="H3618" i="49"/>
  <c r="J3626" i="49"/>
  <c r="H3626" i="49"/>
  <c r="J3634" i="49"/>
  <c r="H3634" i="49"/>
  <c r="J3642" i="49"/>
  <c r="H3642" i="49"/>
  <c r="J3650" i="49"/>
  <c r="H3650" i="49"/>
  <c r="J3658" i="49"/>
  <c r="H3658" i="49"/>
  <c r="J3685" i="49"/>
  <c r="H3685" i="49"/>
  <c r="J3696" i="49"/>
  <c r="H3696" i="49"/>
  <c r="J3718" i="49"/>
  <c r="H3718" i="49"/>
  <c r="J3760" i="49"/>
  <c r="H3760" i="49"/>
  <c r="J3791" i="49"/>
  <c r="H3791" i="49"/>
  <c r="J3814" i="49"/>
  <c r="H3814" i="49"/>
  <c r="J3845" i="49"/>
  <c r="H3845" i="49"/>
  <c r="J3865" i="49"/>
  <c r="H3865" i="49"/>
  <c r="J3868" i="49"/>
  <c r="H3868" i="49"/>
  <c r="J3888" i="49"/>
  <c r="H3888" i="49"/>
  <c r="J3919" i="49"/>
  <c r="H3919" i="49"/>
  <c r="J3942" i="49"/>
  <c r="H3942" i="49"/>
  <c r="J3973" i="49"/>
  <c r="H3973" i="49"/>
  <c r="J3993" i="49"/>
  <c r="H3993" i="49"/>
  <c r="J3996" i="49"/>
  <c r="H3996" i="49"/>
  <c r="J4016" i="49"/>
  <c r="H4016" i="49"/>
  <c r="J4047" i="49"/>
  <c r="H4047" i="49"/>
  <c r="J4070" i="49"/>
  <c r="H4070" i="49"/>
  <c r="J4121" i="49"/>
  <c r="H4121" i="49"/>
  <c r="J4144" i="49"/>
  <c r="H4144" i="49"/>
  <c r="J4249" i="49"/>
  <c r="H4249" i="49"/>
  <c r="J4272" i="49"/>
  <c r="H4272" i="49"/>
  <c r="J4377" i="49"/>
  <c r="H4377" i="49"/>
  <c r="J4400" i="49"/>
  <c r="H4400" i="49"/>
  <c r="J4505" i="49"/>
  <c r="H4505" i="49"/>
  <c r="J4528" i="49"/>
  <c r="H4528" i="49"/>
  <c r="J4720" i="49"/>
  <c r="H4720" i="49"/>
  <c r="J5228" i="49"/>
  <c r="H5228" i="49"/>
  <c r="J5268" i="49"/>
  <c r="H5268" i="49"/>
  <c r="J5300" i="49"/>
  <c r="H5300" i="49"/>
  <c r="J5366" i="49"/>
  <c r="H5366" i="49"/>
  <c r="J5395" i="49"/>
  <c r="H5395" i="49"/>
  <c r="J5494" i="49"/>
  <c r="H5494" i="49"/>
  <c r="J5523" i="49"/>
  <c r="H5523" i="49"/>
  <c r="J5555" i="49"/>
  <c r="H5555" i="49"/>
  <c r="H5177" i="49"/>
  <c r="J5177" i="49"/>
  <c r="H5185" i="49"/>
  <c r="J5185" i="49"/>
  <c r="H5193" i="49"/>
  <c r="J5193" i="49"/>
  <c r="H5201" i="49"/>
  <c r="J5201" i="49"/>
  <c r="H5209" i="49"/>
  <c r="J5209" i="49"/>
  <c r="H5217" i="49"/>
  <c r="J5217" i="49"/>
  <c r="H5225" i="49"/>
  <c r="J5225" i="49"/>
  <c r="J5236" i="49"/>
  <c r="H5236" i="49"/>
  <c r="H5247" i="49"/>
  <c r="J5247" i="49"/>
  <c r="J5254" i="49"/>
  <c r="H5254" i="49"/>
  <c r="H5265" i="49"/>
  <c r="J5265" i="49"/>
  <c r="H5279" i="49"/>
  <c r="J5279" i="49"/>
  <c r="J5286" i="49"/>
  <c r="H5286" i="49"/>
  <c r="H5297" i="49"/>
  <c r="J5297" i="49"/>
  <c r="H5311" i="49"/>
  <c r="J5311" i="49"/>
  <c r="J5318" i="49"/>
  <c r="H5318" i="49"/>
  <c r="J5414" i="49"/>
  <c r="H5414" i="49"/>
  <c r="J5443" i="49"/>
  <c r="H5443" i="49"/>
  <c r="J5542" i="49"/>
  <c r="H5542" i="49"/>
  <c r="H4085" i="49"/>
  <c r="H4092" i="49"/>
  <c r="H4101" i="49"/>
  <c r="H4108" i="49"/>
  <c r="H4117" i="49"/>
  <c r="H4124" i="49"/>
  <c r="H4133" i="49"/>
  <c r="H4140" i="49"/>
  <c r="H4149" i="49"/>
  <c r="H4156" i="49"/>
  <c r="H4165" i="49"/>
  <c r="H4172" i="49"/>
  <c r="H4181" i="49"/>
  <c r="H4188" i="49"/>
  <c r="H4197" i="49"/>
  <c r="H4204" i="49"/>
  <c r="H4213" i="49"/>
  <c r="H4220" i="49"/>
  <c r="H4229" i="49"/>
  <c r="H4236" i="49"/>
  <c r="H4245" i="49"/>
  <c r="H4252" i="49"/>
  <c r="H4261" i="49"/>
  <c r="H4268" i="49"/>
  <c r="H4277" i="49"/>
  <c r="H4284" i="49"/>
  <c r="H4293" i="49"/>
  <c r="H4300" i="49"/>
  <c r="H4309" i="49"/>
  <c r="H4316" i="49"/>
  <c r="H4325" i="49"/>
  <c r="H4332" i="49"/>
  <c r="H4341" i="49"/>
  <c r="H4348" i="49"/>
  <c r="H4357" i="49"/>
  <c r="H4364" i="49"/>
  <c r="H4373" i="49"/>
  <c r="H4380" i="49"/>
  <c r="H4389" i="49"/>
  <c r="H4396" i="49"/>
  <c r="H4405" i="49"/>
  <c r="H4412" i="49"/>
  <c r="H4421" i="49"/>
  <c r="H4428" i="49"/>
  <c r="H4437" i="49"/>
  <c r="H4444" i="49"/>
  <c r="H4453" i="49"/>
  <c r="H4460" i="49"/>
  <c r="H4469" i="49"/>
  <c r="H4476" i="49"/>
  <c r="H4485" i="49"/>
  <c r="H4492" i="49"/>
  <c r="H4501" i="49"/>
  <c r="H4508" i="49"/>
  <c r="H4517" i="49"/>
  <c r="H4524" i="49"/>
  <c r="H4533" i="49"/>
  <c r="H4540" i="49"/>
  <c r="H4549" i="49"/>
  <c r="H4556" i="49"/>
  <c r="H4565" i="49"/>
  <c r="H4572" i="49"/>
  <c r="H4581" i="49"/>
  <c r="H4588" i="49"/>
  <c r="H4604" i="49"/>
  <c r="H4620" i="49"/>
  <c r="H4636" i="49"/>
  <c r="H4652" i="49"/>
  <c r="H4668" i="49"/>
  <c r="H4684" i="49"/>
  <c r="H4700" i="49"/>
  <c r="H4716" i="49"/>
  <c r="H4732" i="49"/>
  <c r="H5103" i="49"/>
  <c r="J5103" i="49"/>
  <c r="J5112" i="49"/>
  <c r="H5112" i="49"/>
  <c r="H5135" i="49"/>
  <c r="J5135" i="49"/>
  <c r="J5144" i="49"/>
  <c r="H5144" i="49"/>
  <c r="H5167" i="49"/>
  <c r="J5167" i="49"/>
  <c r="H5233" i="49"/>
  <c r="J5233" i="49"/>
  <c r="J5244" i="49"/>
  <c r="H5244" i="49"/>
  <c r="J5276" i="49"/>
  <c r="H5276" i="49"/>
  <c r="J5308" i="49"/>
  <c r="H5308" i="49"/>
  <c r="J5363" i="49"/>
  <c r="H5363" i="49"/>
  <c r="J5462" i="49"/>
  <c r="H5462" i="49"/>
  <c r="J5491" i="49"/>
  <c r="H5491" i="49"/>
  <c r="H5083" i="49"/>
  <c r="J5083" i="49"/>
  <c r="H5092" i="49"/>
  <c r="J5092" i="49"/>
  <c r="H5115" i="49"/>
  <c r="J5115" i="49"/>
  <c r="H5124" i="49"/>
  <c r="J5124" i="49"/>
  <c r="H5147" i="49"/>
  <c r="J5147" i="49"/>
  <c r="H5156" i="49"/>
  <c r="J5156" i="49"/>
  <c r="J5174" i="49"/>
  <c r="H5174" i="49"/>
  <c r="J5182" i="49"/>
  <c r="H5182" i="49"/>
  <c r="J5190" i="49"/>
  <c r="H5190" i="49"/>
  <c r="J5198" i="49"/>
  <c r="H5198" i="49"/>
  <c r="J5206" i="49"/>
  <c r="H5206" i="49"/>
  <c r="J5214" i="49"/>
  <c r="H5214" i="49"/>
  <c r="J5222" i="49"/>
  <c r="H5222" i="49"/>
  <c r="H5241" i="49"/>
  <c r="J5241" i="49"/>
  <c r="H5255" i="49"/>
  <c r="J5255" i="49"/>
  <c r="J5262" i="49"/>
  <c r="H5262" i="49"/>
  <c r="H5273" i="49"/>
  <c r="J5273" i="49"/>
  <c r="H5287" i="49"/>
  <c r="J5287" i="49"/>
  <c r="J5294" i="49"/>
  <c r="H5294" i="49"/>
  <c r="H5305" i="49"/>
  <c r="J5305" i="49"/>
  <c r="H5319" i="49"/>
  <c r="J5319" i="49"/>
  <c r="J5382" i="49"/>
  <c r="H5382" i="49"/>
  <c r="J5411" i="49"/>
  <c r="H5411" i="49"/>
  <c r="J5510" i="49"/>
  <c r="H5510" i="49"/>
  <c r="J5539" i="49"/>
  <c r="H5539" i="49"/>
  <c r="J5230" i="49"/>
  <c r="H5230" i="49"/>
  <c r="J5252" i="49"/>
  <c r="H5252" i="49"/>
  <c r="J5284" i="49"/>
  <c r="H5284" i="49"/>
  <c r="J5316" i="49"/>
  <c r="H5316" i="49"/>
  <c r="H5327" i="49"/>
  <c r="J5327" i="49"/>
  <c r="J5430" i="49"/>
  <c r="H5430" i="49"/>
  <c r="J5459" i="49"/>
  <c r="H5459" i="49"/>
  <c r="H4111" i="49"/>
  <c r="H4118" i="49"/>
  <c r="H4127" i="49"/>
  <c r="H4134" i="49"/>
  <c r="H4143" i="49"/>
  <c r="H4150" i="49"/>
  <c r="H4159" i="49"/>
  <c r="H4166" i="49"/>
  <c r="H4175" i="49"/>
  <c r="H4182" i="49"/>
  <c r="H4191" i="49"/>
  <c r="H4198" i="49"/>
  <c r="H4207" i="49"/>
  <c r="H4214" i="49"/>
  <c r="H4223" i="49"/>
  <c r="H4230" i="49"/>
  <c r="H4239" i="49"/>
  <c r="H4246" i="49"/>
  <c r="H4255" i="49"/>
  <c r="H4262" i="49"/>
  <c r="H4271" i="49"/>
  <c r="H4278" i="49"/>
  <c r="H4287" i="49"/>
  <c r="H4294" i="49"/>
  <c r="H4303" i="49"/>
  <c r="H4310" i="49"/>
  <c r="H4319" i="49"/>
  <c r="H4326" i="49"/>
  <c r="H4335" i="49"/>
  <c r="H4342" i="49"/>
  <c r="H4351" i="49"/>
  <c r="H4358" i="49"/>
  <c r="H4367" i="49"/>
  <c r="H4374" i="49"/>
  <c r="H4383" i="49"/>
  <c r="H4390" i="49"/>
  <c r="H4399" i="49"/>
  <c r="H4406" i="49"/>
  <c r="H4415" i="49"/>
  <c r="H4422" i="49"/>
  <c r="H4431" i="49"/>
  <c r="H4438" i="49"/>
  <c r="H4447" i="49"/>
  <c r="H4454" i="49"/>
  <c r="H4463" i="49"/>
  <c r="H4470" i="49"/>
  <c r="H4479" i="49"/>
  <c r="H4486" i="49"/>
  <c r="H4495" i="49"/>
  <c r="H4502" i="49"/>
  <c r="H4511" i="49"/>
  <c r="H4518" i="49"/>
  <c r="H4527" i="49"/>
  <c r="H4534" i="49"/>
  <c r="H4543" i="49"/>
  <c r="H4550" i="49"/>
  <c r="H4559" i="49"/>
  <c r="H4566" i="49"/>
  <c r="H4575" i="49"/>
  <c r="H4582" i="49"/>
  <c r="H4591" i="49"/>
  <c r="H4598" i="49"/>
  <c r="H4614" i="49"/>
  <c r="H4630" i="49"/>
  <c r="H4646" i="49"/>
  <c r="H4662" i="49"/>
  <c r="H4678" i="49"/>
  <c r="H4694" i="49"/>
  <c r="H4710" i="49"/>
  <c r="H4726" i="49"/>
  <c r="H4742" i="49"/>
  <c r="H5175" i="49"/>
  <c r="J5175" i="49"/>
  <c r="H5183" i="49"/>
  <c r="J5183" i="49"/>
  <c r="H5191" i="49"/>
  <c r="J5191" i="49"/>
  <c r="H5199" i="49"/>
  <c r="J5199" i="49"/>
  <c r="H5207" i="49"/>
  <c r="J5207" i="49"/>
  <c r="H5215" i="49"/>
  <c r="J5215" i="49"/>
  <c r="H5223" i="49"/>
  <c r="J5223" i="49"/>
  <c r="J5238" i="49"/>
  <c r="H5238" i="49"/>
  <c r="H5249" i="49"/>
  <c r="J5249" i="49"/>
  <c r="H5263" i="49"/>
  <c r="J5263" i="49"/>
  <c r="J5270" i="49"/>
  <c r="H5270" i="49"/>
  <c r="H5281" i="49"/>
  <c r="J5281" i="49"/>
  <c r="H5295" i="49"/>
  <c r="J5295" i="49"/>
  <c r="J5302" i="49"/>
  <c r="H5302" i="49"/>
  <c r="H5313" i="49"/>
  <c r="J5313" i="49"/>
  <c r="J5324" i="49"/>
  <c r="H5324" i="49"/>
  <c r="H5335" i="49"/>
  <c r="J5335" i="49"/>
  <c r="J5350" i="49"/>
  <c r="H5350" i="49"/>
  <c r="J5379" i="49"/>
  <c r="H5379" i="49"/>
  <c r="J5478" i="49"/>
  <c r="H5478" i="49"/>
  <c r="J5507" i="49"/>
  <c r="H5507" i="49"/>
  <c r="H5087" i="49"/>
  <c r="J5087" i="49"/>
  <c r="J5096" i="49"/>
  <c r="H5096" i="49"/>
  <c r="H5119" i="49"/>
  <c r="J5119" i="49"/>
  <c r="J5128" i="49"/>
  <c r="H5128" i="49"/>
  <c r="H5151" i="49"/>
  <c r="J5151" i="49"/>
  <c r="J5160" i="49"/>
  <c r="H5160" i="49"/>
  <c r="H5231" i="49"/>
  <c r="J5231" i="49"/>
  <c r="J5260" i="49"/>
  <c r="H5260" i="49"/>
  <c r="J5292" i="49"/>
  <c r="H5292" i="49"/>
  <c r="J5332" i="49"/>
  <c r="H5332" i="49"/>
  <c r="J5398" i="49"/>
  <c r="H5398" i="49"/>
  <c r="J5427" i="49"/>
  <c r="H5427" i="49"/>
  <c r="J5526" i="49"/>
  <c r="H5526" i="49"/>
  <c r="H5099" i="49"/>
  <c r="J5099" i="49"/>
  <c r="H5108" i="49"/>
  <c r="J5108" i="49"/>
  <c r="H5131" i="49"/>
  <c r="J5131" i="49"/>
  <c r="H5140" i="49"/>
  <c r="J5140" i="49"/>
  <c r="H5163" i="49"/>
  <c r="J5163" i="49"/>
  <c r="J5172" i="49"/>
  <c r="H5172" i="49"/>
  <c r="J5180" i="49"/>
  <c r="H5180" i="49"/>
  <c r="J5188" i="49"/>
  <c r="H5188" i="49"/>
  <c r="J5196" i="49"/>
  <c r="H5196" i="49"/>
  <c r="J5204" i="49"/>
  <c r="H5204" i="49"/>
  <c r="J5212" i="49"/>
  <c r="H5212" i="49"/>
  <c r="J5220" i="49"/>
  <c r="H5220" i="49"/>
  <c r="H5239" i="49"/>
  <c r="J5239" i="49"/>
  <c r="J5246" i="49"/>
  <c r="H5246" i="49"/>
  <c r="H5257" i="49"/>
  <c r="J5257" i="49"/>
  <c r="H5271" i="49"/>
  <c r="J5271" i="49"/>
  <c r="J5278" i="49"/>
  <c r="H5278" i="49"/>
  <c r="H5289" i="49"/>
  <c r="J5289" i="49"/>
  <c r="H5303" i="49"/>
  <c r="J5303" i="49"/>
  <c r="J5310" i="49"/>
  <c r="H5310" i="49"/>
  <c r="J5347" i="49"/>
  <c r="H5347" i="49"/>
  <c r="J5446" i="49"/>
  <c r="H5446" i="49"/>
  <c r="J5475" i="49"/>
  <c r="H5475" i="49"/>
  <c r="H5088" i="49"/>
  <c r="H5104" i="49"/>
  <c r="H5120" i="49"/>
  <c r="H5136" i="49"/>
  <c r="H5152" i="49"/>
  <c r="H5168" i="49"/>
  <c r="H5178" i="49"/>
  <c r="H5186" i="49"/>
  <c r="H5194" i="49"/>
  <c r="H5202" i="49"/>
  <c r="H5210" i="49"/>
  <c r="H5218" i="49"/>
  <c r="H5322" i="49"/>
  <c r="H5330" i="49"/>
  <c r="H5338" i="49"/>
  <c r="J5341" i="49"/>
  <c r="H5341" i="49"/>
  <c r="H5354" i="49"/>
  <c r="J5357" i="49"/>
  <c r="H5357" i="49"/>
  <c r="H5370" i="49"/>
  <c r="J5373" i="49"/>
  <c r="H5373" i="49"/>
  <c r="H5386" i="49"/>
  <c r="J5389" i="49"/>
  <c r="H5389" i="49"/>
  <c r="H5402" i="49"/>
  <c r="J5405" i="49"/>
  <c r="H5405" i="49"/>
  <c r="H5418" i="49"/>
  <c r="J5421" i="49"/>
  <c r="H5421" i="49"/>
  <c r="H5434" i="49"/>
  <c r="J5437" i="49"/>
  <c r="H5437" i="49"/>
  <c r="H5450" i="49"/>
  <c r="J5453" i="49"/>
  <c r="H5453" i="49"/>
  <c r="H5466" i="49"/>
  <c r="J5469" i="49"/>
  <c r="H5469" i="49"/>
  <c r="H5482" i="49"/>
  <c r="J5485" i="49"/>
  <c r="H5485" i="49"/>
  <c r="H5498" i="49"/>
  <c r="J5501" i="49"/>
  <c r="H5501" i="49"/>
  <c r="H5514" i="49"/>
  <c r="J5517" i="49"/>
  <c r="H5517" i="49"/>
  <c r="H5530" i="49"/>
  <c r="J5533" i="49"/>
  <c r="H5533" i="49"/>
  <c r="H5546" i="49"/>
  <c r="J5549" i="49"/>
  <c r="H5549" i="49"/>
  <c r="J5565" i="49"/>
  <c r="H5565" i="49"/>
  <c r="H5348" i="49"/>
  <c r="J5351" i="49"/>
  <c r="H5351" i="49"/>
  <c r="H5364" i="49"/>
  <c r="J5367" i="49"/>
  <c r="H5367" i="49"/>
  <c r="H5380" i="49"/>
  <c r="J5383" i="49"/>
  <c r="H5383" i="49"/>
  <c r="H5396" i="49"/>
  <c r="J5399" i="49"/>
  <c r="H5399" i="49"/>
  <c r="H5412" i="49"/>
  <c r="J5415" i="49"/>
  <c r="H5415" i="49"/>
  <c r="H5428" i="49"/>
  <c r="J5431" i="49"/>
  <c r="H5431" i="49"/>
  <c r="H5444" i="49"/>
  <c r="J5447" i="49"/>
  <c r="H5447" i="49"/>
  <c r="H5460" i="49"/>
  <c r="J5463" i="49"/>
  <c r="H5463" i="49"/>
  <c r="H5476" i="49"/>
  <c r="J5479" i="49"/>
  <c r="H5479" i="49"/>
  <c r="H5492" i="49"/>
  <c r="J5495" i="49"/>
  <c r="H5495" i="49"/>
  <c r="H5508" i="49"/>
  <c r="J5511" i="49"/>
  <c r="H5511" i="49"/>
  <c r="H5524" i="49"/>
  <c r="J5527" i="49"/>
  <c r="H5527" i="49"/>
  <c r="H5540" i="49"/>
  <c r="J5543" i="49"/>
  <c r="H5543" i="49"/>
  <c r="J5559" i="49"/>
  <c r="H5559" i="49"/>
  <c r="H5084" i="49"/>
  <c r="J5095" i="49"/>
  <c r="H5100" i="49"/>
  <c r="J5111" i="49"/>
  <c r="H5116" i="49"/>
  <c r="J5127" i="49"/>
  <c r="H5132" i="49"/>
  <c r="J5143" i="49"/>
  <c r="H5148" i="49"/>
  <c r="J5159" i="49"/>
  <c r="H5164" i="49"/>
  <c r="J5173" i="49"/>
  <c r="H5176" i="49"/>
  <c r="J5181" i="49"/>
  <c r="H5184" i="49"/>
  <c r="J5189" i="49"/>
  <c r="H5192" i="49"/>
  <c r="J5197" i="49"/>
  <c r="H5200" i="49"/>
  <c r="J5205" i="49"/>
  <c r="H5208" i="49"/>
  <c r="J5213" i="49"/>
  <c r="H5216" i="49"/>
  <c r="J5221" i="49"/>
  <c r="H5224" i="49"/>
  <c r="J5229" i="49"/>
  <c r="H5232" i="49"/>
  <c r="J5237" i="49"/>
  <c r="H5240" i="49"/>
  <c r="H5248" i="49"/>
  <c r="H5256" i="49"/>
  <c r="H5264" i="49"/>
  <c r="H5272" i="49"/>
  <c r="H5280" i="49"/>
  <c r="H5288" i="49"/>
  <c r="H5296" i="49"/>
  <c r="H5304" i="49"/>
  <c r="H5312" i="49"/>
  <c r="H5320" i="49"/>
  <c r="H5328" i="49"/>
  <c r="H5336" i="49"/>
  <c r="H5342" i="49"/>
  <c r="J5345" i="49"/>
  <c r="H5345" i="49"/>
  <c r="H5358" i="49"/>
  <c r="J5361" i="49"/>
  <c r="H5361" i="49"/>
  <c r="H5374" i="49"/>
  <c r="J5377" i="49"/>
  <c r="H5377" i="49"/>
  <c r="H5390" i="49"/>
  <c r="J5393" i="49"/>
  <c r="H5393" i="49"/>
  <c r="H5406" i="49"/>
  <c r="J5409" i="49"/>
  <c r="H5409" i="49"/>
  <c r="H5422" i="49"/>
  <c r="J5425" i="49"/>
  <c r="H5425" i="49"/>
  <c r="H5438" i="49"/>
  <c r="J5441" i="49"/>
  <c r="H5441" i="49"/>
  <c r="H5454" i="49"/>
  <c r="J5457" i="49"/>
  <c r="H5457" i="49"/>
  <c r="H5470" i="49"/>
  <c r="J5473" i="49"/>
  <c r="H5473" i="49"/>
  <c r="H5486" i="49"/>
  <c r="J5489" i="49"/>
  <c r="H5489" i="49"/>
  <c r="H5502" i="49"/>
  <c r="J5505" i="49"/>
  <c r="H5505" i="49"/>
  <c r="H5518" i="49"/>
  <c r="J5521" i="49"/>
  <c r="H5521" i="49"/>
  <c r="H5534" i="49"/>
  <c r="J5537" i="49"/>
  <c r="H5537" i="49"/>
  <c r="J5553" i="49"/>
  <c r="H5553" i="49"/>
  <c r="J5569" i="49"/>
  <c r="H5569" i="49"/>
  <c r="J5339" i="49"/>
  <c r="H5339" i="49"/>
  <c r="J5355" i="49"/>
  <c r="H5355" i="49"/>
  <c r="J5371" i="49"/>
  <c r="H5371" i="49"/>
  <c r="J5387" i="49"/>
  <c r="H5387" i="49"/>
  <c r="J5403" i="49"/>
  <c r="H5403" i="49"/>
  <c r="J5419" i="49"/>
  <c r="H5419" i="49"/>
  <c r="J5435" i="49"/>
  <c r="H5435" i="49"/>
  <c r="J5451" i="49"/>
  <c r="H5451" i="49"/>
  <c r="J5467" i="49"/>
  <c r="H5467" i="49"/>
  <c r="J5483" i="49"/>
  <c r="H5483" i="49"/>
  <c r="J5499" i="49"/>
  <c r="H5499" i="49"/>
  <c r="J5515" i="49"/>
  <c r="H5515" i="49"/>
  <c r="J5531" i="49"/>
  <c r="H5531" i="49"/>
  <c r="J5547" i="49"/>
  <c r="H5547" i="49"/>
  <c r="J5563" i="49"/>
  <c r="H5563" i="49"/>
  <c r="J5091" i="49"/>
  <c r="J5107" i="49"/>
  <c r="J5123" i="49"/>
  <c r="J5139" i="49"/>
  <c r="J5155" i="49"/>
  <c r="J5171" i="49"/>
  <c r="J5179" i="49"/>
  <c r="J5187" i="49"/>
  <c r="J5195" i="49"/>
  <c r="J5203" i="49"/>
  <c r="J5211" i="49"/>
  <c r="J5219" i="49"/>
  <c r="J5227" i="49"/>
  <c r="J5235" i="49"/>
  <c r="J5243" i="49"/>
  <c r="J5251" i="49"/>
  <c r="J5259" i="49"/>
  <c r="J5267" i="49"/>
  <c r="J5275" i="49"/>
  <c r="J5283" i="49"/>
  <c r="J5291" i="49"/>
  <c r="J5299" i="49"/>
  <c r="J5307" i="49"/>
  <c r="J5315" i="49"/>
  <c r="J5323" i="49"/>
  <c r="H5326" i="49"/>
  <c r="J5331" i="49"/>
  <c r="H5334" i="49"/>
  <c r="H5346" i="49"/>
  <c r="J5349" i="49"/>
  <c r="H5349" i="49"/>
  <c r="H5362" i="49"/>
  <c r="J5365" i="49"/>
  <c r="H5365" i="49"/>
  <c r="H5378" i="49"/>
  <c r="J5381" i="49"/>
  <c r="H5381" i="49"/>
  <c r="H5394" i="49"/>
  <c r="J5397" i="49"/>
  <c r="H5397" i="49"/>
  <c r="H5410" i="49"/>
  <c r="J5413" i="49"/>
  <c r="H5413" i="49"/>
  <c r="H5426" i="49"/>
  <c r="J5429" i="49"/>
  <c r="H5429" i="49"/>
  <c r="H5442" i="49"/>
  <c r="J5445" i="49"/>
  <c r="H5445" i="49"/>
  <c r="H5458" i="49"/>
  <c r="J5461" i="49"/>
  <c r="H5461" i="49"/>
  <c r="H5474" i="49"/>
  <c r="J5477" i="49"/>
  <c r="H5477" i="49"/>
  <c r="H5490" i="49"/>
  <c r="J5493" i="49"/>
  <c r="H5493" i="49"/>
  <c r="H5506" i="49"/>
  <c r="J5509" i="49"/>
  <c r="H5509" i="49"/>
  <c r="H5522" i="49"/>
  <c r="J5525" i="49"/>
  <c r="H5525" i="49"/>
  <c r="H5538" i="49"/>
  <c r="J5541" i="49"/>
  <c r="H5541" i="49"/>
  <c r="J5557" i="49"/>
  <c r="H5557" i="49"/>
  <c r="J5343" i="49"/>
  <c r="H5343" i="49"/>
  <c r="J5359" i="49"/>
  <c r="H5359" i="49"/>
  <c r="J5375" i="49"/>
  <c r="H5375" i="49"/>
  <c r="J5391" i="49"/>
  <c r="H5391" i="49"/>
  <c r="J5407" i="49"/>
  <c r="H5407" i="49"/>
  <c r="J5423" i="49"/>
  <c r="H5423" i="49"/>
  <c r="J5439" i="49"/>
  <c r="H5439" i="49"/>
  <c r="J5455" i="49"/>
  <c r="H5455" i="49"/>
  <c r="J5471" i="49"/>
  <c r="H5471" i="49"/>
  <c r="J5487" i="49"/>
  <c r="H5487" i="49"/>
  <c r="J5503" i="49"/>
  <c r="H5503" i="49"/>
  <c r="J5519" i="49"/>
  <c r="H5519" i="49"/>
  <c r="J5535" i="49"/>
  <c r="H5535" i="49"/>
  <c r="J5551" i="49"/>
  <c r="H5551" i="49"/>
  <c r="J5567" i="49"/>
  <c r="H5567" i="49"/>
  <c r="J5321" i="49"/>
  <c r="J5329" i="49"/>
  <c r="J5337" i="49"/>
  <c r="J5353" i="49"/>
  <c r="H5353" i="49"/>
  <c r="J5369" i="49"/>
  <c r="H5369" i="49"/>
  <c r="J5385" i="49"/>
  <c r="H5385" i="49"/>
  <c r="J5401" i="49"/>
  <c r="H5401" i="49"/>
  <c r="J5417" i="49"/>
  <c r="H5417" i="49"/>
  <c r="J5433" i="49"/>
  <c r="H5433" i="49"/>
  <c r="J5449" i="49"/>
  <c r="H5449" i="49"/>
  <c r="J5465" i="49"/>
  <c r="H5465" i="49"/>
  <c r="J5481" i="49"/>
  <c r="H5481" i="49"/>
  <c r="J5497" i="49"/>
  <c r="H5497" i="49"/>
  <c r="J5513" i="49"/>
  <c r="H5513" i="49"/>
  <c r="J5529" i="49"/>
  <c r="H5529" i="49"/>
  <c r="J5545" i="49"/>
  <c r="H5545" i="49"/>
  <c r="J5561" i="49"/>
  <c r="H5561" i="49"/>
  <c r="J5828" i="49"/>
  <c r="H5828" i="49"/>
  <c r="J5832" i="49"/>
  <c r="H5832" i="49"/>
  <c r="J5836" i="49"/>
  <c r="H5836" i="49"/>
  <c r="J5840" i="49"/>
  <c r="H5840" i="49"/>
  <c r="J5844" i="49"/>
  <c r="H5844" i="49"/>
  <c r="J5848" i="49"/>
  <c r="H5848" i="49"/>
  <c r="J5852" i="49"/>
  <c r="H5852" i="49"/>
  <c r="J5856" i="49"/>
  <c r="H5856" i="49"/>
  <c r="J5860" i="49"/>
  <c r="H5860" i="49"/>
  <c r="J5864" i="49"/>
  <c r="H5864" i="49"/>
  <c r="J5868" i="49"/>
  <c r="H5868" i="49"/>
  <c r="J5872" i="49"/>
  <c r="H5872" i="49"/>
  <c r="J5876" i="49"/>
  <c r="H5876" i="49"/>
  <c r="J5880" i="49"/>
  <c r="H5880" i="49"/>
  <c r="J5884" i="49"/>
  <c r="H5884" i="49"/>
  <c r="J5888" i="49"/>
  <c r="H5888" i="49"/>
  <c r="J5892" i="49"/>
  <c r="H5892" i="49"/>
  <c r="J5896" i="49"/>
  <c r="H5896" i="49"/>
  <c r="J5900" i="49"/>
  <c r="H5900" i="49"/>
  <c r="J5904" i="49"/>
  <c r="H5904" i="49"/>
  <c r="J5908" i="49"/>
  <c r="H5908" i="49"/>
  <c r="J5912" i="49"/>
  <c r="H5912" i="49"/>
  <c r="J5916" i="49"/>
  <c r="H5916" i="49"/>
  <c r="J5920" i="49"/>
  <c r="H5920" i="49"/>
  <c r="J5924" i="49"/>
  <c r="H5924" i="49"/>
  <c r="J5928" i="49"/>
  <c r="H5928" i="49"/>
  <c r="J5932" i="49"/>
  <c r="H5932" i="49"/>
  <c r="J5936" i="49"/>
  <c r="H5936" i="49"/>
  <c r="J5940" i="49"/>
  <c r="H5940" i="49"/>
  <c r="J5944" i="49"/>
  <c r="H5944" i="49"/>
  <c r="J5948" i="49"/>
  <c r="H5948" i="49"/>
  <c r="J5952" i="49"/>
  <c r="H5952" i="49"/>
  <c r="J5956" i="49"/>
  <c r="H5956" i="49"/>
  <c r="J5960" i="49"/>
  <c r="H5960" i="49"/>
  <c r="J5964" i="49"/>
  <c r="H5964" i="49"/>
  <c r="J5968" i="49"/>
  <c r="H5968" i="49"/>
  <c r="J5972" i="49"/>
  <c r="H5972" i="49"/>
  <c r="J5976" i="49"/>
  <c r="H5976" i="49"/>
  <c r="J5980" i="49"/>
  <c r="H5980" i="49"/>
  <c r="J5984" i="49"/>
  <c r="H5984" i="49"/>
  <c r="J5988" i="49"/>
  <c r="H5988" i="49"/>
  <c r="J5992" i="49"/>
  <c r="H5992" i="49"/>
  <c r="J5996" i="49"/>
  <c r="H5996" i="49"/>
  <c r="J6000" i="49"/>
  <c r="H6000" i="49"/>
  <c r="J6004" i="49"/>
  <c r="H6004" i="49"/>
  <c r="J6008" i="49"/>
  <c r="H6008" i="49"/>
  <c r="J6012" i="49"/>
  <c r="H6012" i="49"/>
  <c r="J6016" i="49"/>
  <c r="H6016" i="49"/>
  <c r="J6020" i="49"/>
  <c r="H6020" i="49"/>
  <c r="J6024" i="49"/>
  <c r="H6024" i="49"/>
  <c r="J6028" i="49"/>
  <c r="H6028" i="49"/>
  <c r="J6032" i="49"/>
  <c r="H6032" i="49"/>
  <c r="J6036" i="49"/>
  <c r="H6036" i="49"/>
  <c r="J6040" i="49"/>
  <c r="H6040" i="49"/>
  <c r="J6044" i="49"/>
  <c r="H6044" i="49"/>
  <c r="J6048" i="49"/>
  <c r="H6048" i="49"/>
  <c r="J6052" i="49"/>
  <c r="H6052" i="49"/>
  <c r="J6056" i="49"/>
  <c r="H6056" i="49"/>
  <c r="J6060" i="49"/>
  <c r="H6060" i="49"/>
  <c r="J6064" i="49"/>
  <c r="H6064" i="49"/>
  <c r="J6068" i="49"/>
  <c r="H6068" i="49"/>
  <c r="J6072" i="49"/>
  <c r="H6072" i="49"/>
  <c r="J6076" i="49"/>
  <c r="H6076" i="49"/>
  <c r="J6080" i="49"/>
  <c r="H6080" i="49"/>
  <c r="J6084" i="49"/>
  <c r="H6084" i="49"/>
  <c r="J6088" i="49"/>
  <c r="H6088" i="49"/>
  <c r="J5729" i="49"/>
  <c r="J5737" i="49"/>
  <c r="J5745" i="49"/>
  <c r="J5753" i="49"/>
  <c r="J5761" i="49"/>
  <c r="J5769" i="49"/>
  <c r="J5777" i="49"/>
  <c r="J5785" i="49"/>
  <c r="J5793" i="49"/>
  <c r="J5801" i="49"/>
  <c r="J5809" i="49"/>
  <c r="J5817" i="49"/>
  <c r="J5825" i="49"/>
  <c r="H5571" i="49"/>
  <c r="H5573" i="49"/>
  <c r="H5575" i="49"/>
  <c r="H5577" i="49"/>
  <c r="H5579" i="49"/>
  <c r="H5581" i="49"/>
  <c r="H5583" i="49"/>
  <c r="H5585" i="49"/>
  <c r="H5587" i="49"/>
  <c r="H5589" i="49"/>
  <c r="H5591" i="49"/>
  <c r="H5593" i="49"/>
  <c r="H5595" i="49"/>
  <c r="H5597" i="49"/>
  <c r="H5599" i="49"/>
  <c r="H5601" i="49"/>
  <c r="H5603" i="49"/>
  <c r="H5605" i="49"/>
  <c r="H5607" i="49"/>
  <c r="H5609" i="49"/>
  <c r="H5611" i="49"/>
  <c r="H5613" i="49"/>
  <c r="H5615" i="49"/>
  <c r="H5617" i="49"/>
  <c r="H5619" i="49"/>
  <c r="H5621" i="49"/>
  <c r="H5623" i="49"/>
  <c r="H5625" i="49"/>
  <c r="H5627" i="49"/>
  <c r="H5629" i="49"/>
  <c r="H5631" i="49"/>
  <c r="H5633" i="49"/>
  <c r="H5635" i="49"/>
  <c r="H5637" i="49"/>
  <c r="H5639" i="49"/>
  <c r="H5641" i="49"/>
  <c r="H5643" i="49"/>
  <c r="H5645" i="49"/>
  <c r="H5647" i="49"/>
  <c r="H5649" i="49"/>
  <c r="H5651" i="49"/>
  <c r="H5653" i="49"/>
  <c r="H5655" i="49"/>
  <c r="H5657" i="49"/>
  <c r="J5829" i="49"/>
  <c r="H5829" i="49"/>
  <c r="J5833" i="49"/>
  <c r="H5833" i="49"/>
  <c r="J5837" i="49"/>
  <c r="H5837" i="49"/>
  <c r="J5841" i="49"/>
  <c r="H5841" i="49"/>
  <c r="J5845" i="49"/>
  <c r="H5845" i="49"/>
  <c r="J5849" i="49"/>
  <c r="H5849" i="49"/>
  <c r="J5853" i="49"/>
  <c r="H5853" i="49"/>
  <c r="J5857" i="49"/>
  <c r="H5857" i="49"/>
  <c r="J5861" i="49"/>
  <c r="H5861" i="49"/>
  <c r="J5865" i="49"/>
  <c r="H5865" i="49"/>
  <c r="J5869" i="49"/>
  <c r="H5869" i="49"/>
  <c r="J5873" i="49"/>
  <c r="H5873" i="49"/>
  <c r="J5877" i="49"/>
  <c r="H5877" i="49"/>
  <c r="J5881" i="49"/>
  <c r="H5881" i="49"/>
  <c r="J5885" i="49"/>
  <c r="H5885" i="49"/>
  <c r="J5889" i="49"/>
  <c r="H5889" i="49"/>
  <c r="J5893" i="49"/>
  <c r="H5893" i="49"/>
  <c r="J5897" i="49"/>
  <c r="H5897" i="49"/>
  <c r="J5901" i="49"/>
  <c r="H5901" i="49"/>
  <c r="J5905" i="49"/>
  <c r="H5905" i="49"/>
  <c r="J5909" i="49"/>
  <c r="H5909" i="49"/>
  <c r="J5913" i="49"/>
  <c r="H5913" i="49"/>
  <c r="J5917" i="49"/>
  <c r="H5917" i="49"/>
  <c r="J5921" i="49"/>
  <c r="H5921" i="49"/>
  <c r="J5925" i="49"/>
  <c r="H5925" i="49"/>
  <c r="J5929" i="49"/>
  <c r="H5929" i="49"/>
  <c r="J5933" i="49"/>
  <c r="H5933" i="49"/>
  <c r="J5937" i="49"/>
  <c r="H5937" i="49"/>
  <c r="J5941" i="49"/>
  <c r="H5941" i="49"/>
  <c r="J5945" i="49"/>
  <c r="H5945" i="49"/>
  <c r="J5949" i="49"/>
  <c r="H5949" i="49"/>
  <c r="J5953" i="49"/>
  <c r="H5953" i="49"/>
  <c r="J5957" i="49"/>
  <c r="H5957" i="49"/>
  <c r="J5961" i="49"/>
  <c r="H5961" i="49"/>
  <c r="J5965" i="49"/>
  <c r="H5965" i="49"/>
  <c r="J5969" i="49"/>
  <c r="H5969" i="49"/>
  <c r="J5973" i="49"/>
  <c r="H5973" i="49"/>
  <c r="J5977" i="49"/>
  <c r="H5977" i="49"/>
  <c r="J5981" i="49"/>
  <c r="H5981" i="49"/>
  <c r="J5985" i="49"/>
  <c r="H5985" i="49"/>
  <c r="J5989" i="49"/>
  <c r="H5989" i="49"/>
  <c r="J5993" i="49"/>
  <c r="H5993" i="49"/>
  <c r="J5997" i="49"/>
  <c r="H5997" i="49"/>
  <c r="J6001" i="49"/>
  <c r="H6001" i="49"/>
  <c r="J6005" i="49"/>
  <c r="H6005" i="49"/>
  <c r="J6009" i="49"/>
  <c r="H6009" i="49"/>
  <c r="J6013" i="49"/>
  <c r="H6013" i="49"/>
  <c r="J6017" i="49"/>
  <c r="H6017" i="49"/>
  <c r="J6021" i="49"/>
  <c r="H6021" i="49"/>
  <c r="J6025" i="49"/>
  <c r="H6025" i="49"/>
  <c r="J6029" i="49"/>
  <c r="H6029" i="49"/>
  <c r="J6033" i="49"/>
  <c r="H6033" i="49"/>
  <c r="J6037" i="49"/>
  <c r="H6037" i="49"/>
  <c r="J6041" i="49"/>
  <c r="H6041" i="49"/>
  <c r="J6045" i="49"/>
  <c r="H6045" i="49"/>
  <c r="J6049" i="49"/>
  <c r="H6049" i="49"/>
  <c r="J6053" i="49"/>
  <c r="H6053" i="49"/>
  <c r="J6057" i="49"/>
  <c r="H6057" i="49"/>
  <c r="J6061" i="49"/>
  <c r="H6061" i="49"/>
  <c r="J6065" i="49"/>
  <c r="H6065" i="49"/>
  <c r="J6069" i="49"/>
  <c r="H6069" i="49"/>
  <c r="J6073" i="49"/>
  <c r="H6073" i="49"/>
  <c r="J6077" i="49"/>
  <c r="H6077" i="49"/>
  <c r="J6081" i="49"/>
  <c r="H6081" i="49"/>
  <c r="J6085" i="49"/>
  <c r="H6085" i="49"/>
  <c r="J5727" i="49"/>
  <c r="J5735" i="49"/>
  <c r="J5743" i="49"/>
  <c r="J5751" i="49"/>
  <c r="J5759" i="49"/>
  <c r="J5767" i="49"/>
  <c r="J5775" i="49"/>
  <c r="J5783" i="49"/>
  <c r="J5791" i="49"/>
  <c r="J5799" i="49"/>
  <c r="J5807" i="49"/>
  <c r="J5815" i="49"/>
  <c r="J5823" i="49"/>
  <c r="J5830" i="49"/>
  <c r="H5830" i="49"/>
  <c r="J5834" i="49"/>
  <c r="H5834" i="49"/>
  <c r="J5838" i="49"/>
  <c r="H5838" i="49"/>
  <c r="J5842" i="49"/>
  <c r="H5842" i="49"/>
  <c r="J5846" i="49"/>
  <c r="H5846" i="49"/>
  <c r="J5850" i="49"/>
  <c r="H5850" i="49"/>
  <c r="J5854" i="49"/>
  <c r="H5854" i="49"/>
  <c r="J5858" i="49"/>
  <c r="H5858" i="49"/>
  <c r="J5862" i="49"/>
  <c r="H5862" i="49"/>
  <c r="J5866" i="49"/>
  <c r="H5866" i="49"/>
  <c r="J5870" i="49"/>
  <c r="H5870" i="49"/>
  <c r="J5874" i="49"/>
  <c r="H5874" i="49"/>
  <c r="J5878" i="49"/>
  <c r="H5878" i="49"/>
  <c r="J5882" i="49"/>
  <c r="H5882" i="49"/>
  <c r="J5886" i="49"/>
  <c r="H5886" i="49"/>
  <c r="J5890" i="49"/>
  <c r="H5890" i="49"/>
  <c r="J5894" i="49"/>
  <c r="H5894" i="49"/>
  <c r="J5898" i="49"/>
  <c r="H5898" i="49"/>
  <c r="J5902" i="49"/>
  <c r="H5902" i="49"/>
  <c r="J5906" i="49"/>
  <c r="H5906" i="49"/>
  <c r="J5910" i="49"/>
  <c r="H5910" i="49"/>
  <c r="J5914" i="49"/>
  <c r="H5914" i="49"/>
  <c r="J5918" i="49"/>
  <c r="H5918" i="49"/>
  <c r="J5922" i="49"/>
  <c r="H5922" i="49"/>
  <c r="J5926" i="49"/>
  <c r="H5926" i="49"/>
  <c r="J5930" i="49"/>
  <c r="H5930" i="49"/>
  <c r="J5934" i="49"/>
  <c r="H5934" i="49"/>
  <c r="J5938" i="49"/>
  <c r="H5938" i="49"/>
  <c r="J5942" i="49"/>
  <c r="H5942" i="49"/>
  <c r="J5946" i="49"/>
  <c r="H5946" i="49"/>
  <c r="J5950" i="49"/>
  <c r="H5950" i="49"/>
  <c r="J5954" i="49"/>
  <c r="H5954" i="49"/>
  <c r="J5958" i="49"/>
  <c r="H5958" i="49"/>
  <c r="J5962" i="49"/>
  <c r="H5962" i="49"/>
  <c r="J5966" i="49"/>
  <c r="H5966" i="49"/>
  <c r="J5970" i="49"/>
  <c r="H5970" i="49"/>
  <c r="J5974" i="49"/>
  <c r="H5974" i="49"/>
  <c r="J5978" i="49"/>
  <c r="H5978" i="49"/>
  <c r="J5982" i="49"/>
  <c r="H5982" i="49"/>
  <c r="J5986" i="49"/>
  <c r="H5986" i="49"/>
  <c r="J5990" i="49"/>
  <c r="H5990" i="49"/>
  <c r="J5994" i="49"/>
  <c r="H5994" i="49"/>
  <c r="J5998" i="49"/>
  <c r="H5998" i="49"/>
  <c r="J6002" i="49"/>
  <c r="H6002" i="49"/>
  <c r="J6006" i="49"/>
  <c r="H6006" i="49"/>
  <c r="J6010" i="49"/>
  <c r="H6010" i="49"/>
  <c r="J6014" i="49"/>
  <c r="H6014" i="49"/>
  <c r="J6018" i="49"/>
  <c r="H6018" i="49"/>
  <c r="J6022" i="49"/>
  <c r="H6022" i="49"/>
  <c r="J6026" i="49"/>
  <c r="H6026" i="49"/>
  <c r="J6030" i="49"/>
  <c r="H6030" i="49"/>
  <c r="J6034" i="49"/>
  <c r="H6034" i="49"/>
  <c r="J6038" i="49"/>
  <c r="H6038" i="49"/>
  <c r="J6042" i="49"/>
  <c r="H6042" i="49"/>
  <c r="J6046" i="49"/>
  <c r="H6046" i="49"/>
  <c r="J6050" i="49"/>
  <c r="H6050" i="49"/>
  <c r="J6054" i="49"/>
  <c r="H6054" i="49"/>
  <c r="J6058" i="49"/>
  <c r="H6058" i="49"/>
  <c r="J6062" i="49"/>
  <c r="H6062" i="49"/>
  <c r="J6066" i="49"/>
  <c r="H6066" i="49"/>
  <c r="J6070" i="49"/>
  <c r="H6070" i="49"/>
  <c r="J6074" i="49"/>
  <c r="H6074" i="49"/>
  <c r="J6078" i="49"/>
  <c r="H6078" i="49"/>
  <c r="J6082" i="49"/>
  <c r="H6082" i="49"/>
  <c r="J6086" i="49"/>
  <c r="H6086" i="49"/>
  <c r="J5733" i="49"/>
  <c r="J5741" i="49"/>
  <c r="J5749" i="49"/>
  <c r="J5757" i="49"/>
  <c r="J5765" i="49"/>
  <c r="J5773" i="49"/>
  <c r="J5781" i="49"/>
  <c r="J5789" i="49"/>
  <c r="J5797" i="49"/>
  <c r="J5805" i="49"/>
  <c r="J5813" i="49"/>
  <c r="J5821" i="49"/>
  <c r="J5827" i="49"/>
  <c r="H5827" i="49"/>
  <c r="J5831" i="49"/>
  <c r="H5831" i="49"/>
  <c r="J5835" i="49"/>
  <c r="H5835" i="49"/>
  <c r="J5839" i="49"/>
  <c r="H5839" i="49"/>
  <c r="J5843" i="49"/>
  <c r="H5843" i="49"/>
  <c r="J5847" i="49"/>
  <c r="H5847" i="49"/>
  <c r="J5851" i="49"/>
  <c r="H5851" i="49"/>
  <c r="J5855" i="49"/>
  <c r="H5855" i="49"/>
  <c r="J5859" i="49"/>
  <c r="H5859" i="49"/>
  <c r="J5863" i="49"/>
  <c r="H5863" i="49"/>
  <c r="J5867" i="49"/>
  <c r="H5867" i="49"/>
  <c r="J5871" i="49"/>
  <c r="H5871" i="49"/>
  <c r="J5875" i="49"/>
  <c r="H5875" i="49"/>
  <c r="J5879" i="49"/>
  <c r="H5879" i="49"/>
  <c r="J5883" i="49"/>
  <c r="H5883" i="49"/>
  <c r="J5887" i="49"/>
  <c r="H5887" i="49"/>
  <c r="J5891" i="49"/>
  <c r="H5891" i="49"/>
  <c r="J5895" i="49"/>
  <c r="H5895" i="49"/>
  <c r="J5899" i="49"/>
  <c r="H5899" i="49"/>
  <c r="J5903" i="49"/>
  <c r="H5903" i="49"/>
  <c r="J5907" i="49"/>
  <c r="H5907" i="49"/>
  <c r="J5911" i="49"/>
  <c r="H5911" i="49"/>
  <c r="J5915" i="49"/>
  <c r="H5915" i="49"/>
  <c r="J5919" i="49"/>
  <c r="H5919" i="49"/>
  <c r="J5923" i="49"/>
  <c r="H5923" i="49"/>
  <c r="J5927" i="49"/>
  <c r="H5927" i="49"/>
  <c r="J5931" i="49"/>
  <c r="H5931" i="49"/>
  <c r="J5935" i="49"/>
  <c r="H5935" i="49"/>
  <c r="J5939" i="49"/>
  <c r="H5939" i="49"/>
  <c r="J5943" i="49"/>
  <c r="H5943" i="49"/>
  <c r="J5947" i="49"/>
  <c r="H5947" i="49"/>
  <c r="J5951" i="49"/>
  <c r="H5951" i="49"/>
  <c r="J5955" i="49"/>
  <c r="H5955" i="49"/>
  <c r="J5959" i="49"/>
  <c r="H5959" i="49"/>
  <c r="J5963" i="49"/>
  <c r="H5963" i="49"/>
  <c r="J5967" i="49"/>
  <c r="H5967" i="49"/>
  <c r="J5971" i="49"/>
  <c r="H5971" i="49"/>
  <c r="J5975" i="49"/>
  <c r="H5975" i="49"/>
  <c r="J5979" i="49"/>
  <c r="H5979" i="49"/>
  <c r="J5983" i="49"/>
  <c r="H5983" i="49"/>
  <c r="J5987" i="49"/>
  <c r="H5987" i="49"/>
  <c r="J5991" i="49"/>
  <c r="H5991" i="49"/>
  <c r="J5995" i="49"/>
  <c r="H5995" i="49"/>
  <c r="J5999" i="49"/>
  <c r="H5999" i="49"/>
  <c r="J6003" i="49"/>
  <c r="H6003" i="49"/>
  <c r="J6007" i="49"/>
  <c r="H6007" i="49"/>
  <c r="J6011" i="49"/>
  <c r="H6011" i="49"/>
  <c r="J6015" i="49"/>
  <c r="H6015" i="49"/>
  <c r="J6019" i="49"/>
  <c r="H6019" i="49"/>
  <c r="J6023" i="49"/>
  <c r="H6023" i="49"/>
  <c r="J6027" i="49"/>
  <c r="H6027" i="49"/>
  <c r="J6031" i="49"/>
  <c r="H6031" i="49"/>
  <c r="J6035" i="49"/>
  <c r="H6035" i="49"/>
  <c r="J6039" i="49"/>
  <c r="H6039" i="49"/>
  <c r="J6043" i="49"/>
  <c r="H6043" i="49"/>
  <c r="J6047" i="49"/>
  <c r="H6047" i="49"/>
  <c r="J6051" i="49"/>
  <c r="H6051" i="49"/>
  <c r="J6055" i="49"/>
  <c r="H6055" i="49"/>
  <c r="J6059" i="49"/>
  <c r="H6059" i="49"/>
  <c r="J6063" i="49"/>
  <c r="H6063" i="49"/>
  <c r="J6067" i="49"/>
  <c r="H6067" i="49"/>
  <c r="J6071" i="49"/>
  <c r="H6071" i="49"/>
  <c r="J6075" i="49"/>
  <c r="H6075" i="49"/>
  <c r="J6079" i="49"/>
  <c r="H6079" i="49"/>
  <c r="J6083" i="49"/>
  <c r="H6083" i="49"/>
  <c r="J6087" i="49"/>
  <c r="H6087" i="49"/>
  <c r="J5731" i="49"/>
  <c r="J5739" i="49"/>
  <c r="J5747" i="49"/>
  <c r="J5755" i="49"/>
  <c r="J5763" i="49"/>
  <c r="J5771" i="49"/>
  <c r="J5779" i="49"/>
  <c r="J5787" i="49"/>
  <c r="J5795" i="49"/>
  <c r="J5803" i="49"/>
  <c r="J5811" i="49"/>
  <c r="J5819" i="49"/>
  <c r="H6090" i="49"/>
  <c r="H6092" i="49"/>
  <c r="H6094" i="49"/>
  <c r="H6096" i="49"/>
  <c r="H6098" i="49"/>
  <c r="H6100" i="49"/>
  <c r="H6102" i="49"/>
  <c r="H6104" i="49"/>
  <c r="H6106" i="49"/>
  <c r="H6108" i="49"/>
  <c r="H6110" i="49"/>
  <c r="H6112" i="49"/>
  <c r="H6114" i="49"/>
  <c r="H6116" i="49"/>
  <c r="H6118" i="49"/>
  <c r="H6120" i="49"/>
  <c r="H6122" i="49"/>
  <c r="H6124" i="49"/>
  <c r="H6126" i="49"/>
  <c r="H6128" i="49"/>
  <c r="H6130" i="49"/>
  <c r="H6132" i="49"/>
  <c r="H6134" i="49"/>
  <c r="H6136" i="49"/>
  <c r="H6138" i="49"/>
  <c r="H6140" i="49"/>
  <c r="H6142" i="49"/>
  <c r="H6144" i="49"/>
  <c r="H6146" i="49"/>
  <c r="H6148" i="49"/>
  <c r="H6150" i="49"/>
  <c r="H6152" i="49"/>
  <c r="H6154" i="49"/>
  <c r="H6156" i="49"/>
  <c r="H6158" i="49"/>
  <c r="H6160" i="49"/>
  <c r="H6162" i="49"/>
  <c r="J6357" i="49"/>
  <c r="J6365" i="49"/>
  <c r="J6373" i="49"/>
  <c r="J6381" i="49"/>
  <c r="J6389" i="49"/>
  <c r="J6397" i="49"/>
  <c r="J6405" i="49"/>
  <c r="J6413" i="49"/>
  <c r="J6421" i="49"/>
  <c r="J6429" i="49"/>
  <c r="J6437" i="49"/>
  <c r="J6445" i="49"/>
  <c r="J6453" i="49"/>
  <c r="J6461" i="49"/>
  <c r="J6469" i="49"/>
  <c r="J6477" i="49"/>
  <c r="J6485" i="49"/>
  <c r="J6493" i="49"/>
  <c r="J6501" i="49"/>
  <c r="J6509" i="49"/>
  <c r="J6517" i="49"/>
  <c r="J6525" i="49"/>
  <c r="J6533" i="49"/>
  <c r="J6541" i="49"/>
  <c r="J6549" i="49"/>
  <c r="J6557" i="49"/>
  <c r="J6565" i="49"/>
  <c r="J6573" i="49"/>
  <c r="J6581" i="49"/>
  <c r="J6589" i="49"/>
  <c r="J6597" i="49"/>
  <c r="J6605" i="49"/>
  <c r="J6613" i="49"/>
  <c r="J6621" i="49"/>
  <c r="J6629" i="49"/>
  <c r="J6637" i="49"/>
  <c r="J6645" i="49"/>
  <c r="J6653" i="49"/>
  <c r="J6659" i="49"/>
  <c r="H6659" i="49"/>
  <c r="J6662" i="49"/>
  <c r="J6677" i="49"/>
  <c r="H6677" i="49"/>
  <c r="J6693" i="49"/>
  <c r="H6693" i="49"/>
  <c r="J6709" i="49"/>
  <c r="H6709" i="49"/>
  <c r="J6725" i="49"/>
  <c r="H6725" i="49"/>
  <c r="J6741" i="49"/>
  <c r="H6741" i="49"/>
  <c r="J6757" i="49"/>
  <c r="H6757" i="49"/>
  <c r="J6360" i="49"/>
  <c r="J6368" i="49"/>
  <c r="J6376" i="49"/>
  <c r="J6384" i="49"/>
  <c r="J6392" i="49"/>
  <c r="J6400" i="49"/>
  <c r="J6408" i="49"/>
  <c r="J6416" i="49"/>
  <c r="J6424" i="49"/>
  <c r="J6432" i="49"/>
  <c r="J6440" i="49"/>
  <c r="J6448" i="49"/>
  <c r="J6456" i="49"/>
  <c r="J6464" i="49"/>
  <c r="J6472" i="49"/>
  <c r="J6480" i="49"/>
  <c r="J6488" i="49"/>
  <c r="J6496" i="49"/>
  <c r="J6504" i="49"/>
  <c r="J6512" i="49"/>
  <c r="J6520" i="49"/>
  <c r="J6528" i="49"/>
  <c r="J6536" i="49"/>
  <c r="J6544" i="49"/>
  <c r="J6552" i="49"/>
  <c r="J6560" i="49"/>
  <c r="J6568" i="49"/>
  <c r="J6576" i="49"/>
  <c r="J6584" i="49"/>
  <c r="J6592" i="49"/>
  <c r="J6600" i="49"/>
  <c r="J6608" i="49"/>
  <c r="J6616" i="49"/>
  <c r="J6624" i="49"/>
  <c r="J6632" i="49"/>
  <c r="J6640" i="49"/>
  <c r="J6648" i="49"/>
  <c r="J6656" i="49"/>
  <c r="J6674" i="49"/>
  <c r="H6674" i="49"/>
  <c r="J6687" i="49"/>
  <c r="H6687" i="49"/>
  <c r="J6703" i="49"/>
  <c r="H6703" i="49"/>
  <c r="J6663" i="49"/>
  <c r="H6663" i="49"/>
  <c r="J6681" i="49"/>
  <c r="H6681" i="49"/>
  <c r="J6697" i="49"/>
  <c r="H6697" i="49"/>
  <c r="J6713" i="49"/>
  <c r="H6713" i="49"/>
  <c r="J6729" i="49"/>
  <c r="H6729" i="49"/>
  <c r="J6745" i="49"/>
  <c r="H6745" i="49"/>
  <c r="J6761" i="49"/>
  <c r="H6761" i="49"/>
  <c r="J6657" i="49"/>
  <c r="H6657" i="49"/>
  <c r="J6675" i="49"/>
  <c r="H6675" i="49"/>
  <c r="J6691" i="49"/>
  <c r="H6691" i="49"/>
  <c r="J6768" i="49"/>
  <c r="H6768" i="49"/>
  <c r="J6772" i="49"/>
  <c r="H6772" i="49"/>
  <c r="J6776" i="49"/>
  <c r="H6776" i="49"/>
  <c r="J6780" i="49"/>
  <c r="H6780" i="49"/>
  <c r="J6784" i="49"/>
  <c r="H6784" i="49"/>
  <c r="J6788" i="49"/>
  <c r="H6788" i="49"/>
  <c r="J6792" i="49"/>
  <c r="H6792" i="49"/>
  <c r="J6796" i="49"/>
  <c r="H6796" i="49"/>
  <c r="J6800" i="49"/>
  <c r="H6800" i="49"/>
  <c r="J6804" i="49"/>
  <c r="H6804" i="49"/>
  <c r="J6808" i="49"/>
  <c r="H6808" i="49"/>
  <c r="J6812" i="49"/>
  <c r="H6812" i="49"/>
  <c r="J6816" i="49"/>
  <c r="H6816" i="49"/>
  <c r="J6820" i="49"/>
  <c r="H6820" i="49"/>
  <c r="J6824" i="49"/>
  <c r="H6824" i="49"/>
  <c r="J6828" i="49"/>
  <c r="H6828" i="49"/>
  <c r="J6832" i="49"/>
  <c r="H6832" i="49"/>
  <c r="J6836" i="49"/>
  <c r="H6836" i="49"/>
  <c r="J6840" i="49"/>
  <c r="H6840" i="49"/>
  <c r="J6844" i="49"/>
  <c r="H6844" i="49"/>
  <c r="J6848" i="49"/>
  <c r="H6848" i="49"/>
  <c r="J6852" i="49"/>
  <c r="H6852" i="49"/>
  <c r="J6856" i="49"/>
  <c r="H6856" i="49"/>
  <c r="J6860" i="49"/>
  <c r="H6860" i="49"/>
  <c r="J6864" i="49"/>
  <c r="H6864" i="49"/>
  <c r="J6868" i="49"/>
  <c r="H6868" i="49"/>
  <c r="J6872" i="49"/>
  <c r="H6872" i="49"/>
  <c r="J6876" i="49"/>
  <c r="H6876" i="49"/>
  <c r="J6880" i="49"/>
  <c r="H6880" i="49"/>
  <c r="J6884" i="49"/>
  <c r="H6884" i="49"/>
  <c r="J6888" i="49"/>
  <c r="H6888" i="49"/>
  <c r="H6089" i="49"/>
  <c r="H6091" i="49"/>
  <c r="H6093" i="49"/>
  <c r="H6095" i="49"/>
  <c r="H6097" i="49"/>
  <c r="H6099" i="49"/>
  <c r="H6101" i="49"/>
  <c r="H6103" i="49"/>
  <c r="H6105" i="49"/>
  <c r="H6107" i="49"/>
  <c r="H6109" i="49"/>
  <c r="H6111" i="49"/>
  <c r="H6113" i="49"/>
  <c r="H6115" i="49"/>
  <c r="H6117" i="49"/>
  <c r="H6119" i="49"/>
  <c r="H6121" i="49"/>
  <c r="H6123" i="49"/>
  <c r="H6125" i="49"/>
  <c r="H6127" i="49"/>
  <c r="H6129" i="49"/>
  <c r="H6131" i="49"/>
  <c r="H6133" i="49"/>
  <c r="H6135" i="49"/>
  <c r="H6137" i="49"/>
  <c r="H6139" i="49"/>
  <c r="H6141" i="49"/>
  <c r="H6143" i="49"/>
  <c r="H6145" i="49"/>
  <c r="H6147" i="49"/>
  <c r="H6149" i="49"/>
  <c r="H6151" i="49"/>
  <c r="H6153" i="49"/>
  <c r="H6155" i="49"/>
  <c r="H6157" i="49"/>
  <c r="H6159" i="49"/>
  <c r="J6353" i="49"/>
  <c r="J6361" i="49"/>
  <c r="J6369" i="49"/>
  <c r="J6377" i="49"/>
  <c r="J6385" i="49"/>
  <c r="J6393" i="49"/>
  <c r="J6401" i="49"/>
  <c r="J6409" i="49"/>
  <c r="J6417" i="49"/>
  <c r="J6425" i="49"/>
  <c r="J6433" i="49"/>
  <c r="J6441" i="49"/>
  <c r="J6449" i="49"/>
  <c r="J6457" i="49"/>
  <c r="J6465" i="49"/>
  <c r="J6473" i="49"/>
  <c r="J6481" i="49"/>
  <c r="J6489" i="49"/>
  <c r="J6497" i="49"/>
  <c r="J6505" i="49"/>
  <c r="J6513" i="49"/>
  <c r="J6521" i="49"/>
  <c r="J6529" i="49"/>
  <c r="J6537" i="49"/>
  <c r="J6545" i="49"/>
  <c r="J6553" i="49"/>
  <c r="J6561" i="49"/>
  <c r="J6569" i="49"/>
  <c r="J6577" i="49"/>
  <c r="J6585" i="49"/>
  <c r="J6593" i="49"/>
  <c r="J6601" i="49"/>
  <c r="J6609" i="49"/>
  <c r="J6617" i="49"/>
  <c r="J6625" i="49"/>
  <c r="J6633" i="49"/>
  <c r="J6641" i="49"/>
  <c r="J6649" i="49"/>
  <c r="J6667" i="49"/>
  <c r="H6667" i="49"/>
  <c r="J6685" i="49"/>
  <c r="H6685" i="49"/>
  <c r="J6701" i="49"/>
  <c r="H6701" i="49"/>
  <c r="J6717" i="49"/>
  <c r="H6717" i="49"/>
  <c r="J6733" i="49"/>
  <c r="H6733" i="49"/>
  <c r="J6749" i="49"/>
  <c r="H6749" i="49"/>
  <c r="J6765" i="49"/>
  <c r="H6765" i="49"/>
  <c r="J6351" i="49"/>
  <c r="J6356" i="49"/>
  <c r="J6364" i="49"/>
  <c r="J6372" i="49"/>
  <c r="J6380" i="49"/>
  <c r="J6388" i="49"/>
  <c r="J6396" i="49"/>
  <c r="J6404" i="49"/>
  <c r="J6412" i="49"/>
  <c r="J6420" i="49"/>
  <c r="J6428" i="49"/>
  <c r="J6436" i="49"/>
  <c r="J6444" i="49"/>
  <c r="J6452" i="49"/>
  <c r="J6460" i="49"/>
  <c r="J6468" i="49"/>
  <c r="J6476" i="49"/>
  <c r="J6484" i="49"/>
  <c r="J6492" i="49"/>
  <c r="J6500" i="49"/>
  <c r="J6508" i="49"/>
  <c r="J6516" i="49"/>
  <c r="J6524" i="49"/>
  <c r="J6532" i="49"/>
  <c r="J6540" i="49"/>
  <c r="J6548" i="49"/>
  <c r="J6556" i="49"/>
  <c r="J6564" i="49"/>
  <c r="J6572" i="49"/>
  <c r="J6580" i="49"/>
  <c r="J6588" i="49"/>
  <c r="J6596" i="49"/>
  <c r="J6604" i="49"/>
  <c r="J6612" i="49"/>
  <c r="J6620" i="49"/>
  <c r="J6628" i="49"/>
  <c r="J6636" i="49"/>
  <c r="J6644" i="49"/>
  <c r="J6652" i="49"/>
  <c r="J6661" i="49"/>
  <c r="H6661" i="49"/>
  <c r="J6664" i="49"/>
  <c r="J6670" i="49"/>
  <c r="H6670" i="49"/>
  <c r="J6679" i="49"/>
  <c r="H6679" i="49"/>
  <c r="J6695" i="49"/>
  <c r="H6695" i="49"/>
  <c r="J6711" i="49"/>
  <c r="H6711" i="49"/>
  <c r="J6689" i="49"/>
  <c r="H6689" i="49"/>
  <c r="J6705" i="49"/>
  <c r="H6705" i="49"/>
  <c r="J6721" i="49"/>
  <c r="H6721" i="49"/>
  <c r="J6737" i="49"/>
  <c r="H6737" i="49"/>
  <c r="J6753" i="49"/>
  <c r="H6753" i="49"/>
  <c r="J6665" i="49"/>
  <c r="H6665" i="49"/>
  <c r="J6683" i="49"/>
  <c r="H6683" i="49"/>
  <c r="J6699" i="49"/>
  <c r="H6699" i="49"/>
  <c r="J6770" i="49"/>
  <c r="H6770" i="49"/>
  <c r="J6774" i="49"/>
  <c r="H6774" i="49"/>
  <c r="J6778" i="49"/>
  <c r="H6778" i="49"/>
  <c r="J6782" i="49"/>
  <c r="H6782" i="49"/>
  <c r="J6786" i="49"/>
  <c r="H6786" i="49"/>
  <c r="J6790" i="49"/>
  <c r="H6790" i="49"/>
  <c r="J6794" i="49"/>
  <c r="H6794" i="49"/>
  <c r="J6798" i="49"/>
  <c r="H6798" i="49"/>
  <c r="J6802" i="49"/>
  <c r="H6802" i="49"/>
  <c r="J6806" i="49"/>
  <c r="H6806" i="49"/>
  <c r="J6810" i="49"/>
  <c r="H6810" i="49"/>
  <c r="J6814" i="49"/>
  <c r="H6814" i="49"/>
  <c r="J6818" i="49"/>
  <c r="H6818" i="49"/>
  <c r="J6822" i="49"/>
  <c r="H6822" i="49"/>
  <c r="J6826" i="49"/>
  <c r="H6826" i="49"/>
  <c r="J6830" i="49"/>
  <c r="H6830" i="49"/>
  <c r="J6834" i="49"/>
  <c r="H6834" i="49"/>
  <c r="J6838" i="49"/>
  <c r="H6838" i="49"/>
  <c r="J6842" i="49"/>
  <c r="H6842" i="49"/>
  <c r="J6846" i="49"/>
  <c r="H6846" i="49"/>
  <c r="J6850" i="49"/>
  <c r="H6850" i="49"/>
  <c r="J6854" i="49"/>
  <c r="H6854" i="49"/>
  <c r="J6858" i="49"/>
  <c r="H6858" i="49"/>
  <c r="J6862" i="49"/>
  <c r="H6862" i="49"/>
  <c r="H6719" i="49"/>
  <c r="H6727" i="49"/>
  <c r="H6735" i="49"/>
  <c r="H6743" i="49"/>
  <c r="H6751" i="49"/>
  <c r="H6759" i="49"/>
  <c r="H6767" i="49"/>
  <c r="H6771" i="49"/>
  <c r="J6771" i="49"/>
  <c r="H6775" i="49"/>
  <c r="J6775" i="49"/>
  <c r="H6779" i="49"/>
  <c r="J6779" i="49"/>
  <c r="H6783" i="49"/>
  <c r="J6783" i="49"/>
  <c r="H6787" i="49"/>
  <c r="J6787" i="49"/>
  <c r="H6791" i="49"/>
  <c r="J6791" i="49"/>
  <c r="H6795" i="49"/>
  <c r="J6795" i="49"/>
  <c r="H6799" i="49"/>
  <c r="J6799" i="49"/>
  <c r="H6803" i="49"/>
  <c r="J6803" i="49"/>
  <c r="H6807" i="49"/>
  <c r="J6807" i="49"/>
  <c r="H6811" i="49"/>
  <c r="J6811" i="49"/>
  <c r="H6815" i="49"/>
  <c r="J6815" i="49"/>
  <c r="H6819" i="49"/>
  <c r="J6819" i="49"/>
  <c r="H6823" i="49"/>
  <c r="J6823" i="49"/>
  <c r="H6827" i="49"/>
  <c r="J6827" i="49"/>
  <c r="H6831" i="49"/>
  <c r="J6831" i="49"/>
  <c r="H6835" i="49"/>
  <c r="J6835" i="49"/>
  <c r="H6839" i="49"/>
  <c r="J6839" i="49"/>
  <c r="H6843" i="49"/>
  <c r="J6843" i="49"/>
  <c r="H6847" i="49"/>
  <c r="J6847" i="49"/>
  <c r="H6851" i="49"/>
  <c r="J6851" i="49"/>
  <c r="H6855" i="49"/>
  <c r="J6855" i="49"/>
  <c r="H6859" i="49"/>
  <c r="J6859" i="49"/>
  <c r="H6863" i="49"/>
  <c r="J6863" i="49"/>
  <c r="H6867" i="49"/>
  <c r="J6867" i="49"/>
  <c r="H6871" i="49"/>
  <c r="J6871" i="49"/>
  <c r="H6875" i="49"/>
  <c r="J6875" i="49"/>
  <c r="H6879" i="49"/>
  <c r="J6879" i="49"/>
  <c r="H6883" i="49"/>
  <c r="J6883" i="49"/>
  <c r="H6887" i="49"/>
  <c r="J6887" i="49"/>
  <c r="H6891" i="49"/>
  <c r="J6891" i="49"/>
  <c r="H6895" i="49"/>
  <c r="J6895" i="49"/>
  <c r="H6899" i="49"/>
  <c r="J6899" i="49"/>
  <c r="H6903" i="49"/>
  <c r="J6903" i="49"/>
  <c r="H6907" i="49"/>
  <c r="J6907" i="49"/>
  <c r="H6911" i="49"/>
  <c r="J6911" i="49"/>
  <c r="H6915" i="49"/>
  <c r="J6915" i="49"/>
  <c r="H6919" i="49"/>
  <c r="J6919" i="49"/>
  <c r="H6923" i="49"/>
  <c r="J6923" i="49"/>
  <c r="H6927" i="49"/>
  <c r="J6927" i="49"/>
  <c r="H6931" i="49"/>
  <c r="J6931" i="49"/>
  <c r="H6935" i="49"/>
  <c r="J6935" i="49"/>
  <c r="H6939" i="49"/>
  <c r="J6939" i="49"/>
  <c r="H6943" i="49"/>
  <c r="J6943" i="49"/>
  <c r="H6947" i="49"/>
  <c r="J6947" i="49"/>
  <c r="H6951" i="49"/>
  <c r="J6951" i="49"/>
  <c r="H6955" i="49"/>
  <c r="J6955" i="49"/>
  <c r="H6959" i="49"/>
  <c r="J6959" i="49"/>
  <c r="H6963" i="49"/>
  <c r="J6963" i="49"/>
  <c r="H6967" i="49"/>
  <c r="J6967" i="49"/>
  <c r="H6971" i="49"/>
  <c r="J6971" i="49"/>
  <c r="H6975" i="49"/>
  <c r="J6975" i="49"/>
  <c r="H6979" i="49"/>
  <c r="J6979" i="49"/>
  <c r="H6988" i="49"/>
  <c r="J6988" i="49"/>
  <c r="J6892" i="49"/>
  <c r="H6892" i="49"/>
  <c r="J6896" i="49"/>
  <c r="H6896" i="49"/>
  <c r="J6900" i="49"/>
  <c r="H6900" i="49"/>
  <c r="J6904" i="49"/>
  <c r="H6904" i="49"/>
  <c r="J6908" i="49"/>
  <c r="H6908" i="49"/>
  <c r="J6912" i="49"/>
  <c r="H6912" i="49"/>
  <c r="J6916" i="49"/>
  <c r="H6916" i="49"/>
  <c r="J6920" i="49"/>
  <c r="H6920" i="49"/>
  <c r="J6924" i="49"/>
  <c r="H6924" i="49"/>
  <c r="J6928" i="49"/>
  <c r="H6928" i="49"/>
  <c r="J6932" i="49"/>
  <c r="H6932" i="49"/>
  <c r="J6936" i="49"/>
  <c r="H6936" i="49"/>
  <c r="J6940" i="49"/>
  <c r="H6940" i="49"/>
  <c r="J6944" i="49"/>
  <c r="H6944" i="49"/>
  <c r="J6948" i="49"/>
  <c r="H6948" i="49"/>
  <c r="J6952" i="49"/>
  <c r="H6952" i="49"/>
  <c r="J6956" i="49"/>
  <c r="H6956" i="49"/>
  <c r="J6960" i="49"/>
  <c r="H6960" i="49"/>
  <c r="J6964" i="49"/>
  <c r="H6964" i="49"/>
  <c r="J6968" i="49"/>
  <c r="H6968" i="49"/>
  <c r="J6972" i="49"/>
  <c r="H6972" i="49"/>
  <c r="J6976" i="49"/>
  <c r="H6976" i="49"/>
  <c r="J6980" i="49"/>
  <c r="H6980" i="49"/>
  <c r="H7003" i="49"/>
  <c r="J7003" i="49"/>
  <c r="J7012" i="49"/>
  <c r="H7012" i="49"/>
  <c r="H6707" i="49"/>
  <c r="H6715" i="49"/>
  <c r="H6723" i="49"/>
  <c r="H6731" i="49"/>
  <c r="H6739" i="49"/>
  <c r="H6747" i="49"/>
  <c r="H6755" i="49"/>
  <c r="H6763" i="49"/>
  <c r="H6769" i="49"/>
  <c r="J6769" i="49"/>
  <c r="H6773" i="49"/>
  <c r="J6773" i="49"/>
  <c r="H6777" i="49"/>
  <c r="J6777" i="49"/>
  <c r="H6781" i="49"/>
  <c r="J6781" i="49"/>
  <c r="H6785" i="49"/>
  <c r="J6785" i="49"/>
  <c r="H6789" i="49"/>
  <c r="J6789" i="49"/>
  <c r="H6793" i="49"/>
  <c r="J6793" i="49"/>
  <c r="H6797" i="49"/>
  <c r="J6797" i="49"/>
  <c r="H6801" i="49"/>
  <c r="J6801" i="49"/>
  <c r="H6805" i="49"/>
  <c r="J6805" i="49"/>
  <c r="H6809" i="49"/>
  <c r="J6809" i="49"/>
  <c r="H6813" i="49"/>
  <c r="J6813" i="49"/>
  <c r="H6817" i="49"/>
  <c r="J6817" i="49"/>
  <c r="H6821" i="49"/>
  <c r="J6821" i="49"/>
  <c r="H6825" i="49"/>
  <c r="J6825" i="49"/>
  <c r="H6829" i="49"/>
  <c r="J6829" i="49"/>
  <c r="H6833" i="49"/>
  <c r="J6833" i="49"/>
  <c r="H6837" i="49"/>
  <c r="J6837" i="49"/>
  <c r="H6841" i="49"/>
  <c r="J6841" i="49"/>
  <c r="H6845" i="49"/>
  <c r="J6845" i="49"/>
  <c r="H6849" i="49"/>
  <c r="J6849" i="49"/>
  <c r="H6853" i="49"/>
  <c r="J6853" i="49"/>
  <c r="H6857" i="49"/>
  <c r="J6857" i="49"/>
  <c r="H6861" i="49"/>
  <c r="J6861" i="49"/>
  <c r="H6865" i="49"/>
  <c r="J6865" i="49"/>
  <c r="H6869" i="49"/>
  <c r="J6869" i="49"/>
  <c r="H6873" i="49"/>
  <c r="J6873" i="49"/>
  <c r="H6877" i="49"/>
  <c r="J6877" i="49"/>
  <c r="H6881" i="49"/>
  <c r="J6881" i="49"/>
  <c r="H6885" i="49"/>
  <c r="J6885" i="49"/>
  <c r="H6889" i="49"/>
  <c r="J6889" i="49"/>
  <c r="H6893" i="49"/>
  <c r="J6893" i="49"/>
  <c r="H6897" i="49"/>
  <c r="J6897" i="49"/>
  <c r="H6901" i="49"/>
  <c r="J6901" i="49"/>
  <c r="H6905" i="49"/>
  <c r="J6905" i="49"/>
  <c r="H6909" i="49"/>
  <c r="J6909" i="49"/>
  <c r="H6913" i="49"/>
  <c r="J6913" i="49"/>
  <c r="H6917" i="49"/>
  <c r="J6917" i="49"/>
  <c r="H6921" i="49"/>
  <c r="J6921" i="49"/>
  <c r="H6925" i="49"/>
  <c r="J6925" i="49"/>
  <c r="H6929" i="49"/>
  <c r="J6929" i="49"/>
  <c r="H6933" i="49"/>
  <c r="J6933" i="49"/>
  <c r="H6937" i="49"/>
  <c r="J6937" i="49"/>
  <c r="H6941" i="49"/>
  <c r="J6941" i="49"/>
  <c r="H6945" i="49"/>
  <c r="J6945" i="49"/>
  <c r="H6949" i="49"/>
  <c r="J6949" i="49"/>
  <c r="H6953" i="49"/>
  <c r="J6953" i="49"/>
  <c r="H6957" i="49"/>
  <c r="J6957" i="49"/>
  <c r="H6961" i="49"/>
  <c r="J6961" i="49"/>
  <c r="H6965" i="49"/>
  <c r="J6965" i="49"/>
  <c r="H6969" i="49"/>
  <c r="J6969" i="49"/>
  <c r="H6973" i="49"/>
  <c r="J6973" i="49"/>
  <c r="H6977" i="49"/>
  <c r="J6977" i="49"/>
  <c r="H6995" i="49"/>
  <c r="J6995" i="49"/>
  <c r="J6866" i="49"/>
  <c r="H6866" i="49"/>
  <c r="J6870" i="49"/>
  <c r="H6870" i="49"/>
  <c r="J6874" i="49"/>
  <c r="H6874" i="49"/>
  <c r="J6878" i="49"/>
  <c r="H6878" i="49"/>
  <c r="J6882" i="49"/>
  <c r="H6882" i="49"/>
  <c r="J6886" i="49"/>
  <c r="H6886" i="49"/>
  <c r="J6890" i="49"/>
  <c r="H6890" i="49"/>
  <c r="J6894" i="49"/>
  <c r="H6894" i="49"/>
  <c r="J6898" i="49"/>
  <c r="H6898" i="49"/>
  <c r="J6902" i="49"/>
  <c r="H6902" i="49"/>
  <c r="J6906" i="49"/>
  <c r="H6906" i="49"/>
  <c r="J6910" i="49"/>
  <c r="H6910" i="49"/>
  <c r="J6914" i="49"/>
  <c r="H6914" i="49"/>
  <c r="J6918" i="49"/>
  <c r="H6918" i="49"/>
  <c r="J6922" i="49"/>
  <c r="H6922" i="49"/>
  <c r="J6926" i="49"/>
  <c r="H6926" i="49"/>
  <c r="J6930" i="49"/>
  <c r="H6930" i="49"/>
  <c r="J6934" i="49"/>
  <c r="H6934" i="49"/>
  <c r="J6938" i="49"/>
  <c r="H6938" i="49"/>
  <c r="J6942" i="49"/>
  <c r="H6942" i="49"/>
  <c r="J6946" i="49"/>
  <c r="H6946" i="49"/>
  <c r="J6950" i="49"/>
  <c r="H6950" i="49"/>
  <c r="J6954" i="49"/>
  <c r="H6954" i="49"/>
  <c r="J6958" i="49"/>
  <c r="H6958" i="49"/>
  <c r="J6962" i="49"/>
  <c r="H6962" i="49"/>
  <c r="J6966" i="49"/>
  <c r="H6966" i="49"/>
  <c r="J6970" i="49"/>
  <c r="H6970" i="49"/>
  <c r="J6974" i="49"/>
  <c r="H6974" i="49"/>
  <c r="J6978" i="49"/>
  <c r="H6978" i="49"/>
  <c r="H6987" i="49"/>
  <c r="J6987" i="49"/>
  <c r="J6996" i="49"/>
  <c r="H6996" i="49"/>
  <c r="J7004" i="49"/>
  <c r="J7011" i="49"/>
  <c r="J7020" i="49"/>
  <c r="J7027" i="49"/>
  <c r="J7034" i="49"/>
  <c r="J7042" i="49"/>
  <c r="J7050" i="49"/>
  <c r="J7058" i="49"/>
  <c r="J7066" i="49"/>
  <c r="J7072" i="49"/>
  <c r="H7072" i="49"/>
  <c r="J7104" i="49"/>
  <c r="H7104" i="49"/>
  <c r="J7136" i="49"/>
  <c r="H7136" i="49"/>
  <c r="J7168" i="49"/>
  <c r="H7168" i="49"/>
  <c r="J7200" i="49"/>
  <c r="H7200" i="49"/>
  <c r="J7262" i="49"/>
  <c r="H7262" i="49"/>
  <c r="J7294" i="49"/>
  <c r="H7294" i="49"/>
  <c r="J7326" i="49"/>
  <c r="H7326" i="49"/>
  <c r="J6993" i="49"/>
  <c r="J7009" i="49"/>
  <c r="J7025" i="49"/>
  <c r="J7037" i="49"/>
  <c r="J7045" i="49"/>
  <c r="J7053" i="49"/>
  <c r="J7061" i="49"/>
  <c r="J7084" i="49"/>
  <c r="H7084" i="49"/>
  <c r="H7087" i="49"/>
  <c r="H7090" i="49"/>
  <c r="J7116" i="49"/>
  <c r="H7116" i="49"/>
  <c r="H7119" i="49"/>
  <c r="H7122" i="49"/>
  <c r="J7148" i="49"/>
  <c r="H7148" i="49"/>
  <c r="H7151" i="49"/>
  <c r="H7154" i="49"/>
  <c r="J7180" i="49"/>
  <c r="H7180" i="49"/>
  <c r="H7183" i="49"/>
  <c r="H7186" i="49"/>
  <c r="J7219" i="49"/>
  <c r="H7219" i="49"/>
  <c r="J7235" i="49"/>
  <c r="H7235" i="49"/>
  <c r="J7266" i="49"/>
  <c r="H7266" i="49"/>
  <c r="J7298" i="49"/>
  <c r="H7298" i="49"/>
  <c r="J7330" i="49"/>
  <c r="H7330" i="49"/>
  <c r="H7028" i="49"/>
  <c r="H7070" i="49"/>
  <c r="J7096" i="49"/>
  <c r="H7096" i="49"/>
  <c r="H7099" i="49"/>
  <c r="H7102" i="49"/>
  <c r="J7128" i="49"/>
  <c r="H7128" i="49"/>
  <c r="H7131" i="49"/>
  <c r="H7134" i="49"/>
  <c r="J7160" i="49"/>
  <c r="H7160" i="49"/>
  <c r="H7163" i="49"/>
  <c r="H7166" i="49"/>
  <c r="J7192" i="49"/>
  <c r="H7192" i="49"/>
  <c r="H7195" i="49"/>
  <c r="H7198" i="49"/>
  <c r="H7210" i="49"/>
  <c r="H7226" i="49"/>
  <c r="H7242" i="49"/>
  <c r="J7270" i="49"/>
  <c r="H7270" i="49"/>
  <c r="J7302" i="49"/>
  <c r="H7302" i="49"/>
  <c r="J7334" i="49"/>
  <c r="H7334" i="49"/>
  <c r="J7076" i="49"/>
  <c r="H7076" i="49"/>
  <c r="J7108" i="49"/>
  <c r="H7108" i="49"/>
  <c r="J7140" i="49"/>
  <c r="H7140" i="49"/>
  <c r="J7172" i="49"/>
  <c r="H7172" i="49"/>
  <c r="J7207" i="49"/>
  <c r="H7207" i="49"/>
  <c r="J7223" i="49"/>
  <c r="H7223" i="49"/>
  <c r="J7239" i="49"/>
  <c r="H7239" i="49"/>
  <c r="J7274" i="49"/>
  <c r="H7274" i="49"/>
  <c r="J7306" i="49"/>
  <c r="H7306" i="49"/>
  <c r="J7019" i="49"/>
  <c r="J7038" i="49"/>
  <c r="J7046" i="49"/>
  <c r="J7054" i="49"/>
  <c r="J7062" i="49"/>
  <c r="J7088" i="49"/>
  <c r="H7088" i="49"/>
  <c r="J7120" i="49"/>
  <c r="H7120" i="49"/>
  <c r="J7152" i="49"/>
  <c r="H7152" i="49"/>
  <c r="J7184" i="49"/>
  <c r="H7184" i="49"/>
  <c r="J7246" i="49"/>
  <c r="H7246" i="49"/>
  <c r="J7278" i="49"/>
  <c r="H7278" i="49"/>
  <c r="J7310" i="49"/>
  <c r="H7310" i="49"/>
  <c r="J6985" i="49"/>
  <c r="J7001" i="49"/>
  <c r="J7017" i="49"/>
  <c r="J7033" i="49"/>
  <c r="J7041" i="49"/>
  <c r="J7049" i="49"/>
  <c r="J7057" i="49"/>
  <c r="J7065" i="49"/>
  <c r="J7068" i="49"/>
  <c r="H7068" i="49"/>
  <c r="H7071" i="49"/>
  <c r="H7074" i="49"/>
  <c r="J7100" i="49"/>
  <c r="H7100" i="49"/>
  <c r="H7103" i="49"/>
  <c r="H7106" i="49"/>
  <c r="J7132" i="49"/>
  <c r="H7132" i="49"/>
  <c r="H7135" i="49"/>
  <c r="H7138" i="49"/>
  <c r="J7164" i="49"/>
  <c r="H7164" i="49"/>
  <c r="H7167" i="49"/>
  <c r="H7170" i="49"/>
  <c r="J7196" i="49"/>
  <c r="H7196" i="49"/>
  <c r="H7199" i="49"/>
  <c r="H7202" i="49"/>
  <c r="J7211" i="49"/>
  <c r="H7211" i="49"/>
  <c r="J7227" i="49"/>
  <c r="H7227" i="49"/>
  <c r="J7250" i="49"/>
  <c r="H7250" i="49"/>
  <c r="J7282" i="49"/>
  <c r="H7282" i="49"/>
  <c r="J7314" i="49"/>
  <c r="H7314" i="49"/>
  <c r="J7080" i="49"/>
  <c r="H7080" i="49"/>
  <c r="H7083" i="49"/>
  <c r="H7086" i="49"/>
  <c r="J7112" i="49"/>
  <c r="H7112" i="49"/>
  <c r="H7115" i="49"/>
  <c r="H7118" i="49"/>
  <c r="J7144" i="49"/>
  <c r="H7144" i="49"/>
  <c r="H7147" i="49"/>
  <c r="H7150" i="49"/>
  <c r="J7176" i="49"/>
  <c r="H7176" i="49"/>
  <c r="H7179" i="49"/>
  <c r="H7182" i="49"/>
  <c r="H7218" i="49"/>
  <c r="H7234" i="49"/>
  <c r="J7254" i="49"/>
  <c r="H7254" i="49"/>
  <c r="J7286" i="49"/>
  <c r="H7286" i="49"/>
  <c r="J7318" i="49"/>
  <c r="H7318" i="49"/>
  <c r="J7092" i="49"/>
  <c r="H7092" i="49"/>
  <c r="J7124" i="49"/>
  <c r="H7124" i="49"/>
  <c r="J7156" i="49"/>
  <c r="H7156" i="49"/>
  <c r="J7188" i="49"/>
  <c r="H7188" i="49"/>
  <c r="J7215" i="49"/>
  <c r="H7215" i="49"/>
  <c r="J7231" i="49"/>
  <c r="H7231" i="49"/>
  <c r="J7258" i="49"/>
  <c r="H7258" i="49"/>
  <c r="J7290" i="49"/>
  <c r="H7290" i="49"/>
  <c r="J7322" i="49"/>
  <c r="H7322" i="49"/>
  <c r="H7208" i="49"/>
  <c r="H7216" i="49"/>
  <c r="H7224" i="49"/>
  <c r="H7232" i="49"/>
  <c r="H7240" i="49"/>
  <c r="H7248" i="49"/>
  <c r="H7256" i="49"/>
  <c r="H7264" i="49"/>
  <c r="H7272" i="49"/>
  <c r="H7280" i="49"/>
  <c r="H7288" i="49"/>
  <c r="H7296" i="49"/>
  <c r="H7304" i="49"/>
  <c r="H7312" i="49"/>
  <c r="H7320" i="49"/>
  <c r="H7328" i="49"/>
  <c r="H7336" i="49"/>
  <c r="H7354" i="49"/>
  <c r="H7357" i="49"/>
  <c r="J7357" i="49"/>
  <c r="H7370" i="49"/>
  <c r="H7373" i="49"/>
  <c r="J7373" i="49"/>
  <c r="H7386" i="49"/>
  <c r="H7389" i="49"/>
  <c r="J7389" i="49"/>
  <c r="H7402" i="49"/>
  <c r="H7405" i="49"/>
  <c r="J7405" i="49"/>
  <c r="H7418" i="49"/>
  <c r="H7421" i="49"/>
  <c r="J7421" i="49"/>
  <c r="H7243" i="49"/>
  <c r="H7251" i="49"/>
  <c r="H7259" i="49"/>
  <c r="H7267" i="49"/>
  <c r="H7275" i="49"/>
  <c r="H7283" i="49"/>
  <c r="H7291" i="49"/>
  <c r="H7299" i="49"/>
  <c r="H7307" i="49"/>
  <c r="H7315" i="49"/>
  <c r="H7323" i="49"/>
  <c r="H7331" i="49"/>
  <c r="H7339" i="49"/>
  <c r="H7348" i="49"/>
  <c r="H7351" i="49"/>
  <c r="J7351" i="49"/>
  <c r="H7364" i="49"/>
  <c r="H7367" i="49"/>
  <c r="J7367" i="49"/>
  <c r="H7380" i="49"/>
  <c r="H7383" i="49"/>
  <c r="J7383" i="49"/>
  <c r="H7396" i="49"/>
  <c r="H7399" i="49"/>
  <c r="J7399" i="49"/>
  <c r="H7412" i="49"/>
  <c r="H7415" i="49"/>
  <c r="J7415" i="49"/>
  <c r="H7428" i="49"/>
  <c r="H7431" i="49"/>
  <c r="J7431" i="49"/>
  <c r="H7435" i="49"/>
  <c r="J7435" i="49"/>
  <c r="H7439" i="49"/>
  <c r="J7439" i="49"/>
  <c r="H7443" i="49"/>
  <c r="J7443" i="49"/>
  <c r="H7447" i="49"/>
  <c r="J7447" i="49"/>
  <c r="H7451" i="49"/>
  <c r="J7451" i="49"/>
  <c r="H7455" i="49"/>
  <c r="J7455" i="49"/>
  <c r="H7459" i="49"/>
  <c r="J7459" i="49"/>
  <c r="H7463" i="49"/>
  <c r="J7463" i="49"/>
  <c r="H7467" i="49"/>
  <c r="J7467" i="49"/>
  <c r="H7471" i="49"/>
  <c r="J7471" i="49"/>
  <c r="H7475" i="49"/>
  <c r="J7475" i="49"/>
  <c r="H7479" i="49"/>
  <c r="J7479" i="49"/>
  <c r="H7483" i="49"/>
  <c r="J7483" i="49"/>
  <c r="H7487" i="49"/>
  <c r="J7487" i="49"/>
  <c r="H7491" i="49"/>
  <c r="J7491" i="49"/>
  <c r="H7495" i="49"/>
  <c r="J7495" i="49"/>
  <c r="H7499" i="49"/>
  <c r="J7499" i="49"/>
  <c r="H7503" i="49"/>
  <c r="J7503" i="49"/>
  <c r="H7507" i="49"/>
  <c r="J7507" i="49"/>
  <c r="H7511" i="49"/>
  <c r="J7511" i="49"/>
  <c r="H7515" i="49"/>
  <c r="J7515" i="49"/>
  <c r="H7519" i="49"/>
  <c r="J7519" i="49"/>
  <c r="H7523" i="49"/>
  <c r="J7523" i="49"/>
  <c r="H7527" i="49"/>
  <c r="J7527" i="49"/>
  <c r="H7531" i="49"/>
  <c r="J7531" i="49"/>
  <c r="H7535" i="49"/>
  <c r="J7535" i="49"/>
  <c r="H7539" i="49"/>
  <c r="J7539" i="49"/>
  <c r="H7543" i="49"/>
  <c r="J7543" i="49"/>
  <c r="H7547" i="49"/>
  <c r="J7547" i="49"/>
  <c r="H7551" i="49"/>
  <c r="J7551" i="49"/>
  <c r="H7555" i="49"/>
  <c r="J7555" i="49"/>
  <c r="H7559" i="49"/>
  <c r="J7559" i="49"/>
  <c r="H7563" i="49"/>
  <c r="J7563" i="49"/>
  <c r="H7567" i="49"/>
  <c r="J7567" i="49"/>
  <c r="H7571" i="49"/>
  <c r="J7571" i="49"/>
  <c r="H7575" i="49"/>
  <c r="J7575" i="49"/>
  <c r="H7579" i="49"/>
  <c r="J7579" i="49"/>
  <c r="H7583" i="49"/>
  <c r="J7583" i="49"/>
  <c r="H7587" i="49"/>
  <c r="J7587" i="49"/>
  <c r="H7591" i="49"/>
  <c r="J7591" i="49"/>
  <c r="H7595" i="49"/>
  <c r="J7595" i="49"/>
  <c r="H7599" i="49"/>
  <c r="J7599" i="49"/>
  <c r="H7603" i="49"/>
  <c r="J7603" i="49"/>
  <c r="H7607" i="49"/>
  <c r="J7607" i="49"/>
  <c r="H7611" i="49"/>
  <c r="J7611" i="49"/>
  <c r="H7615" i="49"/>
  <c r="J7615" i="49"/>
  <c r="H7619" i="49"/>
  <c r="J7619" i="49"/>
  <c r="H7623" i="49"/>
  <c r="J7623" i="49"/>
  <c r="H7627" i="49"/>
  <c r="J7627" i="49"/>
  <c r="H7631" i="49"/>
  <c r="J7631" i="49"/>
  <c r="H7635" i="49"/>
  <c r="J7635" i="49"/>
  <c r="H7639" i="49"/>
  <c r="J7639" i="49"/>
  <c r="H7643" i="49"/>
  <c r="J7643" i="49"/>
  <c r="H7342" i="49"/>
  <c r="H7345" i="49"/>
  <c r="J7345" i="49"/>
  <c r="H7358" i="49"/>
  <c r="H7361" i="49"/>
  <c r="J7361" i="49"/>
  <c r="H7374" i="49"/>
  <c r="H7377" i="49"/>
  <c r="J7377" i="49"/>
  <c r="H7390" i="49"/>
  <c r="H7393" i="49"/>
  <c r="J7393" i="49"/>
  <c r="H7406" i="49"/>
  <c r="H7409" i="49"/>
  <c r="J7409" i="49"/>
  <c r="H7422" i="49"/>
  <c r="H7425" i="49"/>
  <c r="J7425" i="49"/>
  <c r="H7355" i="49"/>
  <c r="J7355" i="49"/>
  <c r="H7371" i="49"/>
  <c r="J7371" i="49"/>
  <c r="H7387" i="49"/>
  <c r="J7387" i="49"/>
  <c r="H7403" i="49"/>
  <c r="J7403" i="49"/>
  <c r="H7419" i="49"/>
  <c r="J7419" i="49"/>
  <c r="J7432" i="49"/>
  <c r="H7432" i="49"/>
  <c r="J7436" i="49"/>
  <c r="H7436" i="49"/>
  <c r="J7440" i="49"/>
  <c r="H7440" i="49"/>
  <c r="J7444" i="49"/>
  <c r="H7444" i="49"/>
  <c r="J7448" i="49"/>
  <c r="H7448" i="49"/>
  <c r="J7452" i="49"/>
  <c r="H7452" i="49"/>
  <c r="J7456" i="49"/>
  <c r="H7456" i="49"/>
  <c r="J7460" i="49"/>
  <c r="H7460" i="49"/>
  <c r="J7464" i="49"/>
  <c r="H7464" i="49"/>
  <c r="J7468" i="49"/>
  <c r="H7468" i="49"/>
  <c r="J7472" i="49"/>
  <c r="H7472" i="49"/>
  <c r="J7476" i="49"/>
  <c r="H7476" i="49"/>
  <c r="J7480" i="49"/>
  <c r="H7480" i="49"/>
  <c r="J7484" i="49"/>
  <c r="H7484" i="49"/>
  <c r="J7488" i="49"/>
  <c r="H7488" i="49"/>
  <c r="J7492" i="49"/>
  <c r="H7492" i="49"/>
  <c r="J7496" i="49"/>
  <c r="H7496" i="49"/>
  <c r="J7500" i="49"/>
  <c r="H7500" i="49"/>
  <c r="J7504" i="49"/>
  <c r="H7504" i="49"/>
  <c r="J7508" i="49"/>
  <c r="H7508" i="49"/>
  <c r="J7512" i="49"/>
  <c r="H7512" i="49"/>
  <c r="J7516" i="49"/>
  <c r="H7516" i="49"/>
  <c r="J7520" i="49"/>
  <c r="H7520" i="49"/>
  <c r="J7524" i="49"/>
  <c r="H7524" i="49"/>
  <c r="J7528" i="49"/>
  <c r="H7528" i="49"/>
  <c r="J7532" i="49"/>
  <c r="H7532" i="49"/>
  <c r="J7536" i="49"/>
  <c r="H7536" i="49"/>
  <c r="J7540" i="49"/>
  <c r="H7540" i="49"/>
  <c r="J7544" i="49"/>
  <c r="H7544" i="49"/>
  <c r="J7548" i="49"/>
  <c r="H7548" i="49"/>
  <c r="J7552" i="49"/>
  <c r="H7552" i="49"/>
  <c r="J7556" i="49"/>
  <c r="H7556" i="49"/>
  <c r="J7560" i="49"/>
  <c r="H7560" i="49"/>
  <c r="J7564" i="49"/>
  <c r="H7564" i="49"/>
  <c r="J7568" i="49"/>
  <c r="H7568" i="49"/>
  <c r="J7572" i="49"/>
  <c r="H7572" i="49"/>
  <c r="J7576" i="49"/>
  <c r="H7576" i="49"/>
  <c r="J7580" i="49"/>
  <c r="H7580" i="49"/>
  <c r="J7584" i="49"/>
  <c r="H7584" i="49"/>
  <c r="J7588" i="49"/>
  <c r="H7588" i="49"/>
  <c r="J7592" i="49"/>
  <c r="H7592" i="49"/>
  <c r="J7596" i="49"/>
  <c r="H7596" i="49"/>
  <c r="J7600" i="49"/>
  <c r="H7600" i="49"/>
  <c r="J7604" i="49"/>
  <c r="H7604" i="49"/>
  <c r="J7608" i="49"/>
  <c r="H7608" i="49"/>
  <c r="J7612" i="49"/>
  <c r="H7612" i="49"/>
  <c r="H7204" i="49"/>
  <c r="H7212" i="49"/>
  <c r="H7220" i="49"/>
  <c r="H7228" i="49"/>
  <c r="H7236" i="49"/>
  <c r="H7244" i="49"/>
  <c r="H7252" i="49"/>
  <c r="H7260" i="49"/>
  <c r="H7268" i="49"/>
  <c r="H7276" i="49"/>
  <c r="H7284" i="49"/>
  <c r="H7292" i="49"/>
  <c r="H7300" i="49"/>
  <c r="H7308" i="49"/>
  <c r="H7316" i="49"/>
  <c r="H7324" i="49"/>
  <c r="H7332" i="49"/>
  <c r="H7340" i="49"/>
  <c r="H7346" i="49"/>
  <c r="H7349" i="49"/>
  <c r="J7349" i="49"/>
  <c r="H7362" i="49"/>
  <c r="H7365" i="49"/>
  <c r="J7365" i="49"/>
  <c r="H7378" i="49"/>
  <c r="H7381" i="49"/>
  <c r="J7381" i="49"/>
  <c r="H7394" i="49"/>
  <c r="H7397" i="49"/>
  <c r="J7397" i="49"/>
  <c r="H7410" i="49"/>
  <c r="H7413" i="49"/>
  <c r="J7413" i="49"/>
  <c r="H7426" i="49"/>
  <c r="H7429" i="49"/>
  <c r="J7429" i="49"/>
  <c r="H7247" i="49"/>
  <c r="H7255" i="49"/>
  <c r="H7263" i="49"/>
  <c r="H7271" i="49"/>
  <c r="H7279" i="49"/>
  <c r="H7287" i="49"/>
  <c r="H7295" i="49"/>
  <c r="H7303" i="49"/>
  <c r="H7311" i="49"/>
  <c r="H7319" i="49"/>
  <c r="H7327" i="49"/>
  <c r="H7335" i="49"/>
  <c r="H7343" i="49"/>
  <c r="J7343" i="49"/>
  <c r="H7356" i="49"/>
  <c r="H7359" i="49"/>
  <c r="J7359" i="49"/>
  <c r="H7372" i="49"/>
  <c r="H7375" i="49"/>
  <c r="J7375" i="49"/>
  <c r="H7388" i="49"/>
  <c r="H7391" i="49"/>
  <c r="J7391" i="49"/>
  <c r="H7404" i="49"/>
  <c r="H7407" i="49"/>
  <c r="J7407" i="49"/>
  <c r="H7420" i="49"/>
  <c r="H7423" i="49"/>
  <c r="J7423" i="49"/>
  <c r="H7433" i="49"/>
  <c r="J7433" i="49"/>
  <c r="H7437" i="49"/>
  <c r="J7437" i="49"/>
  <c r="H7441" i="49"/>
  <c r="J7441" i="49"/>
  <c r="H7445" i="49"/>
  <c r="J7445" i="49"/>
  <c r="H7449" i="49"/>
  <c r="J7449" i="49"/>
  <c r="H7453" i="49"/>
  <c r="J7453" i="49"/>
  <c r="H7457" i="49"/>
  <c r="J7457" i="49"/>
  <c r="H7461" i="49"/>
  <c r="J7461" i="49"/>
  <c r="H7465" i="49"/>
  <c r="J7465" i="49"/>
  <c r="H7469" i="49"/>
  <c r="J7469" i="49"/>
  <c r="H7473" i="49"/>
  <c r="J7473" i="49"/>
  <c r="H7477" i="49"/>
  <c r="J7477" i="49"/>
  <c r="H7481" i="49"/>
  <c r="J7481" i="49"/>
  <c r="H7485" i="49"/>
  <c r="J7485" i="49"/>
  <c r="H7489" i="49"/>
  <c r="J7489" i="49"/>
  <c r="H7493" i="49"/>
  <c r="J7493" i="49"/>
  <c r="H7497" i="49"/>
  <c r="J7497" i="49"/>
  <c r="H7501" i="49"/>
  <c r="J7501" i="49"/>
  <c r="H7505" i="49"/>
  <c r="J7505" i="49"/>
  <c r="H7509" i="49"/>
  <c r="J7509" i="49"/>
  <c r="H7513" i="49"/>
  <c r="J7513" i="49"/>
  <c r="H7517" i="49"/>
  <c r="J7517" i="49"/>
  <c r="H7521" i="49"/>
  <c r="J7521" i="49"/>
  <c r="H7525" i="49"/>
  <c r="J7525" i="49"/>
  <c r="H7529" i="49"/>
  <c r="J7529" i="49"/>
  <c r="H7533" i="49"/>
  <c r="J7533" i="49"/>
  <c r="H7537" i="49"/>
  <c r="J7537" i="49"/>
  <c r="H7541" i="49"/>
  <c r="J7541" i="49"/>
  <c r="H7545" i="49"/>
  <c r="J7545" i="49"/>
  <c r="H7549" i="49"/>
  <c r="J7549" i="49"/>
  <c r="H7553" i="49"/>
  <c r="J7553" i="49"/>
  <c r="H7557" i="49"/>
  <c r="J7557" i="49"/>
  <c r="H7561" i="49"/>
  <c r="J7561" i="49"/>
  <c r="H7565" i="49"/>
  <c r="J7565" i="49"/>
  <c r="H7569" i="49"/>
  <c r="J7569" i="49"/>
  <c r="H7573" i="49"/>
  <c r="J7573" i="49"/>
  <c r="H7577" i="49"/>
  <c r="J7577" i="49"/>
  <c r="H7581" i="49"/>
  <c r="J7581" i="49"/>
  <c r="H7585" i="49"/>
  <c r="J7585" i="49"/>
  <c r="H7589" i="49"/>
  <c r="J7589" i="49"/>
  <c r="H7593" i="49"/>
  <c r="J7593" i="49"/>
  <c r="H7597" i="49"/>
  <c r="J7597" i="49"/>
  <c r="H7601" i="49"/>
  <c r="J7601" i="49"/>
  <c r="H7605" i="49"/>
  <c r="J7605" i="49"/>
  <c r="H7609" i="49"/>
  <c r="J7609" i="49"/>
  <c r="H7613" i="49"/>
  <c r="J7613" i="49"/>
  <c r="H7617" i="49"/>
  <c r="J7617" i="49"/>
  <c r="H7621" i="49"/>
  <c r="J7621" i="49"/>
  <c r="H7625" i="49"/>
  <c r="J7625" i="49"/>
  <c r="H7629" i="49"/>
  <c r="J7629" i="49"/>
  <c r="H7633" i="49"/>
  <c r="J7633" i="49"/>
  <c r="H7637" i="49"/>
  <c r="J7637" i="49"/>
  <c r="H7641" i="49"/>
  <c r="J7641" i="49"/>
  <c r="H7338" i="49"/>
  <c r="H7350" i="49"/>
  <c r="H7353" i="49"/>
  <c r="J7353" i="49"/>
  <c r="H7366" i="49"/>
  <c r="H7369" i="49"/>
  <c r="J7369" i="49"/>
  <c r="H7382" i="49"/>
  <c r="H7385" i="49"/>
  <c r="J7385" i="49"/>
  <c r="H7398" i="49"/>
  <c r="H7401" i="49"/>
  <c r="J7401" i="49"/>
  <c r="H7414" i="49"/>
  <c r="H7417" i="49"/>
  <c r="J7417" i="49"/>
  <c r="H7430" i="49"/>
  <c r="H7347" i="49"/>
  <c r="J7347" i="49"/>
  <c r="H7363" i="49"/>
  <c r="J7363" i="49"/>
  <c r="H7379" i="49"/>
  <c r="J7379" i="49"/>
  <c r="H7395" i="49"/>
  <c r="J7395" i="49"/>
  <c r="H7411" i="49"/>
  <c r="J7411" i="49"/>
  <c r="H7427" i="49"/>
  <c r="J7427" i="49"/>
  <c r="J7434" i="49"/>
  <c r="H7434" i="49"/>
  <c r="J7438" i="49"/>
  <c r="H7438" i="49"/>
  <c r="J7442" i="49"/>
  <c r="H7442" i="49"/>
  <c r="J7446" i="49"/>
  <c r="H7446" i="49"/>
  <c r="J7450" i="49"/>
  <c r="H7450" i="49"/>
  <c r="J7454" i="49"/>
  <c r="H7454" i="49"/>
  <c r="J7458" i="49"/>
  <c r="H7458" i="49"/>
  <c r="J7462" i="49"/>
  <c r="H7462" i="49"/>
  <c r="J7466" i="49"/>
  <c r="H7466" i="49"/>
  <c r="J7470" i="49"/>
  <c r="H7470" i="49"/>
  <c r="J7474" i="49"/>
  <c r="H7474" i="49"/>
  <c r="J7478" i="49"/>
  <c r="H7478" i="49"/>
  <c r="J7482" i="49"/>
  <c r="H7482" i="49"/>
  <c r="J7486" i="49"/>
  <c r="H7486" i="49"/>
  <c r="J7490" i="49"/>
  <c r="H7490" i="49"/>
  <c r="J7494" i="49"/>
  <c r="H7494" i="49"/>
  <c r="J7498" i="49"/>
  <c r="H7498" i="49"/>
  <c r="J7502" i="49"/>
  <c r="H7502" i="49"/>
  <c r="J7506" i="49"/>
  <c r="H7506" i="49"/>
  <c r="J7510" i="49"/>
  <c r="H7510" i="49"/>
  <c r="J7514" i="49"/>
  <c r="H7514" i="49"/>
  <c r="J7518" i="49"/>
  <c r="H7518" i="49"/>
  <c r="J7522" i="49"/>
  <c r="H7522" i="49"/>
  <c r="J7526" i="49"/>
  <c r="H7526" i="49"/>
  <c r="J7530" i="49"/>
  <c r="H7530" i="49"/>
  <c r="J7534" i="49"/>
  <c r="H7534" i="49"/>
  <c r="J7538" i="49"/>
  <c r="H7538" i="49"/>
  <c r="J7542" i="49"/>
  <c r="H7542" i="49"/>
  <c r="J7546" i="49"/>
  <c r="H7546" i="49"/>
  <c r="J7550" i="49"/>
  <c r="H7550" i="49"/>
  <c r="J7554" i="49"/>
  <c r="H7554" i="49"/>
  <c r="J7558" i="49"/>
  <c r="H7558" i="49"/>
  <c r="J7562" i="49"/>
  <c r="H7562" i="49"/>
  <c r="J7566" i="49"/>
  <c r="H7566" i="49"/>
  <c r="J7570" i="49"/>
  <c r="H7570" i="49"/>
  <c r="J7574" i="49"/>
  <c r="H7574" i="49"/>
  <c r="J7578" i="49"/>
  <c r="H7578" i="49"/>
  <c r="J7582" i="49"/>
  <c r="H7582" i="49"/>
  <c r="J7586" i="49"/>
  <c r="H7586" i="49"/>
  <c r="J7590" i="49"/>
  <c r="H7590" i="49"/>
  <c r="J7594" i="49"/>
  <c r="H7594" i="49"/>
  <c r="J7598" i="49"/>
  <c r="H7598" i="49"/>
  <c r="J7602" i="49"/>
  <c r="H7602" i="49"/>
  <c r="J7606" i="49"/>
  <c r="H7606" i="49"/>
  <c r="J7610" i="49"/>
  <c r="H7610" i="49"/>
  <c r="H7776" i="49"/>
  <c r="J7776" i="49"/>
  <c r="H7792" i="49"/>
  <c r="J7792" i="49"/>
  <c r="H7808" i="49"/>
  <c r="J7808" i="49"/>
  <c r="H7824" i="49"/>
  <c r="J7824" i="49"/>
  <c r="H7840" i="49"/>
  <c r="J7840" i="49"/>
  <c r="H7856" i="49"/>
  <c r="J7856" i="49"/>
  <c r="H7872" i="49"/>
  <c r="J7872" i="49"/>
  <c r="H7888" i="49"/>
  <c r="J7888" i="49"/>
  <c r="H7904" i="49"/>
  <c r="J7904" i="49"/>
  <c r="H7920" i="49"/>
  <c r="J7920" i="49"/>
  <c r="H7936" i="49"/>
  <c r="J7936" i="49"/>
  <c r="H7952" i="49"/>
  <c r="J7952" i="49"/>
  <c r="H7968" i="49"/>
  <c r="J7968" i="49"/>
  <c r="J7984" i="49"/>
  <c r="H7984" i="49"/>
  <c r="J8000" i="49"/>
  <c r="H8000" i="49"/>
  <c r="J8016" i="49"/>
  <c r="H8016" i="49"/>
  <c r="J8032" i="49"/>
  <c r="H8032" i="49"/>
  <c r="J8048" i="49"/>
  <c r="H8048" i="49"/>
  <c r="J8064" i="49"/>
  <c r="H8064" i="49"/>
  <c r="J8080" i="49"/>
  <c r="H8080" i="49"/>
  <c r="J8096" i="49"/>
  <c r="H8096" i="49"/>
  <c r="J8112" i="49"/>
  <c r="H8112" i="49"/>
  <c r="J8128" i="49"/>
  <c r="H8128" i="49"/>
  <c r="J8144" i="49"/>
  <c r="H8144" i="49"/>
  <c r="J8160" i="49"/>
  <c r="H8160" i="49"/>
  <c r="J8176" i="49"/>
  <c r="H8176" i="49"/>
  <c r="J8192" i="49"/>
  <c r="H8192" i="49"/>
  <c r="J8208" i="49"/>
  <c r="H8208" i="49"/>
  <c r="J8224" i="49"/>
  <c r="H8224" i="49"/>
  <c r="J7645" i="49"/>
  <c r="J7647" i="49"/>
  <c r="J7649" i="49"/>
  <c r="J7651" i="49"/>
  <c r="J7653" i="49"/>
  <c r="J7655" i="49"/>
  <c r="J7657" i="49"/>
  <c r="J7659" i="49"/>
  <c r="J7661" i="49"/>
  <c r="J7663" i="49"/>
  <c r="J7665" i="49"/>
  <c r="J7667" i="49"/>
  <c r="J7669" i="49"/>
  <c r="J7671" i="49"/>
  <c r="J7673" i="49"/>
  <c r="J7675" i="49"/>
  <c r="J7677" i="49"/>
  <c r="J7679" i="49"/>
  <c r="J7681" i="49"/>
  <c r="J7683" i="49"/>
  <c r="J7685" i="49"/>
  <c r="J7687" i="49"/>
  <c r="J7689" i="49"/>
  <c r="J7691" i="49"/>
  <c r="J7693" i="49"/>
  <c r="J7695" i="49"/>
  <c r="J7702" i="49"/>
  <c r="J7707" i="49"/>
  <c r="J7715" i="49"/>
  <c r="J7723" i="49"/>
  <c r="J7731" i="49"/>
  <c r="J7739" i="49"/>
  <c r="J7747" i="49"/>
  <c r="J7755" i="49"/>
  <c r="H7770" i="49"/>
  <c r="J7770" i="49"/>
  <c r="J7773" i="49"/>
  <c r="H7786" i="49"/>
  <c r="J7786" i="49"/>
  <c r="J7789" i="49"/>
  <c r="H7802" i="49"/>
  <c r="J7802" i="49"/>
  <c r="J7805" i="49"/>
  <c r="H7818" i="49"/>
  <c r="J7818" i="49"/>
  <c r="J7821" i="49"/>
  <c r="H7834" i="49"/>
  <c r="J7834" i="49"/>
  <c r="J7837" i="49"/>
  <c r="H7850" i="49"/>
  <c r="J7850" i="49"/>
  <c r="J7853" i="49"/>
  <c r="H7866" i="49"/>
  <c r="J7866" i="49"/>
  <c r="J7869" i="49"/>
  <c r="H7882" i="49"/>
  <c r="J7882" i="49"/>
  <c r="J7885" i="49"/>
  <c r="H7898" i="49"/>
  <c r="J7898" i="49"/>
  <c r="J7901" i="49"/>
  <c r="H7914" i="49"/>
  <c r="J7914" i="49"/>
  <c r="J7917" i="49"/>
  <c r="H7930" i="49"/>
  <c r="J7930" i="49"/>
  <c r="J7933" i="49"/>
  <c r="H7946" i="49"/>
  <c r="J7946" i="49"/>
  <c r="J7949" i="49"/>
  <c r="H7962" i="49"/>
  <c r="J7962" i="49"/>
  <c r="J7965" i="49"/>
  <c r="H7978" i="49"/>
  <c r="J7978" i="49"/>
  <c r="J7981" i="49"/>
  <c r="H7764" i="49"/>
  <c r="J7764" i="49"/>
  <c r="H7780" i="49"/>
  <c r="J7780" i="49"/>
  <c r="H7796" i="49"/>
  <c r="J7796" i="49"/>
  <c r="H7812" i="49"/>
  <c r="J7812" i="49"/>
  <c r="H7828" i="49"/>
  <c r="J7828" i="49"/>
  <c r="H7844" i="49"/>
  <c r="J7844" i="49"/>
  <c r="H7860" i="49"/>
  <c r="J7860" i="49"/>
  <c r="H7876" i="49"/>
  <c r="J7876" i="49"/>
  <c r="H7892" i="49"/>
  <c r="J7892" i="49"/>
  <c r="H7908" i="49"/>
  <c r="J7908" i="49"/>
  <c r="H7924" i="49"/>
  <c r="J7924" i="49"/>
  <c r="H7940" i="49"/>
  <c r="J7940" i="49"/>
  <c r="H7956" i="49"/>
  <c r="J7956" i="49"/>
  <c r="H7972" i="49"/>
  <c r="J7972" i="49"/>
  <c r="J7991" i="49"/>
  <c r="H7991" i="49"/>
  <c r="H7614" i="49"/>
  <c r="H7616" i="49"/>
  <c r="H7618" i="49"/>
  <c r="H7620" i="49"/>
  <c r="H7622" i="49"/>
  <c r="H7624" i="49"/>
  <c r="H7626" i="49"/>
  <c r="H7628" i="49"/>
  <c r="H7630" i="49"/>
  <c r="H7632" i="49"/>
  <c r="H7634" i="49"/>
  <c r="H7636" i="49"/>
  <c r="H7638" i="49"/>
  <c r="H7640" i="49"/>
  <c r="H7642" i="49"/>
  <c r="H7644" i="49"/>
  <c r="H7646" i="49"/>
  <c r="H7648" i="49"/>
  <c r="H7650" i="49"/>
  <c r="H7652" i="49"/>
  <c r="H7654" i="49"/>
  <c r="H7656" i="49"/>
  <c r="H7658" i="49"/>
  <c r="H7660" i="49"/>
  <c r="H7662" i="49"/>
  <c r="H7664" i="49"/>
  <c r="H7666" i="49"/>
  <c r="H7668" i="49"/>
  <c r="H7670" i="49"/>
  <c r="H7672" i="49"/>
  <c r="H7674" i="49"/>
  <c r="H7676" i="49"/>
  <c r="H7678" i="49"/>
  <c r="H7680" i="49"/>
  <c r="J7698" i="49"/>
  <c r="J7705" i="49"/>
  <c r="J7713" i="49"/>
  <c r="J7721" i="49"/>
  <c r="J7729" i="49"/>
  <c r="J7737" i="49"/>
  <c r="J7745" i="49"/>
  <c r="J7753" i="49"/>
  <c r="J7761" i="49"/>
  <c r="H7774" i="49"/>
  <c r="J7774" i="49"/>
  <c r="J7777" i="49"/>
  <c r="H7790" i="49"/>
  <c r="J7790" i="49"/>
  <c r="J7793" i="49"/>
  <c r="H7806" i="49"/>
  <c r="J7806" i="49"/>
  <c r="J7809" i="49"/>
  <c r="H7822" i="49"/>
  <c r="J7822" i="49"/>
  <c r="J7825" i="49"/>
  <c r="H7838" i="49"/>
  <c r="J7838" i="49"/>
  <c r="J7841" i="49"/>
  <c r="H7854" i="49"/>
  <c r="J7854" i="49"/>
  <c r="J7857" i="49"/>
  <c r="H7870" i="49"/>
  <c r="J7870" i="49"/>
  <c r="J7873" i="49"/>
  <c r="H7886" i="49"/>
  <c r="J7886" i="49"/>
  <c r="J7889" i="49"/>
  <c r="H7902" i="49"/>
  <c r="J7902" i="49"/>
  <c r="J7905" i="49"/>
  <c r="H7918" i="49"/>
  <c r="J7918" i="49"/>
  <c r="J7921" i="49"/>
  <c r="H7934" i="49"/>
  <c r="J7934" i="49"/>
  <c r="J7937" i="49"/>
  <c r="H7950" i="49"/>
  <c r="J7950" i="49"/>
  <c r="J7953" i="49"/>
  <c r="H7966" i="49"/>
  <c r="J7966" i="49"/>
  <c r="J7969" i="49"/>
  <c r="H7982" i="49"/>
  <c r="J7982" i="49"/>
  <c r="J7696" i="49"/>
  <c r="J7708" i="49"/>
  <c r="J7716" i="49"/>
  <c r="J7724" i="49"/>
  <c r="J7732" i="49"/>
  <c r="J7740" i="49"/>
  <c r="J7748" i="49"/>
  <c r="J7756" i="49"/>
  <c r="H7768" i="49"/>
  <c r="J7768" i="49"/>
  <c r="J7771" i="49"/>
  <c r="H7784" i="49"/>
  <c r="J7784" i="49"/>
  <c r="J7787" i="49"/>
  <c r="H7800" i="49"/>
  <c r="J7800" i="49"/>
  <c r="J7803" i="49"/>
  <c r="H7816" i="49"/>
  <c r="J7816" i="49"/>
  <c r="J7819" i="49"/>
  <c r="H7832" i="49"/>
  <c r="J7832" i="49"/>
  <c r="J7835" i="49"/>
  <c r="H7848" i="49"/>
  <c r="J7848" i="49"/>
  <c r="J7851" i="49"/>
  <c r="H7864" i="49"/>
  <c r="J7864" i="49"/>
  <c r="J7867" i="49"/>
  <c r="H7880" i="49"/>
  <c r="J7880" i="49"/>
  <c r="J7883" i="49"/>
  <c r="H7896" i="49"/>
  <c r="J7896" i="49"/>
  <c r="J7899" i="49"/>
  <c r="H7912" i="49"/>
  <c r="J7912" i="49"/>
  <c r="J7915" i="49"/>
  <c r="H7928" i="49"/>
  <c r="J7928" i="49"/>
  <c r="J7931" i="49"/>
  <c r="H7944" i="49"/>
  <c r="J7944" i="49"/>
  <c r="J7947" i="49"/>
  <c r="H7960" i="49"/>
  <c r="J7960" i="49"/>
  <c r="J7963" i="49"/>
  <c r="H7976" i="49"/>
  <c r="J7976" i="49"/>
  <c r="J7979" i="49"/>
  <c r="J7992" i="49"/>
  <c r="H7992" i="49"/>
  <c r="J8008" i="49"/>
  <c r="H8008" i="49"/>
  <c r="J8024" i="49"/>
  <c r="H8024" i="49"/>
  <c r="J8040" i="49"/>
  <c r="H8040" i="49"/>
  <c r="J8056" i="49"/>
  <c r="H8056" i="49"/>
  <c r="J8072" i="49"/>
  <c r="H8072" i="49"/>
  <c r="J8088" i="49"/>
  <c r="H8088" i="49"/>
  <c r="J8104" i="49"/>
  <c r="H8104" i="49"/>
  <c r="J8120" i="49"/>
  <c r="H8120" i="49"/>
  <c r="J8136" i="49"/>
  <c r="H8136" i="49"/>
  <c r="J8152" i="49"/>
  <c r="H8152" i="49"/>
  <c r="J8168" i="49"/>
  <c r="H8168" i="49"/>
  <c r="J8184" i="49"/>
  <c r="H8184" i="49"/>
  <c r="J8200" i="49"/>
  <c r="H8200" i="49"/>
  <c r="J8216" i="49"/>
  <c r="H8216" i="49"/>
  <c r="H7699" i="49"/>
  <c r="J7711" i="49"/>
  <c r="J7719" i="49"/>
  <c r="J7727" i="49"/>
  <c r="J7735" i="49"/>
  <c r="J7743" i="49"/>
  <c r="J7751" i="49"/>
  <c r="J7759" i="49"/>
  <c r="H7762" i="49"/>
  <c r="J7762" i="49"/>
  <c r="J7765" i="49"/>
  <c r="H7778" i="49"/>
  <c r="J7778" i="49"/>
  <c r="J7781" i="49"/>
  <c r="H7794" i="49"/>
  <c r="J7794" i="49"/>
  <c r="J7797" i="49"/>
  <c r="H7810" i="49"/>
  <c r="J7810" i="49"/>
  <c r="J7813" i="49"/>
  <c r="H7826" i="49"/>
  <c r="J7826" i="49"/>
  <c r="J7829" i="49"/>
  <c r="H7842" i="49"/>
  <c r="J7842" i="49"/>
  <c r="J7845" i="49"/>
  <c r="H7858" i="49"/>
  <c r="J7858" i="49"/>
  <c r="J7861" i="49"/>
  <c r="H7874" i="49"/>
  <c r="J7874" i="49"/>
  <c r="J7877" i="49"/>
  <c r="H7890" i="49"/>
  <c r="J7890" i="49"/>
  <c r="J7893" i="49"/>
  <c r="H7906" i="49"/>
  <c r="J7906" i="49"/>
  <c r="J7909" i="49"/>
  <c r="H7922" i="49"/>
  <c r="J7922" i="49"/>
  <c r="J7925" i="49"/>
  <c r="H7938" i="49"/>
  <c r="J7938" i="49"/>
  <c r="J7941" i="49"/>
  <c r="H7954" i="49"/>
  <c r="J7954" i="49"/>
  <c r="J7957" i="49"/>
  <c r="H7970" i="49"/>
  <c r="J7970" i="49"/>
  <c r="J7973" i="49"/>
  <c r="H7772" i="49"/>
  <c r="J7772" i="49"/>
  <c r="H7788" i="49"/>
  <c r="J7788" i="49"/>
  <c r="H7804" i="49"/>
  <c r="J7804" i="49"/>
  <c r="H7820" i="49"/>
  <c r="J7820" i="49"/>
  <c r="H7836" i="49"/>
  <c r="J7836" i="49"/>
  <c r="H7852" i="49"/>
  <c r="J7852" i="49"/>
  <c r="H7868" i="49"/>
  <c r="J7868" i="49"/>
  <c r="H7884" i="49"/>
  <c r="J7884" i="49"/>
  <c r="H7900" i="49"/>
  <c r="J7900" i="49"/>
  <c r="H7916" i="49"/>
  <c r="J7916" i="49"/>
  <c r="H7932" i="49"/>
  <c r="J7932" i="49"/>
  <c r="H7948" i="49"/>
  <c r="J7948" i="49"/>
  <c r="H7964" i="49"/>
  <c r="J7964" i="49"/>
  <c r="H7980" i="49"/>
  <c r="J7980" i="49"/>
  <c r="J7999" i="49"/>
  <c r="H7999" i="49"/>
  <c r="J7709" i="49"/>
  <c r="J7717" i="49"/>
  <c r="J7725" i="49"/>
  <c r="J7733" i="49"/>
  <c r="J7741" i="49"/>
  <c r="J7749" i="49"/>
  <c r="J7757" i="49"/>
  <c r="H7766" i="49"/>
  <c r="J7766" i="49"/>
  <c r="J7769" i="49"/>
  <c r="H7782" i="49"/>
  <c r="J7782" i="49"/>
  <c r="J7785" i="49"/>
  <c r="H7798" i="49"/>
  <c r="J7798" i="49"/>
  <c r="J7801" i="49"/>
  <c r="H7814" i="49"/>
  <c r="J7814" i="49"/>
  <c r="J7817" i="49"/>
  <c r="H7830" i="49"/>
  <c r="J7830" i="49"/>
  <c r="J7833" i="49"/>
  <c r="H7846" i="49"/>
  <c r="J7846" i="49"/>
  <c r="J7849" i="49"/>
  <c r="H7862" i="49"/>
  <c r="J7862" i="49"/>
  <c r="J7865" i="49"/>
  <c r="H7878" i="49"/>
  <c r="J7878" i="49"/>
  <c r="J7881" i="49"/>
  <c r="H7894" i="49"/>
  <c r="J7894" i="49"/>
  <c r="J7897" i="49"/>
  <c r="H7910" i="49"/>
  <c r="J7910" i="49"/>
  <c r="J7913" i="49"/>
  <c r="H7926" i="49"/>
  <c r="J7926" i="49"/>
  <c r="J7929" i="49"/>
  <c r="H7942" i="49"/>
  <c r="J7942" i="49"/>
  <c r="J7945" i="49"/>
  <c r="H7958" i="49"/>
  <c r="J7958" i="49"/>
  <c r="J7961" i="49"/>
  <c r="H7974" i="49"/>
  <c r="J7974" i="49"/>
  <c r="J7977" i="49"/>
  <c r="H7990" i="49"/>
  <c r="H7998" i="49"/>
  <c r="H8006" i="49"/>
  <c r="H8014" i="49"/>
  <c r="H8022" i="49"/>
  <c r="H8030" i="49"/>
  <c r="H8038" i="49"/>
  <c r="H8046" i="49"/>
  <c r="H8054" i="49"/>
  <c r="H8062" i="49"/>
  <c r="H8070" i="49"/>
  <c r="H8078" i="49"/>
  <c r="H8086" i="49"/>
  <c r="H8094" i="49"/>
  <c r="H8102" i="49"/>
  <c r="H8110" i="49"/>
  <c r="H8118" i="49"/>
  <c r="H8126" i="49"/>
  <c r="H8134" i="49"/>
  <c r="H8142" i="49"/>
  <c r="H8150" i="49"/>
  <c r="H8158" i="49"/>
  <c r="H8166" i="49"/>
  <c r="H8174" i="49"/>
  <c r="H8182" i="49"/>
  <c r="H8190" i="49"/>
  <c r="H8198" i="49"/>
  <c r="H8206" i="49"/>
  <c r="H8214" i="49"/>
  <c r="H8222" i="49"/>
  <c r="H7988" i="49"/>
  <c r="H7996" i="49"/>
  <c r="H8004" i="49"/>
  <c r="H8012" i="49"/>
  <c r="H8020" i="49"/>
  <c r="H8028" i="49"/>
  <c r="H8036" i="49"/>
  <c r="H8044" i="49"/>
  <c r="H8052" i="49"/>
  <c r="H8060" i="49"/>
  <c r="H8068" i="49"/>
  <c r="H8076" i="49"/>
  <c r="H8084" i="49"/>
  <c r="H8092" i="49"/>
  <c r="H8100" i="49"/>
  <c r="H8108" i="49"/>
  <c r="H8116" i="49"/>
  <c r="H8124" i="49"/>
  <c r="H8132" i="49"/>
  <c r="H8140" i="49"/>
  <c r="H8148" i="49"/>
  <c r="H8156" i="49"/>
  <c r="H8164" i="49"/>
  <c r="H8172" i="49"/>
  <c r="H8180" i="49"/>
  <c r="H8188" i="49"/>
  <c r="H8196" i="49"/>
  <c r="H8204" i="49"/>
  <c r="H8212" i="49"/>
  <c r="H8220" i="49"/>
  <c r="H8007" i="49"/>
  <c r="H8015" i="49"/>
  <c r="H8023" i="49"/>
  <c r="H8031" i="49"/>
  <c r="H8039" i="49"/>
  <c r="H8047" i="49"/>
  <c r="H8055" i="49"/>
  <c r="H8063" i="49"/>
  <c r="H8071" i="49"/>
  <c r="H8079" i="49"/>
  <c r="H8087" i="49"/>
  <c r="H8095" i="49"/>
  <c r="H8103" i="49"/>
  <c r="H8111" i="49"/>
  <c r="H8119" i="49"/>
  <c r="H8127" i="49"/>
  <c r="H8135" i="49"/>
  <c r="H8143" i="49"/>
  <c r="H8151" i="49"/>
  <c r="H8159" i="49"/>
  <c r="H8167" i="49"/>
  <c r="H8175" i="49"/>
  <c r="H8183" i="49"/>
  <c r="H8191" i="49"/>
  <c r="H8199" i="49"/>
  <c r="H8207" i="49"/>
  <c r="H8215" i="49"/>
  <c r="H8223" i="49"/>
  <c r="J8425" i="49"/>
  <c r="J8432" i="49"/>
  <c r="J8441" i="49"/>
  <c r="J8448" i="49"/>
  <c r="J8455" i="49"/>
  <c r="J8463" i="49"/>
  <c r="J8471" i="49"/>
  <c r="J8479" i="49"/>
  <c r="J8487" i="49"/>
  <c r="J8495" i="49"/>
  <c r="J8503" i="49"/>
  <c r="J8511" i="49"/>
  <c r="J8517" i="49"/>
  <c r="H8517" i="49"/>
  <c r="J8520" i="49"/>
  <c r="J8533" i="49"/>
  <c r="H8533" i="49"/>
  <c r="J8536" i="49"/>
  <c r="J8549" i="49"/>
  <c r="H8549" i="49"/>
  <c r="J8552" i="49"/>
  <c r="J8565" i="49"/>
  <c r="H8565" i="49"/>
  <c r="J8568" i="49"/>
  <c r="J8581" i="49"/>
  <c r="H8581" i="49"/>
  <c r="J8584" i="49"/>
  <c r="J8597" i="49"/>
  <c r="H8597" i="49"/>
  <c r="J8527" i="49"/>
  <c r="H8527" i="49"/>
  <c r="J8543" i="49"/>
  <c r="H8543" i="49"/>
  <c r="J8559" i="49"/>
  <c r="H8559" i="49"/>
  <c r="J8575" i="49"/>
  <c r="H8575" i="49"/>
  <c r="J8591" i="49"/>
  <c r="H8591" i="49"/>
  <c r="J8601" i="49"/>
  <c r="H8601" i="49"/>
  <c r="J8605" i="49"/>
  <c r="H8605" i="49"/>
  <c r="J8609" i="49"/>
  <c r="H8609" i="49"/>
  <c r="J8613" i="49"/>
  <c r="H8613" i="49"/>
  <c r="J8617" i="49"/>
  <c r="H8617" i="49"/>
  <c r="J8621" i="49"/>
  <c r="H8621" i="49"/>
  <c r="J8625" i="49"/>
  <c r="H8625" i="49"/>
  <c r="J8629" i="49"/>
  <c r="H8629" i="49"/>
  <c r="J8633" i="49"/>
  <c r="H8633" i="49"/>
  <c r="J8637" i="49"/>
  <c r="H8637" i="49"/>
  <c r="J8641" i="49"/>
  <c r="H8641" i="49"/>
  <c r="J8645" i="49"/>
  <c r="H8645" i="49"/>
  <c r="J8649" i="49"/>
  <c r="H8649" i="49"/>
  <c r="J8653" i="49"/>
  <c r="H8653" i="49"/>
  <c r="J8657" i="49"/>
  <c r="H8657" i="49"/>
  <c r="J8661" i="49"/>
  <c r="H8661" i="49"/>
  <c r="J8665" i="49"/>
  <c r="H8665" i="49"/>
  <c r="J8669" i="49"/>
  <c r="H8669" i="49"/>
  <c r="J8673" i="49"/>
  <c r="H8673" i="49"/>
  <c r="J8677" i="49"/>
  <c r="H8677" i="49"/>
  <c r="J8681" i="49"/>
  <c r="H8681" i="49"/>
  <c r="J8685" i="49"/>
  <c r="H8685" i="49"/>
  <c r="J8689" i="49"/>
  <c r="H8689" i="49"/>
  <c r="J8693" i="49"/>
  <c r="H8693" i="49"/>
  <c r="J8697" i="49"/>
  <c r="H8697" i="49"/>
  <c r="J8701" i="49"/>
  <c r="H8701" i="49"/>
  <c r="J8705" i="49"/>
  <c r="H8705" i="49"/>
  <c r="J8709" i="49"/>
  <c r="H8709" i="49"/>
  <c r="J8713" i="49"/>
  <c r="H8713" i="49"/>
  <c r="J8717" i="49"/>
  <c r="H8717" i="49"/>
  <c r="H8433" i="49"/>
  <c r="H8449" i="49"/>
  <c r="J8521" i="49"/>
  <c r="H8521" i="49"/>
  <c r="J8537" i="49"/>
  <c r="H8537" i="49"/>
  <c r="J8553" i="49"/>
  <c r="H8553" i="49"/>
  <c r="J8569" i="49"/>
  <c r="H8569" i="49"/>
  <c r="J8585" i="49"/>
  <c r="H8585" i="49"/>
  <c r="J8515" i="49"/>
  <c r="H8515" i="49"/>
  <c r="J8531" i="49"/>
  <c r="H8531" i="49"/>
  <c r="J8547" i="49"/>
  <c r="H8547" i="49"/>
  <c r="J8563" i="49"/>
  <c r="H8563" i="49"/>
  <c r="J8579" i="49"/>
  <c r="H8579" i="49"/>
  <c r="J8595" i="49"/>
  <c r="H8595" i="49"/>
  <c r="J8602" i="49"/>
  <c r="H8602" i="49"/>
  <c r="J8606" i="49"/>
  <c r="H8606" i="49"/>
  <c r="J8610" i="49"/>
  <c r="H8610" i="49"/>
  <c r="J8614" i="49"/>
  <c r="H8614" i="49"/>
  <c r="J8618" i="49"/>
  <c r="H8618" i="49"/>
  <c r="J8622" i="49"/>
  <c r="H8622" i="49"/>
  <c r="J8626" i="49"/>
  <c r="H8626" i="49"/>
  <c r="J8630" i="49"/>
  <c r="H8630" i="49"/>
  <c r="J8634" i="49"/>
  <c r="H8634" i="49"/>
  <c r="J8638" i="49"/>
  <c r="H8638" i="49"/>
  <c r="J8642" i="49"/>
  <c r="H8642" i="49"/>
  <c r="J8646" i="49"/>
  <c r="H8646" i="49"/>
  <c r="J8650" i="49"/>
  <c r="H8650" i="49"/>
  <c r="J8654" i="49"/>
  <c r="H8654" i="49"/>
  <c r="J8658" i="49"/>
  <c r="H8658" i="49"/>
  <c r="J8662" i="49"/>
  <c r="H8662" i="49"/>
  <c r="J8666" i="49"/>
  <c r="H8666" i="49"/>
  <c r="J8670" i="49"/>
  <c r="H8670" i="49"/>
  <c r="J8674" i="49"/>
  <c r="H8674" i="49"/>
  <c r="J8678" i="49"/>
  <c r="H8678" i="49"/>
  <c r="J8682" i="49"/>
  <c r="H8682" i="49"/>
  <c r="J8686" i="49"/>
  <c r="H8686" i="49"/>
  <c r="J8690" i="49"/>
  <c r="H8690" i="49"/>
  <c r="J8694" i="49"/>
  <c r="H8694" i="49"/>
  <c r="J8698" i="49"/>
  <c r="H8698" i="49"/>
  <c r="J8702" i="49"/>
  <c r="H8702" i="49"/>
  <c r="J8706" i="49"/>
  <c r="H8706" i="49"/>
  <c r="J8710" i="49"/>
  <c r="H8710" i="49"/>
  <c r="J8714" i="49"/>
  <c r="H8714" i="49"/>
  <c r="J8718" i="49"/>
  <c r="H8718" i="49"/>
  <c r="J8424" i="49"/>
  <c r="J8440" i="49"/>
  <c r="J8459" i="49"/>
  <c r="J8467" i="49"/>
  <c r="J8475" i="49"/>
  <c r="J8483" i="49"/>
  <c r="J8491" i="49"/>
  <c r="J8499" i="49"/>
  <c r="J8507" i="49"/>
  <c r="J8525" i="49"/>
  <c r="H8525" i="49"/>
  <c r="J8528" i="49"/>
  <c r="J8541" i="49"/>
  <c r="H8541" i="49"/>
  <c r="J8544" i="49"/>
  <c r="J8557" i="49"/>
  <c r="H8557" i="49"/>
  <c r="J8560" i="49"/>
  <c r="J8573" i="49"/>
  <c r="H8573" i="49"/>
  <c r="J8576" i="49"/>
  <c r="J8589" i="49"/>
  <c r="H8589" i="49"/>
  <c r="J8592" i="49"/>
  <c r="J8519" i="49"/>
  <c r="H8519" i="49"/>
  <c r="J8535" i="49"/>
  <c r="H8535" i="49"/>
  <c r="J8551" i="49"/>
  <c r="H8551" i="49"/>
  <c r="J8567" i="49"/>
  <c r="H8567" i="49"/>
  <c r="J8583" i="49"/>
  <c r="H8583" i="49"/>
  <c r="J8599" i="49"/>
  <c r="H8599" i="49"/>
  <c r="J8603" i="49"/>
  <c r="H8603" i="49"/>
  <c r="J8607" i="49"/>
  <c r="H8607" i="49"/>
  <c r="J8611" i="49"/>
  <c r="H8611" i="49"/>
  <c r="J8615" i="49"/>
  <c r="H8615" i="49"/>
  <c r="J8619" i="49"/>
  <c r="H8619" i="49"/>
  <c r="J8623" i="49"/>
  <c r="H8623" i="49"/>
  <c r="J8627" i="49"/>
  <c r="H8627" i="49"/>
  <c r="J8631" i="49"/>
  <c r="H8631" i="49"/>
  <c r="J8635" i="49"/>
  <c r="H8635" i="49"/>
  <c r="J8639" i="49"/>
  <c r="H8639" i="49"/>
  <c r="J8643" i="49"/>
  <c r="H8643" i="49"/>
  <c r="J8647" i="49"/>
  <c r="H8647" i="49"/>
  <c r="J8651" i="49"/>
  <c r="H8651" i="49"/>
  <c r="J8655" i="49"/>
  <c r="H8655" i="49"/>
  <c r="J8659" i="49"/>
  <c r="H8659" i="49"/>
  <c r="J8663" i="49"/>
  <c r="H8663" i="49"/>
  <c r="J8667" i="49"/>
  <c r="H8667" i="49"/>
  <c r="J8671" i="49"/>
  <c r="H8671" i="49"/>
  <c r="J8675" i="49"/>
  <c r="H8675" i="49"/>
  <c r="J8679" i="49"/>
  <c r="H8679" i="49"/>
  <c r="J8683" i="49"/>
  <c r="H8683" i="49"/>
  <c r="J8687" i="49"/>
  <c r="H8687" i="49"/>
  <c r="J8691" i="49"/>
  <c r="H8691" i="49"/>
  <c r="J8695" i="49"/>
  <c r="H8695" i="49"/>
  <c r="J8699" i="49"/>
  <c r="H8699" i="49"/>
  <c r="J8703" i="49"/>
  <c r="H8703" i="49"/>
  <c r="J8707" i="49"/>
  <c r="H8707" i="49"/>
  <c r="J8711" i="49"/>
  <c r="H8711" i="49"/>
  <c r="J8715" i="49"/>
  <c r="H8715" i="49"/>
  <c r="J8529" i="49"/>
  <c r="H8529" i="49"/>
  <c r="J8545" i="49"/>
  <c r="H8545" i="49"/>
  <c r="J8561" i="49"/>
  <c r="H8561" i="49"/>
  <c r="J8577" i="49"/>
  <c r="H8577" i="49"/>
  <c r="J8593" i="49"/>
  <c r="H8593" i="49"/>
  <c r="J8523" i="49"/>
  <c r="H8523" i="49"/>
  <c r="J8539" i="49"/>
  <c r="H8539" i="49"/>
  <c r="J8555" i="49"/>
  <c r="H8555" i="49"/>
  <c r="J8571" i="49"/>
  <c r="H8571" i="49"/>
  <c r="J8587" i="49"/>
  <c r="H8587" i="49"/>
  <c r="J8600" i="49"/>
  <c r="H8600" i="49"/>
  <c r="J8604" i="49"/>
  <c r="H8604" i="49"/>
  <c r="J8608" i="49"/>
  <c r="H8608" i="49"/>
  <c r="J8612" i="49"/>
  <c r="H8612" i="49"/>
  <c r="J8616" i="49"/>
  <c r="H8616" i="49"/>
  <c r="J8620" i="49"/>
  <c r="H8620" i="49"/>
  <c r="J8624" i="49"/>
  <c r="H8624" i="49"/>
  <c r="J8628" i="49"/>
  <c r="H8628" i="49"/>
  <c r="J8632" i="49"/>
  <c r="H8632" i="49"/>
  <c r="J8636" i="49"/>
  <c r="H8636" i="49"/>
  <c r="J8640" i="49"/>
  <c r="H8640" i="49"/>
  <c r="J8644" i="49"/>
  <c r="H8644" i="49"/>
  <c r="J8648" i="49"/>
  <c r="H8648" i="49"/>
  <c r="J8652" i="49"/>
  <c r="H8652" i="49"/>
  <c r="J8656" i="49"/>
  <c r="H8656" i="49"/>
  <c r="J8660" i="49"/>
  <c r="H8660" i="49"/>
  <c r="J8664" i="49"/>
  <c r="H8664" i="49"/>
  <c r="J8668" i="49"/>
  <c r="H8668" i="49"/>
  <c r="J8672" i="49"/>
  <c r="H8672" i="49"/>
  <c r="J8676" i="49"/>
  <c r="H8676" i="49"/>
  <c r="J8680" i="49"/>
  <c r="H8680" i="49"/>
  <c r="J8684" i="49"/>
  <c r="H8684" i="49"/>
  <c r="J8688" i="49"/>
  <c r="H8688" i="49"/>
  <c r="J8692" i="49"/>
  <c r="H8692" i="49"/>
  <c r="J8696" i="49"/>
  <c r="H8696" i="49"/>
  <c r="J8700" i="49"/>
  <c r="H8700" i="49"/>
  <c r="J8704" i="49"/>
  <c r="H8704" i="49"/>
  <c r="J8708" i="49"/>
  <c r="H8708" i="49"/>
  <c r="J8712" i="49"/>
  <c r="H8712" i="49"/>
  <c r="J8716" i="49"/>
  <c r="H8716" i="49"/>
  <c r="J8748" i="49"/>
  <c r="J8756" i="49"/>
  <c r="J8764" i="49"/>
  <c r="J8772" i="49"/>
  <c r="J8780" i="49"/>
  <c r="J8788" i="49"/>
  <c r="J8796" i="49"/>
  <c r="J8804" i="49"/>
  <c r="J8812" i="49"/>
  <c r="J8820" i="49"/>
  <c r="J9005" i="49"/>
  <c r="H9005" i="49"/>
  <c r="H8720" i="49"/>
  <c r="H8722" i="49"/>
  <c r="H8724" i="49"/>
  <c r="H8726" i="49"/>
  <c r="H8728" i="49"/>
  <c r="H8730" i="49"/>
  <c r="H8732" i="49"/>
  <c r="H8734" i="49"/>
  <c r="H8736" i="49"/>
  <c r="H8738" i="49"/>
  <c r="H8740" i="49"/>
  <c r="H8742" i="49"/>
  <c r="H8744" i="49"/>
  <c r="J8957" i="49"/>
  <c r="H8957" i="49"/>
  <c r="J9014" i="49"/>
  <c r="H9014" i="49"/>
  <c r="J8963" i="49"/>
  <c r="H8963" i="49"/>
  <c r="J8966" i="49"/>
  <c r="H8966" i="49"/>
  <c r="J9037" i="49"/>
  <c r="H9037" i="49"/>
  <c r="J8749" i="49"/>
  <c r="J8757" i="49"/>
  <c r="J8765" i="49"/>
  <c r="J8773" i="49"/>
  <c r="J8781" i="49"/>
  <c r="J8789" i="49"/>
  <c r="J8797" i="49"/>
  <c r="J8805" i="49"/>
  <c r="J8813" i="49"/>
  <c r="J8821" i="49"/>
  <c r="J8829" i="49"/>
  <c r="J8837" i="49"/>
  <c r="J8989" i="49"/>
  <c r="H8989" i="49"/>
  <c r="J8752" i="49"/>
  <c r="J8760" i="49"/>
  <c r="J8768" i="49"/>
  <c r="J8776" i="49"/>
  <c r="J8784" i="49"/>
  <c r="J8792" i="49"/>
  <c r="J8800" i="49"/>
  <c r="J8808" i="49"/>
  <c r="J8816" i="49"/>
  <c r="J8824" i="49"/>
  <c r="J8972" i="49"/>
  <c r="H8972" i="49"/>
  <c r="J8998" i="49"/>
  <c r="H8998" i="49"/>
  <c r="H8719" i="49"/>
  <c r="H8721" i="49"/>
  <c r="H8723" i="49"/>
  <c r="H8725" i="49"/>
  <c r="H8727" i="49"/>
  <c r="H8729" i="49"/>
  <c r="H8731" i="49"/>
  <c r="H8733" i="49"/>
  <c r="H8735" i="49"/>
  <c r="H8737" i="49"/>
  <c r="H8739" i="49"/>
  <c r="H8741" i="49"/>
  <c r="H8743" i="49"/>
  <c r="J9021" i="49"/>
  <c r="H9021" i="49"/>
  <c r="J8973" i="49"/>
  <c r="H8973" i="49"/>
  <c r="J9030" i="49"/>
  <c r="H9030" i="49"/>
  <c r="J8753" i="49"/>
  <c r="J8761" i="49"/>
  <c r="J8769" i="49"/>
  <c r="J8777" i="49"/>
  <c r="J8785" i="49"/>
  <c r="J8793" i="49"/>
  <c r="J8801" i="49"/>
  <c r="J8809" i="49"/>
  <c r="J8817" i="49"/>
  <c r="J8825" i="49"/>
  <c r="J8833" i="49"/>
  <c r="J8956" i="49"/>
  <c r="H8956" i="49"/>
  <c r="J8982" i="49"/>
  <c r="H8982" i="49"/>
  <c r="J9232" i="49"/>
  <c r="H9232" i="49"/>
  <c r="J9247" i="49"/>
  <c r="J9390" i="49"/>
  <c r="H9390" i="49"/>
  <c r="J9486" i="49"/>
  <c r="H9486" i="49"/>
  <c r="H8958" i="49"/>
  <c r="H8974" i="49"/>
  <c r="H8990" i="49"/>
  <c r="H9006" i="49"/>
  <c r="H9022" i="49"/>
  <c r="H9038" i="49"/>
  <c r="H9054" i="49"/>
  <c r="H9070" i="49"/>
  <c r="H9086" i="49"/>
  <c r="H9102" i="49"/>
  <c r="H9118" i="49"/>
  <c r="H9134" i="49"/>
  <c r="H9150" i="49"/>
  <c r="H9166" i="49"/>
  <c r="H9182" i="49"/>
  <c r="J9191" i="49"/>
  <c r="H9212" i="49"/>
  <c r="H9222" i="49"/>
  <c r="H9235" i="49"/>
  <c r="J9240" i="49"/>
  <c r="H9240" i="49"/>
  <c r="J9255" i="49"/>
  <c r="H9276" i="49"/>
  <c r="J9407" i="49"/>
  <c r="J9438" i="49"/>
  <c r="H9438" i="49"/>
  <c r="J9461" i="49"/>
  <c r="H9461" i="49"/>
  <c r="H8979" i="49"/>
  <c r="H8988" i="49"/>
  <c r="H8995" i="49"/>
  <c r="H9004" i="49"/>
  <c r="H9011" i="49"/>
  <c r="H9020" i="49"/>
  <c r="H9027" i="49"/>
  <c r="H9036" i="49"/>
  <c r="H9043" i="49"/>
  <c r="H9052" i="49"/>
  <c r="H9059" i="49"/>
  <c r="H9068" i="49"/>
  <c r="H9075" i="49"/>
  <c r="H9084" i="49"/>
  <c r="H9091" i="49"/>
  <c r="H9100" i="49"/>
  <c r="H9107" i="49"/>
  <c r="H9116" i="49"/>
  <c r="H9123" i="49"/>
  <c r="H9132" i="49"/>
  <c r="H9139" i="49"/>
  <c r="H9148" i="49"/>
  <c r="H9155" i="49"/>
  <c r="H9164" i="49"/>
  <c r="H9171" i="49"/>
  <c r="H9180" i="49"/>
  <c r="H9187" i="49"/>
  <c r="H9197" i="49"/>
  <c r="H9220" i="49"/>
  <c r="H9230" i="49"/>
  <c r="H9243" i="49"/>
  <c r="J9248" i="49"/>
  <c r="H9248" i="49"/>
  <c r="H9261" i="49"/>
  <c r="J9413" i="49"/>
  <c r="H9413" i="49"/>
  <c r="J9416" i="49"/>
  <c r="H9416" i="49"/>
  <c r="J9192" i="49"/>
  <c r="H9192" i="49"/>
  <c r="J9256" i="49"/>
  <c r="H9256" i="49"/>
  <c r="J9439" i="49"/>
  <c r="H9439" i="49"/>
  <c r="J9470" i="49"/>
  <c r="H9470" i="49"/>
  <c r="J9493" i="49"/>
  <c r="H9493" i="49"/>
  <c r="J9200" i="49"/>
  <c r="H9200" i="49"/>
  <c r="J9215" i="49"/>
  <c r="J9264" i="49"/>
  <c r="H9264" i="49"/>
  <c r="J9279" i="49"/>
  <c r="J9287" i="49"/>
  <c r="J9295" i="49"/>
  <c r="J9303" i="49"/>
  <c r="J9311" i="49"/>
  <c r="J9319" i="49"/>
  <c r="J9327" i="49"/>
  <c r="J9335" i="49"/>
  <c r="J9343" i="49"/>
  <c r="J9351" i="49"/>
  <c r="J9359" i="49"/>
  <c r="J9367" i="49"/>
  <c r="J9375" i="49"/>
  <c r="J9383" i="49"/>
  <c r="J9397" i="49"/>
  <c r="H9397" i="49"/>
  <c r="J9400" i="49"/>
  <c r="H9400" i="49"/>
  <c r="J9422" i="49"/>
  <c r="H9422" i="49"/>
  <c r="J9445" i="49"/>
  <c r="H9445" i="49"/>
  <c r="H9046" i="49"/>
  <c r="H9053" i="49"/>
  <c r="H9062" i="49"/>
  <c r="H9069" i="49"/>
  <c r="H9078" i="49"/>
  <c r="H9085" i="49"/>
  <c r="H9094" i="49"/>
  <c r="H9101" i="49"/>
  <c r="H9110" i="49"/>
  <c r="H9117" i="49"/>
  <c r="H9126" i="49"/>
  <c r="H9133" i="49"/>
  <c r="H9142" i="49"/>
  <c r="H9149" i="49"/>
  <c r="H9158" i="49"/>
  <c r="H9165" i="49"/>
  <c r="H9174" i="49"/>
  <c r="H9181" i="49"/>
  <c r="H9190" i="49"/>
  <c r="H9203" i="49"/>
  <c r="J9208" i="49"/>
  <c r="H9208" i="49"/>
  <c r="H9221" i="49"/>
  <c r="J9223" i="49"/>
  <c r="H9244" i="49"/>
  <c r="H9254" i="49"/>
  <c r="H9267" i="49"/>
  <c r="J9272" i="49"/>
  <c r="H9272" i="49"/>
  <c r="H9285" i="49"/>
  <c r="H9293" i="49"/>
  <c r="H9301" i="49"/>
  <c r="H9309" i="49"/>
  <c r="H9317" i="49"/>
  <c r="H9325" i="49"/>
  <c r="H9333" i="49"/>
  <c r="H9341" i="49"/>
  <c r="H9349" i="49"/>
  <c r="H9357" i="49"/>
  <c r="H9365" i="49"/>
  <c r="H9373" i="49"/>
  <c r="H9381" i="49"/>
  <c r="H9389" i="49"/>
  <c r="J9216" i="49"/>
  <c r="H9216" i="49"/>
  <c r="J9280" i="49"/>
  <c r="H9280" i="49"/>
  <c r="J9288" i="49"/>
  <c r="H9288" i="49"/>
  <c r="J9296" i="49"/>
  <c r="H9296" i="49"/>
  <c r="J9304" i="49"/>
  <c r="H9304" i="49"/>
  <c r="J9312" i="49"/>
  <c r="H9312" i="49"/>
  <c r="J9320" i="49"/>
  <c r="H9320" i="49"/>
  <c r="J9328" i="49"/>
  <c r="H9328" i="49"/>
  <c r="J9336" i="49"/>
  <c r="H9336" i="49"/>
  <c r="J9344" i="49"/>
  <c r="H9344" i="49"/>
  <c r="J9352" i="49"/>
  <c r="H9352" i="49"/>
  <c r="J9360" i="49"/>
  <c r="H9360" i="49"/>
  <c r="J9368" i="49"/>
  <c r="H9368" i="49"/>
  <c r="J9376" i="49"/>
  <c r="H9376" i="49"/>
  <c r="J9384" i="49"/>
  <c r="H9384" i="49"/>
  <c r="H9398" i="49"/>
  <c r="J9406" i="49"/>
  <c r="H9406" i="49"/>
  <c r="J9423" i="49"/>
  <c r="H9423" i="49"/>
  <c r="J9454" i="49"/>
  <c r="H9454" i="49"/>
  <c r="J9477" i="49"/>
  <c r="H9477" i="49"/>
  <c r="J9224" i="49"/>
  <c r="H9224" i="49"/>
  <c r="J9239" i="49"/>
  <c r="J9429" i="49"/>
  <c r="H9429" i="49"/>
  <c r="J9432" i="49"/>
  <c r="H9432" i="49"/>
  <c r="J9625" i="49"/>
  <c r="H9625" i="49"/>
  <c r="J9640" i="49"/>
  <c r="H9640" i="49"/>
  <c r="J9655" i="49"/>
  <c r="H9655" i="49"/>
  <c r="J9695" i="49"/>
  <c r="H9695" i="49"/>
  <c r="J9711" i="49"/>
  <c r="H9711" i="49"/>
  <c r="J9727" i="49"/>
  <c r="H9727" i="49"/>
  <c r="J9744" i="49"/>
  <c r="H9744" i="49"/>
  <c r="H9778" i="49"/>
  <c r="J9791" i="49"/>
  <c r="H9791" i="49"/>
  <c r="J9808" i="49"/>
  <c r="H9808" i="49"/>
  <c r="J9825" i="49"/>
  <c r="H9825" i="49"/>
  <c r="J9846" i="49"/>
  <c r="H9846" i="49"/>
  <c r="J9853" i="49"/>
  <c r="H9853" i="49"/>
  <c r="H9934" i="49"/>
  <c r="H10021" i="49"/>
  <c r="J10021" i="49"/>
  <c r="H9392" i="49"/>
  <c r="H9408" i="49"/>
  <c r="H9424" i="49"/>
  <c r="H9440" i="49"/>
  <c r="H9456" i="49"/>
  <c r="H9472" i="49"/>
  <c r="H9488" i="49"/>
  <c r="H9504" i="49"/>
  <c r="H9520" i="49"/>
  <c r="H9536" i="49"/>
  <c r="H9552" i="49"/>
  <c r="H9568" i="49"/>
  <c r="H9584" i="49"/>
  <c r="H9600" i="49"/>
  <c r="J9616" i="49"/>
  <c r="H9616" i="49"/>
  <c r="J9631" i="49"/>
  <c r="H9631" i="49"/>
  <c r="H9650" i="49"/>
  <c r="J9665" i="49"/>
  <c r="H9665" i="49"/>
  <c r="J9680" i="49"/>
  <c r="H9680" i="49"/>
  <c r="H9738" i="49"/>
  <c r="J9751" i="49"/>
  <c r="H9751" i="49"/>
  <c r="J9768" i="49"/>
  <c r="H9768" i="49"/>
  <c r="H9802" i="49"/>
  <c r="J9815" i="49"/>
  <c r="H9815" i="49"/>
  <c r="H10018" i="49"/>
  <c r="J10018" i="49"/>
  <c r="J10271" i="49"/>
  <c r="H10271" i="49"/>
  <c r="J10608" i="49"/>
  <c r="H10608" i="49"/>
  <c r="J10630" i="49"/>
  <c r="H10630" i="49"/>
  <c r="H9502" i="49"/>
  <c r="H9509" i="49"/>
  <c r="H9518" i="49"/>
  <c r="H9525" i="49"/>
  <c r="H9534" i="49"/>
  <c r="H9541" i="49"/>
  <c r="H9550" i="49"/>
  <c r="H9557" i="49"/>
  <c r="H9566" i="49"/>
  <c r="H9573" i="49"/>
  <c r="H9582" i="49"/>
  <c r="H9589" i="49"/>
  <c r="H9598" i="49"/>
  <c r="H9605" i="49"/>
  <c r="H9626" i="49"/>
  <c r="J9641" i="49"/>
  <c r="H9641" i="49"/>
  <c r="J9656" i="49"/>
  <c r="H9656" i="49"/>
  <c r="J9671" i="49"/>
  <c r="H9671" i="49"/>
  <c r="H9690" i="49"/>
  <c r="J9696" i="49"/>
  <c r="H9696" i="49"/>
  <c r="H9706" i="49"/>
  <c r="J9712" i="49"/>
  <c r="H9712" i="49"/>
  <c r="H9722" i="49"/>
  <c r="J9728" i="49"/>
  <c r="H9728" i="49"/>
  <c r="H9762" i="49"/>
  <c r="J9775" i="49"/>
  <c r="H9775" i="49"/>
  <c r="J9792" i="49"/>
  <c r="H9792" i="49"/>
  <c r="H9840" i="49"/>
  <c r="J9843" i="49"/>
  <c r="H9843" i="49"/>
  <c r="J9878" i="49"/>
  <c r="H9878" i="49"/>
  <c r="J9885" i="49"/>
  <c r="H9885" i="49"/>
  <c r="H9893" i="49"/>
  <c r="J9893" i="49"/>
  <c r="J9926" i="49"/>
  <c r="H9926" i="49"/>
  <c r="J9617" i="49"/>
  <c r="H9617" i="49"/>
  <c r="J9632" i="49"/>
  <c r="H9632" i="49"/>
  <c r="J9647" i="49"/>
  <c r="H9647" i="49"/>
  <c r="J9681" i="49"/>
  <c r="H9681" i="49"/>
  <c r="J9735" i="49"/>
  <c r="H9735" i="49"/>
  <c r="J9752" i="49"/>
  <c r="H9752" i="49"/>
  <c r="J9799" i="49"/>
  <c r="H9799" i="49"/>
  <c r="J9816" i="49"/>
  <c r="H9816" i="49"/>
  <c r="J9830" i="49"/>
  <c r="H9830" i="49"/>
  <c r="J9837" i="49"/>
  <c r="H9837" i="49"/>
  <c r="J9989" i="49"/>
  <c r="H9989" i="49"/>
  <c r="H10077" i="49"/>
  <c r="J10077" i="49"/>
  <c r="H10114" i="49"/>
  <c r="J10114" i="49"/>
  <c r="J9608" i="49"/>
  <c r="H9608" i="49"/>
  <c r="J9623" i="49"/>
  <c r="H9623" i="49"/>
  <c r="J9657" i="49"/>
  <c r="H9657" i="49"/>
  <c r="J9672" i="49"/>
  <c r="H9672" i="49"/>
  <c r="J9687" i="49"/>
  <c r="H9687" i="49"/>
  <c r="J9703" i="49"/>
  <c r="H9703" i="49"/>
  <c r="J9719" i="49"/>
  <c r="H9719" i="49"/>
  <c r="J9759" i="49"/>
  <c r="H9759" i="49"/>
  <c r="J9776" i="49"/>
  <c r="H9776" i="49"/>
  <c r="J9844" i="49"/>
  <c r="H9844" i="49"/>
  <c r="J9875" i="49"/>
  <c r="H9875" i="49"/>
  <c r="H9959" i="49"/>
  <c r="J9959" i="49"/>
  <c r="H9970" i="49"/>
  <c r="J9970" i="49"/>
  <c r="J9978" i="49"/>
  <c r="H9981" i="49"/>
  <c r="J9981" i="49"/>
  <c r="H10068" i="49"/>
  <c r="J10068" i="49"/>
  <c r="J10083" i="49"/>
  <c r="J10123" i="49"/>
  <c r="H10123" i="49"/>
  <c r="H9448" i="49"/>
  <c r="H9455" i="49"/>
  <c r="H9464" i="49"/>
  <c r="H9471" i="49"/>
  <c r="H9480" i="49"/>
  <c r="H9487" i="49"/>
  <c r="H9496" i="49"/>
  <c r="H9503" i="49"/>
  <c r="H9512" i="49"/>
  <c r="H9519" i="49"/>
  <c r="H9528" i="49"/>
  <c r="H9535" i="49"/>
  <c r="H9544" i="49"/>
  <c r="H9551" i="49"/>
  <c r="H9560" i="49"/>
  <c r="H9567" i="49"/>
  <c r="H9576" i="49"/>
  <c r="H9583" i="49"/>
  <c r="H9592" i="49"/>
  <c r="H9599" i="49"/>
  <c r="H9618" i="49"/>
  <c r="J9633" i="49"/>
  <c r="H9633" i="49"/>
  <c r="J9648" i="49"/>
  <c r="H9648" i="49"/>
  <c r="J9663" i="49"/>
  <c r="H9663" i="49"/>
  <c r="H9682" i="49"/>
  <c r="J9736" i="49"/>
  <c r="H9736" i="49"/>
  <c r="H9770" i="49"/>
  <c r="J9783" i="49"/>
  <c r="H9783" i="49"/>
  <c r="J9800" i="49"/>
  <c r="H9800" i="49"/>
  <c r="H9824" i="49"/>
  <c r="J9827" i="49"/>
  <c r="H9827" i="49"/>
  <c r="J9841" i="49"/>
  <c r="H9841" i="49"/>
  <c r="J9862" i="49"/>
  <c r="H9862" i="49"/>
  <c r="J9869" i="49"/>
  <c r="H9869" i="49"/>
  <c r="H9909" i="49"/>
  <c r="J9909" i="49"/>
  <c r="H9956" i="49"/>
  <c r="J9956" i="49"/>
  <c r="J10037" i="49"/>
  <c r="H10037" i="49"/>
  <c r="H10060" i="49"/>
  <c r="J10060" i="49"/>
  <c r="J9609" i="49"/>
  <c r="H9609" i="49"/>
  <c r="J9624" i="49"/>
  <c r="H9624" i="49"/>
  <c r="J9639" i="49"/>
  <c r="H9639" i="49"/>
  <c r="J9673" i="49"/>
  <c r="H9673" i="49"/>
  <c r="J9688" i="49"/>
  <c r="H9688" i="49"/>
  <c r="J9704" i="49"/>
  <c r="H9704" i="49"/>
  <c r="J9720" i="49"/>
  <c r="H9720" i="49"/>
  <c r="J9743" i="49"/>
  <c r="H9743" i="49"/>
  <c r="J9760" i="49"/>
  <c r="H9760" i="49"/>
  <c r="J9807" i="49"/>
  <c r="H9807" i="49"/>
  <c r="J9821" i="49"/>
  <c r="H9821" i="49"/>
  <c r="J9942" i="49"/>
  <c r="H9942" i="49"/>
  <c r="J9953" i="49"/>
  <c r="H9953" i="49"/>
  <c r="J9615" i="49"/>
  <c r="H9615" i="49"/>
  <c r="J9649" i="49"/>
  <c r="H9649" i="49"/>
  <c r="J9664" i="49"/>
  <c r="H9664" i="49"/>
  <c r="J9679" i="49"/>
  <c r="H9679" i="49"/>
  <c r="J9767" i="49"/>
  <c r="H9767" i="49"/>
  <c r="J9784" i="49"/>
  <c r="H9784" i="49"/>
  <c r="J9828" i="49"/>
  <c r="H9828" i="49"/>
  <c r="J9859" i="49"/>
  <c r="H9859" i="49"/>
  <c r="H9901" i="49"/>
  <c r="J9901" i="49"/>
  <c r="H9945" i="49"/>
  <c r="J9945" i="49"/>
  <c r="H10024" i="49"/>
  <c r="J10024" i="49"/>
  <c r="J10029" i="49"/>
  <c r="J9613" i="49"/>
  <c r="H9613" i="49"/>
  <c r="J9621" i="49"/>
  <c r="H9621" i="49"/>
  <c r="J9629" i="49"/>
  <c r="H9629" i="49"/>
  <c r="J9637" i="49"/>
  <c r="H9637" i="49"/>
  <c r="J9645" i="49"/>
  <c r="H9645" i="49"/>
  <c r="J9653" i="49"/>
  <c r="H9653" i="49"/>
  <c r="J9661" i="49"/>
  <c r="H9661" i="49"/>
  <c r="J9669" i="49"/>
  <c r="H9669" i="49"/>
  <c r="J9677" i="49"/>
  <c r="H9677" i="49"/>
  <c r="J9685" i="49"/>
  <c r="H9685" i="49"/>
  <c r="J9693" i="49"/>
  <c r="H9693" i="49"/>
  <c r="J9701" i="49"/>
  <c r="H9701" i="49"/>
  <c r="J9709" i="49"/>
  <c r="H9709" i="49"/>
  <c r="J9717" i="49"/>
  <c r="H9717" i="49"/>
  <c r="J9725" i="49"/>
  <c r="H9725" i="49"/>
  <c r="J9733" i="49"/>
  <c r="H9733" i="49"/>
  <c r="J9741" i="49"/>
  <c r="H9741" i="49"/>
  <c r="J9749" i="49"/>
  <c r="H9749" i="49"/>
  <c r="J9757" i="49"/>
  <c r="H9757" i="49"/>
  <c r="J9765" i="49"/>
  <c r="H9765" i="49"/>
  <c r="J9773" i="49"/>
  <c r="H9773" i="49"/>
  <c r="J9781" i="49"/>
  <c r="H9781" i="49"/>
  <c r="J9789" i="49"/>
  <c r="H9789" i="49"/>
  <c r="J9797" i="49"/>
  <c r="H9797" i="49"/>
  <c r="J9805" i="49"/>
  <c r="H9805" i="49"/>
  <c r="J9813" i="49"/>
  <c r="H9813" i="49"/>
  <c r="J9831" i="49"/>
  <c r="H9831" i="49"/>
  <c r="J9847" i="49"/>
  <c r="H9847" i="49"/>
  <c r="H9860" i="49"/>
  <c r="J9863" i="49"/>
  <c r="H9863" i="49"/>
  <c r="H9876" i="49"/>
  <c r="J9879" i="49"/>
  <c r="H9879" i="49"/>
  <c r="H9902" i="49"/>
  <c r="J9910" i="49"/>
  <c r="H9910" i="49"/>
  <c r="H9937" i="49"/>
  <c r="J9937" i="49"/>
  <c r="H10001" i="49"/>
  <c r="H10007" i="49"/>
  <c r="J10007" i="49"/>
  <c r="H10106" i="49"/>
  <c r="J10106" i="49"/>
  <c r="J10237" i="49"/>
  <c r="H10237" i="49"/>
  <c r="H10240" i="49"/>
  <c r="J10251" i="49"/>
  <c r="H10251" i="49"/>
  <c r="J10598" i="49"/>
  <c r="H10598" i="49"/>
  <c r="J10605" i="49"/>
  <c r="H10605" i="49"/>
  <c r="J9857" i="49"/>
  <c r="H9857" i="49"/>
  <c r="J9873" i="49"/>
  <c r="H9873" i="49"/>
  <c r="J9894" i="49"/>
  <c r="H9894" i="49"/>
  <c r="H9921" i="49"/>
  <c r="J9921" i="49"/>
  <c r="H9954" i="49"/>
  <c r="J9954" i="49"/>
  <c r="H9960" i="49"/>
  <c r="J9960" i="49"/>
  <c r="H10004" i="49"/>
  <c r="J10004" i="49"/>
  <c r="H10013" i="49"/>
  <c r="J10013" i="49"/>
  <c r="J10049" i="49"/>
  <c r="H10049" i="49"/>
  <c r="H10055" i="49"/>
  <c r="J10055" i="49"/>
  <c r="J10069" i="49"/>
  <c r="H10069" i="49"/>
  <c r="J10075" i="49"/>
  <c r="H10075" i="49"/>
  <c r="H10098" i="49"/>
  <c r="J10098" i="49"/>
  <c r="H10152" i="49"/>
  <c r="J10152" i="49"/>
  <c r="J10496" i="49"/>
  <c r="H10496" i="49"/>
  <c r="J10525" i="49"/>
  <c r="H10525" i="49"/>
  <c r="J10553" i="49"/>
  <c r="H10553" i="49"/>
  <c r="J10577" i="49"/>
  <c r="H10577" i="49"/>
  <c r="J9611" i="49"/>
  <c r="H9611" i="49"/>
  <c r="J9619" i="49"/>
  <c r="H9619" i="49"/>
  <c r="J9627" i="49"/>
  <c r="H9627" i="49"/>
  <c r="J9635" i="49"/>
  <c r="H9635" i="49"/>
  <c r="J9643" i="49"/>
  <c r="H9643" i="49"/>
  <c r="J9651" i="49"/>
  <c r="H9651" i="49"/>
  <c r="J9659" i="49"/>
  <c r="H9659" i="49"/>
  <c r="J9667" i="49"/>
  <c r="H9667" i="49"/>
  <c r="J9675" i="49"/>
  <c r="H9675" i="49"/>
  <c r="J9683" i="49"/>
  <c r="H9683" i="49"/>
  <c r="J9691" i="49"/>
  <c r="H9691" i="49"/>
  <c r="J9699" i="49"/>
  <c r="H9699" i="49"/>
  <c r="J9707" i="49"/>
  <c r="H9707" i="49"/>
  <c r="J9715" i="49"/>
  <c r="H9715" i="49"/>
  <c r="J9723" i="49"/>
  <c r="H9723" i="49"/>
  <c r="J9731" i="49"/>
  <c r="H9731" i="49"/>
  <c r="J9739" i="49"/>
  <c r="H9739" i="49"/>
  <c r="J9747" i="49"/>
  <c r="H9747" i="49"/>
  <c r="J9755" i="49"/>
  <c r="H9755" i="49"/>
  <c r="J9763" i="49"/>
  <c r="H9763" i="49"/>
  <c r="J9771" i="49"/>
  <c r="H9771" i="49"/>
  <c r="J9779" i="49"/>
  <c r="H9779" i="49"/>
  <c r="J9787" i="49"/>
  <c r="H9787" i="49"/>
  <c r="J9795" i="49"/>
  <c r="H9795" i="49"/>
  <c r="J9803" i="49"/>
  <c r="H9803" i="49"/>
  <c r="J9811" i="49"/>
  <c r="H9811" i="49"/>
  <c r="J9819" i="49"/>
  <c r="H9819" i="49"/>
  <c r="J9835" i="49"/>
  <c r="H9835" i="49"/>
  <c r="J9851" i="49"/>
  <c r="H9851" i="49"/>
  <c r="J9867" i="49"/>
  <c r="H9867" i="49"/>
  <c r="J9883" i="49"/>
  <c r="H9883" i="49"/>
  <c r="H9905" i="49"/>
  <c r="J9905" i="49"/>
  <c r="J9913" i="49"/>
  <c r="J9927" i="49"/>
  <c r="J9946" i="49"/>
  <c r="H9946" i="49"/>
  <c r="J9957" i="49"/>
  <c r="J9996" i="49"/>
  <c r="J10052" i="49"/>
  <c r="H10061" i="49"/>
  <c r="J10061" i="49"/>
  <c r="J10107" i="49"/>
  <c r="H10107" i="49"/>
  <c r="H10138" i="49"/>
  <c r="J10138" i="49"/>
  <c r="H10210" i="49"/>
  <c r="J10210" i="49"/>
  <c r="J10432" i="49"/>
  <c r="H10432" i="49"/>
  <c r="J9829" i="49"/>
  <c r="H9829" i="49"/>
  <c r="J9845" i="49"/>
  <c r="H9845" i="49"/>
  <c r="J9861" i="49"/>
  <c r="H9861" i="49"/>
  <c r="J9877" i="49"/>
  <c r="H9877" i="49"/>
  <c r="H9889" i="49"/>
  <c r="J9889" i="49"/>
  <c r="J9897" i="49"/>
  <c r="J9911" i="49"/>
  <c r="J9930" i="49"/>
  <c r="H9930" i="49"/>
  <c r="J9938" i="49"/>
  <c r="H9949" i="49"/>
  <c r="J9949" i="49"/>
  <c r="J9985" i="49"/>
  <c r="H9985" i="49"/>
  <c r="H9991" i="49"/>
  <c r="J9991" i="49"/>
  <c r="H10002" i="49"/>
  <c r="J10002" i="49"/>
  <c r="J10005" i="49"/>
  <c r="H10005" i="49"/>
  <c r="H10011" i="49"/>
  <c r="J10033" i="49"/>
  <c r="H10033" i="49"/>
  <c r="H10036" i="49"/>
  <c r="J10036" i="49"/>
  <c r="H10050" i="49"/>
  <c r="J10050" i="49"/>
  <c r="H10090" i="49"/>
  <c r="J10090" i="49"/>
  <c r="H10130" i="49"/>
  <c r="J10130" i="49"/>
  <c r="J10172" i="49"/>
  <c r="H10184" i="49"/>
  <c r="J10184" i="49"/>
  <c r="J10331" i="49"/>
  <c r="H10331" i="49"/>
  <c r="J10391" i="49"/>
  <c r="H10391" i="49"/>
  <c r="J9689" i="49"/>
  <c r="H9689" i="49"/>
  <c r="J9697" i="49"/>
  <c r="H9697" i="49"/>
  <c r="J9705" i="49"/>
  <c r="H9705" i="49"/>
  <c r="J9713" i="49"/>
  <c r="H9713" i="49"/>
  <c r="J9721" i="49"/>
  <c r="H9721" i="49"/>
  <c r="J9729" i="49"/>
  <c r="H9729" i="49"/>
  <c r="J9737" i="49"/>
  <c r="H9737" i="49"/>
  <c r="J9745" i="49"/>
  <c r="H9745" i="49"/>
  <c r="J9753" i="49"/>
  <c r="H9753" i="49"/>
  <c r="J9761" i="49"/>
  <c r="H9761" i="49"/>
  <c r="J9769" i="49"/>
  <c r="H9769" i="49"/>
  <c r="J9777" i="49"/>
  <c r="H9777" i="49"/>
  <c r="J9785" i="49"/>
  <c r="H9785" i="49"/>
  <c r="J9793" i="49"/>
  <c r="H9793" i="49"/>
  <c r="J9801" i="49"/>
  <c r="H9801" i="49"/>
  <c r="J9809" i="49"/>
  <c r="H9809" i="49"/>
  <c r="J9817" i="49"/>
  <c r="H9817" i="49"/>
  <c r="H9820" i="49"/>
  <c r="J9823" i="49"/>
  <c r="H9823" i="49"/>
  <c r="H9836" i="49"/>
  <c r="J9839" i="49"/>
  <c r="H9839" i="49"/>
  <c r="H9852" i="49"/>
  <c r="J9855" i="49"/>
  <c r="H9855" i="49"/>
  <c r="H9868" i="49"/>
  <c r="J9871" i="49"/>
  <c r="H9871" i="49"/>
  <c r="H9884" i="49"/>
  <c r="J9895" i="49"/>
  <c r="J9914" i="49"/>
  <c r="H9914" i="49"/>
  <c r="J9922" i="49"/>
  <c r="H9933" i="49"/>
  <c r="J9933" i="49"/>
  <c r="H9941" i="49"/>
  <c r="J9941" i="49"/>
  <c r="H9997" i="49"/>
  <c r="J9997" i="49"/>
  <c r="J10053" i="49"/>
  <c r="H10053" i="49"/>
  <c r="H10082" i="49"/>
  <c r="J10082" i="49"/>
  <c r="H10170" i="49"/>
  <c r="J10170" i="49"/>
  <c r="H10297" i="49"/>
  <c r="J10300" i="49"/>
  <c r="H10300" i="49"/>
  <c r="J10385" i="49"/>
  <c r="H10385" i="49"/>
  <c r="J10397" i="49"/>
  <c r="H10397" i="49"/>
  <c r="J9833" i="49"/>
  <c r="H9833" i="49"/>
  <c r="J9849" i="49"/>
  <c r="H9849" i="49"/>
  <c r="J9865" i="49"/>
  <c r="H9865" i="49"/>
  <c r="J9881" i="49"/>
  <c r="H9881" i="49"/>
  <c r="J9898" i="49"/>
  <c r="H9898" i="49"/>
  <c r="H9917" i="49"/>
  <c r="J9917" i="49"/>
  <c r="H9925" i="49"/>
  <c r="J9925" i="49"/>
  <c r="J9969" i="49"/>
  <c r="H9969" i="49"/>
  <c r="H9972" i="49"/>
  <c r="J9972" i="49"/>
  <c r="H9986" i="49"/>
  <c r="J9986" i="49"/>
  <c r="J10017" i="49"/>
  <c r="H10017" i="49"/>
  <c r="H10020" i="49"/>
  <c r="J10020" i="49"/>
  <c r="H10023" i="49"/>
  <c r="J10023" i="49"/>
  <c r="H10034" i="49"/>
  <c r="J10034" i="49"/>
  <c r="H10045" i="49"/>
  <c r="J10045" i="49"/>
  <c r="J10091" i="49"/>
  <c r="H10091" i="49"/>
  <c r="H10122" i="49"/>
  <c r="J10122" i="49"/>
  <c r="H10146" i="49"/>
  <c r="J10146" i="49"/>
  <c r="J10274" i="49"/>
  <c r="H10274" i="49"/>
  <c r="H10088" i="49"/>
  <c r="J10088" i="49"/>
  <c r="H10104" i="49"/>
  <c r="J10104" i="49"/>
  <c r="H10120" i="49"/>
  <c r="J10120" i="49"/>
  <c r="H10136" i="49"/>
  <c r="J10136" i="49"/>
  <c r="H10162" i="49"/>
  <c r="J10162" i="49"/>
  <c r="H10200" i="49"/>
  <c r="J10200" i="49"/>
  <c r="H10226" i="49"/>
  <c r="J10226" i="49"/>
  <c r="J10245" i="49"/>
  <c r="H10245" i="49"/>
  <c r="J10449" i="49"/>
  <c r="H10449" i="49"/>
  <c r="J10502" i="49"/>
  <c r="H10502" i="49"/>
  <c r="J10528" i="49"/>
  <c r="H10528" i="49"/>
  <c r="J10532" i="49"/>
  <c r="H10532" i="49"/>
  <c r="J10556" i="49"/>
  <c r="H10556" i="49"/>
  <c r="J10563" i="49"/>
  <c r="H10563" i="49"/>
  <c r="J10601" i="49"/>
  <c r="H10601" i="49"/>
  <c r="H9976" i="49"/>
  <c r="J9976" i="49"/>
  <c r="H10040" i="49"/>
  <c r="J10040" i="49"/>
  <c r="H10081" i="49"/>
  <c r="H10097" i="49"/>
  <c r="H10113" i="49"/>
  <c r="H10129" i="49"/>
  <c r="J10301" i="49"/>
  <c r="H10301" i="49"/>
  <c r="H10066" i="49"/>
  <c r="J10066" i="49"/>
  <c r="H10168" i="49"/>
  <c r="J10168" i="49"/>
  <c r="H10194" i="49"/>
  <c r="J10194" i="49"/>
  <c r="J10284" i="49"/>
  <c r="H10284" i="49"/>
  <c r="J10287" i="49"/>
  <c r="H10287" i="49"/>
  <c r="H9992" i="49"/>
  <c r="J9992" i="49"/>
  <c r="H10056" i="49"/>
  <c r="J10056" i="49"/>
  <c r="J10071" i="49"/>
  <c r="J10154" i="49"/>
  <c r="J10218" i="49"/>
  <c r="H10253" i="49"/>
  <c r="J10258" i="49"/>
  <c r="J10281" i="49"/>
  <c r="H10281" i="49"/>
  <c r="J10293" i="49"/>
  <c r="H10293" i="49"/>
  <c r="J10315" i="49"/>
  <c r="H10315" i="49"/>
  <c r="H10178" i="49"/>
  <c r="J10178" i="49"/>
  <c r="H10216" i="49"/>
  <c r="J10216" i="49"/>
  <c r="J10288" i="49"/>
  <c r="H10288" i="49"/>
  <c r="J10336" i="49"/>
  <c r="H10336" i="49"/>
  <c r="H10008" i="49"/>
  <c r="J10008" i="49"/>
  <c r="H10072" i="49"/>
  <c r="J10072" i="49"/>
  <c r="J10202" i="49"/>
  <c r="H10262" i="49"/>
  <c r="J10262" i="49"/>
  <c r="J10276" i="49"/>
  <c r="J10322" i="49"/>
  <c r="H10322" i="49"/>
  <c r="H10235" i="49"/>
  <c r="J10261" i="49"/>
  <c r="H10261" i="49"/>
  <c r="H10272" i="49"/>
  <c r="H10285" i="49"/>
  <c r="J10303" i="49"/>
  <c r="H10303" i="49"/>
  <c r="J10316" i="49"/>
  <c r="H10316" i="49"/>
  <c r="H10329" i="49"/>
  <c r="H10369" i="49"/>
  <c r="H10375" i="49"/>
  <c r="J10380" i="49"/>
  <c r="H10380" i="49"/>
  <c r="J10386" i="49"/>
  <c r="H10386" i="49"/>
  <c r="J10400" i="49"/>
  <c r="H10400" i="49"/>
  <c r="J10487" i="49"/>
  <c r="H10487" i="49"/>
  <c r="J10493" i="49"/>
  <c r="H10493" i="49"/>
  <c r="J10277" i="49"/>
  <c r="H10277" i="49"/>
  <c r="J10319" i="49"/>
  <c r="H10319" i="49"/>
  <c r="J10332" i="49"/>
  <c r="H10332" i="49"/>
  <c r="J10358" i="49"/>
  <c r="H10358" i="49"/>
  <c r="H10410" i="49"/>
  <c r="J10418" i="49"/>
  <c r="H10418" i="49"/>
  <c r="J10476" i="49"/>
  <c r="H10476" i="49"/>
  <c r="J10509" i="49"/>
  <c r="H10509" i="49"/>
  <c r="J10540" i="49"/>
  <c r="H10540" i="49"/>
  <c r="J10547" i="49"/>
  <c r="H10547" i="49"/>
  <c r="J10585" i="49"/>
  <c r="H10585" i="49"/>
  <c r="J10364" i="49"/>
  <c r="H10364" i="49"/>
  <c r="H10387" i="49"/>
  <c r="J10387" i="49"/>
  <c r="J10407" i="49"/>
  <c r="H10407" i="49"/>
  <c r="J10413" i="49"/>
  <c r="H10413" i="49"/>
  <c r="J10236" i="49"/>
  <c r="H10236" i="49"/>
  <c r="H10249" i="49"/>
  <c r="H10283" i="49"/>
  <c r="J10309" i="49"/>
  <c r="H10309" i="49"/>
  <c r="H10320" i="49"/>
  <c r="H10333" i="49"/>
  <c r="J10338" i="49"/>
  <c r="H10338" i="49"/>
  <c r="H10348" i="49"/>
  <c r="H10419" i="49"/>
  <c r="J10419" i="49"/>
  <c r="H10425" i="49"/>
  <c r="J10425" i="49"/>
  <c r="J10471" i="49"/>
  <c r="H10471" i="49"/>
  <c r="J10239" i="49"/>
  <c r="H10239" i="49"/>
  <c r="J10252" i="49"/>
  <c r="H10252" i="49"/>
  <c r="H10265" i="49"/>
  <c r="H10299" i="49"/>
  <c r="J10325" i="49"/>
  <c r="H10325" i="49"/>
  <c r="H10341" i="49"/>
  <c r="J10362" i="49"/>
  <c r="H10362" i="49"/>
  <c r="J10365" i="49"/>
  <c r="H10365" i="49"/>
  <c r="J10402" i="49"/>
  <c r="H10402" i="49"/>
  <c r="J10422" i="49"/>
  <c r="H10422" i="49"/>
  <c r="J10448" i="49"/>
  <c r="H10448" i="49"/>
  <c r="J10454" i="49"/>
  <c r="H10454" i="49"/>
  <c r="H10457" i="49"/>
  <c r="J10457" i="49"/>
  <c r="J10255" i="49"/>
  <c r="H10255" i="49"/>
  <c r="J10268" i="49"/>
  <c r="H10268" i="49"/>
  <c r="J10354" i="49"/>
  <c r="H10354" i="49"/>
  <c r="J10396" i="49"/>
  <c r="H10396" i="49"/>
  <c r="J10426" i="49"/>
  <c r="H10426" i="49"/>
  <c r="J10460" i="49"/>
  <c r="H10460" i="49"/>
  <c r="J10370" i="49"/>
  <c r="H10370" i="49"/>
  <c r="J10381" i="49"/>
  <c r="H10381" i="49"/>
  <c r="J10438" i="49"/>
  <c r="H10438" i="49"/>
  <c r="J10512" i="49"/>
  <c r="H10512" i="49"/>
  <c r="J10406" i="49"/>
  <c r="H10406" i="49"/>
  <c r="J10444" i="49"/>
  <c r="H10444" i="49"/>
  <c r="J10466" i="49"/>
  <c r="H10466" i="49"/>
  <c r="J10500" i="49"/>
  <c r="H10500" i="49"/>
  <c r="J10516" i="49"/>
  <c r="H10516" i="49"/>
  <c r="J10537" i="49"/>
  <c r="H10537" i="49"/>
  <c r="J10561" i="49"/>
  <c r="H10561" i="49"/>
  <c r="J10589" i="49"/>
  <c r="H10589" i="49"/>
  <c r="H10352" i="49"/>
  <c r="J10371" i="49"/>
  <c r="J10390" i="49"/>
  <c r="H10390" i="49"/>
  <c r="H10401" i="49"/>
  <c r="J10409" i="49"/>
  <c r="H10423" i="49"/>
  <c r="J10428" i="49"/>
  <c r="H10428" i="49"/>
  <c r="H10442" i="49"/>
  <c r="J10450" i="49"/>
  <c r="H10450" i="49"/>
  <c r="J10461" i="49"/>
  <c r="H10461" i="49"/>
  <c r="H10489" i="49"/>
  <c r="H10495" i="49"/>
  <c r="J10374" i="49"/>
  <c r="H10374" i="49"/>
  <c r="J10412" i="49"/>
  <c r="H10412" i="49"/>
  <c r="J10434" i="49"/>
  <c r="H10434" i="49"/>
  <c r="J10445" i="49"/>
  <c r="H10445" i="49"/>
  <c r="H10464" i="49"/>
  <c r="J10486" i="49"/>
  <c r="H10486" i="49"/>
  <c r="J10429" i="49"/>
  <c r="H10429" i="49"/>
  <c r="J10481" i="49"/>
  <c r="H10481" i="49"/>
  <c r="J10501" i="49"/>
  <c r="H10501" i="49"/>
  <c r="J10513" i="49"/>
  <c r="H10513" i="49"/>
  <c r="J10529" i="49"/>
  <c r="H10529" i="49"/>
  <c r="J10557" i="49"/>
  <c r="H10557" i="49"/>
  <c r="J10564" i="49"/>
  <c r="H10564" i="49"/>
  <c r="J10588" i="49"/>
  <c r="H10588" i="49"/>
  <c r="J10595" i="49"/>
  <c r="H10595" i="49"/>
  <c r="H10470" i="49"/>
  <c r="J10475" i="49"/>
  <c r="H10475" i="49"/>
  <c r="H10478" i="49"/>
  <c r="H10508" i="49"/>
  <c r="J10517" i="49"/>
  <c r="H10517" i="49"/>
  <c r="J10541" i="49"/>
  <c r="H10541" i="49"/>
  <c r="J10548" i="49"/>
  <c r="H10548" i="49"/>
  <c r="J10572" i="49"/>
  <c r="H10572" i="49"/>
  <c r="J10579" i="49"/>
  <c r="H10579" i="49"/>
  <c r="J10614" i="49"/>
  <c r="H10614" i="49"/>
  <c r="J10494" i="49"/>
  <c r="H10494" i="49"/>
  <c r="J10524" i="49"/>
  <c r="H10524" i="49"/>
  <c r="J10531" i="49"/>
  <c r="H10531" i="49"/>
  <c r="J10569" i="49"/>
  <c r="H10569" i="49"/>
  <c r="J10593" i="49"/>
  <c r="H10593" i="49"/>
  <c r="J10521" i="49"/>
  <c r="H10521" i="49"/>
  <c r="J10545" i="49"/>
  <c r="H10545" i="49"/>
  <c r="J10573" i="49"/>
  <c r="H10573" i="49"/>
  <c r="J10580" i="49"/>
  <c r="H10580" i="49"/>
  <c r="J10611" i="49"/>
  <c r="H10611" i="49"/>
  <c r="J10535" i="49"/>
  <c r="H10535" i="49"/>
  <c r="J10551" i="49"/>
  <c r="H10551" i="49"/>
  <c r="J10567" i="49"/>
  <c r="H10567" i="49"/>
  <c r="J10583" i="49"/>
  <c r="H10583" i="49"/>
  <c r="H10596" i="49"/>
  <c r="J10599" i="49"/>
  <c r="H10599" i="49"/>
  <c r="H10612" i="49"/>
  <c r="H10628" i="49"/>
  <c r="J10609" i="49"/>
  <c r="H10609" i="49"/>
  <c r="J10523" i="49"/>
  <c r="H10523" i="49"/>
  <c r="J10539" i="49"/>
  <c r="H10539" i="49"/>
  <c r="J10555" i="49"/>
  <c r="H10555" i="49"/>
  <c r="J10571" i="49"/>
  <c r="H10571" i="49"/>
  <c r="J10587" i="49"/>
  <c r="H10587" i="49"/>
  <c r="J10603" i="49"/>
  <c r="H10603" i="49"/>
  <c r="H10510" i="49"/>
  <c r="H10518" i="49"/>
  <c r="H10530" i="49"/>
  <c r="J10533" i="49"/>
  <c r="H10533" i="49"/>
  <c r="H10546" i="49"/>
  <c r="J10549" i="49"/>
  <c r="H10549" i="49"/>
  <c r="H10562" i="49"/>
  <c r="J10565" i="49"/>
  <c r="H10565" i="49"/>
  <c r="H10578" i="49"/>
  <c r="J10581" i="49"/>
  <c r="H10581" i="49"/>
  <c r="H10594" i="49"/>
  <c r="J10597" i="49"/>
  <c r="H10597" i="49"/>
  <c r="H10610" i="49"/>
  <c r="J10613" i="49"/>
  <c r="H10613" i="49"/>
  <c r="H10626" i="49"/>
  <c r="J10527" i="49"/>
  <c r="H10527" i="49"/>
  <c r="J10543" i="49"/>
  <c r="H10543" i="49"/>
  <c r="J10559" i="49"/>
  <c r="H10559" i="49"/>
  <c r="J10575" i="49"/>
  <c r="H10575" i="49"/>
  <c r="J10591" i="49"/>
  <c r="H10591" i="49"/>
  <c r="H10604" i="49"/>
  <c r="J10607" i="49"/>
  <c r="H10607" i="49"/>
  <c r="H10620" i="49"/>
  <c r="H10636" i="49"/>
  <c r="H10615" i="49"/>
  <c r="H10617" i="49"/>
  <c r="H10619" i="49"/>
  <c r="H10621" i="49"/>
  <c r="H10623" i="49"/>
  <c r="H10625" i="49"/>
  <c r="H10627" i="49"/>
  <c r="H10629" i="49"/>
  <c r="H10631" i="49"/>
  <c r="H10633" i="49"/>
  <c r="H10635" i="49"/>
  <c r="H10637" i="49"/>
  <c r="H10639" i="49"/>
  <c r="E4" i="32" l="1"/>
  <c r="F4" i="32"/>
  <c r="G4" i="32"/>
  <c r="H4" i="32"/>
  <c r="I4" i="32"/>
  <c r="J4" i="32"/>
  <c r="K4" i="32"/>
  <c r="L4" i="32"/>
  <c r="M4" i="32"/>
  <c r="N4" i="32"/>
  <c r="O4" i="32"/>
  <c r="P4" i="32"/>
  <c r="Q4" i="32"/>
  <c r="R4" i="32"/>
  <c r="S4" i="32"/>
  <c r="T4" i="32"/>
  <c r="U4" i="32"/>
  <c r="V4" i="32"/>
  <c r="W4" i="32"/>
  <c r="X4" i="32"/>
  <c r="Y4" i="32"/>
  <c r="Z4" i="32"/>
  <c r="AA4" i="32"/>
  <c r="AB4" i="32"/>
  <c r="AC4" i="32"/>
  <c r="AD4" i="32"/>
  <c r="AE4" i="32"/>
  <c r="AF4" i="32"/>
  <c r="AG4" i="32"/>
  <c r="AH4" i="32"/>
  <c r="AI4" i="32"/>
  <c r="AJ4" i="32"/>
  <c r="AK4" i="32"/>
  <c r="B6" i="32"/>
  <c r="B4" i="32" s="1"/>
  <c r="E6" i="31"/>
  <c r="F6" i="31"/>
  <c r="G6" i="31"/>
  <c r="H6" i="31"/>
  <c r="I6" i="31"/>
  <c r="J6" i="31"/>
  <c r="K6" i="31"/>
  <c r="L6" i="31"/>
  <c r="M6" i="31"/>
  <c r="N6" i="31"/>
  <c r="O6" i="31"/>
  <c r="P6" i="31"/>
  <c r="Q6" i="31"/>
  <c r="R6" i="31"/>
  <c r="S6" i="31"/>
  <c r="T6" i="31"/>
  <c r="U6" i="31"/>
  <c r="V6" i="31"/>
  <c r="W6" i="31"/>
  <c r="X6" i="31"/>
  <c r="Y6" i="31"/>
  <c r="Z6" i="31"/>
  <c r="AA6" i="31"/>
  <c r="AB6" i="31"/>
  <c r="AC6" i="31"/>
  <c r="AD6" i="31"/>
  <c r="AE6" i="31"/>
  <c r="AF6" i="31"/>
  <c r="AG6" i="31"/>
  <c r="AH6" i="31"/>
  <c r="AI6" i="31"/>
  <c r="AJ6" i="31"/>
  <c r="AK6" i="31"/>
  <c r="D6" i="31"/>
  <c r="C6" i="31" s="1"/>
  <c r="B6" i="7"/>
  <c r="AB9" i="32"/>
  <c r="AC9" i="32"/>
  <c r="AD9" i="32"/>
  <c r="AE9" i="32"/>
  <c r="AF9" i="32"/>
  <c r="AG9" i="32"/>
  <c r="AH9" i="32"/>
  <c r="AI9" i="32"/>
  <c r="AJ9" i="32"/>
  <c r="AK9" i="32"/>
  <c r="AD7" i="10"/>
  <c r="AE7" i="10"/>
  <c r="AF7" i="10"/>
  <c r="AG7" i="10"/>
  <c r="AH7" i="10"/>
  <c r="AI7" i="10"/>
  <c r="AJ7" i="10"/>
  <c r="AK7" i="10"/>
  <c r="AD9" i="10"/>
  <c r="AE9" i="10"/>
  <c r="AF9" i="10"/>
  <c r="AG9" i="10"/>
  <c r="AH9" i="10"/>
  <c r="AI9" i="10"/>
  <c r="AJ9" i="10"/>
  <c r="AK9" i="10"/>
  <c r="AD9" i="16"/>
  <c r="AE9" i="16"/>
  <c r="AF9" i="16"/>
  <c r="AG9" i="16"/>
  <c r="AH9" i="16"/>
  <c r="AI9" i="16"/>
  <c r="AJ9" i="16"/>
  <c r="AK9" i="16"/>
  <c r="AD7" i="16"/>
  <c r="AE7" i="16"/>
  <c r="AF7" i="16"/>
  <c r="AG7" i="16"/>
  <c r="AH7" i="16"/>
  <c r="AI7" i="16"/>
  <c r="AJ7" i="16"/>
  <c r="AK7" i="16"/>
  <c r="B109" i="4"/>
  <c r="C6" i="7" l="1"/>
  <c r="B6" i="31"/>
  <c r="D4" i="32"/>
  <c r="C6" i="32"/>
  <c r="C4" i="32" s="1"/>
  <c r="B6" i="6"/>
  <c r="N3" i="37"/>
  <c r="C21" i="37" s="1"/>
  <c r="O3" i="37"/>
  <c r="D21" i="37" s="1"/>
  <c r="P3" i="37"/>
  <c r="E21" i="37" s="1"/>
  <c r="Q3" i="37"/>
  <c r="F21" i="37" s="1"/>
  <c r="R3" i="37"/>
  <c r="G21" i="37" s="1"/>
  <c r="S3" i="37"/>
  <c r="H21" i="37" s="1"/>
  <c r="T3" i="37"/>
  <c r="I21" i="37" s="1"/>
  <c r="U3" i="37"/>
  <c r="J21" i="37" s="1"/>
  <c r="N4" i="37"/>
  <c r="C22" i="37" s="1"/>
  <c r="O4" i="37"/>
  <c r="D22" i="37" s="1"/>
  <c r="P4" i="37"/>
  <c r="E22" i="37" s="1"/>
  <c r="Q4" i="37"/>
  <c r="F22" i="37" s="1"/>
  <c r="R4" i="37"/>
  <c r="G22" i="37" s="1"/>
  <c r="S4" i="37"/>
  <c r="H22" i="37" s="1"/>
  <c r="T4" i="37"/>
  <c r="I22" i="37" s="1"/>
  <c r="U4" i="37"/>
  <c r="J22" i="37" s="1"/>
  <c r="N5" i="37"/>
  <c r="C23" i="37" s="1"/>
  <c r="O5" i="37"/>
  <c r="D23" i="37" s="1"/>
  <c r="P5" i="37"/>
  <c r="E23" i="37" s="1"/>
  <c r="Q5" i="37"/>
  <c r="F23" i="37" s="1"/>
  <c r="R5" i="37"/>
  <c r="G23" i="37" s="1"/>
  <c r="S5" i="37"/>
  <c r="H23" i="37" s="1"/>
  <c r="T5" i="37"/>
  <c r="I23" i="37" s="1"/>
  <c r="U5" i="37"/>
  <c r="J23" i="37" s="1"/>
  <c r="N6" i="37"/>
  <c r="C24" i="37" s="1"/>
  <c r="O6" i="37"/>
  <c r="D24" i="37" s="1"/>
  <c r="P6" i="37"/>
  <c r="E24" i="37" s="1"/>
  <c r="Q6" i="37"/>
  <c r="F24" i="37" s="1"/>
  <c r="R6" i="37"/>
  <c r="G24" i="37" s="1"/>
  <c r="S6" i="37"/>
  <c r="H24" i="37" s="1"/>
  <c r="T6" i="37"/>
  <c r="I24" i="37" s="1"/>
  <c r="U6" i="37"/>
  <c r="J24" i="37" s="1"/>
  <c r="N7" i="37"/>
  <c r="C25" i="37" s="1"/>
  <c r="O7" i="37"/>
  <c r="D25" i="37" s="1"/>
  <c r="P7" i="37"/>
  <c r="E25" i="37" s="1"/>
  <c r="Q7" i="37"/>
  <c r="F25" i="37" s="1"/>
  <c r="R7" i="37"/>
  <c r="G25" i="37" s="1"/>
  <c r="S7" i="37"/>
  <c r="H25" i="37" s="1"/>
  <c r="T7" i="37"/>
  <c r="I25" i="37" s="1"/>
  <c r="U7" i="37"/>
  <c r="J25" i="37" s="1"/>
  <c r="N8" i="37"/>
  <c r="C26" i="37" s="1"/>
  <c r="O8" i="37"/>
  <c r="D26" i="37" s="1"/>
  <c r="P8" i="37"/>
  <c r="E26" i="37" s="1"/>
  <c r="Q8" i="37"/>
  <c r="F26" i="37" s="1"/>
  <c r="R8" i="37"/>
  <c r="G26" i="37" s="1"/>
  <c r="S8" i="37"/>
  <c r="H26" i="37" s="1"/>
  <c r="T8" i="37"/>
  <c r="I26" i="37" s="1"/>
  <c r="U8" i="37"/>
  <c r="J26" i="37" s="1"/>
  <c r="N9" i="37"/>
  <c r="C27" i="37" s="1"/>
  <c r="O9" i="37"/>
  <c r="D27" i="37" s="1"/>
  <c r="P9" i="37"/>
  <c r="E27" i="37" s="1"/>
  <c r="Q9" i="37"/>
  <c r="F27" i="37" s="1"/>
  <c r="R9" i="37"/>
  <c r="G27" i="37" s="1"/>
  <c r="S9" i="37"/>
  <c r="H27" i="37" s="1"/>
  <c r="T9" i="37"/>
  <c r="I27" i="37" s="1"/>
  <c r="U9" i="37"/>
  <c r="J27" i="37" s="1"/>
  <c r="N10" i="37"/>
  <c r="C28" i="37" s="1"/>
  <c r="O10" i="37"/>
  <c r="D28" i="37" s="1"/>
  <c r="P10" i="37"/>
  <c r="E28" i="37" s="1"/>
  <c r="Q10" i="37"/>
  <c r="F28" i="37" s="1"/>
  <c r="R10" i="37"/>
  <c r="G28" i="37" s="1"/>
  <c r="S10" i="37"/>
  <c r="H28" i="37" s="1"/>
  <c r="T10" i="37"/>
  <c r="I28" i="37" s="1"/>
  <c r="U10" i="37"/>
  <c r="J28" i="37" s="1"/>
  <c r="N11" i="37"/>
  <c r="C29" i="37" s="1"/>
  <c r="O11" i="37"/>
  <c r="D29" i="37" s="1"/>
  <c r="P11" i="37"/>
  <c r="E29" i="37" s="1"/>
  <c r="Q11" i="37"/>
  <c r="F29" i="37" s="1"/>
  <c r="R11" i="37"/>
  <c r="G29" i="37" s="1"/>
  <c r="S11" i="37"/>
  <c r="H29" i="37" s="1"/>
  <c r="T11" i="37"/>
  <c r="I29" i="37" s="1"/>
  <c r="U11" i="37"/>
  <c r="J29" i="37" s="1"/>
  <c r="N12" i="37"/>
  <c r="C30" i="37" s="1"/>
  <c r="O12" i="37"/>
  <c r="D30" i="37" s="1"/>
  <c r="P12" i="37"/>
  <c r="E30" i="37" s="1"/>
  <c r="Q12" i="37"/>
  <c r="F30" i="37" s="1"/>
  <c r="R12" i="37"/>
  <c r="G30" i="37" s="1"/>
  <c r="S12" i="37"/>
  <c r="H30" i="37" s="1"/>
  <c r="T12" i="37"/>
  <c r="I30" i="37" s="1"/>
  <c r="U12" i="37"/>
  <c r="J30" i="37" s="1"/>
  <c r="N13" i="37"/>
  <c r="C31" i="37" s="1"/>
  <c r="O13" i="37"/>
  <c r="D31" i="37" s="1"/>
  <c r="P13" i="37"/>
  <c r="E31" i="37" s="1"/>
  <c r="Q13" i="37"/>
  <c r="F31" i="37" s="1"/>
  <c r="R13" i="37"/>
  <c r="G31" i="37" s="1"/>
  <c r="S13" i="37"/>
  <c r="H31" i="37" s="1"/>
  <c r="T13" i="37"/>
  <c r="I31" i="37" s="1"/>
  <c r="U13" i="37"/>
  <c r="J31" i="37" s="1"/>
  <c r="N14" i="37"/>
  <c r="C32" i="37" s="1"/>
  <c r="O14" i="37"/>
  <c r="D32" i="37" s="1"/>
  <c r="P14" i="37"/>
  <c r="E32" i="37" s="1"/>
  <c r="Q14" i="37"/>
  <c r="F32" i="37" s="1"/>
  <c r="R14" i="37"/>
  <c r="G32" i="37" s="1"/>
  <c r="S14" i="37"/>
  <c r="H32" i="37" s="1"/>
  <c r="T14" i="37"/>
  <c r="I32" i="37" s="1"/>
  <c r="U14" i="37"/>
  <c r="J32" i="37" s="1"/>
  <c r="N15" i="37"/>
  <c r="C33" i="37" s="1"/>
  <c r="O15" i="37"/>
  <c r="D33" i="37" s="1"/>
  <c r="P15" i="37"/>
  <c r="E33" i="37" s="1"/>
  <c r="Q15" i="37"/>
  <c r="F33" i="37" s="1"/>
  <c r="R15" i="37"/>
  <c r="G33" i="37" s="1"/>
  <c r="S15" i="37"/>
  <c r="H33" i="37" s="1"/>
  <c r="T15" i="37"/>
  <c r="I33" i="37" s="1"/>
  <c r="U15" i="37"/>
  <c r="J33" i="37" s="1"/>
  <c r="N16" i="37"/>
  <c r="C34" i="37" s="1"/>
  <c r="O16" i="37"/>
  <c r="D34" i="37" s="1"/>
  <c r="P16" i="37"/>
  <c r="E34" i="37" s="1"/>
  <c r="Q16" i="37"/>
  <c r="F34" i="37" s="1"/>
  <c r="R16" i="37"/>
  <c r="G34" i="37" s="1"/>
  <c r="S16" i="37"/>
  <c r="H34" i="37" s="1"/>
  <c r="T16" i="37"/>
  <c r="I34" i="37" s="1"/>
  <c r="U16" i="37"/>
  <c r="J34" i="37" s="1"/>
  <c r="N17" i="37"/>
  <c r="C35" i="37" s="1"/>
  <c r="O17" i="37"/>
  <c r="D35" i="37" s="1"/>
  <c r="P17" i="37"/>
  <c r="E35" i="37" s="1"/>
  <c r="Q17" i="37"/>
  <c r="F35" i="37" s="1"/>
  <c r="R17" i="37"/>
  <c r="G35" i="37" s="1"/>
  <c r="S17" i="37"/>
  <c r="H35" i="37" s="1"/>
  <c r="T17" i="37"/>
  <c r="I35" i="37" s="1"/>
  <c r="U17" i="37"/>
  <c r="J35" i="37" s="1"/>
  <c r="M4" i="37"/>
  <c r="B22" i="37" s="1"/>
  <c r="M5" i="37"/>
  <c r="B23" i="37" s="1"/>
  <c r="M6" i="37"/>
  <c r="B24" i="37" s="1"/>
  <c r="M7" i="37"/>
  <c r="B25" i="37" s="1"/>
  <c r="M8" i="37"/>
  <c r="B26" i="37" s="1"/>
  <c r="M9" i="37"/>
  <c r="B27" i="37" s="1"/>
  <c r="M10" i="37"/>
  <c r="B28" i="37" s="1"/>
  <c r="M11" i="37"/>
  <c r="B29" i="37" s="1"/>
  <c r="M12" i="37"/>
  <c r="B30" i="37" s="1"/>
  <c r="M13" i="37"/>
  <c r="B31" i="37" s="1"/>
  <c r="M14" i="37"/>
  <c r="B32" i="37" s="1"/>
  <c r="M15" i="37"/>
  <c r="B33" i="37" s="1"/>
  <c r="M16" i="37"/>
  <c r="B34" i="37" s="1"/>
  <c r="M17" i="37"/>
  <c r="B35" i="37" s="1"/>
  <c r="M3" i="37"/>
  <c r="B21" i="37" s="1"/>
  <c r="C6" i="6" l="1"/>
  <c r="D9" i="33" l="1"/>
  <c r="C9" i="33"/>
  <c r="D9" i="27"/>
  <c r="C9" i="27"/>
  <c r="D9" i="26"/>
  <c r="C9" i="26"/>
  <c r="D9" i="25"/>
  <c r="C9" i="25"/>
  <c r="B3" i="38" l="1"/>
  <c r="G3" i="38"/>
  <c r="B3" i="6" s="1"/>
  <c r="L3" i="38"/>
  <c r="G3" i="6" s="1"/>
  <c r="Q3" i="38"/>
  <c r="L3" i="6" s="1"/>
  <c r="V3" i="38"/>
  <c r="Q3" i="6" s="1"/>
  <c r="AA3" i="38"/>
  <c r="V3" i="6" s="1"/>
  <c r="AF3" i="38"/>
  <c r="AA3" i="6" s="1"/>
  <c r="AK3" i="38"/>
  <c r="AF3" i="6" s="1"/>
  <c r="AP3" i="38"/>
  <c r="AK3" i="6" s="1"/>
  <c r="B4" i="38"/>
  <c r="G4" i="38"/>
  <c r="B2" i="7" s="1"/>
  <c r="L4" i="38"/>
  <c r="G2" i="7" s="1"/>
  <c r="Q4" i="38"/>
  <c r="L2" i="7" s="1"/>
  <c r="V4" i="38"/>
  <c r="Q2" i="7" s="1"/>
  <c r="AA4" i="38"/>
  <c r="V2" i="7" s="1"/>
  <c r="AF4" i="38"/>
  <c r="AA2" i="7" s="1"/>
  <c r="AK4" i="38"/>
  <c r="AF2" i="7" s="1"/>
  <c r="AP4" i="38"/>
  <c r="AK2" i="7" s="1"/>
  <c r="B5" i="38"/>
  <c r="G5" i="38"/>
  <c r="B3" i="15" s="1"/>
  <c r="L5" i="38"/>
  <c r="G3" i="15" s="1"/>
  <c r="Q5" i="38"/>
  <c r="L3" i="15" s="1"/>
  <c r="V5" i="38"/>
  <c r="Q3" i="15" s="1"/>
  <c r="AA5" i="38"/>
  <c r="V3" i="15" s="1"/>
  <c r="AF5" i="38"/>
  <c r="AA3" i="15" s="1"/>
  <c r="AK5" i="38"/>
  <c r="AF3" i="15" s="1"/>
  <c r="AP5" i="38"/>
  <c r="AK3" i="15" s="1"/>
  <c r="B6" i="38"/>
  <c r="G6" i="38"/>
  <c r="B3" i="16" s="1"/>
  <c r="L6" i="38"/>
  <c r="G3" i="16" s="1"/>
  <c r="Q6" i="38"/>
  <c r="L3" i="16" s="1"/>
  <c r="V6" i="38"/>
  <c r="Q3" i="16" s="1"/>
  <c r="AA6" i="38"/>
  <c r="V3" i="16" s="1"/>
  <c r="AF6" i="38"/>
  <c r="AA3" i="16" s="1"/>
  <c r="AK6" i="38"/>
  <c r="AF3" i="16" s="1"/>
  <c r="AP6" i="38"/>
  <c r="AK3" i="16" s="1"/>
  <c r="B7" i="38"/>
  <c r="G7" i="38"/>
  <c r="B2" i="9" s="1"/>
  <c r="L7" i="38"/>
  <c r="G2" i="9" s="1"/>
  <c r="Q7" i="38"/>
  <c r="L2" i="9" s="1"/>
  <c r="V7" i="38"/>
  <c r="Q2" i="9" s="1"/>
  <c r="AA7" i="38"/>
  <c r="V2" i="9" s="1"/>
  <c r="AF7" i="38"/>
  <c r="AA2" i="9" s="1"/>
  <c r="AK7" i="38"/>
  <c r="AF2" i="9" s="1"/>
  <c r="AP7" i="38"/>
  <c r="AK2" i="9" s="1"/>
  <c r="B8" i="38"/>
  <c r="G8" i="38"/>
  <c r="B2" i="10" s="1"/>
  <c r="L8" i="38"/>
  <c r="G2" i="10" s="1"/>
  <c r="Q8" i="38"/>
  <c r="L2" i="10" s="1"/>
  <c r="V8" i="38"/>
  <c r="Q2" i="10" s="1"/>
  <c r="AA8" i="38"/>
  <c r="V2" i="10" s="1"/>
  <c r="AF8" i="38"/>
  <c r="AA2" i="10" s="1"/>
  <c r="AK8" i="38"/>
  <c r="AF2" i="10" s="1"/>
  <c r="AP8" i="38"/>
  <c r="AK2" i="10" s="1"/>
  <c r="B9" i="38"/>
  <c r="G9" i="38"/>
  <c r="B2" i="11" s="1"/>
  <c r="L9" i="38"/>
  <c r="G2" i="11" s="1"/>
  <c r="Q9" i="38"/>
  <c r="L2" i="11" s="1"/>
  <c r="V9" i="38"/>
  <c r="Q2" i="11" s="1"/>
  <c r="AA9" i="38"/>
  <c r="V2" i="11" s="1"/>
  <c r="AF9" i="38"/>
  <c r="AA2" i="11" s="1"/>
  <c r="AK9" i="38"/>
  <c r="AF2" i="11" s="1"/>
  <c r="AP9" i="38"/>
  <c r="AK2" i="11" s="1"/>
  <c r="B10" i="38"/>
  <c r="G10" i="38"/>
  <c r="B2" i="17" s="1"/>
  <c r="L10" i="38"/>
  <c r="G2" i="17" s="1"/>
  <c r="Q10" i="38"/>
  <c r="L2" i="17" s="1"/>
  <c r="V10" i="38"/>
  <c r="Q2" i="17" s="1"/>
  <c r="AA10" i="38"/>
  <c r="V2" i="17" s="1"/>
  <c r="AF10" i="38"/>
  <c r="AA2" i="17" s="1"/>
  <c r="AK10" i="38"/>
  <c r="AF2" i="17" s="1"/>
  <c r="AP10" i="38"/>
  <c r="AK2" i="17" s="1"/>
  <c r="B11" i="38"/>
  <c r="G11" i="38"/>
  <c r="B2" i="12" s="1"/>
  <c r="L11" i="38"/>
  <c r="G2" i="12" s="1"/>
  <c r="Q11" i="38"/>
  <c r="L2" i="12" s="1"/>
  <c r="V11" i="38"/>
  <c r="Q2" i="12" s="1"/>
  <c r="AA11" i="38"/>
  <c r="V2" i="12" s="1"/>
  <c r="AF11" i="38"/>
  <c r="AA2" i="12" s="1"/>
  <c r="AK11" i="38"/>
  <c r="AF2" i="12" s="1"/>
  <c r="AP11" i="38"/>
  <c r="AK2" i="12" s="1"/>
  <c r="B12" i="38"/>
  <c r="G12" i="38"/>
  <c r="L12" i="38"/>
  <c r="Q12" i="38"/>
  <c r="V12" i="38"/>
  <c r="AA12" i="38"/>
  <c r="AF12" i="38"/>
  <c r="AK12" i="38"/>
  <c r="AP12" i="38"/>
  <c r="B13" i="38"/>
  <c r="G13" i="38"/>
  <c r="B3" i="30" s="1"/>
  <c r="B6" i="30" s="1"/>
  <c r="L13" i="38"/>
  <c r="G3" i="30" s="1"/>
  <c r="G6" i="30" s="1"/>
  <c r="Q13" i="38"/>
  <c r="L3" i="30" s="1"/>
  <c r="L6" i="30" s="1"/>
  <c r="V13" i="38"/>
  <c r="Q3" i="30" s="1"/>
  <c r="Q6" i="30" s="1"/>
  <c r="AA13" i="38"/>
  <c r="V3" i="30" s="1"/>
  <c r="V6" i="30" s="1"/>
  <c r="AF13" i="38"/>
  <c r="AA3" i="30" s="1"/>
  <c r="AA6" i="30" s="1"/>
  <c r="AK13" i="38"/>
  <c r="AF3" i="30" s="1"/>
  <c r="AF6" i="30" s="1"/>
  <c r="AP13" i="38"/>
  <c r="AK3" i="30" s="1"/>
  <c r="AK6" i="30" s="1"/>
  <c r="B14" i="38"/>
  <c r="G14" i="38"/>
  <c r="B2" i="31" s="1"/>
  <c r="L14" i="38"/>
  <c r="G2" i="31" s="1"/>
  <c r="Q14" i="38"/>
  <c r="L2" i="31" s="1"/>
  <c r="V14" i="38"/>
  <c r="Q2" i="31" s="1"/>
  <c r="AA14" i="38"/>
  <c r="V2" i="31" s="1"/>
  <c r="AF14" i="38"/>
  <c r="AA2" i="31" s="1"/>
  <c r="AK14" i="38"/>
  <c r="AF2" i="31" s="1"/>
  <c r="AP14" i="38"/>
  <c r="AK2" i="31" s="1"/>
  <c r="B15" i="38"/>
  <c r="G15" i="38"/>
  <c r="B2" i="32" s="1"/>
  <c r="B5" i="32" s="1"/>
  <c r="L15" i="38"/>
  <c r="G2" i="32" s="1"/>
  <c r="G5" i="32" s="1"/>
  <c r="Q15" i="38"/>
  <c r="L2" i="32" s="1"/>
  <c r="L5" i="32" s="1"/>
  <c r="V15" i="38"/>
  <c r="Q2" i="32" s="1"/>
  <c r="Q5" i="32" s="1"/>
  <c r="AA15" i="38"/>
  <c r="V2" i="32" s="1"/>
  <c r="V5" i="32" s="1"/>
  <c r="AF15" i="38"/>
  <c r="AA2" i="32" s="1"/>
  <c r="AA5" i="32" s="1"/>
  <c r="AK15" i="38"/>
  <c r="AF2" i="32" s="1"/>
  <c r="AF5" i="32" s="1"/>
  <c r="AP15" i="38"/>
  <c r="AK2" i="32" s="1"/>
  <c r="AK5" i="32" s="1"/>
  <c r="B16" i="38"/>
  <c r="G16" i="38"/>
  <c r="L16" i="38"/>
  <c r="Q16" i="38"/>
  <c r="V16" i="38"/>
  <c r="AA16" i="38"/>
  <c r="AF16" i="38"/>
  <c r="AK16" i="38"/>
  <c r="AP16" i="38"/>
  <c r="G2" i="38"/>
  <c r="B2" i="5" s="1"/>
  <c r="L2" i="38"/>
  <c r="G2" i="5" s="1"/>
  <c r="Q2" i="38"/>
  <c r="L2" i="5" s="1"/>
  <c r="V2" i="38"/>
  <c r="Q2" i="5" s="1"/>
  <c r="AA2" i="38"/>
  <c r="V2" i="5" s="1"/>
  <c r="AF2" i="38"/>
  <c r="AA2" i="5" s="1"/>
  <c r="AK2" i="38"/>
  <c r="AF2" i="5" s="1"/>
  <c r="AP2" i="38"/>
  <c r="AK2" i="5" s="1"/>
  <c r="B2" i="38"/>
  <c r="L5" i="31" l="1"/>
  <c r="L3" i="31"/>
  <c r="V3" i="23"/>
  <c r="B6" i="10"/>
  <c r="B5" i="10"/>
  <c r="B4" i="10"/>
  <c r="B3" i="10"/>
  <c r="L5" i="16"/>
  <c r="L4" i="16"/>
  <c r="L6" i="16"/>
  <c r="V5" i="7"/>
  <c r="V4" i="7"/>
  <c r="V3" i="7"/>
  <c r="AA3" i="23"/>
  <c r="AA3" i="7"/>
  <c r="AA5" i="7"/>
  <c r="AA4" i="7"/>
  <c r="G3" i="31"/>
  <c r="G5" i="31"/>
  <c r="Q3" i="23"/>
  <c r="AK3" i="10"/>
  <c r="AK4" i="10"/>
  <c r="AK5" i="10"/>
  <c r="AK6" i="10"/>
  <c r="G5" i="16"/>
  <c r="G6" i="16"/>
  <c r="G4" i="16"/>
  <c r="Q3" i="7"/>
  <c r="Q5" i="7"/>
  <c r="Q4" i="7"/>
  <c r="Q6" i="16"/>
  <c r="Q5" i="16"/>
  <c r="Q4" i="16"/>
  <c r="B3" i="31"/>
  <c r="B5" i="31"/>
  <c r="L3" i="23"/>
  <c r="AF5" i="10"/>
  <c r="AF4" i="10"/>
  <c r="AF3" i="10"/>
  <c r="AF6" i="10"/>
  <c r="B4" i="16"/>
  <c r="B5" i="16"/>
  <c r="B6" i="16"/>
  <c r="L3" i="7"/>
  <c r="L5" i="7"/>
  <c r="L4" i="7"/>
  <c r="G3" i="10"/>
  <c r="G6" i="10"/>
  <c r="G4" i="10"/>
  <c r="G5" i="10"/>
  <c r="AK5" i="31"/>
  <c r="AK3" i="31"/>
  <c r="G3" i="23"/>
  <c r="AA3" i="10"/>
  <c r="AA4" i="10"/>
  <c r="AA5" i="10"/>
  <c r="AA6" i="10"/>
  <c r="AK5" i="16"/>
  <c r="AK6" i="16"/>
  <c r="AK4" i="16"/>
  <c r="G3" i="7"/>
  <c r="G5" i="7"/>
  <c r="G4" i="7"/>
  <c r="AF5" i="31"/>
  <c r="AF3" i="31"/>
  <c r="B3" i="23"/>
  <c r="V5" i="10"/>
  <c r="V4" i="10"/>
  <c r="V6" i="10"/>
  <c r="V3" i="10"/>
  <c r="AF6" i="16"/>
  <c r="AF5" i="16"/>
  <c r="AF4" i="16"/>
  <c r="B4" i="7"/>
  <c r="B3" i="7"/>
  <c r="B5" i="7"/>
  <c r="Q5" i="31"/>
  <c r="Q3" i="31"/>
  <c r="AA3" i="31"/>
  <c r="AA5" i="31"/>
  <c r="AK3" i="23"/>
  <c r="Q6" i="10"/>
  <c r="Q4" i="10"/>
  <c r="Q5" i="10"/>
  <c r="Q3" i="10"/>
  <c r="AA4" i="16"/>
  <c r="AA5" i="16"/>
  <c r="AA6" i="16"/>
  <c r="AK4" i="7"/>
  <c r="AK5" i="7"/>
  <c r="AK3" i="7"/>
  <c r="V3" i="31"/>
  <c r="V5" i="31"/>
  <c r="AF3" i="23"/>
  <c r="L5" i="10"/>
  <c r="L6" i="10"/>
  <c r="L3" i="10"/>
  <c r="L4" i="10"/>
  <c r="V5" i="16"/>
  <c r="V6" i="16"/>
  <c r="V4" i="16"/>
  <c r="AF4" i="7"/>
  <c r="AF3" i="7"/>
  <c r="AF5" i="7"/>
  <c r="G5" i="5"/>
  <c r="G4" i="5"/>
  <c r="G6" i="5"/>
  <c r="AK6" i="5"/>
  <c r="AK4" i="5"/>
  <c r="AK5" i="5"/>
  <c r="AF4" i="5"/>
  <c r="AF5" i="5"/>
  <c r="AF6" i="5"/>
  <c r="V6" i="5"/>
  <c r="V4" i="5"/>
  <c r="V5" i="5"/>
  <c r="AA6" i="5"/>
  <c r="AA4" i="5"/>
  <c r="AA5" i="5"/>
  <c r="B4" i="5"/>
  <c r="B6" i="5"/>
  <c r="B5" i="5"/>
  <c r="Q4" i="5"/>
  <c r="Q5" i="5"/>
  <c r="Q6" i="5"/>
  <c r="L6" i="5"/>
  <c r="L5" i="5"/>
  <c r="L4" i="5"/>
  <c r="D2" i="38"/>
  <c r="E2" i="38"/>
  <c r="F2" i="38"/>
  <c r="C2" i="38"/>
  <c r="S15" i="38"/>
  <c r="N2" i="32" s="1"/>
  <c r="N5" i="32" s="1"/>
  <c r="R15" i="38"/>
  <c r="M2" i="32" s="1"/>
  <c r="M5" i="32" s="1"/>
  <c r="T15" i="38"/>
  <c r="O2" i="32" s="1"/>
  <c r="O5" i="32" s="1"/>
  <c r="U15" i="38"/>
  <c r="P2" i="32" s="1"/>
  <c r="P5" i="32" s="1"/>
  <c r="AG12" i="38"/>
  <c r="AH12" i="38"/>
  <c r="AI12" i="38"/>
  <c r="AJ12" i="38"/>
  <c r="M8" i="38"/>
  <c r="H2" i="10" s="1"/>
  <c r="N8" i="38"/>
  <c r="I2" i="10" s="1"/>
  <c r="O8" i="38"/>
  <c r="J2" i="10" s="1"/>
  <c r="P8" i="38"/>
  <c r="K2" i="10" s="1"/>
  <c r="R14" i="38"/>
  <c r="M2" i="31" s="1"/>
  <c r="S14" i="38"/>
  <c r="N2" i="31" s="1"/>
  <c r="T14" i="38"/>
  <c r="O2" i="31" s="1"/>
  <c r="U14" i="38"/>
  <c r="P2" i="31" s="1"/>
  <c r="D9" i="38"/>
  <c r="E9" i="38"/>
  <c r="F9" i="38"/>
  <c r="C9" i="38"/>
  <c r="AH3" i="38"/>
  <c r="AC3" i="6" s="1"/>
  <c r="AJ3" i="38"/>
  <c r="AE3" i="6" s="1"/>
  <c r="AG3" i="38"/>
  <c r="AB3" i="6" s="1"/>
  <c r="AI3" i="38"/>
  <c r="AD3" i="6" s="1"/>
  <c r="C16" i="38"/>
  <c r="D16" i="38"/>
  <c r="E16" i="38"/>
  <c r="F16" i="38"/>
  <c r="I15" i="38"/>
  <c r="D2" i="32" s="1"/>
  <c r="D5" i="32" s="1"/>
  <c r="H15" i="38"/>
  <c r="C2" i="32" s="1"/>
  <c r="C5" i="32" s="1"/>
  <c r="J15" i="38"/>
  <c r="E2" i="32" s="1"/>
  <c r="E5" i="32" s="1"/>
  <c r="K15" i="38"/>
  <c r="F2" i="32" s="1"/>
  <c r="F5" i="32" s="1"/>
  <c r="M14" i="38"/>
  <c r="H2" i="31" s="1"/>
  <c r="N14" i="38"/>
  <c r="I2" i="31" s="1"/>
  <c r="O14" i="38"/>
  <c r="J2" i="31" s="1"/>
  <c r="P14" i="38"/>
  <c r="K2" i="31" s="1"/>
  <c r="S13" i="38"/>
  <c r="N3" i="30" s="1"/>
  <c r="N6" i="30" s="1"/>
  <c r="R13" i="38"/>
  <c r="M3" i="30" s="1"/>
  <c r="M6" i="30" s="1"/>
  <c r="T13" i="38"/>
  <c r="O3" i="30" s="1"/>
  <c r="O6" i="30" s="1"/>
  <c r="U13" i="38"/>
  <c r="P3" i="30" s="1"/>
  <c r="P6" i="30" s="1"/>
  <c r="W12" i="38"/>
  <c r="X12" i="38"/>
  <c r="Y12" i="38"/>
  <c r="Z12" i="38"/>
  <c r="AD11" i="38"/>
  <c r="Y2" i="12" s="1"/>
  <c r="AC11" i="38"/>
  <c r="X2" i="12" s="1"/>
  <c r="AB11" i="38"/>
  <c r="W2" i="12" s="1"/>
  <c r="AE11" i="38"/>
  <c r="Z2" i="12" s="1"/>
  <c r="AG10" i="38"/>
  <c r="AB2" i="17" s="1"/>
  <c r="AH10" i="38"/>
  <c r="AC2" i="17" s="1"/>
  <c r="AI10" i="38"/>
  <c r="AD2" i="17" s="1"/>
  <c r="AJ10" i="38"/>
  <c r="AE2" i="17" s="1"/>
  <c r="AM9" i="38"/>
  <c r="AH2" i="11" s="1"/>
  <c r="AL9" i="38"/>
  <c r="AG2" i="11" s="1"/>
  <c r="AO9" i="38"/>
  <c r="AJ2" i="11" s="1"/>
  <c r="AN9" i="38"/>
  <c r="AI2" i="11" s="1"/>
  <c r="C8" i="38"/>
  <c r="D8" i="38"/>
  <c r="E8" i="38"/>
  <c r="F8" i="38"/>
  <c r="I7" i="38"/>
  <c r="D2" i="9" s="1"/>
  <c r="H7" i="38"/>
  <c r="C2" i="9" s="1"/>
  <c r="J7" i="38"/>
  <c r="E2" i="9" s="1"/>
  <c r="K7" i="38"/>
  <c r="F2" i="9" s="1"/>
  <c r="M6" i="38"/>
  <c r="H3" i="16" s="1"/>
  <c r="N6" i="38"/>
  <c r="I3" i="16" s="1"/>
  <c r="O6" i="38"/>
  <c r="J3" i="16" s="1"/>
  <c r="P6" i="38"/>
  <c r="K3" i="16" s="1"/>
  <c r="S5" i="38"/>
  <c r="N3" i="15" s="1"/>
  <c r="R5" i="38"/>
  <c r="M3" i="15" s="1"/>
  <c r="U5" i="38"/>
  <c r="P3" i="15" s="1"/>
  <c r="T5" i="38"/>
  <c r="O3" i="15" s="1"/>
  <c r="W4" i="38"/>
  <c r="R2" i="7" s="1"/>
  <c r="X4" i="38"/>
  <c r="S2" i="7" s="1"/>
  <c r="Y4" i="38"/>
  <c r="T2" i="7" s="1"/>
  <c r="Z4" i="38"/>
  <c r="U2" i="7" s="1"/>
  <c r="AD3" i="38"/>
  <c r="Y3" i="6" s="1"/>
  <c r="AE3" i="38"/>
  <c r="Z3" i="6" s="1"/>
  <c r="AC3" i="38"/>
  <c r="X3" i="6" s="1"/>
  <c r="AB3" i="38"/>
  <c r="W3" i="6" s="1"/>
  <c r="M16" i="38"/>
  <c r="N16" i="38"/>
  <c r="O16" i="38"/>
  <c r="P16" i="38"/>
  <c r="S7" i="38"/>
  <c r="N2" i="9" s="1"/>
  <c r="R7" i="38"/>
  <c r="M2" i="9" s="1"/>
  <c r="T7" i="38"/>
  <c r="O2" i="9" s="1"/>
  <c r="U7" i="38"/>
  <c r="P2" i="9" s="1"/>
  <c r="AE12" i="38"/>
  <c r="AD12" i="38"/>
  <c r="AC12" i="38"/>
  <c r="AB12" i="38"/>
  <c r="X5" i="38"/>
  <c r="S3" i="15" s="1"/>
  <c r="W5" i="38"/>
  <c r="R3" i="15" s="1"/>
  <c r="Y5" i="38"/>
  <c r="T3" i="15" s="1"/>
  <c r="Z5" i="38"/>
  <c r="U3" i="15" s="1"/>
  <c r="AH2" i="38"/>
  <c r="AC2" i="5" s="1"/>
  <c r="AI2" i="38"/>
  <c r="AD2" i="5" s="1"/>
  <c r="AJ2" i="38"/>
  <c r="AE2" i="5" s="1"/>
  <c r="AG2" i="38"/>
  <c r="AB2" i="5" s="1"/>
  <c r="D15" i="38"/>
  <c r="C15" i="38"/>
  <c r="E15" i="38"/>
  <c r="F15" i="38"/>
  <c r="H14" i="38"/>
  <c r="C2" i="31" s="1"/>
  <c r="I14" i="38"/>
  <c r="D2" i="31" s="1"/>
  <c r="J14" i="38"/>
  <c r="E2" i="31" s="1"/>
  <c r="K14" i="38"/>
  <c r="F2" i="31" s="1"/>
  <c r="N13" i="38"/>
  <c r="I3" i="30" s="1"/>
  <c r="I6" i="30" s="1"/>
  <c r="M13" i="38"/>
  <c r="H3" i="30" s="1"/>
  <c r="H6" i="30" s="1"/>
  <c r="O13" i="38"/>
  <c r="J3" i="30" s="1"/>
  <c r="J6" i="30" s="1"/>
  <c r="P13" i="38"/>
  <c r="K3" i="30" s="1"/>
  <c r="K6" i="30" s="1"/>
  <c r="R12" i="38"/>
  <c r="S12" i="38"/>
  <c r="T12" i="38"/>
  <c r="U12" i="38"/>
  <c r="X11" i="38"/>
  <c r="S2" i="12" s="1"/>
  <c r="Y11" i="38"/>
  <c r="T2" i="12" s="1"/>
  <c r="Z11" i="38"/>
  <c r="U2" i="12" s="1"/>
  <c r="W11" i="38"/>
  <c r="R2" i="12" s="1"/>
  <c r="AE10" i="38"/>
  <c r="Z2" i="17" s="1"/>
  <c r="AD10" i="38"/>
  <c r="Y2" i="17" s="1"/>
  <c r="AC10" i="38"/>
  <c r="X2" i="17" s="1"/>
  <c r="AB10" i="38"/>
  <c r="W2" i="17" s="1"/>
  <c r="AH9" i="38"/>
  <c r="AC2" i="11" s="1"/>
  <c r="AI9" i="38"/>
  <c r="AD2" i="11" s="1"/>
  <c r="AJ9" i="38"/>
  <c r="AE2" i="11" s="1"/>
  <c r="AG9" i="38"/>
  <c r="AB2" i="11" s="1"/>
  <c r="AL8" i="38"/>
  <c r="AG2" i="10" s="1"/>
  <c r="AM8" i="38"/>
  <c r="AH2" i="10" s="1"/>
  <c r="AN8" i="38"/>
  <c r="AI2" i="10" s="1"/>
  <c r="AO8" i="38"/>
  <c r="AJ2" i="10" s="1"/>
  <c r="D7" i="38"/>
  <c r="E7" i="38"/>
  <c r="F7" i="38"/>
  <c r="C7" i="38"/>
  <c r="H6" i="38"/>
  <c r="C3" i="16" s="1"/>
  <c r="I6" i="38"/>
  <c r="D3" i="16" s="1"/>
  <c r="J6" i="38"/>
  <c r="E3" i="16" s="1"/>
  <c r="K6" i="38"/>
  <c r="F3" i="16" s="1"/>
  <c r="N5" i="38"/>
  <c r="I3" i="15" s="1"/>
  <c r="M5" i="38"/>
  <c r="H3" i="15" s="1"/>
  <c r="P5" i="38"/>
  <c r="K3" i="15" s="1"/>
  <c r="O5" i="38"/>
  <c r="J3" i="15" s="1"/>
  <c r="R4" i="38"/>
  <c r="M2" i="7" s="1"/>
  <c r="S4" i="38"/>
  <c r="N2" i="7" s="1"/>
  <c r="T4" i="38"/>
  <c r="O2" i="7" s="1"/>
  <c r="U4" i="38"/>
  <c r="P2" i="7" s="1"/>
  <c r="X3" i="38"/>
  <c r="S3" i="6" s="1"/>
  <c r="Z3" i="38"/>
  <c r="U3" i="6" s="1"/>
  <c r="W3" i="38"/>
  <c r="R3" i="6" s="1"/>
  <c r="Y3" i="38"/>
  <c r="T3" i="6" s="1"/>
  <c r="I2" i="38"/>
  <c r="D2" i="5" s="1"/>
  <c r="J2" i="38"/>
  <c r="E2" i="5" s="1"/>
  <c r="K2" i="38"/>
  <c r="F2" i="5" s="1"/>
  <c r="H2" i="38"/>
  <c r="C2" i="5" s="1"/>
  <c r="AL11" i="38"/>
  <c r="AG2" i="12" s="1"/>
  <c r="AM11" i="38"/>
  <c r="AH2" i="12" s="1"/>
  <c r="AO11" i="38"/>
  <c r="AJ2" i="12" s="1"/>
  <c r="AN11" i="38"/>
  <c r="AI2" i="12" s="1"/>
  <c r="W6" i="38"/>
  <c r="R3" i="16" s="1"/>
  <c r="X6" i="38"/>
  <c r="S3" i="16" s="1"/>
  <c r="Y6" i="38"/>
  <c r="T3" i="16" s="1"/>
  <c r="Z6" i="38"/>
  <c r="U3" i="16" s="1"/>
  <c r="H16" i="38"/>
  <c r="I16" i="38"/>
  <c r="J16" i="38"/>
  <c r="K16" i="38"/>
  <c r="AL10" i="38"/>
  <c r="AG2" i="17" s="1"/>
  <c r="AM10" i="38"/>
  <c r="AH2" i="17" s="1"/>
  <c r="AN10" i="38"/>
  <c r="AI2" i="17" s="1"/>
  <c r="AO10" i="38"/>
  <c r="AJ2" i="17" s="1"/>
  <c r="R6" i="38"/>
  <c r="M3" i="16" s="1"/>
  <c r="S6" i="38"/>
  <c r="N3" i="16" s="1"/>
  <c r="T6" i="38"/>
  <c r="O3" i="16" s="1"/>
  <c r="U6" i="38"/>
  <c r="P3" i="16" s="1"/>
  <c r="AH17" i="38"/>
  <c r="AG17" i="38"/>
  <c r="AI17" i="38"/>
  <c r="AJ17" i="38"/>
  <c r="AG16" i="38"/>
  <c r="AH16" i="38"/>
  <c r="AI16" i="38"/>
  <c r="AJ16" i="38"/>
  <c r="C14" i="38"/>
  <c r="D14" i="38"/>
  <c r="E14" i="38"/>
  <c r="F14" i="38"/>
  <c r="M12" i="38"/>
  <c r="N12" i="38"/>
  <c r="O12" i="38"/>
  <c r="P12" i="38"/>
  <c r="S11" i="38"/>
  <c r="N2" i="12" s="1"/>
  <c r="T11" i="38"/>
  <c r="O2" i="12" s="1"/>
  <c r="U11" i="38"/>
  <c r="P2" i="12" s="1"/>
  <c r="R11" i="38"/>
  <c r="M2" i="12" s="1"/>
  <c r="W10" i="38"/>
  <c r="R2" i="17" s="1"/>
  <c r="X10" i="38"/>
  <c r="S2" i="17" s="1"/>
  <c r="Y10" i="38"/>
  <c r="T2" i="17" s="1"/>
  <c r="Z10" i="38"/>
  <c r="U2" i="17" s="1"/>
  <c r="AD9" i="38"/>
  <c r="Y2" i="11" s="1"/>
  <c r="AC9" i="38"/>
  <c r="X2" i="11" s="1"/>
  <c r="AB9" i="38"/>
  <c r="W2" i="11" s="1"/>
  <c r="AE9" i="38"/>
  <c r="Z2" i="11" s="1"/>
  <c r="AG8" i="38"/>
  <c r="AB2" i="10" s="1"/>
  <c r="AH8" i="38"/>
  <c r="AC2" i="10" s="1"/>
  <c r="AI8" i="38"/>
  <c r="AD2" i="10" s="1"/>
  <c r="AJ8" i="38"/>
  <c r="AE2" i="10" s="1"/>
  <c r="AM7" i="38"/>
  <c r="AH2" i="9" s="1"/>
  <c r="AN7" i="38"/>
  <c r="AI2" i="9" s="1"/>
  <c r="AO7" i="38"/>
  <c r="AJ2" i="9" s="1"/>
  <c r="AL7" i="38"/>
  <c r="AG2" i="9" s="1"/>
  <c r="C6" i="38"/>
  <c r="D6" i="38"/>
  <c r="E6" i="38"/>
  <c r="F6" i="38"/>
  <c r="I5" i="38"/>
  <c r="D3" i="15" s="1"/>
  <c r="H5" i="38"/>
  <c r="C3" i="15" s="1"/>
  <c r="K5" i="38"/>
  <c r="F3" i="15" s="1"/>
  <c r="J5" i="38"/>
  <c r="E3" i="15" s="1"/>
  <c r="M4" i="38"/>
  <c r="H2" i="7" s="1"/>
  <c r="N4" i="38"/>
  <c r="I2" i="7" s="1"/>
  <c r="O4" i="38"/>
  <c r="J2" i="7" s="1"/>
  <c r="P4" i="38"/>
  <c r="K2" i="7" s="1"/>
  <c r="S3" i="38"/>
  <c r="N3" i="6" s="1"/>
  <c r="U3" i="38"/>
  <c r="P3" i="6" s="1"/>
  <c r="R3" i="38"/>
  <c r="M3" i="6" s="1"/>
  <c r="T3" i="38"/>
  <c r="O3" i="6" s="1"/>
  <c r="AD13" i="38"/>
  <c r="Y3" i="30" s="1"/>
  <c r="Y6" i="30" s="1"/>
  <c r="AE13" i="38"/>
  <c r="Z3" i="30" s="1"/>
  <c r="Z6" i="30" s="1"/>
  <c r="AC13" i="38"/>
  <c r="X3" i="30" s="1"/>
  <c r="X6" i="30" s="1"/>
  <c r="AB13" i="38"/>
  <c r="W3" i="30" s="1"/>
  <c r="W6" i="30" s="1"/>
  <c r="AD5" i="38"/>
  <c r="Y3" i="15" s="1"/>
  <c r="AE5" i="38"/>
  <c r="Z3" i="15" s="1"/>
  <c r="AC5" i="38"/>
  <c r="X3" i="15" s="1"/>
  <c r="AB5" i="38"/>
  <c r="W3" i="15" s="1"/>
  <c r="X13" i="38"/>
  <c r="S3" i="30" s="1"/>
  <c r="S6" i="30" s="1"/>
  <c r="W13" i="38"/>
  <c r="R3" i="30" s="1"/>
  <c r="R6" i="30" s="1"/>
  <c r="Y13" i="38"/>
  <c r="T3" i="30" s="1"/>
  <c r="T6" i="30" s="1"/>
  <c r="Z13" i="38"/>
  <c r="U3" i="30" s="1"/>
  <c r="U6" i="30" s="1"/>
  <c r="N7" i="38"/>
  <c r="I2" i="9" s="1"/>
  <c r="M7" i="38"/>
  <c r="H2" i="9" s="1"/>
  <c r="O7" i="38"/>
  <c r="J2" i="9" s="1"/>
  <c r="P7" i="38"/>
  <c r="K2" i="9" s="1"/>
  <c r="AM2" i="38"/>
  <c r="AH2" i="5" s="1"/>
  <c r="AN2" i="38"/>
  <c r="AI2" i="5" s="1"/>
  <c r="AO2" i="38"/>
  <c r="AJ2" i="5" s="1"/>
  <c r="AL2" i="38"/>
  <c r="AG2" i="5" s="1"/>
  <c r="AD17" i="38"/>
  <c r="AB17" i="38"/>
  <c r="AE17" i="38"/>
  <c r="AC17" i="38"/>
  <c r="I13" i="38"/>
  <c r="D3" i="30" s="1"/>
  <c r="D6" i="30" s="1"/>
  <c r="H13" i="38"/>
  <c r="C3" i="30" s="1"/>
  <c r="C6" i="30" s="1"/>
  <c r="J13" i="38"/>
  <c r="E3" i="30" s="1"/>
  <c r="E6" i="30" s="1"/>
  <c r="K13" i="38"/>
  <c r="F3" i="30" s="1"/>
  <c r="F6" i="30" s="1"/>
  <c r="AH15" i="38"/>
  <c r="AC2" i="32" s="1"/>
  <c r="AC5" i="32" s="1"/>
  <c r="AG15" i="38"/>
  <c r="AB2" i="32" s="1"/>
  <c r="AB5" i="32" s="1"/>
  <c r="AI15" i="38"/>
  <c r="AD2" i="32" s="1"/>
  <c r="AD5" i="32" s="1"/>
  <c r="AJ15" i="38"/>
  <c r="AE2" i="32" s="1"/>
  <c r="AE5" i="32" s="1"/>
  <c r="D13" i="38"/>
  <c r="C13" i="38"/>
  <c r="E13" i="38"/>
  <c r="F13" i="38"/>
  <c r="H12" i="38"/>
  <c r="I12" i="38"/>
  <c r="J12" i="38"/>
  <c r="K12" i="38"/>
  <c r="N11" i="38"/>
  <c r="I2" i="12" s="1"/>
  <c r="O11" i="38"/>
  <c r="J2" i="12" s="1"/>
  <c r="P11" i="38"/>
  <c r="K2" i="12" s="1"/>
  <c r="M11" i="38"/>
  <c r="H2" i="12" s="1"/>
  <c r="R10" i="38"/>
  <c r="M2" i="17" s="1"/>
  <c r="S10" i="38"/>
  <c r="N2" i="17" s="1"/>
  <c r="T10" i="38"/>
  <c r="O2" i="17" s="1"/>
  <c r="U10" i="38"/>
  <c r="P2" i="17" s="1"/>
  <c r="X9" i="38"/>
  <c r="S2" i="11" s="1"/>
  <c r="Y9" i="38"/>
  <c r="T2" i="11" s="1"/>
  <c r="Z9" i="38"/>
  <c r="U2" i="11" s="1"/>
  <c r="W9" i="38"/>
  <c r="R2" i="11" s="1"/>
  <c r="AE8" i="38"/>
  <c r="Z2" i="10" s="1"/>
  <c r="AD8" i="38"/>
  <c r="Y2" i="10" s="1"/>
  <c r="AC8" i="38"/>
  <c r="X2" i="10" s="1"/>
  <c r="AB8" i="38"/>
  <c r="W2" i="10" s="1"/>
  <c r="AH7" i="38"/>
  <c r="AC2" i="9" s="1"/>
  <c r="AG7" i="38"/>
  <c r="AB2" i="9" s="1"/>
  <c r="AI7" i="38"/>
  <c r="AD2" i="9" s="1"/>
  <c r="AJ7" i="38"/>
  <c r="AE2" i="9" s="1"/>
  <c r="AL6" i="38"/>
  <c r="AG3" i="16" s="1"/>
  <c r="AM6" i="38"/>
  <c r="AH3" i="16" s="1"/>
  <c r="AN6" i="38"/>
  <c r="AI3" i="16" s="1"/>
  <c r="AO6" i="38"/>
  <c r="AJ3" i="16" s="1"/>
  <c r="D5" i="38"/>
  <c r="C5" i="38"/>
  <c r="E5" i="38"/>
  <c r="F5" i="38"/>
  <c r="H4" i="38"/>
  <c r="C2" i="7" s="1"/>
  <c r="I4" i="38"/>
  <c r="D2" i="7" s="1"/>
  <c r="J4" i="38"/>
  <c r="E2" i="7" s="1"/>
  <c r="K4" i="38"/>
  <c r="F2" i="7" s="1"/>
  <c r="N3" i="38"/>
  <c r="I3" i="6" s="1"/>
  <c r="P3" i="38"/>
  <c r="K3" i="6" s="1"/>
  <c r="M3" i="38"/>
  <c r="H3" i="6" s="1"/>
  <c r="O3" i="38"/>
  <c r="J3" i="6" s="1"/>
  <c r="I17" i="38"/>
  <c r="H17" i="38"/>
  <c r="J17" i="38"/>
  <c r="K17" i="38"/>
  <c r="C10" i="38"/>
  <c r="D10" i="38"/>
  <c r="E10" i="38"/>
  <c r="F10" i="38"/>
  <c r="AG4" i="38"/>
  <c r="AB2" i="7" s="1"/>
  <c r="AH4" i="38"/>
  <c r="AC2" i="7" s="1"/>
  <c r="AI4" i="38"/>
  <c r="AD2" i="7" s="1"/>
  <c r="AJ4" i="38"/>
  <c r="AE2" i="7" s="1"/>
  <c r="D17" i="38"/>
  <c r="C17" i="38"/>
  <c r="F17" i="38"/>
  <c r="E17" i="38"/>
  <c r="AH11" i="38"/>
  <c r="AC2" i="12" s="1"/>
  <c r="AI11" i="38"/>
  <c r="AD2" i="12" s="1"/>
  <c r="AJ11" i="38"/>
  <c r="AE2" i="12" s="1"/>
  <c r="AG11" i="38"/>
  <c r="AB2" i="12" s="1"/>
  <c r="H8" i="38"/>
  <c r="C2" i="10" s="1"/>
  <c r="I8" i="38"/>
  <c r="D2" i="10" s="1"/>
  <c r="J8" i="38"/>
  <c r="E2" i="10" s="1"/>
  <c r="K8" i="38"/>
  <c r="F2" i="10" s="1"/>
  <c r="AM17" i="38"/>
  <c r="AL17" i="38"/>
  <c r="AO17" i="38"/>
  <c r="AN17" i="38"/>
  <c r="AM15" i="38"/>
  <c r="AH2" i="32" s="1"/>
  <c r="AH5" i="32" s="1"/>
  <c r="AL15" i="38"/>
  <c r="AG2" i="32" s="1"/>
  <c r="AG5" i="32" s="1"/>
  <c r="AN15" i="38"/>
  <c r="AI2" i="32" s="1"/>
  <c r="AI5" i="32" s="1"/>
  <c r="AO15" i="38"/>
  <c r="AJ2" i="32" s="1"/>
  <c r="AJ5" i="32" s="1"/>
  <c r="X17" i="38"/>
  <c r="W17" i="38"/>
  <c r="Y17" i="38"/>
  <c r="Z17" i="38"/>
  <c r="AL14" i="38"/>
  <c r="AG2" i="31" s="1"/>
  <c r="AM14" i="38"/>
  <c r="AH2" i="31" s="1"/>
  <c r="AN14" i="38"/>
  <c r="AI2" i="31" s="1"/>
  <c r="AO14" i="38"/>
  <c r="AJ2" i="31" s="1"/>
  <c r="S17" i="38"/>
  <c r="R17" i="38"/>
  <c r="T17" i="38"/>
  <c r="U17" i="38"/>
  <c r="AD15" i="38"/>
  <c r="Y2" i="32" s="1"/>
  <c r="Y5" i="32" s="1"/>
  <c r="AE15" i="38"/>
  <c r="Z2" i="32" s="1"/>
  <c r="Z5" i="32" s="1"/>
  <c r="AB15" i="38"/>
  <c r="W2" i="32" s="1"/>
  <c r="W5" i="32" s="1"/>
  <c r="AC15" i="38"/>
  <c r="X2" i="32" s="1"/>
  <c r="X5" i="32" s="1"/>
  <c r="AL13" i="38"/>
  <c r="AG3" i="30" s="1"/>
  <c r="AG6" i="30" s="1"/>
  <c r="AM13" i="38"/>
  <c r="AH3" i="30" s="1"/>
  <c r="AH6" i="30" s="1"/>
  <c r="AN13" i="38"/>
  <c r="AI3" i="30" s="1"/>
  <c r="AI6" i="30" s="1"/>
  <c r="AO13" i="38"/>
  <c r="AJ3" i="30" s="1"/>
  <c r="AJ6" i="30" s="1"/>
  <c r="C12" i="38"/>
  <c r="D12" i="38"/>
  <c r="E12" i="38"/>
  <c r="F12" i="38"/>
  <c r="I11" i="38"/>
  <c r="D2" i="12" s="1"/>
  <c r="J11" i="38"/>
  <c r="E2" i="12" s="1"/>
  <c r="K11" i="38"/>
  <c r="F2" i="12" s="1"/>
  <c r="H11" i="38"/>
  <c r="C2" i="12" s="1"/>
  <c r="M10" i="38"/>
  <c r="H2" i="17" s="1"/>
  <c r="N10" i="38"/>
  <c r="I2" i="17" s="1"/>
  <c r="O10" i="38"/>
  <c r="J2" i="17" s="1"/>
  <c r="P10" i="38"/>
  <c r="K2" i="17" s="1"/>
  <c r="S9" i="38"/>
  <c r="N2" i="11" s="1"/>
  <c r="T9" i="38"/>
  <c r="O2" i="11" s="1"/>
  <c r="U9" i="38"/>
  <c r="P2" i="11" s="1"/>
  <c r="R9" i="38"/>
  <c r="M2" i="11" s="1"/>
  <c r="W8" i="38"/>
  <c r="R2" i="10" s="1"/>
  <c r="X8" i="38"/>
  <c r="S2" i="10" s="1"/>
  <c r="Y8" i="38"/>
  <c r="T2" i="10" s="1"/>
  <c r="Z8" i="38"/>
  <c r="U2" i="10" s="1"/>
  <c r="AD7" i="38"/>
  <c r="Y2" i="9" s="1"/>
  <c r="AE7" i="38"/>
  <c r="Z2" i="9" s="1"/>
  <c r="AC7" i="38"/>
  <c r="X2" i="9" s="1"/>
  <c r="AB7" i="38"/>
  <c r="W2" i="9" s="1"/>
  <c r="AG6" i="38"/>
  <c r="AB3" i="16" s="1"/>
  <c r="AH6" i="38"/>
  <c r="AC3" i="16" s="1"/>
  <c r="AI6" i="38"/>
  <c r="AD3" i="16" s="1"/>
  <c r="AJ6" i="38"/>
  <c r="AE3" i="16" s="1"/>
  <c r="AL5" i="38"/>
  <c r="AG3" i="15" s="1"/>
  <c r="AM5" i="38"/>
  <c r="AH3" i="15" s="1"/>
  <c r="AN5" i="38"/>
  <c r="AI3" i="15" s="1"/>
  <c r="AO5" i="38"/>
  <c r="AJ3" i="15" s="1"/>
  <c r="C4" i="38"/>
  <c r="D4" i="38"/>
  <c r="E4" i="38"/>
  <c r="F4" i="38"/>
  <c r="I3" i="38"/>
  <c r="D3" i="6" s="1"/>
  <c r="K3" i="38"/>
  <c r="F3" i="6" s="1"/>
  <c r="H3" i="38"/>
  <c r="C3" i="6" s="1"/>
  <c r="J3" i="38"/>
  <c r="E3" i="6" s="1"/>
  <c r="W14" i="38"/>
  <c r="R2" i="31" s="1"/>
  <c r="X14" i="38"/>
  <c r="S2" i="31" s="1"/>
  <c r="Y14" i="38"/>
  <c r="T2" i="31" s="1"/>
  <c r="Z14" i="38"/>
  <c r="U2" i="31" s="1"/>
  <c r="I9" i="38"/>
  <c r="D2" i="11" s="1"/>
  <c r="J9" i="38"/>
  <c r="E2" i="11" s="1"/>
  <c r="K9" i="38"/>
  <c r="F2" i="11" s="1"/>
  <c r="H9" i="38"/>
  <c r="C2" i="11" s="1"/>
  <c r="AM3" i="38"/>
  <c r="AH3" i="6" s="1"/>
  <c r="AN3" i="38"/>
  <c r="AI3" i="6" s="1"/>
  <c r="AL3" i="38"/>
  <c r="AG3" i="6" s="1"/>
  <c r="AO3" i="38"/>
  <c r="AJ3" i="6" s="1"/>
  <c r="N15" i="38"/>
  <c r="I2" i="32" s="1"/>
  <c r="I5" i="32" s="1"/>
  <c r="M15" i="38"/>
  <c r="H2" i="32" s="1"/>
  <c r="H5" i="32" s="1"/>
  <c r="O15" i="38"/>
  <c r="J2" i="32" s="1"/>
  <c r="J5" i="32" s="1"/>
  <c r="P15" i="38"/>
  <c r="K2" i="32" s="1"/>
  <c r="K5" i="32" s="1"/>
  <c r="AE4" i="38"/>
  <c r="Z2" i="7" s="1"/>
  <c r="AD4" i="38"/>
  <c r="Y2" i="7" s="1"/>
  <c r="AC4" i="38"/>
  <c r="X2" i="7" s="1"/>
  <c r="AB4" i="38"/>
  <c r="W2" i="7" s="1"/>
  <c r="AL16" i="38"/>
  <c r="AM16" i="38"/>
  <c r="AN16" i="38"/>
  <c r="AO16" i="38"/>
  <c r="AC2" i="38"/>
  <c r="X2" i="5" s="1"/>
  <c r="AD2" i="38"/>
  <c r="Y2" i="5" s="1"/>
  <c r="AE2" i="38"/>
  <c r="Z2" i="5" s="1"/>
  <c r="AB2" i="38"/>
  <c r="W2" i="5" s="1"/>
  <c r="X2" i="38"/>
  <c r="S2" i="5" s="1"/>
  <c r="Y2" i="38"/>
  <c r="T2" i="5" s="1"/>
  <c r="Z2" i="38"/>
  <c r="U2" i="5" s="1"/>
  <c r="W2" i="38"/>
  <c r="R2" i="5" s="1"/>
  <c r="AE16" i="38"/>
  <c r="AD16" i="38"/>
  <c r="AC16" i="38"/>
  <c r="AB16" i="38"/>
  <c r="S2" i="38"/>
  <c r="N2" i="5" s="1"/>
  <c r="T2" i="38"/>
  <c r="O2" i="5" s="1"/>
  <c r="U2" i="38"/>
  <c r="P2" i="5" s="1"/>
  <c r="R2" i="38"/>
  <c r="M2" i="5" s="1"/>
  <c r="W16" i="38"/>
  <c r="X16" i="38"/>
  <c r="Y16" i="38"/>
  <c r="Z16" i="38"/>
  <c r="AG14" i="38"/>
  <c r="AB2" i="31" s="1"/>
  <c r="AH14" i="38"/>
  <c r="AC2" i="31" s="1"/>
  <c r="AI14" i="38"/>
  <c r="AD2" i="31" s="1"/>
  <c r="AJ14" i="38"/>
  <c r="AE2" i="31" s="1"/>
  <c r="N2" i="38"/>
  <c r="I2" i="5" s="1"/>
  <c r="O2" i="38"/>
  <c r="J2" i="5" s="1"/>
  <c r="P2" i="38"/>
  <c r="K2" i="5" s="1"/>
  <c r="M2" i="38"/>
  <c r="H2" i="5" s="1"/>
  <c r="N17" i="38"/>
  <c r="M17" i="38"/>
  <c r="O17" i="38"/>
  <c r="P17" i="38"/>
  <c r="R16" i="38"/>
  <c r="S16" i="38"/>
  <c r="T16" i="38"/>
  <c r="U16" i="38"/>
  <c r="X15" i="38"/>
  <c r="S2" i="32" s="1"/>
  <c r="S5" i="32" s="1"/>
  <c r="W15" i="38"/>
  <c r="R2" i="32" s="1"/>
  <c r="R5" i="32" s="1"/>
  <c r="Y15" i="38"/>
  <c r="T2" i="32" s="1"/>
  <c r="T5" i="32" s="1"/>
  <c r="Z15" i="38"/>
  <c r="U2" i="32" s="1"/>
  <c r="U5" i="32" s="1"/>
  <c r="AE14" i="38"/>
  <c r="Z2" i="31" s="1"/>
  <c r="AD14" i="38"/>
  <c r="Y2" i="31" s="1"/>
  <c r="AC14" i="38"/>
  <c r="X2" i="31" s="1"/>
  <c r="AB14" i="38"/>
  <c r="W2" i="31" s="1"/>
  <c r="AH13" i="38"/>
  <c r="AC3" i="30" s="1"/>
  <c r="AC6" i="30" s="1"/>
  <c r="AG13" i="38"/>
  <c r="AB3" i="30" s="1"/>
  <c r="AB6" i="30" s="1"/>
  <c r="AI13" i="38"/>
  <c r="AD3" i="30" s="1"/>
  <c r="AD6" i="30" s="1"/>
  <c r="AJ13" i="38"/>
  <c r="AE3" i="30" s="1"/>
  <c r="AE6" i="30" s="1"/>
  <c r="AL12" i="38"/>
  <c r="AM12" i="38"/>
  <c r="AN12" i="38"/>
  <c r="AO12" i="38"/>
  <c r="D11" i="38"/>
  <c r="E11" i="38"/>
  <c r="C11" i="38"/>
  <c r="F11" i="38"/>
  <c r="H10" i="38"/>
  <c r="C2" i="17" s="1"/>
  <c r="I10" i="38"/>
  <c r="D2" i="17" s="1"/>
  <c r="J10" i="38"/>
  <c r="E2" i="17" s="1"/>
  <c r="K10" i="38"/>
  <c r="F2" i="17" s="1"/>
  <c r="N9" i="38"/>
  <c r="I2" i="11" s="1"/>
  <c r="O9" i="38"/>
  <c r="J2" i="11" s="1"/>
  <c r="P9" i="38"/>
  <c r="K2" i="11" s="1"/>
  <c r="M9" i="38"/>
  <c r="H2" i="11" s="1"/>
  <c r="R8" i="38"/>
  <c r="M2" i="10" s="1"/>
  <c r="S8" i="38"/>
  <c r="N2" i="10" s="1"/>
  <c r="T8" i="38"/>
  <c r="O2" i="10" s="1"/>
  <c r="U8" i="38"/>
  <c r="P2" i="10" s="1"/>
  <c r="X7" i="38"/>
  <c r="S2" i="9" s="1"/>
  <c r="W7" i="38"/>
  <c r="R2" i="9" s="1"/>
  <c r="Y7" i="38"/>
  <c r="T2" i="9" s="1"/>
  <c r="Z7" i="38"/>
  <c r="U2" i="9" s="1"/>
  <c r="AE6" i="38"/>
  <c r="Z3" i="16" s="1"/>
  <c r="AD6" i="38"/>
  <c r="Y3" i="16" s="1"/>
  <c r="AC6" i="38"/>
  <c r="X3" i="16" s="1"/>
  <c r="AB6" i="38"/>
  <c r="W3" i="16" s="1"/>
  <c r="AH5" i="38"/>
  <c r="AC3" i="15" s="1"/>
  <c r="AG5" i="38"/>
  <c r="AB3" i="15" s="1"/>
  <c r="AJ5" i="38"/>
  <c r="AE3" i="15" s="1"/>
  <c r="AI5" i="38"/>
  <c r="AD3" i="15" s="1"/>
  <c r="AL4" i="38"/>
  <c r="AG2" i="7" s="1"/>
  <c r="AM4" i="38"/>
  <c r="AH2" i="7" s="1"/>
  <c r="AN4" i="38"/>
  <c r="AI2" i="7" s="1"/>
  <c r="AO4" i="38"/>
  <c r="AJ2" i="7" s="1"/>
  <c r="D3" i="38"/>
  <c r="F3" i="38"/>
  <c r="C3" i="38"/>
  <c r="E3" i="38"/>
  <c r="AA9" i="33"/>
  <c r="Z9" i="33"/>
  <c r="Y9" i="33"/>
  <c r="X9" i="33"/>
  <c r="W9" i="33"/>
  <c r="V9" i="33"/>
  <c r="U9" i="33"/>
  <c r="T9" i="33"/>
  <c r="S9" i="33"/>
  <c r="R9" i="33"/>
  <c r="Q9" i="33"/>
  <c r="P9" i="33"/>
  <c r="O9" i="33"/>
  <c r="N9" i="33"/>
  <c r="M9" i="33"/>
  <c r="L9" i="33"/>
  <c r="K9" i="33"/>
  <c r="J9" i="33"/>
  <c r="I9" i="33"/>
  <c r="H9" i="33"/>
  <c r="G9" i="33"/>
  <c r="F9" i="33"/>
  <c r="E9" i="33"/>
  <c r="B9" i="33"/>
  <c r="AA9" i="28"/>
  <c r="Z9" i="28"/>
  <c r="Y9" i="28"/>
  <c r="X9" i="28"/>
  <c r="W9" i="28"/>
  <c r="V9" i="28"/>
  <c r="U9" i="28"/>
  <c r="T9" i="28"/>
  <c r="S9" i="28"/>
  <c r="R9" i="28"/>
  <c r="Q9" i="28"/>
  <c r="P9" i="28"/>
  <c r="O9" i="28"/>
  <c r="N9" i="28"/>
  <c r="M9" i="28"/>
  <c r="L9" i="28"/>
  <c r="K9" i="28"/>
  <c r="J9" i="28"/>
  <c r="I9" i="28"/>
  <c r="H9" i="28"/>
  <c r="G9" i="28"/>
  <c r="F9" i="28"/>
  <c r="E9" i="28"/>
  <c r="AC9" i="23"/>
  <c r="AB9" i="23"/>
  <c r="AA9" i="23"/>
  <c r="Z9" i="23"/>
  <c r="Y9" i="23"/>
  <c r="X9" i="23"/>
  <c r="W9" i="23"/>
  <c r="V9" i="23"/>
  <c r="U9" i="23"/>
  <c r="T9" i="23"/>
  <c r="S9" i="23"/>
  <c r="R9" i="23"/>
  <c r="Q9" i="23"/>
  <c r="P9" i="23"/>
  <c r="O9" i="23"/>
  <c r="N9" i="23"/>
  <c r="M9" i="23"/>
  <c r="L9" i="23"/>
  <c r="K9" i="23"/>
  <c r="J9" i="23"/>
  <c r="I9" i="23"/>
  <c r="H9" i="23"/>
  <c r="G9" i="23"/>
  <c r="F9" i="23"/>
  <c r="AA9" i="27"/>
  <c r="Z9" i="27"/>
  <c r="Y9" i="27"/>
  <c r="X9" i="27"/>
  <c r="W9" i="27"/>
  <c r="V9" i="27"/>
  <c r="U9" i="27"/>
  <c r="T9" i="27"/>
  <c r="S9" i="27"/>
  <c r="R9" i="27"/>
  <c r="Q9" i="27"/>
  <c r="P9" i="27"/>
  <c r="O9" i="27"/>
  <c r="N9" i="27"/>
  <c r="M9" i="27"/>
  <c r="L9" i="27"/>
  <c r="K9" i="27"/>
  <c r="J9" i="27"/>
  <c r="I9" i="27"/>
  <c r="H9" i="27"/>
  <c r="G9" i="27"/>
  <c r="F9" i="27"/>
  <c r="E9" i="27"/>
  <c r="B9" i="27"/>
  <c r="AA9" i="26"/>
  <c r="Z9" i="26"/>
  <c r="Y9" i="26"/>
  <c r="X9" i="26"/>
  <c r="W9" i="26"/>
  <c r="V9" i="26"/>
  <c r="U9" i="26"/>
  <c r="T9" i="26"/>
  <c r="S9" i="26"/>
  <c r="R9" i="26"/>
  <c r="Q9" i="26"/>
  <c r="P9" i="26"/>
  <c r="O9" i="26"/>
  <c r="N9" i="26"/>
  <c r="M9" i="26"/>
  <c r="L9" i="26"/>
  <c r="K9" i="26"/>
  <c r="J9" i="26"/>
  <c r="I9" i="26"/>
  <c r="H9" i="26"/>
  <c r="G9" i="26"/>
  <c r="F9" i="26"/>
  <c r="E9" i="26"/>
  <c r="B9" i="26"/>
  <c r="AA9" i="25"/>
  <c r="Z9" i="25"/>
  <c r="Y9" i="25"/>
  <c r="X9" i="25"/>
  <c r="W9" i="25"/>
  <c r="V9" i="25"/>
  <c r="U9" i="25"/>
  <c r="T9" i="25"/>
  <c r="S9" i="25"/>
  <c r="R9" i="25"/>
  <c r="Q9" i="25"/>
  <c r="P9" i="25"/>
  <c r="O9" i="25"/>
  <c r="N9" i="25"/>
  <c r="M9" i="25"/>
  <c r="L9" i="25"/>
  <c r="K9" i="25"/>
  <c r="J9" i="25"/>
  <c r="I9" i="25"/>
  <c r="H9" i="25"/>
  <c r="G9" i="25"/>
  <c r="F9" i="25"/>
  <c r="E9" i="25"/>
  <c r="B9" i="25"/>
  <c r="AK9" i="15"/>
  <c r="AJ9" i="15"/>
  <c r="AI9" i="15"/>
  <c r="AH9" i="15"/>
  <c r="AG9" i="15"/>
  <c r="AF9" i="15"/>
  <c r="AE9" i="15"/>
  <c r="AD9" i="15"/>
  <c r="AC9" i="15"/>
  <c r="AB9" i="15"/>
  <c r="AA9" i="15"/>
  <c r="Z9" i="15"/>
  <c r="Y9" i="15"/>
  <c r="X9" i="15"/>
  <c r="W9" i="15"/>
  <c r="V9" i="15"/>
  <c r="U9" i="15"/>
  <c r="T9" i="15"/>
  <c r="S9" i="15"/>
  <c r="R9" i="15"/>
  <c r="Q9" i="15"/>
  <c r="P9" i="15"/>
  <c r="O9" i="15"/>
  <c r="N9" i="15"/>
  <c r="M9" i="15"/>
  <c r="L9" i="15"/>
  <c r="K9" i="15"/>
  <c r="J9" i="15"/>
  <c r="I9" i="15"/>
  <c r="H9" i="15"/>
  <c r="G9" i="15"/>
  <c r="F9" i="15"/>
  <c r="E9" i="15"/>
  <c r="K6" i="34" l="1"/>
  <c r="K2" i="34"/>
  <c r="K4" i="34"/>
  <c r="K5" i="34"/>
  <c r="P5" i="34"/>
  <c r="P2" i="34"/>
  <c r="P6" i="34"/>
  <c r="P4" i="34"/>
  <c r="AI6" i="34"/>
  <c r="AI4" i="34"/>
  <c r="AI5" i="34"/>
  <c r="AI2" i="34"/>
  <c r="F5" i="34"/>
  <c r="F2" i="34"/>
  <c r="F6" i="34"/>
  <c r="F4" i="34"/>
  <c r="X5" i="34"/>
  <c r="X2" i="34"/>
  <c r="X4" i="34"/>
  <c r="X6" i="34"/>
  <c r="J4" i="34"/>
  <c r="J5" i="34"/>
  <c r="J2" i="34"/>
  <c r="J6" i="34"/>
  <c r="O4" i="34"/>
  <c r="O5" i="34"/>
  <c r="O2" i="34"/>
  <c r="O6" i="34"/>
  <c r="T4" i="34"/>
  <c r="T6" i="34"/>
  <c r="T5" i="34"/>
  <c r="T2" i="34"/>
  <c r="AJ4" i="34"/>
  <c r="AJ6" i="34"/>
  <c r="AJ5" i="34"/>
  <c r="AJ2" i="34"/>
  <c r="E4" i="34"/>
  <c r="E6" i="34"/>
  <c r="E5" i="34"/>
  <c r="E2" i="34"/>
  <c r="Z4" i="34"/>
  <c r="Z6" i="34"/>
  <c r="Z5" i="34"/>
  <c r="Z2" i="34"/>
  <c r="AD5" i="34"/>
  <c r="AD4" i="34"/>
  <c r="AD2" i="34"/>
  <c r="AD6" i="34"/>
  <c r="AE6" i="34"/>
  <c r="AE5" i="34"/>
  <c r="AE2" i="34"/>
  <c r="AE4" i="34"/>
  <c r="H5" i="34"/>
  <c r="H2" i="34"/>
  <c r="H6" i="34"/>
  <c r="H4" i="34"/>
  <c r="M4" i="34"/>
  <c r="M5" i="34"/>
  <c r="M2" i="34"/>
  <c r="M6" i="34"/>
  <c r="R5" i="34"/>
  <c r="R4" i="34"/>
  <c r="R2" i="34"/>
  <c r="R6" i="34"/>
  <c r="AG5" i="34"/>
  <c r="AG2" i="34"/>
  <c r="AG4" i="34"/>
  <c r="AG6" i="34"/>
  <c r="C6" i="34"/>
  <c r="C4" i="34"/>
  <c r="C5" i="34"/>
  <c r="C2" i="34"/>
  <c r="W5" i="34"/>
  <c r="W2" i="34"/>
  <c r="W6" i="34"/>
  <c r="W4" i="34"/>
  <c r="AB4" i="34"/>
  <c r="AB6" i="34"/>
  <c r="AB2" i="34"/>
  <c r="AB5" i="34"/>
  <c r="U4" i="34"/>
  <c r="U5" i="34"/>
  <c r="U6" i="34"/>
  <c r="U2" i="34"/>
  <c r="I5" i="34"/>
  <c r="I2" i="34"/>
  <c r="I6" i="34"/>
  <c r="I4" i="34"/>
  <c r="N4" i="34"/>
  <c r="N5" i="34"/>
  <c r="N2" i="34"/>
  <c r="N6" i="34"/>
  <c r="S6" i="34"/>
  <c r="S4" i="34"/>
  <c r="S5" i="34"/>
  <c r="S2" i="34"/>
  <c r="AH4" i="34"/>
  <c r="AH5" i="34"/>
  <c r="AH6" i="34"/>
  <c r="AH2" i="34"/>
  <c r="D4" i="34"/>
  <c r="D6" i="34"/>
  <c r="D5" i="34"/>
  <c r="D2" i="34"/>
  <c r="Y5" i="34"/>
  <c r="Y2" i="34"/>
  <c r="Y4" i="34"/>
  <c r="Y6" i="34"/>
  <c r="AC4" i="34"/>
  <c r="AC2" i="34"/>
  <c r="AC6" i="34"/>
  <c r="AC5" i="34"/>
  <c r="K4" i="16"/>
  <c r="K6" i="16"/>
  <c r="K5" i="16"/>
  <c r="AD3" i="31"/>
  <c r="AD5" i="31"/>
  <c r="AD5" i="7"/>
  <c r="AD3" i="7"/>
  <c r="AD4" i="7"/>
  <c r="E4" i="7"/>
  <c r="E5" i="7"/>
  <c r="E3" i="7"/>
  <c r="AI5" i="16"/>
  <c r="AI6" i="16"/>
  <c r="AI4" i="16"/>
  <c r="X6" i="10"/>
  <c r="X5" i="10"/>
  <c r="X3" i="10"/>
  <c r="X4" i="10"/>
  <c r="E3" i="23"/>
  <c r="T5" i="16"/>
  <c r="T4" i="16"/>
  <c r="T6" i="16"/>
  <c r="O5" i="7"/>
  <c r="O4" i="7"/>
  <c r="O3" i="7"/>
  <c r="E5" i="16"/>
  <c r="E4" i="16"/>
  <c r="E6" i="16"/>
  <c r="AI3" i="10"/>
  <c r="AI6" i="10"/>
  <c r="AI4" i="10"/>
  <c r="AI5" i="10"/>
  <c r="O3" i="23"/>
  <c r="E5" i="31"/>
  <c r="E3" i="31"/>
  <c r="X3" i="23"/>
  <c r="T4" i="7"/>
  <c r="T3" i="7"/>
  <c r="T5" i="7"/>
  <c r="J4" i="16"/>
  <c r="J5" i="16"/>
  <c r="J6" i="16"/>
  <c r="T3" i="23"/>
  <c r="J5" i="31"/>
  <c r="J3" i="31"/>
  <c r="J4" i="10"/>
  <c r="J6" i="10"/>
  <c r="J5" i="10"/>
  <c r="J3" i="10"/>
  <c r="W3" i="10"/>
  <c r="W5" i="10"/>
  <c r="W6" i="10"/>
  <c r="W4" i="10"/>
  <c r="AJ4" i="10"/>
  <c r="AJ3" i="10"/>
  <c r="AJ6" i="10"/>
  <c r="AJ5" i="10"/>
  <c r="U3" i="7"/>
  <c r="U5" i="7"/>
  <c r="U4" i="7"/>
  <c r="AC3" i="31"/>
  <c r="AC5" i="31"/>
  <c r="AC4" i="7"/>
  <c r="AC5" i="7"/>
  <c r="AC3" i="7"/>
  <c r="D3" i="7"/>
  <c r="D5" i="7"/>
  <c r="D4" i="7"/>
  <c r="AH5" i="16"/>
  <c r="AH6" i="16"/>
  <c r="AH4" i="16"/>
  <c r="Y4" i="10"/>
  <c r="Y3" i="10"/>
  <c r="Y6" i="10"/>
  <c r="Y5" i="10"/>
  <c r="D3" i="23"/>
  <c r="S5" i="16"/>
  <c r="S6" i="16"/>
  <c r="S4" i="16"/>
  <c r="N5" i="7"/>
  <c r="N4" i="7"/>
  <c r="N3" i="7"/>
  <c r="D5" i="16"/>
  <c r="D4" i="16"/>
  <c r="D6" i="16"/>
  <c r="AH4" i="10"/>
  <c r="AH6" i="10"/>
  <c r="AH5" i="10"/>
  <c r="AH3" i="10"/>
  <c r="N3" i="23"/>
  <c r="D3" i="31"/>
  <c r="D5" i="31"/>
  <c r="Y3" i="23"/>
  <c r="S3" i="7"/>
  <c r="S4" i="7"/>
  <c r="S5" i="7"/>
  <c r="I6" i="16"/>
  <c r="I5" i="16"/>
  <c r="I4" i="16"/>
  <c r="S3" i="23"/>
  <c r="I5" i="31"/>
  <c r="I3" i="31"/>
  <c r="I4" i="10"/>
  <c r="I3" i="10"/>
  <c r="I6" i="10"/>
  <c r="I5" i="10"/>
  <c r="AE3" i="7"/>
  <c r="AE5" i="7"/>
  <c r="AE4" i="7"/>
  <c r="AB5" i="31"/>
  <c r="AB3" i="31"/>
  <c r="D4" i="12"/>
  <c r="D5" i="12"/>
  <c r="AB4" i="7"/>
  <c r="AB5" i="7"/>
  <c r="AB3" i="7"/>
  <c r="C3" i="7"/>
  <c r="C4" i="7"/>
  <c r="C5" i="7"/>
  <c r="AG6" i="16"/>
  <c r="AG5" i="16"/>
  <c r="AG4" i="16"/>
  <c r="Z4" i="10"/>
  <c r="Z6" i="10"/>
  <c r="Z5" i="10"/>
  <c r="Z3" i="10"/>
  <c r="C3" i="23"/>
  <c r="R5" i="16"/>
  <c r="R6" i="16"/>
  <c r="R4" i="16"/>
  <c r="M4" i="7"/>
  <c r="M5" i="7"/>
  <c r="M3" i="7"/>
  <c r="C5" i="16"/>
  <c r="C6" i="16"/>
  <c r="C4" i="16"/>
  <c r="AG5" i="10"/>
  <c r="AG6" i="10"/>
  <c r="AG3" i="10"/>
  <c r="AG4" i="10"/>
  <c r="M3" i="23"/>
  <c r="C3" i="31"/>
  <c r="C5" i="31"/>
  <c r="Z3" i="23"/>
  <c r="R4" i="7"/>
  <c r="R3" i="7"/>
  <c r="R5" i="7"/>
  <c r="H6" i="16"/>
  <c r="H5" i="16"/>
  <c r="H4" i="16"/>
  <c r="R3" i="23"/>
  <c r="H3" i="31"/>
  <c r="H5" i="31"/>
  <c r="H6" i="10"/>
  <c r="H4" i="10"/>
  <c r="H5" i="10"/>
  <c r="H3" i="10"/>
  <c r="F5" i="7"/>
  <c r="F4" i="7"/>
  <c r="F3" i="7"/>
  <c r="U5" i="16"/>
  <c r="U4" i="16"/>
  <c r="U6" i="16"/>
  <c r="F5" i="16"/>
  <c r="F6" i="16"/>
  <c r="F4" i="16"/>
  <c r="W3" i="23"/>
  <c r="U3" i="23"/>
  <c r="AJ3" i="7"/>
  <c r="AJ5" i="7"/>
  <c r="AJ4" i="7"/>
  <c r="W5" i="16"/>
  <c r="W6" i="16"/>
  <c r="W4" i="16"/>
  <c r="P3" i="10"/>
  <c r="P4" i="10"/>
  <c r="P5" i="10"/>
  <c r="P6" i="10"/>
  <c r="AJ3" i="23"/>
  <c r="W5" i="31"/>
  <c r="W3" i="31"/>
  <c r="W4" i="7"/>
  <c r="W5" i="7"/>
  <c r="W3" i="7"/>
  <c r="U5" i="31"/>
  <c r="U3" i="31"/>
  <c r="AE6" i="16"/>
  <c r="AE4" i="16"/>
  <c r="AE5" i="16"/>
  <c r="U5" i="10"/>
  <c r="U4" i="10"/>
  <c r="U3" i="10"/>
  <c r="U6" i="10"/>
  <c r="AJ3" i="31"/>
  <c r="AJ5" i="31"/>
  <c r="F5" i="10"/>
  <c r="F4" i="10"/>
  <c r="F6" i="10"/>
  <c r="F3" i="10"/>
  <c r="K3" i="7"/>
  <c r="K5" i="7"/>
  <c r="K4" i="7"/>
  <c r="AE3" i="10"/>
  <c r="AE4" i="10"/>
  <c r="AE6" i="10"/>
  <c r="AE5" i="10"/>
  <c r="K3" i="23"/>
  <c r="P6" i="16"/>
  <c r="P5" i="16"/>
  <c r="P4" i="16"/>
  <c r="P3" i="31"/>
  <c r="P5" i="31"/>
  <c r="AE3" i="23"/>
  <c r="AE3" i="31"/>
  <c r="AE5" i="31"/>
  <c r="F3" i="23"/>
  <c r="P3" i="7"/>
  <c r="P5" i="7"/>
  <c r="P4" i="7"/>
  <c r="P3" i="23"/>
  <c r="AI3" i="7"/>
  <c r="AI5" i="7"/>
  <c r="AI4" i="7"/>
  <c r="X6" i="16"/>
  <c r="X5" i="16"/>
  <c r="X4" i="16"/>
  <c r="O3" i="10"/>
  <c r="O4" i="10"/>
  <c r="O6" i="10"/>
  <c r="O5" i="10"/>
  <c r="AI3" i="23"/>
  <c r="X5" i="31"/>
  <c r="X3" i="31"/>
  <c r="X5" i="7"/>
  <c r="X4" i="7"/>
  <c r="X3" i="7"/>
  <c r="T3" i="31"/>
  <c r="T5" i="31"/>
  <c r="AD6" i="16"/>
  <c r="AD4" i="16"/>
  <c r="AD5" i="16"/>
  <c r="T4" i="10"/>
  <c r="T3" i="10"/>
  <c r="T5" i="10"/>
  <c r="T6" i="10"/>
  <c r="AI3" i="31"/>
  <c r="AI5" i="31"/>
  <c r="E4" i="10"/>
  <c r="E3" i="10"/>
  <c r="E5" i="10"/>
  <c r="E6" i="10"/>
  <c r="J4" i="7"/>
  <c r="J5" i="7"/>
  <c r="J3" i="7"/>
  <c r="AD5" i="10"/>
  <c r="AD4" i="10"/>
  <c r="AD6" i="10"/>
  <c r="AD3" i="10"/>
  <c r="J3" i="23"/>
  <c r="O6" i="16"/>
  <c r="O4" i="16"/>
  <c r="O5" i="16"/>
  <c r="O5" i="31"/>
  <c r="O3" i="31"/>
  <c r="AD3" i="23"/>
  <c r="AJ5" i="16"/>
  <c r="AJ4" i="16"/>
  <c r="AJ6" i="16"/>
  <c r="K3" i="10"/>
  <c r="K5" i="10"/>
  <c r="K4" i="10"/>
  <c r="K6" i="10"/>
  <c r="AH4" i="7"/>
  <c r="AH3" i="7"/>
  <c r="AH5" i="7"/>
  <c r="Y6" i="16"/>
  <c r="Y5" i="16"/>
  <c r="Y4" i="16"/>
  <c r="N5" i="10"/>
  <c r="N4" i="10"/>
  <c r="N6" i="10"/>
  <c r="N3" i="10"/>
  <c r="AH3" i="23"/>
  <c r="Y5" i="31"/>
  <c r="Y3" i="31"/>
  <c r="Y3" i="7"/>
  <c r="Y5" i="7"/>
  <c r="Y4" i="7"/>
  <c r="S3" i="31"/>
  <c r="S5" i="31"/>
  <c r="AC5" i="16"/>
  <c r="AC4" i="16"/>
  <c r="AC6" i="16"/>
  <c r="S3" i="10"/>
  <c r="S6" i="10"/>
  <c r="S5" i="10"/>
  <c r="S4" i="10"/>
  <c r="AH3" i="31"/>
  <c r="AH5" i="31"/>
  <c r="D3" i="10"/>
  <c r="D4" i="10"/>
  <c r="D6" i="10"/>
  <c r="D5" i="10"/>
  <c r="I4" i="7"/>
  <c r="I5" i="7"/>
  <c r="I3" i="7"/>
  <c r="AC6" i="10"/>
  <c r="AC4" i="10"/>
  <c r="AC5" i="10"/>
  <c r="AC3" i="10"/>
  <c r="I3" i="23"/>
  <c r="N6" i="16"/>
  <c r="N4" i="16"/>
  <c r="N5" i="16"/>
  <c r="N5" i="31"/>
  <c r="N3" i="31"/>
  <c r="AC3" i="23"/>
  <c r="C4" i="12"/>
  <c r="C5" i="12"/>
  <c r="F3" i="31"/>
  <c r="F5" i="31"/>
  <c r="K3" i="31"/>
  <c r="K5" i="31"/>
  <c r="AG5" i="7"/>
  <c r="AG4" i="7"/>
  <c r="AG3" i="7"/>
  <c r="Z4" i="16"/>
  <c r="Z5" i="16"/>
  <c r="Z6" i="16"/>
  <c r="M5" i="10"/>
  <c r="M6" i="10"/>
  <c r="M3" i="10"/>
  <c r="M4" i="10"/>
  <c r="AG3" i="23"/>
  <c r="Z3" i="31"/>
  <c r="Z5" i="31"/>
  <c r="Z4" i="7"/>
  <c r="Z3" i="7"/>
  <c r="Z5" i="7"/>
  <c r="R3" i="31"/>
  <c r="R5" i="31"/>
  <c r="AB5" i="16"/>
  <c r="AB4" i="16"/>
  <c r="AB6" i="16"/>
  <c r="R4" i="10"/>
  <c r="R6" i="10"/>
  <c r="R5" i="10"/>
  <c r="R3" i="10"/>
  <c r="AG5" i="31"/>
  <c r="AG3" i="31"/>
  <c r="C3" i="10"/>
  <c r="C4" i="10"/>
  <c r="C6" i="10"/>
  <c r="C5" i="10"/>
  <c r="H3" i="7"/>
  <c r="H5" i="7"/>
  <c r="H4" i="7"/>
  <c r="AB6" i="10"/>
  <c r="AB4" i="10"/>
  <c r="AB5" i="10"/>
  <c r="AB3" i="10"/>
  <c r="H3" i="23"/>
  <c r="M5" i="16"/>
  <c r="M4" i="16"/>
  <c r="M6" i="16"/>
  <c r="M3" i="31"/>
  <c r="M5" i="31"/>
  <c r="AB3" i="23"/>
  <c r="C6" i="5"/>
  <c r="C4" i="5"/>
  <c r="C5" i="5"/>
  <c r="AB6" i="5"/>
  <c r="AB5" i="5"/>
  <c r="AB4" i="5"/>
  <c r="P4" i="5"/>
  <c r="P5" i="5"/>
  <c r="P6" i="5"/>
  <c r="U6" i="5"/>
  <c r="U4" i="5"/>
  <c r="U5" i="5"/>
  <c r="F6" i="5"/>
  <c r="F4" i="5"/>
  <c r="F5" i="5"/>
  <c r="AE5" i="5"/>
  <c r="AE4" i="5"/>
  <c r="AE6" i="5"/>
  <c r="M6" i="5"/>
  <c r="M4" i="5"/>
  <c r="M5" i="5"/>
  <c r="O5" i="5"/>
  <c r="O4" i="5"/>
  <c r="O6" i="5"/>
  <c r="T6" i="5"/>
  <c r="T5" i="5"/>
  <c r="T4" i="5"/>
  <c r="E6" i="5"/>
  <c r="E4" i="5"/>
  <c r="E5" i="5"/>
  <c r="AD6" i="5"/>
  <c r="AD4" i="5"/>
  <c r="AD5" i="5"/>
  <c r="N4" i="5"/>
  <c r="N5" i="5"/>
  <c r="N6" i="5"/>
  <c r="D6" i="5"/>
  <c r="D5" i="5"/>
  <c r="D4" i="5"/>
  <c r="AC6" i="5"/>
  <c r="AC4" i="5"/>
  <c r="AC5" i="5"/>
  <c r="H4" i="5"/>
  <c r="H5" i="5"/>
  <c r="H6" i="5"/>
  <c r="W5" i="5"/>
  <c r="W4" i="5"/>
  <c r="W6" i="5"/>
  <c r="AG4" i="5"/>
  <c r="AG5" i="5"/>
  <c r="AG6" i="5"/>
  <c r="R4" i="5"/>
  <c r="R5" i="5"/>
  <c r="R6" i="5"/>
  <c r="S6" i="5"/>
  <c r="S4" i="5"/>
  <c r="S5" i="5"/>
  <c r="K6" i="5"/>
  <c r="K4" i="5"/>
  <c r="K5" i="5"/>
  <c r="Z4" i="5"/>
  <c r="Z6" i="5"/>
  <c r="Z5" i="5"/>
  <c r="AJ6" i="5"/>
  <c r="AJ5" i="5"/>
  <c r="AJ4" i="5"/>
  <c r="J4" i="5"/>
  <c r="J5" i="5"/>
  <c r="J6" i="5"/>
  <c r="Y4" i="5"/>
  <c r="Y5" i="5"/>
  <c r="Y6" i="5"/>
  <c r="AI6" i="5"/>
  <c r="AI4" i="5"/>
  <c r="AI5" i="5"/>
  <c r="I4" i="5"/>
  <c r="I5" i="5"/>
  <c r="I6" i="5"/>
  <c r="X4" i="5"/>
  <c r="X5" i="5"/>
  <c r="X6" i="5"/>
  <c r="AH4" i="5"/>
  <c r="AH5" i="5"/>
  <c r="AH6" i="5"/>
  <c r="AK8" i="33" l="1"/>
  <c r="AJ8" i="33"/>
  <c r="AI8" i="33"/>
  <c r="AH8" i="33"/>
  <c r="AG8" i="33"/>
  <c r="AF8" i="33"/>
  <c r="AE8" i="33"/>
  <c r="AD8" i="33"/>
  <c r="AC8" i="33"/>
  <c r="AB8" i="33"/>
  <c r="AK7" i="33"/>
  <c r="AJ7" i="33"/>
  <c r="AI7" i="33"/>
  <c r="AH7" i="33"/>
  <c r="AG7" i="33"/>
  <c r="AF7" i="33"/>
  <c r="AE7" i="33"/>
  <c r="AD7" i="33"/>
  <c r="AC7" i="33"/>
  <c r="AB7" i="33"/>
  <c r="AK6" i="33"/>
  <c r="AK9" i="33" s="1"/>
  <c r="AJ6" i="33"/>
  <c r="AJ9" i="33" s="1"/>
  <c r="AI6" i="33"/>
  <c r="AI9" i="33" s="1"/>
  <c r="AH6" i="33"/>
  <c r="AH9" i="33" s="1"/>
  <c r="AG6" i="33"/>
  <c r="AG9" i="33" s="1"/>
  <c r="AF6" i="33"/>
  <c r="AF9" i="33" s="1"/>
  <c r="AE6" i="33"/>
  <c r="AE9" i="33" s="1"/>
  <c r="AD6" i="33"/>
  <c r="AD9" i="33" s="1"/>
  <c r="AC6" i="33"/>
  <c r="AC9" i="33" s="1"/>
  <c r="AB6" i="33"/>
  <c r="AB9" i="33" s="1"/>
  <c r="AK5" i="33"/>
  <c r="AJ5" i="33"/>
  <c r="AI5" i="33"/>
  <c r="AH5" i="33"/>
  <c r="AG5" i="33"/>
  <c r="AF5" i="33"/>
  <c r="AE5" i="33"/>
  <c r="AD5" i="33"/>
  <c r="AC5" i="33"/>
  <c r="AB5" i="33"/>
  <c r="AK4" i="33"/>
  <c r="AJ4" i="33"/>
  <c r="AI4" i="33"/>
  <c r="AH4" i="33"/>
  <c r="AG4" i="33"/>
  <c r="AF4" i="33"/>
  <c r="AE4" i="33"/>
  <c r="AD4" i="33"/>
  <c r="AC4" i="33"/>
  <c r="AB4" i="33"/>
  <c r="AK3" i="33"/>
  <c r="AJ3" i="33"/>
  <c r="AI3" i="33"/>
  <c r="AH3" i="33"/>
  <c r="AG3" i="33"/>
  <c r="AF3" i="33"/>
  <c r="AE3" i="33"/>
  <c r="AD3" i="33"/>
  <c r="AC3" i="33"/>
  <c r="AB3" i="33"/>
  <c r="AK2" i="33"/>
  <c r="AJ2" i="33"/>
  <c r="AI2" i="33"/>
  <c r="AH2" i="33"/>
  <c r="AG2" i="33"/>
  <c r="AF2" i="33"/>
  <c r="AE2" i="33"/>
  <c r="AD2" i="33"/>
  <c r="AC2" i="33"/>
  <c r="AB2" i="33"/>
  <c r="AK8" i="32"/>
  <c r="AJ8" i="32"/>
  <c r="AI8" i="32"/>
  <c r="AH8" i="32"/>
  <c r="AG8" i="32"/>
  <c r="AF8" i="32"/>
  <c r="AE8" i="32"/>
  <c r="AD8" i="32"/>
  <c r="AC8" i="32"/>
  <c r="AB8" i="32"/>
  <c r="AK7" i="32"/>
  <c r="AJ7" i="32"/>
  <c r="AI7" i="32"/>
  <c r="AH7" i="32"/>
  <c r="AG7" i="32"/>
  <c r="AF7" i="32"/>
  <c r="AE7" i="32"/>
  <c r="AD7" i="32"/>
  <c r="AC7" i="32"/>
  <c r="AB7" i="32"/>
  <c r="AK8" i="30"/>
  <c r="AJ8" i="30"/>
  <c r="AI8" i="30"/>
  <c r="AH8" i="30"/>
  <c r="AG8" i="30"/>
  <c r="AF8" i="30"/>
  <c r="AE8" i="30"/>
  <c r="AD8" i="30"/>
  <c r="AC8" i="30"/>
  <c r="AB8" i="30"/>
  <c r="AK7" i="30"/>
  <c r="AJ7" i="30"/>
  <c r="AI7" i="30"/>
  <c r="AH7" i="30"/>
  <c r="AG7" i="30"/>
  <c r="AF7" i="30"/>
  <c r="AE7" i="30"/>
  <c r="AD7" i="30"/>
  <c r="AC7" i="30"/>
  <c r="AB7" i="30"/>
  <c r="AK2" i="30"/>
  <c r="AJ2" i="30"/>
  <c r="AI2" i="30"/>
  <c r="AH2" i="30"/>
  <c r="AG2" i="30"/>
  <c r="AF2" i="30"/>
  <c r="AE2" i="30"/>
  <c r="AD2" i="30"/>
  <c r="AC2" i="30"/>
  <c r="AB2" i="30"/>
  <c r="B5" i="12" l="1"/>
  <c r="B4" i="12"/>
  <c r="AE4" i="12" l="1"/>
  <c r="AE5" i="12"/>
  <c r="W4" i="12"/>
  <c r="W5" i="12"/>
  <c r="O4" i="12"/>
  <c r="O5" i="12"/>
  <c r="G4" i="12"/>
  <c r="G5" i="12"/>
  <c r="N4" i="12"/>
  <c r="N5" i="12"/>
  <c r="AK4" i="12"/>
  <c r="AK5" i="12"/>
  <c r="AC4" i="12"/>
  <c r="AC5" i="12"/>
  <c r="U4" i="12"/>
  <c r="U5" i="12"/>
  <c r="M4" i="12"/>
  <c r="M5" i="12"/>
  <c r="E4" i="12"/>
  <c r="E5" i="12"/>
  <c r="AD4" i="12"/>
  <c r="AD5" i="12"/>
  <c r="F4" i="12"/>
  <c r="F5" i="12"/>
  <c r="AJ5" i="12"/>
  <c r="AJ4" i="12"/>
  <c r="AB5" i="12"/>
  <c r="AB4" i="12"/>
  <c r="T5" i="12"/>
  <c r="T4" i="12"/>
  <c r="L5" i="12"/>
  <c r="L4" i="12"/>
  <c r="V4" i="12"/>
  <c r="V5" i="12"/>
  <c r="AI5" i="12"/>
  <c r="AI4" i="12"/>
  <c r="AA4" i="12"/>
  <c r="AA5" i="12"/>
  <c r="S4" i="12"/>
  <c r="S5" i="12"/>
  <c r="K4" i="12"/>
  <c r="K5" i="12"/>
  <c r="AH4" i="12"/>
  <c r="AH5" i="12"/>
  <c r="Z4" i="12"/>
  <c r="Z5" i="12"/>
  <c r="R4" i="12"/>
  <c r="R5" i="12"/>
  <c r="J4" i="12"/>
  <c r="J5" i="12"/>
  <c r="AG4" i="12"/>
  <c r="AG5" i="12"/>
  <c r="Y4" i="12"/>
  <c r="Y5" i="12"/>
  <c r="Q4" i="12"/>
  <c r="Q5" i="12"/>
  <c r="I4" i="12"/>
  <c r="I5" i="12"/>
  <c r="AF4" i="12"/>
  <c r="AF5" i="12"/>
  <c r="X4" i="12"/>
  <c r="X5" i="12"/>
  <c r="P4" i="12"/>
  <c r="P5" i="12"/>
  <c r="H4" i="12"/>
  <c r="H5" i="12"/>
  <c r="AK8" i="28" l="1"/>
  <c r="AJ8" i="28"/>
  <c r="AI8" i="28"/>
  <c r="AH8" i="28"/>
  <c r="AG8" i="28"/>
  <c r="AF8" i="28"/>
  <c r="AE8" i="28"/>
  <c r="AD8" i="28"/>
  <c r="AC8" i="28"/>
  <c r="AB8" i="28"/>
  <c r="AK7" i="28"/>
  <c r="AJ7" i="28"/>
  <c r="AI7" i="28"/>
  <c r="AH7" i="28"/>
  <c r="AG7" i="28"/>
  <c r="AF7" i="28"/>
  <c r="AE7" i="28"/>
  <c r="AD7" i="28"/>
  <c r="AC7" i="28"/>
  <c r="AB7" i="28"/>
  <c r="AK6" i="28"/>
  <c r="AK9" i="28" s="1"/>
  <c r="AJ6" i="28"/>
  <c r="AJ9" i="28" s="1"/>
  <c r="AI6" i="28"/>
  <c r="AI9" i="28" s="1"/>
  <c r="AH6" i="28"/>
  <c r="AH9" i="28" s="1"/>
  <c r="AG6" i="28"/>
  <c r="AG9" i="28" s="1"/>
  <c r="AF6" i="28"/>
  <c r="AF9" i="28" s="1"/>
  <c r="AE6" i="28"/>
  <c r="AE9" i="28" s="1"/>
  <c r="AD6" i="28"/>
  <c r="AD9" i="28" s="1"/>
  <c r="AC6" i="28"/>
  <c r="AC9" i="28" s="1"/>
  <c r="AB6" i="28"/>
  <c r="AB9" i="28" s="1"/>
  <c r="AK5" i="28"/>
  <c r="AJ5" i="28"/>
  <c r="AI5" i="28"/>
  <c r="AH5" i="28"/>
  <c r="AG5" i="28"/>
  <c r="AF5" i="28"/>
  <c r="AE5" i="28"/>
  <c r="AD5" i="28"/>
  <c r="AC5" i="28"/>
  <c r="AB5" i="28"/>
  <c r="AK4" i="28"/>
  <c r="AJ4" i="28"/>
  <c r="AI4" i="28"/>
  <c r="AH4" i="28"/>
  <c r="AG4" i="28"/>
  <c r="AF4" i="28"/>
  <c r="AE4" i="28"/>
  <c r="AD4" i="28"/>
  <c r="AC4" i="28"/>
  <c r="AB4" i="28"/>
  <c r="AK3" i="28"/>
  <c r="AJ3" i="28"/>
  <c r="AI3" i="28"/>
  <c r="AH3" i="28"/>
  <c r="AG3" i="28"/>
  <c r="AF3" i="28"/>
  <c r="AE3" i="28"/>
  <c r="AD3" i="28"/>
  <c r="AC3" i="28"/>
  <c r="AB3" i="28"/>
  <c r="AK2" i="28"/>
  <c r="AJ2" i="28"/>
  <c r="AI2" i="28"/>
  <c r="AH2" i="28"/>
  <c r="AG2" i="28"/>
  <c r="AF2" i="28"/>
  <c r="AE2" i="28"/>
  <c r="AD2" i="28"/>
  <c r="AC2" i="28"/>
  <c r="AB2" i="28"/>
  <c r="AK8" i="27"/>
  <c r="AJ8" i="27"/>
  <c r="AI8" i="27"/>
  <c r="AH8" i="27"/>
  <c r="AG8" i="27"/>
  <c r="AF8" i="27"/>
  <c r="AE8" i="27"/>
  <c r="AD8" i="27"/>
  <c r="AC8" i="27"/>
  <c r="AB8" i="27"/>
  <c r="AK7" i="27"/>
  <c r="AJ7" i="27"/>
  <c r="AI7" i="27"/>
  <c r="AH7" i="27"/>
  <c r="AG7" i="27"/>
  <c r="AF7" i="27"/>
  <c r="AE7" i="27"/>
  <c r="AD7" i="27"/>
  <c r="AC7" i="27"/>
  <c r="AB7" i="27"/>
  <c r="AK6" i="27"/>
  <c r="AK9" i="27" s="1"/>
  <c r="AJ6" i="27"/>
  <c r="AJ9" i="27" s="1"/>
  <c r="AI6" i="27"/>
  <c r="AI9" i="27" s="1"/>
  <c r="AH6" i="27"/>
  <c r="AH9" i="27" s="1"/>
  <c r="AG6" i="27"/>
  <c r="AG9" i="27" s="1"/>
  <c r="AF6" i="27"/>
  <c r="AF9" i="27" s="1"/>
  <c r="AE6" i="27"/>
  <c r="AE9" i="27" s="1"/>
  <c r="AD6" i="27"/>
  <c r="AD9" i="27" s="1"/>
  <c r="AC6" i="27"/>
  <c r="AC9" i="27" s="1"/>
  <c r="AB6" i="27"/>
  <c r="AB9" i="27" s="1"/>
  <c r="AK5" i="27"/>
  <c r="AJ5" i="27"/>
  <c r="AI5" i="27"/>
  <c r="AH5" i="27"/>
  <c r="AG5" i="27"/>
  <c r="AF5" i="27"/>
  <c r="AE5" i="27"/>
  <c r="AD5" i="27"/>
  <c r="AC5" i="27"/>
  <c r="AB5" i="27"/>
  <c r="AK4" i="27"/>
  <c r="AJ4" i="27"/>
  <c r="AI4" i="27"/>
  <c r="AH4" i="27"/>
  <c r="AG4" i="27"/>
  <c r="AF4" i="27"/>
  <c r="AE4" i="27"/>
  <c r="AD4" i="27"/>
  <c r="AC4" i="27"/>
  <c r="AB4" i="27"/>
  <c r="AK3" i="27"/>
  <c r="AJ3" i="27"/>
  <c r="AI3" i="27"/>
  <c r="AH3" i="27"/>
  <c r="AG3" i="27"/>
  <c r="AF3" i="27"/>
  <c r="AE3" i="27"/>
  <c r="AD3" i="27"/>
  <c r="AC3" i="27"/>
  <c r="AB3" i="27"/>
  <c r="AK2" i="27"/>
  <c r="AJ2" i="27"/>
  <c r="AI2" i="27"/>
  <c r="AH2" i="27"/>
  <c r="AG2" i="27"/>
  <c r="AF2" i="27"/>
  <c r="AE2" i="27"/>
  <c r="AD2" i="27"/>
  <c r="AC2" i="27"/>
  <c r="AB2" i="27"/>
  <c r="AK8" i="26"/>
  <c r="AJ8" i="26"/>
  <c r="AI8" i="26"/>
  <c r="AH8" i="26"/>
  <c r="AG8" i="26"/>
  <c r="AF8" i="26"/>
  <c r="AE8" i="26"/>
  <c r="AD8" i="26"/>
  <c r="AC8" i="26"/>
  <c r="AB8" i="26"/>
  <c r="AK7" i="26"/>
  <c r="AJ7" i="26"/>
  <c r="AI7" i="26"/>
  <c r="AH7" i="26"/>
  <c r="AG7" i="26"/>
  <c r="AF7" i="26"/>
  <c r="AE7" i="26"/>
  <c r="AD7" i="26"/>
  <c r="AC7" i="26"/>
  <c r="AB7" i="26"/>
  <c r="AK6" i="26"/>
  <c r="AK9" i="26" s="1"/>
  <c r="AJ6" i="26"/>
  <c r="AJ9" i="26" s="1"/>
  <c r="AI6" i="26"/>
  <c r="AI9" i="26" s="1"/>
  <c r="AH6" i="26"/>
  <c r="AH9" i="26" s="1"/>
  <c r="AG6" i="26"/>
  <c r="AG9" i="26" s="1"/>
  <c r="AF6" i="26"/>
  <c r="AF9" i="26" s="1"/>
  <c r="AE6" i="26"/>
  <c r="AE9" i="26" s="1"/>
  <c r="AD6" i="26"/>
  <c r="AD9" i="26" s="1"/>
  <c r="AC6" i="26"/>
  <c r="AC9" i="26" s="1"/>
  <c r="AB6" i="26"/>
  <c r="AB9" i="26" s="1"/>
  <c r="AK5" i="26"/>
  <c r="AJ5" i="26"/>
  <c r="AI5" i="26"/>
  <c r="AH5" i="26"/>
  <c r="AG5" i="26"/>
  <c r="AF5" i="26"/>
  <c r="AE5" i="26"/>
  <c r="AD5" i="26"/>
  <c r="AC5" i="26"/>
  <c r="AB5" i="26"/>
  <c r="AK4" i="26"/>
  <c r="AJ4" i="26"/>
  <c r="AI4" i="26"/>
  <c r="AH4" i="26"/>
  <c r="AG4" i="26"/>
  <c r="AF4" i="26"/>
  <c r="AE4" i="26"/>
  <c r="AD4" i="26"/>
  <c r="AC4" i="26"/>
  <c r="AB4" i="26"/>
  <c r="AK3" i="26"/>
  <c r="AJ3" i="26"/>
  <c r="AI3" i="26"/>
  <c r="AH3" i="26"/>
  <c r="AG3" i="26"/>
  <c r="AF3" i="26"/>
  <c r="AE3" i="26"/>
  <c r="AD3" i="26"/>
  <c r="AC3" i="26"/>
  <c r="AB3" i="26"/>
  <c r="AK2" i="26"/>
  <c r="AJ2" i="26"/>
  <c r="AI2" i="26"/>
  <c r="AH2" i="26"/>
  <c r="AG2" i="26"/>
  <c r="AF2" i="26"/>
  <c r="AE2" i="26"/>
  <c r="AD2" i="26"/>
  <c r="AC2" i="26"/>
  <c r="AB2" i="26"/>
  <c r="AK3" i="25"/>
  <c r="AJ3" i="25"/>
  <c r="AI3" i="25"/>
  <c r="AH3" i="25"/>
  <c r="AG3" i="25"/>
  <c r="AF3" i="25"/>
  <c r="AE3" i="25"/>
  <c r="AD3" i="25"/>
  <c r="AC3" i="25"/>
  <c r="AB3" i="25"/>
  <c r="AK8" i="25"/>
  <c r="AJ8" i="25"/>
  <c r="AI8" i="25"/>
  <c r="AH8" i="25"/>
  <c r="AG8" i="25"/>
  <c r="AF8" i="25"/>
  <c r="AE8" i="25"/>
  <c r="AD8" i="25"/>
  <c r="AC8" i="25"/>
  <c r="AB8" i="25"/>
  <c r="AK7" i="25"/>
  <c r="AJ7" i="25"/>
  <c r="AI7" i="25"/>
  <c r="AH7" i="25"/>
  <c r="AG7" i="25"/>
  <c r="AF7" i="25"/>
  <c r="AE7" i="25"/>
  <c r="AD7" i="25"/>
  <c r="AC7" i="25"/>
  <c r="AB7" i="25"/>
  <c r="AK6" i="25"/>
  <c r="AK9" i="25" s="1"/>
  <c r="AJ6" i="25"/>
  <c r="AJ9" i="25" s="1"/>
  <c r="AI6" i="25"/>
  <c r="AI9" i="25" s="1"/>
  <c r="AH6" i="25"/>
  <c r="AH9" i="25" s="1"/>
  <c r="AG6" i="25"/>
  <c r="AG9" i="25" s="1"/>
  <c r="AF6" i="25"/>
  <c r="AF9" i="25" s="1"/>
  <c r="AE6" i="25"/>
  <c r="AE9" i="25" s="1"/>
  <c r="AD6" i="25"/>
  <c r="AD9" i="25" s="1"/>
  <c r="AC6" i="25"/>
  <c r="AC9" i="25" s="1"/>
  <c r="AB6" i="25"/>
  <c r="AB9" i="25" s="1"/>
  <c r="AK5" i="25"/>
  <c r="AJ5" i="25"/>
  <c r="AI5" i="25"/>
  <c r="AH5" i="25"/>
  <c r="AG5" i="25"/>
  <c r="AF5" i="25"/>
  <c r="AE5" i="25"/>
  <c r="AD5" i="25"/>
  <c r="AC5" i="25"/>
  <c r="AB5" i="25"/>
  <c r="AK4" i="25"/>
  <c r="AJ4" i="25"/>
  <c r="AI4" i="25"/>
  <c r="AH4" i="25"/>
  <c r="AG4" i="25"/>
  <c r="AF4" i="25"/>
  <c r="AE4" i="25"/>
  <c r="AD4" i="25"/>
  <c r="AC4" i="25"/>
  <c r="AB4" i="25"/>
  <c r="AK2" i="25"/>
  <c r="AJ2" i="25"/>
  <c r="AI2" i="25"/>
  <c r="AH2" i="25"/>
  <c r="AG2" i="25"/>
  <c r="AF2" i="25"/>
  <c r="AE2" i="25"/>
  <c r="AD2" i="25"/>
  <c r="AC2" i="25"/>
  <c r="AB2" i="25"/>
  <c r="AK8" i="23" l="1"/>
  <c r="AJ8" i="23"/>
  <c r="AI8" i="23"/>
  <c r="AH8" i="23"/>
  <c r="AG8" i="23"/>
  <c r="AF8" i="23"/>
  <c r="AE8" i="23"/>
  <c r="AD8" i="23"/>
  <c r="AK7" i="23"/>
  <c r="AJ7" i="23"/>
  <c r="AI7" i="23"/>
  <c r="AH7" i="23"/>
  <c r="AG7" i="23"/>
  <c r="AF7" i="23"/>
  <c r="AE7" i="23"/>
  <c r="AD7" i="23"/>
  <c r="AK6" i="23"/>
  <c r="AK9" i="23" s="1"/>
  <c r="AJ6" i="23"/>
  <c r="AJ9" i="23" s="1"/>
  <c r="AI6" i="23"/>
  <c r="AI9" i="23" s="1"/>
  <c r="AH6" i="23"/>
  <c r="AH9" i="23" s="1"/>
  <c r="AG6" i="23"/>
  <c r="AG9" i="23" s="1"/>
  <c r="AF6" i="23"/>
  <c r="AF9" i="23" s="1"/>
  <c r="AE6" i="23"/>
  <c r="AE9" i="23" s="1"/>
  <c r="AD6" i="23"/>
  <c r="AD9" i="23" s="1"/>
  <c r="AK5" i="23"/>
  <c r="AJ5" i="23"/>
  <c r="AI5" i="23"/>
  <c r="AH5" i="23"/>
  <c r="AG5" i="23"/>
  <c r="AF5" i="23"/>
  <c r="AE5" i="23"/>
  <c r="AD5" i="23"/>
  <c r="AK4" i="23"/>
  <c r="AJ4" i="23"/>
  <c r="AI4" i="23"/>
  <c r="AH4" i="23"/>
  <c r="AG4" i="23"/>
  <c r="AF4" i="23"/>
  <c r="AE4" i="23"/>
  <c r="AD4" i="23"/>
  <c r="AK6" i="12"/>
  <c r="AJ6" i="12"/>
  <c r="AI6" i="12"/>
  <c r="AH6" i="12"/>
  <c r="AG6" i="12"/>
  <c r="AF6" i="12"/>
  <c r="AE6" i="12"/>
  <c r="AD6" i="12"/>
  <c r="AK3" i="12"/>
  <c r="AJ3" i="12"/>
  <c r="AI3" i="12"/>
  <c r="AH3" i="12"/>
  <c r="AG3" i="12"/>
  <c r="AF3" i="12"/>
  <c r="AE3" i="12"/>
  <c r="AD3" i="12"/>
  <c r="AK6" i="17"/>
  <c r="AJ6" i="17"/>
  <c r="AI6" i="17"/>
  <c r="AH6" i="17"/>
  <c r="AG6" i="17"/>
  <c r="AF6" i="17"/>
  <c r="AE6" i="17"/>
  <c r="AD6" i="17"/>
  <c r="AK5" i="17"/>
  <c r="AJ5" i="17"/>
  <c r="AI5" i="17"/>
  <c r="AH5" i="17"/>
  <c r="AG5" i="17"/>
  <c r="AF5" i="17"/>
  <c r="AE5" i="17"/>
  <c r="AD5" i="17"/>
  <c r="AK4" i="17"/>
  <c r="AJ4" i="17"/>
  <c r="AI4" i="17"/>
  <c r="AH4" i="17"/>
  <c r="AG4" i="17"/>
  <c r="AF4" i="17"/>
  <c r="AE4" i="17"/>
  <c r="AD4" i="17"/>
  <c r="AK3" i="17"/>
  <c r="AJ3" i="17"/>
  <c r="AI3" i="17"/>
  <c r="AH3" i="17"/>
  <c r="AG3" i="17"/>
  <c r="AF3" i="17"/>
  <c r="AE3" i="17"/>
  <c r="AD3" i="17"/>
  <c r="AK6" i="11"/>
  <c r="AJ6" i="11"/>
  <c r="AI6" i="11"/>
  <c r="AH6" i="11"/>
  <c r="AG6" i="11"/>
  <c r="AF6" i="11"/>
  <c r="AE6" i="11"/>
  <c r="AD6" i="11"/>
  <c r="AK5" i="11"/>
  <c r="AJ5" i="11"/>
  <c r="AI5" i="11"/>
  <c r="AH5" i="11"/>
  <c r="AG5" i="11"/>
  <c r="AF5" i="11"/>
  <c r="AE5" i="11"/>
  <c r="AD5" i="11"/>
  <c r="AK4" i="11"/>
  <c r="AJ4" i="11"/>
  <c r="AI4" i="11"/>
  <c r="AH4" i="11"/>
  <c r="AG4" i="11"/>
  <c r="AF4" i="11"/>
  <c r="AE4" i="11"/>
  <c r="AD4" i="11"/>
  <c r="AK3" i="11"/>
  <c r="AJ3" i="11"/>
  <c r="AI3" i="11"/>
  <c r="AH3" i="11"/>
  <c r="AG3" i="11"/>
  <c r="AF3" i="11"/>
  <c r="AE3" i="11"/>
  <c r="AD3" i="11"/>
  <c r="AK8" i="10"/>
  <c r="AJ8" i="10"/>
  <c r="AI8" i="10"/>
  <c r="AH8" i="10"/>
  <c r="AG8" i="10"/>
  <c r="AF8" i="10"/>
  <c r="AE8" i="10"/>
  <c r="AD8" i="10"/>
  <c r="AK6" i="9"/>
  <c r="AJ6" i="9"/>
  <c r="AI6" i="9"/>
  <c r="AH6" i="9"/>
  <c r="AG6" i="9"/>
  <c r="AF6" i="9"/>
  <c r="AE6" i="9"/>
  <c r="AD6" i="9"/>
  <c r="AK5" i="9"/>
  <c r="AJ5" i="9"/>
  <c r="AI5" i="9"/>
  <c r="AH5" i="9"/>
  <c r="AG5" i="9"/>
  <c r="AF5" i="9"/>
  <c r="AE5" i="9"/>
  <c r="AD5" i="9"/>
  <c r="AK4" i="9"/>
  <c r="AJ4" i="9"/>
  <c r="AI4" i="9"/>
  <c r="AH4" i="9"/>
  <c r="AG4" i="9"/>
  <c r="AF4" i="9"/>
  <c r="AE4" i="9"/>
  <c r="AD4" i="9"/>
  <c r="AK3" i="9"/>
  <c r="AJ3" i="9"/>
  <c r="AI3" i="9"/>
  <c r="AH3" i="9"/>
  <c r="AG3" i="9"/>
  <c r="AF3" i="9"/>
  <c r="AE3" i="9"/>
  <c r="AD3" i="9"/>
  <c r="AK8" i="16"/>
  <c r="AJ8" i="16"/>
  <c r="AI8" i="16"/>
  <c r="AH8" i="16"/>
  <c r="AG8" i="16"/>
  <c r="AF8" i="16"/>
  <c r="AE8" i="16"/>
  <c r="AD8" i="16"/>
  <c r="AK2" i="16"/>
  <c r="AJ2" i="16"/>
  <c r="AI2" i="16"/>
  <c r="AH2" i="16"/>
  <c r="AG2" i="16"/>
  <c r="AF2" i="16"/>
  <c r="AE2" i="16"/>
  <c r="AD2" i="16"/>
</calcChain>
</file>

<file path=xl/sharedStrings.xml><?xml version="1.0" encoding="utf-8"?>
<sst xmlns="http://schemas.openxmlformats.org/spreadsheetml/2006/main" count="25096" uniqueCount="569">
  <si>
    <t>Notes</t>
  </si>
  <si>
    <t>sector has been split into two "sectors" for purposes of this variable and related calculations.</t>
  </si>
  <si>
    <t>Sources:</t>
  </si>
  <si>
    <t>Since fuel pricing differs between residential and commercial buidlings, the buildings</t>
  </si>
  <si>
    <t>BFCpUEbS BAU Fuel Cost per Unit Energy by Sector</t>
  </si>
  <si>
    <t>See "cpi.xlsx" in the InputData folder for source information.</t>
  </si>
  <si>
    <t>Currency Year Adjustment</t>
  </si>
  <si>
    <t>Hydro, wind, solar, and geothermal do not have fuel cost.  These sheets contain zeroes.</t>
  </si>
  <si>
    <t>hydrogen</t>
  </si>
  <si>
    <t>Rather than costing money, companies usually pay a "tipping fee" to the processor for accepting their</t>
  </si>
  <si>
    <t>associated with sorting the waste so that only suitable MSW is combusted, while other items (such as</t>
  </si>
  <si>
    <t>electronics and batteries, which should not have been part of the MSW stream) don't get combusted.</t>
  </si>
  <si>
    <t>For simplicity, we assume that the added processing costs of dealing with MSW offset the tipping fees,</t>
  </si>
  <si>
    <t>and they break even on the tipping fees.)</t>
  </si>
  <si>
    <t>Municipal Solid Waste Prices</t>
  </si>
  <si>
    <t>Except for electricity, BAU costs in this input variable should incorporate both taxes and BAU subsidies (many of which are upstream,</t>
  </si>
  <si>
    <t>such as those pertaining to drilling or mining, and are certainly incorporated in reported fuel prices). For electricity, only taxes</t>
  </si>
  <si>
    <t>should be incorporated, as BAU subsidies paid to electricity producers are handled elsewhere.</t>
  </si>
  <si>
    <t>Fuel Price ($/BTU)</t>
  </si>
  <si>
    <t>Transportation Sector</t>
  </si>
  <si>
    <t>Electricity Sector</t>
  </si>
  <si>
    <t>Residential Buildings Sector</t>
  </si>
  <si>
    <t>Commercial Buildings Sector</t>
  </si>
  <si>
    <t>Industry Sector</t>
  </si>
  <si>
    <t>District Heating Sector</t>
  </si>
  <si>
    <t>LULUCF Sector</t>
  </si>
  <si>
    <t>Geoengineering Sector</t>
  </si>
  <si>
    <t>US$ (2010)</t>
  </si>
  <si>
    <t>US$/kWyr</t>
  </si>
  <si>
    <t>electricity</t>
  </si>
  <si>
    <t>hard coal</t>
  </si>
  <si>
    <t>natural gas </t>
  </si>
  <si>
    <t>nuclear (uranio)</t>
  </si>
  <si>
    <t>biomass </t>
  </si>
  <si>
    <t>petroleum gasoline </t>
  </si>
  <si>
    <t>petroleum diesel </t>
  </si>
  <si>
    <t>biofuel gasoline </t>
  </si>
  <si>
    <t>biofuel diesel </t>
  </si>
  <si>
    <t>jet fuel or kerosene </t>
  </si>
  <si>
    <t>lignite </t>
  </si>
  <si>
    <t>crude oil </t>
  </si>
  <si>
    <t>heavy fuel oil </t>
  </si>
  <si>
    <t>LPG propane or butane </t>
  </si>
  <si>
    <t>municipal solid waste </t>
  </si>
  <si>
    <t>US$ (2012)</t>
  </si>
  <si>
    <t>2010 to 2012; used in "Fuel cost BLUES" tab</t>
  </si>
  <si>
    <t>The results from BLUES are reported in 2010 dollars, so we adjust dollars of 2010 to 2012 dollars using the following conversion factor:</t>
  </si>
  <si>
    <t>resulting in a fuel cost of zero. (This assume MSW power plants get all their profit from selling power,</t>
  </si>
  <si>
    <t>municipal solid waste. This would imply a negative fuel price. However, there may be extra expenses</t>
  </si>
  <si>
    <t>Opções de mitigação de emissões de gases de efeito estufa em setores-chave do Brasil</t>
  </si>
  <si>
    <t>Mitigation Options of Greenhouse Gas Emissions in Key Sectors in Brazil (MOP)</t>
  </si>
  <si>
    <t>Ministério da Ciência, Tecnologia, Inovações e Comunicações, ONU Meio Ambiente</t>
  </si>
  <si>
    <t>Ministry of Science, Technology, Innovation and Communications, UN Environment</t>
  </si>
  <si>
    <t>http://www.mctic.gov.br/mctic/opencms/ciencia/SEPED/clima/opcoes_mitigacao/Opcoes_de_Mitigacao_de_Emissoes_de_Gases_de_Efeito_Estufa_GEE_em_SetoresChave_do_Brasil.html</t>
  </si>
  <si>
    <t>Report: Modelagem Integrada e Impactos Econômicos de Opções Setoriais de Baixo Carbono</t>
  </si>
  <si>
    <t>Report: Integrated modeling and economic impacts of low carbon sectoral options</t>
  </si>
  <si>
    <t>Integrated Assessment Modeling Consortium</t>
  </si>
  <si>
    <t>Model Documentation - BLUES</t>
  </si>
  <si>
    <t>https://www.iamcdocumentation.eu/index.php/Model_Documentation_-_BLUES</t>
  </si>
  <si>
    <t>Confederação Nacional da Indústria (CNI)</t>
  </si>
  <si>
    <t>Brazilian National Confederation of Industry</t>
  </si>
  <si>
    <t>Propostas da indústria para as eleições - Insumos energéticos: custos e competitividade</t>
  </si>
  <si>
    <t>Proposals from industry for the 2018 elections - Energy inputs: cost and competitiveness</t>
  </si>
  <si>
    <t>The LULUCF sector does not use fuel (agriculture fuel use is handled as part of Industry).</t>
  </si>
  <si>
    <t>Columns in light blue in the "Interpolation" tab were taken from the sources. The intermediate white cells were linearly interpolated.</t>
  </si>
  <si>
    <t>These results are not available in the sources listed above. The values in "BLUES data" tab is from excel file that is generated by</t>
  </si>
  <si>
    <t>the model, this file has more detailed information than the report.</t>
  </si>
  <si>
    <t>Brazil time series data</t>
  </si>
  <si>
    <t>To collect the data for fuel cost per unit energy we use the results of MOP from our in-house national integrated assessment model, BLUES.</t>
  </si>
  <si>
    <t xml:space="preserve">We have hydrogen in our model but it isn't an energy carrier, hydrogen is considered only for refining process, i.e. hydrotreating </t>
  </si>
  <si>
    <t>The BLUES model has a perfect market premises, thus the fuel costs are the same for each sector.</t>
  </si>
  <si>
    <t>In Brazil we don't consider discrit heating neither geoengineering sectors, so these rows contains zeroes.</t>
  </si>
  <si>
    <t>US$/BTU</t>
  </si>
  <si>
    <t>Change unit</t>
  </si>
  <si>
    <t>BTU</t>
  </si>
  <si>
    <t xml:space="preserve">1 kWyr = </t>
  </si>
  <si>
    <t>kWh</t>
  </si>
  <si>
    <t xml:space="preserve">1 kWh = </t>
  </si>
  <si>
    <t>Based on Proposals from industry for the 2018 elections - Energy inputs: cost and competitiveness (CNI, 2018)</t>
  </si>
  <si>
    <t>1 kWyr =</t>
  </si>
  <si>
    <t>As the values are available in US$/kWyear, we convert it to US$/BTU using the following conversion factor (see "Fuel cost BLUES" tab):</t>
  </si>
  <si>
    <t>This study comprehend the formation prices of coal, natural gas, heavy fuel oil and LPG, thus we only modificated these fuels.</t>
  </si>
  <si>
    <t>Full version in Portuguese: https://bucket-gw-cni-static-cms-si.s3.amazonaws.com/media/filer_public/54/24/542411db-a679-4907-9098-d42ace4719eb/insumos_energeticos_web.pdf</t>
  </si>
  <si>
    <t>Summary in English: https://bucket-gw-cni-static-cms-si.s3.amazonaws.com/media/filer_public/c0/95/c095ab8e-72b8-4e77-a73a-42b68aab21e6/27_insumos_energcticos_ingles_atualizado_24-08_web.pdf</t>
  </si>
  <si>
    <t>The medium price of coal in Brazilian industry is similar to U.S (graph 36).</t>
  </si>
  <si>
    <t>The medium price of natural gas in Brazilian industry is 3 times higher than in U.S (graph 15).</t>
  </si>
  <si>
    <t>The medium price of heavy fuel oil in Brazilian industry is 1.8 times higher than in U.S (graph 25).</t>
  </si>
  <si>
    <t>Graphs: 15, 25, 29 and 36.</t>
  </si>
  <si>
    <t>The medium price of LPG in Brazilian industry is 1.7 times higher than in U.S (graph 25).</t>
  </si>
  <si>
    <t>Since the prices in the industrial sector are usually higher, we choose to adapt them based on the Brazilian National Confederation of Industry study and the U.S values.</t>
  </si>
  <si>
    <t>The medium price of LPG in the Brazilian residential sector is 1.4 times lower than in industry sector (graph 25).</t>
  </si>
  <si>
    <t>The coal used in the electricity sector in Brazil corresponds to lignite, not hard coal.</t>
  </si>
  <si>
    <t>ref2019.d111618a</t>
  </si>
  <si>
    <t>Report</t>
  </si>
  <si>
    <t>Annual Energy Outlook 2019</t>
  </si>
  <si>
    <t>Scenario</t>
  </si>
  <si>
    <t>ref2019</t>
  </si>
  <si>
    <t>Reference case</t>
  </si>
  <si>
    <t>Datekey</t>
  </si>
  <si>
    <t>d111618a</t>
  </si>
  <si>
    <t>Release Date</t>
  </si>
  <si>
    <t xml:space="preserve"> January 2019</t>
  </si>
  <si>
    <t>QUA000</t>
  </si>
  <si>
    <t>2. Energy Consumption by Sector and Source</t>
  </si>
  <si>
    <t>(quadrillion Btu, unless otherwise noted)</t>
  </si>
  <si>
    <t/>
  </si>
  <si>
    <t>2018-</t>
  </si>
  <si>
    <t xml:space="preserve"> Sector and Source</t>
  </si>
  <si>
    <t xml:space="preserve"> Residential</t>
  </si>
  <si>
    <t>QUA000:ca_LiquefiedPetr</t>
  </si>
  <si>
    <t xml:space="preserve">   Propane</t>
  </si>
  <si>
    <t>QUA000:ca_Kerosene</t>
  </si>
  <si>
    <t xml:space="preserve">   Distillate Fuel Oil 1/</t>
  </si>
  <si>
    <t>QUA000:ca_DistillateFue</t>
  </si>
  <si>
    <t xml:space="preserve">     Petroleum and Other Liquids Subtotal</t>
  </si>
  <si>
    <t>QUA000:ca_PetroleumSubt</t>
  </si>
  <si>
    <t xml:space="preserve">   Natural Gas</t>
  </si>
  <si>
    <t>QUA000:ca_NaturalGas</t>
  </si>
  <si>
    <t xml:space="preserve">   Renewable Energy 2/</t>
  </si>
  <si>
    <t>QUA000:ca_RenewableEner</t>
  </si>
  <si>
    <t xml:space="preserve">   Electricity</t>
  </si>
  <si>
    <t>QUA000:ca_Electricity</t>
  </si>
  <si>
    <t xml:space="preserve">     Delivered Energy</t>
  </si>
  <si>
    <t>QUA000:ca_DeliveredEner</t>
  </si>
  <si>
    <t xml:space="preserve">   Electricity Related Losses</t>
  </si>
  <si>
    <t>QUA000:ca_ElectricityRe</t>
  </si>
  <si>
    <t xml:space="preserve">     Total</t>
  </si>
  <si>
    <t>QUA000:ca_Total</t>
  </si>
  <si>
    <t xml:space="preserve"> Commercial</t>
  </si>
  <si>
    <t>QUA000:da_LiquefiedPetr</t>
  </si>
  <si>
    <t xml:space="preserve">   Motor Gasoline 3/</t>
  </si>
  <si>
    <t>QUA000:da_MotorGasoline</t>
  </si>
  <si>
    <t xml:space="preserve">   Kerosene</t>
  </si>
  <si>
    <t>QUA000:da_Kerosene</t>
  </si>
  <si>
    <t xml:space="preserve">   Distillate Fuel Oil</t>
  </si>
  <si>
    <t>QUA000:da_DistillateFue</t>
  </si>
  <si>
    <t xml:space="preserve">   Residual Fuel Oil</t>
  </si>
  <si>
    <t>QUA000:da_ResidualFuel</t>
  </si>
  <si>
    <t>QUA000:da_PetroleumSubt</t>
  </si>
  <si>
    <t>QUA000:da_NaturalGas</t>
  </si>
  <si>
    <t xml:space="preserve">   Coal</t>
  </si>
  <si>
    <t>QUA000:da_Coal</t>
  </si>
  <si>
    <t xml:space="preserve">   Renewable Energy 4/</t>
  </si>
  <si>
    <t>QUA000:da_RenewableEner</t>
  </si>
  <si>
    <t>QUA000:da_Electricity</t>
  </si>
  <si>
    <t>QUA000:da_DeliveredEner</t>
  </si>
  <si>
    <t>QUA000:da_ElectricityRe</t>
  </si>
  <si>
    <t>QUA000:da_Total</t>
  </si>
  <si>
    <t xml:space="preserve"> Industrial 5/</t>
  </si>
  <si>
    <t xml:space="preserve">   Liquefied Petroleum Gases and Other 6/</t>
  </si>
  <si>
    <t>QUA000:ea_LiquefiedPetr</t>
  </si>
  <si>
    <t>QUA000:ea_MotorGasoline</t>
  </si>
  <si>
    <t>QUA000:ea_DistillateFue</t>
  </si>
  <si>
    <t>QUA000:ea_ResidualFuel</t>
  </si>
  <si>
    <t xml:space="preserve">   Petrochemical Feedstocks</t>
  </si>
  <si>
    <t>QUA000:ea_Petrochemical</t>
  </si>
  <si>
    <t xml:space="preserve">   Other Petroleum 7/</t>
  </si>
  <si>
    <t>QUA000:ea_OtherPetroleu</t>
  </si>
  <si>
    <t>QUA000:ea_PetroleumSubt</t>
  </si>
  <si>
    <t>QUA000:ea_NaturalGas</t>
  </si>
  <si>
    <t xml:space="preserve">   Natural-Gas-to-Liquids Heat and Power</t>
  </si>
  <si>
    <t>- -</t>
  </si>
  <si>
    <t>QUA000:ea_NGastoLiquids</t>
  </si>
  <si>
    <t xml:space="preserve">   Lease and Plant Fuel 8/</t>
  </si>
  <si>
    <t>QUA000:ea_LeaseandPlant</t>
  </si>
  <si>
    <t xml:space="preserve">   Natural Gas to Liquefy Gas for Export 9/</t>
  </si>
  <si>
    <t>QUA000:ea_liquefactexp</t>
  </si>
  <si>
    <t xml:space="preserve">     Natural Gas Subtotal</t>
  </si>
  <si>
    <t>QUA000:ea_NaturalGasSub</t>
  </si>
  <si>
    <t xml:space="preserve">   Metallurgical Coal</t>
  </si>
  <si>
    <t>QUA000:ea_Metallurgical</t>
  </si>
  <si>
    <t xml:space="preserve">   Other Industrial Coal</t>
  </si>
  <si>
    <t>QUA000:ea_SteamCoal</t>
  </si>
  <si>
    <t xml:space="preserve">   Coal-to-Liquids Heat and Power</t>
  </si>
  <si>
    <t>QUA000:ea_CoaltoLiquids</t>
  </si>
  <si>
    <t xml:space="preserve">   Net Coal Coke Imports</t>
  </si>
  <si>
    <t>QUA000:ea_NetCoalCokeIm</t>
  </si>
  <si>
    <t xml:space="preserve">     Coal Subtotal</t>
  </si>
  <si>
    <t>QUA000:ea_CoalSubtotal</t>
  </si>
  <si>
    <t xml:space="preserve">   Biofuels Heat and Coproducts</t>
  </si>
  <si>
    <t>QUA000:ea_BiofuelsHeat</t>
  </si>
  <si>
    <t xml:space="preserve">   Renewable Energy 10/</t>
  </si>
  <si>
    <t>QUA000:ea_RenewableEner</t>
  </si>
  <si>
    <t>QUA000:ea_Electricity</t>
  </si>
  <si>
    <t>QUA000:ea_DeliveredEner</t>
  </si>
  <si>
    <t>QUA000:ea_ElectricityRe</t>
  </si>
  <si>
    <t>QUA000:ea_Total</t>
  </si>
  <si>
    <t xml:space="preserve"> Transportation</t>
  </si>
  <si>
    <t>QUA000:fa_LiquefiedPetr</t>
  </si>
  <si>
    <t>QUA000:fa_MotorGasoline</t>
  </si>
  <si>
    <t xml:space="preserve">      of which:  E85 11/</t>
  </si>
  <si>
    <t>QUA000:fa_RenewableEner</t>
  </si>
  <si>
    <t xml:space="preserve">   Jet Fuel 12/</t>
  </si>
  <si>
    <t>QUA000:fa_JetFuel</t>
  </si>
  <si>
    <t xml:space="preserve">   Distillate Fuel Oil 13/</t>
  </si>
  <si>
    <t>QUA000:fa_DistillateFue</t>
  </si>
  <si>
    <t>QUA000:fa_ResidualFuel</t>
  </si>
  <si>
    <t xml:space="preserve">   Other Petroleum 14/</t>
  </si>
  <si>
    <t>QUA000:fa_OtherPetroleu</t>
  </si>
  <si>
    <t>QUA000:fa_PetroleumSubt</t>
  </si>
  <si>
    <t xml:space="preserve">   Pipeline and Distribution Fuel Natural Gas</t>
  </si>
  <si>
    <t>QUA000:fa_PipelineFuelN</t>
  </si>
  <si>
    <t xml:space="preserve">   Compressed / Liquefied Natural Gas</t>
  </si>
  <si>
    <t>QUA000:fa_CompressedNat</t>
  </si>
  <si>
    <t xml:space="preserve">   Hydrogen</t>
  </si>
  <si>
    <t>QUA000:fa_LiquidHydroge</t>
  </si>
  <si>
    <t>QUA000:fa_Electricity</t>
  </si>
  <si>
    <t>QUA000:fa_DeliveredEner</t>
  </si>
  <si>
    <t>QUA000:fa_ElectricityRe</t>
  </si>
  <si>
    <t>QUA000:fa_Total</t>
  </si>
  <si>
    <t xml:space="preserve"> Unspecified Sector 15/</t>
  </si>
  <si>
    <t>QUA000:un_Total</t>
  </si>
  <si>
    <t xml:space="preserve"> Delivered Energy Consumption, All Sectors</t>
  </si>
  <si>
    <t>QUA000:ga_LiquefiedPetr</t>
  </si>
  <si>
    <t>QUA000:ga_MotorGasoline</t>
  </si>
  <si>
    <t>QUA000:ga_E85</t>
  </si>
  <si>
    <t>QUA000:ga_JetFuel</t>
  </si>
  <si>
    <t xml:space="preserve">   Kerosene 16/</t>
  </si>
  <si>
    <t>QUA000:ga_Kerosene</t>
  </si>
  <si>
    <t>QUA000:ga_DistillateFue</t>
  </si>
  <si>
    <t>QUA000:ga_ResidualFuel</t>
  </si>
  <si>
    <t>QUA000:ga_Petrochemical</t>
  </si>
  <si>
    <t xml:space="preserve">   Other Petroleum 17/</t>
  </si>
  <si>
    <t>QUA000:ga_OtherPetroleu</t>
  </si>
  <si>
    <t>QUA000:ga_PetroleumSubt</t>
  </si>
  <si>
    <t>QUA000:ga_NaturalGas</t>
  </si>
  <si>
    <t>QUA000:ga_NGastoLiquids</t>
  </si>
  <si>
    <t>QUA000:ga_LeaseandPlant</t>
  </si>
  <si>
    <t>QUA000:qa_liquefactexp</t>
  </si>
  <si>
    <t>QUA000:ga_PipelineNatur</t>
  </si>
  <si>
    <t>QUA000:ga_NaturalGasSub</t>
  </si>
  <si>
    <t>QUA000:ga_Metallurgical</t>
  </si>
  <si>
    <t xml:space="preserve">   Other Coal</t>
  </si>
  <si>
    <t>QUA000:ga_SteamCoal</t>
  </si>
  <si>
    <t>QUA000:ga_CoaltoLiquids</t>
  </si>
  <si>
    <t>QUA000:ga_NetCoalCokeIm</t>
  </si>
  <si>
    <t>QUA000:ga_CoalSubtotal</t>
  </si>
  <si>
    <t>QUA000:ga_BiofuelsHeat</t>
  </si>
  <si>
    <t xml:space="preserve">   Renewable Energy 18/</t>
  </si>
  <si>
    <t>QUA000:ga_RenewableEner</t>
  </si>
  <si>
    <t>QUA000:ga_LiquidHydroge</t>
  </si>
  <si>
    <t>QUA000:ga_Electricity</t>
  </si>
  <si>
    <t>QUA000:ga_DeliveredEner</t>
  </si>
  <si>
    <t>QUA000:ga_ElectricityRe</t>
  </si>
  <si>
    <t>QUA000:ga_Total</t>
  </si>
  <si>
    <t xml:space="preserve"> Electric Power 19/</t>
  </si>
  <si>
    <t>QUA000:ha_DistillateFue</t>
  </si>
  <si>
    <t>QUA000:ha_ResidualFuel</t>
  </si>
  <si>
    <t>QUA000:ha_PetroleumSubt</t>
  </si>
  <si>
    <t>QUA000:ha_NaturalGas</t>
  </si>
  <si>
    <t xml:space="preserve">   Steam Coal</t>
  </si>
  <si>
    <t>QUA000:ha_SteamCoal</t>
  </si>
  <si>
    <t xml:space="preserve">   Nuclear / Uranium 20/</t>
  </si>
  <si>
    <t>QUA000:ha_NuclearPower</t>
  </si>
  <si>
    <t xml:space="preserve">   Renewable Energy 21/</t>
  </si>
  <si>
    <t>QUA000:ha_RenewableEner</t>
  </si>
  <si>
    <t xml:space="preserve">   Non-biogenic Municipal Waste</t>
  </si>
  <si>
    <t>QUA000:ha_non-bio_mun</t>
  </si>
  <si>
    <t xml:space="preserve">   Electricity Imports</t>
  </si>
  <si>
    <t>QUA000:ha_ElectricityIm</t>
  </si>
  <si>
    <t>QUA000:ha_Total</t>
  </si>
  <si>
    <t xml:space="preserve"> Total Energy Consumption</t>
  </si>
  <si>
    <t>QUA000:ia_LiquefiedPetr</t>
  </si>
  <si>
    <t>QUA000:ia_MotorGasoline</t>
  </si>
  <si>
    <t>QUA000:ia_E85</t>
  </si>
  <si>
    <t>QUA000:ia_JetFuel</t>
  </si>
  <si>
    <t>QUA000:ia_Kerosene</t>
  </si>
  <si>
    <t>QUA000:ia_DistillateFue</t>
  </si>
  <si>
    <t>QUA000:ia_ResidualFuel</t>
  </si>
  <si>
    <t>QUA000:ia_Petrochemical</t>
  </si>
  <si>
    <t>QUA000:ia_OtherPetroleu</t>
  </si>
  <si>
    <t>QUA000:ia_PetroleumSubt</t>
  </si>
  <si>
    <t>QUA000:ia_NaturalGas</t>
  </si>
  <si>
    <t>QUA000:ia_NGastoLiquids</t>
  </si>
  <si>
    <t>QUA000:ia_LeaseandPlant</t>
  </si>
  <si>
    <t>QUA000:ia_liquefactexp</t>
  </si>
  <si>
    <t>QUA000:ia_PipelineNatur</t>
  </si>
  <si>
    <t>QUA000:ia_NaturalGasSub</t>
  </si>
  <si>
    <t>QUA000:ia_Metallurgical</t>
  </si>
  <si>
    <t>QUA000:ia_SteamCoal</t>
  </si>
  <si>
    <t>QUA000:ia_CoaltoLiquids</t>
  </si>
  <si>
    <t>QUA000:ia_NetCoalCokeIm</t>
  </si>
  <si>
    <t>QUA000:ia_CoalSubtotal</t>
  </si>
  <si>
    <t>QUA000:ia_NuclearPower</t>
  </si>
  <si>
    <t>QUA000:ia_BiofuelsHeat</t>
  </si>
  <si>
    <t xml:space="preserve">   Renewable Energy 22/</t>
  </si>
  <si>
    <t>QUA000:ia_RenewableEner</t>
  </si>
  <si>
    <t>QUA000:ia_LiquidHydroge</t>
  </si>
  <si>
    <t>QUA000:ia_non-bio_mun</t>
  </si>
  <si>
    <t>QUA000:ia_ElectricityIm</t>
  </si>
  <si>
    <t>QUA000:ia_Total</t>
  </si>
  <si>
    <t>Energy Use &amp; Related Statistics</t>
  </si>
  <si>
    <t xml:space="preserve">  Delivered Energy Use</t>
  </si>
  <si>
    <t>QUA000:ka_DeliveredEner</t>
  </si>
  <si>
    <t xml:space="preserve">  Total Energy Use</t>
  </si>
  <si>
    <t>QUA000:ka_TotalEnergyUs</t>
  </si>
  <si>
    <t xml:space="preserve">  Ethanol Consumed in Motor Gasoline and E85</t>
  </si>
  <si>
    <t>QUA000:ka_TotalEthanol</t>
  </si>
  <si>
    <t xml:space="preserve">  Population (millions)</t>
  </si>
  <si>
    <t>QUA000:ka_Population(mi</t>
  </si>
  <si>
    <t xml:space="preserve">  Gross Domestic Product (billion 2009 dollars)</t>
  </si>
  <si>
    <t>QUA000:ka_USGDP(billion</t>
  </si>
  <si>
    <t xml:space="preserve">  Carbon Dioxide Emissions (million metric</t>
  </si>
  <si>
    <t xml:space="preserve">   tons carbon dioxide)</t>
  </si>
  <si>
    <t>QUA000:ka_tonscarbon_dd</t>
  </si>
  <si>
    <t xml:space="preserve">   1/ Includes residential use of kerosene.</t>
  </si>
  <si>
    <t xml:space="preserve">   2/ Includes wood used for residential heating. See Table 4 and/or Table 17 for estimates of nonmarketed renewable energy consumption for</t>
  </si>
  <si>
    <t>geothermal heat pumps, solar thermal water heating, and electricity generation from wind and solar photovoltaic sources.</t>
  </si>
  <si>
    <t xml:space="preserve">   3/ Includes ethanol and ethers blended into gasoline.</t>
  </si>
  <si>
    <t xml:space="preserve">   4/ Excludes ethanol.  Includes commercial sector consumption of wood and wood waste, landfill gas, municipal waste, and other biomass for</t>
  </si>
  <si>
    <t>combined heat and power.  See Table 5 and/or Table 17 for estimates of nonmarketed renewable energy consumption for solar thermal water</t>
  </si>
  <si>
    <t>heating and electricity generation from wind and solar photovoltaic sources.</t>
  </si>
  <si>
    <t xml:space="preserve">   5/ Includes energy for combined heat and power plants that have a non-regulatory status, and small on-site generating systems.</t>
  </si>
  <si>
    <t xml:space="preserve">   6/ Includes ethane, natural gasoline, and refinery olefins.</t>
  </si>
  <si>
    <t xml:space="preserve">   7/ Includes petroleum coke, asphalt, road oil, lubricants, still gas, and miscellaneous petroleum products.</t>
  </si>
  <si>
    <t xml:space="preserve">   8/ Represents natural gas used in well, field, and lease operations, and in natural gas processing plant machinery.</t>
  </si>
  <si>
    <t xml:space="preserve">   9/ Fuel used in facilities that liquefy natural gas for export.</t>
  </si>
  <si>
    <t xml:space="preserve">   10/ Includes consumption of energy produced from conventional hydroelectric, wood and wood waste, municipal waste, and other biomass sources.</t>
  </si>
  <si>
    <t>Excludes ethanol in motor gasoline.</t>
  </si>
  <si>
    <t xml:space="preserve">   11/ E85 refers to a blend of 85 percent ethanol (renewable) and 15 percent motor gasoline (nonrenewable).  To address cold starting issues,</t>
  </si>
  <si>
    <t>the percentage of ethanol varies seasonally.  The annual average ethanol content of 74 percent is used for these projections.</t>
  </si>
  <si>
    <t xml:space="preserve">   12/ Includes only kerosene type.</t>
  </si>
  <si>
    <t xml:space="preserve">   13/ Diesel fuel for on- and off- road use.</t>
  </si>
  <si>
    <t xml:space="preserve">   14/ Includes aviation gasoline and lubricants.</t>
  </si>
  <si>
    <t xml:space="preserve">   15/ Represents consumption unattributed to the sectors above.</t>
  </si>
  <si>
    <t xml:space="preserve">   16/ Does not include residential use of kerosene.</t>
  </si>
  <si>
    <t xml:space="preserve">   17/ Includes aviation gasoline, petroleum coke, asphalt, road oil, lubricants, still gas, and miscellaneous petroleum products.</t>
  </si>
  <si>
    <t xml:space="preserve">   18/ Includes electricity generated for sale to the grid and for own use from renewable sources, and non-electric energy from renewable sources.</t>
  </si>
  <si>
    <t>Excludes ethanol and nonmarketed renewable energy consumption for geothermal heat pumps, buildings photovoltaic systems, and solar thermal water</t>
  </si>
  <si>
    <t>heaters.</t>
  </si>
  <si>
    <t xml:space="preserve">   19/ Includes consumption of energy by electricity-only and combined heat and power plants that have a regulatory status.</t>
  </si>
  <si>
    <t xml:space="preserve">   20/ These values represent the energy obtained from uranium when it is used in light water reactors.  The total energy content of uranium</t>
  </si>
  <si>
    <t>is much larger, but alternative processes are required to take advantage of it.</t>
  </si>
  <si>
    <t xml:space="preserve">   21/ Includes conventional hydroelectric, geothermal, wood and wood waste, biogenic municipal waste, other biomass, wind, photovoltaic, and</t>
  </si>
  <si>
    <t>solar thermal sources.  Excludes net electricity imports.</t>
  </si>
  <si>
    <t xml:space="preserve">   22/ Includes conventional hydroelectric, geothermal, wood and wood waste, biogenic municipal waste, other biomass, wind, photovoltaic, and</t>
  </si>
  <si>
    <t>solar thermal sources.  Excludes ethanol, net electricity imports, and nonmarketed renewable energy consumption for geothermal heat pumps,</t>
  </si>
  <si>
    <t>buildings photovoltaic systems, and solar thermal water heaters.</t>
  </si>
  <si>
    <t xml:space="preserve">   Btu = British thermal unit.</t>
  </si>
  <si>
    <t xml:space="preserve">   - - = Not applicable.</t>
  </si>
  <si>
    <t xml:space="preserve">   Note:  Includes estimated consumption for petroleum and other liquids.  Totals may not equal sum of components due to independent rounding.</t>
  </si>
  <si>
    <t>Data for 2017 are model results and may differ from official EIA data reports.</t>
  </si>
  <si>
    <t xml:space="preserve">   Sources:  2017 consumption based on:  U.S. Energy Information Administration (EIA), Monthly Energy</t>
  </si>
  <si>
    <t>Review, September 2018.  2017 population and gross domestic product:  IHS Markit, Macroeconomic model, August 2018.</t>
  </si>
  <si>
    <t>2017 carbon dioxide emissions and emission factors:  EIA, Monthly Energy Review, September 2018.</t>
  </si>
  <si>
    <t>2018:  EIA, Short-Term Energy Outlook, October 2018 and EIA, AEO2019 National Energy Modeling System run ref2019.d111618a.</t>
  </si>
  <si>
    <t>Projections:  EIA, AEO2019 National Energy Modeling System run ref2019.d111618a.</t>
  </si>
  <si>
    <t>PRC000</t>
  </si>
  <si>
    <t>3. Energy Prices by Sector and Source</t>
  </si>
  <si>
    <t>(2018 dollars per million Btu, unless otherwise noted)</t>
  </si>
  <si>
    <t>PRC000:ba_LiquefiedPetr</t>
  </si>
  <si>
    <t>PRC000:ba_DistillateFue</t>
  </si>
  <si>
    <t>PRC000:ba_NaturalGas</t>
  </si>
  <si>
    <t>PRC000:ba_Electricity</t>
  </si>
  <si>
    <t>PRC000:ca_LiquefiedGas</t>
  </si>
  <si>
    <t>PRC000:ca_DistillateFue</t>
  </si>
  <si>
    <t>PRC000:ca_ResidualFuel</t>
  </si>
  <si>
    <t>PRC000:ca_NaturalGas</t>
  </si>
  <si>
    <t>PRC000:ca_Electricity</t>
  </si>
  <si>
    <t xml:space="preserve"> Industrial 1/</t>
  </si>
  <si>
    <t>PRC000:da_LiquefiedPetr</t>
  </si>
  <si>
    <t>PRC000:da_DistillateFue</t>
  </si>
  <si>
    <t>PRC000:da_ResidualFuel</t>
  </si>
  <si>
    <t>PRC000:da_NaturalGas</t>
  </si>
  <si>
    <t xml:space="preserve">   Natural Gas 2/</t>
  </si>
  <si>
    <t>PRC000:da_Metallurgical</t>
  </si>
  <si>
    <t>PRC000:da_SteamCoal</t>
  </si>
  <si>
    <t>PRC000:da_CoaltoLiquids</t>
  </si>
  <si>
    <t xml:space="preserve">   Coal to Liquids</t>
  </si>
  <si>
    <t>PRC000:da_Electricity</t>
  </si>
  <si>
    <t>PRC000:ea_LiquefiedPetr</t>
  </si>
  <si>
    <t>PRC000:ea_Ethanol(E85)</t>
  </si>
  <si>
    <t xml:space="preserve">   E85 3/</t>
  </si>
  <si>
    <t>PRC000:ea_MotorGasoline</t>
  </si>
  <si>
    <t xml:space="preserve">   Motor Gasoline 4/</t>
  </si>
  <si>
    <t>PRC000:ea_JetFuel</t>
  </si>
  <si>
    <t xml:space="preserve">   Jet Fuel 5/</t>
  </si>
  <si>
    <t>PRC000:ea_DistillateFue</t>
  </si>
  <si>
    <t xml:space="preserve">   Diesel Fuel (distillate fuel oil) 6/</t>
  </si>
  <si>
    <t>PRC000:ea_ResidualFuel</t>
  </si>
  <si>
    <t>PRC000:ea_NaturalGas</t>
  </si>
  <si>
    <t xml:space="preserve">   Natural Gas 7/</t>
  </si>
  <si>
    <t>PRC000:ea_Electricity</t>
  </si>
  <si>
    <t xml:space="preserve"> Electric Power 8/</t>
  </si>
  <si>
    <t>PRC000:ga_DistillateFue</t>
  </si>
  <si>
    <t>PRC000:ga_ResidualFuel</t>
  </si>
  <si>
    <t>PRC000:ga_NaturalGas</t>
  </si>
  <si>
    <t>PRC000:ga_SteamCoal</t>
  </si>
  <si>
    <t>PRC000:ga_uranium</t>
  </si>
  <si>
    <t xml:space="preserve">   Uranium</t>
  </si>
  <si>
    <t xml:space="preserve"> Average Price to All Users 9/</t>
  </si>
  <si>
    <t>PRC000:ha_LiquefiedPetr</t>
  </si>
  <si>
    <t>PRC000:ha_Ethanol(E85)</t>
  </si>
  <si>
    <t>PRC000:ha_MotorGasoline</t>
  </si>
  <si>
    <t>PRC000:ha_JetFuel</t>
  </si>
  <si>
    <t>PRC000:ha_DistillateFue</t>
  </si>
  <si>
    <t>PRC000:ha_ResidualFuel</t>
  </si>
  <si>
    <t>PRC000:ha_NaturalGas</t>
  </si>
  <si>
    <t>PRC000:ha_Metallugical</t>
  </si>
  <si>
    <t>PRC000:ha_Coal</t>
  </si>
  <si>
    <t>PRC000:ha_CoaltoLiquids</t>
  </si>
  <si>
    <t>PRC000:ha_Electricity</t>
  </si>
  <si>
    <t>Non-Renewable Energy Expenditures by Sector</t>
  </si>
  <si>
    <t>(billion 2018 dollars)</t>
  </si>
  <si>
    <t>PRC000:ia_Residential</t>
  </si>
  <si>
    <t>PRC000:ia_Commercial</t>
  </si>
  <si>
    <t>PRC000:ia_Industrial</t>
  </si>
  <si>
    <t>PRC000:ia_Transportatio</t>
  </si>
  <si>
    <t>PRC000:ia_TotalNon-Rene</t>
  </si>
  <si>
    <t xml:space="preserve">   Total Non-Renewable Expenditures</t>
  </si>
  <si>
    <t>PRC000:ja_Transportatio</t>
  </si>
  <si>
    <t xml:space="preserve"> Transportation Renewable Expenditures</t>
  </si>
  <si>
    <t>PRC000:ja_TotalExpendit</t>
  </si>
  <si>
    <t xml:space="preserve">   Total Expenditures</t>
  </si>
  <si>
    <t>Prices in Nominal Dollars</t>
  </si>
  <si>
    <t>PRC000:nom_R_LiquefiedP</t>
  </si>
  <si>
    <t>PRC000:nom_R_Distillate</t>
  </si>
  <si>
    <t>PRC000:nom_R_NaturalGas</t>
  </si>
  <si>
    <t>PRC000:nom_R_Electricit</t>
  </si>
  <si>
    <t>PRC000:nom_C_LiquefiedG</t>
  </si>
  <si>
    <t>PRC000:nom_C_Distillate</t>
  </si>
  <si>
    <t>PRC000:nom_C_ResidualFu</t>
  </si>
  <si>
    <t>PRC000:nom_C_NaturalGas</t>
  </si>
  <si>
    <t>PRC000:nom_C_Electricit</t>
  </si>
  <si>
    <t>PRC000:nom_I_LiquefiedP</t>
  </si>
  <si>
    <t>PRC000:nom_I_Distillate</t>
  </si>
  <si>
    <t>PRC000:nom_I_ResidualFu</t>
  </si>
  <si>
    <t>PRC000:nom_I_NaturalGas</t>
  </si>
  <si>
    <t>PRC000:nom_I_Metallurgi</t>
  </si>
  <si>
    <t>PRC000:nom_I_SteamCoal</t>
  </si>
  <si>
    <t>PRC000:nom_I_CoaltoLiqu</t>
  </si>
  <si>
    <t>PRC000:nom_I_Electricit</t>
  </si>
  <si>
    <t>PRC000:nom_T_LiquefiedP</t>
  </si>
  <si>
    <t>PRC000:nom_T_Ethan(E85)</t>
  </si>
  <si>
    <t>PRC000:nom_T_MotorGasol</t>
  </si>
  <si>
    <t>PRC000:nom_T_JetFuel</t>
  </si>
  <si>
    <t>PRC000:nom_T_Distillate</t>
  </si>
  <si>
    <t>PRC000:nom_T_ResidualFu</t>
  </si>
  <si>
    <t>PRC000:nom_T_NaturalGas</t>
  </si>
  <si>
    <t>PRC000:nom_T_Electricit</t>
  </si>
  <si>
    <t>PRC000:nom_E_Distillate</t>
  </si>
  <si>
    <t>PRC000:nom_E_ResidualFu</t>
  </si>
  <si>
    <t>PRC000:nom_E_NaturalGas</t>
  </si>
  <si>
    <t>PRC000:nom_E_SteamCoal</t>
  </si>
  <si>
    <t>PRC000:nom_E_uranium</t>
  </si>
  <si>
    <t>PRC000:nom_Avg_Liquefie</t>
  </si>
  <si>
    <t>PRC000:nom_Avg_E85_E85</t>
  </si>
  <si>
    <t>PRC000:nom_Avg_MotorGas</t>
  </si>
  <si>
    <t>PRC000:nom_Avg_JetFuel</t>
  </si>
  <si>
    <t>PRC000:nom_Avg_Distilla</t>
  </si>
  <si>
    <t>PRC000:nom_Avg_Residual</t>
  </si>
  <si>
    <t>PRC000:nom_Avg_NaturalG</t>
  </si>
  <si>
    <t>PRC000:nom_Avg_Metallug</t>
  </si>
  <si>
    <t>PRC000:nom_Avg_Coal</t>
  </si>
  <si>
    <t>PRC000:nom_Avg_CoaltoLi</t>
  </si>
  <si>
    <t>PRC000:nom_Avg_Electric</t>
  </si>
  <si>
    <t>(billion nominal dollars)</t>
  </si>
  <si>
    <t>PRC000:nom_Residential</t>
  </si>
  <si>
    <t>PRC000:nom_Commercial</t>
  </si>
  <si>
    <t>PRC000:nom_Industrial</t>
  </si>
  <si>
    <t>PRC000:nom_TransNonRenw</t>
  </si>
  <si>
    <t>PRC000:nom_TotalNon-Ren</t>
  </si>
  <si>
    <t>PRC000:nom_TransRenewEx</t>
  </si>
  <si>
    <t>PRC000:nom_TotalExpendi</t>
  </si>
  <si>
    <t xml:space="preserve">   1/ Includes energy for combined heat and power plants that have a non-regulatory status, and small on-site generating systems.</t>
  </si>
  <si>
    <t xml:space="preserve">   2/ Excludes use for lease and plant fuel and fuel used for liquefaction in export facilities.</t>
  </si>
  <si>
    <t xml:space="preserve">   3/ E85 refers to a blend of 85 percent ethanol (renewable) and 15 percent motor gasoline (nonrenewable).  To address cold starting issues,</t>
  </si>
  <si>
    <t xml:space="preserve">   4/ Sales weighted-average price for all grades.  Includes Federal, State, and local taxes.</t>
  </si>
  <si>
    <t xml:space="preserve">   5/ Kerosene-type jet fuel.  Includes Federal and State taxes while excluding county and local taxes.</t>
  </si>
  <si>
    <t xml:space="preserve">   6/ Diesel fuel for on-road use.  Includes Federal and State taxes while excluding county and local taxes.</t>
  </si>
  <si>
    <t xml:space="preserve">   7/ Natural gas used as fuel in motor vehicles, trains, and ships.  Price includes estimated motor vehicle fuel taxes</t>
  </si>
  <si>
    <t>and estimated dispensing costs or charges.</t>
  </si>
  <si>
    <t xml:space="preserve">   8/ Includes electricity-only and combined heat and power plants that have a regulatory status.</t>
  </si>
  <si>
    <t xml:space="preserve">   9/ Weighted averages of end-use fuel prices are derived from the prices shown in each sector and the corresponding sectoral consumption.</t>
  </si>
  <si>
    <t xml:space="preserve">   Note:  Data for 2017 are model results and may differ from official EIA data reports.</t>
  </si>
  <si>
    <t xml:space="preserve">   Sources:  2017 prices for motor gasoline, distillate fuel oil, and jet fuel are based on prices in the</t>
  </si>
  <si>
    <t>U.S. Energy Information Administration (EIA), Petroleum Marketing Monthly, July 2018.  2017 residential and commercial</t>
  </si>
  <si>
    <t>natural gas delivered prices:  EIA, Natural Gas Annual 2017.  2017 industrial natural gas delivered prices</t>
  </si>
  <si>
    <t>based on:  EIA, Manufacturing Energy Consumption Survey, 2002-2014.  2017 transportation sector</t>
  </si>
  <si>
    <t>natural gas delivered prices derived from:  U.S. Department of Energy, Clean Cities Alternative Fuel Price Report.  2017</t>
  </si>
  <si>
    <t>electric power sector distillate and residual fuel oil prices:  EIA, Monthly Energy Review, September 2018.  2017 electric</t>
  </si>
  <si>
    <t>power sector natural gas prices derived from:  EIA, Electric Power Monthly, July 2018, Table 4.13.B.  2017 coal prices based on:</t>
  </si>
  <si>
    <t>EIA, Quarterly Coal Report, October-December 2017 and EIA, AEO2019 National Energy Modeling System run ref2019.d111618a.</t>
  </si>
  <si>
    <t>2017 electricity prices:  EIA, Monthly Energy Review, September 2018.  2017 E85 prices</t>
  </si>
  <si>
    <t>derived from:  U.S. Department of Energy, Clean Cities Alternative Fuel Price Report.</t>
  </si>
  <si>
    <t>U.S. Department of Energy, The Energy Information Administration (EIA)</t>
  </si>
  <si>
    <t>Fuel Receipts and Cost Time Series File, 2016 December</t>
  </si>
  <si>
    <t>Sources: EIA-923 and EIA-860 Reports</t>
  </si>
  <si>
    <t>YEAR</t>
  </si>
  <si>
    <t>Plant Id</t>
  </si>
  <si>
    <t>ENERGY_SOURCE</t>
  </si>
  <si>
    <t>FUEL_GROUP</t>
  </si>
  <si>
    <t>QUANTITY (short tons)</t>
  </si>
  <si>
    <t>Average Heat Content (MMBtu/short ton)</t>
  </si>
  <si>
    <t>FUEL_COST (cents per MMBtu)</t>
  </si>
  <si>
    <t>Amount Paid</t>
  </si>
  <si>
    <t>Adjusted Quantity</t>
  </si>
  <si>
    <t>Total Quantity (in BTU)</t>
  </si>
  <si>
    <t>Lignite?</t>
  </si>
  <si>
    <t>Row Labels</t>
  </si>
  <si>
    <t>Sum of Amount Paid</t>
  </si>
  <si>
    <t>Sum of Total Quantity (in BTU)</t>
  </si>
  <si>
    <t>Sum of Adjusted Quantity</t>
  </si>
  <si>
    <t>BIT</t>
  </si>
  <si>
    <t>Coal</t>
  </si>
  <si>
    <t>Grand Total</t>
  </si>
  <si>
    <t>Average Price ($/MMBtu)</t>
  </si>
  <si>
    <t>Share of total coal (tons)</t>
  </si>
  <si>
    <t>Lignite</t>
  </si>
  <si>
    <t>Non-Lignite</t>
  </si>
  <si>
    <t>All Coal</t>
  </si>
  <si>
    <t>Price Multipliers</t>
  </si>
  <si>
    <t>LIG</t>
  </si>
  <si>
    <t>SUB</t>
  </si>
  <si>
    <t>.</t>
  </si>
  <si>
    <t>WC</t>
  </si>
  <si>
    <t>US Electricity: Power Generation Fuel Costs</t>
  </si>
  <si>
    <t>Year</t>
  </si>
  <si>
    <t>Natural gas (dollars per million btu)</t>
  </si>
  <si>
    <t>Coal (dollars per million btu)</t>
  </si>
  <si>
    <t>Short-Term Natural Gas Adjustment</t>
  </si>
  <si>
    <t>AEO</t>
  </si>
  <si>
    <t>AEO Short Term Adjusted</t>
  </si>
  <si>
    <t>Short-Term Coal Adjustment</t>
  </si>
  <si>
    <t>BR sources</t>
  </si>
  <si>
    <t>Energy Information Administration</t>
  </si>
  <si>
    <t>http://www.eia.gov/forecasts/aeo/excel/aeotab_3.xlsx</t>
  </si>
  <si>
    <t>Table 3 (and Table 2 for industrial coal consumption fractions by coal type)</t>
  </si>
  <si>
    <t>natural gas adjustment</t>
  </si>
  <si>
    <t>Short-Term Annual Energy Outlook 2019</t>
  </si>
  <si>
    <t>https://www.eia.gov/outlooks/steo/data/browser/#/?v=8</t>
  </si>
  <si>
    <t>Table 2. Energy Prices</t>
  </si>
  <si>
    <t>most fuels and growth rates</t>
  </si>
  <si>
    <t>lignite and non-lignite price multipliers</t>
  </si>
  <si>
    <t>Form EIA-923 detailed data</t>
  </si>
  <si>
    <t>https://www.eia.gov/electricity/data/eia923/</t>
  </si>
  <si>
    <t>Year 2016, Tab 5</t>
  </si>
  <si>
    <t>U.S. sources</t>
  </si>
  <si>
    <t>We adjust dollars of the following year to 2012 dollars using the following conversion factors:</t>
  </si>
  <si>
    <t>2018 to 2012; used for EIA AEO 2018</t>
  </si>
  <si>
    <t>Therefore, we decided to use the U.S. industry values version (in the green tabs) applying these multipliers.</t>
  </si>
  <si>
    <t>Hydrogen</t>
  </si>
  <si>
    <t>Gabriela Nascimento da Silva</t>
  </si>
  <si>
    <t>PRODUÇÃO DE HIDROGÊNIO RENOVÁVEL VIA POWER TO GAS PARA
MITIGAÇÃO DE EMISSÕES DE CO2 DO REFINO DO PETRÓLEO E MAIOR
APROVEITAMENTO DA ENERGIA EÓLICA</t>
  </si>
  <si>
    <t>http://www.ppe.ufrj.br/images/publica%C3%A7%C3%B5es/mestrado/Gabriela_Nascimento_da_Silva.pdf</t>
  </si>
  <si>
    <t>RENEWABLE HYDROGEN PRODUCTION VIA POWER TO GAS IN ORDER TO
MITIGATE CO2 EMISSIONS OF OIL REFINING AND TO IMPROVE THE USE OF
WIND ENERGY</t>
  </si>
  <si>
    <t>Table 34 (pg. 123)</t>
  </si>
  <si>
    <t>2016 to 2012; used in "Fuel cost BLUES" tab</t>
  </si>
  <si>
    <t>The values for hydrogen cost from Silva (2017) are reported in 2016 dollars, so we adjust it using the following conversion factor:</t>
  </si>
  <si>
    <t>especific energy H2 (kWh/kgH2)</t>
  </si>
  <si>
    <t>low heating value</t>
  </si>
  <si>
    <t>Ref. Silva (2017)</t>
  </si>
  <si>
    <t>US$/kgH2</t>
  </si>
  <si>
    <t>US$ (2016)</t>
  </si>
  <si>
    <t>US$/kWh</t>
  </si>
  <si>
    <t>Dedicated wind power plant for hydrogen production</t>
  </si>
  <si>
    <t>Economics of converting renewable power to hydrogen</t>
  </si>
  <si>
    <t>Power to hydrogen: 30% excess from wind energy</t>
  </si>
  <si>
    <t>https://madoc.bib.uni-mannheim.de/48755/1/Nature_Energy.pdf</t>
  </si>
  <si>
    <t>Figure 2</t>
  </si>
  <si>
    <t>Gunther Glenk and Stefan Reichelstein</t>
  </si>
  <si>
    <t xml:space="preserve">We show the estimated values from a scenario that uses a dedicated wind power plant for hydrogen production and other that uses a </t>
  </si>
  <si>
    <r>
      <t>power to hydrogen facility that uses 30% from exceding energy production from wind. Since the values of a dedicated power plant</t>
    </r>
    <r>
      <rPr>
        <sz val="11"/>
        <color rgb="FFFF0000"/>
        <rFont val="Calibri"/>
        <family val="2"/>
        <scheme val="minor"/>
      </rPr>
      <t xml:space="preserve"> </t>
    </r>
  </si>
  <si>
    <t xml:space="preserve">is closer to the U.S. values, we decide to use them. We consider the 2030 electrolyser cost from Glenk and Reichelstein (2019) </t>
  </si>
  <si>
    <t>and hydrocracking, and petrochemicals process. Thus we use the values from Silva (2017).</t>
  </si>
  <si>
    <t>as the limiting lower cost of a Brazilian electrolyser in 2050. Therefore the values from Silva (2017) is used in a range of 2216 to 443 US$/kW.</t>
  </si>
  <si>
    <t>See the adjustments in the "Hydrogen" tab.</t>
  </si>
  <si>
    <t xml:space="preserve">Thus, for the Levelized Cost of Hydrogen Production (LCOH) we use the range of 4.89 to 3.46 US$/kgH2 (Table 34). </t>
  </si>
  <si>
    <t>LCOH hydrogen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</si>
</sst>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9">
    <numFmt numFmtId="164" formatCode="0.000E+00"/>
    <numFmt numFmtId="165" formatCode="0.000"/>
    <numFmt numFmtId="166" formatCode="0.0"/>
    <numFmt numFmtId="167" formatCode="0.00000000"/>
    <numFmt numFmtId="168" formatCode="0.0%"/>
    <numFmt numFmtId="169" formatCode="#,##0.0"/>
    <numFmt numFmtId="170" formatCode="#,##0.000"/>
    <numFmt numFmtId="171" formatCode="_(&quot;$&quot;* #,##0.00_);_(&quot;$&quot;* \(#,##0.00\);_(&quot;$&quot;* &quot;-&quot;??_);_(@_)"/>
    <numFmt numFmtId="172" formatCode="_(&quot;$&quot;* #,##0_);_(&quot;$&quot;* \(#,##0\);_(&quot;$&quot;* &quot;-&quot;??_);_(@_)"/>
  </numFmts>
  <fonts count="24">
    <font>
      <sz val="11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u/>
      <sz val="10"/>
      <color theme="4"/>
      <name val="Calibri"/>
      <family val="2"/>
      <scheme val="minor"/>
    </font>
    <font>
      <u/>
      <sz val="11"/>
      <color theme="6"/>
      <name val="Calibri"/>
      <family val="2"/>
    </font>
    <font>
      <b/>
      <sz val="12"/>
      <color theme="4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2"/>
      <color indexed="30"/>
      <name val="Calibri"/>
      <family val="2"/>
    </font>
    <font>
      <sz val="9"/>
      <color indexed="8"/>
      <name val="Calibri"/>
      <family val="2"/>
    </font>
    <font>
      <b/>
      <sz val="9"/>
      <color indexed="8"/>
      <name val="Calibri"/>
      <family val="2"/>
    </font>
    <font>
      <sz val="11"/>
      <color rgb="FFFF0000"/>
      <name val="Calibri"/>
      <family val="2"/>
      <scheme val="minor"/>
    </font>
    <font>
      <sz val="11"/>
      <name val="Calibri"/>
      <family val="2"/>
      <scheme val="minor"/>
    </font>
    <font>
      <sz val="11"/>
      <color rgb="FFFFC000"/>
      <name val="Calibri"/>
      <family val="2"/>
      <scheme val="minor"/>
    </font>
    <font>
      <b/>
      <sz val="11"/>
      <color rgb="FFFFC000"/>
      <name val="Calibri"/>
      <family val="2"/>
      <scheme val="minor"/>
    </font>
    <font>
      <i/>
      <sz val="11"/>
      <color theme="1"/>
      <name val="Calibri"/>
      <family val="2"/>
      <scheme val="minor"/>
    </font>
    <font>
      <i/>
      <sz val="10"/>
      <color theme="1"/>
      <name val="Arial Unicode MS"/>
    </font>
    <font>
      <b/>
      <sz val="1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color indexed="8"/>
      <name val="Arial"/>
      <family val="2"/>
    </font>
    <font>
      <sz val="8"/>
      <name val="Arial"/>
      <family val="2"/>
    </font>
    <font>
      <sz val="9"/>
      <name val="Calibri"/>
      <family val="2"/>
    </font>
    <font>
      <b/>
      <sz val="12"/>
      <color indexed="30"/>
      <name val="Arial"/>
      <family val="2"/>
    </font>
    <font>
      <b/>
      <sz val="10"/>
      <color indexed="8"/>
      <name val="Arial"/>
      <family val="2"/>
    </font>
    <font>
      <u/>
      <sz val="11"/>
      <color rgb="FF0070C0"/>
      <name val="Calibri"/>
      <family val="2"/>
      <scheme val="minor"/>
    </font>
  </fonts>
  <fills count="10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D9F2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rgb="FFCFEAF7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0" tint="-0.249977111117893"/>
        <bgColor indexed="64"/>
      </patternFill>
    </fill>
  </fills>
  <borders count="24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dashed">
        <color theme="0" tint="-0.24994659260841701"/>
      </bottom>
      <diagonal/>
    </border>
    <border>
      <left/>
      <right/>
      <top style="medium">
        <color theme="4"/>
      </top>
      <bottom/>
      <diagonal/>
    </border>
    <border>
      <left/>
      <right/>
      <top/>
      <bottom style="thin">
        <color theme="0" tint="-0.249977111117893"/>
      </bottom>
      <diagonal/>
    </border>
    <border>
      <left/>
      <right/>
      <top style="thin">
        <color theme="4"/>
      </top>
      <bottom style="dashed">
        <color theme="0" tint="-0.24994659260841701"/>
      </bottom>
      <diagonal/>
    </border>
    <border>
      <left/>
      <right/>
      <top style="thin">
        <color theme="4"/>
      </top>
      <bottom style="thin">
        <color theme="0" tint="-0.24994659260841701"/>
      </bottom>
      <diagonal/>
    </border>
    <border>
      <left style="thick">
        <color theme="0"/>
      </left>
      <right style="thick">
        <color theme="0"/>
      </right>
      <top/>
      <bottom style="thin">
        <color theme="0" tint="-0.24994659260841701"/>
      </bottom>
      <diagonal/>
    </border>
    <border>
      <left/>
      <right/>
      <top/>
      <bottom style="thick">
        <color rgb="FF0096D7"/>
      </bottom>
      <diagonal/>
    </border>
    <border>
      <left/>
      <right/>
      <top/>
      <bottom style="thin">
        <color rgb="FFBFBFBF"/>
      </bottom>
      <diagonal/>
    </border>
    <border>
      <left/>
      <right/>
      <top/>
      <bottom style="dashed">
        <color rgb="FFBFBFBF"/>
      </bottom>
      <diagonal/>
    </border>
    <border>
      <left/>
      <right/>
      <top style="medium">
        <color rgb="FF0096D7"/>
      </top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1">
    <xf numFmtId="0" fontId="0" fillId="0" borderId="0"/>
    <xf numFmtId="0" fontId="1" fillId="0" borderId="1" applyNumberFormat="0" applyProtection="0">
      <alignment wrapText="1"/>
    </xf>
    <xf numFmtId="0" fontId="2" fillId="0" borderId="2" applyNumberFormat="0" applyFont="0" applyProtection="0">
      <alignment wrapText="1"/>
    </xf>
    <xf numFmtId="0" fontId="1" fillId="0" borderId="7" applyNumberFormat="0" applyProtection="0">
      <alignment horizontal="left" wrapText="1"/>
    </xf>
    <xf numFmtId="0" fontId="1" fillId="0" borderId="6" applyNumberFormat="0" applyFill="0" applyProtection="0">
      <alignment wrapText="1"/>
    </xf>
    <xf numFmtId="0" fontId="1" fillId="0" borderId="4" applyNumberFormat="0" applyProtection="0">
      <alignment wrapText="1"/>
    </xf>
    <xf numFmtId="0" fontId="2" fillId="0" borderId="3" applyNumberFormat="0" applyProtection="0">
      <alignment vertical="top" wrapText="1"/>
    </xf>
    <xf numFmtId="0" fontId="2" fillId="0" borderId="5" applyNumberFormat="0" applyFont="0" applyFill="0" applyProtection="0">
      <alignment wrapText="1"/>
    </xf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>
      <alignment vertical="top"/>
      <protection locked="0"/>
    </xf>
    <xf numFmtId="0" fontId="4" fillId="0" borderId="0" applyNumberFormat="0" applyFill="0" applyBorder="0" applyAlignment="0" applyProtection="0">
      <alignment vertical="top"/>
      <protection locked="0"/>
    </xf>
    <xf numFmtId="0" fontId="2" fillId="0" borderId="0" applyNumberFormat="0" applyProtection="0">
      <alignment vertical="top" wrapText="1"/>
    </xf>
    <xf numFmtId="0" fontId="5" fillId="0" borderId="0" applyNumberFormat="0" applyProtection="0">
      <alignment horizontal="left"/>
    </xf>
    <xf numFmtId="0" fontId="8" fillId="0" borderId="0"/>
    <xf numFmtId="0" fontId="8" fillId="0" borderId="11" applyNumberFormat="0" applyProtection="0">
      <alignment wrapText="1"/>
    </xf>
    <xf numFmtId="0" fontId="8" fillId="0" borderId="10" applyNumberFormat="0" applyFont="0" applyProtection="0">
      <alignment wrapText="1"/>
    </xf>
    <xf numFmtId="0" fontId="9" fillId="0" borderId="9" applyNumberFormat="0" applyProtection="0">
      <alignment wrapText="1"/>
    </xf>
    <xf numFmtId="0" fontId="9" fillId="0" borderId="8" applyNumberFormat="0" applyProtection="0">
      <alignment wrapText="1"/>
    </xf>
    <xf numFmtId="0" fontId="8" fillId="0" borderId="0" applyNumberFormat="0" applyFill="0" applyBorder="0" applyAlignment="0" applyProtection="0"/>
    <xf numFmtId="0" fontId="7" fillId="0" borderId="0" applyNumberFormat="0" applyProtection="0">
      <alignment horizontal="left"/>
    </xf>
    <xf numFmtId="171" fontId="17" fillId="0" borderId="0" applyFont="0" applyFill="0" applyBorder="0" applyAlignment="0" applyProtection="0"/>
  </cellStyleXfs>
  <cellXfs count="104">
    <xf numFmtId="0" fontId="0" fillId="0" borderId="0" xfId="0"/>
    <xf numFmtId="0" fontId="0" fillId="0" borderId="0" xfId="0"/>
    <xf numFmtId="0" fontId="6" fillId="0" borderId="0" xfId="0" applyFont="1"/>
    <xf numFmtId="0" fontId="0" fillId="0" borderId="0" xfId="0" applyAlignment="1">
      <alignment horizontal="left"/>
    </xf>
    <xf numFmtId="164" fontId="0" fillId="0" borderId="0" xfId="0" applyNumberFormat="1"/>
    <xf numFmtId="0" fontId="0" fillId="0" borderId="0" xfId="0" applyNumberFormat="1"/>
    <xf numFmtId="0" fontId="3" fillId="0" borderId="0" xfId="9" applyAlignment="1" applyProtection="1"/>
    <xf numFmtId="11" fontId="0" fillId="0" borderId="0" xfId="0" applyNumberFormat="1"/>
    <xf numFmtId="0" fontId="0" fillId="0" borderId="0" xfId="0" applyFill="1"/>
    <xf numFmtId="0" fontId="0" fillId="0" borderId="0" xfId="0"/>
    <xf numFmtId="0" fontId="6" fillId="0" borderId="0" xfId="0" applyFont="1"/>
    <xf numFmtId="0" fontId="6" fillId="0" borderId="0" xfId="0" applyFont="1" applyFill="1"/>
    <xf numFmtId="164" fontId="0" fillId="0" borderId="0" xfId="0" applyNumberFormat="1" applyFill="1"/>
    <xf numFmtId="2" fontId="0" fillId="0" borderId="0" xfId="0" applyNumberFormat="1"/>
    <xf numFmtId="0" fontId="0" fillId="0" borderId="0" xfId="0" applyAlignment="1"/>
    <xf numFmtId="0" fontId="6" fillId="0" borderId="0" xfId="0" applyFont="1" applyAlignment="1"/>
    <xf numFmtId="0" fontId="6" fillId="0" borderId="0" xfId="0" applyNumberFormat="1" applyFont="1"/>
    <xf numFmtId="0" fontId="0" fillId="0" borderId="0" xfId="0" applyNumberFormat="1" applyFill="1"/>
    <xf numFmtId="0" fontId="11" fillId="0" borderId="0" xfId="0" applyFont="1" applyAlignment="1"/>
    <xf numFmtId="0" fontId="10" fillId="0" borderId="0" xfId="0" applyFont="1" applyAlignment="1"/>
    <xf numFmtId="165" fontId="0" fillId="2" borderId="0" xfId="0" applyNumberFormat="1" applyFill="1" applyAlignment="1"/>
    <xf numFmtId="1" fontId="0" fillId="0" borderId="0" xfId="0" applyNumberFormat="1"/>
    <xf numFmtId="0" fontId="12" fillId="0" borderId="0" xfId="0" applyFont="1" applyAlignment="1"/>
    <xf numFmtId="0" fontId="13" fillId="0" borderId="0" xfId="0" applyFont="1" applyAlignment="1"/>
    <xf numFmtId="0" fontId="0" fillId="0" borderId="0" xfId="0" applyAlignment="1">
      <alignment wrapText="1"/>
    </xf>
    <xf numFmtId="0" fontId="10" fillId="0" borderId="0" xfId="0" applyFont="1" applyAlignment="1">
      <alignment horizontal="left"/>
    </xf>
    <xf numFmtId="0" fontId="14" fillId="0" borderId="0" xfId="0" applyFont="1"/>
    <xf numFmtId="0" fontId="15" fillId="0" borderId="0" xfId="0" applyFont="1" applyAlignment="1">
      <alignment horizontal="left" vertical="center"/>
    </xf>
    <xf numFmtId="0" fontId="11" fillId="0" borderId="0" xfId="9" applyFont="1" applyAlignment="1" applyProtection="1"/>
    <xf numFmtId="0" fontId="11" fillId="0" borderId="0" xfId="9" applyFont="1" applyAlignment="1" applyProtection="1">
      <alignment horizontal="left"/>
    </xf>
    <xf numFmtId="0" fontId="14" fillId="0" borderId="0" xfId="0" applyFont="1" applyAlignment="1"/>
    <xf numFmtId="0" fontId="11" fillId="0" borderId="0" xfId="0" applyFont="1" applyAlignment="1">
      <alignment horizontal="left"/>
    </xf>
    <xf numFmtId="0" fontId="3" fillId="0" borderId="0" xfId="9" applyAlignment="1" applyProtection="1">
      <alignment wrapText="1"/>
    </xf>
    <xf numFmtId="0" fontId="11" fillId="0" borderId="0" xfId="0" applyFont="1"/>
    <xf numFmtId="0" fontId="6" fillId="4" borderId="0" xfId="0" applyFont="1" applyFill="1"/>
    <xf numFmtId="1" fontId="0" fillId="4" borderId="0" xfId="0" applyNumberFormat="1" applyFill="1"/>
    <xf numFmtId="0" fontId="10" fillId="0" borderId="0" xfId="0" applyFont="1"/>
    <xf numFmtId="0" fontId="0" fillId="0" borderId="0" xfId="0" applyFont="1" applyAlignment="1"/>
    <xf numFmtId="0" fontId="16" fillId="0" borderId="0" xfId="0" applyFont="1" applyAlignment="1"/>
    <xf numFmtId="11" fontId="0" fillId="0" borderId="0" xfId="0" applyNumberFormat="1" applyAlignment="1"/>
    <xf numFmtId="11" fontId="0" fillId="2" borderId="0" xfId="0" applyNumberFormat="1" applyFill="1" applyAlignment="1"/>
    <xf numFmtId="0" fontId="6" fillId="0" borderId="15" xfId="0" applyFont="1" applyBorder="1"/>
    <xf numFmtId="0" fontId="6" fillId="0" borderId="16" xfId="0" applyFont="1" applyBorder="1"/>
    <xf numFmtId="0" fontId="6" fillId="0" borderId="17" xfId="0" applyFont="1" applyBorder="1"/>
    <xf numFmtId="0" fontId="0" fillId="0" borderId="18" xfId="0" applyBorder="1"/>
    <xf numFmtId="11" fontId="0" fillId="0" borderId="0" xfId="0" applyNumberFormat="1" applyBorder="1"/>
    <xf numFmtId="11" fontId="0" fillId="0" borderId="19" xfId="0" applyNumberFormat="1" applyBorder="1"/>
    <xf numFmtId="1" fontId="0" fillId="0" borderId="0" xfId="0" applyNumberFormat="1" applyBorder="1"/>
    <xf numFmtId="1" fontId="0" fillId="0" borderId="19" xfId="0" applyNumberFormat="1" applyBorder="1"/>
    <xf numFmtId="0" fontId="0" fillId="0" borderId="20" xfId="0" applyBorder="1"/>
    <xf numFmtId="1" fontId="0" fillId="0" borderId="21" xfId="0" applyNumberFormat="1" applyBorder="1"/>
    <xf numFmtId="1" fontId="0" fillId="0" borderId="22" xfId="0" applyNumberFormat="1" applyBorder="1"/>
    <xf numFmtId="11" fontId="0" fillId="4" borderId="0" xfId="0" applyNumberFormat="1" applyFill="1"/>
    <xf numFmtId="0" fontId="16" fillId="0" borderId="0" xfId="0" applyFont="1"/>
    <xf numFmtId="167" fontId="0" fillId="0" borderId="0" xfId="0" applyNumberFormat="1"/>
    <xf numFmtId="0" fontId="3" fillId="0" borderId="0" xfId="9" applyAlignment="1" applyProtection="1">
      <alignment vertical="top" wrapText="1"/>
    </xf>
    <xf numFmtId="0" fontId="3" fillId="0" borderId="0" xfId="9" applyAlignment="1" applyProtection="1">
      <alignment vertical="center"/>
    </xf>
    <xf numFmtId="166" fontId="0" fillId="2" borderId="0" xfId="0" applyNumberFormat="1" applyFill="1" applyAlignment="1">
      <alignment horizontal="center" vertical="center"/>
    </xf>
    <xf numFmtId="1" fontId="0" fillId="2" borderId="0" xfId="0" applyNumberFormat="1" applyFill="1" applyAlignment="1">
      <alignment horizontal="center" vertical="center"/>
    </xf>
    <xf numFmtId="166" fontId="0" fillId="2" borderId="0" xfId="0" applyNumberFormat="1" applyFill="1" applyAlignment="1">
      <alignment horizontal="center"/>
    </xf>
    <xf numFmtId="0" fontId="8" fillId="0" borderId="0" xfId="18"/>
    <xf numFmtId="0" fontId="9" fillId="0" borderId="8" xfId="17">
      <alignment wrapText="1"/>
    </xf>
    <xf numFmtId="0" fontId="18" fillId="0" borderId="0" xfId="0" applyFont="1"/>
    <xf numFmtId="0" fontId="19" fillId="0" borderId="0" xfId="0" applyFont="1"/>
    <xf numFmtId="0" fontId="7" fillId="0" borderId="0" xfId="19">
      <alignment horizontal="left"/>
    </xf>
    <xf numFmtId="0" fontId="9" fillId="0" borderId="9" xfId="16">
      <alignment wrapText="1"/>
    </xf>
    <xf numFmtId="0" fontId="0" fillId="0" borderId="10" xfId="15" applyFont="1">
      <alignment wrapText="1"/>
    </xf>
    <xf numFmtId="4" fontId="0" fillId="0" borderId="10" xfId="15" applyNumberFormat="1" applyFont="1" applyAlignment="1">
      <alignment horizontal="right" wrapText="1"/>
    </xf>
    <xf numFmtId="168" fontId="0" fillId="0" borderId="10" xfId="15" applyNumberFormat="1" applyFont="1" applyAlignment="1">
      <alignment horizontal="right" wrapText="1"/>
    </xf>
    <xf numFmtId="4" fontId="9" fillId="0" borderId="9" xfId="16" applyNumberFormat="1" applyAlignment="1">
      <alignment horizontal="right" wrapText="1"/>
    </xf>
    <xf numFmtId="168" fontId="9" fillId="0" borderId="9" xfId="16" applyNumberFormat="1" applyAlignment="1">
      <alignment horizontal="right" wrapText="1"/>
    </xf>
    <xf numFmtId="3" fontId="0" fillId="0" borderId="10" xfId="15" applyNumberFormat="1" applyFont="1" applyAlignment="1">
      <alignment horizontal="right" wrapText="1"/>
    </xf>
    <xf numFmtId="0" fontId="8" fillId="0" borderId="9" xfId="16" applyFont="1">
      <alignment wrapText="1"/>
    </xf>
    <xf numFmtId="169" fontId="0" fillId="0" borderId="10" xfId="15" applyNumberFormat="1" applyFont="1" applyAlignment="1">
      <alignment horizontal="right" wrapText="1"/>
    </xf>
    <xf numFmtId="0" fontId="20" fillId="0" borderId="0" xfId="0" applyFont="1"/>
    <xf numFmtId="169" fontId="9" fillId="0" borderId="9" xfId="16" applyNumberFormat="1" applyAlignment="1">
      <alignment horizontal="right" wrapText="1"/>
    </xf>
    <xf numFmtId="0" fontId="21" fillId="5" borderId="0" xfId="0" applyFont="1" applyFill="1" applyAlignment="1">
      <alignment horizontal="left"/>
    </xf>
    <xf numFmtId="0" fontId="0" fillId="6" borderId="0" xfId="0" applyFill="1"/>
    <xf numFmtId="0" fontId="22" fillId="7" borderId="23" xfId="0" applyFont="1" applyFill="1" applyBorder="1" applyAlignment="1">
      <alignment horizontal="center"/>
    </xf>
    <xf numFmtId="169" fontId="22" fillId="7" borderId="23" xfId="0" applyNumberFormat="1" applyFont="1" applyFill="1" applyBorder="1" applyAlignment="1">
      <alignment horizontal="center"/>
    </xf>
    <xf numFmtId="170" fontId="22" fillId="7" borderId="23" xfId="0" applyNumberFormat="1" applyFont="1" applyFill="1" applyBorder="1" applyAlignment="1">
      <alignment horizontal="center" wrapText="1"/>
    </xf>
    <xf numFmtId="169" fontId="22" fillId="8" borderId="23" xfId="0" applyNumberFormat="1" applyFont="1" applyFill="1" applyBorder="1" applyAlignment="1">
      <alignment horizontal="center"/>
    </xf>
    <xf numFmtId="0" fontId="18" fillId="0" borderId="23" xfId="0" applyFont="1" applyBorder="1" applyAlignment="1">
      <alignment horizontal="right"/>
    </xf>
    <xf numFmtId="0" fontId="18" fillId="0" borderId="23" xfId="0" applyFont="1" applyBorder="1" applyAlignment="1">
      <alignment horizontal="left"/>
    </xf>
    <xf numFmtId="169" fontId="18" fillId="0" borderId="23" xfId="0" applyNumberFormat="1" applyFont="1" applyBorder="1" applyAlignment="1">
      <alignment horizontal="right"/>
    </xf>
    <xf numFmtId="170" fontId="18" fillId="0" borderId="23" xfId="0" applyNumberFormat="1" applyFont="1" applyBorder="1" applyAlignment="1">
      <alignment horizontal="right"/>
    </xf>
    <xf numFmtId="172" fontId="0" fillId="6" borderId="0" xfId="20" applyNumberFormat="1" applyFont="1" applyFill="1" applyBorder="1" applyAlignment="1" applyProtection="1"/>
    <xf numFmtId="0" fontId="6" fillId="9" borderId="0" xfId="0" applyFont="1" applyFill="1"/>
    <xf numFmtId="0" fontId="6" fillId="9" borderId="0" xfId="0" applyFont="1" applyFill="1" applyAlignment="1">
      <alignment horizontal="center"/>
    </xf>
    <xf numFmtId="4" fontId="0" fillId="0" borderId="0" xfId="0" applyNumberFormat="1"/>
    <xf numFmtId="0" fontId="0" fillId="9" borderId="0" xfId="0" applyFill="1"/>
    <xf numFmtId="0" fontId="23" fillId="0" borderId="0" xfId="9" applyFont="1" applyAlignment="1" applyProtection="1"/>
    <xf numFmtId="165" fontId="0" fillId="2" borderId="0" xfId="0" applyNumberFormat="1" applyFill="1"/>
    <xf numFmtId="0" fontId="0" fillId="0" borderId="0" xfId="0" applyFont="1" applyAlignment="1">
      <alignment horizontal="left"/>
    </xf>
    <xf numFmtId="0" fontId="0" fillId="0" borderId="0" xfId="0" applyFont="1" applyAlignment="1">
      <alignment wrapText="1"/>
    </xf>
    <xf numFmtId="0" fontId="14" fillId="0" borderId="0" xfId="0" applyFont="1" applyAlignment="1">
      <alignment horizontal="left" vertical="center"/>
    </xf>
    <xf numFmtId="0" fontId="0" fillId="2" borderId="0" xfId="0" applyFill="1"/>
    <xf numFmtId="0" fontId="6" fillId="3" borderId="0" xfId="0" applyFont="1" applyFill="1" applyAlignment="1">
      <alignment horizontal="center"/>
    </xf>
    <xf numFmtId="0" fontId="6" fillId="3" borderId="12" xfId="0" applyFont="1" applyFill="1" applyBorder="1" applyAlignment="1">
      <alignment horizontal="center"/>
    </xf>
    <xf numFmtId="0" fontId="6" fillId="3" borderId="13" xfId="0" applyFont="1" applyFill="1" applyBorder="1" applyAlignment="1">
      <alignment horizontal="center"/>
    </xf>
    <xf numFmtId="0" fontId="6" fillId="3" borderId="14" xfId="0" applyFont="1" applyFill="1" applyBorder="1" applyAlignment="1">
      <alignment horizontal="center"/>
    </xf>
    <xf numFmtId="0" fontId="6" fillId="0" borderId="0" xfId="0" applyFont="1" applyAlignment="1">
      <alignment horizontal="center"/>
    </xf>
    <xf numFmtId="9" fontId="6" fillId="0" borderId="0" xfId="0" applyNumberFormat="1" applyFont="1" applyAlignment="1">
      <alignment horizontal="center"/>
    </xf>
    <xf numFmtId="0" fontId="8" fillId="0" borderId="11" xfId="14">
      <alignment wrapText="1"/>
    </xf>
  </cellXfs>
  <cellStyles count="21">
    <cellStyle name="Body: normal cell" xfId="2" xr:uid="{00000000-0005-0000-0000-000000000000}"/>
    <cellStyle name="Body: normal cell 2" xfId="15" xr:uid="{00000000-0005-0000-0000-000001000000}"/>
    <cellStyle name="Font: Calibri, 9pt regular" xfId="8" xr:uid="{00000000-0005-0000-0000-000004000000}"/>
    <cellStyle name="Font: Calibri, 9pt regular 2" xfId="18" xr:uid="{00000000-0005-0000-0000-000005000000}"/>
    <cellStyle name="Footnotes: all except top row" xfId="11" xr:uid="{00000000-0005-0000-0000-000006000000}"/>
    <cellStyle name="Footnotes: top row" xfId="6" xr:uid="{00000000-0005-0000-0000-000007000000}"/>
    <cellStyle name="Footnotes: top row 2" xfId="14" xr:uid="{00000000-0005-0000-0000-000008000000}"/>
    <cellStyle name="Header: bottom row" xfId="1" xr:uid="{00000000-0005-0000-0000-000009000000}"/>
    <cellStyle name="Header: bottom row 2" xfId="17" xr:uid="{00000000-0005-0000-0000-00000A000000}"/>
    <cellStyle name="Header: top rows" xfId="3" xr:uid="{00000000-0005-0000-0000-00000B000000}"/>
    <cellStyle name="Hiperlink" xfId="9" builtinId="8" customBuiltin="1"/>
    <cellStyle name="Hiperlink Visitado" xfId="10" builtinId="9" customBuiltin="1"/>
    <cellStyle name="Moeda 2" xfId="20" xr:uid="{4FB2981B-CC53-407C-B738-4CE16ABFA48C}"/>
    <cellStyle name="Normal" xfId="0" builtinId="0"/>
    <cellStyle name="Normal 2" xfId="13" xr:uid="{00000000-0005-0000-0000-00000E000000}"/>
    <cellStyle name="Parent row" xfId="5" xr:uid="{00000000-0005-0000-0000-00000F000000}"/>
    <cellStyle name="Parent row 2" xfId="16" xr:uid="{00000000-0005-0000-0000-000010000000}"/>
    <cellStyle name="Section Break" xfId="7" xr:uid="{00000000-0005-0000-0000-000011000000}"/>
    <cellStyle name="Section Break: parent row" xfId="4" xr:uid="{00000000-0005-0000-0000-000012000000}"/>
    <cellStyle name="Table title" xfId="12" xr:uid="{00000000-0005-0000-0000-000013000000}"/>
    <cellStyle name="Table title 2" xfId="19" xr:uid="{00000000-0005-0000-0000-000014000000}"/>
  </cellStyles>
  <dxfs count="2">
    <dxf>
      <border>
        <left/>
        <right/>
        <top/>
        <bottom style="thick">
          <color theme="4"/>
        </bottom>
        <vertical/>
        <horizontal/>
      </border>
    </dxf>
    <dxf>
      <border>
        <left/>
        <right/>
        <top/>
        <bottom/>
        <vertical/>
        <horizontal style="dotted">
          <color theme="0" tint="-0.24994659260841701"/>
        </horizontal>
      </border>
    </dxf>
  </dxfs>
  <tableStyles count="1" defaultTableStyle="TableStyleMedium9" defaultPivotStyle="PivotStyleLight16">
    <tableStyle name="Table Style 1" pivot="0" count="2" xr9:uid="{00000000-0011-0000-FFFF-FFFF00000000}">
      <tableStyleElement type="wholeTable" dxfId="1"/>
      <tableStyleElement type="headerRow" dxfId="0"/>
    </tableStyle>
  </tableStyles>
  <colors>
    <mruColors>
      <color rgb="FFD9F2FF"/>
      <color rgb="FFC1E9F7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externalLink" Target="externalLinks/externalLink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theme" Target="theme/theme1.xml"/><Relationship Id="rId40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pivotCacheDefinition" Target="pivotCache/pivotCacheDefinition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externalLink" Target="externalLinks/externalLink2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ebec/Documents/PPE/Projetos%20Cenergia/WRI_EPS/Fuels/fuels%20-%20Megan/BFCpUEbS%20-%20ok/BAU%20Fuel%20Cost%20per%20Unit%20Energy%20by%20Sector%20-%20usa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ebec/Documents/PPE/Projetos%20Cenergia/WRI_EPS/Fuels/1-%20BFCpUEbS/BAU%20Fuel%20Cost%20per%20Unit%20Energy%20by%20Sector%20-%20USA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bout"/>
      <sheetName val="AEO Table 2"/>
      <sheetName val="AEO Table 3"/>
      <sheetName val="AEO Table 12"/>
      <sheetName val="Natural Gas and Coal Adjustment"/>
      <sheetName val="Hard Coal and Lig Multipliers"/>
      <sheetName val="Hydrogen"/>
      <sheetName val="Other Fuels"/>
      <sheetName val="BFCpUEbS-electricity"/>
      <sheetName val="BFCpUEbS-natural-gas"/>
      <sheetName val="BFCpUEbS-nuclear"/>
      <sheetName val="BFCpUEbS-hydro"/>
      <sheetName val="BFCpUEbS-wind"/>
      <sheetName val="BFCpUEbS-solar"/>
      <sheetName val="BFCpUEbS-biomass"/>
      <sheetName val="BFCpUEbS-petroleum-gasoline"/>
      <sheetName val="BFCpUEbS-petroleum-diesel"/>
      <sheetName val="BFCpUEbS-biofuel-gasoline"/>
      <sheetName val="BFCpUEbS-biofuel-diesel"/>
      <sheetName val="BFCpUEbS-jet-fuel-or-kerosene"/>
      <sheetName val="BFCpUEbS-heat"/>
      <sheetName val="BFCpUEbS-lignite"/>
      <sheetName val="BFCpUEbS-geothermal"/>
      <sheetName val="BFCpUEbS-crude-oil"/>
      <sheetName val="BFCpUEbS-heavy-fuel-oil"/>
      <sheetName val="BFCpUEbS-lpg-propane-or-butane"/>
      <sheetName val="BFCpUEbS-municipal-solid-waste"/>
      <sheetName val="BFCpUEbS-hydrogen"/>
    </sheetNames>
    <sheetDataSet>
      <sheetData sheetId="0"/>
      <sheetData sheetId="1"/>
      <sheetData sheetId="2"/>
      <sheetData sheetId="3"/>
      <sheetData sheetId="4"/>
      <sheetData sheetId="5">
        <row r="16">
          <cell r="N16">
            <v>0.92062879123815489</v>
          </cell>
        </row>
        <row r="17">
          <cell r="N17">
            <v>1.0036394752510358</v>
          </cell>
        </row>
      </sheetData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bout"/>
      <sheetName val="AEO Table 12"/>
      <sheetName val="Natural Gas and Coal Adjustment"/>
      <sheetName val="Hard Coal and Lig Multipliers"/>
      <sheetName val="Hydrogen"/>
      <sheetName val="Other Fuels"/>
      <sheetName val="BFCpUEbS-electricity"/>
      <sheetName val="AEO Table 2"/>
      <sheetName val="AEO Table 3"/>
      <sheetName val="BFCpUEbS-natural-gas-US"/>
      <sheetName val="BFCpUEbS-nuclear"/>
      <sheetName val="BFCpUEbS-hydro"/>
      <sheetName val="BFCpUEbS-wind"/>
      <sheetName val="BFCpUEbS-solar"/>
      <sheetName val="BFCpUEbS-biomass"/>
      <sheetName val="BFCpUEbS-petroleum-gasoline"/>
      <sheetName val="BFCpUEbS-petroleum-diesel"/>
      <sheetName val="BFCpUEbS-biofuel-gasoline"/>
      <sheetName val="BFCpUEbS-biofuel-diesel"/>
      <sheetName val="BFCpUEbS-jet-fuel-or-kerosene"/>
      <sheetName val="BFCpUEbS-heat"/>
      <sheetName val="BFCpUEbS-lignite"/>
      <sheetName val="BFCpUEbS-geothermal"/>
      <sheetName val="BFCpUEbS-crude-oil"/>
      <sheetName val="BFCpUEbS-heavy-fuel-oil-US"/>
      <sheetName val="BFCpUEbS-lpg-US"/>
      <sheetName val="BFCpUEbS-municipal-solid-waste"/>
      <sheetName val="BFCpUEbS-hydrogen"/>
    </sheetNames>
    <sheetDataSet>
      <sheetData sheetId="0" refreshError="1"/>
      <sheetData sheetId="1" refreshError="1"/>
      <sheetData sheetId="2" refreshError="1"/>
      <sheetData sheetId="3" refreshError="1">
        <row r="16">
          <cell r="N16">
            <v>0.92062879123815489</v>
          </cell>
        </row>
        <row r="17">
          <cell r="N17">
            <v>1.0036394752510358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D:\Users\jeff-nonadmin\Downloads\v.1.2.4%20elec%20and%20fuels%20data\Files\fuels\BFCpUEbS\BAU%20Fuel%20Cost%20per%20Unit%20Energy%20by%20Sector%20new.xlsx" TargetMode="External"/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obbie" refreshedDate="42860.49370983796" createdVersion="6" refreshedVersion="4" minRefreshableVersion="3" recordCount="10634" xr:uid="{236018C4-FEF1-4603-98BB-7A5504E4226C}">
  <cacheSource type="worksheet">
    <worksheetSource ref="H5:K10639" sheet="Hard Coal and Lig Multipliers" r:id="rId2"/>
  </cacheSource>
  <cacheFields count="4">
    <cacheField name="Amount Paid" numFmtId="172">
      <sharedItems containsMixedTypes="1" containsNumber="1" minValue="84.15" maxValue="36356268.144383997"/>
    </cacheField>
    <cacheField name="Adjusted Quantity" numFmtId="0">
      <sharedItems containsMixedTypes="1" containsNumber="1" containsInteger="1" minValue="3" maxValue="778291"/>
    </cacheField>
    <cacheField name="Total Quantity (in BTU)" numFmtId="0">
      <sharedItems containsMixedTypes="1" containsNumber="1" minValue="45" maxValue="14935319"/>
    </cacheField>
    <cacheField name="Lignite?" numFmtId="0">
      <sharedItems containsSemiMixedTypes="0" containsString="0" containsNumber="1" containsInteger="1" minValue="0" maxValue="1" count="2">
        <n v="0"/>
        <n v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0634">
  <r>
    <n v="9382202.1740860008"/>
    <n v="134359"/>
    <n v="2842230.2859999998"/>
    <x v="0"/>
  </r>
  <r>
    <n v="1698800.3516879999"/>
    <n v="20493"/>
    <n v="484126.63199999998"/>
    <x v="0"/>
  </r>
  <r>
    <n v="11539764.206099998"/>
    <n v="129365"/>
    <n v="3050426.6999999997"/>
    <x v="0"/>
  </r>
  <r>
    <n v="627841.39294799988"/>
    <n v="7633"/>
    <n v="181772.26199999999"/>
    <x v="0"/>
  </r>
  <r>
    <n v="3979910.0774159995"/>
    <n v="63347"/>
    <n v="1469143.6240000001"/>
    <x v="0"/>
  </r>
  <r>
    <n v="3401946.2796800002"/>
    <n v="52804"/>
    <n v="1250715.544"/>
    <x v="0"/>
  </r>
  <r>
    <n v="3094809.16316"/>
    <n v="28457"/>
    <n v="678984.02"/>
    <x v="0"/>
  </r>
  <r>
    <n v="515971.78969599993"/>
    <n v="10564"/>
    <n v="249141.37599999999"/>
    <x v="0"/>
  </r>
  <r>
    <n v="446147.74714999995"/>
    <n v="6775"/>
    <n v="168548.45"/>
    <x v="0"/>
  </r>
  <r>
    <n v="191602.93871199997"/>
    <n v="3166"/>
    <n v="78333.172000000006"/>
    <x v="0"/>
  </r>
  <r>
    <n v="686708.66600000008"/>
    <n v="10700"/>
    <n v="263006"/>
    <x v="0"/>
  </r>
  <r>
    <n v="8165492.6881919987"/>
    <n v="206994"/>
    <n v="2828366.0159999998"/>
    <x v="1"/>
  </r>
  <r>
    <n v="3115703.5737600001"/>
    <n v="78992"/>
    <n v="1045538.1120000001"/>
    <x v="1"/>
  </r>
  <r>
    <n v="2042453.7581000002"/>
    <n v="79009"/>
    <n v="1317712.102"/>
    <x v="0"/>
  </r>
  <r>
    <n v="2884354.8147"/>
    <n v="75609"/>
    <n v="1354157.19"/>
    <x v="0"/>
  </r>
  <r>
    <n v="6478300.4687999999"/>
    <n v="165337"/>
    <n v="2999213.18"/>
    <x v="0"/>
  </r>
  <r>
    <n v="542528.30605600006"/>
    <n v="15079"/>
    <n v="262344.44199999998"/>
    <x v="0"/>
  </r>
  <r>
    <n v="3380567.6394000002"/>
    <n v="39045"/>
    <n v="967535.10000000009"/>
    <x v="0"/>
  </r>
  <r>
    <n v="5434471.6314999992"/>
    <n v="63626"/>
    <n v="1638369.5"/>
    <x v="0"/>
  </r>
  <r>
    <n v="3880536.3582000006"/>
    <n v="51349"/>
    <n v="1353046.1500000001"/>
    <x v="0"/>
  </r>
  <r>
    <n v="7614525.4235199988"/>
    <n v="90632"/>
    <n v="2151603.6799999997"/>
    <x v="0"/>
  </r>
  <r>
    <n v="7463312.4327999987"/>
    <n v="105140"/>
    <n v="2484458.1999999997"/>
    <x v="0"/>
  </r>
  <r>
    <n v="3662435.5965599995"/>
    <n v="42978"/>
    <n v="1012561.6799999999"/>
    <x v="0"/>
  </r>
  <r>
    <n v="997464.85514999996"/>
    <n v="12249"/>
    <n v="300712.95"/>
    <x v="0"/>
  </r>
  <r>
    <n v="1632747.0741399999"/>
    <n v="20531"/>
    <n v="477551.06000000006"/>
    <x v="0"/>
  </r>
  <r>
    <n v="11439524.345279999"/>
    <n v="140996"/>
    <n v="3507980.48"/>
    <x v="0"/>
  </r>
  <r>
    <n v="7436997.3121599993"/>
    <n v="89588"/>
    <n v="2175196.64"/>
    <x v="0"/>
  </r>
  <r>
    <n v="2417197.4791999999"/>
    <n v="55460"/>
    <n v="1005489.7999999999"/>
    <x v="0"/>
  </r>
  <r>
    <n v="6594494.1820800006"/>
    <n v="194437"/>
    <n v="3204321.7600000002"/>
    <x v="0"/>
  </r>
  <r>
    <n v="1104259.0118400001"/>
    <n v="32654"/>
    <n v="538137.92000000004"/>
    <x v="0"/>
  </r>
  <r>
    <n v="1640454.7967999999"/>
    <n v="48088"/>
    <n v="792490.24"/>
    <x v="0"/>
  </r>
  <r>
    <n v="1211702.540328"/>
    <n v="13452"/>
    <n v="288706.824000000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n v="4149970.1099999994"/>
    <n v="66014"/>
    <n v="1485315"/>
    <x v="0"/>
  </r>
  <r>
    <n v="1025935.46748"/>
    <n v="41986"/>
    <n v="722998.91999999993"/>
    <x v="0"/>
  </r>
  <r>
    <n v="1083965.9474800001"/>
    <n v="41093"/>
    <n v="711730.76"/>
    <x v="0"/>
  </r>
  <r>
    <n v="360165.95734000002"/>
    <n v="14077"/>
    <n v="250289.06000000003"/>
    <x v="0"/>
  </r>
  <r>
    <n v="3451685.7375000003"/>
    <n v="140250"/>
    <n v="2528707.5"/>
    <x v="0"/>
  </r>
  <r>
    <n v="1100056.4344000001"/>
    <n v="41386"/>
    <n v="714322.3600000001"/>
    <x v="0"/>
  </r>
  <r>
    <n v="1035165.69744"/>
    <n v="41804"/>
    <n v="719864.88"/>
    <x v="0"/>
  </r>
  <r>
    <n v="306724.17257999995"/>
    <n v="14103"/>
    <n v="242853.65999999997"/>
    <x v="0"/>
  </r>
  <r>
    <n v="1982404.4889600002"/>
    <n v="84479"/>
    <n v="1459797.12"/>
    <x v="0"/>
  </r>
  <r>
    <n v="679452.89280000015"/>
    <n v="28097"/>
    <n v="494507.2"/>
    <x v="0"/>
  </r>
  <r>
    <n v="3035986.52886"/>
    <n v="43103"/>
    <n v="973696.77"/>
    <x v="0"/>
  </r>
  <r>
    <n v="340113.58919999993"/>
    <n v="14103"/>
    <n v="245392.19999999998"/>
    <x v="0"/>
  </r>
  <r>
    <n v="1460892.615"/>
    <n v="56329"/>
    <n v="985757.5"/>
    <x v="0"/>
  </r>
  <r>
    <n v="6153975.3601200003"/>
    <n v="118974"/>
    <n v="2672156.04"/>
    <x v="0"/>
  </r>
  <r>
    <n v="1924173"/>
    <n v="28719"/>
    <n v="574380"/>
    <x v="0"/>
  </r>
  <r>
    <n v="2439343.4538000003"/>
    <n v="36818"/>
    <n v="869641.16"/>
    <x v="0"/>
  </r>
  <r>
    <n v="815065.72434000007"/>
    <n v="12339"/>
    <n v="292557.69"/>
    <x v="0"/>
  </r>
  <r>
    <s v=""/>
    <s v=""/>
    <s v=""/>
    <x v="0"/>
  </r>
  <r>
    <s v=""/>
    <s v=""/>
    <s v=""/>
    <x v="0"/>
  </r>
  <r>
    <n v="869436.03308800003"/>
    <n v="11822"/>
    <n v="286186.97599999997"/>
    <x v="0"/>
  </r>
  <r>
    <n v="1221899.0745599999"/>
    <n v="14502"/>
    <n v="318202.88400000002"/>
    <x v="0"/>
  </r>
  <r>
    <n v="1358861.8475520001"/>
    <n v="16269"/>
    <n v="372495.02400000003"/>
    <x v="0"/>
  </r>
  <r>
    <n v="7816563.2757120002"/>
    <n v="149602"/>
    <n v="3549756.2560000001"/>
    <x v="0"/>
  </r>
  <r>
    <n v="111141.78590399999"/>
    <n v="1479"/>
    <n v="35093.712"/>
    <x v="0"/>
  </r>
  <r>
    <n v="10574661.2688"/>
    <n v="129264"/>
    <n v="3017021.76"/>
    <x v="0"/>
  </r>
  <r>
    <n v="3570887.32"/>
    <n v="38885"/>
    <n v="1011010"/>
    <x v="0"/>
  </r>
  <r>
    <n v="2007495.5313599999"/>
    <n v="40232"/>
    <n v="921715.12"/>
    <x v="0"/>
  </r>
  <r>
    <n v="2659245.7319999998"/>
    <n v="38786"/>
    <n v="909143.84000000008"/>
    <x v="0"/>
  </r>
  <r>
    <n v="3694812.2870400003"/>
    <n v="44758"/>
    <n v="1058079.1200000001"/>
    <x v="0"/>
  </r>
  <r>
    <n v="8736390.7786800005"/>
    <n v="77706"/>
    <n v="1813658.04"/>
    <x v="0"/>
  </r>
  <r>
    <n v="913974.05606400012"/>
    <n v="11092"/>
    <n v="256158.64800000002"/>
    <x v="0"/>
  </r>
  <r>
    <n v="902074.61923199985"/>
    <n v="12444"/>
    <n v="301294.12799999997"/>
    <x v="0"/>
  </r>
  <r>
    <n v="1001263.2567080002"/>
    <n v="12689"/>
    <n v="318265.49800000002"/>
    <x v="0"/>
  </r>
  <r>
    <n v="2154553.5306600002"/>
    <n v="33555"/>
    <n v="777536.46"/>
    <x v="0"/>
  </r>
  <r>
    <n v="3794208.1021880009"/>
    <n v="44531"/>
    <n v="1046389.4380000001"/>
    <x v="0"/>
  </r>
  <r>
    <n v="951214.84307200008"/>
    <n v="12688"/>
    <n v="332476.35200000001"/>
    <x v="0"/>
  </r>
  <r>
    <n v="1075195.5194880001"/>
    <n v="12801"/>
    <n v="300669.887999999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647503.0274"/>
    <n v="56026"/>
    <n v="1170943.3999999999"/>
    <x v="0"/>
  </r>
  <r>
    <n v="42878.123999999996"/>
    <n v="1340"/>
    <n v="24642.600000000002"/>
    <x v="0"/>
  </r>
  <r>
    <n v="105361.40888000002"/>
    <n v="2194"/>
    <n v="51295.72"/>
    <x v="0"/>
  </r>
  <r>
    <n v="833339.64648"/>
    <n v="16104"/>
    <n v="394386.95999999996"/>
    <x v="0"/>
  </r>
  <r>
    <n v="321995.24198999995"/>
    <n v="6417"/>
    <n v="152532.09"/>
    <x v="0"/>
  </r>
  <r>
    <n v="111823.68246"/>
    <n v="2594"/>
    <n v="56108.219999999994"/>
    <x v="0"/>
  </r>
  <r>
    <n v="801890.25297999976"/>
    <n v="18131"/>
    <n v="395799.73"/>
    <x v="0"/>
  </r>
  <r>
    <n v="74974.593059999999"/>
    <n v="2406"/>
    <n v="47422.26"/>
    <x v="0"/>
  </r>
  <r>
    <n v="3829430.4230879992"/>
    <n v="84692"/>
    <n v="1893882.504"/>
    <x v="0"/>
  </r>
  <r>
    <n v="3948591.3714239993"/>
    <n v="66514"/>
    <n v="1528092.6359999999"/>
    <x v="0"/>
  </r>
  <r>
    <n v="321576.75118799997"/>
    <n v="6589"/>
    <n v="147040.12399999998"/>
    <x v="0"/>
  </r>
  <r>
    <n v="1484210.92365"/>
    <n v="34825"/>
    <n v="776667.15"/>
    <x v="0"/>
  </r>
  <r>
    <n v="89446.769719999997"/>
    <n v="1714"/>
    <n v="39473.420000000006"/>
    <x v="0"/>
  </r>
  <r>
    <n v="280869.11423999997"/>
    <n v="4978"/>
    <n v="113896.64"/>
    <x v="0"/>
  </r>
  <r>
    <n v="90867.601439999999"/>
    <n v="1926"/>
    <n v="44895.06"/>
    <x v="0"/>
  </r>
  <r>
    <n v="5014688.4453599993"/>
    <n v="92609"/>
    <n v="2150380.98"/>
    <x v="0"/>
  </r>
  <r>
    <n v="2886218.0317600002"/>
    <n v="54026"/>
    <n v="1263668.1400000001"/>
    <x v="0"/>
  </r>
  <r>
    <n v="1984765.1818499998"/>
    <n v="42207"/>
    <n v="968650.65"/>
    <x v="0"/>
  </r>
  <r>
    <n v="1280245.5071999999"/>
    <n v="27786"/>
    <n v="644635.19999999995"/>
    <x v="0"/>
  </r>
  <r>
    <n v="5794418.6666699992"/>
    <n v="124653"/>
    <n v="2855800.23"/>
    <x v="0"/>
  </r>
  <r>
    <n v="2150538.1863119998"/>
    <n v="39708"/>
    <n v="894938.90399999998"/>
    <x v="0"/>
  </r>
  <r>
    <n v="1732199.7308000005"/>
    <n v="44219"/>
    <n v="787363.51400000008"/>
    <x v="0"/>
  </r>
  <r>
    <n v="14835257.049599998"/>
    <n v="318400"/>
    <n v="7044281.5999999996"/>
    <x v="0"/>
  </r>
  <r>
    <n v="5572943.4440959999"/>
    <n v="138334"/>
    <n v="3068801.4560000002"/>
    <x v="0"/>
  </r>
  <r>
    <n v="1698139.3259879998"/>
    <n v="37702"/>
    <n v="823939.50799999991"/>
    <x v="0"/>
  </r>
  <r>
    <n v="2585506.3661880004"/>
    <n v="49299"/>
    <n v="1131017.6580000001"/>
    <x v="0"/>
  </r>
  <r>
    <n v="501919.68119999999"/>
    <n v="14700"/>
    <n v="256867.80000000002"/>
    <x v="0"/>
  </r>
  <r>
    <n v="1431053.82864"/>
    <n v="44397"/>
    <n v="776059.56"/>
    <x v="0"/>
  </r>
  <r>
    <n v="841087.0922999999"/>
    <n v="32110"/>
    <n v="572168.09"/>
    <x v="0"/>
  </r>
  <r>
    <n v="2108375.8406399996"/>
    <n v="80202"/>
    <n v="1450052.16"/>
    <x v="0"/>
  </r>
  <r>
    <n v="1590766.5450879999"/>
    <n v="63826"/>
    <n v="1156080.338"/>
    <x v="0"/>
  </r>
  <r>
    <n v="724172.00855999999"/>
    <n v="32268"/>
    <n v="557913.72"/>
    <x v="0"/>
  </r>
  <r>
    <n v="777075.3902400001"/>
    <n v="32309"/>
    <n v="545699.01"/>
    <x v="0"/>
  </r>
  <r>
    <n v="1126306.528524"/>
    <n v="47412"/>
    <n v="826343.74799999991"/>
    <x v="0"/>
  </r>
  <r>
    <n v="1167612.662"/>
    <n v="47462"/>
    <n v="866181.5"/>
    <x v="0"/>
  </r>
  <r>
    <n v="1613061.0645899998"/>
    <n v="64263"/>
    <n v="1130386.17"/>
    <x v="0"/>
  </r>
  <r>
    <n v="2304018.4361040001"/>
    <n v="96357"/>
    <n v="1691643.4920000001"/>
    <x v="0"/>
  </r>
  <r>
    <n v="951641.39046000014"/>
    <n v="47561"/>
    <n v="857334.58600000001"/>
    <x v="0"/>
  </r>
  <r>
    <n v="1163439.5203199999"/>
    <n v="35376"/>
    <n v="641366.88"/>
    <x v="0"/>
  </r>
  <r>
    <n v="560637.41474400007"/>
    <n v="17581"/>
    <n v="322576.18799999997"/>
    <x v="0"/>
  </r>
  <r>
    <n v="507762.34766400006"/>
    <n v="17589"/>
    <n v="300807.07799999998"/>
    <x v="0"/>
  </r>
  <r>
    <n v="1083876.1452540001"/>
    <n v="35246"/>
    <n v="621845.17800000007"/>
    <x v="0"/>
  </r>
  <r>
    <n v="850894.50644799985"/>
    <n v="28036"/>
    <n v="503190.12800000003"/>
    <x v="0"/>
  </r>
  <r>
    <n v="769811.33638399979"/>
    <n v="27964"/>
    <n v="512524.19199999998"/>
    <x v="0"/>
  </r>
  <r>
    <n v="368253.90109200001"/>
    <n v="14037"/>
    <n v="251711.48399999997"/>
    <x v="0"/>
  </r>
  <r>
    <n v="456155.95541999995"/>
    <n v="16321"/>
    <n v="294104.42"/>
    <x v="0"/>
  </r>
  <r>
    <n v="899409.33348999999"/>
    <n v="15853"/>
    <n v="353680.43"/>
    <x v="0"/>
  </r>
  <r>
    <n v="121707.4716"/>
    <n v="2145"/>
    <n v="46417.8"/>
    <x v="0"/>
  </r>
  <r>
    <n v="3011058.8944800003"/>
    <n v="96383"/>
    <n v="1703087.61"/>
    <x v="0"/>
  </r>
  <r>
    <n v="833541.25919999997"/>
    <n v="31256"/>
    <n v="528226.39999999991"/>
    <x v="0"/>
  </r>
  <r>
    <n v="871293.59820000001"/>
    <n v="31149"/>
    <n v="539500.68000000005"/>
    <x v="0"/>
  </r>
  <r>
    <n v="466747.15626000002"/>
    <n v="16329"/>
    <n v="289186.59000000003"/>
    <x v="0"/>
  </r>
  <r>
    <n v="488516.18687999994"/>
    <n v="16287"/>
    <n v="278833.44"/>
    <x v="0"/>
  </r>
  <r>
    <n v="449054.42118"/>
    <n v="15998"/>
    <n v="286204.22000000003"/>
    <x v="0"/>
  </r>
  <r>
    <n v="936164.55504000012"/>
    <n v="32318"/>
    <n v="569443.16"/>
    <x v="0"/>
  </r>
  <r>
    <n v="900104.24927999999"/>
    <n v="32336"/>
    <n v="567173.43999999994"/>
    <x v="0"/>
  </r>
  <r>
    <n v="863519.38140000007"/>
    <n v="32474"/>
    <n v="571867.14"/>
    <x v="0"/>
  </r>
  <r>
    <n v="906434.12160000007"/>
    <n v="32620"/>
    <n v="547363.60000000009"/>
    <x v="0"/>
  </r>
  <r>
    <n v="1452515.1498"/>
    <n v="48231"/>
    <n v="827643.96"/>
    <x v="0"/>
  </r>
  <r>
    <n v="1800039.3355800002"/>
    <n v="64238"/>
    <n v="1162065.42"/>
    <x v="0"/>
  </r>
  <r>
    <n v="435869.18384000001"/>
    <n v="16376"/>
    <n v="276918.15999999997"/>
    <x v="0"/>
  </r>
  <r>
    <n v="3286652.1481519998"/>
    <n v="107483"/>
    <n v="1926525.2919999999"/>
    <x v="0"/>
  </r>
  <r>
    <n v="570617.91280799999"/>
    <n v="18652"/>
    <n v="334281.14400000003"/>
    <x v="0"/>
  </r>
  <r>
    <n v="338660.36939999997"/>
    <n v="5386"/>
    <n v="132807.98800000001"/>
    <x v="0"/>
  </r>
  <r>
    <n v="1439456.8760470003"/>
    <n v="22259"/>
    <n v="508462.337"/>
    <x v="0"/>
  </r>
  <r>
    <n v="2047608.2819999999"/>
    <n v="33252"/>
    <n v="765461.04"/>
    <x v="0"/>
  </r>
  <r>
    <n v="651939.98160000006"/>
    <n v="11276"/>
    <n v="251229.28"/>
    <x v="0"/>
  </r>
  <r>
    <n v="168243.10372800002"/>
    <n v="3214"/>
    <n v="72083.592000000004"/>
    <x v="0"/>
  </r>
  <r>
    <n v="1233649.2636520001"/>
    <n v="20228"/>
    <n v="448110.88399999996"/>
    <x v="0"/>
  </r>
  <r>
    <n v="699502.66784999997"/>
    <n v="14301"/>
    <n v="327635.90999999997"/>
    <x v="0"/>
  </r>
  <r>
    <n v="557936.30473800004"/>
    <n v="12778"/>
    <n v="278828.73800000001"/>
    <x v="0"/>
  </r>
  <r>
    <n v="517065.99839999998"/>
    <n v="8650"/>
    <n v="216526.8"/>
    <x v="0"/>
  </r>
  <r>
    <n v="1248948.2818560002"/>
    <n v="28864"/>
    <n v="647794.75200000009"/>
    <x v="0"/>
  </r>
  <r>
    <n v="2592996.1142799999"/>
    <n v="53330"/>
    <n v="1194378.68"/>
    <x v="0"/>
  </r>
  <r>
    <n v="963114.48575999995"/>
    <n v="22338"/>
    <n v="501622.12799999997"/>
    <x v="0"/>
  </r>
  <r>
    <n v="1576825.7724000001"/>
    <n v="36132"/>
    <n v="792374.76"/>
    <x v="0"/>
  </r>
  <r>
    <n v="246945.46656"/>
    <n v="4920"/>
    <n v="124594.08"/>
    <x v="0"/>
  </r>
  <r>
    <n v="2861786.3160480005"/>
    <n v="84634"/>
    <n v="1896478.672"/>
    <x v="0"/>
  </r>
  <r>
    <n v="151535.60639999996"/>
    <n v="3200"/>
    <n v="72470.399999999994"/>
    <x v="0"/>
  </r>
  <r>
    <n v="2422287.8850659998"/>
    <n v="48207"/>
    <n v="1081861.4939999999"/>
    <x v="0"/>
  </r>
  <r>
    <n v="255551.14684999996"/>
    <n v="6287"/>
    <n v="121401.96999999999"/>
    <x v="0"/>
  </r>
  <r>
    <n v="986152.50079199998"/>
    <n v="20764"/>
    <n v="462331.22399999999"/>
    <x v="0"/>
  </r>
  <r>
    <n v="1992147.6124000002"/>
    <n v="39458"/>
    <n v="905521.64200000011"/>
    <x v="0"/>
  </r>
  <r>
    <n v="2035699.8354000004"/>
    <n v="39501"/>
    <n v="905560.42500000005"/>
    <x v="0"/>
  </r>
  <r>
    <n v="2361813.981648"/>
    <n v="44904"/>
    <n v="1062922.584"/>
    <x v="0"/>
  </r>
  <r>
    <n v="2243867.56758"/>
    <n v="47886"/>
    <n v="1127571.642"/>
    <x v="0"/>
  </r>
  <r>
    <n v="132692.52996999997"/>
    <n v="3139"/>
    <n v="66279.985000000001"/>
    <x v="0"/>
  </r>
  <r>
    <n v="87422.421252"/>
    <n v="1726"/>
    <n v="43257.012000000002"/>
    <x v="0"/>
  </r>
  <r>
    <n v="548873.80860600004"/>
    <n v="11391"/>
    <n v="261742.39800000002"/>
    <x v="0"/>
  </r>
  <r>
    <n v="12478211.994555999"/>
    <n v="232892"/>
    <n v="5603148.6280000005"/>
    <x v="0"/>
  </r>
  <r>
    <n v="576670.19634000002"/>
    <n v="11070"/>
    <n v="251931.06"/>
    <x v="0"/>
  </r>
  <r>
    <n v="1057076.1270630001"/>
    <n v="19701"/>
    <n v="463426.62300000002"/>
    <x v="0"/>
  </r>
  <r>
    <n v="68228.209187999993"/>
    <n v="1602"/>
    <n v="36118.691999999995"/>
    <x v="0"/>
  </r>
  <r>
    <n v="975235.73939999996"/>
    <n v="20088"/>
    <n v="448384.24800000002"/>
    <x v="0"/>
  </r>
  <r>
    <n v="459399.62851999997"/>
    <n v="9590"/>
    <n v="214873.53999999998"/>
    <x v="0"/>
  </r>
  <r>
    <n v="372256.65172800008"/>
    <n v="11219"/>
    <n v="250172.481"/>
    <x v="0"/>
  </r>
  <r>
    <n v="346374.60000000003"/>
    <n v="10000"/>
    <n v="220200"/>
    <x v="0"/>
  </r>
  <r>
    <n v="238633.76235999999"/>
    <n v="4795"/>
    <n v="109767.14"/>
    <x v="0"/>
  </r>
  <r>
    <n v="79659.328788000013"/>
    <n v="1567"/>
    <n v="35834.155999999995"/>
    <x v="0"/>
  </r>
  <r>
    <n v="449137.26605999999"/>
    <n v="9733"/>
    <n v="228336.18000000002"/>
    <x v="0"/>
  </r>
  <r>
    <n v="1722265.8500480002"/>
    <n v="37993"/>
    <n v="893291.41599999997"/>
    <x v="0"/>
  </r>
  <r>
    <n v="928819.16989199992"/>
    <n v="21591"/>
    <n v="473404.26599999995"/>
    <x v="0"/>
  </r>
  <r>
    <n v="1383184.3561200001"/>
    <n v="32277"/>
    <n v="701056.44"/>
    <x v="0"/>
  </r>
  <r>
    <n v="3602146.0238399999"/>
    <n v="67379"/>
    <n v="1584754.08"/>
    <x v="0"/>
  </r>
  <r>
    <n v="1685599.0611839998"/>
    <n v="27574"/>
    <n v="663099.55199999991"/>
    <x v="0"/>
  </r>
  <r>
    <n v="578516.68585600005"/>
    <n v="9272"/>
    <n v="214424.272"/>
    <x v="0"/>
  </r>
  <r>
    <n v="1674328.4947600001"/>
    <n v="30340"/>
    <n v="702613.72000000009"/>
    <x v="0"/>
  </r>
  <r>
    <n v="4083410.4722560006"/>
    <n v="86356"/>
    <n v="2023493.7919999999"/>
    <x v="0"/>
  </r>
  <r>
    <n v="2464385.4144000001"/>
    <n v="78600"/>
    <n v="1387604.4"/>
    <x v="0"/>
  </r>
  <r>
    <n v="916991.75700000022"/>
    <n v="30525"/>
    <n v="549755.25"/>
    <x v="0"/>
  </r>
  <r>
    <n v="2157197.7384600001"/>
    <n v="39905"/>
    <n v="965621.19000000006"/>
    <x v="0"/>
  </r>
  <r>
    <n v="1402081.6523999998"/>
    <n v="24865"/>
    <n v="601235.69999999995"/>
    <x v="0"/>
  </r>
  <r>
    <n v="731659.88224000006"/>
    <n v="13544"/>
    <n v="328983.76"/>
    <x v="0"/>
  </r>
  <r>
    <n v="983388.79824000003"/>
    <n v="14268"/>
    <n v="343002.72"/>
    <x v="0"/>
  </r>
  <r>
    <n v="117586.30031999999"/>
    <n v="1908"/>
    <n v="47337.479999999996"/>
    <x v="0"/>
  </r>
  <r>
    <n v="389795.49000000005"/>
    <n v="6125"/>
    <n v="156922.5"/>
    <x v="0"/>
  </r>
  <r>
    <n v="2084958.8827200003"/>
    <n v="44982"/>
    <n v="815073.84000000008"/>
    <x v="0"/>
  </r>
  <r>
    <n v="2016527.90864"/>
    <n v="45659"/>
    <n v="766158.02"/>
    <x v="0"/>
  </r>
  <r>
    <n v="1355139.09024"/>
    <n v="29786"/>
    <n v="534360.84000000008"/>
    <x v="0"/>
  </r>
  <r>
    <n v="1227555.4304"/>
    <n v="29696"/>
    <n v="501862.39999999997"/>
    <x v="0"/>
  </r>
  <r>
    <n v="1667250.6346799997"/>
    <n v="41169"/>
    <n v="694109.3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22686.95316000003"/>
    <n v="8047"/>
    <n v="143799.89000000001"/>
    <x v="0"/>
  </r>
  <r>
    <n v="5007.5022000000008"/>
    <n v="122"/>
    <n v="2130.8520000000003"/>
    <x v="0"/>
  </r>
  <r>
    <n v="490191.25962600007"/>
    <n v="11779"/>
    <n v="208947.68100000001"/>
    <x v="0"/>
  </r>
  <r>
    <n v="594843.19986000005"/>
    <n v="15798"/>
    <n v="284206.01999999996"/>
    <x v="0"/>
  </r>
  <r>
    <n v="1410407.8681320001"/>
    <n v="31338"/>
    <n v="555497.38799999992"/>
    <x v="0"/>
  </r>
  <r>
    <n v="662586.77095200005"/>
    <n v="15747"/>
    <n v="282312.21600000001"/>
    <x v="0"/>
  </r>
  <r>
    <n v="700528.70627999993"/>
    <n v="16444"/>
    <n v="293722.72799999994"/>
    <x v="0"/>
  </r>
  <r>
    <n v="2061410.50584"/>
    <n v="47083"/>
    <n v="830544.12"/>
    <x v="0"/>
  </r>
  <r>
    <n v="2693923.9952079998"/>
    <n v="62966"/>
    <n v="1109523.8859999999"/>
    <x v="0"/>
  </r>
  <r>
    <n v="704093.59515199997"/>
    <n v="15863"/>
    <n v="281187.538"/>
    <x v="0"/>
  </r>
  <r>
    <n v="2024841.2406399997"/>
    <n v="47695"/>
    <n v="838096.53999999992"/>
    <x v="0"/>
  </r>
  <r>
    <n v="11446.562159999999"/>
    <n v="244"/>
    <n v="4385.6559999999999"/>
    <x v="0"/>
  </r>
  <r>
    <n v="5060.5590420000008"/>
    <n v="121"/>
    <n v="2170.982"/>
    <x v="0"/>
  </r>
  <r>
    <n v="9580.7212800000016"/>
    <n v="240"/>
    <n v="4205.76"/>
    <x v="0"/>
  </r>
  <r>
    <n v="9848.4751219999998"/>
    <n v="241"/>
    <n v="4323.299"/>
    <x v="0"/>
  </r>
  <r>
    <n v="639238.76057600009"/>
    <n v="15712"/>
    <n v="276248.38400000002"/>
    <x v="0"/>
  </r>
  <r>
    <n v="308250.85236000002"/>
    <n v="7687"/>
    <n v="137366.69"/>
    <x v="0"/>
  </r>
  <r>
    <n v="590365.78733199998"/>
    <n v="15773"/>
    <n v="277036.97200000001"/>
    <x v="0"/>
  </r>
  <r>
    <n v="2089575.6698080001"/>
    <n v="50182"/>
    <n v="886916.66799999995"/>
    <x v="0"/>
  </r>
  <r>
    <n v="57753.785100000001"/>
    <n v="825"/>
    <n v="18648.3"/>
    <x v="0"/>
  </r>
  <r>
    <n v="618829.65289199993"/>
    <n v="15863"/>
    <n v="279886.772"/>
    <x v="0"/>
  </r>
  <r>
    <n v="1256975.8254720001"/>
    <n v="31624"/>
    <n v="563919.16800000006"/>
    <x v="0"/>
  </r>
  <r>
    <n v="620450.20718399994"/>
    <n v="15726"/>
    <n v="279734.08799999999"/>
    <x v="0"/>
  </r>
  <r>
    <n v="2023891.6004230003"/>
    <n v="30877"/>
    <n v="803450.41700000002"/>
    <x v="0"/>
  </r>
  <r>
    <n v="5839182.3231840003"/>
    <n v="107013"/>
    <n v="2785869.429"/>
    <x v="0"/>
  </r>
  <r>
    <n v="2301015.1779999998"/>
    <n v="31024"/>
    <n v="810502"/>
    <x v="0"/>
  </r>
  <r>
    <n v="1168761.1950000001"/>
    <n v="31194"/>
    <n v="545895"/>
    <x v="0"/>
  </r>
  <r>
    <n v="2537668.6732799998"/>
    <n v="61506"/>
    <n v="1084473.7920000001"/>
    <x v="0"/>
  </r>
  <r>
    <n v="1173819.7145999998"/>
    <n v="30731"/>
    <n v="543938.69999999995"/>
    <x v="0"/>
  </r>
  <r>
    <n v="633474.33071999997"/>
    <n v="15434"/>
    <n v="274231.31200000003"/>
    <x v="0"/>
  </r>
  <r>
    <n v="1177195.8229089999"/>
    <n v="31123"/>
    <n v="544745.86899999995"/>
    <x v="0"/>
  </r>
  <r>
    <n v="2600577.9724239996"/>
    <n v="61492"/>
    <n v="1092220.9040000001"/>
    <x v="0"/>
  </r>
  <r>
    <n v="3238351.6231440003"/>
    <n v="77496"/>
    <n v="1371601.7040000001"/>
    <x v="0"/>
  </r>
  <r>
    <n v="648160.4850000001"/>
    <n v="15267"/>
    <n v="267172.5"/>
    <x v="0"/>
  </r>
  <r>
    <n v="651639.83399999992"/>
    <n v="15380"/>
    <n v="275302"/>
    <x v="0"/>
  </r>
  <r>
    <n v="1267168.1616000002"/>
    <n v="30087"/>
    <n v="529531.20000000007"/>
    <x v="0"/>
  </r>
  <r>
    <n v="632223.53280000004"/>
    <n v="15336"/>
    <n v="272980.8"/>
    <x v="0"/>
  </r>
  <r>
    <n v="640036.81439999992"/>
    <n v="14967"/>
    <n v="264915.89999999997"/>
    <x v="0"/>
  </r>
  <r>
    <n v="1672030.6808399998"/>
    <n v="36387"/>
    <n v="642594.42000000004"/>
    <x v="0"/>
  </r>
  <r>
    <n v="1331065.5779399998"/>
    <n v="29771"/>
    <n v="558801.67000000004"/>
    <x v="0"/>
  </r>
  <r>
    <n v="802406.53674000001"/>
    <n v="18495"/>
    <n v="330616.62"/>
    <x v="0"/>
  </r>
  <r>
    <n v="574482.9635999999"/>
    <n v="14760"/>
    <n v="277930.8"/>
    <x v="0"/>
  </r>
  <r>
    <n v="554704.45920000016"/>
    <n v="14922"/>
    <n v="256807.62000000002"/>
    <x v="0"/>
  </r>
  <r>
    <n v="2106251.8969999994"/>
    <n v="58997"/>
    <n v="1108553.6299999999"/>
    <x v="0"/>
  </r>
  <r>
    <n v="6582127.6617600005"/>
    <n v="177266"/>
    <n v="3189015.34"/>
    <x v="0"/>
  </r>
  <r>
    <n v="1641944.0234999997"/>
    <n v="44511"/>
    <n v="785619.14999999991"/>
    <x v="0"/>
  </r>
  <r>
    <n v="4363.4448000000002"/>
    <n v="117"/>
    <n v="2097.81"/>
    <x v="0"/>
  </r>
  <r>
    <n v="2391592.8415800002"/>
    <n v="62498"/>
    <n v="1118089.22"/>
    <x v="0"/>
  </r>
  <r>
    <n v="930508.49979999987"/>
    <n v="24370"/>
    <n v="429399.4"/>
    <x v="0"/>
  </r>
  <r>
    <n v="930746.23488000012"/>
    <n v="23616"/>
    <n v="431700.48000000004"/>
    <x v="0"/>
  </r>
  <r>
    <n v="954818.85400000005"/>
    <n v="24145"/>
    <n v="437990.3"/>
    <x v="0"/>
  </r>
  <r>
    <n v="490980.66934000008"/>
    <n v="12593"/>
    <n v="224910.97999999998"/>
    <x v="0"/>
  </r>
  <r>
    <n v="614079.72900000005"/>
    <n v="15045"/>
    <n v="266296.5"/>
    <x v="0"/>
  </r>
  <r>
    <n v="413176.89672000002"/>
    <n v="16134"/>
    <n v="291380.03999999998"/>
    <x v="0"/>
  </r>
  <r>
    <n v="1850902.6863599999"/>
    <n v="64094"/>
    <n v="1129977.22"/>
    <x v="0"/>
  </r>
  <r>
    <n v="815832.85056000005"/>
    <n v="32314"/>
    <n v="571311.52"/>
    <x v="0"/>
  </r>
  <r>
    <n v="2078499.46536"/>
    <n v="81028"/>
    <n v="1465796.52"/>
    <x v="0"/>
  </r>
  <r>
    <n v="529179.52086999989"/>
    <n v="14879"/>
    <n v="257257.90999999997"/>
    <x v="0"/>
  </r>
  <r>
    <n v="1446685.9476299996"/>
    <n v="45313"/>
    <n v="762617.78999999992"/>
    <x v="0"/>
  </r>
  <r>
    <n v="522639.82776000007"/>
    <n v="14712"/>
    <n v="252605.04000000004"/>
    <x v="0"/>
  </r>
  <r>
    <n v="475201.48031999992"/>
    <n v="14304"/>
    <n v="249318.72"/>
    <x v="0"/>
  </r>
  <r>
    <n v="1467117.99416"/>
    <n v="52157"/>
    <n v="922135.76"/>
    <x v="0"/>
  </r>
  <r>
    <n v="332545.12199999997"/>
    <n v="13020"/>
    <n v="230454"/>
    <x v="0"/>
  </r>
  <r>
    <n v="1452369.7006000001"/>
    <n v="51187"/>
    <n v="931603.39999999991"/>
    <x v="0"/>
  </r>
  <r>
    <n v="395184.39149999997"/>
    <n v="12730"/>
    <n v="226466.69999999998"/>
    <x v="0"/>
  </r>
  <r>
    <n v="541552.89600000007"/>
    <n v="15846"/>
    <n v="282058.8"/>
    <x v="0"/>
  </r>
  <r>
    <n v="13259226.697919998"/>
    <n v="365064"/>
    <n v="6417825.1199999992"/>
    <x v="0"/>
  </r>
  <r>
    <n v="14219019.44225"/>
    <n v="380975"/>
    <n v="6716589.25"/>
    <x v="0"/>
  </r>
  <r>
    <n v="1683187.1816999998"/>
    <n v="47182"/>
    <n v="807284.02"/>
    <x v="0"/>
  </r>
  <r>
    <n v="1132586.5728100003"/>
    <n v="31801"/>
    <n v="563195.71000000008"/>
    <x v="0"/>
  </r>
  <r>
    <n v="580237.90340999991"/>
    <n v="15881"/>
    <n v="277758.69"/>
    <x v="0"/>
  </r>
  <r>
    <n v="1764878.3280000002"/>
    <n v="47400"/>
    <n v="830922"/>
    <x v="0"/>
  </r>
  <r>
    <n v="563223.28139999998"/>
    <n v="15782"/>
    <n v="269872.2"/>
    <x v="0"/>
  </r>
  <r>
    <n v="3914744.2855399991"/>
    <n v="110693"/>
    <n v="1951517.5899999999"/>
    <x v="0"/>
  </r>
  <r>
    <n v="4588435.1660399996"/>
    <n v="125906"/>
    <n v="2213427.48"/>
    <x v="0"/>
  </r>
  <r>
    <n v="9661705.3610999994"/>
    <n v="292521"/>
    <n v="5133743.55"/>
    <x v="0"/>
  </r>
  <r>
    <n v="9613756.3742999993"/>
    <n v="291534"/>
    <n v="5116421.7"/>
    <x v="0"/>
  </r>
  <r>
    <n v="1246537.7212799999"/>
    <n v="43630"/>
    <n v="751832.15999999992"/>
    <x v="0"/>
  </r>
  <r>
    <n v="3363393.9356300002"/>
    <n v="156437"/>
    <n v="2629705.9699999997"/>
    <x v="0"/>
  </r>
  <r>
    <n v="10930177.551951"/>
    <n v="349263"/>
    <n v="6109657.6589999991"/>
    <x v="0"/>
  </r>
  <r>
    <n v="24736934.908319999"/>
    <n v="461247"/>
    <n v="8710188.3479999993"/>
    <x v="0"/>
  </r>
  <r>
    <n v="1033952.424768"/>
    <n v="11742"/>
    <n v="303389.79600000003"/>
    <x v="0"/>
  </r>
  <r>
    <n v="786362.87100000004"/>
    <n v="11333"/>
    <n v="286158.25"/>
    <x v="0"/>
  </r>
  <r>
    <n v="772737.13335000002"/>
    <n v="11725"/>
    <n v="295727.95"/>
    <x v="0"/>
  </r>
  <r>
    <n v="2512228.9278239999"/>
    <n v="34902"/>
    <n v="902705.32799999998"/>
    <x v="0"/>
  </r>
  <r>
    <n v="2797332.3546799999"/>
    <n v="38470"/>
    <n v="966597.22000000009"/>
    <x v="0"/>
  </r>
  <r>
    <n v="827033.04902399995"/>
    <n v="11622"/>
    <n v="278556.09600000002"/>
    <x v="0"/>
  </r>
  <r>
    <n v="778768.34112"/>
    <n v="11748"/>
    <n v="286839.16800000001"/>
    <x v="0"/>
  </r>
  <r>
    <n v="3126451.3245239998"/>
    <n v="46367"/>
    <n v="1205727.4680000001"/>
    <x v="0"/>
  </r>
  <r>
    <n v="941330.65215599991"/>
    <n v="11327"/>
    <n v="270964.49400000001"/>
    <x v="0"/>
  </r>
  <r>
    <n v="1009609.064688"/>
    <n v="11851"/>
    <n v="286983.81599999999"/>
    <x v="0"/>
  </r>
  <r>
    <n v="950188.04055000003"/>
    <n v="11853"/>
    <n v="272026.34999999998"/>
    <x v="0"/>
  </r>
  <r>
    <n v="831443.66448000004"/>
    <n v="11787"/>
    <n v="290714.56800000003"/>
    <x v="0"/>
  </r>
  <r>
    <n v="3688963.4557800004"/>
    <n v="35901"/>
    <n v="938667.54599999997"/>
    <x v="0"/>
  </r>
  <r>
    <n v="1240794.6431439999"/>
    <n v="12047"/>
    <n v="313173.81199999998"/>
    <x v="0"/>
  </r>
  <r>
    <n v="2012506.9665120002"/>
    <n v="24174"/>
    <n v="633262.10400000005"/>
    <x v="0"/>
  </r>
  <r>
    <n v="1847484.864908"/>
    <n v="23113"/>
    <n v="567932.63599999994"/>
    <x v="0"/>
  </r>
  <r>
    <n v="892212.54304000014"/>
    <n v="11323"/>
    <n v="274695.98000000004"/>
    <x v="0"/>
  </r>
  <r>
    <n v="930435.21023999993"/>
    <n v="11904"/>
    <n v="293790.71999999997"/>
    <x v="0"/>
  </r>
  <r>
    <n v="1106151.6141899999"/>
    <n v="12147"/>
    <n v="286790.67"/>
    <x v="0"/>
  </r>
  <r>
    <n v="5413870.5805599988"/>
    <n v="81380"/>
    <n v="1949539.28"/>
    <x v="0"/>
  </r>
  <r>
    <n v="5416022.5665299995"/>
    <n v="277545"/>
    <n v="3691903.59"/>
    <x v="1"/>
  </r>
  <r>
    <n v="4827275.1264600009"/>
    <n v="254547"/>
    <n v="3340674.8280000002"/>
    <x v="1"/>
  </r>
  <r>
    <n v="2779379.0577000002"/>
    <n v="134217"/>
    <n v="1785086.1"/>
    <x v="1"/>
  </r>
  <r>
    <n v="1139599.3607999999"/>
    <n v="37244"/>
    <n v="711360.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014515.8127900001"/>
    <n v="36801"/>
    <n v="846791.01"/>
    <x v="0"/>
  </r>
  <r>
    <n v="2345100.9767999998"/>
    <n v="42810"/>
    <n v="1000469.7000000001"/>
    <x v="0"/>
  </r>
  <r>
    <n v="2280527.1580000003"/>
    <n v="38884"/>
    <n v="1002429.52"/>
    <x v="0"/>
  </r>
  <r>
    <n v="713526.17599999986"/>
    <n v="12784"/>
    <n v="302341.59999999998"/>
    <x v="0"/>
  </r>
  <r>
    <n v="671538.24660000007"/>
    <n v="13019"/>
    <n v="303863.46000000002"/>
    <x v="0"/>
  </r>
  <r>
    <n v="476827.97232000006"/>
    <n v="11212"/>
    <n v="265051.68"/>
    <x v="0"/>
  </r>
  <r>
    <n v="503739.30768000003"/>
    <n v="10572"/>
    <n v="247173.36"/>
    <x v="0"/>
  </r>
  <r>
    <n v="833513.92500000005"/>
    <n v="16175"/>
    <n v="374613"/>
    <x v="0"/>
  </r>
  <r>
    <n v="75788.046879999994"/>
    <n v="1756"/>
    <n v="41055.279999999999"/>
    <x v="0"/>
  </r>
  <r>
    <n v="166578.1992"/>
    <n v="3745"/>
    <n v="87857.7"/>
    <x v="0"/>
  </r>
  <r>
    <n v="129822.47817"/>
    <n v="2937"/>
    <n v="70517.37000000001"/>
    <x v="0"/>
  </r>
  <r>
    <n v="146869.82639999999"/>
    <n v="3180"/>
    <n v="76256.399999999994"/>
    <x v="0"/>
  </r>
  <r>
    <n v="419959.61135999992"/>
    <n v="10716"/>
    <n v="252683.27999999997"/>
    <x v="0"/>
  </r>
  <r>
    <n v="2533859.4663199997"/>
    <n v="58172"/>
    <n v="1376349.52"/>
    <x v="0"/>
  </r>
  <r>
    <n v="1504143.5377499997"/>
    <n v="32807"/>
    <n v="847404.80999999994"/>
    <x v="0"/>
  </r>
  <r>
    <n v="724316.73600000003"/>
    <n v="16445"/>
    <n v="389417.6"/>
    <x v="0"/>
  </r>
  <r>
    <n v="1958946.9492600004"/>
    <n v="38803"/>
    <n v="905662.02"/>
    <x v="0"/>
  </r>
  <r>
    <n v="1683881.3779199999"/>
    <n v="44688"/>
    <n v="1053743.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465398.6637260001"/>
    <n v="95403"/>
    <n v="2363895.534"/>
    <x v="0"/>
  </r>
  <r>
    <n v="2704019.9887979999"/>
    <n v="64887"/>
    <n v="1108659.2819999999"/>
    <x v="0"/>
  </r>
  <r>
    <n v="1273784.856864"/>
    <n v="32471"/>
    <n v="569671.22400000005"/>
    <x v="0"/>
  </r>
  <r>
    <n v="804096.79257600009"/>
    <n v="29808"/>
    <n v="514128.38400000002"/>
    <x v="0"/>
  </r>
  <r>
    <n v="1281319.7320439999"/>
    <n v="44514"/>
    <n v="766798.16399999999"/>
    <x v="0"/>
  </r>
  <r>
    <n v="777964.22827199998"/>
    <n v="29876"/>
    <n v="512492.903999999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49552.7563199999"/>
    <n v="12613"/>
    <n v="326424.44"/>
    <x v="0"/>
  </r>
  <r>
    <n v="2434582.5100799999"/>
    <n v="25664"/>
    <n v="668290.55999999994"/>
    <x v="0"/>
  </r>
  <r>
    <n v="1193243.9480000001"/>
    <n v="12610"/>
    <n v="329625.40000000002"/>
    <x v="0"/>
  </r>
  <r>
    <n v="1106774.0909499999"/>
    <n v="12991"/>
    <n v="343611.95"/>
    <x v="0"/>
  </r>
  <r>
    <n v="1128408.8005599999"/>
    <n v="12196"/>
    <n v="311973.68"/>
    <x v="0"/>
  </r>
  <r>
    <n v="884893.69878000021"/>
    <n v="12867"/>
    <n v="339560.13"/>
    <x v="0"/>
  </r>
  <r>
    <n v="857071.87019999989"/>
    <n v="12654"/>
    <n v="313945.74"/>
    <x v="0"/>
  </r>
  <r>
    <n v="1123209.1199999999"/>
    <n v="12450"/>
    <n v="319093.5"/>
    <x v="0"/>
  </r>
  <r>
    <n v="3698660.0086800004"/>
    <n v="37021"/>
    <n v="943295.08"/>
    <x v="0"/>
  </r>
  <r>
    <n v="2467395.5370400003"/>
    <n v="26891"/>
    <n v="670123.72000000009"/>
    <x v="0"/>
  </r>
  <r>
    <n v="11055.120280000001"/>
    <n v="118"/>
    <n v="2951.1800000000003"/>
    <x v="0"/>
  </r>
  <r>
    <n v="1086114.2719999999"/>
    <n v="13240"/>
    <n v="331132.40000000002"/>
    <x v="0"/>
  </r>
  <r>
    <n v="1112893.51795"/>
    <n v="12905"/>
    <n v="335917.15"/>
    <x v="0"/>
  </r>
  <r>
    <n v="864250.84512000007"/>
    <n v="12636"/>
    <n v="320448.96000000002"/>
    <x v="0"/>
  </r>
  <r>
    <n v="1121555.7458000001"/>
    <n v="12406"/>
    <n v="308289.10000000003"/>
    <x v="0"/>
  </r>
  <r>
    <n v="1114469.4000000001"/>
    <n v="13200"/>
    <n v="340296"/>
    <x v="0"/>
  </r>
  <r>
    <n v="891376.19870000007"/>
    <n v="11635"/>
    <n v="267279.22000000003"/>
    <x v="0"/>
  </r>
  <r>
    <n v="1639994.7627840005"/>
    <n v="23429"/>
    <n v="615151.82400000002"/>
    <x v="0"/>
  </r>
  <r>
    <n v="9766847.4127200004"/>
    <n v="171540"/>
    <n v="4142004.8400000003"/>
    <x v="0"/>
  </r>
  <r>
    <n v="2497662.6818880001"/>
    <n v="51383"/>
    <n v="1188797.088"/>
    <x v="0"/>
  </r>
  <r>
    <n v="2523818.9227439999"/>
    <n v="46067"/>
    <n v="1052907.3520000002"/>
    <x v="0"/>
  </r>
  <r>
    <n v="2521840.5993599994"/>
    <n v="34326"/>
    <n v="859523.03999999992"/>
    <x v="0"/>
  </r>
  <r>
    <n v="1268834.2281119998"/>
    <n v="28479"/>
    <n v="504306.13199999998"/>
    <x v="0"/>
  </r>
  <r>
    <n v="592486.02489599993"/>
    <n v="14582"/>
    <n v="265450.72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83041.70538000006"/>
    <n v="12047"/>
    <n v="298524.66000000003"/>
    <x v="0"/>
  </r>
  <r>
    <n v="845299.60283999995"/>
    <n v="12026"/>
    <n v="300818.364"/>
    <x v="0"/>
  </r>
  <r>
    <n v="950974.99459200003"/>
    <n v="11664"/>
    <n v="287564.25599999999"/>
    <x v="0"/>
  </r>
  <r>
    <n v="913471.19000800001"/>
    <n v="11716"/>
    <n v="291564.37599999999"/>
    <x v="0"/>
  </r>
  <r>
    <n v="812559.48864"/>
    <n v="11724"/>
    <n v="286112.49599999998"/>
    <x v="0"/>
  </r>
  <r>
    <n v="973204.36694399989"/>
    <n v="12022"/>
    <n v="296799.136"/>
    <x v="0"/>
  </r>
  <r>
    <n v="2098070.7960549998"/>
    <n v="23459"/>
    <n v="609019.09899999993"/>
    <x v="0"/>
  </r>
  <r>
    <n v="1880084.2718200004"/>
    <n v="23869"/>
    <n v="621310.07000000007"/>
    <x v="0"/>
  </r>
  <r>
    <n v="5314091.4192239996"/>
    <n v="59646"/>
    <n v="1552466.088"/>
    <x v="0"/>
  </r>
  <r>
    <n v="852096.55715999985"/>
    <n v="12094"/>
    <n v="317709.38"/>
    <x v="0"/>
  </r>
  <r>
    <n v="782884.36655999988"/>
    <n v="11813"/>
    <n v="299955.696"/>
    <x v="0"/>
  </r>
  <r>
    <n v="806010.46856999991"/>
    <n v="12031"/>
    <n v="293628.58600000001"/>
    <x v="0"/>
  </r>
  <r>
    <n v="808157.95695000014"/>
    <n v="11511"/>
    <n v="295487.37"/>
    <x v="0"/>
  </r>
  <r>
    <n v="789682.36761399987"/>
    <n v="12043"/>
    <n v="294547.69399999996"/>
    <x v="0"/>
  </r>
  <r>
    <s v=""/>
    <s v=""/>
    <s v=""/>
    <x v="0"/>
  </r>
  <r>
    <s v=""/>
    <s v=""/>
    <s v=""/>
    <x v="0"/>
  </r>
  <r>
    <s v=""/>
    <s v=""/>
    <s v=""/>
    <x v="0"/>
  </r>
  <r>
    <n v="261532.36204000001"/>
    <n v="3988"/>
    <n v="95624.26400000001"/>
    <x v="0"/>
  </r>
  <r>
    <n v="261532.36204000001"/>
    <n v="3988"/>
    <n v="95624.26400000001"/>
    <x v="0"/>
  </r>
  <r>
    <n v="4119309.0842399998"/>
    <n v="84666"/>
    <n v="2128841.9039999996"/>
    <x v="0"/>
  </r>
  <r>
    <n v="7247042.1429120013"/>
    <n v="147719"/>
    <n v="3701247.264"/>
    <x v="0"/>
  </r>
  <r>
    <n v="1868279.92365"/>
    <n v="38145"/>
    <n v="958583.85"/>
    <x v="0"/>
  </r>
  <r>
    <n v="944939.97878400004"/>
    <n v="15669"/>
    <n v="377372.196"/>
    <x v="0"/>
  </r>
  <r>
    <n v="1440858.5856000001"/>
    <n v="23328"/>
    <n v="558472.32000000007"/>
    <x v="0"/>
  </r>
  <r>
    <n v="1440858.5856000001"/>
    <n v="23328"/>
    <n v="558472.32000000007"/>
    <x v="0"/>
  </r>
  <r>
    <n v="44766.768815999996"/>
    <n v="847"/>
    <n v="20385.596000000001"/>
    <x v="0"/>
  </r>
  <r>
    <n v="44766.768815999996"/>
    <n v="847"/>
    <n v="20385.596000000001"/>
    <x v="0"/>
  </r>
  <r>
    <n v="1838419.344944"/>
    <n v="32786"/>
    <n v="805617.59199999995"/>
    <x v="0"/>
  </r>
  <r>
    <n v="353027.678976"/>
    <n v="7232"/>
    <n v="176779.008"/>
    <x v="0"/>
  </r>
  <r>
    <n v="696176.67231000005"/>
    <n v="13547"/>
    <n v="315726.38200000004"/>
    <x v="0"/>
  </r>
  <r>
    <n v="999766.28268000018"/>
    <n v="15495"/>
    <n v="369462.78"/>
    <x v="0"/>
  </r>
  <r>
    <n v="1851176.9443440002"/>
    <n v="33321"/>
    <n v="812632.54800000007"/>
    <x v="0"/>
  </r>
  <r>
    <n v="36640.877490000006"/>
    <n v="713"/>
    <n v="16617.178"/>
    <x v="0"/>
  </r>
  <r>
    <n v="52649.841024000008"/>
    <n v="816"/>
    <n v="19456.704000000002"/>
    <x v="0"/>
  </r>
  <r>
    <n v="3199031.7859499999"/>
    <n v="52365"/>
    <n v="1315932.45"/>
    <x v="0"/>
  </r>
  <r>
    <n v="1278251.3976399999"/>
    <n v="21908"/>
    <n v="583410.03999999992"/>
    <x v="0"/>
  </r>
  <r>
    <n v="1608367.0696500002"/>
    <n v="35493"/>
    <n v="917494.05"/>
    <x v="0"/>
  </r>
  <r>
    <n v="4699646.2826799992"/>
    <n v="89662"/>
    <n v="2161750.8199999998"/>
    <x v="0"/>
  </r>
  <r>
    <n v="5617805.4000000004"/>
    <n v="59637"/>
    <n v="1498081.44"/>
    <x v="0"/>
  </r>
  <r>
    <n v="23464415.037449997"/>
    <n v="402247"/>
    <n v="9963658.1899999995"/>
    <x v="0"/>
  </r>
  <r>
    <n v="198193.28062400004"/>
    <n v="2987"/>
    <n v="71395.274000000005"/>
    <x v="0"/>
  </r>
  <r>
    <n v="198193.28062400004"/>
    <n v="2987"/>
    <n v="71395.274000000005"/>
    <x v="0"/>
  </r>
  <r>
    <n v="1118735.243208"/>
    <n v="16907"/>
    <n v="407999.72400000005"/>
    <x v="0"/>
  </r>
  <r>
    <n v="1118735.243208"/>
    <n v="16907"/>
    <n v="407999.72400000005"/>
    <x v="0"/>
  </r>
  <r>
    <n v="475844.11274399998"/>
    <n v="8623"/>
    <n v="207158.95200000002"/>
    <x v="0"/>
  </r>
  <r>
    <n v="475844.11274399998"/>
    <n v="8623"/>
    <n v="207158.95200000002"/>
    <x v="0"/>
  </r>
  <r>
    <n v="8154896.9563740008"/>
    <n v="149741"/>
    <n v="3770178.898"/>
    <x v="0"/>
  </r>
  <r>
    <n v="1057332.3327840001"/>
    <n v="20076"/>
    <n v="481261.87200000003"/>
    <x v="0"/>
  </r>
  <r>
    <n v="546183.07934400009"/>
    <n v="12899"/>
    <n v="309627.59600000002"/>
    <x v="0"/>
  </r>
  <r>
    <n v="546183.07934400009"/>
    <n v="12899"/>
    <n v="309627.59600000002"/>
    <x v="0"/>
  </r>
  <r>
    <n v="513570.22103200003"/>
    <n v="9922"/>
    <n v="225943.78399999999"/>
    <x v="0"/>
  </r>
  <r>
    <n v="877010.96340000001"/>
    <n v="23305"/>
    <n v="453235.64"/>
    <x v="0"/>
  </r>
  <r>
    <n v="2705948.9801400001"/>
    <n v="35294"/>
    <n v="860397.13199999998"/>
    <x v="0"/>
  </r>
  <r>
    <n v="1002121.955568"/>
    <n v="8982"/>
    <n v="235184.68800000002"/>
    <x v="0"/>
  </r>
  <r>
    <n v="1980653.2494079999"/>
    <n v="26504"/>
    <n v="691568.87199999997"/>
    <x v="0"/>
  </r>
  <r>
    <n v="583955.59986000007"/>
    <n v="8985"/>
    <n v="235371.06000000003"/>
    <x v="0"/>
  </r>
  <r>
    <n v="12813705.183679998"/>
    <n v="171905"/>
    <n v="4128126.67"/>
    <x v="0"/>
  </r>
  <r>
    <n v="977892.60309999995"/>
    <n v="17935"/>
    <n v="473555.74"/>
    <x v="0"/>
  </r>
  <r>
    <n v="9517686.5491199978"/>
    <n v="257316"/>
    <n v="4523615.2799999993"/>
    <x v="0"/>
  </r>
  <r>
    <n v="1767980.8555499997"/>
    <n v="52417"/>
    <n v="925160.04999999993"/>
    <x v="0"/>
  </r>
  <r>
    <n v="618765.94131000002"/>
    <n v="14865"/>
    <n v="269145.69"/>
    <x v="0"/>
  </r>
  <r>
    <n v="578947.838536"/>
    <n v="14909"/>
    <n v="264843.47599999997"/>
    <x v="0"/>
  </r>
  <r>
    <n v="1247380.8684"/>
    <n v="29649"/>
    <n v="542339.50800000003"/>
    <x v="0"/>
  </r>
  <r>
    <n v="1152172.3499999999"/>
    <n v="29450"/>
    <n v="500944.50000000006"/>
    <x v="0"/>
  </r>
  <r>
    <n v="1247129.6543999999"/>
    <n v="29820"/>
    <n v="541054.07999999996"/>
    <x v="0"/>
  </r>
  <r>
    <n v="1744706.7053999999"/>
    <n v="45270"/>
    <n v="809608.68"/>
    <x v="0"/>
  </r>
  <r>
    <n v="544316.10220799991"/>
    <n v="14946"/>
    <n v="259940.83199999999"/>
    <x v="0"/>
  </r>
  <r>
    <n v="550684.28847599996"/>
    <n v="14814"/>
    <n v="261111.56400000001"/>
    <x v="0"/>
  </r>
  <r>
    <n v="1399052.81376"/>
    <n v="32882"/>
    <n v="594835.38"/>
    <x v="0"/>
  </r>
  <r>
    <n v="3589765.1982500004"/>
    <n v="82565"/>
    <n v="1462226.1500000001"/>
    <x v="0"/>
  </r>
  <r>
    <n v="699460.85115"/>
    <n v="16749"/>
    <n v="293274.99000000005"/>
    <x v="0"/>
  </r>
  <r>
    <n v="5517.0254399999994"/>
    <n v="122"/>
    <n v="2178.92"/>
    <x v="0"/>
  </r>
  <r>
    <n v="41545.257600000004"/>
    <n v="592"/>
    <n v="13675.2"/>
    <x v="0"/>
  </r>
  <r>
    <n v="3251639.82528"/>
    <n v="199689"/>
    <n v="3163073.76"/>
    <x v="0"/>
  </r>
  <r>
    <n v="272496.03686399997"/>
    <n v="15798"/>
    <n v="288661.05599999998"/>
    <x v="0"/>
  </r>
  <r>
    <n v="1333711.0535040002"/>
    <n v="76884"/>
    <n v="1284885.4080000001"/>
    <x v="0"/>
  </r>
  <r>
    <n v="10241317.805405999"/>
    <n v="237931"/>
    <n v="4657261.3940000003"/>
    <x v="0"/>
  </r>
  <r>
    <n v="1721203.0392"/>
    <n v="42950"/>
    <n v="755576.39999999991"/>
    <x v="0"/>
  </r>
  <r>
    <n v="23832031.656159997"/>
    <n v="477854"/>
    <n v="10254746.84"/>
    <x v="0"/>
  </r>
  <r>
    <n v="1218348.4016239999"/>
    <n v="48017"/>
    <n v="864690.13599999994"/>
    <x v="0"/>
  </r>
  <r>
    <n v="4300551.1863000002"/>
    <n v="144323"/>
    <n v="2537198.34"/>
    <x v="0"/>
  </r>
  <r>
    <n v="3476495.9211839996"/>
    <n v="127556"/>
    <n v="2219984.6239999998"/>
    <x v="0"/>
  </r>
  <r>
    <n v="5022613.2317039995"/>
    <n v="175859"/>
    <n v="3135214.2519999999"/>
    <x v="0"/>
  </r>
  <r>
    <n v="1322010.4182740001"/>
    <n v="48047"/>
    <n v="854563.94200000004"/>
    <x v="0"/>
  </r>
  <r>
    <n v="1239094.7524080002"/>
    <n v="47946"/>
    <n v="864082.81199999992"/>
    <x v="0"/>
  </r>
  <r>
    <n v="3668051.1720059994"/>
    <n v="127647"/>
    <n v="2240715.4379999996"/>
    <x v="0"/>
  </r>
  <r>
    <s v=""/>
    <s v=""/>
    <s v=""/>
    <x v="0"/>
  </r>
  <r>
    <s v=""/>
    <s v=""/>
    <s v=""/>
    <x v="0"/>
  </r>
  <r>
    <n v="4349398.1246300004"/>
    <n v="97261"/>
    <n v="1751670.61"/>
    <x v="0"/>
  </r>
  <r>
    <n v="2652407.1116399998"/>
    <n v="65027"/>
    <n v="1115863.32"/>
    <x v="0"/>
  </r>
  <r>
    <n v="640549.41596999997"/>
    <n v="16439"/>
    <n v="277654.71000000002"/>
    <x v="0"/>
  </r>
  <r>
    <n v="3269230.8894000007"/>
    <n v="81630"/>
    <n v="1377098.1"/>
    <x v="0"/>
  </r>
  <r>
    <n v="2116067.8642600002"/>
    <n v="48938"/>
    <n v="859840.66"/>
    <x v="0"/>
  </r>
  <r>
    <n v="1374273.7949999999"/>
    <n v="32225"/>
    <n v="546213.7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29178.4992"/>
    <n v="24210"/>
    <n v="559735.20000000007"/>
    <x v="0"/>
  </r>
  <r>
    <n v="84486.461399999986"/>
    <n v="1485"/>
    <n v="37383.39"/>
    <x v="0"/>
  </r>
  <r>
    <n v="1400945.36904"/>
    <n v="26955"/>
    <n v="617700.78"/>
    <x v="0"/>
  </r>
  <r>
    <n v="1580165.1722940004"/>
    <n v="29453"/>
    <n v="738740.14600000007"/>
    <x v="0"/>
  </r>
  <r>
    <n v="1114838.46936"/>
    <n v="22330"/>
    <n v="513277.38"/>
    <x v="0"/>
  </r>
  <r>
    <n v="240786.36288"/>
    <n v="4651"/>
    <n v="107159.03999999999"/>
    <x v="0"/>
  </r>
  <r>
    <n v="212121.62339399999"/>
    <n v="4923"/>
    <n v="118437.534"/>
    <x v="0"/>
  </r>
  <r>
    <n v="912444.72198000003"/>
    <n v="18205"/>
    <n v="470817.70999999996"/>
    <x v="0"/>
  </r>
  <r>
    <n v="1332254.9121120002"/>
    <n v="29626"/>
    <n v="717423.21600000001"/>
    <x v="0"/>
  </r>
  <r>
    <s v=""/>
    <s v=""/>
    <s v=""/>
    <x v="0"/>
  </r>
  <r>
    <s v=""/>
    <s v=""/>
    <s v=""/>
    <x v="0"/>
  </r>
  <r>
    <n v="3129077.2795199999"/>
    <n v="65214"/>
    <n v="1334930.5799999998"/>
    <x v="0"/>
  </r>
  <r>
    <n v="3151809.8286199998"/>
    <n v="58367"/>
    <n v="1194772.49"/>
    <x v="0"/>
  </r>
  <r>
    <n v="6264952.1919999989"/>
    <n v="162770"/>
    <n v="3229356.8"/>
    <x v="0"/>
  </r>
  <r>
    <n v="13283457.637500001"/>
    <n v="707037"/>
    <n v="8837962.5"/>
    <x v="1"/>
  </r>
  <r>
    <n v="986150.69279999996"/>
    <n v="17812"/>
    <n v="421431.92"/>
    <x v="0"/>
  </r>
  <r>
    <n v="5046187.5921600005"/>
    <n v="97592"/>
    <n v="2269989.92"/>
    <x v="0"/>
  </r>
  <r>
    <n v="156475.65276"/>
    <n v="3684"/>
    <n v="86979.239999999991"/>
    <x v="0"/>
  </r>
  <r>
    <n v="82582.171090000003"/>
    <n v="1739"/>
    <n v="40501.31"/>
    <x v="0"/>
  </r>
  <r>
    <n v="224468.9656"/>
    <n v="5032"/>
    <n v="118453.28"/>
    <x v="0"/>
  </r>
  <r>
    <n v="393888.92087999999"/>
    <n v="9142"/>
    <n v="213374.28"/>
    <x v="0"/>
  </r>
  <r>
    <n v="175856.18499000004"/>
    <n v="3447"/>
    <n v="81452.61"/>
    <x v="0"/>
  </r>
  <r>
    <n v="624699.66384000017"/>
    <n v="12406"/>
    <n v="288811.68"/>
    <x v="0"/>
  </r>
  <r>
    <n v="1954925.3470500002"/>
    <n v="44615"/>
    <n v="982868.45000000007"/>
    <x v="0"/>
  </r>
  <r>
    <n v="890169.64638000005"/>
    <n v="22819"/>
    <n v="506353.61000000004"/>
    <x v="0"/>
  </r>
  <r>
    <n v="64274.437760000008"/>
    <n v="1612"/>
    <n v="35335.040000000001"/>
    <x v="0"/>
  </r>
  <r>
    <n v="1677211.7245799999"/>
    <n v="31377"/>
    <n v="692490.39"/>
    <x v="0"/>
  </r>
  <r>
    <n v="2122587.2102400004"/>
    <n v="34543"/>
    <n v="789652.98"/>
    <x v="0"/>
  </r>
  <r>
    <n v="1037358.4896000001"/>
    <n v="19407"/>
    <n v="450242.39999999997"/>
    <x v="0"/>
  </r>
  <r>
    <n v="275160.10878000001"/>
    <n v="4671"/>
    <n v="107526.42"/>
    <x v="0"/>
  </r>
  <r>
    <n v="593965.09440000006"/>
    <n v="11233"/>
    <n v="257797.35"/>
    <x v="0"/>
  </r>
  <r>
    <n v="631020.10806"/>
    <n v="16386"/>
    <n v="351151.98"/>
    <x v="0"/>
  </r>
  <r>
    <n v="1294191.8331600002"/>
    <n v="21818"/>
    <n v="505741.24"/>
    <x v="0"/>
  </r>
  <r>
    <n v="832278.15840000019"/>
    <n v="14474"/>
    <n v="336954.72000000003"/>
    <x v="0"/>
  </r>
  <r>
    <n v="544552.99600000004"/>
    <n v="9640"/>
    <n v="220466.80000000002"/>
    <x v="0"/>
  </r>
  <r>
    <n v="1302493.6469999999"/>
    <n v="23660"/>
    <n v="541577.4"/>
    <x v="0"/>
  </r>
  <r>
    <n v="291934.49580000003"/>
    <n v="6324"/>
    <n v="147665.40000000002"/>
    <x v="0"/>
  </r>
  <r>
    <n v="1042979.4144000001"/>
    <n v="22290"/>
    <n v="517350.9"/>
    <x v="0"/>
  </r>
  <r>
    <n v="110865.28511999999"/>
    <n v="3072"/>
    <n v="64757.759999999995"/>
    <x v="0"/>
  </r>
  <r>
    <n v="176782.64096000002"/>
    <n v="4709"/>
    <n v="100960.96000000001"/>
    <x v="0"/>
  </r>
  <r>
    <n v="278743.92858000001"/>
    <n v="4918"/>
    <n v="123392.62"/>
    <x v="0"/>
  </r>
  <r>
    <n v="460501.62089999998"/>
    <n v="8357"/>
    <n v="208089.3"/>
    <x v="0"/>
  </r>
  <r>
    <n v="3984381.1435519992"/>
    <n v="50536"/>
    <n v="1195075.328"/>
    <x v="0"/>
  </r>
  <r>
    <n v="1713046.9666079998"/>
    <n v="25566"/>
    <n v="600647.6040000000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47974.34457000019"/>
    <n v="12015"/>
    <n v="306887.13"/>
    <x v="0"/>
  </r>
  <r>
    <n v="396509.4804"/>
    <n v="13640"/>
    <n v="231470.8"/>
    <x v="0"/>
  </r>
  <r>
    <n v="3101791.3850000002"/>
    <n v="114100"/>
    <n v="2020711"/>
    <x v="0"/>
  </r>
  <r>
    <n v="1491405.7392"/>
    <n v="61759"/>
    <n v="1083870.45"/>
    <x v="0"/>
  </r>
  <r>
    <n v="1216838.2572000001"/>
    <n v="48260"/>
    <n v="850341.20000000007"/>
    <x v="0"/>
  </r>
  <r>
    <n v="1149352.7219199999"/>
    <n v="46864"/>
    <n v="850112.96000000008"/>
    <x v="0"/>
  </r>
  <r>
    <n v="849323.85754999996"/>
    <n v="32347"/>
    <n v="554751.04999999993"/>
    <x v="0"/>
  </r>
  <r>
    <n v="762315.33210000012"/>
    <n v="31549"/>
    <n v="531600.65"/>
    <x v="0"/>
  </r>
  <r>
    <n v="368068.01939999999"/>
    <n v="16164"/>
    <n v="273656.52"/>
    <x v="0"/>
  </r>
  <r>
    <n v="1544637.2277599999"/>
    <n v="64392"/>
    <n v="1112049.8400000001"/>
    <x v="0"/>
  </r>
  <r>
    <n v="1703364.8355000003"/>
    <n v="64765"/>
    <n v="1113310.3500000001"/>
    <x v="0"/>
  </r>
  <r>
    <n v="1158160.9410000001"/>
    <n v="47418"/>
    <n v="812744.52"/>
    <x v="0"/>
  </r>
  <r>
    <n v="18422939.131308001"/>
    <n v="653799"/>
    <n v="10881830.555999998"/>
    <x v="0"/>
  </r>
  <r>
    <n v="791415.330984"/>
    <n v="16311"/>
    <n v="376147.97100000002"/>
    <x v="0"/>
  </r>
  <r>
    <n v="1911243.4088999997"/>
    <n v="31550"/>
    <n v="716626.7"/>
    <x v="0"/>
  </r>
  <r>
    <n v="167199.62078999999"/>
    <n v="3189"/>
    <n v="71975.73"/>
    <x v="0"/>
  </r>
  <r>
    <n v="441863.26986399997"/>
    <n v="9157"/>
    <n v="201948.47799999997"/>
    <x v="0"/>
  </r>
  <r>
    <n v="548145.32079999999"/>
    <n v="12784"/>
    <n v="284750.81599999999"/>
    <x v="0"/>
  </r>
  <r>
    <n v="628960.58404199989"/>
    <n v="16041"/>
    <n v="284984.40599999996"/>
    <x v="0"/>
  </r>
  <r>
    <n v="1261565.4340799998"/>
    <n v="37890"/>
    <n v="845553.24"/>
    <x v="0"/>
  </r>
  <r>
    <n v="148988.68677"/>
    <n v="3174"/>
    <n v="69653.430000000008"/>
    <x v="0"/>
  </r>
  <r>
    <n v="1011625.54738"/>
    <n v="20230"/>
    <n v="458371.34"/>
    <x v="0"/>
  </r>
  <r>
    <n v="374241.23952"/>
    <n v="8058"/>
    <n v="189201.84"/>
    <x v="0"/>
  </r>
  <r>
    <n v="55910.064239999992"/>
    <n v="1532"/>
    <n v="32695.944"/>
    <x v="0"/>
  </r>
  <r>
    <n v="1213595.2936799999"/>
    <n v="23730"/>
    <n v="543725.49"/>
    <x v="0"/>
  </r>
  <r>
    <n v="1251145.4134559999"/>
    <n v="23966"/>
    <n v="568185.92799999996"/>
    <x v="0"/>
  </r>
  <r>
    <n v="1010266.01676"/>
    <n v="20169"/>
    <n v="462576.01499999996"/>
    <x v="0"/>
  </r>
  <r>
    <n v="46527.539871999994"/>
    <n v="1613"/>
    <n v="32221.287999999997"/>
    <x v="0"/>
  </r>
  <r>
    <n v="54764.76096"/>
    <n v="1710"/>
    <n v="36412.74"/>
    <x v="0"/>
  </r>
  <r>
    <n v="635406.46400000004"/>
    <n v="14015"/>
    <n v="248205.65000000002"/>
    <x v="0"/>
  </r>
  <r>
    <s v=""/>
    <s v=""/>
    <s v=""/>
    <x v="0"/>
  </r>
  <r>
    <s v=""/>
    <s v=""/>
    <s v=""/>
    <x v="0"/>
  </r>
  <r>
    <n v="346403.59523199999"/>
    <n v="17074"/>
    <n v="285340.68800000002"/>
    <x v="0"/>
  </r>
  <r>
    <n v="2950155.79146"/>
    <n v="135627"/>
    <n v="2286942.4739999999"/>
    <x v="0"/>
  </r>
  <r>
    <n v="5601352.0257449988"/>
    <n v="253707"/>
    <n v="4372640.1449999996"/>
    <x v="0"/>
  </r>
  <r>
    <n v="1779483.2699999998"/>
    <n v="83134"/>
    <n v="1423586.6159999999"/>
    <x v="0"/>
  </r>
  <r>
    <n v="3203235.9385599997"/>
    <n v="72052"/>
    <n v="1285407.68"/>
    <x v="0"/>
  </r>
  <r>
    <n v="3178186.6207680004"/>
    <n v="73721"/>
    <n v="1305746.352"/>
    <x v="0"/>
  </r>
  <r>
    <n v="6284164.3707699999"/>
    <n v="110591"/>
    <n v="2431011.3619999997"/>
    <x v="0"/>
  </r>
  <r>
    <n v="502625.82180000009"/>
    <n v="14646"/>
    <n v="254108.10000000003"/>
    <x v="0"/>
  </r>
  <r>
    <n v="1031910.285"/>
    <n v="29113"/>
    <n v="494921"/>
    <x v="0"/>
  </r>
  <r>
    <n v="1519735.1479799997"/>
    <n v="42654"/>
    <n v="721279.14"/>
    <x v="0"/>
  </r>
  <r>
    <n v="2007218.6388000001"/>
    <n v="57249"/>
    <n v="974377.98"/>
    <x v="0"/>
  </r>
  <r>
    <n v="3420573.5024999995"/>
    <n v="80850"/>
    <n v="1467427.5"/>
    <x v="0"/>
  </r>
  <r>
    <n v="2845235.0975400005"/>
    <n v="68403"/>
    <n v="1208681.01"/>
    <x v="0"/>
  </r>
  <r>
    <n v="2204571.71844"/>
    <n v="57477"/>
    <n v="1031137.3800000001"/>
    <x v="0"/>
  </r>
  <r>
    <n v="2695194.1154999998"/>
    <n v="70493"/>
    <n v="1251250.7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630470.202499999"/>
    <n v="499537"/>
    <n v="8367244.75"/>
    <x v="0"/>
  </r>
  <r>
    <n v="1504899.8838720003"/>
    <n v="40268"/>
    <n v="663536.10400000005"/>
    <x v="0"/>
  </r>
  <r>
    <n v="2989481.8389599998"/>
    <n v="80648"/>
    <n v="1341176.24"/>
    <x v="0"/>
  </r>
  <r>
    <n v="2890049.7197080003"/>
    <n v="152989"/>
    <n v="2468018.5480000004"/>
    <x v="0"/>
  </r>
  <r>
    <n v="7146783.7056"/>
    <n v="179042"/>
    <n v="3093845.7600000002"/>
    <x v="0"/>
  </r>
  <r>
    <n v="12369204.136648001"/>
    <n v="150004"/>
    <n v="3452192.0559999999"/>
    <x v="0"/>
  </r>
  <r>
    <n v="8115478.7845040001"/>
    <n v="164222"/>
    <n v="3795827.3080000002"/>
    <x v="0"/>
  </r>
  <r>
    <n v="7727558.0428799996"/>
    <n v="162864"/>
    <n v="3641639.04"/>
    <x v="0"/>
  </r>
  <r>
    <n v="2166483.5372879999"/>
    <n v="46998"/>
    <n v="1093079.4839999999"/>
    <x v="0"/>
  </r>
  <r>
    <n v="2065242.7553400004"/>
    <n v="59877"/>
    <n v="976474.11600000004"/>
    <x v="0"/>
  </r>
  <r>
    <n v="4545989.50624"/>
    <n v="87152"/>
    <n v="1985148.2559999998"/>
    <x v="0"/>
  </r>
  <r>
    <n v="2492337.0623579999"/>
    <n v="90233"/>
    <n v="1558684.8420000002"/>
    <x v="0"/>
  </r>
  <r>
    <n v="953898.59935999999"/>
    <n v="30766"/>
    <n v="534097.76"/>
    <x v="0"/>
  </r>
  <r>
    <n v="17373.627600000003"/>
    <n v="487"/>
    <n v="8454.32"/>
    <x v="0"/>
  </r>
  <r>
    <n v="1468615.1270000001"/>
    <n v="44695"/>
    <n v="772955.33000000007"/>
    <x v="0"/>
  </r>
  <r>
    <n v="5995928.3771519996"/>
    <n v="166572"/>
    <n v="2874366.432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1"/>
  </r>
  <r>
    <n v="482224.52934000007"/>
    <n v="15627"/>
    <n v="262221.06"/>
    <x v="0"/>
  </r>
  <r>
    <n v="605991.68616000004"/>
    <n v="15882"/>
    <n v="282381.96000000002"/>
    <x v="0"/>
  </r>
  <r>
    <n v="12072781.80108"/>
    <n v="331703"/>
    <n v="5692023.4800000004"/>
    <x v="0"/>
  </r>
  <r>
    <n v="594419.68341000006"/>
    <n v="15861"/>
    <n v="278677.77"/>
    <x v="0"/>
  </r>
  <r>
    <n v="180534.33892800001"/>
    <n v="3951"/>
    <n v="87680.592000000004"/>
    <x v="0"/>
  </r>
  <r>
    <n v="2724255.0860839998"/>
    <n v="59963"/>
    <n v="1499314.8520000002"/>
    <x v="0"/>
  </r>
  <r>
    <n v="176653.98234600003"/>
    <n v="4341"/>
    <n v="101935.36199999999"/>
    <x v="0"/>
  </r>
  <r>
    <n v="438507.41774400009"/>
    <n v="10923"/>
    <n v="242403.21600000001"/>
    <x v="0"/>
  </r>
  <r>
    <n v="11114418.039456001"/>
    <n v="282572"/>
    <n v="6181545.0720000006"/>
    <x v="0"/>
  </r>
  <r>
    <n v="197237.26041599998"/>
    <n v="2612"/>
    <n v="63461.152000000002"/>
    <x v="0"/>
  </r>
  <r>
    <n v="2904135.7971600001"/>
    <n v="40443"/>
    <n v="969014.28"/>
    <x v="0"/>
  </r>
  <r>
    <n v="197237.26041599998"/>
    <n v="2612"/>
    <n v="63461.152000000002"/>
    <x v="0"/>
  </r>
  <r>
    <n v="197477.941146"/>
    <n v="3359"/>
    <n v="80636.153999999995"/>
    <x v="0"/>
  </r>
  <r>
    <n v="814098.57908400008"/>
    <n v="11571"/>
    <n v="277565.14799999999"/>
    <x v="0"/>
  </r>
  <r>
    <n v="871407.67336799996"/>
    <n v="14527"/>
    <n v="345248.68199999997"/>
    <x v="0"/>
  </r>
  <r>
    <n v="2458292.1049800003"/>
    <n v="41138"/>
    <n v="986077.86"/>
    <x v="0"/>
  </r>
  <r>
    <n v="871407.67336799996"/>
    <n v="14527"/>
    <n v="345248.68199999997"/>
    <x v="0"/>
  </r>
  <r>
    <n v="595823.87436000013"/>
    <n v="17758"/>
    <n v="311297.74000000005"/>
    <x v="0"/>
  </r>
  <r>
    <n v="6792425.59296"/>
    <n v="220742"/>
    <n v="3723917.54"/>
    <x v="0"/>
  </r>
  <r>
    <n v="5357463.5323000001"/>
    <n v="159214"/>
    <n v="2682755.9000000004"/>
    <x v="0"/>
  </r>
  <r>
    <n v="2419497.4616999999"/>
    <n v="80810"/>
    <n v="1360032.2999999998"/>
    <x v="0"/>
  </r>
  <r>
    <n v="1718178.0224000001"/>
    <n v="43232"/>
    <n v="812761.59999999998"/>
    <x v="0"/>
  </r>
  <r>
    <n v="3756421.2629999998"/>
    <n v="86765"/>
    <n v="1535740.5"/>
    <x v="0"/>
  </r>
  <r>
    <n v="1672432.7843999998"/>
    <n v="42342"/>
    <n v="753687.6"/>
    <x v="0"/>
  </r>
  <r>
    <s v=""/>
    <s v=""/>
    <s v=""/>
    <x v="0"/>
  </r>
  <r>
    <s v=""/>
    <s v=""/>
    <s v=""/>
    <x v="0"/>
  </r>
  <r>
    <s v=""/>
    <s v=""/>
    <s v=""/>
    <x v="0"/>
  </r>
  <r>
    <n v="2721694.7137500001"/>
    <n v="87625"/>
    <n v="1479986.25"/>
    <x v="0"/>
  </r>
  <r>
    <n v="455238.78263999993"/>
    <n v="14671"/>
    <n v="249993.84"/>
    <x v="0"/>
  </r>
  <r>
    <n v="3113884.3499999996"/>
    <n v="73000"/>
    <n v="1213990"/>
    <x v="0"/>
  </r>
  <r>
    <n v="2245370.6212800001"/>
    <n v="58197"/>
    <n v="957922.62"/>
    <x v="0"/>
  </r>
  <r>
    <n v="2052198.9595799998"/>
    <n v="73023"/>
    <n v="1211451.57"/>
    <x v="0"/>
  </r>
  <r>
    <n v="6162903.2400000002"/>
    <n v="219180"/>
    <n v="3726060"/>
    <x v="0"/>
  </r>
  <r>
    <s v=""/>
    <s v=""/>
    <s v=""/>
    <x v="1"/>
  </r>
  <r>
    <n v="1251029.4373919999"/>
    <n v="32536"/>
    <n v="546539.72799999989"/>
    <x v="0"/>
  </r>
  <r>
    <n v="4998929.0779999997"/>
    <n v="130306"/>
    <n v="2202171.4"/>
    <x v="0"/>
  </r>
  <r>
    <n v="7150359.3199999994"/>
    <n v="259447"/>
    <n v="2698248.8000000003"/>
    <x v="1"/>
  </r>
  <r>
    <n v="2911462.016456"/>
    <n v="65288"/>
    <n v="1178252.5360000001"/>
    <x v="0"/>
  </r>
  <r>
    <n v="4239539.0911509991"/>
    <n v="141973"/>
    <n v="2513064.0729999999"/>
    <x v="0"/>
  </r>
  <r>
    <n v="9338063.7452879995"/>
    <n v="283013"/>
    <n v="5028574.9840000002"/>
    <x v="0"/>
  </r>
  <r>
    <n v="2039490.3917519997"/>
    <n v="58203"/>
    <n v="1026933.732"/>
    <x v="0"/>
  </r>
  <r>
    <n v="471629.35719999997"/>
    <n v="14360"/>
    <n v="242482.96"/>
    <x v="0"/>
  </r>
  <r>
    <n v="1621622.68254"/>
    <n v="75805"/>
    <n v="1344629.0899999999"/>
    <x v="0"/>
  </r>
  <r>
    <n v="659063.50224000006"/>
    <n v="30228"/>
    <n v="551056.44000000006"/>
    <x v="0"/>
  </r>
  <r>
    <n v="894188.18303999992"/>
    <n v="45504"/>
    <n v="801962.49599999993"/>
    <x v="0"/>
  </r>
  <r>
    <n v="1108107.0180000002"/>
    <n v="59812"/>
    <n v="1031757"/>
    <x v="0"/>
  </r>
  <r>
    <n v="4694909.2412959998"/>
    <n v="227582"/>
    <n v="3999070.9039999996"/>
    <x v="0"/>
  </r>
  <r>
    <n v="2200684.8926160005"/>
    <n v="135926"/>
    <n v="2196292.3080000002"/>
    <x v="0"/>
  </r>
  <r>
    <n v="5609398.69056"/>
    <n v="109624"/>
    <n v="2552046.7200000002"/>
    <x v="0"/>
  </r>
  <r>
    <n v="8423399.332799999"/>
    <n v="183770"/>
    <n v="4087044.8"/>
    <x v="0"/>
  </r>
  <r>
    <n v="1381166.3744999997"/>
    <n v="69234"/>
    <n v="1159669.5"/>
    <x v="0"/>
  </r>
  <r>
    <n v="593352.03408000001"/>
    <n v="26889"/>
    <n v="443130.72000000003"/>
    <x v="0"/>
  </r>
  <r>
    <n v="909908.53200000012"/>
    <n v="41367"/>
    <n v="699929.64"/>
    <x v="0"/>
  </r>
  <r>
    <n v="596768.50008999999"/>
    <n v="27377"/>
    <n v="465135.23"/>
    <x v="0"/>
  </r>
  <r>
    <n v="613938.98485999997"/>
    <n v="28099"/>
    <n v="477402.00999999995"/>
    <x v="0"/>
  </r>
  <r>
    <n v="8754188.8579200003"/>
    <n v="102716"/>
    <n v="2440532.16"/>
    <x v="0"/>
  </r>
  <r>
    <n v="858071.34566999995"/>
    <n v="11623"/>
    <n v="256984.53"/>
    <x v="0"/>
  </r>
  <r>
    <n v="1494060.6419199998"/>
    <n v="44660"/>
    <n v="783872.32"/>
    <x v="0"/>
  </r>
  <r>
    <n v="1738210.3512800001"/>
    <n v="60710"/>
    <n v="1032191.4199999999"/>
    <x v="0"/>
  </r>
  <r>
    <n v="2041265.9520000003"/>
    <n v="60300"/>
    <n v="1081179"/>
    <x v="0"/>
  </r>
  <r>
    <n v="1329563.2274759999"/>
    <n v="44979"/>
    <n v="775707.83399999992"/>
    <x v="0"/>
  </r>
  <r>
    <n v="7112627.8869360005"/>
    <n v="174551"/>
    <n v="3095138.3319999999"/>
    <x v="0"/>
  </r>
  <r>
    <n v="6833434.9154079994"/>
    <n v="174494"/>
    <n v="2900439.2680000002"/>
    <x v="0"/>
  </r>
  <r>
    <n v="575642.94548200001"/>
    <n v="15901"/>
    <n v="262970.73800000001"/>
    <x v="0"/>
  </r>
  <r>
    <n v="6937674.4749599993"/>
    <n v="173970"/>
    <n v="2968624.08"/>
    <x v="0"/>
  </r>
  <r>
    <n v="6531383.1630300013"/>
    <n v="158037"/>
    <n v="2713495.29"/>
    <x v="0"/>
  </r>
  <r>
    <n v="1791089.5596659998"/>
    <n v="46191"/>
    <n v="795686.16599999997"/>
    <x v="0"/>
  </r>
  <r>
    <n v="535696.61900800001"/>
    <n v="15926"/>
    <n v="283737.61599999998"/>
    <x v="0"/>
  </r>
  <r>
    <n v="1019180.8943999999"/>
    <n v="20700"/>
    <n v="534722.4"/>
    <x v="0"/>
  </r>
  <r>
    <n v="3498977.4832319999"/>
    <n v="76211"/>
    <n v="1893386.084"/>
    <x v="0"/>
  </r>
  <r>
    <n v="2984194.2776160003"/>
    <n v="50437"/>
    <n v="1339404.9720000001"/>
    <x v="0"/>
  </r>
  <r>
    <n v="1008578.6379839999"/>
    <n v="21596"/>
    <n v="537049.32799999998"/>
    <x v="0"/>
  </r>
  <r>
    <n v="1650028.4398320001"/>
    <n v="28362"/>
    <n v="703037.25600000005"/>
    <x v="0"/>
  </r>
  <r>
    <n v="1739937.0908399997"/>
    <n v="41002"/>
    <n v="1067446.068"/>
    <x v="0"/>
  </r>
  <r>
    <n v="923352.75"/>
    <n v="19080"/>
    <n v="492454.8"/>
    <x v="0"/>
  </r>
  <r>
    <n v="525452.48"/>
    <n v="9982"/>
    <n v="139748"/>
    <x v="1"/>
  </r>
  <r>
    <n v="425579.10000000003"/>
    <n v="7486"/>
    <n v="112290"/>
    <x v="1"/>
  </r>
  <r>
    <n v="76459.95"/>
    <n v="2697"/>
    <n v="40455"/>
    <x v="0"/>
  </r>
  <r>
    <n v="149184"/>
    <n v="5760"/>
    <n v="80640"/>
    <x v="0"/>
  </r>
  <r>
    <n v="7780274.8392960001"/>
    <n v="495984"/>
    <n v="6689832.1919999998"/>
    <x v="1"/>
  </r>
  <r>
    <n v="1007066.72736"/>
    <n v="24445"/>
    <n v="518038.44"/>
    <x v="0"/>
  </r>
  <r>
    <n v="7274452.2741"/>
    <n v="155100"/>
    <n v="3317123.7"/>
    <x v="0"/>
  </r>
  <r>
    <n v="197484.79992000002"/>
    <n v="4924"/>
    <n v="94762.38"/>
    <x v="0"/>
  </r>
  <r>
    <n v="1613779.0795100001"/>
    <n v="33086"/>
    <n v="745394.49399999995"/>
    <x v="0"/>
  </r>
  <r>
    <n v="2303334.604212"/>
    <n v="48999"/>
    <n v="1097871.594"/>
    <x v="0"/>
  </r>
  <r>
    <n v="1028462.9170199998"/>
    <n v="22430"/>
    <n v="510910.54"/>
    <x v="0"/>
  </r>
  <r>
    <n v="3806636.7397500002"/>
    <n v="76115"/>
    <n v="1834523.73"/>
    <x v="0"/>
  </r>
  <r>
    <n v="1830244.1155199998"/>
    <n v="32806"/>
    <n v="747648.74"/>
    <x v="0"/>
  </r>
  <r>
    <n v="560936.82679999992"/>
    <n v="12526"/>
    <n v="276323.56"/>
    <x v="0"/>
  </r>
  <r>
    <n v="584381.76300000004"/>
    <n v="11565"/>
    <n v="262525.5"/>
    <x v="0"/>
  </r>
  <r>
    <n v="5084937.6864"/>
    <n v="113520"/>
    <n v="2047900.7999999998"/>
    <x v="0"/>
  </r>
  <r>
    <n v="2527371.3148799995"/>
    <n v="64802"/>
    <n v="1091265.68"/>
    <x v="0"/>
  </r>
  <r>
    <n v="5181659.9535999997"/>
    <n v="129020"/>
    <n v="2166245.7999999998"/>
    <x v="0"/>
  </r>
  <r>
    <n v="709905.62329999998"/>
    <n v="16402"/>
    <n v="289167.26"/>
    <x v="0"/>
  </r>
  <r>
    <n v="1386887.96432"/>
    <n v="32521"/>
    <n v="556759.52"/>
    <x v="0"/>
  </r>
  <r>
    <s v=""/>
    <s v=""/>
    <s v=""/>
    <x v="1"/>
  </r>
  <r>
    <n v="1095162.350634"/>
    <n v="32098"/>
    <n v="576704.76599999995"/>
    <x v="0"/>
  </r>
  <r>
    <n v="485729.10576000001"/>
    <n v="14613"/>
    <n v="263267.80799999996"/>
    <x v="0"/>
  </r>
  <r>
    <n v="525442.99050000007"/>
    <n v="16155"/>
    <n v="296024.22000000003"/>
    <x v="0"/>
  </r>
  <r>
    <n v="1474233.1779840002"/>
    <n v="48489"/>
    <n v="834786.62400000007"/>
    <x v="0"/>
  </r>
  <r>
    <n v="519364.41273599997"/>
    <n v="16288"/>
    <n v="287418.04800000001"/>
    <x v="0"/>
  </r>
  <r>
    <n v="518278.37476000004"/>
    <n v="16210"/>
    <n v="290677.71999999997"/>
    <x v="0"/>
  </r>
  <r>
    <n v="953934.70208400022"/>
    <n v="32786"/>
    <n v="582377.71800000011"/>
    <x v="0"/>
  </r>
  <r>
    <n v="923479.86180800002"/>
    <n v="31598"/>
    <n v="576094.73600000003"/>
    <x v="0"/>
  </r>
  <r>
    <s v=""/>
    <s v=""/>
    <s v=""/>
    <x v="0"/>
  </r>
  <r>
    <s v=""/>
    <s v=""/>
    <s v=""/>
    <x v="0"/>
  </r>
  <r>
    <s v=""/>
    <s v=""/>
    <s v=""/>
    <x v="0"/>
  </r>
  <r>
    <n v="2799236.3668799996"/>
    <n v="119270"/>
    <n v="2107858.71"/>
    <x v="0"/>
  </r>
  <r>
    <n v="1095380.8617499999"/>
    <n v="31822"/>
    <n v="572000.45000000007"/>
    <x v="0"/>
  </r>
  <r>
    <n v="4676084.816039999"/>
    <n v="131951"/>
    <n v="2237361.156"/>
    <x v="0"/>
  </r>
  <r>
    <n v="483610.12560000003"/>
    <n v="9660"/>
    <n v="217060.19999999998"/>
    <x v="0"/>
  </r>
  <r>
    <n v="2146919.84289"/>
    <n v="42157"/>
    <n v="995326.77"/>
    <x v="0"/>
  </r>
  <r>
    <n v="526343.88248000003"/>
    <n v="13036"/>
    <n v="281316.88"/>
    <x v="0"/>
  </r>
  <r>
    <s v=""/>
    <s v=""/>
    <s v=""/>
    <x v="1"/>
  </r>
  <r>
    <n v="1233456.6787200002"/>
    <n v="12384"/>
    <n v="318640.32"/>
    <x v="0"/>
  </r>
  <r>
    <n v="1120641.6132"/>
    <n v="12282"/>
    <n v="309997.68"/>
    <x v="0"/>
  </r>
  <r>
    <n v="1064376.4067999998"/>
    <n v="13059"/>
    <n v="326997.36"/>
    <x v="0"/>
  </r>
  <r>
    <n v="909455.42463999998"/>
    <n v="13192"/>
    <n v="323995.51999999996"/>
    <x v="0"/>
  </r>
  <r>
    <n v="1010207.4983000001"/>
    <n v="13189"/>
    <n v="325768.3"/>
    <x v="0"/>
  </r>
  <r>
    <n v="857531.19856000005"/>
    <n v="12368"/>
    <n v="317486.56"/>
    <x v="0"/>
  </r>
  <r>
    <n v="8614.4687999999987"/>
    <n v="120"/>
    <n v="3074.4"/>
    <x v="0"/>
  </r>
  <r>
    <n v="982508.91561599995"/>
    <n v="11384"/>
    <n v="288379.48800000001"/>
    <x v="0"/>
  </r>
  <r>
    <n v="1886826.4609799997"/>
    <n v="23979"/>
    <n v="578781.12300000002"/>
    <x v="0"/>
  </r>
  <r>
    <n v="1026451.5241400001"/>
    <n v="11741"/>
    <n v="304585.022"/>
    <x v="0"/>
  </r>
  <r>
    <n v="741861.60804000008"/>
    <n v="11866"/>
    <n v="299379.18"/>
    <x v="0"/>
  </r>
  <r>
    <n v="2896004.759575"/>
    <n v="33545"/>
    <n v="858584.27499999991"/>
    <x v="0"/>
  </r>
  <r>
    <n v="774257.32977599988"/>
    <n v="12073"/>
    <n v="297333.84399999998"/>
    <x v="0"/>
  </r>
  <r>
    <n v="727746.61528799986"/>
    <n v="11298"/>
    <n v="279150.984"/>
    <x v="0"/>
  </r>
  <r>
    <n v="634128.77843199996"/>
    <n v="12226"/>
    <n v="292494.82400000002"/>
    <x v="0"/>
  </r>
  <r>
    <n v="1664326.3356720002"/>
    <n v="30969"/>
    <n v="762054.18299999996"/>
    <x v="0"/>
  </r>
  <r>
    <n v="631732.04208000004"/>
    <n v="11861"/>
    <n v="292468.538"/>
    <x v="0"/>
  </r>
  <r>
    <n v="657642.89448000002"/>
    <n v="11286"/>
    <n v="281043.97200000001"/>
    <x v="0"/>
  </r>
  <r>
    <n v="1572663.5442000001"/>
    <n v="32001"/>
    <n v="748887.402"/>
    <x v="0"/>
  </r>
  <r>
    <n v="569429.51808000007"/>
    <n v="17536"/>
    <n v="315823.36000000004"/>
    <x v="0"/>
  </r>
  <r>
    <n v="583185.17900999996"/>
    <n v="17731"/>
    <n v="323094.28200000001"/>
    <x v="0"/>
  </r>
  <r>
    <n v="1084299.2691480001"/>
    <n v="35149"/>
    <n v="626038.83900000004"/>
    <x v="0"/>
  </r>
  <r>
    <n v="527927.68553599995"/>
    <n v="17704"/>
    <n v="311094.68799999997"/>
    <x v="0"/>
  </r>
  <r>
    <n v="533209.23827199987"/>
    <n v="17348"/>
    <n v="314206.97599999997"/>
    <x v="0"/>
  </r>
  <r>
    <n v="1427317.692732"/>
    <n v="52011"/>
    <n v="916121.75400000007"/>
    <x v="0"/>
  </r>
  <r>
    <n v="476188.44839999994"/>
    <n v="17425"/>
    <n v="314939.45"/>
    <x v="0"/>
  </r>
  <r>
    <n v="1405530.5220000001"/>
    <n v="15928"/>
    <n v="416453.48800000001"/>
    <x v="0"/>
  </r>
  <r>
    <n v="387630.60000000003"/>
    <n v="10370"/>
    <n v="184586"/>
    <x v="0"/>
  </r>
  <r>
    <n v="13708310.4"/>
    <n v="391680"/>
    <n v="4993920"/>
    <x v="1"/>
  </r>
  <r>
    <n v="583092.86716799985"/>
    <n v="13688"/>
    <n v="229383.50399999999"/>
    <x v="0"/>
  </r>
  <r>
    <n v="2149667.39592"/>
    <n v="40770"/>
    <n v="685262.16"/>
    <x v="0"/>
  </r>
  <r>
    <n v="609387.60647999996"/>
    <n v="13737"/>
    <n v="244930.70999999996"/>
    <x v="0"/>
  </r>
  <r>
    <n v="1119363.4661999999"/>
    <n v="27650"/>
    <n v="466013.1"/>
    <x v="0"/>
  </r>
  <r>
    <n v="2925857.5024799998"/>
    <n v="68655"/>
    <n v="1242930.1199999999"/>
    <x v="0"/>
  </r>
  <r>
    <n v="8366036.70352"/>
    <n v="80153"/>
    <n v="2083176.47"/>
    <x v="0"/>
  </r>
  <r>
    <n v="869825.33728999982"/>
    <n v="11609"/>
    <n v="283607.87"/>
    <x v="0"/>
  </r>
  <r>
    <n v="869749.43540800002"/>
    <n v="11608"/>
    <n v="284883.53600000002"/>
    <x v="0"/>
  </r>
  <r>
    <n v="995740.43805600004"/>
    <n v="11697"/>
    <n v="303209.63400000002"/>
    <x v="0"/>
  </r>
  <r>
    <n v="5591551.7474080008"/>
    <n v="73777"/>
    <n v="1904479.4780000001"/>
    <x v="0"/>
  </r>
  <r>
    <n v="991238.43830399972"/>
    <n v="11642"/>
    <n v="300922.41599999997"/>
    <x v="0"/>
  </r>
  <r>
    <n v="965491.49208400003"/>
    <n v="12082"/>
    <n v="271434.212"/>
    <x v="0"/>
  </r>
  <r>
    <n v="947616.72049200011"/>
    <n v="11766"/>
    <n v="289702.45199999999"/>
    <x v="0"/>
  </r>
  <r>
    <n v="4085714.2885000003"/>
    <n v="60457"/>
    <n v="1453990.85"/>
    <x v="0"/>
  </r>
  <r>
    <n v="2316728.76896"/>
    <n v="35020"/>
    <n v="859320.76"/>
    <x v="0"/>
  </r>
  <r>
    <n v="813466.943172"/>
    <n v="12213"/>
    <n v="292403.64600000001"/>
    <x v="0"/>
  </r>
  <r>
    <n v="765932.79749999987"/>
    <n v="11575"/>
    <n v="285902.5"/>
    <x v="0"/>
  </r>
  <r>
    <n v="736073.96355599992"/>
    <n v="11238"/>
    <n v="273735.20400000003"/>
    <x v="0"/>
  </r>
  <r>
    <n v="6003934.4714400005"/>
    <n v="139704"/>
    <n v="2650743.696"/>
    <x v="0"/>
  </r>
  <r>
    <n v="12788246.723759999"/>
    <n v="246195"/>
    <n v="4428063.2700000005"/>
    <x v="0"/>
  </r>
  <r>
    <n v="12039999.62672"/>
    <n v="231790"/>
    <n v="4168974.94"/>
    <x v="0"/>
  </r>
  <r>
    <n v="1469725.6481509998"/>
    <n v="37651"/>
    <n v="868119.10699999996"/>
    <x v="0"/>
  </r>
  <r>
    <n v="220089.96750000003"/>
    <n v="5070"/>
    <n v="118967.55"/>
    <x v="0"/>
  </r>
  <r>
    <n v="893620.96776000003"/>
    <n v="20586"/>
    <n v="484347.408"/>
    <x v="0"/>
  </r>
  <r>
    <n v="5001032.5693300003"/>
    <n v="115210"/>
    <n v="2534735.21"/>
    <x v="0"/>
  </r>
  <r>
    <n v="1511541.77944"/>
    <n v="34844"/>
    <n v="808311.1119999999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667302.6688000001"/>
    <n v="98028"/>
    <n v="1725292.8"/>
    <x v="0"/>
  </r>
  <r>
    <n v="348650.46899999998"/>
    <n v="13941"/>
    <n v="248149.80000000002"/>
    <x v="0"/>
  </r>
  <r>
    <n v="4578979.4620639998"/>
    <n v="209093"/>
    <n v="2939011.2079999996"/>
    <x v="1"/>
  </r>
  <r>
    <n v="4427381.8496000003"/>
    <n v="100910"/>
    <n v="1832525.6"/>
    <x v="0"/>
  </r>
  <r>
    <n v="1236069.45"/>
    <n v="28200"/>
    <n v="499422"/>
    <x v="0"/>
  </r>
  <r>
    <n v="4618418.0512200007"/>
    <n v="156749"/>
    <n v="2854399.29"/>
    <x v="0"/>
  </r>
  <r>
    <n v="3464779.6839600001"/>
    <n v="99558"/>
    <n v="1755207.5399999998"/>
    <x v="0"/>
  </r>
  <r>
    <n v="432587.10475"/>
    <n v="13339"/>
    <n v="243436.75"/>
    <x v="0"/>
  </r>
  <r>
    <n v="546875.55000000005"/>
    <n v="11934"/>
    <n v="298350"/>
    <x v="0"/>
  </r>
  <r>
    <n v="2213796"/>
    <n v="48126"/>
    <n v="1106898"/>
    <x v="0"/>
  </r>
  <r>
    <s v=""/>
    <s v=""/>
    <s v=""/>
    <x v="0"/>
  </r>
  <r>
    <s v=""/>
    <s v=""/>
    <s v=""/>
    <x v="0"/>
  </r>
  <r>
    <n v="1091436.3627860001"/>
    <n v="20429"/>
    <n v="457241.87800000003"/>
    <x v="0"/>
  </r>
  <r>
    <n v="2686983.7536000004"/>
    <n v="40620"/>
    <n v="946121.04"/>
    <x v="0"/>
  </r>
  <r>
    <n v="600179.89996800001"/>
    <n v="9382"/>
    <n v="209706.46400000001"/>
    <x v="0"/>
  </r>
  <r>
    <n v="246351.59128800003"/>
    <n v="4139"/>
    <n v="92059.638000000006"/>
    <x v="0"/>
  </r>
  <r>
    <n v="240330.09000000003"/>
    <n v="3750"/>
    <n v="87202.5"/>
    <x v="0"/>
  </r>
  <r>
    <n v="133724.24331599998"/>
    <n v="2103"/>
    <n v="48911.574000000001"/>
    <x v="0"/>
  </r>
  <r>
    <n v="1713080.7383040001"/>
    <n v="30966"/>
    <n v="686330.424"/>
    <x v="0"/>
  </r>
  <r>
    <n v="455260.40985599998"/>
    <n v="7168"/>
    <n v="164591.61600000001"/>
    <x v="0"/>
  </r>
  <r>
    <n v="550667.81615999993"/>
    <n v="7315"/>
    <n v="167835.36"/>
    <x v="0"/>
  </r>
  <r>
    <n v="2340998.5538099995"/>
    <n v="43955"/>
    <n v="975009.80999999994"/>
    <x v="0"/>
  </r>
  <r>
    <n v="1813107.7314240001"/>
    <n v="30642"/>
    <n v="710465.41200000001"/>
    <x v="0"/>
  </r>
  <r>
    <n v="2432451.6098219999"/>
    <n v="77311"/>
    <n v="1376599.666"/>
    <x v="0"/>
  </r>
  <r>
    <n v="2041059.1000839998"/>
    <n v="63197"/>
    <n v="1120230.0219999999"/>
    <x v="0"/>
  </r>
  <r>
    <n v="1180980.6291880002"/>
    <n v="19633"/>
    <n v="477356.76199999999"/>
    <x v="0"/>
  </r>
  <r>
    <n v="101756.13302400001"/>
    <n v="1736"/>
    <n v="43007.664000000004"/>
    <x v="0"/>
  </r>
  <r>
    <n v="112230.56553600002"/>
    <n v="1697"/>
    <n v="43198.832000000002"/>
    <x v="0"/>
  </r>
  <r>
    <n v="6904023.6748560006"/>
    <n v="210804"/>
    <n v="3697923.7680000002"/>
    <x v="0"/>
  </r>
  <r>
    <n v="4304512.6924799997"/>
    <n v="73437"/>
    <n v="1701388.416"/>
    <x v="0"/>
  </r>
  <r>
    <n v="3019669.6546800002"/>
    <n v="80481"/>
    <n v="1419684.84"/>
    <x v="0"/>
  </r>
  <r>
    <n v="1020725.0421000001"/>
    <n v="31539"/>
    <n v="551743.26599999995"/>
    <x v="0"/>
  </r>
  <r>
    <n v="4835036.1131999996"/>
    <n v="141579"/>
    <n v="2531432.52"/>
    <x v="0"/>
  </r>
  <r>
    <n v="561163.47837799997"/>
    <n v="15373"/>
    <n v="268627.80200000003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42957.68316799996"/>
    <n v="9044"/>
    <n v="200342.68800000002"/>
    <x v="0"/>
  </r>
  <r>
    <n v="301873.22256000002"/>
    <n v="4784"/>
    <n v="123972.576"/>
    <x v="0"/>
  </r>
  <r>
    <n v="1661821.940064"/>
    <n v="30448"/>
    <n v="698538.01600000006"/>
    <x v="0"/>
  </r>
  <r>
    <n v="1076712.8495159999"/>
    <n v="24294"/>
    <n v="633733.28399999999"/>
    <x v="0"/>
  </r>
  <r>
    <n v="419959.59548399999"/>
    <n v="7046"/>
    <n v="157111.70799999998"/>
    <x v="0"/>
  </r>
  <r>
    <n v="807144.95159999991"/>
    <n v="13260"/>
    <n v="302301.48"/>
    <x v="0"/>
  </r>
  <r>
    <n v="108425.95632000001"/>
    <n v="1818"/>
    <n v="42486.66"/>
    <x v="0"/>
  </r>
  <r>
    <n v="131592.35152"/>
    <n v="1853"/>
    <n v="42285.46"/>
    <x v="0"/>
  </r>
  <r>
    <n v="339094.79507200001"/>
    <n v="5716"/>
    <n v="132874.136"/>
    <x v="0"/>
  </r>
  <r>
    <n v="12562774.927560002"/>
    <n v="356130"/>
    <n v="6213043.9800000004"/>
    <x v="0"/>
  </r>
  <r>
    <n v="13301.114940000001"/>
    <n v="367"/>
    <n v="6510.579999999999"/>
    <x v="0"/>
  </r>
  <r>
    <n v="473692.97228800005"/>
    <n v="16199"/>
    <n v="287435.05599999998"/>
    <x v="0"/>
  </r>
  <r>
    <n v="2189119.4522999995"/>
    <n v="64637"/>
    <n v="1173161.54999999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41449.72"/>
    <n v="10000"/>
    <n v="251720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11487873.620790001"/>
    <n v="311087"/>
    <n v="5478242.0699999994"/>
    <x v="0"/>
  </r>
  <r>
    <s v=""/>
    <s v=""/>
    <s v=""/>
    <x v="0"/>
  </r>
  <r>
    <n v="787583.44808"/>
    <n v="47251"/>
    <n v="761686.12"/>
    <x v="0"/>
  </r>
  <r>
    <s v=""/>
    <s v=""/>
    <s v=""/>
    <x v="0"/>
  </r>
  <r>
    <s v=""/>
    <s v=""/>
    <s v=""/>
    <x v="0"/>
  </r>
  <r>
    <n v="4798.1868000000004"/>
    <n v="122"/>
    <n v="2159.4"/>
    <x v="0"/>
  </r>
  <r>
    <n v="654586.56825000001"/>
    <n v="16405"/>
    <n v="281542.61"/>
    <x v="0"/>
  </r>
  <r>
    <n v="9560.6572159999978"/>
    <n v="242"/>
    <n v="4314.3760000000002"/>
    <x v="0"/>
  </r>
  <r>
    <n v="9515.848320000001"/>
    <n v="240"/>
    <n v="4282.5600000000004"/>
    <x v="0"/>
  </r>
  <r>
    <n v="3134895.3201900003"/>
    <n v="81485"/>
    <n v="1465589.21"/>
    <x v="0"/>
  </r>
  <r>
    <n v="1875283.3195199999"/>
    <n v="48168"/>
    <n v="880414.70399999991"/>
    <x v="0"/>
  </r>
  <r>
    <n v="624243.0355199998"/>
    <n v="16407"/>
    <n v="290075.76"/>
    <x v="0"/>
  </r>
  <r>
    <n v="1527524.673402"/>
    <n v="156821"/>
    <n v="2500040.3820000002"/>
    <x v="0"/>
  </r>
  <r>
    <s v=""/>
    <s v=""/>
    <s v=""/>
    <x v="0"/>
  </r>
  <r>
    <n v="1028368.26"/>
    <n v="30025"/>
    <n v="426355"/>
    <x v="1"/>
  </r>
  <r>
    <n v="4773570.3214680003"/>
    <n v="117164"/>
    <n v="1856697.9080000001"/>
    <x v="0"/>
  </r>
  <r>
    <n v="1033219.4431679999"/>
    <n v="25278"/>
    <n v="422066.766"/>
    <x v="0"/>
  </r>
  <r>
    <n v="14425190.501479998"/>
    <n v="204215"/>
    <n v="4288106.57"/>
    <x v="0"/>
  </r>
  <r>
    <n v="3653397.48288"/>
    <n v="42312"/>
    <n v="1026235.248"/>
    <x v="0"/>
  </r>
  <r>
    <n v="11376637.432080003"/>
    <n v="126708"/>
    <n v="3073936.08"/>
    <x v="0"/>
  </r>
  <r>
    <n v="748172.28671999997"/>
    <n v="9195"/>
    <n v="220569.66"/>
    <x v="0"/>
  </r>
  <r>
    <n v="2648506.8432199997"/>
    <n v="42098"/>
    <n v="979115.28399999999"/>
    <x v="0"/>
  </r>
  <r>
    <n v="649290.21695999999"/>
    <n v="10532"/>
    <n v="245943.264"/>
    <x v="0"/>
  </r>
  <r>
    <n v="3433727.4194159997"/>
    <n v="52836"/>
    <n v="1258236.504"/>
    <x v="0"/>
  </r>
  <r>
    <n v="690188.38214999996"/>
    <n v="10825"/>
    <n v="264541.34999999998"/>
    <x v="0"/>
  </r>
  <r>
    <n v="6559431.7320000008"/>
    <n v="170366"/>
    <n v="2351050.8000000003"/>
    <x v="1"/>
  </r>
  <r>
    <n v="3125264.6739600003"/>
    <n v="81188"/>
    <n v="1052277.6680000001"/>
    <x v="1"/>
  </r>
  <r>
    <n v="1704535.4754600003"/>
    <n v="25287"/>
    <n v="581752.72199999995"/>
    <x v="0"/>
  </r>
  <r>
    <n v="797495.98285799997"/>
    <n v="31547"/>
    <n v="518191.02199999994"/>
    <x v="0"/>
  </r>
  <r>
    <n v="1889302.8"/>
    <n v="70000"/>
    <n v="1173480"/>
    <x v="0"/>
  </r>
  <r>
    <n v="3161057.7604"/>
    <n v="82724"/>
    <n v="1498131.64"/>
    <x v="0"/>
  </r>
  <r>
    <n v="732489.88887200004"/>
    <n v="27902"/>
    <n v="495595.32400000002"/>
    <x v="0"/>
  </r>
  <r>
    <n v="4809507.5634000013"/>
    <n v="121153"/>
    <n v="2206196.13"/>
    <x v="0"/>
  </r>
  <r>
    <n v="537617.42232000001"/>
    <n v="15055"/>
    <n v="259969.74000000002"/>
    <x v="0"/>
  </r>
  <r>
    <n v="6765935.4291200005"/>
    <n v="79712"/>
    <n v="2047801.28"/>
    <x v="0"/>
  </r>
  <r>
    <n v="1018959.97896"/>
    <n v="13002"/>
    <n v="320629.32"/>
    <x v="0"/>
  </r>
  <r>
    <n v="4842118.7942399997"/>
    <n v="51912"/>
    <n v="1363209.12"/>
    <x v="0"/>
  </r>
  <r>
    <n v="5404591.1719800001"/>
    <n v="64174"/>
    <n v="1522849.02"/>
    <x v="0"/>
  </r>
  <r>
    <n v="8491690.9077000003"/>
    <n v="119566"/>
    <n v="2827735.9"/>
    <x v="0"/>
  </r>
  <r>
    <n v="13163190.187680002"/>
    <n v="160112"/>
    <n v="3879513.7600000002"/>
    <x v="0"/>
  </r>
  <r>
    <n v="5564549.71875"/>
    <n v="70689"/>
    <n v="1780655.9100000001"/>
    <x v="0"/>
  </r>
  <r>
    <n v="3587329.5962920007"/>
    <n v="83374"/>
    <n v="1524576.9640000002"/>
    <x v="0"/>
  </r>
  <r>
    <n v="2090703.3705"/>
    <n v="65825"/>
    <n v="991324.5"/>
    <x v="0"/>
  </r>
  <r>
    <n v="5623973.35836"/>
    <n v="179021"/>
    <n v="2696056.2600000002"/>
    <x v="0"/>
  </r>
  <r>
    <n v="13760528.200817998"/>
    <n v="182497"/>
    <n v="4062748.2140000002"/>
    <x v="0"/>
  </r>
  <r>
    <n v="2422115.180472"/>
    <n v="26891"/>
    <n v="585901.10800000001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n v="4174138.9288500007"/>
    <n v="66463"/>
    <n v="1488106.57"/>
    <x v="0"/>
  </r>
  <r>
    <n v="1417502.0341999999"/>
    <n v="56470"/>
    <n v="1017589.4"/>
    <x v="0"/>
  </r>
  <r>
    <n v="370236.10800000007"/>
    <n v="14100"/>
    <n v="257466.00000000003"/>
    <x v="0"/>
  </r>
  <r>
    <n v="2507417.9243399999"/>
    <n v="97529"/>
    <n v="1679449.38"/>
    <x v="0"/>
  </r>
  <r>
    <n v="1480362.2449200002"/>
    <n v="56361"/>
    <n v="1007734.6799999999"/>
    <x v="0"/>
  </r>
  <r>
    <n v="708580.03007999994"/>
    <n v="27564"/>
    <n v="487331.52"/>
    <x v="0"/>
  </r>
  <r>
    <n v="347054.42200000002"/>
    <n v="13940"/>
    <n v="242695.4"/>
    <x v="0"/>
  </r>
  <r>
    <n v="1085771.368"/>
    <n v="42050"/>
    <n v="725783.00000000012"/>
    <x v="0"/>
  </r>
  <r>
    <n v="1283750.41536"/>
    <n v="55524"/>
    <n v="959454.72000000009"/>
    <x v="0"/>
  </r>
  <r>
    <n v="921537.64800000016"/>
    <n v="42025"/>
    <n v="726192"/>
    <x v="0"/>
  </r>
  <r>
    <n v="681372.86609999998"/>
    <n v="28901"/>
    <n v="510391.66000000003"/>
    <x v="0"/>
  </r>
  <r>
    <n v="3007543.4616"/>
    <n v="42527"/>
    <n v="951754.26"/>
    <x v="0"/>
  </r>
  <r>
    <n v="720678.52824000013"/>
    <n v="27984"/>
    <n v="491930.73600000003"/>
    <x v="0"/>
  </r>
  <r>
    <n v="4027788.895"/>
    <n v="78230"/>
    <n v="1740617.5"/>
    <x v="0"/>
  </r>
  <r>
    <n v="1660848.8959999999"/>
    <n v="27080"/>
    <n v="561097.6"/>
    <x v="0"/>
  </r>
  <r>
    <n v="3412541.3560000006"/>
    <n v="50383"/>
    <n v="1189038.8"/>
    <x v="0"/>
  </r>
  <r>
    <n v="4208963.3716800008"/>
    <n v="62807"/>
    <n v="1497318.88"/>
    <x v="0"/>
  </r>
  <r>
    <s v=""/>
    <s v=""/>
    <s v=""/>
    <x v="0"/>
  </r>
  <r>
    <s v=""/>
    <s v=""/>
    <s v=""/>
    <x v="0"/>
  </r>
  <r>
    <n v="3786248.7711360003"/>
    <n v="99606"/>
    <n v="2363451.1680000001"/>
    <x v="0"/>
  </r>
  <r>
    <n v="335529.46184"/>
    <n v="4465"/>
    <n v="105945.52"/>
    <x v="0"/>
  </r>
  <r>
    <n v="7305726.353600001"/>
    <n v="77585"/>
    <n v="1812385.5999999999"/>
    <x v="0"/>
  </r>
  <r>
    <n v="1132297.3758599998"/>
    <n v="13009"/>
    <n v="303239.78999999998"/>
    <x v="0"/>
  </r>
  <r>
    <n v="1303259.0032800001"/>
    <n v="12924"/>
    <n v="336411.72000000003"/>
    <x v="0"/>
  </r>
  <r>
    <n v="2504695.6215900001"/>
    <n v="37161"/>
    <n v="913788.99"/>
    <x v="0"/>
  </r>
  <r>
    <n v="1663792.5607359998"/>
    <n v="33508"/>
    <n v="762508.04799999995"/>
    <x v="0"/>
  </r>
  <r>
    <n v="1843065.8446139998"/>
    <n v="22349"/>
    <n v="530073.58200000005"/>
    <x v="0"/>
  </r>
  <r>
    <n v="12287358.744101999"/>
    <n v="116227"/>
    <n v="2710646.094"/>
    <x v="0"/>
  </r>
  <r>
    <n v="11085586.494788"/>
    <n v="132859"/>
    <n v="3146632.5560000003"/>
    <x v="0"/>
  </r>
  <r>
    <n v="2976077.963488"/>
    <n v="37907"/>
    <n v="982852.696"/>
    <x v="0"/>
  </r>
  <r>
    <n v="1873670.0209920004"/>
    <n v="22176"/>
    <n v="523664.06400000001"/>
    <x v="0"/>
  </r>
  <r>
    <n v="836080.5173200001"/>
    <n v="11702"/>
    <n v="286230.92"/>
    <x v="0"/>
  </r>
  <r>
    <n v="3161556.5078999996"/>
    <n v="37663"/>
    <n v="890579.2980000000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993650.8359999997"/>
    <n v="61710"/>
    <n v="1301587.3199999998"/>
    <x v="0"/>
  </r>
  <r>
    <n v="489663.55908000004"/>
    <n v="9651"/>
    <n v="228921.72"/>
    <x v="0"/>
  </r>
  <r>
    <n v="1129733.9321600001"/>
    <n v="21622"/>
    <n v="526928.14"/>
    <x v="0"/>
  </r>
  <r>
    <n v="22007.685700000005"/>
    <n v="715"/>
    <n v="12662.650000000001"/>
    <x v="0"/>
  </r>
  <r>
    <n v="448615.68192"/>
    <n v="10336"/>
    <n v="240932.15999999997"/>
    <x v="0"/>
  </r>
  <r>
    <n v="619.83600000000001"/>
    <n v="24"/>
    <n v="527.52"/>
    <x v="0"/>
  </r>
  <r>
    <n v="24862.073759999999"/>
    <n v="556"/>
    <n v="12387.68"/>
    <x v="0"/>
  </r>
  <r>
    <n v="846871.17984"/>
    <n v="18829"/>
    <n v="415744.31999999995"/>
    <x v="0"/>
  </r>
  <r>
    <n v="159756.96"/>
    <n v="5280"/>
    <n v="101111.99999999999"/>
    <x v="0"/>
  </r>
  <r>
    <n v="3770240.606352"/>
    <n v="83241"/>
    <n v="1862767.098"/>
    <x v="0"/>
  </r>
  <r>
    <n v="5571832.0941360006"/>
    <n v="93051"/>
    <n v="2146314.3659999999"/>
    <x v="0"/>
  </r>
  <r>
    <n v="329515.84892000002"/>
    <n v="6670"/>
    <n v="147500.38"/>
    <x v="0"/>
  </r>
  <r>
    <n v="1983910.0662000002"/>
    <n v="46225"/>
    <n v="1039785.15"/>
    <x v="0"/>
  </r>
  <r>
    <n v="5330.5322400000005"/>
    <n v="102"/>
    <n v="2378.64"/>
    <x v="0"/>
  </r>
  <r>
    <n v="66851.287199999992"/>
    <n v="1189"/>
    <n v="27109.200000000001"/>
    <x v="0"/>
  </r>
  <r>
    <n v="3672765.9044999992"/>
    <n v="68178"/>
    <n v="1585138.5"/>
    <x v="0"/>
  </r>
  <r>
    <n v="2171106.6998399999"/>
    <n v="40416"/>
    <n v="950988.4800000001"/>
    <x v="0"/>
  </r>
  <r>
    <n v="2280298.9536000001"/>
    <n v="47899"/>
    <n v="1111256.8"/>
    <x v="0"/>
  </r>
  <r>
    <n v="1072878.79104"/>
    <n v="23508"/>
    <n v="543504.96000000008"/>
    <x v="0"/>
  </r>
  <r>
    <n v="4524357.2928300006"/>
    <n v="97401"/>
    <n v="2208080.6700000004"/>
    <x v="0"/>
  </r>
  <r>
    <n v="2774198.3044999996"/>
    <n v="52925"/>
    <n v="1207748.5"/>
    <x v="0"/>
  </r>
  <r>
    <n v="2185591.7341080001"/>
    <n v="59349"/>
    <n v="1076116.068"/>
    <x v="0"/>
  </r>
  <r>
    <n v="2098863.4324320001"/>
    <n v="35412"/>
    <n v="802931.68799999997"/>
    <x v="0"/>
  </r>
  <r>
    <n v="10787086.227"/>
    <n v="220525"/>
    <n v="4859047.8499999996"/>
    <x v="0"/>
  </r>
  <r>
    <n v="7615228.3228800008"/>
    <n v="184194"/>
    <n v="4085422.92"/>
    <x v="0"/>
  </r>
  <r>
    <n v="941125.87800000003"/>
    <n v="20250"/>
    <n v="443718"/>
    <x v="0"/>
  </r>
  <r>
    <n v="3427313.2344"/>
    <n v="66264"/>
    <n v="1505849.4000000001"/>
    <x v="0"/>
  </r>
  <r>
    <n v="942999.05723999999"/>
    <n v="29453"/>
    <n v="513895.94400000002"/>
    <x v="0"/>
  </r>
  <r>
    <n v="2104351.8999750004"/>
    <n v="81275"/>
    <n v="1458317.3250000002"/>
    <x v="0"/>
  </r>
  <r>
    <n v="1282516.2044999998"/>
    <n v="48850"/>
    <n v="877834.5"/>
    <x v="0"/>
  </r>
  <r>
    <n v="1580049.9218580001"/>
    <n v="64418"/>
    <n v="1155852.1740000001"/>
    <x v="0"/>
  </r>
  <r>
    <n v="1171951.3641740002"/>
    <n v="49033"/>
    <n v="878524.26100000006"/>
    <x v="0"/>
  </r>
  <r>
    <n v="1162566.770762"/>
    <n v="48863"/>
    <n v="825100.61800000002"/>
    <x v="0"/>
  </r>
  <r>
    <n v="1144060.0534650001"/>
    <n v="49035"/>
    <n v="858259.60499999998"/>
    <x v="0"/>
  </r>
  <r>
    <n v="1073584.4180639999"/>
    <n v="48252"/>
    <n v="830947.69200000004"/>
    <x v="0"/>
  </r>
  <r>
    <n v="807083.61772500002"/>
    <n v="32417"/>
    <n v="570377.11499999999"/>
    <x v="0"/>
  </r>
  <r>
    <n v="1155516.9146759999"/>
    <n v="48758"/>
    <n v="858482.10599999991"/>
    <x v="0"/>
  </r>
  <r>
    <n v="1343859.5123500002"/>
    <n v="65255"/>
    <n v="1173676.43"/>
    <x v="0"/>
  </r>
  <r>
    <n v="551731.18000000005"/>
    <n v="17732"/>
    <n v="315274.96000000002"/>
    <x v="0"/>
  </r>
  <r>
    <n v="468960.35983999993"/>
    <n v="15481"/>
    <n v="272651.37199999997"/>
    <x v="0"/>
  </r>
  <r>
    <n v="540494.39861999999"/>
    <n v="17721"/>
    <n v="312244.02"/>
    <x v="0"/>
  </r>
  <r>
    <n v="757164.58927200001"/>
    <n v="28091"/>
    <n v="502098.53399999999"/>
    <x v="0"/>
  </r>
  <r>
    <n v="841919.61427200004"/>
    <n v="27852"/>
    <n v="502338.67200000002"/>
    <x v="0"/>
  </r>
  <r>
    <n v="239639.81183999998"/>
    <n v="4224"/>
    <n v="92632.319999999992"/>
    <x v="0"/>
  </r>
  <r>
    <n v="781151.72015999991"/>
    <n v="13769"/>
    <n v="299062.68"/>
    <x v="0"/>
  </r>
  <r>
    <n v="3602439.6962400004"/>
    <n v="114728"/>
    <n v="2031832.8800000001"/>
    <x v="0"/>
  </r>
  <r>
    <n v="466689.33674999996"/>
    <n v="16443"/>
    <n v="291863.25"/>
    <x v="0"/>
  </r>
  <r>
    <n v="470285.41599999997"/>
    <n v="16405"/>
    <n v="286759.40000000002"/>
    <x v="0"/>
  </r>
  <r>
    <n v="482301.09959999996"/>
    <n v="16355"/>
    <n v="291773.2"/>
    <x v="0"/>
  </r>
  <r>
    <n v="3074.9792500000003"/>
    <n v="115"/>
    <n v="1940.0500000000002"/>
    <x v="0"/>
  </r>
  <r>
    <n v="904564.93654999998"/>
    <n v="32593"/>
    <n v="570703.43000000005"/>
    <x v="0"/>
  </r>
  <r>
    <n v="898899.23447999998"/>
    <n v="32664"/>
    <n v="547775.28"/>
    <x v="0"/>
  </r>
  <r>
    <n v="977423.81906000001"/>
    <n v="32734"/>
    <n v="564006.82000000007"/>
    <x v="0"/>
  </r>
  <r>
    <n v="1346883.6027599999"/>
    <n v="49043"/>
    <n v="845501.32"/>
    <x v="0"/>
  </r>
  <r>
    <n v="1468331.11032"/>
    <n v="49146"/>
    <n v="847277.03999999992"/>
    <x v="0"/>
  </r>
  <r>
    <n v="430494.33125000005"/>
    <n v="16325"/>
    <n v="275076.25"/>
    <x v="0"/>
  </r>
  <r>
    <n v="2659331.6378720002"/>
    <n v="83573"/>
    <n v="1504146.8540000001"/>
    <x v="0"/>
  </r>
  <r>
    <n v="378128.12030000001"/>
    <n v="11795"/>
    <n v="212074.1"/>
    <x v="0"/>
  </r>
  <r>
    <n v="604252.70219999994"/>
    <n v="9653"/>
    <n v="236961.84399999998"/>
    <x v="0"/>
  </r>
  <r>
    <n v="1435846.1405760001"/>
    <n v="22248"/>
    <n v="510613.848"/>
    <x v="0"/>
  </r>
  <r>
    <n v="2706826.1965649999"/>
    <n v="43983"/>
    <n v="1017986.535"/>
    <x v="0"/>
  </r>
  <r>
    <n v="2107128.4659440001"/>
    <n v="43382"/>
    <n v="974620.0120000001"/>
    <x v="0"/>
  </r>
  <r>
    <n v="1535857.023668"/>
    <n v="35354"/>
    <n v="794545.79599999997"/>
    <x v="0"/>
  </r>
  <r>
    <n v="1170958.6943999999"/>
    <n v="27178"/>
    <n v="609874.32000000007"/>
    <x v="0"/>
  </r>
  <r>
    <n v="583432.94217000005"/>
    <n v="11643"/>
    <n v="293182.38300000003"/>
    <x v="0"/>
  </r>
  <r>
    <n v="2769535.679976"/>
    <n v="62872"/>
    <n v="1392426.1839999999"/>
    <x v="0"/>
  </r>
  <r>
    <n v="1875039.0334579998"/>
    <n v="56018"/>
    <n v="1266062.818"/>
    <x v="0"/>
  </r>
  <r>
    <n v="304327.76447999995"/>
    <n v="6432"/>
    <n v="144231.16800000001"/>
    <x v="0"/>
  </r>
  <r>
    <n v="2506425.400752"/>
    <n v="49712"/>
    <n v="1128512.112"/>
    <x v="0"/>
  </r>
  <r>
    <n v="1284358.1374399997"/>
    <n v="25361"/>
    <n v="585128.99199999997"/>
    <x v="0"/>
  </r>
  <r>
    <n v="1843908.7739520001"/>
    <n v="35216"/>
    <n v="828350.75199999998"/>
    <x v="0"/>
  </r>
  <r>
    <n v="1869477.3612900001"/>
    <n v="36223"/>
    <n v="834215.69000000006"/>
    <x v="0"/>
  </r>
  <r>
    <n v="2330256.7522479999"/>
    <n v="49562"/>
    <n v="1175709.764"/>
    <x v="0"/>
  </r>
  <r>
    <n v="222975.95399999997"/>
    <n v="6155"/>
    <n v="128516.4"/>
    <x v="0"/>
  </r>
  <r>
    <n v="63848.179824000006"/>
    <n v="1571"/>
    <n v="30389.424000000003"/>
    <x v="0"/>
  </r>
  <r>
    <n v="66858.996567999988"/>
    <n v="1582"/>
    <n v="36218.307999999997"/>
    <x v="0"/>
  </r>
  <r>
    <n v="49129.125849999997"/>
    <n v="1645"/>
    <n v="33673.15"/>
    <x v="0"/>
  </r>
  <r>
    <n v="12486526.271616001"/>
    <n v="232392"/>
    <n v="5604365.4720000001"/>
    <x v="0"/>
  </r>
  <r>
    <n v="1321704.1909410001"/>
    <n v="29881"/>
    <n v="674683.09900000005"/>
    <x v="0"/>
  </r>
  <r>
    <n v="480530.77351199999"/>
    <n v="9981"/>
    <n v="221238.84599999999"/>
    <x v="0"/>
  </r>
  <r>
    <n v="137788.67575200001"/>
    <n v="3224"/>
    <n v="73723.207999999999"/>
    <x v="0"/>
  </r>
  <r>
    <n v="330565.18382999999"/>
    <n v="6403"/>
    <n v="152615.505"/>
    <x v="0"/>
  </r>
  <r>
    <n v="602528.99387100001"/>
    <n v="13009"/>
    <n v="307884.00300000003"/>
    <x v="0"/>
  </r>
  <r>
    <n v="959898.01027199998"/>
    <n v="22213"/>
    <n v="487753.05399999995"/>
    <x v="0"/>
  </r>
  <r>
    <n v="1311355.6316000002"/>
    <n v="27955"/>
    <n v="660632.56000000006"/>
    <x v="0"/>
  </r>
  <r>
    <n v="1015140.7198640001"/>
    <n v="23222"/>
    <n v="517664.82400000002"/>
    <x v="0"/>
  </r>
  <r>
    <n v="767004.85828799999"/>
    <n v="12294"/>
    <n v="286302.67200000002"/>
    <x v="0"/>
  </r>
  <r>
    <n v="1853588.4304640002"/>
    <n v="34624"/>
    <n v="816918.65600000008"/>
    <x v="0"/>
  </r>
  <r>
    <n v="787169.25619199988"/>
    <n v="14236"/>
    <n v="331300.19199999998"/>
    <x v="0"/>
  </r>
  <r>
    <n v="10341770.086271998"/>
    <n v="219328"/>
    <n v="5102007.9359999998"/>
    <x v="0"/>
  </r>
  <r>
    <n v="3930376.7889119997"/>
    <n v="127144"/>
    <n v="2294440.6239999998"/>
    <x v="0"/>
  </r>
  <r>
    <n v="2919931.7803199999"/>
    <n v="95523"/>
    <n v="1697634.7559999998"/>
    <x v="0"/>
  </r>
  <r>
    <n v="1630564.0952999999"/>
    <n v="30223"/>
    <n v="729885.45"/>
    <x v="0"/>
  </r>
  <r>
    <n v="1243066.6709999999"/>
    <n v="22044"/>
    <n v="532362.6"/>
    <x v="0"/>
  </r>
  <r>
    <n v="617819.77451999998"/>
    <n v="11838"/>
    <n v="278548.14"/>
    <x v="0"/>
  </r>
  <r>
    <n v="1460256.20496"/>
    <n v="22071"/>
    <n v="513812.88"/>
    <x v="0"/>
  </r>
  <r>
    <n v="646266.66389999993"/>
    <n v="15202"/>
    <n v="254937.53999999998"/>
    <x v="0"/>
  </r>
  <r>
    <n v="1373472.9767999998"/>
    <n v="30032"/>
    <n v="539675.03999999992"/>
    <x v="0"/>
  </r>
  <r>
    <n v="1892220.7840200001"/>
    <n v="45486"/>
    <n v="768258.54"/>
    <x v="0"/>
  </r>
  <r>
    <n v="1233958.2112"/>
    <n v="30316"/>
    <n v="503245.60000000003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39462.15599999984"/>
    <n v="23910"/>
    <n v="428586.75"/>
    <x v="0"/>
  </r>
  <r>
    <n v="619874.97759999998"/>
    <n v="15790"/>
    <n v="284346.32"/>
    <x v="0"/>
  </r>
  <r>
    <n v="493650.35774400004"/>
    <n v="12003"/>
    <n v="215285.80799999999"/>
    <x v="0"/>
  </r>
  <r>
    <n v="149540.79148799999"/>
    <n v="4022"/>
    <n v="72733.847999999998"/>
    <x v="0"/>
  </r>
  <r>
    <n v="123587.745016"/>
    <n v="3299"/>
    <n v="59474.371999999996"/>
    <x v="0"/>
  </r>
  <r>
    <n v="10132.491864"/>
    <n v="244"/>
    <n v="4331.9760000000006"/>
    <x v="0"/>
  </r>
  <r>
    <n v="5446.0802880000001"/>
    <n v="121"/>
    <n v="2147.5080000000003"/>
    <x v="0"/>
  </r>
  <r>
    <n v="4127548.2723600003"/>
    <n v="95246"/>
    <n v="1681282.392"/>
    <x v="0"/>
  </r>
  <r>
    <n v="3348387.6228000005"/>
    <n v="78840"/>
    <n v="1389949.2"/>
    <x v="0"/>
  </r>
  <r>
    <n v="666924.45628799999"/>
    <n v="15852"/>
    <n v="282355.82400000002"/>
    <x v="0"/>
  </r>
  <r>
    <n v="1458372.6446400003"/>
    <n v="31516"/>
    <n v="561993.31200000003"/>
    <x v="0"/>
  </r>
  <r>
    <n v="1405747.9584960002"/>
    <n v="31612"/>
    <n v="568668.26800000004"/>
    <x v="0"/>
  </r>
  <r>
    <n v="4701121.0354349995"/>
    <n v="111369"/>
    <n v="1971119.9310000001"/>
    <x v="0"/>
  </r>
  <r>
    <n v="928223.84937599988"/>
    <n v="23577"/>
    <n v="422688.45600000001"/>
    <x v="0"/>
  </r>
  <r>
    <n v="470826.423144"/>
    <n v="12562"/>
    <n v="226467.73599999998"/>
    <x v="0"/>
  </r>
  <r>
    <n v="161618.282752"/>
    <n v="3928"/>
    <n v="70452.607999999993"/>
    <x v="0"/>
  </r>
  <r>
    <n v="435225.81959999999"/>
    <n v="11700"/>
    <n v="211582.8"/>
    <x v="0"/>
  </r>
  <r>
    <n v="24043.874799999998"/>
    <n v="275"/>
    <n v="6216.0999999999995"/>
    <x v="0"/>
  </r>
  <r>
    <n v="4210088.7989050001"/>
    <n v="77767"/>
    <n v="2023108.5050000001"/>
    <x v="0"/>
  </r>
  <r>
    <n v="4538412.2448000005"/>
    <n v="61420"/>
    <n v="1600850.88"/>
    <x v="0"/>
  </r>
  <r>
    <n v="1012873.38336"/>
    <n v="15542"/>
    <n v="404340.67199999996"/>
    <x v="0"/>
  </r>
  <r>
    <n v="1164579.7740000002"/>
    <n v="31485"/>
    <n v="560433"/>
    <x v="0"/>
  </r>
  <r>
    <n v="1135550.9339999999"/>
    <n v="30205"/>
    <n v="534628.5"/>
    <x v="0"/>
  </r>
  <r>
    <n v="632680.51199999999"/>
    <n v="15744"/>
    <n v="281817.59999999998"/>
    <x v="0"/>
  </r>
  <r>
    <n v="1164091.9664000003"/>
    <n v="31511"/>
    <n v="554593.60000000009"/>
    <x v="0"/>
  </r>
  <r>
    <n v="3193568.2749599996"/>
    <n v="77680"/>
    <n v="1370042.1600000001"/>
    <x v="0"/>
  </r>
  <r>
    <n v="3842610.8111999999"/>
    <n v="94472"/>
    <n v="1672154.4"/>
    <x v="0"/>
  </r>
  <r>
    <n v="3897008.8079999997"/>
    <n v="93346"/>
    <n v="1656891.5"/>
    <x v="0"/>
  </r>
  <r>
    <n v="1259452.128"/>
    <n v="30194"/>
    <n v="531414.4"/>
    <x v="0"/>
  </r>
  <r>
    <n v="611550.26009999996"/>
    <n v="14361"/>
    <n v="257061.89999999997"/>
    <x v="0"/>
  </r>
  <r>
    <n v="621309.95520000008"/>
    <n v="15177"/>
    <n v="267115.2"/>
    <x v="0"/>
  </r>
  <r>
    <n v="606752.24750000006"/>
    <n v="14513"/>
    <n v="253977.5"/>
    <x v="0"/>
  </r>
  <r>
    <n v="632252.64916799997"/>
    <n v="14574"/>
    <n v="262127.96400000001"/>
    <x v="0"/>
  </r>
  <r>
    <n v="545147.27567999996"/>
    <n v="14826"/>
    <n v="261085.86"/>
    <x v="0"/>
  </r>
  <r>
    <n v="1046067.0547199998"/>
    <n v="29362"/>
    <n v="554354.55999999994"/>
    <x v="0"/>
  </r>
  <r>
    <n v="2245813.7341500004"/>
    <n v="59031"/>
    <n v="1125721.17"/>
    <x v="0"/>
  </r>
  <r>
    <n v="7132870.0879699998"/>
    <n v="193397"/>
    <n v="3467608.21"/>
    <x v="0"/>
  </r>
  <r>
    <n v="1638298.9304999996"/>
    <n v="44973"/>
    <n v="799170.21"/>
    <x v="0"/>
  </r>
  <r>
    <n v="485703.90000000008"/>
    <n v="12438"/>
    <n v="220774.5"/>
    <x v="0"/>
  </r>
  <r>
    <n v="1555986.6201600002"/>
    <n v="37613"/>
    <n v="686061.12"/>
    <x v="0"/>
  </r>
  <r>
    <n v="471056.16240000003"/>
    <n v="12578"/>
    <n v="228668.04"/>
    <x v="0"/>
  </r>
  <r>
    <n v="1660514.1026400002"/>
    <n v="45774"/>
    <n v="825305.22000000009"/>
    <x v="0"/>
  </r>
  <r>
    <n v="1098379.71264"/>
    <n v="30268"/>
    <n v="529084.64"/>
    <x v="0"/>
  </r>
  <r>
    <n v="442142.35246999998"/>
    <n v="16073"/>
    <n v="277902.17"/>
    <x v="0"/>
  </r>
  <r>
    <n v="432313.92120000004"/>
    <n v="15988"/>
    <n v="276592.40000000002"/>
    <x v="0"/>
  </r>
  <r>
    <n v="4390895.5059200004"/>
    <n v="162593"/>
    <n v="2913666.56"/>
    <x v="0"/>
  </r>
  <r>
    <n v="2185412.2687999997"/>
    <n v="77776"/>
    <n v="1372746.4"/>
    <x v="0"/>
  </r>
  <r>
    <n v="994458.53460000001"/>
    <n v="39071"/>
    <n v="691556.7"/>
    <x v="0"/>
  </r>
  <r>
    <n v="362062.23705"/>
    <n v="12869"/>
    <n v="234344.49000000002"/>
    <x v="0"/>
  </r>
  <r>
    <n v="15880857.3126"/>
    <n v="428330"/>
    <n v="7530041.3999999994"/>
    <x v="0"/>
  </r>
  <r>
    <n v="7006170.1454999996"/>
    <n v="192063"/>
    <n v="3376467.5399999996"/>
    <x v="0"/>
  </r>
  <r>
    <n v="2803495.2689699996"/>
    <n v="79101"/>
    <n v="1355000.13"/>
    <x v="0"/>
  </r>
  <r>
    <n v="1127100.2914800001"/>
    <n v="31799"/>
    <n v="564114.25999999989"/>
    <x v="0"/>
  </r>
  <r>
    <n v="587162.22576000018"/>
    <n v="15884"/>
    <n v="280670.28000000003"/>
    <x v="0"/>
  </r>
  <r>
    <n v="2216657.5469200001"/>
    <n v="62719"/>
    <n v="1075003.6600000001"/>
    <x v="0"/>
  </r>
  <r>
    <n v="771337.68831"/>
    <n v="20127"/>
    <n v="453461.31"/>
    <x v="0"/>
  </r>
  <r>
    <n v="2872441.8723000004"/>
    <n v="79233"/>
    <n v="1398462.45"/>
    <x v="0"/>
  </r>
  <r>
    <n v="5086627.9552000007"/>
    <n v="142652"/>
    <n v="2510675.2000000002"/>
    <x v="0"/>
  </r>
  <r>
    <n v="10186514.6229"/>
    <n v="310695"/>
    <n v="5476620.7649999997"/>
    <x v="0"/>
  </r>
  <r>
    <n v="14712348.096449999"/>
    <n v="452307"/>
    <n v="7974172.4099999992"/>
    <x v="0"/>
  </r>
  <r>
    <n v="1259916.4510799998"/>
    <n v="44059"/>
    <n v="762661.28999999992"/>
    <x v="0"/>
  </r>
  <r>
    <n v="3511257.5903699999"/>
    <n v="157373"/>
    <n v="2658029.9700000002"/>
    <x v="0"/>
  </r>
  <r>
    <n v="8231684.3353709988"/>
    <n v="267459"/>
    <n v="4685079.3030000003"/>
    <x v="0"/>
  </r>
  <r>
    <n v="14025922.74216"/>
    <n v="462702"/>
    <n v="8711753.2559999991"/>
    <x v="0"/>
  </r>
  <r>
    <n v="776039.88774400007"/>
    <n v="12496"/>
    <n v="303852.73599999998"/>
    <x v="0"/>
  </r>
  <r>
    <n v="781952.98687999998"/>
    <n v="11290"/>
    <n v="281075.84000000003"/>
    <x v="0"/>
  </r>
  <r>
    <n v="862122.16365600016"/>
    <n v="11749"/>
    <n v="306695.89600000001"/>
    <x v="0"/>
  </r>
  <r>
    <n v="1023007.8748560001"/>
    <n v="11748"/>
    <n v="302933.92800000001"/>
    <x v="0"/>
  </r>
  <r>
    <n v="1660997.2616580003"/>
    <n v="23433"/>
    <n v="606867.83400000003"/>
    <x v="0"/>
  </r>
  <r>
    <n v="2024986.3885440002"/>
    <n v="24301"/>
    <n v="580891.10400000005"/>
    <x v="0"/>
  </r>
  <r>
    <n v="803077.17621599999"/>
    <n v="11683"/>
    <n v="301795.25599999999"/>
    <x v="0"/>
  </r>
  <r>
    <n v="4674312.0340400003"/>
    <n v="64234"/>
    <n v="1603537.5759999999"/>
    <x v="0"/>
  </r>
  <r>
    <n v="3280111.3973759999"/>
    <n v="46272"/>
    <n v="1112656.5119999999"/>
    <x v="0"/>
  </r>
  <r>
    <n v="993479.61913200014"/>
    <n v="11781"/>
    <n v="304468.16399999999"/>
    <x v="0"/>
  </r>
  <r>
    <n v="811128.53488000005"/>
    <n v="11728"/>
    <n v="305279.84000000003"/>
    <x v="0"/>
  </r>
  <r>
    <n v="1569742.3515359997"/>
    <n v="23448"/>
    <n v="608663.18400000001"/>
    <x v="0"/>
  </r>
  <r>
    <n v="1192904.3728800002"/>
    <n v="11610"/>
    <n v="304623.18"/>
    <x v="0"/>
  </r>
  <r>
    <n v="3687154.0889999997"/>
    <n v="46055"/>
    <n v="1103938.3499999999"/>
    <x v="0"/>
  </r>
  <r>
    <n v="2998176.3377279998"/>
    <n v="35802"/>
    <n v="933429.74399999995"/>
    <x v="0"/>
  </r>
  <r>
    <n v="656638.78767599992"/>
    <n v="10173"/>
    <n v="254609.84399999998"/>
    <x v="0"/>
  </r>
  <r>
    <n v="3069757.8791880002"/>
    <n v="45617"/>
    <n v="1119532.4140000001"/>
    <x v="0"/>
  </r>
  <r>
    <n v="6518209.6563679995"/>
    <n v="71732"/>
    <n v="1732184.3359999999"/>
    <x v="0"/>
  </r>
  <r>
    <n v="929466.06681600004"/>
    <n v="11958"/>
    <n v="293114.49599999998"/>
    <x v="0"/>
  </r>
  <r>
    <n v="689568.8008320001"/>
    <n v="11406"/>
    <n v="274291.48799999995"/>
    <x v="0"/>
  </r>
  <r>
    <n v="4430087.8557120003"/>
    <n v="230192"/>
    <n v="3078587.8080000002"/>
    <x v="1"/>
  </r>
  <r>
    <n v="3777924.8603999997"/>
    <n v="209400"/>
    <n v="2763661.2"/>
    <x v="1"/>
  </r>
  <r>
    <n v="2421549.3271400002"/>
    <n v="137230"/>
    <n v="1833118.34"/>
    <x v="1"/>
  </r>
  <r>
    <n v="2144863.2113999994"/>
    <n v="66521"/>
    <n v="1257246.899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72336.62992000004"/>
    <n v="5021"/>
    <n v="116085.52"/>
    <x v="0"/>
  </r>
  <r>
    <n v="7468649.7100599995"/>
    <n v="142981"/>
    <n v="3365772.7399999998"/>
    <x v="0"/>
  </r>
  <r>
    <n v="653501.85499999998"/>
    <n v="15500"/>
    <n v="362855"/>
    <x v="0"/>
  </r>
  <r>
    <n v="1962747.4354400001"/>
    <n v="41278"/>
    <n v="962602.96"/>
    <x v="0"/>
  </r>
  <r>
    <n v="324163.12823999999"/>
    <n v="7539"/>
    <n v="175507.92"/>
    <x v="0"/>
  </r>
  <r>
    <n v="1339397.6542500001"/>
    <n v="30013"/>
    <n v="706806.15"/>
    <x v="0"/>
  </r>
  <r>
    <n v="236212.55504000001"/>
    <n v="5384"/>
    <n v="128516.08"/>
    <x v="0"/>
  </r>
  <r>
    <n v="207087.69535999998"/>
    <n v="5323"/>
    <n v="124451.73999999999"/>
    <x v="0"/>
  </r>
  <r>
    <n v="1828552.176"/>
    <n v="48777"/>
    <n v="1142845.1100000001"/>
    <x v="0"/>
  </r>
  <r>
    <n v="269744.04218000005"/>
    <n v="6533"/>
    <n v="153002.86000000002"/>
    <x v="0"/>
  </r>
  <r>
    <n v="387624.13325999997"/>
    <n v="8762"/>
    <n v="210550.86000000002"/>
    <x v="0"/>
  </r>
  <r>
    <n v="1387675.8957600002"/>
    <n v="30184"/>
    <n v="782671.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953618.8008960001"/>
    <n v="187264"/>
    <n v="4690214.1440000003"/>
    <x v="0"/>
  </r>
  <r>
    <n v="2770772.9185919999"/>
    <n v="81633"/>
    <n v="1449149.0159999998"/>
    <x v="0"/>
  </r>
  <r>
    <n v="3497700.2191040004"/>
    <n v="96109"/>
    <n v="1643656.118"/>
    <x v="0"/>
  </r>
  <r>
    <n v="2392838.4654720002"/>
    <n v="65559"/>
    <n v="1145446.848"/>
    <x v="0"/>
  </r>
  <r>
    <n v="1880572.13916"/>
    <n v="75597"/>
    <n v="1315085.412"/>
    <x v="0"/>
  </r>
  <r>
    <n v="1958767.5346380002"/>
    <n v="75323"/>
    <n v="1303238.545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77874.2271999996"/>
    <n v="38844"/>
    <n v="998290.79999999993"/>
    <x v="0"/>
  </r>
  <r>
    <n v="3483113.3333999999"/>
    <n v="37629"/>
    <n v="985879.79999999993"/>
    <x v="0"/>
  </r>
  <r>
    <n v="1076832.12292"/>
    <n v="12997"/>
    <n v="337142.18"/>
    <x v="0"/>
  </r>
  <r>
    <n v="870637.90896000003"/>
    <n v="12996"/>
    <n v="340625.16000000003"/>
    <x v="0"/>
  </r>
  <r>
    <n v="1949653.2936"/>
    <n v="25385"/>
    <n v="645794.4"/>
    <x v="0"/>
  </r>
  <r>
    <n v="1755257.1036"/>
    <n v="24767"/>
    <n v="642951.32000000007"/>
    <x v="0"/>
  </r>
  <r>
    <n v="1062985.7638399999"/>
    <n v="12454"/>
    <n v="306866.56"/>
    <x v="0"/>
  </r>
  <r>
    <n v="10924.6181"/>
    <n v="121"/>
    <n v="3026.21"/>
    <x v="0"/>
  </r>
  <r>
    <n v="1971868.4908"/>
    <n v="25868"/>
    <n v="642302.43999999994"/>
    <x v="0"/>
  </r>
  <r>
    <n v="2019677.25024"/>
    <n v="25038"/>
    <n v="626450.76"/>
    <x v="0"/>
  </r>
  <r>
    <n v="1180611.62472"/>
    <n v="12527"/>
    <n v="319689.03999999998"/>
    <x v="0"/>
  </r>
  <r>
    <n v="1072585.8128"/>
    <n v="12785"/>
    <n v="327807.40000000002"/>
    <x v="0"/>
  </r>
  <r>
    <n v="912743.37107999995"/>
    <n v="12933"/>
    <n v="334706.03999999998"/>
    <x v="0"/>
  </r>
  <r>
    <n v="1678.3760000000002"/>
    <n v="25"/>
    <n v="602"/>
    <x v="0"/>
  </r>
  <r>
    <n v="1958984.6341200001"/>
    <n v="25926"/>
    <n v="661372.26"/>
    <x v="0"/>
  </r>
  <r>
    <n v="705312.87546000001"/>
    <n v="11785"/>
    <n v="298608.33"/>
    <x v="0"/>
  </r>
  <r>
    <n v="809460.24633600016"/>
    <n v="11586"/>
    <n v="308836.41599999997"/>
    <x v="0"/>
  </r>
  <r>
    <n v="6761677.0262399996"/>
    <n v="118081"/>
    <n v="2865117.3840000001"/>
    <x v="0"/>
  </r>
  <r>
    <n v="3630257.8020799998"/>
    <n v="75673"/>
    <n v="1720501.328"/>
    <x v="0"/>
  </r>
  <r>
    <n v="1841928.7056280002"/>
    <n v="33289"/>
    <n v="768110.38600000006"/>
    <x v="0"/>
  </r>
  <r>
    <n v="1694487.0468959997"/>
    <n v="33516"/>
    <n v="789234.76799999992"/>
    <x v="0"/>
  </r>
  <r>
    <n v="1892052.5562439999"/>
    <n v="43913"/>
    <n v="792980.95400000003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26838.49600000004"/>
    <n v="11750"/>
    <n v="290272"/>
    <x v="0"/>
  </r>
  <r>
    <n v="972245.16892800003"/>
    <n v="11703"/>
    <n v="292668.62400000001"/>
    <x v="0"/>
  </r>
  <r>
    <n v="920544.40168799995"/>
    <n v="11766"/>
    <n v="287490.44400000002"/>
    <x v="0"/>
  </r>
  <r>
    <n v="926912.81940600008"/>
    <n v="11823"/>
    <n v="293234.04599999997"/>
    <x v="0"/>
  </r>
  <r>
    <n v="821318.10453000013"/>
    <n v="11865"/>
    <n v="290526.39"/>
    <x v="0"/>
  </r>
  <r>
    <n v="951332.465616"/>
    <n v="11958"/>
    <n v="297849.864"/>
    <x v="0"/>
  </r>
  <r>
    <n v="944449.70081000007"/>
    <n v="12005"/>
    <n v="297651.97000000003"/>
    <x v="0"/>
  </r>
  <r>
    <n v="5297194.9190159999"/>
    <n v="59416"/>
    <n v="1520871.3520000002"/>
    <x v="0"/>
  </r>
  <r>
    <n v="839169.14551199996"/>
    <n v="11978"/>
    <n v="312889.31599999999"/>
    <x v="0"/>
  </r>
  <r>
    <n v="1873005.1199999999"/>
    <n v="24000"/>
    <n v="624960"/>
    <x v="0"/>
  </r>
  <r>
    <n v="6377533.2860400006"/>
    <n v="71640"/>
    <n v="1863141.4800000002"/>
    <x v="0"/>
  </r>
  <r>
    <n v="828668.5290000001"/>
    <n v="12060"/>
    <n v="302103"/>
    <x v="0"/>
  </r>
  <r>
    <s v=""/>
    <s v=""/>
    <s v=""/>
    <x v="0"/>
  </r>
  <r>
    <s v=""/>
    <s v=""/>
    <s v=""/>
    <x v="0"/>
  </r>
  <r>
    <s v=""/>
    <s v=""/>
    <s v=""/>
    <x v="0"/>
  </r>
  <r>
    <n v="303564.25389199995"/>
    <n v="4882"/>
    <n v="119091.50799999999"/>
    <x v="0"/>
  </r>
  <r>
    <n v="2932142.1030160002"/>
    <n v="56101"/>
    <n v="1346872.808"/>
    <x v="0"/>
  </r>
  <r>
    <n v="2932142.1030160002"/>
    <n v="56101"/>
    <n v="1346872.808"/>
    <x v="0"/>
  </r>
  <r>
    <n v="1797808.5249279998"/>
    <n v="33136"/>
    <n v="802951.55200000003"/>
    <x v="0"/>
  </r>
  <r>
    <n v="1411188.1479120001"/>
    <n v="22732"/>
    <n v="548886.87199999997"/>
    <x v="0"/>
  </r>
  <r>
    <n v="303564.25389199995"/>
    <n v="4882"/>
    <n v="119091.50799999999"/>
    <x v="0"/>
  </r>
  <r>
    <n v="5317646.4927599998"/>
    <n v="110635"/>
    <n v="2775389.61"/>
    <x v="0"/>
  </r>
  <r>
    <n v="6607862.5192499999"/>
    <n v="136765"/>
    <n v="3450580.95"/>
    <x v="0"/>
  </r>
  <r>
    <n v="2127698.1139500006"/>
    <n v="45665"/>
    <n v="1142081.6500000001"/>
    <x v="0"/>
  </r>
  <r>
    <n v="797728.13348800002"/>
    <n v="15236"/>
    <n v="359661.016"/>
    <x v="0"/>
  </r>
  <r>
    <n v="41991.202616000002"/>
    <n v="802"/>
    <n v="18932.012000000002"/>
    <x v="0"/>
  </r>
  <r>
    <n v="3088683.475416"/>
    <n v="56089"/>
    <n v="1325046.5359999998"/>
    <x v="0"/>
  </r>
  <r>
    <n v="640343.52417600004"/>
    <n v="11188"/>
    <n v="280729.29599999997"/>
    <x v="0"/>
  </r>
  <r>
    <n v="2095912.9702399999"/>
    <n v="34376"/>
    <n v="861806.32000000007"/>
    <x v="0"/>
  </r>
  <r>
    <n v="1949979.3927500003"/>
    <n v="43045"/>
    <n v="1121322.25"/>
    <x v="0"/>
  </r>
  <r>
    <n v="3671201.53125"/>
    <n v="70125"/>
    <n v="1687908.75"/>
    <x v="0"/>
  </r>
  <r>
    <n v="3826188.40478"/>
    <n v="45874"/>
    <n v="1152813.6199999999"/>
    <x v="0"/>
  </r>
  <r>
    <n v="839992.60223999992"/>
    <n v="13932"/>
    <n v="349414.56"/>
    <x v="0"/>
  </r>
  <r>
    <n v="25025431.933119997"/>
    <n v="428849"/>
    <n v="10824148.76"/>
    <x v="0"/>
  </r>
  <r>
    <n v="937776.07979999995"/>
    <n v="14413"/>
    <n v="347324.47399999999"/>
    <x v="0"/>
  </r>
  <r>
    <n v="955867.16220800008"/>
    <n v="17752"/>
    <n v="425586.44799999997"/>
    <x v="0"/>
  </r>
  <r>
    <n v="90150.117823999986"/>
    <n v="1636"/>
    <n v="40317.583999999995"/>
    <x v="0"/>
  </r>
  <r>
    <n v="937776.07979999995"/>
    <n v="14413"/>
    <n v="347324.47399999999"/>
    <x v="0"/>
  </r>
  <r>
    <n v="90150.117823999986"/>
    <n v="1636"/>
    <n v="40317.583999999995"/>
    <x v="0"/>
  </r>
  <r>
    <n v="5877291.4662000006"/>
    <n v="108570"/>
    <n v="2714684.2800000003"/>
    <x v="0"/>
  </r>
  <r>
    <n v="1717970.7622999998"/>
    <n v="38975"/>
    <n v="930645.05"/>
    <x v="0"/>
  </r>
  <r>
    <n v="1717970.7622999998"/>
    <n v="38975"/>
    <n v="930645.05"/>
    <x v="0"/>
  </r>
  <r>
    <n v="559987.941399"/>
    <n v="10841"/>
    <n v="242524.011"/>
    <x v="0"/>
  </r>
  <r>
    <n v="3559064.954016"/>
    <n v="44734"/>
    <n v="1106674.426"/>
    <x v="0"/>
  </r>
  <r>
    <n v="1217422.50315"/>
    <n v="21917"/>
    <n v="518052.12900000002"/>
    <x v="0"/>
  </r>
  <r>
    <n v="671480.17321199994"/>
    <n v="9006"/>
    <n v="234210.03599999999"/>
    <x v="0"/>
  </r>
  <r>
    <n v="548946.04391999997"/>
    <n v="8670"/>
    <n v="226182.96000000002"/>
    <x v="0"/>
  </r>
  <r>
    <n v="498453.48756000004"/>
    <n v="8991"/>
    <n v="234125.63999999998"/>
    <x v="0"/>
  </r>
  <r>
    <n v="12722151.443669999"/>
    <n v="169682"/>
    <n v="4097311.2539999997"/>
    <x v="0"/>
  </r>
  <r>
    <n v="1440304.3329479999"/>
    <n v="26721"/>
    <n v="696135.49199999997"/>
    <x v="0"/>
  </r>
  <r>
    <n v="4555816.6490199994"/>
    <n v="123746"/>
    <n v="2176692.14"/>
    <x v="0"/>
  </r>
  <r>
    <n v="574264.554"/>
    <n v="17065"/>
    <n v="296931"/>
    <x v="0"/>
  </r>
  <r>
    <n v="1161768.81672"/>
    <n v="30110"/>
    <n v="534392.28"/>
    <x v="0"/>
  </r>
  <r>
    <n v="625690.28699999989"/>
    <n v="15075"/>
    <n v="274666.5"/>
    <x v="0"/>
  </r>
  <r>
    <n v="620678.95239600004"/>
    <n v="15123"/>
    <n v="276841.63800000004"/>
    <x v="0"/>
  </r>
  <r>
    <n v="632858.34726399998"/>
    <n v="15118"/>
    <n v="276719.87199999997"/>
    <x v="0"/>
  </r>
  <r>
    <n v="1713732.7494399999"/>
    <n v="44708"/>
    <n v="800809.696"/>
    <x v="0"/>
  </r>
  <r>
    <n v="1156626.6120240001"/>
    <n v="29562"/>
    <n v="493862.772"/>
    <x v="0"/>
  </r>
  <r>
    <n v="612777.37295999995"/>
    <n v="14827"/>
    <n v="264128.17800000001"/>
    <x v="0"/>
  </r>
  <r>
    <n v="2079012.2614799996"/>
    <n v="49598"/>
    <n v="895739.87999999989"/>
    <x v="0"/>
  </r>
  <r>
    <n v="706822.36320000002"/>
    <n v="16608"/>
    <n v="295124.15999999997"/>
    <x v="0"/>
  </r>
  <r>
    <n v="2085259.7620799998"/>
    <n v="49809"/>
    <n v="877634.58000000007"/>
    <x v="0"/>
  </r>
  <r>
    <n v="40165.549900000005"/>
    <n v="562"/>
    <n v="13221.05"/>
    <x v="0"/>
  </r>
  <r>
    <n v="2007652.6361320005"/>
    <n v="123398"/>
    <n v="1954871.1160000002"/>
    <x v="0"/>
  </r>
  <r>
    <n v="1652838.0074999998"/>
    <n v="95250"/>
    <n v="1712785.5"/>
    <x v="0"/>
  </r>
  <r>
    <n v="852888.31187999982"/>
    <n v="47595"/>
    <n v="792647.13"/>
    <x v="0"/>
  </r>
  <r>
    <n v="10132608.977262"/>
    <n v="223151"/>
    <n v="4497385.2539999997"/>
    <x v="0"/>
  </r>
  <r>
    <n v="3597112.9565999997"/>
    <n v="88954"/>
    <n v="1567369.48"/>
    <x v="0"/>
  </r>
  <r>
    <n v="15650483.562000001"/>
    <n v="318012"/>
    <n v="6837258"/>
    <x v="0"/>
  </r>
  <r>
    <n v="2699299.3992480002"/>
    <n v="95811"/>
    <n v="1675542.7679999999"/>
    <x v="0"/>
  </r>
  <r>
    <n v="3360654.9939600001"/>
    <n v="128452"/>
    <n v="2263067.3359999997"/>
    <x v="0"/>
  </r>
  <r>
    <n v="10939423.57346"/>
    <n v="367307"/>
    <n v="6550553.0379999997"/>
    <x v="0"/>
  </r>
  <r>
    <n v="1358970.7954560001"/>
    <n v="48156"/>
    <n v="852553.82400000002"/>
    <x v="0"/>
  </r>
  <r>
    <n v="467087.6826"/>
    <n v="16027"/>
    <n v="288325.73"/>
    <x v="0"/>
  </r>
  <r>
    <s v=""/>
    <s v=""/>
    <s v=""/>
    <x v="0"/>
  </r>
  <r>
    <s v=""/>
    <s v=""/>
    <s v=""/>
    <x v="0"/>
  </r>
  <r>
    <n v="1290735.8284800001"/>
    <n v="32512"/>
    <n v="543925.76000000001"/>
    <x v="0"/>
  </r>
  <r>
    <n v="2618225.9070000001"/>
    <n v="64478"/>
    <n v="1112245.5"/>
    <x v="0"/>
  </r>
  <r>
    <n v="6592285.3972500013"/>
    <n v="146825"/>
    <n v="2644318.25"/>
    <x v="0"/>
  </r>
  <r>
    <n v="1971628.7759999998"/>
    <n v="48987"/>
    <n v="821511.99"/>
    <x v="0"/>
  </r>
  <r>
    <n v="1409920.5984"/>
    <n v="32740"/>
    <n v="573604.79999999993"/>
    <x v="0"/>
  </r>
  <r>
    <n v="1258360.6198199999"/>
    <n v="32086"/>
    <n v="536157.06000000006"/>
    <x v="0"/>
  </r>
  <r>
    <s v=""/>
    <s v=""/>
    <s v=""/>
    <x v="0"/>
  </r>
  <r>
    <s v=""/>
    <s v=""/>
    <s v=""/>
    <x v="0"/>
  </r>
  <r>
    <s v=""/>
    <s v=""/>
    <s v=""/>
    <x v="0"/>
  </r>
  <r>
    <n v="331483.47963200003"/>
    <n v="6382"/>
    <n v="146479.66400000002"/>
    <x v="0"/>
  </r>
  <r>
    <n v="567479.20654000004"/>
    <n v="11138"/>
    <n v="259715.88400000002"/>
    <x v="0"/>
  </r>
  <r>
    <n v="2334885.0792959998"/>
    <n v="43582"/>
    <n v="1097220.432"/>
    <x v="0"/>
  </r>
  <r>
    <n v="1544138.8335000002"/>
    <n v="29867"/>
    <n v="686283.92600000009"/>
    <x v="0"/>
  </r>
  <r>
    <n v="1807620.2185000002"/>
    <n v="37711"/>
    <n v="977092.01"/>
    <x v="0"/>
  </r>
  <r>
    <n v="70212.465579999989"/>
    <n v="1553"/>
    <n v="34333.724000000002"/>
    <x v="0"/>
  </r>
  <r>
    <n v="1024914.711072"/>
    <n v="19977"/>
    <n v="521319.79200000002"/>
    <x v="0"/>
  </r>
  <r>
    <n v="146715.944452"/>
    <n v="3221"/>
    <n v="80924.403999999995"/>
    <x v="0"/>
  </r>
  <r>
    <n v="634492.61356799991"/>
    <n v="14388"/>
    <n v="335355.50400000002"/>
    <x v="0"/>
  </r>
  <r>
    <n v="149542.908"/>
    <n v="3000"/>
    <n v="77604"/>
    <x v="0"/>
  </r>
  <r>
    <n v="204503.89838399997"/>
    <n v="4812"/>
    <n v="115083.792"/>
    <x v="0"/>
  </r>
  <r>
    <n v="590342.32857600006"/>
    <n v="13104"/>
    <n v="319449.31199999998"/>
    <x v="0"/>
  </r>
  <r>
    <n v="3776122.6809600005"/>
    <n v="69792"/>
    <n v="1431433.9200000002"/>
    <x v="0"/>
  </r>
  <r>
    <n v="3728083.1949900002"/>
    <n v="77979"/>
    <n v="1599349.29"/>
    <x v="0"/>
  </r>
  <r>
    <n v="5917684.6847999999"/>
    <n v="153416"/>
    <n v="3019226.88"/>
    <x v="0"/>
  </r>
  <r>
    <n v="14614413.264"/>
    <n v="675093"/>
    <n v="8303643.9000000004"/>
    <x v="1"/>
  </r>
  <r>
    <n v="194497.49027999997"/>
    <n v="3516"/>
    <n v="83083.08"/>
    <x v="0"/>
  </r>
  <r>
    <n v="263977.10614000005"/>
    <n v="5533"/>
    <n v="129527.53"/>
    <x v="0"/>
  </r>
  <r>
    <n v="161134.78593999997"/>
    <n v="3823"/>
    <n v="89419.97"/>
    <x v="0"/>
  </r>
  <r>
    <n v="533809.62900000007"/>
    <n v="10359"/>
    <n v="239914.44"/>
    <x v="0"/>
  </r>
  <r>
    <n v="245539.12950000001"/>
    <n v="5502"/>
    <n v="129572.1"/>
    <x v="0"/>
  </r>
  <r>
    <n v="1862376.7889999999"/>
    <n v="43225"/>
    <n v="1008871.5"/>
    <x v="0"/>
  </r>
  <r>
    <n v="62553.531900000009"/>
    <n v="1515"/>
    <n v="35481.300000000003"/>
    <x v="0"/>
  </r>
  <r>
    <n v="96809.178240000008"/>
    <n v="1944"/>
    <n v="44653.68"/>
    <x v="0"/>
  </r>
  <r>
    <n v="891457.59168000007"/>
    <n v="19398"/>
    <n v="502796.16000000003"/>
    <x v="0"/>
  </r>
  <r>
    <n v="2034832.7672400002"/>
    <n v="47541"/>
    <n v="1023557.7300000001"/>
    <x v="0"/>
  </r>
  <r>
    <n v="866677.30737000005"/>
    <n v="23041"/>
    <n v="498376.82999999996"/>
    <x v="0"/>
  </r>
  <r>
    <n v="1110523.5108"/>
    <n v="20655"/>
    <n v="486218.69999999995"/>
    <x v="0"/>
  </r>
  <r>
    <n v="2250364.5712799998"/>
    <n v="42574"/>
    <n v="934925.04"/>
    <x v="0"/>
  </r>
  <r>
    <n v="375503.77049999998"/>
    <n v="9946"/>
    <n v="211551.41999999998"/>
    <x v="0"/>
  </r>
  <r>
    <n v="1455373.875"/>
    <n v="23655"/>
    <n v="544065"/>
    <x v="0"/>
  </r>
  <r>
    <n v="1122240.0136500001"/>
    <n v="18819"/>
    <n v="441305.55"/>
    <x v="0"/>
  </r>
  <r>
    <n v="783333.93288000009"/>
    <n v="14514"/>
    <n v="342965.82"/>
    <x v="0"/>
  </r>
  <r>
    <n v="367395.70362000004"/>
    <n v="6182"/>
    <n v="144473.34"/>
    <x v="0"/>
  </r>
  <r>
    <n v="732844.098"/>
    <n v="12600"/>
    <n v="298998"/>
    <x v="0"/>
  </r>
  <r>
    <n v="1484447.2012800002"/>
    <n v="26924"/>
    <n v="620328.95999999996"/>
    <x v="0"/>
  </r>
  <r>
    <n v="654707.63957999996"/>
    <n v="11309"/>
    <n v="267118.58"/>
    <x v="0"/>
  </r>
  <r>
    <n v="397163.44780000002"/>
    <n v="11444"/>
    <n v="247762.59999999998"/>
    <x v="0"/>
  </r>
  <r>
    <n v="223233.42496"/>
    <n v="4804"/>
    <n v="113662.64"/>
    <x v="0"/>
  </r>
  <r>
    <n v="222880.16027999998"/>
    <n v="4827"/>
    <n v="113482.77"/>
    <x v="0"/>
  </r>
  <r>
    <n v="1965174.1055999999"/>
    <n v="42288"/>
    <n v="977698.56"/>
    <x v="0"/>
  </r>
  <r>
    <n v="240571.625"/>
    <n v="6335"/>
    <n v="137469.5"/>
    <x v="0"/>
  </r>
  <r>
    <n v="180554.22719999999"/>
    <n v="4793"/>
    <n v="103528.8"/>
    <x v="0"/>
  </r>
  <r>
    <n v="1409148.9500000002"/>
    <n v="25586"/>
    <n v="639650"/>
    <x v="0"/>
  </r>
  <r>
    <n v="3960685.7409600001"/>
    <n v="50310"/>
    <n v="1191542.04"/>
    <x v="0"/>
  </r>
  <r>
    <n v="810151.18400000001"/>
    <n v="11800"/>
    <n v="304912"/>
    <x v="0"/>
  </r>
  <r>
    <s v=""/>
    <s v=""/>
    <s v=""/>
    <x v="0"/>
  </r>
  <r>
    <s v=""/>
    <s v=""/>
    <s v=""/>
    <x v="0"/>
  </r>
  <r>
    <n v="1817006.0503999998"/>
    <n v="23312"/>
    <n v="592824.16"/>
    <x v="0"/>
  </r>
  <r>
    <n v="2254664.412"/>
    <n v="81510"/>
    <n v="1450878"/>
    <x v="0"/>
  </r>
  <r>
    <n v="808982.78760000004"/>
    <n v="32895"/>
    <n v="581583.6"/>
    <x v="0"/>
  </r>
  <r>
    <n v="780435.4049999998"/>
    <n v="32875"/>
    <n v="566765"/>
    <x v="0"/>
  </r>
  <r>
    <n v="777713.14288000017"/>
    <n v="32723"/>
    <n v="546146.87"/>
    <x v="0"/>
  </r>
  <r>
    <n v="740518.848"/>
    <n v="32496"/>
    <n v="548532.47999999998"/>
    <x v="0"/>
  </r>
  <r>
    <n v="779701.5318"/>
    <n v="32462"/>
    <n v="574577.4"/>
    <x v="0"/>
  </r>
  <r>
    <n v="843802.44672000001"/>
    <n v="32304"/>
    <n v="556597.92000000004"/>
    <x v="0"/>
  </r>
  <r>
    <n v="425174.69040000002"/>
    <n v="16564"/>
    <n v="296495.59999999998"/>
    <x v="0"/>
  </r>
  <r>
    <n v="363626.87063999998"/>
    <n v="16167"/>
    <n v="270958.92000000004"/>
    <x v="0"/>
  </r>
  <r>
    <n v="421614.82862999995"/>
    <n v="16101"/>
    <n v="279030.32999999996"/>
    <x v="0"/>
  </r>
  <r>
    <n v="1225560.1280799997"/>
    <n v="48943"/>
    <n v="859439.08"/>
    <x v="0"/>
  </r>
  <r>
    <n v="11577099.166668"/>
    <n v="384227"/>
    <n v="6438876.0659999996"/>
    <x v="0"/>
  </r>
  <r>
    <n v="1023458.234188"/>
    <n v="23777"/>
    <n v="529466.23600000003"/>
    <x v="0"/>
  </r>
  <r>
    <n v="306517.35428999999"/>
    <n v="6363"/>
    <n v="141252.23700000002"/>
    <x v="0"/>
  </r>
  <r>
    <n v="2263151.0317500001"/>
    <n v="57710"/>
    <n v="1026372.35"/>
    <x v="0"/>
  </r>
  <r>
    <n v="1046771.751672"/>
    <n v="21064"/>
    <n v="531086.63199999998"/>
    <x v="0"/>
  </r>
  <r>
    <n v="884255.71247999999"/>
    <n v="26748"/>
    <n v="597470.076"/>
    <x v="0"/>
  </r>
  <r>
    <n v="301762.68761600001"/>
    <n v="6431"/>
    <n v="142408.06399999998"/>
    <x v="0"/>
  </r>
  <r>
    <n v="466337.65499999997"/>
    <n v="9325"/>
    <n v="211491"/>
    <x v="0"/>
  </r>
  <r>
    <n v="1502021.0004799999"/>
    <n v="28840"/>
    <n v="684603.92"/>
    <x v="0"/>
  </r>
  <r>
    <n v="105761.06910000002"/>
    <n v="3301"/>
    <n v="72044.324999999997"/>
    <x v="0"/>
  </r>
  <r>
    <n v="2057703.0479200003"/>
    <n v="40955"/>
    <n v="941309.72000000009"/>
    <x v="0"/>
  </r>
  <r>
    <n v="1946598.8320800003"/>
    <n v="38010"/>
    <n v="873697.86"/>
    <x v="0"/>
  </r>
  <r>
    <n v="119431.64202400003"/>
    <n v="3314"/>
    <n v="68324.737999999998"/>
    <x v="0"/>
  </r>
  <r>
    <n v="299973.45484800002"/>
    <n v="6432"/>
    <n v="152425.53599999999"/>
    <x v="0"/>
  </r>
  <r>
    <s v=""/>
    <s v=""/>
    <s v=""/>
    <x v="0"/>
  </r>
  <r>
    <s v=""/>
    <s v=""/>
    <s v=""/>
    <x v="0"/>
  </r>
  <r>
    <n v="342345.21446400002"/>
    <n v="16787"/>
    <n v="283633.152"/>
    <x v="0"/>
  </r>
  <r>
    <n v="2564006.9373299996"/>
    <n v="119153"/>
    <n v="1995336.1379999998"/>
    <x v="0"/>
  </r>
  <r>
    <n v="4491304.6294220006"/>
    <n v="203983"/>
    <n v="3517074.8860000004"/>
    <x v="0"/>
  </r>
  <r>
    <n v="1820863.274736"/>
    <n v="84984"/>
    <n v="1460195.088"/>
    <x v="0"/>
  </r>
  <r>
    <n v="1161340.7260799999"/>
    <n v="27966"/>
    <n v="503835.45599999995"/>
    <x v="0"/>
  </r>
  <r>
    <n v="2442130.93481"/>
    <n v="59297"/>
    <n v="1045880.4860000001"/>
    <x v="0"/>
  </r>
  <r>
    <n v="7653907.2631139997"/>
    <n v="135423"/>
    <n v="2974701.6180000002"/>
    <x v="0"/>
  </r>
  <r>
    <n v="8802.9339199999995"/>
    <n v="242"/>
    <n v="4317.28"/>
    <x v="0"/>
  </r>
  <r>
    <n v="1525227.4584599999"/>
    <n v="43271"/>
    <n v="732578.03"/>
    <x v="0"/>
  </r>
  <r>
    <n v="2026153.5566999994"/>
    <n v="58569"/>
    <n v="989816.09999999986"/>
    <x v="0"/>
  </r>
  <r>
    <n v="4549221.4586500004"/>
    <n v="130405"/>
    <n v="2205148.5499999998"/>
    <x v="0"/>
  </r>
  <r>
    <n v="1085050.0280000002"/>
    <n v="26965"/>
    <n v="482673.49999999994"/>
    <x v="0"/>
  </r>
  <r>
    <n v="4145137.7553600008"/>
    <n v="100086"/>
    <n v="1797544.56"/>
    <x v="0"/>
  </r>
  <r>
    <n v="529536.45779999997"/>
    <n v="13967"/>
    <n v="247215.9"/>
    <x v="0"/>
  </r>
  <r>
    <n v="5434964.9546400011"/>
    <n v="141784"/>
    <n v="2564872.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760301.7638499998"/>
    <n v="380427"/>
    <n v="6417803.4900000002"/>
    <x v="0"/>
  </r>
  <r>
    <n v="990273.36786"/>
    <n v="27598"/>
    <n v="453214.35600000003"/>
    <x v="0"/>
  </r>
  <r>
    <n v="2980527.7454999997"/>
    <n v="83518"/>
    <n v="1402601.2920000001"/>
    <x v="0"/>
  </r>
  <r>
    <n v="2761902.0811199998"/>
    <n v="145886"/>
    <n v="2340594.9840000002"/>
    <x v="0"/>
  </r>
  <r>
    <n v="1675942.4924000001"/>
    <n v="42383"/>
    <n v="728987.6"/>
    <x v="0"/>
  </r>
  <r>
    <n v="591918.6"/>
    <n v="13468"/>
    <n v="236767.43999999997"/>
    <x v="0"/>
  </r>
  <r>
    <n v="9320599.1721119992"/>
    <n v="112506"/>
    <n v="2598438.5759999999"/>
    <x v="0"/>
  </r>
  <r>
    <n v="8023593.5920000011"/>
    <n v="164200"/>
    <n v="3749342.8"/>
    <x v="0"/>
  </r>
  <r>
    <n v="7320966.15888"/>
    <n v="165316"/>
    <n v="3697457.656"/>
    <x v="0"/>
  </r>
  <r>
    <n v="2138635.5953600002"/>
    <n v="46895"/>
    <n v="1081211.1200000001"/>
    <x v="0"/>
  </r>
  <r>
    <n v="1881054.8266379999"/>
    <n v="41843"/>
    <n v="921633.91799999995"/>
    <x v="0"/>
  </r>
  <r>
    <n v="2563557.0670080003"/>
    <n v="75083"/>
    <n v="1227757.216"/>
    <x v="0"/>
  </r>
  <r>
    <n v="4248817.9122480005"/>
    <n v="78391"/>
    <n v="1795781.0280000002"/>
    <x v="0"/>
  </r>
  <r>
    <n v="2104425.2595079998"/>
    <n v="75569"/>
    <n v="1293439.004"/>
    <x v="0"/>
  </r>
  <r>
    <n v="912324.51468000002"/>
    <n v="30694"/>
    <n v="533523.10800000001"/>
    <x v="0"/>
  </r>
  <r>
    <n v="8813.7703799999999"/>
    <n v="243"/>
    <n v="4227.2280000000001"/>
    <x v="0"/>
  </r>
  <r>
    <n v="2609798.1791039994"/>
    <n v="75182"/>
    <n v="1300347.872"/>
    <x v="0"/>
  </r>
  <r>
    <n v="2208746.2005000003"/>
    <n v="60375"/>
    <n v="1050283.5"/>
    <x v="0"/>
  </r>
  <r>
    <n v="494499.84095200006"/>
    <n v="15053"/>
    <n v="260537.32399999999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1"/>
  </r>
  <r>
    <n v="14240883.317709997"/>
    <n v="395023"/>
    <n v="6758843.5299999993"/>
    <x v="0"/>
  </r>
  <r>
    <n v="178517.68531200002"/>
    <n v="3951"/>
    <n v="87680.592000000004"/>
    <x v="0"/>
  </r>
  <r>
    <n v="83570.988671999992"/>
    <n v="1626"/>
    <n v="36084.192000000003"/>
    <x v="0"/>
  </r>
  <r>
    <n v="2711841.7409999999"/>
    <n v="63210"/>
    <n v="1485940.68"/>
    <x v="0"/>
  </r>
  <r>
    <n v="433416.95020800002"/>
    <n v="10923"/>
    <n v="242403.21600000001"/>
    <x v="0"/>
  </r>
  <r>
    <n v="10772431.139111999"/>
    <n v="276569"/>
    <n v="6127662.7639999995"/>
    <x v="0"/>
  </r>
  <r>
    <n v="1271201.0774999999"/>
    <n v="20875"/>
    <n v="502252.5"/>
    <x v="0"/>
  </r>
  <r>
    <n v="2555686.6615800001"/>
    <n v="36153"/>
    <n v="868395.05999999994"/>
    <x v="0"/>
  </r>
  <r>
    <n v="800677.33844399999"/>
    <n v="14617"/>
    <n v="350252.554"/>
    <x v="0"/>
  </r>
  <r>
    <n v="591156.12082800001"/>
    <n v="10189"/>
    <n v="248489.33200000002"/>
    <x v="0"/>
  </r>
  <r>
    <n v="7884416.6213600012"/>
    <n v="255947"/>
    <n v="4289671.7200000007"/>
    <x v="0"/>
  </r>
  <r>
    <n v="3494823.9075000002"/>
    <n v="112150"/>
    <n v="1894213.5"/>
    <x v="0"/>
  </r>
  <r>
    <n v="7617205.0889999997"/>
    <n v="180063"/>
    <n v="3187115.1"/>
    <x v="0"/>
  </r>
  <r>
    <n v="1930423.1039999998"/>
    <n v="45036"/>
    <n v="846676.8"/>
    <x v="0"/>
  </r>
  <r>
    <s v=""/>
    <s v=""/>
    <s v=""/>
    <x v="0"/>
  </r>
  <r>
    <s v=""/>
    <s v=""/>
    <s v=""/>
    <x v="0"/>
  </r>
  <r>
    <s v=""/>
    <s v=""/>
    <s v=""/>
    <x v="0"/>
  </r>
  <r>
    <n v="1340893.81917"/>
    <n v="43473"/>
    <n v="727955.38500000001"/>
    <x v="0"/>
  </r>
  <r>
    <n v="893132.93433000008"/>
    <n v="29210"/>
    <n v="487252.01"/>
    <x v="0"/>
  </r>
  <r>
    <n v="873170.15262399998"/>
    <n v="29144"/>
    <n v="485364.17599999998"/>
    <x v="0"/>
  </r>
  <r>
    <n v="873314.37230399996"/>
    <n v="29196"/>
    <n v="484098.87599999999"/>
    <x v="0"/>
  </r>
  <r>
    <n v="815101.90171200002"/>
    <n v="29232"/>
    <n v="487209.74400000006"/>
    <x v="0"/>
  </r>
  <r>
    <n v="825806.27656799997"/>
    <n v="29286"/>
    <n v="499882.734"/>
    <x v="0"/>
  </r>
  <r>
    <n v="1252587.3577559998"/>
    <n v="43893"/>
    <n v="742493.98800000001"/>
    <x v="0"/>
  </r>
  <r>
    <n v="1599209.6980979997"/>
    <n v="58199"/>
    <n v="985949.25899999996"/>
    <x v="0"/>
  </r>
  <r>
    <n v="2047861.5566720001"/>
    <n v="73046"/>
    <n v="1216069.808"/>
    <x v="0"/>
  </r>
  <r>
    <s v=""/>
    <s v=""/>
    <s v=""/>
    <x v="1"/>
  </r>
  <r>
    <n v="5950451.5199999996"/>
    <n v="224376"/>
    <n v="2333510.4"/>
    <x v="1"/>
  </r>
  <r>
    <n v="1424772.69144"/>
    <n v="32232"/>
    <n v="566960.88"/>
    <x v="0"/>
  </r>
  <r>
    <n v="1533991.1414399999"/>
    <n v="32646"/>
    <n v="571957.92000000004"/>
    <x v="0"/>
  </r>
  <r>
    <n v="1253497.1195399999"/>
    <n v="28318"/>
    <n v="634040.02"/>
    <x v="0"/>
  </r>
  <r>
    <n v="2530376.2923750002"/>
    <n v="85125"/>
    <n v="1514288.6250000002"/>
    <x v="0"/>
  </r>
  <r>
    <n v="8537271.4932119995"/>
    <n v="255156"/>
    <n v="4533866.9639999997"/>
    <x v="0"/>
  </r>
  <r>
    <n v="2032902.6325919998"/>
    <n v="58332"/>
    <n v="1028276.496"/>
    <x v="0"/>
  </r>
  <r>
    <n v="529019.53868400003"/>
    <n v="14651"/>
    <n v="260729.196"/>
    <x v="0"/>
  </r>
  <r>
    <n v="4655469.3156719999"/>
    <n v="243372"/>
    <n v="4282860.4559999993"/>
    <x v="0"/>
  </r>
  <r>
    <n v="589306.25807999994"/>
    <n v="30417"/>
    <n v="542639.28"/>
    <x v="0"/>
  </r>
  <r>
    <n v="563546.08266000007"/>
    <n v="30305"/>
    <n v="515124.39"/>
    <x v="0"/>
  </r>
  <r>
    <n v="869857.42544999998"/>
    <n v="44865"/>
    <n v="787201.28999999992"/>
    <x v="0"/>
  </r>
  <r>
    <n v="1205466.9316799999"/>
    <n v="60692"/>
    <n v="1094883.68"/>
    <x v="0"/>
  </r>
  <r>
    <n v="2878660.0908799996"/>
    <n v="181232"/>
    <n v="2937408.2559999996"/>
    <x v="0"/>
  </r>
  <r>
    <n v="4017628.3816"/>
    <n v="81343"/>
    <n v="1877396.44"/>
    <x v="0"/>
  </r>
  <r>
    <n v="5776759.875"/>
    <n v="139220"/>
    <n v="3080938.6"/>
    <x v="0"/>
  </r>
  <r>
    <n v="624905.81999999995"/>
    <n v="27930"/>
    <n v="473413.5"/>
    <x v="0"/>
  </r>
  <r>
    <n v="917407.4754"/>
    <n v="41187"/>
    <n v="696060.29999999993"/>
    <x v="0"/>
  </r>
  <r>
    <n v="620423.26419000002"/>
    <n v="27953"/>
    <n v="473244.29"/>
    <x v="0"/>
  </r>
  <r>
    <n v="590796.64799999993"/>
    <n v="27066"/>
    <n v="460122"/>
    <x v="0"/>
  </r>
  <r>
    <n v="1108638.72"/>
    <n v="54992"/>
    <n v="923865.60000000009"/>
    <x v="0"/>
  </r>
  <r>
    <n v="1012299.76596"/>
    <n v="12524"/>
    <n v="319236.76"/>
    <x v="0"/>
  </r>
  <r>
    <n v="2231788.17264"/>
    <n v="26143"/>
    <n v="612791.92000000004"/>
    <x v="0"/>
  </r>
  <r>
    <n v="1501654.7808000001"/>
    <n v="45830"/>
    <n v="807341.28"/>
    <x v="0"/>
  </r>
  <r>
    <n v="432452.75436000002"/>
    <n v="15356"/>
    <n v="259731.38400000002"/>
    <x v="0"/>
  </r>
  <r>
    <n v="885460.831794"/>
    <n v="30387"/>
    <n v="526120.51800000004"/>
    <x v="0"/>
  </r>
  <r>
    <n v="4084307.9402399999"/>
    <n v="121803"/>
    <n v="2195864.4839999997"/>
    <x v="0"/>
  </r>
  <r>
    <n v="1812350.131578"/>
    <n v="47789"/>
    <n v="817478.63400000008"/>
    <x v="0"/>
  </r>
  <r>
    <n v="3474883.3838879997"/>
    <n v="79051"/>
    <n v="1414854.798"/>
    <x v="0"/>
  </r>
  <r>
    <n v="9102202.3476800006"/>
    <n v="222011"/>
    <n v="3805268.54"/>
    <x v="0"/>
  </r>
  <r>
    <n v="15364842.810176002"/>
    <n v="395026"/>
    <n v="6585873.4720000001"/>
    <x v="0"/>
  </r>
  <r>
    <n v="1227230.8072200001"/>
    <n v="21395"/>
    <n v="561148.06000000006"/>
    <x v="0"/>
  </r>
  <r>
    <n v="1725618.48704"/>
    <n v="41045"/>
    <n v="1066513.28"/>
    <x v="0"/>
  </r>
  <r>
    <n v="1435662.5999999999"/>
    <n v="25125"/>
    <n v="631893.75"/>
    <x v="0"/>
  </r>
  <r>
    <n v="4129896.7580079995"/>
    <n v="70877"/>
    <n v="1867041.9339999999"/>
    <x v="0"/>
  </r>
  <r>
    <n v="3851093.3258880004"/>
    <n v="85744"/>
    <n v="2128852.0320000001"/>
    <x v="0"/>
  </r>
  <r>
    <n v="2195236.344"/>
    <n v="47750"/>
    <n v="1187256"/>
    <x v="0"/>
  </r>
  <r>
    <n v="822966"/>
    <n v="14438"/>
    <n v="216570"/>
    <x v="1"/>
  </r>
  <r>
    <n v="436175.04"/>
    <n v="8286"/>
    <n v="116004"/>
    <x v="1"/>
  </r>
  <r>
    <n v="170088"/>
    <n v="5968"/>
    <n v="89520"/>
    <x v="0"/>
  </r>
  <r>
    <n v="171432.1"/>
    <n v="6619"/>
    <n v="92666"/>
    <x v="0"/>
  </r>
  <r>
    <n v="5822116.2475400008"/>
    <n v="371729"/>
    <n v="4997524.676"/>
    <x v="1"/>
  </r>
  <r>
    <n v="4454480.5893209996"/>
    <n v="86861"/>
    <n v="2132350.6889999998"/>
    <x v="0"/>
  </r>
  <r>
    <n v="1149085.9251719997"/>
    <n v="24503"/>
    <n v="554845.93199999991"/>
    <x v="0"/>
  </r>
  <r>
    <n v="8365816.5328140007"/>
    <n v="178091"/>
    <n v="3826997.4990000003"/>
    <x v="0"/>
  </r>
  <r>
    <n v="2635060.6693079998"/>
    <n v="61188"/>
    <n v="1332858.2040000001"/>
    <x v="0"/>
  </r>
  <r>
    <n v="250947.05679999999"/>
    <n v="6325"/>
    <n v="125285.6"/>
    <x v="0"/>
  </r>
  <r>
    <n v="1325247.0890999998"/>
    <n v="20770"/>
    <n v="504087.89999999997"/>
    <x v="0"/>
  </r>
  <r>
    <n v="1529523.38265"/>
    <n v="31253"/>
    <n v="709755.63"/>
    <x v="0"/>
  </r>
  <r>
    <n v="1513594.2905999997"/>
    <n v="34839"/>
    <n v="773425.79999999993"/>
    <x v="0"/>
  </r>
  <r>
    <n v="310609.89400000003"/>
    <n v="8050"/>
    <n v="172753"/>
    <x v="0"/>
  </r>
  <r>
    <n v="5751114.8079500003"/>
    <n v="127909"/>
    <n v="2308757.4500000002"/>
    <x v="0"/>
  </r>
  <r>
    <n v="1280872.6319999998"/>
    <n v="32240"/>
    <n v="538408"/>
    <x v="0"/>
  </r>
  <r>
    <n v="687831.45948000008"/>
    <n v="15969"/>
    <n v="285525.71999999997"/>
    <x v="0"/>
  </r>
  <r>
    <n v="3296384.0159999998"/>
    <n v="81853"/>
    <n v="1373493.34"/>
    <x v="0"/>
  </r>
  <r>
    <n v="3176651.1816000002"/>
    <n v="80999"/>
    <n v="1357543.2400000002"/>
    <x v="0"/>
  </r>
  <r>
    <s v=""/>
    <s v=""/>
    <s v=""/>
    <x v="1"/>
  </r>
  <r>
    <n v="1107581.608944"/>
    <n v="32724"/>
    <n v="587264.9040000001"/>
    <x v="0"/>
  </r>
  <r>
    <n v="1581401.0192500001"/>
    <n v="48625"/>
    <n v="875152.75"/>
    <x v="0"/>
  </r>
  <r>
    <n v="512517.03248000005"/>
    <n v="16385"/>
    <n v="286803.04000000004"/>
    <x v="0"/>
  </r>
  <r>
    <n v="527451.47424000001"/>
    <n v="15976"/>
    <n v="280858.07999999996"/>
    <x v="0"/>
  </r>
  <r>
    <n v="519688.54589400004"/>
    <n v="16443"/>
    <n v="291468.61799999996"/>
    <x v="0"/>
  </r>
  <r>
    <n v="491509.12440000003"/>
    <n v="16338"/>
    <n v="281667.12"/>
    <x v="0"/>
  </r>
  <r>
    <n v="510402.15532800002"/>
    <n v="16078"/>
    <n v="282458.304"/>
    <x v="0"/>
  </r>
  <r>
    <n v="1412981.0762320003"/>
    <n v="49138"/>
    <n v="867924.49400000006"/>
    <x v="0"/>
  </r>
  <r>
    <s v=""/>
    <s v=""/>
    <s v=""/>
    <x v="0"/>
  </r>
  <r>
    <s v=""/>
    <s v=""/>
    <s v=""/>
    <x v="0"/>
  </r>
  <r>
    <s v=""/>
    <s v=""/>
    <s v=""/>
    <x v="0"/>
  </r>
  <r>
    <n v="2070055.232352"/>
    <n v="88794"/>
    <n v="1567036.5119999999"/>
    <x v="0"/>
  </r>
  <r>
    <n v="4641578.3863679999"/>
    <n v="132168"/>
    <n v="2244476.9759999998"/>
    <x v="0"/>
  </r>
  <r>
    <n v="642616.77788000007"/>
    <n v="13171"/>
    <n v="298059.73"/>
    <x v="0"/>
  </r>
  <r>
    <n v="2144228.8344000001"/>
    <n v="42122"/>
    <n v="994079.20000000007"/>
    <x v="0"/>
  </r>
  <r>
    <n v="794873.02895000007"/>
    <n v="19747"/>
    <n v="443320.14999999997"/>
    <x v="0"/>
  </r>
  <r>
    <s v=""/>
    <s v=""/>
    <s v=""/>
    <x v="1"/>
  </r>
  <r>
    <n v="1954553.4153600002"/>
    <n v="26084"/>
    <n v="637492.96000000008"/>
    <x v="0"/>
  </r>
  <r>
    <n v="2907290.2622400001"/>
    <n v="39026"/>
    <n v="958868.82000000007"/>
    <x v="0"/>
  </r>
  <r>
    <n v="846261.31919999991"/>
    <n v="12903"/>
    <n v="329284.56"/>
    <x v="0"/>
  </r>
  <r>
    <n v="879460.53888000012"/>
    <n v="13479"/>
    <n v="332122.56"/>
    <x v="0"/>
  </r>
  <r>
    <n v="8145.1726200000003"/>
    <n v="122"/>
    <n v="3026.8199999999997"/>
    <x v="0"/>
  </r>
  <r>
    <n v="1717339.7034"/>
    <n v="23148"/>
    <n v="566778.78"/>
    <x v="0"/>
  </r>
  <r>
    <n v="976675.19400000002"/>
    <n v="12375"/>
    <n v="320958"/>
    <x v="0"/>
  </r>
  <r>
    <n v="737564.69802400004"/>
    <n v="11627"/>
    <n v="298488.34399999998"/>
    <x v="0"/>
  </r>
  <r>
    <n v="628369.30484999996"/>
    <n v="11079"/>
    <n v="269108.90999999997"/>
    <x v="0"/>
  </r>
  <r>
    <n v="5796895.7688800003"/>
    <n v="73343"/>
    <n v="1767346.2710000002"/>
    <x v="0"/>
  </r>
  <r>
    <n v="1963138.4235"/>
    <n v="22702"/>
    <n v="587414.25"/>
    <x v="0"/>
  </r>
  <r>
    <n v="708359.98078800004"/>
    <n v="12189"/>
    <n v="293559.87599999999"/>
    <x v="0"/>
  </r>
  <r>
    <n v="731362.0895"/>
    <n v="11510"/>
    <n v="294310.7"/>
    <x v="0"/>
  </r>
  <r>
    <n v="2180042.470125"/>
    <n v="34515"/>
    <n v="846618.43499999994"/>
    <x v="0"/>
  </r>
  <r>
    <n v="619113.78278400004"/>
    <n v="11183"/>
    <n v="285569.08799999999"/>
    <x v="0"/>
  </r>
  <r>
    <n v="505544.43232800002"/>
    <n v="17748"/>
    <n v="316162.87199999997"/>
    <x v="0"/>
  </r>
  <r>
    <n v="1010711.3962500001"/>
    <n v="35403"/>
    <n v="610701.75"/>
    <x v="0"/>
  </r>
  <r>
    <n v="473357.75846400001"/>
    <n v="17604"/>
    <n v="308175.62400000001"/>
    <x v="0"/>
  </r>
  <r>
    <n v="552518.04889599991"/>
    <n v="17672"/>
    <n v="311804.76799999998"/>
    <x v="0"/>
  </r>
  <r>
    <n v="529489.64880000008"/>
    <n v="17703"/>
    <n v="308740.32"/>
    <x v="0"/>
  </r>
  <r>
    <n v="530545.14474999998"/>
    <n v="17755"/>
    <n v="313375.75"/>
    <x v="0"/>
  </r>
  <r>
    <n v="479487.72448799992"/>
    <n v="17714"/>
    <n v="320942.25199999998"/>
    <x v="0"/>
  </r>
  <r>
    <n v="961122.01640000008"/>
    <n v="35260"/>
    <n v="621281.20000000007"/>
    <x v="0"/>
  </r>
  <r>
    <n v="1419480.9836129998"/>
    <n v="16129"/>
    <n v="420337.86900000001"/>
    <x v="0"/>
  </r>
  <r>
    <n v="3112139.03"/>
    <n v="83413"/>
    <n v="1518116.5999999999"/>
    <x v="0"/>
  </r>
  <r>
    <n v="12757645.172490001"/>
    <n v="354885"/>
    <n v="4634088.33"/>
    <x v="1"/>
  </r>
  <r>
    <n v="560376.17888000002"/>
    <n v="13940"/>
    <n v="232714.36"/>
    <x v="0"/>
  </r>
  <r>
    <n v="585333.62999999989"/>
    <n v="13950"/>
    <n v="245938.5"/>
    <x v="0"/>
  </r>
  <r>
    <n v="1626122.7353160002"/>
    <n v="40273"/>
    <n v="675861.48600000003"/>
    <x v="0"/>
  </r>
  <r>
    <n v="1219340.2995839997"/>
    <n v="27532"/>
    <n v="499320.35199999996"/>
    <x v="0"/>
  </r>
  <r>
    <n v="976857.69194999989"/>
    <n v="11811"/>
    <n v="286889.19"/>
    <x v="0"/>
  </r>
  <r>
    <n v="8374743.7737600002"/>
    <n v="80584"/>
    <n v="2098407.36"/>
    <x v="0"/>
  </r>
  <r>
    <n v="2885163.3424800001"/>
    <n v="36502"/>
    <n v="880428.24"/>
    <x v="0"/>
  </r>
  <r>
    <n v="3423817.3916599997"/>
    <n v="46117"/>
    <n v="1128482.99"/>
    <x v="0"/>
  </r>
  <r>
    <n v="847138.02211999998"/>
    <n v="11566"/>
    <n v="287068.12"/>
    <x v="0"/>
  </r>
  <r>
    <n v="1007554.1263199999"/>
    <n v="11998"/>
    <n v="314467.58"/>
    <x v="0"/>
  </r>
  <r>
    <n v="920883.48479999986"/>
    <n v="11757"/>
    <n v="280757.15999999997"/>
    <x v="0"/>
  </r>
  <r>
    <n v="1838628.8774499998"/>
    <n v="24769"/>
    <n v="637306.37"/>
    <x v="0"/>
  </r>
  <r>
    <n v="2451920.3835"/>
    <n v="36505"/>
    <n v="879770.5"/>
    <x v="0"/>
  </r>
  <r>
    <n v="5762632.8959999997"/>
    <n v="72640"/>
    <n v="1808736"/>
    <x v="0"/>
  </r>
  <r>
    <n v="735464.86927000002"/>
    <n v="11719"/>
    <n v="282545.08999999997"/>
    <x v="0"/>
  </r>
  <r>
    <n v="1527454.05929"/>
    <n v="23351"/>
    <n v="571865.99"/>
    <x v="0"/>
  </r>
  <r>
    <n v="11523278.983350001"/>
    <n v="270355"/>
    <n v="5087540.3900000006"/>
    <x v="0"/>
  </r>
  <r>
    <n v="5537545.0572000006"/>
    <n v="185415"/>
    <n v="3276653.88"/>
    <x v="0"/>
  </r>
  <r>
    <n v="2667274.0151200001"/>
    <n v="89309"/>
    <n v="1578268.648"/>
    <x v="0"/>
  </r>
  <r>
    <n v="2294967.8702199999"/>
    <n v="55831"/>
    <n v="1322748.0519999999"/>
    <x v="0"/>
  </r>
  <r>
    <n v="286535.29197799996"/>
    <n v="6487"/>
    <n v="148695.014"/>
    <x v="0"/>
  </r>
  <r>
    <n v="1659995.6898400001"/>
    <n v="37615"/>
    <n v="893431.48"/>
    <x v="0"/>
  </r>
  <r>
    <n v="1247493.754646"/>
    <n v="28253"/>
    <n v="675416.21799999999"/>
    <x v="0"/>
  </r>
  <r>
    <n v="5467533.8850000007"/>
    <n v="123750"/>
    <n v="2709382.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497048.6503999999"/>
    <n v="56310"/>
    <n v="988803.6"/>
    <x v="0"/>
  </r>
  <r>
    <n v="722511.97499999998"/>
    <n v="28150"/>
    <n v="499662.5"/>
    <x v="0"/>
  </r>
  <r>
    <n v="4423193.3815919999"/>
    <n v="202023"/>
    <n v="2829938.1839999999"/>
    <x v="1"/>
  </r>
  <r>
    <n v="1813111.5718800004"/>
    <n v="44212"/>
    <n v="783878.76"/>
    <x v="0"/>
  </r>
  <r>
    <n v="7879599.5688000014"/>
    <n v="235167"/>
    <n v="4282391.07"/>
    <x v="0"/>
  </r>
  <r>
    <n v="2625944.1070200005"/>
    <n v="75322"/>
    <n v="1330939.7400000002"/>
    <x v="0"/>
  </r>
  <r>
    <n v="1534598.0711999999"/>
    <n v="44599"/>
    <n v="789402.29999999993"/>
    <x v="0"/>
  </r>
  <r>
    <n v="5716287.6699600006"/>
    <n v="135142"/>
    <n v="2436610.2600000002"/>
    <x v="0"/>
  </r>
  <r>
    <s v=""/>
    <s v=""/>
    <s v=""/>
    <x v="0"/>
  </r>
  <r>
    <s v=""/>
    <s v=""/>
    <s v=""/>
    <x v="0"/>
  </r>
  <r>
    <s v=""/>
    <s v=""/>
    <s v=""/>
    <x v="0"/>
  </r>
  <r>
    <n v="1771531.8220799998"/>
    <n v="26724"/>
    <n v="625982.97600000002"/>
    <x v="0"/>
  </r>
  <r>
    <n v="2516673.2612000001"/>
    <n v="47425"/>
    <n v="1060992.1000000001"/>
    <x v="0"/>
  </r>
  <r>
    <n v="493926.65340199997"/>
    <n v="7787"/>
    <n v="174101.74600000001"/>
    <x v="0"/>
  </r>
  <r>
    <n v="466994.15363999997"/>
    <n v="7838"/>
    <n v="175100.92"/>
    <x v="0"/>
  </r>
  <r>
    <n v="333998.67240000004"/>
    <n v="5718"/>
    <n v="123703.212"/>
    <x v="0"/>
  </r>
  <r>
    <n v="1131618.8669319998"/>
    <n v="17681"/>
    <n v="405743.58799999999"/>
    <x v="0"/>
  </r>
  <r>
    <n v="777967.95686399995"/>
    <n v="14048"/>
    <n v="310938.43200000003"/>
    <x v="0"/>
  </r>
  <r>
    <n v="876433.34219999996"/>
    <n v="13117"/>
    <n v="302740.36"/>
    <x v="0"/>
  </r>
  <r>
    <n v="709719.82178800006"/>
    <n v="9467"/>
    <n v="217305.51800000001"/>
    <x v="0"/>
  </r>
  <r>
    <n v="3713457.2264279998"/>
    <n v="58869"/>
    <n v="1382008.6439999999"/>
    <x v="0"/>
  </r>
  <r>
    <n v="2793471.020488"/>
    <n v="51718"/>
    <n v="1152897.6560000002"/>
    <x v="0"/>
  </r>
  <r>
    <n v="562760.97675200005"/>
    <n v="9542"/>
    <n v="221298.06400000001"/>
    <x v="0"/>
  </r>
  <r>
    <n v="515295.61018800008"/>
    <n v="15898"/>
    <n v="288357.924"/>
    <x v="0"/>
  </r>
  <r>
    <n v="4240416.9844080005"/>
    <n v="130086"/>
    <n v="2287172.0520000001"/>
    <x v="0"/>
  </r>
  <r>
    <n v="13433577.917056"/>
    <n v="211321"/>
    <n v="5328670.3360000001"/>
    <x v="0"/>
  </r>
  <r>
    <n v="1836095.329404"/>
    <n v="48467"/>
    <n v="857187.36199999996"/>
    <x v="0"/>
  </r>
  <r>
    <n v="1082580.90864"/>
    <n v="31535"/>
    <n v="565611.76"/>
    <x v="0"/>
  </r>
  <r>
    <n v="8379974.2219199985"/>
    <n v="235896"/>
    <n v="4260281.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6949.9196639999"/>
    <n v="30441"/>
    <n v="790735.41599999997"/>
    <x v="0"/>
  </r>
  <r>
    <n v="217968.60984000002"/>
    <n v="3657"/>
    <n v="81697.38"/>
    <x v="0"/>
  </r>
  <r>
    <n v="180217.60324"/>
    <n v="3316"/>
    <n v="74377.88"/>
    <x v="0"/>
  </r>
  <r>
    <n v="1259493.2250000001"/>
    <n v="20395"/>
    <n v="469085"/>
    <x v="0"/>
  </r>
  <r>
    <n v="560512.45018000004"/>
    <n v="9631"/>
    <n v="220935.14"/>
    <x v="0"/>
  </r>
  <r>
    <n v="550099.6605"/>
    <n v="16655"/>
    <n v="292295.25"/>
    <x v="0"/>
  </r>
  <r>
    <n v="1105753.2877200001"/>
    <n v="32726"/>
    <n v="590049.78"/>
    <x v="0"/>
  </r>
  <r>
    <n v="11524978.593215998"/>
    <n v="324972"/>
    <n v="5694159.3839999996"/>
    <x v="0"/>
  </r>
  <r>
    <n v="2715654.1924680001"/>
    <n v="81106"/>
    <n v="1454555.00400000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86342.03129999992"/>
    <n v="8999"/>
    <n v="224075.099999999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2887915.2359999996"/>
    <n v="44950"/>
    <n v="1168250.5"/>
    <x v="0"/>
  </r>
  <r>
    <n v="8377186.4280000012"/>
    <n v="227735"/>
    <n v="3996749.25"/>
    <x v="0"/>
  </r>
  <r>
    <s v=""/>
    <s v=""/>
    <s v=""/>
    <x v="0"/>
  </r>
  <r>
    <s v=""/>
    <s v=""/>
    <s v=""/>
    <x v="0"/>
  </r>
  <r>
    <n v="697465.71245999995"/>
    <n v="41833"/>
    <n v="675184.62"/>
    <x v="0"/>
  </r>
  <r>
    <s v=""/>
    <s v=""/>
    <s v=""/>
    <x v="0"/>
  </r>
  <r>
    <s v=""/>
    <s v=""/>
    <s v=""/>
    <x v="0"/>
  </r>
  <r>
    <n v="1240022.6392079997"/>
    <n v="32631"/>
    <n v="577829.74799999991"/>
    <x v="0"/>
  </r>
  <r>
    <n v="1255594.4127399998"/>
    <n v="32770"/>
    <n v="584813.42000000004"/>
    <x v="0"/>
  </r>
  <r>
    <n v="3124531.7150459997"/>
    <n v="80913"/>
    <n v="1455301.2180000001"/>
    <x v="0"/>
  </r>
  <r>
    <n v="1691128.8538559999"/>
    <n v="176956"/>
    <n v="2832711.648"/>
    <x v="0"/>
  </r>
  <r>
    <s v=""/>
    <s v=""/>
    <s v=""/>
    <x v="0"/>
  </r>
  <r>
    <n v="858104.72309999994"/>
    <n v="25117"/>
    <n v="354149.7"/>
    <x v="1"/>
  </r>
  <r>
    <n v="80491.876080000002"/>
    <n v="1730"/>
    <n v="30745.559999999998"/>
    <x v="0"/>
  </r>
  <r>
    <n v="7230718.6992000006"/>
    <n v="174939"/>
    <n v="2860252.6500000004"/>
    <x v="0"/>
  </r>
  <r>
    <n v="448559.90016600001"/>
    <n v="10866"/>
    <n v="178495.78200000001"/>
    <x v="0"/>
  </r>
  <r>
    <n v="14369213.117615998"/>
    <n v="203287"/>
    <n v="4271466.4440000001"/>
    <x v="0"/>
  </r>
  <r>
    <n v="8047188.8794659991"/>
    <n v="75251"/>
    <n v="1757411.8540000001"/>
    <x v="0"/>
  </r>
  <r>
    <n v="4266870.9441959998"/>
    <n v="63483"/>
    <n v="1482581.9819999998"/>
    <x v="0"/>
  </r>
  <r>
    <n v="1128843.5163179999"/>
    <n v="13857"/>
    <n v="328438.614"/>
    <x v="0"/>
  </r>
  <r>
    <n v="4654162.7647500001"/>
    <n v="73635"/>
    <n v="1701704.8499999999"/>
    <x v="0"/>
  </r>
  <r>
    <n v="2734797.0800520009"/>
    <n v="42291"/>
    <n v="1003227.1020000001"/>
    <x v="0"/>
  </r>
  <r>
    <n v="1604653.8458400001"/>
    <n v="25161"/>
    <n v="609902.64"/>
    <x v="0"/>
  </r>
  <r>
    <n v="6565477.4600799996"/>
    <n v="137368"/>
    <n v="1933866.7039999999"/>
    <x v="1"/>
  </r>
  <r>
    <n v="1921602.8070360001"/>
    <n v="40204"/>
    <n v="551076.228"/>
    <x v="1"/>
  </r>
  <r>
    <n v="868965.58579199994"/>
    <n v="12746"/>
    <n v="296777.864"/>
    <x v="0"/>
  </r>
  <r>
    <n v="1643020.1800000002"/>
    <n v="25180"/>
    <n v="571485.28"/>
    <x v="0"/>
  </r>
  <r>
    <n v="2572600.6923750001"/>
    <n v="97587"/>
    <n v="1602866.4750000001"/>
    <x v="0"/>
  </r>
  <r>
    <n v="3357472.9759999998"/>
    <n v="87880"/>
    <n v="1606446.4000000001"/>
    <x v="0"/>
  </r>
  <r>
    <n v="1387914.8976"/>
    <n v="55858"/>
    <n v="997065.3"/>
    <x v="0"/>
  </r>
  <r>
    <n v="390870.29955999996"/>
    <n v="15094"/>
    <n v="268824.13999999996"/>
    <x v="0"/>
  </r>
  <r>
    <n v="393743.84784000006"/>
    <n v="15001"/>
    <n v="268217.88"/>
    <x v="0"/>
  </r>
  <r>
    <n v="774023.15119999996"/>
    <n v="29945"/>
    <n v="529427.6"/>
    <x v="0"/>
  </r>
  <r>
    <n v="394806.20905000006"/>
    <n v="15037"/>
    <n v="273222.29000000004"/>
    <x v="0"/>
  </r>
  <r>
    <n v="5299701.7769999998"/>
    <n v="135963"/>
    <n v="2488122.9"/>
    <x v="0"/>
  </r>
  <r>
    <n v="1605284.2553399999"/>
    <n v="44871"/>
    <n v="783447.66"/>
    <x v="0"/>
  </r>
  <r>
    <n v="2050079.5261799998"/>
    <n v="26001"/>
    <n v="645084.80999999994"/>
    <x v="0"/>
  </r>
  <r>
    <n v="2201258.3884200002"/>
    <n v="25662"/>
    <n v="659256.78"/>
    <x v="0"/>
  </r>
  <r>
    <n v="8041642.5146400006"/>
    <n v="94521"/>
    <n v="2427299.2799999998"/>
    <x v="0"/>
  </r>
  <r>
    <n v="4301651.1462299991"/>
    <n v="51393"/>
    <n v="1232918.0699999998"/>
    <x v="0"/>
  </r>
  <r>
    <n v="12684952.911400001"/>
    <n v="179170"/>
    <n v="4276787.9000000004"/>
    <x v="0"/>
  </r>
  <r>
    <n v="3822708.7536000009"/>
    <n v="41736"/>
    <n v="1099743.6000000001"/>
    <x v="0"/>
  </r>
  <r>
    <n v="10359.363960000001"/>
    <n v="118"/>
    <n v="3108.12"/>
    <x v="0"/>
  </r>
  <r>
    <n v="8204.0208000000002"/>
    <n v="118"/>
    <n v="2896.9"/>
    <x v="0"/>
  </r>
  <r>
    <n v="853393.76187000005"/>
    <n v="10309"/>
    <n v="253910.66999999998"/>
    <x v="0"/>
  </r>
  <r>
    <n v="4922364.5581499999"/>
    <n v="61605"/>
    <n v="1439708.85"/>
    <x v="0"/>
  </r>
  <r>
    <n v="10457015.2848"/>
    <n v="130095"/>
    <n v="3153502.8"/>
    <x v="0"/>
  </r>
  <r>
    <n v="642569.40929999994"/>
    <n v="14638"/>
    <n v="264977.076"/>
    <x v="0"/>
  </r>
  <r>
    <n v="2976006.1400160003"/>
    <n v="69511"/>
    <n v="1272885.432"/>
    <x v="0"/>
  </r>
  <r>
    <n v="4016435.67741"/>
    <n v="115757"/>
    <n v="1941244.89"/>
    <x v="0"/>
  </r>
  <r>
    <n v="4518113.8329600003"/>
    <n v="131551"/>
    <n v="2206110.27"/>
    <x v="0"/>
  </r>
  <r>
    <n v="19084284.3336"/>
    <n v="261425"/>
    <n v="5830823.1999999993"/>
    <x v="0"/>
  </r>
  <r>
    <n v="1210808.3163999999"/>
    <n v="13444"/>
    <n v="290013.96799999999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n v="4166646.9827200002"/>
    <n v="67381"/>
    <n v="1505291.54"/>
    <x v="0"/>
  </r>
  <r>
    <n v="2931390.6919500004"/>
    <n v="113299"/>
    <n v="2042780.9700000002"/>
    <x v="0"/>
  </r>
  <r>
    <n v="692241.99099999992"/>
    <n v="28700"/>
    <n v="499093"/>
    <x v="0"/>
  </r>
  <r>
    <n v="1080546.0644"/>
    <n v="42670"/>
    <n v="733070.6"/>
    <x v="0"/>
  </r>
  <r>
    <n v="720160.75320000004"/>
    <n v="28180"/>
    <n v="483005.2"/>
    <x v="0"/>
  </r>
  <r>
    <n v="685781.0514"/>
    <n v="28179"/>
    <n v="486369.54000000004"/>
    <x v="0"/>
  </r>
  <r>
    <n v="2090.1921599999996"/>
    <n v="102"/>
    <n v="1736.04"/>
    <x v="0"/>
  </r>
  <r>
    <n v="1527281.1078000001"/>
    <n v="70566"/>
    <n v="1210206.8999999999"/>
    <x v="0"/>
  </r>
  <r>
    <n v="992974.59261000017"/>
    <n v="42273"/>
    <n v="756263.97"/>
    <x v="0"/>
  </r>
  <r>
    <n v="1923625.0668799998"/>
    <n v="84304"/>
    <n v="1455087.04"/>
    <x v="0"/>
  </r>
  <r>
    <n v="3406082.71104"/>
    <n v="48864"/>
    <n v="1090644.48"/>
    <x v="0"/>
  </r>
  <r>
    <n v="4101615.9015000006"/>
    <n v="80314"/>
    <n v="1795017.9000000001"/>
    <x v="0"/>
  </r>
  <r>
    <n v="1443763.53"/>
    <n v="12518"/>
    <n v="262502.45999999996"/>
    <x v="0"/>
  </r>
  <r>
    <n v="5095850.1402900005"/>
    <n v="75931"/>
    <n v="1806398.49"/>
    <x v="0"/>
  </r>
  <r>
    <n v="3412696.7952000005"/>
    <n v="50046"/>
    <n v="1189092.96"/>
    <x v="0"/>
  </r>
  <r>
    <n v="659536.63991999987"/>
    <n v="10674"/>
    <n v="276883.56"/>
    <x v="0"/>
  </r>
  <r>
    <s v=""/>
    <s v=""/>
    <s v=""/>
    <x v="0"/>
  </r>
  <r>
    <s v=""/>
    <s v=""/>
    <s v=""/>
    <x v="0"/>
  </r>
  <r>
    <s v=""/>
    <s v=""/>
    <s v=""/>
    <x v="0"/>
  </r>
  <r>
    <n v="478865.58796800004"/>
    <n v="6252"/>
    <n v="148347.45600000001"/>
    <x v="0"/>
  </r>
  <r>
    <n v="5771695.4112999998"/>
    <n v="63895"/>
    <n v="1496420.9000000001"/>
    <x v="0"/>
  </r>
  <r>
    <n v="2621459.09088"/>
    <n v="25866"/>
    <n v="673550.64"/>
    <x v="0"/>
  </r>
  <r>
    <n v="1132052.6747699999"/>
    <n v="12993"/>
    <n v="302606.96999999997"/>
    <x v="0"/>
  </r>
  <r>
    <n v="1953207.32752"/>
    <n v="39283"/>
    <n v="895966.66399999999"/>
    <x v="0"/>
  </r>
  <r>
    <n v="9726620.4650999997"/>
    <n v="90425"/>
    <n v="2115402.4499999997"/>
    <x v="0"/>
  </r>
  <r>
    <n v="4641617.4366720002"/>
    <n v="55808"/>
    <n v="1321645.0559999999"/>
    <x v="0"/>
  </r>
  <r>
    <n v="12936213.421272"/>
    <n v="153838"/>
    <n v="3648114.3319999999"/>
    <x v="0"/>
  </r>
  <r>
    <n v="2038491.1797480001"/>
    <n v="25386"/>
    <n v="661203.75599999994"/>
    <x v="0"/>
  </r>
  <r>
    <n v="3193050.7012679996"/>
    <n v="37974"/>
    <n v="900211.6439999999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19400.3094400004"/>
    <n v="53101"/>
    <n v="1124732.281"/>
    <x v="0"/>
  </r>
  <r>
    <n v="287955.43919999996"/>
    <n v="5466"/>
    <n v="134244.96"/>
    <x v="0"/>
  </r>
  <r>
    <n v="1558862.6697"/>
    <n v="30185"/>
    <n v="727760.35"/>
    <x v="0"/>
  </r>
  <r>
    <n v="44080.961600000002"/>
    <n v="1346"/>
    <n v="25304.799999999999"/>
    <x v="0"/>
  </r>
  <r>
    <n v="266.12879999999996"/>
    <n v="10"/>
    <n v="226.29999999999998"/>
    <x v="0"/>
  </r>
  <r>
    <n v="136075.46368000002"/>
    <n v="3133"/>
    <n v="68174.080000000002"/>
    <x v="0"/>
  </r>
  <r>
    <n v="749304.47039999999"/>
    <n v="16838"/>
    <n v="368752.19999999995"/>
    <x v="0"/>
  </r>
  <r>
    <n v="336880.52160000004"/>
    <n v="11036"/>
    <n v="213215.52"/>
    <x v="0"/>
  </r>
  <r>
    <n v="3093015.6504000002"/>
    <n v="68496"/>
    <n v="1534995.36"/>
    <x v="0"/>
  </r>
  <r>
    <n v="5853202.9647840001"/>
    <n v="97774"/>
    <n v="2250366.3839999996"/>
    <x v="0"/>
  </r>
  <r>
    <n v="1079315.3659399999"/>
    <n v="24913"/>
    <n v="566272.49"/>
    <x v="0"/>
  </r>
  <r>
    <n v="78911.967420000001"/>
    <n v="1611"/>
    <n v="35087.58"/>
    <x v="0"/>
  </r>
  <r>
    <n v="2035875.0118"/>
    <n v="37517"/>
    <n v="876021.95000000007"/>
    <x v="0"/>
  </r>
  <r>
    <n v="1570817.1628800002"/>
    <n v="29241"/>
    <n v="687748.32"/>
    <x v="0"/>
  </r>
  <r>
    <n v="1217710.4012799999"/>
    <n v="25952"/>
    <n v="598972.15999999992"/>
    <x v="0"/>
  </r>
  <r>
    <n v="2421767.8287599999"/>
    <n v="50532"/>
    <n v="1163751.96"/>
    <x v="0"/>
  </r>
  <r>
    <n v="460659.10884"/>
    <n v="9791"/>
    <n v="216576.92"/>
    <x v="0"/>
  </r>
  <r>
    <n v="5017011.7353600003"/>
    <n v="107222"/>
    <n v="2430722.7400000002"/>
    <x v="0"/>
  </r>
  <r>
    <n v="713239.03727999993"/>
    <n v="13981"/>
    <n v="328833.12"/>
    <x v="0"/>
  </r>
  <r>
    <n v="2901596.3377800002"/>
    <n v="56014"/>
    <n v="1270957.6600000001"/>
    <x v="0"/>
  </r>
  <r>
    <n v="526711.69026000006"/>
    <n v="14310"/>
    <n v="256807.26"/>
    <x v="0"/>
  </r>
  <r>
    <n v="787679.76572999998"/>
    <n v="14047"/>
    <n v="367216.674"/>
    <x v="0"/>
  </r>
  <r>
    <n v="2089967.4179999998"/>
    <n v="35090"/>
    <n v="800753.8"/>
    <x v="0"/>
  </r>
  <r>
    <n v="11772529.673828002"/>
    <n v="244057"/>
    <n v="5378040.0520000001"/>
    <x v="0"/>
  </r>
  <r>
    <n v="5283969.5338560008"/>
    <n v="127818"/>
    <n v="2834747.6040000003"/>
    <x v="0"/>
  </r>
  <r>
    <n v="1496656.3247999998"/>
    <n v="32040"/>
    <n v="701996.4"/>
    <x v="0"/>
  </r>
  <r>
    <n v="2509996.7736900002"/>
    <n v="48591"/>
    <n v="1108166.3460000001"/>
    <x v="0"/>
  </r>
  <r>
    <n v="1403544.66964"/>
    <n v="44326"/>
    <n v="775439.04399999999"/>
    <x v="0"/>
  </r>
  <r>
    <n v="1658871.1456450003"/>
    <n v="64679"/>
    <n v="1156007.767"/>
    <x v="0"/>
  </r>
  <r>
    <n v="2373591.7203000002"/>
    <n v="96986"/>
    <n v="1753021.95"/>
    <x v="0"/>
  </r>
  <r>
    <n v="1165829.939268"/>
    <n v="49261"/>
    <n v="835121.73300000001"/>
    <x v="0"/>
  </r>
  <r>
    <n v="2308382.7285679998"/>
    <n v="98216"/>
    <n v="1726539.064"/>
    <x v="0"/>
  </r>
  <r>
    <n v="1147446.98982"/>
    <n v="49155"/>
    <n v="866651.80500000005"/>
    <x v="0"/>
  </r>
  <r>
    <n v="385140.17887800006"/>
    <n v="16107"/>
    <n v="288927.36599999998"/>
    <x v="0"/>
  </r>
  <r>
    <n v="721549.92779999983"/>
    <n v="32682"/>
    <n v="565921.51199999999"/>
    <x v="0"/>
  </r>
  <r>
    <n v="335171.71071999997"/>
    <n v="16247"/>
    <n v="295045.52"/>
    <x v="0"/>
  </r>
  <r>
    <n v="1105155.1108920001"/>
    <n v="35188"/>
    <n v="637712.12400000007"/>
    <x v="0"/>
  </r>
  <r>
    <n v="2053211.6728799997"/>
    <n v="72752"/>
    <n v="1218523.2479999999"/>
    <x v="0"/>
  </r>
  <r>
    <n v="1056545.8334999999"/>
    <n v="17995"/>
    <n v="395710.05"/>
    <x v="0"/>
  </r>
  <r>
    <n v="3228220.7183999997"/>
    <n v="114690"/>
    <n v="2048363.4"/>
    <x v="0"/>
  </r>
  <r>
    <n v="479891.74552"/>
    <n v="16441"/>
    <n v="296595.64"/>
    <x v="0"/>
  </r>
  <r>
    <n v="463558.64535999997"/>
    <n v="16477"/>
    <n v="293949.68"/>
    <x v="0"/>
  </r>
  <r>
    <n v="452082.50685000001"/>
    <n v="16397"/>
    <n v="287767.35000000003"/>
    <x v="0"/>
  </r>
  <r>
    <n v="462678.91712000006"/>
    <n v="16384"/>
    <n v="295075.84000000003"/>
    <x v="0"/>
  </r>
  <r>
    <n v="3321.8904400000001"/>
    <n v="121"/>
    <n v="2078.7799999999997"/>
    <x v="0"/>
  </r>
  <r>
    <n v="988148.73488"/>
    <n v="32678"/>
    <n v="563368.72"/>
    <x v="0"/>
  </r>
  <r>
    <n v="429576.49349999998"/>
    <n v="16425"/>
    <n v="276432.75"/>
    <x v="0"/>
  </r>
  <r>
    <n v="940884.44611000002"/>
    <n v="32833"/>
    <n v="576875.81000000006"/>
    <x v="0"/>
  </r>
  <r>
    <n v="891744.16480000003"/>
    <n v="32696"/>
    <n v="542753.60000000009"/>
    <x v="0"/>
  </r>
  <r>
    <n v="2128472.51688"/>
    <n v="67832"/>
    <n v="1219755.024"/>
    <x v="0"/>
  </r>
  <r>
    <n v="369310.16215799999"/>
    <n v="11783"/>
    <n v="211881.90599999999"/>
    <x v="0"/>
  </r>
  <r>
    <n v="129849.78420000001"/>
    <n v="2026"/>
    <n v="50921.484000000004"/>
    <x v="0"/>
  </r>
  <r>
    <n v="2053167.8213760001"/>
    <n v="33456"/>
    <n v="773904.19200000004"/>
    <x v="0"/>
  </r>
  <r>
    <n v="152540.34080999999"/>
    <n v="3081"/>
    <n v="72985.808999999994"/>
    <x v="0"/>
  </r>
  <r>
    <n v="2505325.6605599998"/>
    <n v="51510"/>
    <n v="1155060.24"/>
    <x v="0"/>
  </r>
  <r>
    <n v="545887.71560400003"/>
    <n v="9521"/>
    <n v="214831.84400000001"/>
    <x v="0"/>
  </r>
  <r>
    <n v="1191817.8421200002"/>
    <n v="27212"/>
    <n v="612759.81599999999"/>
    <x v="0"/>
  </r>
  <r>
    <n v="3107720.2752"/>
    <n v="71244"/>
    <n v="1561668.4800000002"/>
    <x v="0"/>
  </r>
  <r>
    <n v="1652870.2201700001"/>
    <n v="38558"/>
    <n v="860421.77"/>
    <x v="0"/>
  </r>
  <r>
    <n v="641583.1899"/>
    <n v="12897"/>
    <n v="324359.55"/>
    <x v="0"/>
  </r>
  <r>
    <n v="1961388.0297480002"/>
    <n v="58557"/>
    <n v="1321690.047"/>
    <x v="0"/>
  </r>
  <r>
    <n v="307266.652512"/>
    <n v="6462"/>
    <n v="144800.49600000001"/>
    <x v="0"/>
  </r>
  <r>
    <n v="4119059.8187749996"/>
    <n v="79175"/>
    <n v="1793234.5750000002"/>
    <x v="0"/>
  </r>
  <r>
    <n v="2441601.4604519997"/>
    <n v="46639"/>
    <n v="1096856.0020000001"/>
    <x v="0"/>
  </r>
  <r>
    <n v="3181220.2220919998"/>
    <n v="67526"/>
    <n v="1597800.2119999998"/>
    <x v="0"/>
  </r>
  <r>
    <n v="225504.73080000002"/>
    <n v="6354"/>
    <n v="133592.84999999998"/>
    <x v="0"/>
  </r>
  <r>
    <n v="142396.60131200001"/>
    <n v="4768"/>
    <n v="93743.648000000001"/>
    <x v="0"/>
  </r>
  <r>
    <n v="11096691.92028"/>
    <n v="206088"/>
    <n v="5009793.1919999998"/>
    <x v="0"/>
  </r>
  <r>
    <n v="1757507.6609999998"/>
    <n v="39624"/>
    <n v="906399"/>
    <x v="0"/>
  </r>
  <r>
    <n v="748833.18145499995"/>
    <n v="14503"/>
    <n v="341154.06900000002"/>
    <x v="0"/>
  </r>
  <r>
    <n v="517957.34418999997"/>
    <n v="11161"/>
    <n v="264939.81799999997"/>
    <x v="0"/>
  </r>
  <r>
    <n v="406769.73398399999"/>
    <n v="7981"/>
    <n v="184225.42299999998"/>
    <x v="0"/>
  </r>
  <r>
    <n v="1069295.9336000001"/>
    <n v="22780"/>
    <n v="537334.64"/>
    <x v="0"/>
  </r>
  <r>
    <n v="802689.06510000001"/>
    <n v="18709"/>
    <n v="411635.41800000001"/>
    <x v="0"/>
  </r>
  <r>
    <n v="523702.65977999993"/>
    <n v="11822"/>
    <n v="267058.98"/>
    <x v="0"/>
  </r>
  <r>
    <n v="4047.78656"/>
    <n v="157"/>
    <n v="3264.3440000000001"/>
    <x v="0"/>
  </r>
  <r>
    <n v="299.15496000000002"/>
    <n v="13"/>
    <n v="241.25399999999999"/>
    <x v="0"/>
  </r>
  <r>
    <n v="16947.977759999998"/>
    <n v="606"/>
    <n v="13667.723999999998"/>
    <x v="0"/>
  </r>
  <r>
    <n v="9059619.7170499992"/>
    <n v="145019"/>
    <n v="3386773.7259999998"/>
    <x v="0"/>
  </r>
  <r>
    <n v="5202861.1884480007"/>
    <n v="94062"/>
    <n v="2201803.2960000001"/>
    <x v="0"/>
  </r>
  <r>
    <n v="2897815.1835599998"/>
    <n v="54315"/>
    <n v="1283354.82"/>
    <x v="0"/>
  </r>
  <r>
    <n v="86190.454528000017"/>
    <n v="1558"/>
    <n v="36397.995999999999"/>
    <x v="0"/>
  </r>
  <r>
    <n v="7570694.9392200001"/>
    <n v="160027"/>
    <n v="3759034.23"/>
    <x v="0"/>
  </r>
  <r>
    <n v="4347719.6351040006"/>
    <n v="143146"/>
    <n v="2581781.2560000001"/>
    <x v="0"/>
  </r>
  <r>
    <n v="442927.3099900001"/>
    <n v="15943"/>
    <n v="289684.31000000006"/>
    <x v="0"/>
  </r>
  <r>
    <n v="1129718.6639999999"/>
    <n v="20039"/>
    <n v="486947.7"/>
    <x v="0"/>
  </r>
  <r>
    <n v="1415774.7881200002"/>
    <n v="26113"/>
    <n v="634023.64"/>
    <x v="0"/>
  </r>
  <r>
    <n v="306663.37679999997"/>
    <n v="5973"/>
    <n v="138573.6"/>
    <x v="0"/>
  </r>
  <r>
    <n v="988152.46277999983"/>
    <n v="14678"/>
    <n v="348308.94"/>
    <x v="0"/>
  </r>
  <r>
    <n v="1067037.5981999999"/>
    <n v="29577"/>
    <n v="522034.04999999993"/>
    <x v="0"/>
  </r>
  <r>
    <n v="617725.25540000002"/>
    <n v="15203"/>
    <n v="255258.37"/>
    <x v="0"/>
  </r>
  <r>
    <n v="1188421.7400999998"/>
    <n v="30422"/>
    <n v="508960.0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91382.2915220002"/>
    <n v="41107"/>
    <n v="744118.91399999999"/>
    <x v="0"/>
  </r>
  <r>
    <n v="4533.8396400000001"/>
    <n v="122"/>
    <n v="2206.248"/>
    <x v="0"/>
  </r>
  <r>
    <n v="436288.54500000004"/>
    <n v="11750"/>
    <n v="206283"/>
    <x v="0"/>
  </r>
  <r>
    <n v="1401021.1891200002"/>
    <n v="31859"/>
    <n v="570913.28000000003"/>
    <x v="0"/>
  </r>
  <r>
    <n v="1377654.1583999998"/>
    <n v="31863"/>
    <n v="564612.36"/>
    <x v="0"/>
  </r>
  <r>
    <n v="758015.30560000008"/>
    <n v="16036"/>
    <n v="294260.60000000003"/>
    <x v="0"/>
  </r>
  <r>
    <n v="3342751.9825440003"/>
    <n v="79157"/>
    <n v="1399812.388"/>
    <x v="0"/>
  </r>
  <r>
    <n v="2676881.4307200001"/>
    <n v="63636"/>
    <n v="1138129.8600000001"/>
    <x v="0"/>
  </r>
  <r>
    <n v="284950.32732000004"/>
    <n v="6932"/>
    <n v="125087.94000000002"/>
    <x v="0"/>
  </r>
  <r>
    <n v="588106.40183200012"/>
    <n v="15859"/>
    <n v="288570.364"/>
    <x v="0"/>
  </r>
  <r>
    <n v="35263.598436"/>
    <n v="851"/>
    <n v="15108.654"/>
    <x v="0"/>
  </r>
  <r>
    <n v="3850.25234"/>
    <n v="55"/>
    <n v="1243.22"/>
    <x v="0"/>
  </r>
  <r>
    <n v="143462.031636"/>
    <n v="3871"/>
    <n v="67959.275999999998"/>
    <x v="0"/>
  </r>
  <r>
    <n v="1299291.8491340003"/>
    <n v="31714"/>
    <n v="566634.03800000006"/>
    <x v="0"/>
  </r>
  <r>
    <n v="632446.87385000009"/>
    <n v="15917"/>
    <n v="284245.78600000002"/>
    <x v="0"/>
  </r>
  <r>
    <n v="975394.91428199993"/>
    <n v="25254"/>
    <n v="449697.97799999994"/>
    <x v="0"/>
  </r>
  <r>
    <n v="1010121.02936"/>
    <n v="15538"/>
    <n v="404858.12800000003"/>
    <x v="0"/>
  </r>
  <r>
    <n v="4357716.2412479995"/>
    <n v="59382"/>
    <n v="1543100.652"/>
    <x v="0"/>
  </r>
  <r>
    <n v="2539423.0667520002"/>
    <n v="47088"/>
    <n v="1227960.8640000001"/>
    <x v="0"/>
  </r>
  <r>
    <n v="531805.54"/>
    <n v="14582"/>
    <n v="255185"/>
    <x v="0"/>
  </r>
  <r>
    <n v="544758.72054000001"/>
    <n v="14977"/>
    <n v="263295.65999999997"/>
    <x v="0"/>
  </r>
  <r>
    <n v="573844.76600000006"/>
    <n v="15842"/>
    <n v="281987.60000000003"/>
    <x v="0"/>
  </r>
  <r>
    <n v="575403.5013"/>
    <n v="15843"/>
    <n v="283589.69999999995"/>
    <x v="0"/>
  </r>
  <r>
    <n v="627801.97392000002"/>
    <n v="15852"/>
    <n v="286667.56799999997"/>
    <x v="0"/>
  </r>
  <r>
    <n v="1073826.54"/>
    <n v="29215"/>
    <n v="525870"/>
    <x v="0"/>
  </r>
  <r>
    <n v="1893851.000064"/>
    <n v="47097"/>
    <n v="840964.03200000012"/>
    <x v="0"/>
  </r>
  <r>
    <n v="5688596.7550400002"/>
    <n v="140464"/>
    <n v="2457277.216"/>
    <x v="0"/>
  </r>
  <r>
    <n v="3151449.6895440002"/>
    <n v="76661"/>
    <n v="1374378.4080000001"/>
    <x v="0"/>
  </r>
  <r>
    <n v="846347.83200000005"/>
    <n v="15224"/>
    <n v="397346.4"/>
    <x v="0"/>
  </r>
  <r>
    <n v="597367.85759999999"/>
    <n v="14604"/>
    <n v="259951.2"/>
    <x v="0"/>
  </r>
  <r>
    <n v="629537.34360000002"/>
    <n v="15466"/>
    <n v="276841.39999999997"/>
    <x v="0"/>
  </r>
  <r>
    <n v="621959.00270000007"/>
    <n v="15491"/>
    <n v="277288.89999999997"/>
    <x v="0"/>
  </r>
  <r>
    <n v="1144373.286628"/>
    <n v="26378"/>
    <n v="470741.788"/>
    <x v="0"/>
  </r>
  <r>
    <n v="1635739.1524000005"/>
    <n v="45091"/>
    <n v="802619.8"/>
    <x v="0"/>
  </r>
  <r>
    <n v="2149792.8995499997"/>
    <n v="56701"/>
    <n v="1072215.9099999999"/>
    <x v="0"/>
  </r>
  <r>
    <n v="7716424.7133600004"/>
    <n v="210012"/>
    <n v="3784416.2399999998"/>
    <x v="0"/>
  </r>
  <r>
    <n v="2063889.0218100001"/>
    <n v="59147"/>
    <n v="1104274.49"/>
    <x v="0"/>
  </r>
  <r>
    <n v="1523866.4931199998"/>
    <n v="38552"/>
    <n v="676973.12"/>
    <x v="0"/>
  </r>
  <r>
    <n v="1010496.5541600002"/>
    <n v="25546"/>
    <n v="462893.52"/>
    <x v="0"/>
  </r>
  <r>
    <n v="494732.55816000002"/>
    <n v="12669"/>
    <n v="230322.41999999998"/>
    <x v="0"/>
  </r>
  <r>
    <n v="9454.5998999999993"/>
    <n v="235"/>
    <n v="4272.3"/>
    <x v="0"/>
  </r>
  <r>
    <n v="4126.7691000000004"/>
    <n v="111"/>
    <n v="2017.98"/>
    <x v="0"/>
  </r>
  <r>
    <n v="553153.61430000002"/>
    <n v="15258"/>
    <n v="272355.30000000005"/>
    <x v="0"/>
  </r>
  <r>
    <n v="1448999.9645800001"/>
    <n v="46069"/>
    <n v="819106.82000000007"/>
    <x v="0"/>
  </r>
  <r>
    <n v="408394.0341600001"/>
    <n v="16231"/>
    <n v="285990.22000000003"/>
    <x v="0"/>
  </r>
  <r>
    <n v="430181.96096"/>
    <n v="16363"/>
    <n v="292243.18"/>
    <x v="0"/>
  </r>
  <r>
    <n v="410034.57955999993"/>
    <n v="16382"/>
    <n v="287340.27999999997"/>
    <x v="0"/>
  </r>
  <r>
    <n v="420130.28200000001"/>
    <n v="16445"/>
    <n v="290747.59999999998"/>
    <x v="0"/>
  </r>
  <r>
    <n v="819531.31008000008"/>
    <n v="32713"/>
    <n v="586216.96000000008"/>
    <x v="0"/>
  </r>
  <r>
    <n v="448954.76105999999"/>
    <n v="16717"/>
    <n v="299902.98000000004"/>
    <x v="0"/>
  </r>
  <r>
    <n v="377887.22275000002"/>
    <n v="13037"/>
    <n v="231406.75"/>
    <x v="0"/>
  </r>
  <r>
    <n v="694617.71260000009"/>
    <n v="26033"/>
    <n v="463387.4"/>
    <x v="0"/>
  </r>
  <r>
    <n v="445655.04000000004"/>
    <n v="12800"/>
    <n v="227840"/>
    <x v="0"/>
  </r>
  <r>
    <n v="821985.4749599999"/>
    <n v="26091"/>
    <n v="466507.07999999996"/>
    <x v="0"/>
  </r>
  <r>
    <n v="7630492.7656799993"/>
    <n v="209289"/>
    <n v="3666743.28"/>
    <x v="0"/>
  </r>
  <r>
    <n v="1664675.4859"/>
    <n v="47326"/>
    <n v="811640.89999999991"/>
    <x v="0"/>
  </r>
  <r>
    <n v="1115130.3071999999"/>
    <n v="31740"/>
    <n v="564337.20000000007"/>
    <x v="0"/>
  </r>
  <r>
    <n v="11310439.149899999"/>
    <n v="304645"/>
    <n v="5401355.8500000006"/>
    <x v="0"/>
  </r>
  <r>
    <n v="1155837.2716800002"/>
    <n v="30408"/>
    <n v="678706.56"/>
    <x v="0"/>
  </r>
  <r>
    <n v="2812589.2858799994"/>
    <n v="79252"/>
    <n v="1397212.76"/>
    <x v="0"/>
  </r>
  <r>
    <n v="4032281.32766"/>
    <n v="111217"/>
    <n v="1964092.22"/>
    <x v="0"/>
  </r>
  <r>
    <n v="6910003.0262000011"/>
    <n v="213515"/>
    <n v="3749323.4"/>
    <x v="0"/>
  </r>
  <r>
    <n v="11170019.381719999"/>
    <n v="346226"/>
    <n v="6100502.1200000001"/>
    <x v="0"/>
  </r>
  <r>
    <n v="2418712.1402399992"/>
    <n v="111234"/>
    <n v="1872068.2199999997"/>
    <x v="0"/>
  </r>
  <r>
    <n v="4388624.9962379998"/>
    <n v="141462"/>
    <n v="2497794.534"/>
    <x v="0"/>
  </r>
  <r>
    <n v="14922557.025480002"/>
    <n v="487327"/>
    <n v="9211454.9539999999"/>
    <x v="0"/>
  </r>
  <r>
    <n v="866046.83690000011"/>
    <n v="11753"/>
    <n v="306565.25199999998"/>
    <x v="0"/>
  </r>
  <r>
    <n v="724017.10019200004"/>
    <n v="11428"/>
    <n v="284374.35200000001"/>
    <x v="0"/>
  </r>
  <r>
    <n v="798123.86213999998"/>
    <n v="11590"/>
    <n v="280732.98000000004"/>
    <x v="0"/>
  </r>
  <r>
    <n v="2562920.13784"/>
    <n v="34940"/>
    <n v="904666.48"/>
    <x v="0"/>
  </r>
  <r>
    <n v="2456555.2757760002"/>
    <n v="35158"/>
    <n v="913897.05200000003"/>
    <x v="0"/>
  </r>
  <r>
    <n v="3099484.8441480002"/>
    <n v="36733"/>
    <n v="899444.23800000001"/>
    <x v="0"/>
  </r>
  <r>
    <n v="4083690.0124799996"/>
    <n v="58383"/>
    <n v="1391850.72"/>
    <x v="0"/>
  </r>
  <r>
    <n v="5558714.7739619985"/>
    <n v="77041"/>
    <n v="1918783.1459999999"/>
    <x v="0"/>
  </r>
  <r>
    <n v="1609064.8243560002"/>
    <n v="23271"/>
    <n v="605139.08400000003"/>
    <x v="0"/>
  </r>
  <r>
    <n v="2939077.7760959999"/>
    <n v="35127"/>
    <n v="908805.74399999995"/>
    <x v="0"/>
  </r>
  <r>
    <n v="972512.7852840001"/>
    <n v="12939"/>
    <n v="319800.32400000002"/>
    <x v="0"/>
  </r>
  <r>
    <n v="1916140.6960800001"/>
    <n v="25779"/>
    <n v="638288.04"/>
    <x v="0"/>
  </r>
  <r>
    <n v="3669287.0324880001"/>
    <n v="46387"/>
    <n v="1112916.9040000001"/>
    <x v="0"/>
  </r>
  <r>
    <n v="2973064.27936"/>
    <n v="35452"/>
    <n v="923311.88800000004"/>
    <x v="0"/>
  </r>
  <r>
    <n v="3877244.5359999998"/>
    <n v="57916"/>
    <n v="1409907.1040000001"/>
    <x v="0"/>
  </r>
  <r>
    <n v="3599320.8330960004"/>
    <n v="36227"/>
    <n v="875534.13599999994"/>
    <x v="0"/>
  </r>
  <r>
    <n v="5414314.5587519994"/>
    <n v="282381"/>
    <n v="3673212.048"/>
    <x v="1"/>
  </r>
  <r>
    <n v="4996313.0225319993"/>
    <n v="282451"/>
    <n v="3711971.0419999999"/>
    <x v="1"/>
  </r>
  <r>
    <n v="2150204.9885999998"/>
    <n v="124350"/>
    <n v="1672010.0999999999"/>
    <x v="1"/>
  </r>
  <r>
    <n v="1217591.5368000001"/>
    <n v="42584"/>
    <n v="813354.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180669.2259999998"/>
    <n v="99700"/>
    <n v="2339959"/>
    <x v="0"/>
  </r>
  <r>
    <n v="1083087.1391999999"/>
    <n v="25860"/>
    <n v="603055.19999999995"/>
    <x v="0"/>
  </r>
  <r>
    <n v="168579.03360000002"/>
    <n v="3912"/>
    <n v="91619.040000000008"/>
    <x v="0"/>
  </r>
  <r>
    <n v="894980.92319999996"/>
    <n v="20202"/>
    <n v="473534.88"/>
    <x v="0"/>
  </r>
  <r>
    <n v="1169153.2792800001"/>
    <n v="22689"/>
    <n v="530468.81999999995"/>
    <x v="0"/>
  </r>
  <r>
    <n v="1784911.0355999998"/>
    <n v="48008"/>
    <n v="1119066.48"/>
    <x v="0"/>
  </r>
  <r>
    <n v="72876.83481"/>
    <n v="1593"/>
    <n v="37897.47"/>
    <x v="0"/>
  </r>
  <r>
    <n v="535979.96927999996"/>
    <n v="13007"/>
    <n v="303843.52"/>
    <x v="0"/>
  </r>
  <r>
    <n v="567832.65725999989"/>
    <n v="14626"/>
    <n v="342687.18"/>
    <x v="0"/>
  </r>
  <r>
    <n v="686331.42455999996"/>
    <n v="15308"/>
    <n v="373209.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523324.39082"/>
    <n v="279945"/>
    <n v="7069171.1399999997"/>
    <x v="0"/>
  </r>
  <r>
    <n v="5074909.4884479996"/>
    <n v="146774"/>
    <n v="2519816.0320000001"/>
    <x v="0"/>
  </r>
  <r>
    <n v="4089346.139312"/>
    <n v="110969"/>
    <n v="1934411.6079999998"/>
    <x v="0"/>
  </r>
  <r>
    <n v="1576249.2281249999"/>
    <n v="47795"/>
    <n v="854335.625"/>
    <x v="0"/>
  </r>
  <r>
    <n v="3398135.6034559999"/>
    <n v="136928"/>
    <n v="2366389.696"/>
    <x v="0"/>
  </r>
  <r>
    <n v="3554765.8359839995"/>
    <n v="137918"/>
    <n v="2379361.335999999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200.393619999999"/>
    <n v="118"/>
    <n v="3088.0600000000004"/>
    <x v="0"/>
  </r>
  <r>
    <n v="4864197.6282799998"/>
    <n v="51998"/>
    <n v="1342588.36"/>
    <x v="0"/>
  </r>
  <r>
    <n v="2002857.8959999999"/>
    <n v="21404"/>
    <n v="556504"/>
    <x v="0"/>
  </r>
  <r>
    <n v="1534888.2727500002"/>
    <n v="23061"/>
    <n v="600739.05000000005"/>
    <x v="0"/>
  </r>
  <r>
    <n v="27827.493119999996"/>
    <n v="357"/>
    <n v="9082.08"/>
    <x v="0"/>
  </r>
  <r>
    <n v="2197919.1712500001"/>
    <n v="25125"/>
    <n v="626366.25"/>
    <x v="0"/>
  </r>
  <r>
    <n v="1077853.6040999999"/>
    <n v="13198"/>
    <n v="331137.82"/>
    <x v="0"/>
  </r>
  <r>
    <n v="3372443.6654400006"/>
    <n v="39419"/>
    <n v="1025682.38"/>
    <x v="0"/>
  </r>
  <r>
    <n v="8963.6157000000003"/>
    <n v="117"/>
    <n v="2992.8599999999997"/>
    <x v="0"/>
  </r>
  <r>
    <n v="937684.45188000007"/>
    <n v="12606"/>
    <n v="330403.26"/>
    <x v="0"/>
  </r>
  <r>
    <n v="4447661.5306500001"/>
    <n v="61945"/>
    <n v="1606233.85"/>
    <x v="0"/>
  </r>
  <r>
    <n v="3520025.8416600004"/>
    <n v="61485"/>
    <n v="1490273.43"/>
    <x v="0"/>
  </r>
  <r>
    <n v="1523262.6682559999"/>
    <n v="27504"/>
    <n v="634957.34399999992"/>
    <x v="0"/>
  </r>
  <r>
    <n v="1952790.4065279998"/>
    <n v="40456"/>
    <n v="959130.84799999988"/>
    <x v="0"/>
  </r>
  <r>
    <n v="4473109.8709920002"/>
    <n v="94158"/>
    <n v="2275233.912"/>
    <x v="0"/>
  </r>
  <r>
    <n v="1228017.6460800001"/>
    <n v="24371"/>
    <n v="568526.68799999997"/>
    <x v="0"/>
  </r>
  <r>
    <n v="6611064.0475319996"/>
    <n v="90533"/>
    <n v="2281250.534"/>
    <x v="0"/>
  </r>
  <r>
    <n v="611460.81982799992"/>
    <n v="10953"/>
    <n v="243901.40400000001"/>
    <x v="0"/>
  </r>
  <r>
    <n v="1883799.3807359999"/>
    <n v="43992"/>
    <n v="790184.304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2123227.1667200001"/>
    <n v="23552"/>
    <n v="574621.696"/>
    <x v="0"/>
  </r>
  <r>
    <n v="971492.93467199989"/>
    <n v="11832"/>
    <n v="298095.408"/>
    <x v="0"/>
  </r>
  <r>
    <n v="926686.9634880001"/>
    <n v="11938"/>
    <n v="293627.04800000001"/>
    <x v="0"/>
  </r>
  <r>
    <n v="936501.35040000011"/>
    <n v="11952"/>
    <n v="294497.28000000003"/>
    <x v="0"/>
  </r>
  <r>
    <n v="991405.29024000012"/>
    <n v="12022"/>
    <n v="300790.44"/>
    <x v="0"/>
  </r>
  <r>
    <n v="1818062.5320000001"/>
    <n v="23650"/>
    <n v="582712.35"/>
    <x v="0"/>
  </r>
  <r>
    <n v="903467.06189399993"/>
    <n v="11789"/>
    <n v="301256.10599999997"/>
    <x v="0"/>
  </r>
  <r>
    <n v="943042.527"/>
    <n v="12030"/>
    <n v="299378.58"/>
    <x v="0"/>
  </r>
  <r>
    <n v="4259683.253664"/>
    <n v="47601"/>
    <n v="1249907.058"/>
    <x v="0"/>
  </r>
  <r>
    <n v="824259.92266799998"/>
    <n v="11934"/>
    <n v="310689.75599999999"/>
    <x v="0"/>
  </r>
  <r>
    <n v="1852402.0447099998"/>
    <n v="24005"/>
    <n v="627082.61499999999"/>
    <x v="0"/>
  </r>
  <r>
    <n v="3178891.5597600001"/>
    <n v="35869"/>
    <n v="932773.34499999997"/>
    <x v="0"/>
  </r>
  <r>
    <s v=""/>
    <s v=""/>
    <s v=""/>
    <x v="0"/>
  </r>
  <r>
    <s v=""/>
    <s v=""/>
    <s v=""/>
    <x v="0"/>
  </r>
  <r>
    <s v=""/>
    <s v=""/>
    <s v=""/>
    <x v="0"/>
  </r>
  <r>
    <n v="1149789.238442"/>
    <n v="18691"/>
    <n v="458265.93800000002"/>
    <x v="0"/>
  </r>
  <r>
    <n v="3246943.7474999996"/>
    <n v="61510"/>
    <n v="1492847.7"/>
    <x v="0"/>
  </r>
  <r>
    <n v="3246943.7474999996"/>
    <n v="61510"/>
    <n v="1492847.7"/>
    <x v="0"/>
  </r>
  <r>
    <n v="673471.41404399998"/>
    <n v="10793"/>
    <n v="261643.90600000002"/>
    <x v="0"/>
  </r>
  <r>
    <n v="673471.41404399998"/>
    <n v="10793"/>
    <n v="261643.90600000002"/>
    <x v="0"/>
  </r>
  <r>
    <n v="5467858.2976960009"/>
    <n v="99754"/>
    <n v="2447564.1440000003"/>
    <x v="0"/>
  </r>
  <r>
    <n v="545882.61235200008"/>
    <n v="11707"/>
    <n v="295391.02399999998"/>
    <x v="0"/>
  </r>
  <r>
    <n v="3944381.5319999997"/>
    <n v="79800"/>
    <n v="2009364"/>
    <x v="0"/>
  </r>
  <r>
    <n v="8716306.363008"/>
    <n v="180672"/>
    <n v="4509211.7759999996"/>
    <x v="0"/>
  </r>
  <r>
    <n v="561352.70376000006"/>
    <n v="9795"/>
    <n v="245776.13999999998"/>
    <x v="0"/>
  </r>
  <r>
    <n v="655751.10182400013"/>
    <n v="11427"/>
    <n v="284120.92800000001"/>
    <x v="0"/>
  </r>
  <r>
    <n v="1973948.3244000003"/>
    <n v="32364"/>
    <n v="820427.4"/>
    <x v="0"/>
  </r>
  <r>
    <n v="2487571.1000999999"/>
    <n v="54819"/>
    <n v="1437902.37"/>
    <x v="0"/>
  </r>
  <r>
    <n v="4846311.9974400001"/>
    <n v="92184"/>
    <n v="2227165.44"/>
    <x v="0"/>
  </r>
  <r>
    <n v="6076627.0989199998"/>
    <n v="71881"/>
    <n v="1806369.53"/>
    <x v="0"/>
  </r>
  <r>
    <n v="254980.63992000002"/>
    <n v="4294"/>
    <n v="107951.16"/>
    <x v="0"/>
  </r>
  <r>
    <n v="22252962.311999999"/>
    <n v="381350"/>
    <n v="9461293.5"/>
    <x v="0"/>
  </r>
  <r>
    <n v="420213.97017600003"/>
    <n v="7588"/>
    <n v="183659.95199999999"/>
    <x v="0"/>
  </r>
  <r>
    <n v="965285.42564999999"/>
    <n v="16987"/>
    <n v="410236.05"/>
    <x v="0"/>
  </r>
  <r>
    <n v="965285.42564999999"/>
    <n v="16987"/>
    <n v="410236.05"/>
    <x v="0"/>
  </r>
  <r>
    <n v="2041929.9686500002"/>
    <n v="31249"/>
    <n v="751538.45000000007"/>
    <x v="0"/>
  </r>
  <r>
    <n v="2041929.9686500002"/>
    <n v="31249"/>
    <n v="751538.45000000007"/>
    <x v="0"/>
  </r>
  <r>
    <n v="12287715.848136002"/>
    <n v="227439"/>
    <n v="5678242.074"/>
    <x v="0"/>
  </r>
  <r>
    <n v="729686.80879600008"/>
    <n v="15994"/>
    <n v="389581.85200000001"/>
    <x v="0"/>
  </r>
  <r>
    <n v="729686.80879600008"/>
    <n v="15994"/>
    <n v="389581.85200000001"/>
    <x v="0"/>
  </r>
  <r>
    <n v="410861.98916700005"/>
    <n v="7959"/>
    <n v="177939.36299999998"/>
    <x v="0"/>
  </r>
  <r>
    <n v="2119227.9141509999"/>
    <n v="26199"/>
    <n v="666214.37099999993"/>
    <x v="0"/>
  </r>
  <r>
    <n v="225924.65826"/>
    <n v="4382"/>
    <n v="96097.26"/>
    <x v="0"/>
  </r>
  <r>
    <n v="1167609.2821470001"/>
    <n v="21169"/>
    <n v="498339.429"/>
    <x v="0"/>
  </r>
  <r>
    <n v="994246.98553800024"/>
    <n v="18101"/>
    <n v="473902.28100000002"/>
    <x v="0"/>
  </r>
  <r>
    <n v="2000302.003728"/>
    <n v="26956"/>
    <n v="701368.16399999999"/>
    <x v="0"/>
  </r>
  <r>
    <n v="12012437.509343999"/>
    <n v="160627"/>
    <n v="3869986.3110000002"/>
    <x v="0"/>
  </r>
  <r>
    <n v="482116.43101999996"/>
    <n v="8891"/>
    <n v="235753.75599999999"/>
    <x v="0"/>
  </r>
  <r>
    <n v="590694.9216"/>
    <n v="15225"/>
    <n v="277582.2"/>
    <x v="0"/>
  </r>
  <r>
    <n v="631205.55862000003"/>
    <n v="15223"/>
    <n v="276601.91000000003"/>
    <x v="0"/>
  </r>
  <r>
    <n v="1144729.39644"/>
    <n v="30090"/>
    <n v="540476.57999999996"/>
    <x v="0"/>
  </r>
  <r>
    <n v="1713543.3852479998"/>
    <n v="44103"/>
    <n v="739871.92799999996"/>
    <x v="0"/>
  </r>
  <r>
    <n v="1233418.19832"/>
    <n v="29931"/>
    <n v="540972.89400000009"/>
    <x v="0"/>
  </r>
  <r>
    <n v="2097743.5192"/>
    <n v="50456"/>
    <n v="913253.60000000009"/>
    <x v="0"/>
  </r>
  <r>
    <n v="1425611.4009"/>
    <n v="33799"/>
    <n v="598242.29999999993"/>
    <x v="0"/>
  </r>
  <r>
    <n v="2814248.11668"/>
    <n v="67353"/>
    <n v="1189453.98"/>
    <x v="0"/>
  </r>
  <r>
    <n v="33599.904000000002"/>
    <n v="507"/>
    <n v="11052.6"/>
    <x v="0"/>
  </r>
  <r>
    <n v="1733754.0239099998"/>
    <n v="36495"/>
    <n v="631144.53"/>
    <x v="0"/>
  </r>
  <r>
    <n v="3593438.2383899996"/>
    <n v="224787"/>
    <n v="3589848.39"/>
    <x v="0"/>
  </r>
  <r>
    <n v="1364837.9505259998"/>
    <n v="79241"/>
    <n v="1323800.1459999999"/>
    <x v="0"/>
  </r>
  <r>
    <n v="10010108.55456"/>
    <n v="224324"/>
    <n v="4570825.824"/>
    <x v="0"/>
  </r>
  <r>
    <n v="1203044.5202640002"/>
    <n v="29929"/>
    <n v="523518.06800000003"/>
    <x v="0"/>
  </r>
  <r>
    <n v="1147413.4218559999"/>
    <n v="30073"/>
    <n v="538186.40800000005"/>
    <x v="0"/>
  </r>
  <r>
    <n v="12170583.432"/>
    <n v="237447"/>
    <n v="5105110.5"/>
    <x v="0"/>
  </r>
  <r>
    <n v="3329044.7003819998"/>
    <n v="128493"/>
    <n v="2284862.5260000001"/>
    <x v="0"/>
  </r>
  <r>
    <n v="5670784.1363840001"/>
    <n v="192623"/>
    <n v="3464132.0320000001"/>
    <x v="0"/>
  </r>
  <r>
    <n v="1801725.4683999999"/>
    <n v="64207"/>
    <n v="1162403.5279999999"/>
    <x v="0"/>
  </r>
  <r>
    <n v="803628.28989599994"/>
    <n v="32026"/>
    <n v="573201.348"/>
    <x v="0"/>
  </r>
  <r>
    <n v="8125320.210731999"/>
    <n v="287629"/>
    <n v="5139354.9719999991"/>
    <x v="0"/>
  </r>
  <r>
    <s v=""/>
    <s v=""/>
    <s v=""/>
    <x v="0"/>
  </r>
  <r>
    <s v=""/>
    <s v=""/>
    <s v=""/>
    <x v="0"/>
  </r>
  <r>
    <n v="1341724.6210899998"/>
    <n v="32957"/>
    <n v="592896.42999999993"/>
    <x v="0"/>
  </r>
  <r>
    <n v="1473979.6912499999"/>
    <n v="32885"/>
    <n v="595547.35"/>
    <x v="0"/>
  </r>
  <r>
    <n v="1947292.16968"/>
    <n v="47983"/>
    <n v="827226.91999999993"/>
    <x v="0"/>
  </r>
  <r>
    <n v="708430.63416000013"/>
    <n v="16468"/>
    <n v="288684.04000000004"/>
    <x v="0"/>
  </r>
  <r>
    <n v="4626397.3204799993"/>
    <n v="114756"/>
    <n v="1924458.1199999999"/>
    <x v="0"/>
  </r>
  <r>
    <n v="1272538.3835999998"/>
    <n v="32870"/>
    <n v="548271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78553.3619200001"/>
    <n v="49576"/>
    <n v="1285009.9200000002"/>
    <x v="0"/>
  </r>
  <r>
    <n v="1295293.5615200002"/>
    <n v="25060"/>
    <n v="577482.64"/>
    <x v="0"/>
  </r>
  <r>
    <n v="359757.01756800007"/>
    <n v="7956"/>
    <n v="178628.11200000002"/>
    <x v="0"/>
  </r>
  <r>
    <n v="423319.36155599996"/>
    <n v="9618"/>
    <n v="224811.13199999998"/>
    <x v="0"/>
  </r>
  <r>
    <n v="2153805.9361919998"/>
    <n v="41989"/>
    <n v="1097760.416"/>
    <x v="0"/>
  </r>
  <r>
    <n v="404015.06385000004"/>
    <n v="9509"/>
    <n v="225078.03000000003"/>
    <x v="0"/>
  </r>
  <r>
    <n v="3576872.2080000001"/>
    <n v="74670"/>
    <n v="1553136"/>
    <x v="0"/>
  </r>
  <r>
    <n v="3672549.088"/>
    <n v="66830"/>
    <n v="1390064"/>
    <x v="0"/>
  </r>
  <r>
    <n v="6866987.9849999994"/>
    <n v="178035"/>
    <n v="3521532.3000000003"/>
    <x v="0"/>
  </r>
  <r>
    <n v="10553154.3684"/>
    <n v="308718"/>
    <n v="3889846.8"/>
    <x v="1"/>
  </r>
  <r>
    <n v="462088.81291999994"/>
    <n v="8863"/>
    <n v="208900.91"/>
    <x v="0"/>
  </r>
  <r>
    <n v="217458.38688000003"/>
    <n v="5201"/>
    <n v="121079.28"/>
    <x v="0"/>
  </r>
  <r>
    <n v="157783.07336000001"/>
    <n v="3578"/>
    <n v="83438.960000000006"/>
    <x v="0"/>
  </r>
  <r>
    <n v="733992.34019999998"/>
    <n v="17060"/>
    <n v="398692.2"/>
    <x v="0"/>
  </r>
  <r>
    <n v="186077.54879999999"/>
    <n v="3608"/>
    <n v="84427.199999999997"/>
    <x v="0"/>
  </r>
  <r>
    <n v="745090.36826999998"/>
    <n v="16151"/>
    <n v="387462.49"/>
    <x v="0"/>
  </r>
  <r>
    <n v="398242.85591999994"/>
    <n v="10686"/>
    <n v="249838.68"/>
    <x v="0"/>
  </r>
  <r>
    <n v="475455.55872000003"/>
    <n v="10352"/>
    <n v="268013.28000000003"/>
    <x v="0"/>
  </r>
  <r>
    <n v="157438.05439999999"/>
    <n v="3776"/>
    <n v="89453.440000000002"/>
    <x v="0"/>
  </r>
  <r>
    <n v="137196.68650000001"/>
    <n v="3310"/>
    <n v="79075.900000000009"/>
    <x v="0"/>
  </r>
  <r>
    <n v="1897573.095"/>
    <n v="44063"/>
    <n v="958370.25"/>
    <x v="0"/>
  </r>
  <r>
    <n v="681470.08736"/>
    <n v="18182"/>
    <n v="393458.48"/>
    <x v="0"/>
  </r>
  <r>
    <n v="2246090.17074"/>
    <n v="36478"/>
    <n v="841547.46"/>
    <x v="0"/>
  </r>
  <r>
    <n v="380493.49860000005"/>
    <n v="6399"/>
    <n v="149800.59"/>
    <x v="0"/>
  </r>
  <r>
    <n v="253538.565"/>
    <n v="4750"/>
    <n v="111055"/>
    <x v="0"/>
  </r>
  <r>
    <n v="1620554.0444799999"/>
    <n v="30716"/>
    <n v="672987.56"/>
    <x v="0"/>
  </r>
  <r>
    <n v="446526.69011999998"/>
    <n v="11347"/>
    <n v="254286.27"/>
    <x v="0"/>
  </r>
  <r>
    <n v="1376452.54785"/>
    <n v="25645"/>
    <n v="602913.95000000007"/>
    <x v="0"/>
  </r>
  <r>
    <n v="381157.68047999998"/>
    <n v="9762"/>
    <n v="212225.87999999998"/>
    <x v="0"/>
  </r>
  <r>
    <n v="1933476.1814999999"/>
    <n v="35097"/>
    <n v="808985.85"/>
    <x v="0"/>
  </r>
  <r>
    <n v="751382.3920799999"/>
    <n v="12984"/>
    <n v="306811.92"/>
    <x v="0"/>
  </r>
  <r>
    <n v="647411.9093399999"/>
    <n v="11307"/>
    <n v="264357.65999999997"/>
    <x v="0"/>
  </r>
  <r>
    <n v="144901.26240000001"/>
    <n v="3139"/>
    <n v="74080.400000000009"/>
    <x v="0"/>
  </r>
  <r>
    <n v="300635.10707999999"/>
    <n v="6439"/>
    <n v="153698.93"/>
    <x v="0"/>
  </r>
  <r>
    <n v="2254298.1956799999"/>
    <n v="49304"/>
    <n v="1130540.72"/>
    <x v="0"/>
  </r>
  <r>
    <n v="162720.10976000002"/>
    <n v="3106"/>
    <n v="71872.84"/>
    <x v="0"/>
  </r>
  <r>
    <n v="938356.66944000009"/>
    <n v="16047"/>
    <n v="369722.88"/>
    <x v="0"/>
  </r>
  <r>
    <n v="555063.3578"/>
    <n v="10061"/>
    <n v="252531.1"/>
    <x v="0"/>
  </r>
  <r>
    <n v="1019406.6600479999"/>
    <n v="12726"/>
    <n v="304482.27599999995"/>
    <x v="0"/>
  </r>
  <r>
    <n v="4006499.7555519994"/>
    <n v="58268"/>
    <n v="1515317.608"/>
    <x v="0"/>
  </r>
  <r>
    <n v="3542536.7207999998"/>
    <n v="50550"/>
    <n v="1201674.599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34495.8139899999"/>
    <n v="39633"/>
    <n v="663060.09"/>
    <x v="0"/>
  </r>
  <r>
    <n v="884106.96984000003"/>
    <n v="32247"/>
    <n v="568192.14"/>
    <x v="0"/>
  </r>
  <r>
    <n v="384478.48692000005"/>
    <n v="16313"/>
    <n v="272100.83999999997"/>
    <x v="0"/>
  </r>
  <r>
    <n v="2001459.3816"/>
    <n v="81904"/>
    <n v="1461986.4000000001"/>
    <x v="0"/>
  </r>
  <r>
    <n v="1543603.8451200002"/>
    <n v="65526"/>
    <n v="1121805.1200000001"/>
    <x v="0"/>
  </r>
  <r>
    <n v="1549944.9895199998"/>
    <n v="65356"/>
    <n v="1148958.48"/>
    <x v="0"/>
  </r>
  <r>
    <n v="1450886.4005999998"/>
    <n v="65345"/>
    <n v="1095835.6499999999"/>
    <x v="0"/>
  </r>
  <r>
    <n v="1243477.4729000002"/>
    <n v="48770"/>
    <n v="881273.9"/>
    <x v="0"/>
  </r>
  <r>
    <n v="851039.20031999995"/>
    <n v="32784"/>
    <n v="563229.12"/>
    <x v="0"/>
  </r>
  <r>
    <n v="731466.79200000002"/>
    <n v="32614"/>
    <n v="547915.20000000007"/>
    <x v="0"/>
  </r>
  <r>
    <n v="411539.96181999997"/>
    <n v="16483"/>
    <n v="290430.46000000002"/>
    <x v="0"/>
  </r>
  <r>
    <n v="8894485.3102560006"/>
    <n v="299026"/>
    <n v="5094206.9360000007"/>
    <x v="0"/>
  </r>
  <r>
    <n v="155173.56489600003"/>
    <n v="3217"/>
    <n v="72240.952000000005"/>
    <x v="0"/>
  </r>
  <r>
    <n v="618023.37887999997"/>
    <n v="14328"/>
    <n v="318568.75200000004"/>
    <x v="0"/>
  </r>
  <r>
    <n v="2780230.4251919994"/>
    <n v="70748"/>
    <n v="1276506.1639999999"/>
    <x v="0"/>
  </r>
  <r>
    <n v="492944.79624"/>
    <n v="10013"/>
    <n v="244637.61599999998"/>
    <x v="0"/>
  </r>
  <r>
    <n v="1265192.7289599997"/>
    <n v="38270"/>
    <n v="859505.92999999993"/>
    <x v="0"/>
  </r>
  <r>
    <n v="145706.17867200001"/>
    <n v="4887"/>
    <n v="97920.818999999989"/>
    <x v="0"/>
  </r>
  <r>
    <n v="115938.32448"/>
    <n v="3264"/>
    <n v="65874.047999999995"/>
    <x v="0"/>
  </r>
  <r>
    <n v="681718.56998399994"/>
    <n v="14592"/>
    <n v="345699.07199999999"/>
    <x v="0"/>
  </r>
  <r>
    <n v="1829751.851115"/>
    <n v="35227"/>
    <n v="829067.44499999995"/>
    <x v="0"/>
  </r>
  <r>
    <n v="3894495.8445120002"/>
    <n v="77794"/>
    <n v="1783194.068"/>
    <x v="0"/>
  </r>
  <r>
    <n v="3602950.5009959997"/>
    <n v="70269"/>
    <n v="1618576.1459999999"/>
    <x v="0"/>
  </r>
  <r>
    <s v=""/>
    <s v=""/>
    <s v=""/>
    <x v="0"/>
  </r>
  <r>
    <s v=""/>
    <s v=""/>
    <s v=""/>
    <x v="0"/>
  </r>
  <r>
    <n v="343267.52342399996"/>
    <n v="17128"/>
    <n v="284633.10399999999"/>
    <x v="0"/>
  </r>
  <r>
    <n v="2179004.1025080001"/>
    <n v="102588"/>
    <n v="1706346.2039999999"/>
    <x v="0"/>
  </r>
  <r>
    <n v="2993770.4989919998"/>
    <n v="137072"/>
    <n v="2351744.304"/>
    <x v="0"/>
  </r>
  <r>
    <n v="1457382.94416"/>
    <n v="68436"/>
    <n v="1174361.76"/>
    <x v="0"/>
  </r>
  <r>
    <n v="1667481.2617920002"/>
    <n v="15347"/>
    <n v="397303.136"/>
    <x v="0"/>
  </r>
  <r>
    <n v="1931292.7166500003"/>
    <n v="46805"/>
    <n v="845204.69"/>
    <x v="0"/>
  </r>
  <r>
    <n v="1788028.6755120002"/>
    <n v="43878"/>
    <n v="776728.35600000003"/>
    <x v="0"/>
  </r>
  <r>
    <n v="4209928.3609600002"/>
    <n v="74842"/>
    <n v="1647721.4719999998"/>
    <x v="0"/>
  </r>
  <r>
    <n v="808441.12537200004"/>
    <n v="14106"/>
    <n v="368646.20400000003"/>
    <x v="0"/>
  </r>
  <r>
    <n v="1498186.956"/>
    <n v="43440"/>
    <n v="744995.99999999988"/>
    <x v="0"/>
  </r>
  <r>
    <n v="3460417.6857599998"/>
    <n v="101287"/>
    <n v="1744162.14"/>
    <x v="0"/>
  </r>
  <r>
    <n v="2345260.8658700003"/>
    <n v="57709"/>
    <n v="1042801.63"/>
    <x v="0"/>
  </r>
  <r>
    <n v="4481750.6834799992"/>
    <n v="130093"/>
    <n v="2221988.44"/>
    <x v="0"/>
  </r>
  <r>
    <n v="4826544.1065600002"/>
    <n v="118596"/>
    <n v="2129984.16"/>
    <x v="0"/>
  </r>
  <r>
    <n v="2171339.7899199999"/>
    <n v="59206"/>
    <n v="1063339.76"/>
    <x v="0"/>
  </r>
  <r>
    <n v="537269.62519999989"/>
    <n v="14671"/>
    <n v="264664.8399999999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609136.309080001"/>
    <n v="194903"/>
    <n v="3266574.2800000003"/>
    <x v="0"/>
  </r>
  <r>
    <n v="382995.1814399999"/>
    <n v="17034"/>
    <n v="287533.92"/>
    <x v="0"/>
  </r>
  <r>
    <n v="2861194.3917120001"/>
    <n v="70689"/>
    <n v="1206237.0959999999"/>
    <x v="0"/>
  </r>
  <r>
    <n v="1149451.7278399996"/>
    <n v="28405"/>
    <n v="463115.11999999994"/>
    <x v="0"/>
  </r>
  <r>
    <n v="2834610.1071359995"/>
    <n v="155487"/>
    <n v="2495255.3759999997"/>
    <x v="0"/>
  </r>
  <r>
    <n v="9295988.514192"/>
    <n v="112302"/>
    <n v="2590133.3280000002"/>
    <x v="0"/>
  </r>
  <r>
    <n v="8060336.4504000014"/>
    <n v="164333"/>
    <n v="3766512.3600000003"/>
    <x v="0"/>
  </r>
  <r>
    <n v="7291053.1100360006"/>
    <n v="164807"/>
    <n v="3686073.3619999997"/>
    <x v="0"/>
  </r>
  <r>
    <n v="2118092.1049600001"/>
    <n v="46960"/>
    <n v="1071908.96"/>
    <x v="0"/>
  </r>
  <r>
    <n v="1256138.3305019999"/>
    <n v="27907"/>
    <n v="622158.65800000005"/>
    <x v="0"/>
  </r>
  <r>
    <n v="2862552.5612320001"/>
    <n v="53144"/>
    <n v="1203764.7439999999"/>
    <x v="0"/>
  </r>
  <r>
    <n v="424415.79840000003"/>
    <n v="15675"/>
    <n v="271365.60000000003"/>
    <x v="0"/>
  </r>
  <r>
    <n v="2127881.5084800003"/>
    <n v="61320"/>
    <n v="1065005.76"/>
    <x v="0"/>
  </r>
  <r>
    <n v="496978.18331399997"/>
    <n v="15083"/>
    <n v="262534.69799999997"/>
    <x v="0"/>
  </r>
  <r>
    <s v=""/>
    <s v=""/>
    <s v=""/>
    <x v="1"/>
  </r>
  <r>
    <s v=""/>
    <s v=""/>
    <s v=""/>
    <x v="0"/>
  </r>
  <r>
    <n v="14126804.016320001"/>
    <n v="396142"/>
    <n v="6781951.04"/>
    <x v="0"/>
  </r>
  <r>
    <n v="2906241.3124199999"/>
    <n v="65595"/>
    <n v="1573492.8599999999"/>
    <x v="0"/>
  </r>
  <r>
    <n v="10007023.64652"/>
    <n v="256101"/>
    <n v="5653685.676"/>
    <x v="0"/>
  </r>
  <r>
    <n v="1663834.2302400002"/>
    <n v="27068"/>
    <n v="656344.86400000006"/>
    <x v="0"/>
  </r>
  <r>
    <n v="951150.16416000004"/>
    <n v="17360"/>
    <n v="418271.84"/>
    <x v="0"/>
  </r>
  <r>
    <n v="574489.51142400003"/>
    <n v="9788"/>
    <n v="234677.08799999999"/>
    <x v="0"/>
  </r>
  <r>
    <n v="116898.87066000002"/>
    <n v="1565"/>
    <n v="37941.86"/>
    <x v="0"/>
  </r>
  <r>
    <n v="1498290.1991999999"/>
    <n v="48654"/>
    <n v="812521.79999999993"/>
    <x v="0"/>
  </r>
  <r>
    <n v="1450813.0190399999"/>
    <n v="48664"/>
    <n v="814148.72"/>
    <x v="0"/>
  </r>
  <r>
    <n v="1991772.6044400004"/>
    <n v="65073"/>
    <n v="1101035.1600000001"/>
    <x v="0"/>
  </r>
  <r>
    <s v=""/>
    <s v=""/>
    <s v=""/>
    <x v="0"/>
  </r>
  <r>
    <s v=""/>
    <s v=""/>
    <s v=""/>
    <x v="0"/>
  </r>
  <r>
    <s v=""/>
    <s v=""/>
    <s v=""/>
    <x v="0"/>
  </r>
  <r>
    <n v="434005.05095999996"/>
    <n v="14620"/>
    <n v="243686.16"/>
    <x v="0"/>
  </r>
  <r>
    <n v="433865.13799199997"/>
    <n v="14619"/>
    <n v="240102.45600000001"/>
    <x v="0"/>
  </r>
  <r>
    <n v="444832.24592800002"/>
    <n v="14609"/>
    <n v="243210.63199999998"/>
    <x v="0"/>
  </r>
  <r>
    <n v="1783429.6041000003"/>
    <n v="58550"/>
    <n v="985864.9"/>
    <x v="0"/>
  </r>
  <r>
    <n v="1613793.0455369998"/>
    <n v="58319"/>
    <n v="990664.85299999989"/>
    <x v="0"/>
  </r>
  <r>
    <n v="1193591.6515250001"/>
    <n v="43955"/>
    <n v="739982.42500000005"/>
    <x v="0"/>
  </r>
  <r>
    <n v="1224923.2096499999"/>
    <n v="43925"/>
    <n v="737017.57499999995"/>
    <x v="0"/>
  </r>
  <r>
    <s v=""/>
    <s v=""/>
    <s v=""/>
    <x v="1"/>
  </r>
  <r>
    <n v="743360.08953599993"/>
    <n v="18306"/>
    <n v="317133.14400000003"/>
    <x v="0"/>
  </r>
  <r>
    <n v="683443.07667999994"/>
    <n v="18109"/>
    <n v="306476.71600000001"/>
    <x v="0"/>
  </r>
  <r>
    <n v="6069348.4368000003"/>
    <n v="204116"/>
    <n v="2137094.52"/>
    <x v="1"/>
  </r>
  <r>
    <n v="2559932.6435099998"/>
    <n v="56747"/>
    <n v="1271700.27"/>
    <x v="0"/>
  </r>
  <r>
    <n v="4286491.5495999996"/>
    <n v="142090"/>
    <n v="2534885.6"/>
    <x v="0"/>
  </r>
  <r>
    <n v="3780513.4958279994"/>
    <n v="113961"/>
    <n v="2025998.6579999998"/>
    <x v="0"/>
  </r>
  <r>
    <n v="4877710.3668480003"/>
    <n v="259356"/>
    <n v="4610312.2560000001"/>
    <x v="0"/>
  </r>
  <r>
    <n v="1994362.381056"/>
    <n v="105692"/>
    <n v="1806487.6639999999"/>
    <x v="0"/>
  </r>
  <r>
    <n v="1425758.2248"/>
    <n v="75985"/>
    <n v="1370921.37"/>
    <x v="0"/>
  </r>
  <r>
    <n v="276140.55024000001"/>
    <n v="15118"/>
    <n v="266802.46399999998"/>
    <x v="0"/>
  </r>
  <r>
    <n v="4121009.9308140003"/>
    <n v="227091"/>
    <n v="3656619.2820000001"/>
    <x v="0"/>
  </r>
  <r>
    <n v="7579458.42588"/>
    <n v="154564"/>
    <n v="3553426.36"/>
    <x v="0"/>
  </r>
  <r>
    <n v="8693419.459999999"/>
    <n v="204625"/>
    <n v="4546767.5"/>
    <x v="0"/>
  </r>
  <r>
    <n v="452415.70048"/>
    <n v="14104"/>
    <n v="239626.96"/>
    <x v="0"/>
  </r>
  <r>
    <n v="1193934.2025599999"/>
    <n v="12816"/>
    <n v="336035.51999999996"/>
    <x v="0"/>
  </r>
  <r>
    <n v="713154.36920000007"/>
    <n v="10630"/>
    <n v="270852.40000000002"/>
    <x v="0"/>
  </r>
  <r>
    <n v="1495461.2310319999"/>
    <n v="46021"/>
    <n v="807484.46600000001"/>
    <x v="0"/>
  </r>
  <r>
    <n v="856196.28172000009"/>
    <n v="30719"/>
    <n v="514850.44000000006"/>
    <x v="0"/>
  </r>
  <r>
    <n v="873945.96380000003"/>
    <n v="29900"/>
    <n v="518047.4"/>
    <x v="0"/>
  </r>
  <r>
    <n v="4579117.3821799997"/>
    <n v="137765"/>
    <n v="2479218.94"/>
    <x v="0"/>
  </r>
  <r>
    <n v="706217.39788199996"/>
    <n v="15889"/>
    <n v="286033.77799999999"/>
    <x v="0"/>
  </r>
  <r>
    <n v="2362098.2705640001"/>
    <n v="63153"/>
    <n v="1069306.5959999999"/>
    <x v="0"/>
  </r>
  <r>
    <n v="14192411.56074"/>
    <n v="364995"/>
    <n v="6162575.5800000001"/>
    <x v="0"/>
  </r>
  <r>
    <n v="14385411.686663998"/>
    <n v="349716"/>
    <n v="5986438.4879999999"/>
    <x v="0"/>
  </r>
  <r>
    <n v="2153165.9909600005"/>
    <n v="51124"/>
    <n v="1330757.72"/>
    <x v="0"/>
  </r>
  <r>
    <n v="1236965.57348"/>
    <n v="21595"/>
    <n v="563024.84"/>
    <x v="0"/>
  </r>
  <r>
    <n v="1326424.848738"/>
    <n v="28149"/>
    <n v="705920.62199999997"/>
    <x v="0"/>
  </r>
  <r>
    <n v="3566989.1858700002"/>
    <n v="60995"/>
    <n v="1608926.11"/>
    <x v="0"/>
  </r>
  <r>
    <n v="7449175.8863999993"/>
    <n v="124143"/>
    <n v="3103823.2859999998"/>
    <x v="0"/>
  </r>
  <r>
    <n v="6070702.5423360001"/>
    <n v="105251"/>
    <n v="2634853.534"/>
    <x v="0"/>
  </r>
  <r>
    <n v="489341.44"/>
    <n v="9296"/>
    <n v="130144"/>
    <x v="1"/>
  </r>
  <r>
    <n v="96986.1"/>
    <n v="1706"/>
    <n v="25590"/>
    <x v="1"/>
  </r>
  <r>
    <n v="155063.30000000002"/>
    <n v="5987"/>
    <n v="83818"/>
    <x v="0"/>
  </r>
  <r>
    <n v="13579.65"/>
    <n v="479"/>
    <n v="7185"/>
    <x v="0"/>
  </r>
  <r>
    <n v="6073466.6039880002"/>
    <n v="388213"/>
    <n v="5222241.2759999996"/>
    <x v="1"/>
  </r>
  <r>
    <n v="2893020.8831999996"/>
    <n v="56700"/>
    <n v="1348099.2"/>
    <x v="0"/>
  </r>
  <r>
    <n v="1618426.808064"/>
    <n v="34158"/>
    <n v="766300.57200000004"/>
    <x v="0"/>
  </r>
  <r>
    <n v="1728340.6320000002"/>
    <n v="36756"/>
    <n v="847225.8"/>
    <x v="0"/>
  </r>
  <r>
    <n v="3213216.3798449999"/>
    <n v="68473"/>
    <n v="1526468.5889999999"/>
    <x v="0"/>
  </r>
  <r>
    <n v="7990771.5887040002"/>
    <n v="173904"/>
    <n v="3711459.1679999996"/>
    <x v="0"/>
  </r>
  <r>
    <n v="1007819.028405"/>
    <n v="25227"/>
    <n v="504161.59499999997"/>
    <x v="0"/>
  </r>
  <r>
    <n v="3325559.8595999992"/>
    <n v="52120"/>
    <n v="1264952.3999999999"/>
    <x v="0"/>
  </r>
  <r>
    <n v="328439.86259999999"/>
    <n v="6598"/>
    <n v="149972.54"/>
    <x v="0"/>
  </r>
  <r>
    <n v="1061583.9296400002"/>
    <n v="26373"/>
    <n v="579151.08000000007"/>
    <x v="0"/>
  </r>
  <r>
    <n v="74077.827600000004"/>
    <n v="1652"/>
    <n v="40391.4"/>
    <x v="0"/>
  </r>
  <r>
    <n v="1369012.3739999998"/>
    <n v="32797"/>
    <n v="590346"/>
    <x v="0"/>
  </r>
  <r>
    <n v="4414345.7139599994"/>
    <n v="98189"/>
    <n v="1761510.6600000001"/>
    <x v="0"/>
  </r>
  <r>
    <n v="3838050.3743999996"/>
    <n v="98848"/>
    <n v="1645819.2"/>
    <x v="0"/>
  </r>
  <r>
    <n v="1410715.10118"/>
    <n v="32642"/>
    <n v="570908.57999999996"/>
    <x v="0"/>
  </r>
  <r>
    <n v="2515416.7327500004"/>
    <n v="64901"/>
    <n v="1081899.6700000002"/>
    <x v="0"/>
  </r>
  <r>
    <s v=""/>
    <s v=""/>
    <s v=""/>
    <x v="1"/>
  </r>
  <r>
    <n v="1100970.7030230002"/>
    <n v="32653"/>
    <n v="588439.71299999999"/>
    <x v="0"/>
  </r>
  <r>
    <n v="1118957.4148440002"/>
    <n v="32689"/>
    <n v="593926.44099999999"/>
    <x v="0"/>
  </r>
  <r>
    <n v="1019518.6176000001"/>
    <n v="32886"/>
    <n v="589317.12000000011"/>
    <x v="0"/>
  </r>
  <r>
    <n v="529777.17213599989"/>
    <n v="16343"/>
    <n v="283910.59600000002"/>
    <x v="0"/>
  </r>
  <r>
    <n v="481651.46639999998"/>
    <n v="15984"/>
    <n v="274445.28000000003"/>
    <x v="0"/>
  </r>
  <r>
    <n v="1027231.877673"/>
    <n v="32913"/>
    <n v="581342.31900000002"/>
    <x v="0"/>
  </r>
  <r>
    <n v="1549836.183678"/>
    <n v="48943"/>
    <n v="877596.93300000008"/>
    <x v="0"/>
  </r>
  <r>
    <n v="513666.193248"/>
    <n v="16432"/>
    <n v="286804.12800000003"/>
    <x v="0"/>
  </r>
  <r>
    <n v="945629.01235199999"/>
    <n v="32848"/>
    <n v="588077.74399999995"/>
    <x v="0"/>
  </r>
  <r>
    <n v="435230.0674559999"/>
    <n v="16448"/>
    <n v="290734.848"/>
    <x v="0"/>
  </r>
  <r>
    <s v=""/>
    <s v=""/>
    <s v=""/>
    <x v="0"/>
  </r>
  <r>
    <s v=""/>
    <s v=""/>
    <s v=""/>
    <x v="0"/>
  </r>
  <r>
    <s v=""/>
    <s v=""/>
    <s v=""/>
    <x v="0"/>
  </r>
  <r>
    <n v="2567457.0930580003"/>
    <n v="109867"/>
    <n v="1955412.8659999999"/>
    <x v="0"/>
  </r>
  <r>
    <n v="3988735.3350720005"/>
    <n v="115539"/>
    <n v="1943828.1360000002"/>
    <x v="0"/>
  </r>
  <r>
    <n v="1795445.09534"/>
    <n v="36299"/>
    <n v="972087.22000000009"/>
    <x v="0"/>
  </r>
  <r>
    <n v="963870.03360000008"/>
    <n v="23592"/>
    <n v="527281.20000000007"/>
    <x v="0"/>
  </r>
  <r>
    <n v="2174721.0492000002"/>
    <n v="42721"/>
    <n v="1008215.6000000001"/>
    <x v="0"/>
  </r>
  <r>
    <s v=""/>
    <s v=""/>
    <s v=""/>
    <x v="1"/>
  </r>
  <r>
    <n v="1124323.7537999998"/>
    <n v="12930"/>
    <n v="321051.89999999997"/>
    <x v="0"/>
  </r>
  <r>
    <n v="1055246.304"/>
    <n v="13010"/>
    <n v="323298.5"/>
    <x v="0"/>
  </r>
  <r>
    <n v="1897980.1991000001"/>
    <n v="24527"/>
    <n v="615627.70000000007"/>
    <x v="0"/>
  </r>
  <r>
    <n v="1693.4259999999999"/>
    <n v="25"/>
    <n v="602"/>
    <x v="0"/>
  </r>
  <r>
    <n v="1880214.5027099999"/>
    <n v="24641"/>
    <n v="607893.47000000009"/>
    <x v="0"/>
  </r>
  <r>
    <n v="1917620.4546719999"/>
    <n v="24531"/>
    <n v="596275.01699999999"/>
    <x v="0"/>
  </r>
  <r>
    <n v="1454456.7732599999"/>
    <n v="23973"/>
    <n v="633750.228"/>
    <x v="0"/>
  </r>
  <r>
    <n v="868421.05926000001"/>
    <n v="11742"/>
    <n v="289956.94799999997"/>
    <x v="0"/>
  </r>
  <r>
    <n v="739982.95787199994"/>
    <n v="12262"/>
    <n v="306157.61599999998"/>
    <x v="0"/>
  </r>
  <r>
    <n v="2085989.6767320002"/>
    <n v="23277"/>
    <n v="623055.45900000003"/>
    <x v="0"/>
  </r>
  <r>
    <n v="2078229.68025"/>
    <n v="24250"/>
    <n v="624655.75"/>
    <x v="0"/>
  </r>
  <r>
    <n v="1492364.4920600001"/>
    <n v="23533"/>
    <n v="584324.39"/>
    <x v="0"/>
  </r>
  <r>
    <n v="1466888.1571520001"/>
    <n v="23314"/>
    <n v="592921.64799999993"/>
    <x v="0"/>
  </r>
  <r>
    <n v="1398477.468927"/>
    <n v="24303"/>
    <n v="585872.42099999997"/>
    <x v="0"/>
  </r>
  <r>
    <n v="640109.59084800002"/>
    <n v="12206"/>
    <n v="305833.53600000002"/>
    <x v="0"/>
  </r>
  <r>
    <n v="4021858.3359360001"/>
    <n v="53634"/>
    <n v="1166432.2320000001"/>
    <x v="0"/>
  </r>
  <r>
    <n v="1714394.2910249999"/>
    <n v="53105"/>
    <n v="954031.32499999995"/>
    <x v="0"/>
  </r>
  <r>
    <n v="1157749.7162400002"/>
    <n v="35408"/>
    <n v="642124.08000000007"/>
    <x v="0"/>
  </r>
  <r>
    <n v="543638.65983600006"/>
    <n v="17594"/>
    <n v="317360.57199999999"/>
    <x v="0"/>
  </r>
  <r>
    <n v="1009563.6802299999"/>
    <n v="35371"/>
    <n v="610008.26599999995"/>
    <x v="0"/>
  </r>
  <r>
    <n v="534512.05862399994"/>
    <n v="17676"/>
    <n v="315905.47200000001"/>
    <x v="0"/>
  </r>
  <r>
    <n v="532665.48535199987"/>
    <n v="17732"/>
    <n v="312047.73599999998"/>
    <x v="0"/>
  </r>
  <r>
    <n v="555586.83339599997"/>
    <n v="17738"/>
    <n v="314423.788"/>
    <x v="0"/>
  </r>
  <r>
    <n v="529175.64575999998"/>
    <n v="17760"/>
    <n v="311830.08"/>
    <x v="0"/>
  </r>
  <r>
    <n v="1942638.284"/>
    <n v="70880"/>
    <n v="1265562.4000000001"/>
    <x v="0"/>
  </r>
  <r>
    <n v="1414213.749392"/>
    <n v="16109"/>
    <n v="419897.19399999996"/>
    <x v="0"/>
  </r>
  <r>
    <n v="2939766.8299999996"/>
    <n v="78793"/>
    <n v="1434032.5999999999"/>
    <x v="0"/>
  </r>
  <r>
    <n v="13475010.174296001"/>
    <n v="363682"/>
    <n v="4810785.4960000003"/>
    <x v="1"/>
  </r>
  <r>
    <n v="540576.97227600007"/>
    <n v="13549"/>
    <n v="225428.26200000002"/>
    <x v="0"/>
  </r>
  <r>
    <n v="3637822.3245000001"/>
    <n v="35105"/>
    <n v="914485.25"/>
    <x v="0"/>
  </r>
  <r>
    <n v="2542853.1912000002"/>
    <n v="34270"/>
    <n v="834817.2"/>
    <x v="0"/>
  </r>
  <r>
    <n v="765982.35690000013"/>
    <n v="11857"/>
    <n v="283382.3"/>
    <x v="0"/>
  </r>
  <r>
    <n v="1939853.0592"/>
    <n v="24578"/>
    <n v="597245.4"/>
    <x v="0"/>
  </r>
  <r>
    <n v="5764291.74376"/>
    <n v="77704"/>
    <n v="1916957.6800000002"/>
    <x v="0"/>
  </r>
  <r>
    <n v="3624115.6541999993"/>
    <n v="48934"/>
    <n v="1269837.3"/>
    <x v="0"/>
  </r>
  <r>
    <n v="785193.75480000011"/>
    <n v="11410"/>
    <n v="275893.8"/>
    <x v="0"/>
  </r>
  <r>
    <n v="4869548.8696400002"/>
    <n v="72902"/>
    <n v="1750377.02"/>
    <x v="0"/>
  </r>
  <r>
    <n v="1235271.9432000001"/>
    <n v="12198"/>
    <n v="302022.48000000004"/>
    <x v="0"/>
  </r>
  <r>
    <n v="5709102.784"/>
    <n v="72380"/>
    <n v="1818185.6"/>
    <x v="0"/>
  </r>
  <r>
    <n v="816765.74852000002"/>
    <n v="12239"/>
    <n v="303404.81"/>
    <x v="0"/>
  </r>
  <r>
    <n v="6769981.1951919999"/>
    <n v="160777"/>
    <n v="3006208.3459999999"/>
    <x v="0"/>
  </r>
  <r>
    <n v="9833250.3041279987"/>
    <n v="145317"/>
    <n v="2443650.6719999998"/>
    <x v="0"/>
  </r>
  <r>
    <n v="3369913.3507839995"/>
    <n v="49801"/>
    <n v="837453.61599999992"/>
    <x v="0"/>
  </r>
  <r>
    <n v="2082450.5737920001"/>
    <n v="51024"/>
    <n v="1200951.888"/>
    <x v="0"/>
  </r>
  <r>
    <n v="4234187.9538900005"/>
    <n v="96255"/>
    <n v="2260644.9300000002"/>
    <x v="0"/>
  </r>
  <r>
    <n v="4064829.4642399997"/>
    <n v="92392"/>
    <n v="1967487.6400000001"/>
    <x v="0"/>
  </r>
  <r>
    <n v="331484.21582400001"/>
    <n v="7536"/>
    <n v="178505.23200000002"/>
    <x v="0"/>
  </r>
  <r>
    <n v="1492779.2966400001"/>
    <n v="33951"/>
    <n v="804299.1900000000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62385.10187999997"/>
    <n v="13905"/>
    <n v="249233.22"/>
    <x v="0"/>
  </r>
  <r>
    <n v="754201.55661199999"/>
    <n v="27998"/>
    <n v="488789.08399999997"/>
    <x v="0"/>
  </r>
  <r>
    <n v="365952.51923999999"/>
    <n v="14154"/>
    <n v="253781.22"/>
    <x v="0"/>
  </r>
  <r>
    <n v="2419803.4332079999"/>
    <n v="109972"/>
    <n v="1544226.824"/>
    <x v="1"/>
  </r>
  <r>
    <n v="612709.56064000004"/>
    <n v="15118"/>
    <n v="265472.07999999996"/>
    <x v="0"/>
  </r>
  <r>
    <n v="5004255.1732800007"/>
    <n v="156201"/>
    <n v="2869412.37"/>
    <x v="0"/>
  </r>
  <r>
    <n v="2120788.1385599999"/>
    <n v="60424"/>
    <n v="1080381.1199999999"/>
    <x v="0"/>
  </r>
  <r>
    <n v="140303.1091"/>
    <n v="4037"/>
    <n v="74038.58"/>
    <x v="0"/>
  </r>
  <r>
    <n v="486410.92273999989"/>
    <n v="15139"/>
    <n v="269928.37"/>
    <x v="0"/>
  </r>
  <r>
    <n v="1403262.936"/>
    <n v="35226"/>
    <n v="810198"/>
    <x v="0"/>
  </r>
  <r>
    <s v=""/>
    <s v=""/>
    <s v=""/>
    <x v="0"/>
  </r>
  <r>
    <s v=""/>
    <s v=""/>
    <s v=""/>
    <x v="0"/>
  </r>
  <r>
    <n v="833204.24125200009"/>
    <n v="12602"/>
    <n v="295567.30800000002"/>
    <x v="0"/>
  </r>
  <r>
    <n v="5404807.3786740005"/>
    <n v="101783"/>
    <n v="2283399.8220000002"/>
    <x v="0"/>
  </r>
  <r>
    <n v="213931.615704"/>
    <n v="3539"/>
    <n v="78622.423999999999"/>
    <x v="0"/>
  </r>
  <r>
    <n v="1240957.0741920001"/>
    <n v="20996"/>
    <n v="458594.63199999998"/>
    <x v="0"/>
  </r>
  <r>
    <n v="416187.70174799999"/>
    <n v="6047"/>
    <n v="140556.46799999999"/>
    <x v="0"/>
  </r>
  <r>
    <n v="1379311.564576"/>
    <n v="24263"/>
    <n v="540482.58799999999"/>
    <x v="0"/>
  </r>
  <r>
    <n v="5809245.6020060005"/>
    <n v="91421"/>
    <n v="2141262.662"/>
    <x v="0"/>
  </r>
  <r>
    <n v="3219950.05602"/>
    <n v="57810"/>
    <n v="1293672.18"/>
    <x v="0"/>
  </r>
  <r>
    <n v="451752.13112400001"/>
    <n v="5877"/>
    <n v="140601.348"/>
    <x v="0"/>
  </r>
  <r>
    <n v="1152821.430432"/>
    <n v="19551"/>
    <n v="453153.07800000004"/>
    <x v="0"/>
  </r>
  <r>
    <n v="1932858.2800799997"/>
    <n v="63336"/>
    <n v="1116613.68"/>
    <x v="0"/>
  </r>
  <r>
    <n v="507675.16408000002"/>
    <n v="15940"/>
    <n v="289438.52"/>
    <x v="0"/>
  </r>
  <r>
    <n v="566937.24806400004"/>
    <n v="15724"/>
    <n v="280107.33600000001"/>
    <x v="0"/>
  </r>
  <r>
    <n v="14827538.890573999"/>
    <n v="234943"/>
    <n v="5914455.0819999995"/>
    <x v="0"/>
  </r>
  <r>
    <n v="904672.72872000013"/>
    <n v="31860"/>
    <n v="560863.43999999994"/>
    <x v="0"/>
  </r>
  <r>
    <n v="1174231.3523200001"/>
    <n v="31496"/>
    <n v="564534.304"/>
    <x v="0"/>
  </r>
  <r>
    <n v="7520009.1875999998"/>
    <n v="221145"/>
    <n v="3978840.8400000003"/>
    <x v="0"/>
  </r>
  <r>
    <n v="1069228.5530000001"/>
    <n v="31555"/>
    <n v="562751.87"/>
    <x v="0"/>
  </r>
  <r>
    <n v="148618.28889600001"/>
    <n v="3808"/>
    <n v="72214.911999999997"/>
    <x v="0"/>
  </r>
  <r>
    <n v="552129.70150800003"/>
    <n v="13938"/>
    <n v="265574.652"/>
    <x v="0"/>
  </r>
  <r>
    <n v="1844100.0761580002"/>
    <n v="48339"/>
    <n v="904857.741000000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5115.670656"/>
    <n v="30354"/>
    <n v="789689.66399999999"/>
    <x v="0"/>
  </r>
  <r>
    <n v="314196.17930999992"/>
    <n v="5811"/>
    <n v="130642.902"/>
    <x v="0"/>
  </r>
  <r>
    <n v="578799.13491200015"/>
    <n v="9356"/>
    <n v="215487.39199999999"/>
    <x v="0"/>
  </r>
  <r>
    <n v="207541.66866000002"/>
    <n v="3945"/>
    <n v="88730.94"/>
    <x v="0"/>
  </r>
  <r>
    <n v="12737935.625687998"/>
    <n v="357161"/>
    <n v="6281033.3459999999"/>
    <x v="0"/>
  </r>
  <r>
    <n v="551709.09419999993"/>
    <n v="16566"/>
    <n v="298221.13199999998"/>
    <x v="0"/>
  </r>
  <r>
    <n v="554267.115796"/>
    <n v="16418"/>
    <n v="295294.14799999999"/>
    <x v="0"/>
  </r>
  <r>
    <n v="6546597.2536999993"/>
    <n v="195847"/>
    <n v="3529162.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89072.66805799992"/>
    <n v="10331"/>
    <n v="261023.0459999999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6730573.5646799998"/>
    <n v="93277"/>
    <n v="2428933.08"/>
    <x v="0"/>
  </r>
  <r>
    <n v="7048004.5343399998"/>
    <n v="193413"/>
    <n v="3398266.41"/>
    <x v="0"/>
  </r>
  <r>
    <s v=""/>
    <s v=""/>
    <s v=""/>
    <x v="0"/>
  </r>
  <r>
    <s v=""/>
    <s v=""/>
    <s v=""/>
    <x v="0"/>
  </r>
  <r>
    <n v="718856.74276000005"/>
    <n v="43154"/>
    <n v="699957.88"/>
    <x v="0"/>
  </r>
  <r>
    <s v=""/>
    <s v=""/>
    <s v=""/>
    <x v="0"/>
  </r>
  <r>
    <s v=""/>
    <s v=""/>
    <s v=""/>
    <x v="0"/>
  </r>
  <r>
    <n v="617725.04585399991"/>
    <n v="16347"/>
    <n v="290420.80199999997"/>
    <x v="0"/>
  </r>
  <r>
    <n v="3807705.4646400004"/>
    <n v="98142"/>
    <n v="1762826.6040000001"/>
    <x v="0"/>
  </r>
  <r>
    <n v="1899297.4980840001"/>
    <n v="49497"/>
    <n v="888768.13199999998"/>
    <x v="0"/>
  </r>
  <r>
    <n v="938609.31168000004"/>
    <n v="40581"/>
    <n v="651812.022"/>
    <x v="0"/>
  </r>
  <r>
    <s v=""/>
    <s v=""/>
    <s v=""/>
    <x v="0"/>
  </r>
  <r>
    <n v="1027629.9720000001"/>
    <n v="29906"/>
    <n v="412702.80000000005"/>
    <x v="1"/>
  </r>
  <r>
    <n v="9400139.3639999982"/>
    <n v="225960"/>
    <n v="3666201.0000000005"/>
    <x v="0"/>
  </r>
  <r>
    <n v="18011138.473749999"/>
    <n v="255373"/>
    <n v="5426676.25"/>
    <x v="0"/>
  </r>
  <r>
    <n v="16133776.707006"/>
    <n v="177609"/>
    <n v="4224607.6740000006"/>
    <x v="0"/>
  </r>
  <r>
    <n v="121845.21216000001"/>
    <n v="1380"/>
    <n v="32824.68"/>
    <x v="0"/>
  </r>
  <r>
    <n v="1317946.5388440001"/>
    <n v="21027"/>
    <n v="489760.88400000002"/>
    <x v="0"/>
  </r>
  <r>
    <n v="2040200.8446959998"/>
    <n v="31729"/>
    <n v="753119.54399999999"/>
    <x v="0"/>
  </r>
  <r>
    <n v="490597.94219900004"/>
    <n v="10327"/>
    <n v="146054.761"/>
    <x v="1"/>
  </r>
  <r>
    <n v="275020.49490300001"/>
    <n v="5789"/>
    <n v="80391.843000000008"/>
    <x v="1"/>
  </r>
  <r>
    <n v="1649458.0086599998"/>
    <n v="25170"/>
    <n v="578960.34"/>
    <x v="0"/>
  </r>
  <r>
    <n v="586106.30697599996"/>
    <n v="9154"/>
    <n v="210981.39199999999"/>
    <x v="0"/>
  </r>
  <r>
    <n v="208158.63464999999"/>
    <n v="8095"/>
    <n v="132838.95000000001"/>
    <x v="0"/>
  </r>
  <r>
    <n v="3013899.48"/>
    <n v="81281"/>
    <n v="1506949.74"/>
    <x v="0"/>
  </r>
  <r>
    <n v="374262.95279999997"/>
    <n v="15020"/>
    <n v="263751.19999999995"/>
    <x v="0"/>
  </r>
  <r>
    <n v="724164.31776000001"/>
    <n v="30214"/>
    <n v="542039.16"/>
    <x v="0"/>
  </r>
  <r>
    <n v="719158.82724000001"/>
    <n v="29999"/>
    <n v="529182.36"/>
    <x v="0"/>
  </r>
  <r>
    <n v="746130.94620000001"/>
    <n v="29905"/>
    <n v="528421.35000000009"/>
    <x v="0"/>
  </r>
  <r>
    <n v="3006842.4456000002"/>
    <n v="75733"/>
    <n v="1411663.12"/>
    <x v="0"/>
  </r>
  <r>
    <n v="8838755.5354800001"/>
    <n v="104667"/>
    <n v="2708781.96"/>
    <x v="0"/>
  </r>
  <r>
    <n v="3034815.8235999998"/>
    <n v="39002"/>
    <n v="969589.72"/>
    <x v="0"/>
  </r>
  <r>
    <n v="1399161.064"/>
    <n v="15020"/>
    <n v="399532"/>
    <x v="0"/>
  </r>
  <r>
    <n v="5404148.3835000005"/>
    <n v="64934"/>
    <n v="1533091.74"/>
    <x v="0"/>
  </r>
  <r>
    <n v="12576113.427919999"/>
    <n v="179242"/>
    <n v="4289261.0599999996"/>
    <x v="0"/>
  </r>
  <r>
    <n v="7452712.4364"/>
    <n v="91817"/>
    <n v="2313788.4"/>
    <x v="0"/>
  </r>
  <r>
    <n v="9082894.8787200004"/>
    <n v="110072"/>
    <n v="2676951.04"/>
    <x v="0"/>
  </r>
  <r>
    <n v="1678128.949"/>
    <n v="20365"/>
    <n v="506070.25"/>
    <x v="0"/>
  </r>
  <r>
    <n v="730249.54241400014"/>
    <n v="12201"/>
    <n v="278402.41800000001"/>
    <x v="0"/>
  </r>
  <r>
    <n v="625945.06737000018"/>
    <n v="14098"/>
    <n v="262011.33000000002"/>
    <x v="0"/>
  </r>
  <r>
    <n v="656838.69000000006"/>
    <n v="14790"/>
    <n v="263262"/>
    <x v="0"/>
  </r>
  <r>
    <n v="2754973.6494"/>
    <n v="80986"/>
    <n v="1352466.2"/>
    <x v="0"/>
  </r>
  <r>
    <n v="570585.6936"/>
    <n v="16458"/>
    <n v="274848.59999999998"/>
    <x v="0"/>
  </r>
  <r>
    <n v="13790716.113130001"/>
    <n v="192457"/>
    <n v="4249835.4740000004"/>
    <x v="0"/>
  </r>
  <r>
    <n v="1211807.8182320001"/>
    <n v="13453"/>
    <n v="291580.32199999999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n v="3315155.4061200004"/>
    <n v="53946"/>
    <n v="1209469.32"/>
    <x v="0"/>
  </r>
  <r>
    <n v="3219727.8455999997"/>
    <n v="127029"/>
    <n v="2273819.0999999996"/>
    <x v="0"/>
  </r>
  <r>
    <n v="355038.49836000003"/>
    <n v="14092"/>
    <n v="249851.16"/>
    <x v="0"/>
  </r>
  <r>
    <n v="404538.30144000001"/>
    <n v="14118"/>
    <n v="243111.96"/>
    <x v="0"/>
  </r>
  <r>
    <n v="1021231.0499999999"/>
    <n v="42287"/>
    <n v="729450.75"/>
    <x v="0"/>
  </r>
  <r>
    <n v="684155.85426000005"/>
    <n v="28239"/>
    <n v="489381.86999999994"/>
    <x v="0"/>
  </r>
  <r>
    <n v="1133072.8343999998"/>
    <n v="42555"/>
    <n v="752372.4"/>
    <x v="0"/>
  </r>
  <r>
    <n v="1837212.4426500001"/>
    <n v="26457"/>
    <n v="591313.95000000007"/>
    <x v="0"/>
  </r>
  <r>
    <n v="336848.51536800008"/>
    <n v="13917"/>
    <n v="248780.29200000002"/>
    <x v="0"/>
  </r>
  <r>
    <n v="1792915.1699560003"/>
    <n v="70529"/>
    <n v="1246811.662"/>
    <x v="0"/>
  </r>
  <r>
    <n v="336313.156212"/>
    <n v="13917"/>
    <n v="252677.052"/>
    <x v="0"/>
  </r>
  <r>
    <n v="3424118.0141599998"/>
    <n v="67667"/>
    <n v="1521154.16"/>
    <x v="0"/>
  </r>
  <r>
    <n v="6835358.7256800001"/>
    <n v="101018"/>
    <n v="2451706.86"/>
    <x v="0"/>
  </r>
  <r>
    <n v="4455320.7816000003"/>
    <n v="63120"/>
    <n v="1501624.8"/>
    <x v="0"/>
  </r>
  <r>
    <s v=""/>
    <s v=""/>
    <s v=""/>
    <x v="0"/>
  </r>
  <r>
    <s v=""/>
    <s v=""/>
    <s v=""/>
    <x v="0"/>
  </r>
  <r>
    <n v="1318512.043728"/>
    <n v="15657"/>
    <n v="360643.33799999999"/>
    <x v="0"/>
  </r>
  <r>
    <n v="4362168.6178559996"/>
    <n v="47726"/>
    <n v="1132442.5280000002"/>
    <x v="0"/>
  </r>
  <r>
    <n v="8504708.1852599997"/>
    <n v="78446"/>
    <n v="1828576.26"/>
    <x v="0"/>
  </r>
  <r>
    <n v="2705166.1719599999"/>
    <n v="25613"/>
    <n v="600880.98"/>
    <x v="0"/>
  </r>
  <r>
    <n v="1983274.777672"/>
    <n v="40069"/>
    <n v="908925.196"/>
    <x v="0"/>
  </r>
  <r>
    <n v="1704087.693854"/>
    <n v="38801"/>
    <n v="890793.35799999989"/>
    <x v="0"/>
  </r>
  <r>
    <n v="5589285.9360000007"/>
    <n v="66950"/>
    <n v="1598766"/>
    <x v="0"/>
  </r>
  <r>
    <n v="18891391.843936"/>
    <n v="222821"/>
    <n v="5294672.602"/>
    <x v="0"/>
  </r>
  <r>
    <n v="2689322.2163359998"/>
    <n v="37867"/>
    <n v="980073.69400000002"/>
    <x v="0"/>
  </r>
  <r>
    <n v="5039604.8102400005"/>
    <n v="63312"/>
    <n v="1636235.328"/>
    <x v="0"/>
  </r>
  <r>
    <n v="944396.96992200008"/>
    <n v="12783"/>
    <n v="302982.66600000003"/>
    <x v="0"/>
  </r>
  <r>
    <n v="2130405.6702239998"/>
    <n v="25208"/>
    <n v="602319.95199999993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07722.2401499995"/>
    <n v="65245"/>
    <n v="1378626.8499999999"/>
    <x v="0"/>
  </r>
  <r>
    <n v="706665.78527999995"/>
    <n v="14053"/>
    <n v="330526.56"/>
    <x v="0"/>
  </r>
  <r>
    <n v="899938.24776000006"/>
    <n v="17532"/>
    <n v="424099.08"/>
    <x v="0"/>
  </r>
  <r>
    <n v="500.72904"/>
    <n v="19"/>
    <n v="425.79"/>
    <x v="0"/>
  </r>
  <r>
    <n v="849448.19232000003"/>
    <n v="19122"/>
    <n v="417624.48"/>
    <x v="0"/>
  </r>
  <r>
    <n v="31857.325499999995"/>
    <n v="735"/>
    <n v="15912.749999999998"/>
    <x v="0"/>
  </r>
  <r>
    <n v="200140.15340000001"/>
    <n v="6670"/>
    <n v="128130.70000000001"/>
    <x v="0"/>
  </r>
  <r>
    <n v="60185.8986"/>
    <n v="2852"/>
    <n v="44747.88"/>
    <x v="0"/>
  </r>
  <r>
    <n v="219088.34640000001"/>
    <n v="9244"/>
    <n v="135239.72"/>
    <x v="0"/>
  </r>
  <r>
    <n v="4006867.3333200002"/>
    <n v="87980"/>
    <n v="1974799.08"/>
    <x v="0"/>
  </r>
  <r>
    <n v="4457085.9456400005"/>
    <n v="74297"/>
    <n v="1710316.94"/>
    <x v="0"/>
  </r>
  <r>
    <n v="1866562.2938399997"/>
    <n v="43233"/>
    <n v="978795.12"/>
    <x v="0"/>
  </r>
  <r>
    <n v="1165946.64368"/>
    <n v="21476"/>
    <n v="510484.52"/>
    <x v="0"/>
  </r>
  <r>
    <n v="2681056.7180999997"/>
    <n v="56853"/>
    <n v="1311030.18"/>
    <x v="0"/>
  </r>
  <r>
    <n v="313369.17360000004"/>
    <n v="6794"/>
    <n v="157077.28"/>
    <x v="0"/>
  </r>
  <r>
    <n v="6314995.0499999989"/>
    <n v="127400"/>
    <n v="2903446"/>
    <x v="0"/>
  </r>
  <r>
    <n v="947283.42281999998"/>
    <n v="17734"/>
    <n v="420827.82"/>
    <x v="0"/>
  </r>
  <r>
    <n v="571383.20030400006"/>
    <n v="10962"/>
    <n v="251599.82400000002"/>
    <x v="0"/>
  </r>
  <r>
    <n v="2463913.75337"/>
    <n v="64105"/>
    <n v="1147607.71"/>
    <x v="0"/>
  </r>
  <r>
    <n v="878166.67440000002"/>
    <n v="15284"/>
    <n v="394327.2"/>
    <x v="0"/>
  </r>
  <r>
    <n v="1416178.3416479998"/>
    <n v="23503"/>
    <n v="544893.55200000003"/>
    <x v="0"/>
  </r>
  <r>
    <n v="2155926.9088559998"/>
    <n v="29967"/>
    <n v="690559.54800000007"/>
    <x v="0"/>
  </r>
  <r>
    <n v="11268363.676511999"/>
    <n v="244136"/>
    <n v="5399311.7759999996"/>
    <x v="0"/>
  </r>
  <r>
    <n v="4529779.9530400001"/>
    <n v="116345"/>
    <n v="2579601.34"/>
    <x v="0"/>
  </r>
  <r>
    <n v="265559.48625000002"/>
    <n v="5683"/>
    <n v="124969.17"/>
    <x v="0"/>
  </r>
  <r>
    <n v="2383428.4293220001"/>
    <n v="45323"/>
    <n v="1040344.142"/>
    <x v="0"/>
  </r>
  <r>
    <n v="1147217.9904449999"/>
    <n v="36389"/>
    <n v="636989.44499999995"/>
    <x v="0"/>
  </r>
  <r>
    <n v="947607.11324999994"/>
    <n v="29625"/>
    <n v="523829.24999999994"/>
    <x v="0"/>
  </r>
  <r>
    <n v="470386.66038000007"/>
    <n v="14885"/>
    <n v="260457.73"/>
    <x v="0"/>
  </r>
  <r>
    <n v="411678.23655599996"/>
    <n v="16183"/>
    <n v="283720.35600000003"/>
    <x v="0"/>
  </r>
  <r>
    <n v="1237664.2407359998"/>
    <n v="48727"/>
    <n v="861883.17599999998"/>
    <x v="0"/>
  </r>
  <r>
    <n v="411939.71531600005"/>
    <n v="16106"/>
    <n v="286268.04399999999"/>
    <x v="0"/>
  </r>
  <r>
    <n v="1133640.1537199998"/>
    <n v="48588"/>
    <n v="868024.61999999988"/>
    <x v="0"/>
  </r>
  <r>
    <n v="380799.99140399997"/>
    <n v="16299"/>
    <n v="273366.82799999998"/>
    <x v="0"/>
  </r>
  <r>
    <n v="729335.42660000012"/>
    <n v="32450"/>
    <n v="579297.4"/>
    <x v="0"/>
  </r>
  <r>
    <n v="756269.59814000002"/>
    <n v="32182"/>
    <n v="568623.75800000003"/>
    <x v="0"/>
  </r>
  <r>
    <n v="575614.81068800006"/>
    <n v="17614"/>
    <n v="315924.70400000003"/>
    <x v="0"/>
  </r>
  <r>
    <n v="564968.261176"/>
    <n v="17788"/>
    <n v="315096.63199999998"/>
    <x v="0"/>
  </r>
  <r>
    <n v="543666.04200000002"/>
    <n v="17770"/>
    <n v="315168.72000000003"/>
    <x v="0"/>
  </r>
  <r>
    <n v="499547.79167999997"/>
    <n v="17603"/>
    <n v="304602.31199999998"/>
    <x v="0"/>
  </r>
  <r>
    <n v="412203.91041599994"/>
    <n v="14082"/>
    <n v="250884.91199999998"/>
    <x v="0"/>
  </r>
  <r>
    <n v="1122918.0988079999"/>
    <n v="42234"/>
    <n v="761816.89199999999"/>
    <x v="0"/>
  </r>
  <r>
    <n v="2383705.2207149998"/>
    <n v="85293"/>
    <n v="1429937.145"/>
    <x v="0"/>
  </r>
  <r>
    <n v="1023067.2760000002"/>
    <n v="18025"/>
    <n v="390782"/>
    <x v="0"/>
  </r>
  <r>
    <n v="6820.5002800000002"/>
    <n v="244"/>
    <n v="4374.92"/>
    <x v="0"/>
  </r>
  <r>
    <n v="1029622.0272"/>
    <n v="32902"/>
    <n v="581707.36"/>
    <x v="0"/>
  </r>
  <r>
    <n v="422786.86433999997"/>
    <n v="16353"/>
    <n v="274893.93"/>
    <x v="0"/>
  </r>
  <r>
    <n v="455049.91680000006"/>
    <n v="16372"/>
    <n v="290766.72000000003"/>
    <x v="0"/>
  </r>
  <r>
    <n v="462285.22704000003"/>
    <n v="16408"/>
    <n v="289108.96000000002"/>
    <x v="0"/>
  </r>
  <r>
    <n v="946807.36139999994"/>
    <n v="32874"/>
    <n v="588444.6"/>
    <x v="0"/>
  </r>
  <r>
    <n v="962953.41402000003"/>
    <n v="32913"/>
    <n v="565445.34"/>
    <x v="0"/>
  </r>
  <r>
    <n v="1256443.3270399997"/>
    <n v="49051"/>
    <n v="820132.72"/>
    <x v="0"/>
  </r>
  <r>
    <n v="441900.11106000002"/>
    <n v="16371"/>
    <n v="276015.06"/>
    <x v="0"/>
  </r>
  <r>
    <n v="1926832.8669659996"/>
    <n v="54201"/>
    <n v="962934.9659999999"/>
    <x v="0"/>
  </r>
  <r>
    <n v="335441.35610999999"/>
    <n v="9417"/>
    <n v="167302.42199999999"/>
    <x v="0"/>
  </r>
  <r>
    <n v="1322957.0859999999"/>
    <n v="27224"/>
    <n v="613901.20000000007"/>
    <x v="0"/>
  </r>
  <r>
    <n v="794037.59820000001"/>
    <n v="15972"/>
    <n v="379015.56"/>
    <x v="0"/>
  </r>
  <r>
    <n v="1095990.2315999998"/>
    <n v="25668"/>
    <n v="576836.96399999992"/>
    <x v="0"/>
  </r>
  <r>
    <n v="1590176.9335200002"/>
    <n v="27084"/>
    <n v="627536.28"/>
    <x v="0"/>
  </r>
  <r>
    <n v="641460.64350599993"/>
    <n v="13094"/>
    <n v="330479.46600000001"/>
    <x v="0"/>
  </r>
  <r>
    <n v="2412046.040796"/>
    <n v="56889"/>
    <n v="1258896.6810000001"/>
    <x v="0"/>
  </r>
  <r>
    <n v="1194393.8064960002"/>
    <n v="28776"/>
    <n v="647718.98400000005"/>
    <x v="0"/>
  </r>
  <r>
    <n v="312236.34446400002"/>
    <n v="6556"/>
    <n v="148119.70800000001"/>
    <x v="0"/>
  </r>
  <r>
    <n v="1718553.2230439999"/>
    <n v="53046"/>
    <n v="1191784.4819999998"/>
    <x v="0"/>
  </r>
  <r>
    <n v="3563327.3897759998"/>
    <n v="68327"/>
    <n v="1551296.2080000001"/>
    <x v="0"/>
  </r>
  <r>
    <n v="2463750.967776"/>
    <n v="52531"/>
    <n v="1239311.352"/>
    <x v="0"/>
  </r>
  <r>
    <n v="2095692.0932639998"/>
    <n v="40116"/>
    <n v="947419.57200000004"/>
    <x v="0"/>
  </r>
  <r>
    <n v="219184.85330999998"/>
    <n v="6177"/>
    <n v="126696.447"/>
    <x v="0"/>
  </r>
  <r>
    <n v="143109.65239999999"/>
    <n v="4840"/>
    <n v="95725.51999999999"/>
    <x v="0"/>
  </r>
  <r>
    <n v="12103857.340019999"/>
    <n v="225145"/>
    <n v="5511774.7450000001"/>
    <x v="0"/>
  </r>
  <r>
    <n v="1056652.6005599999"/>
    <n v="19716"/>
    <n v="472986.83999999997"/>
    <x v="0"/>
  </r>
  <r>
    <n v="1666050.2677440001"/>
    <n v="39492"/>
    <n v="903497.97600000002"/>
    <x v="0"/>
  </r>
  <r>
    <n v="162105.36640499998"/>
    <n v="3181"/>
    <n v="73185.267000000007"/>
    <x v="0"/>
  </r>
  <r>
    <n v="166003.58649000002"/>
    <n v="3215"/>
    <n v="76253.37"/>
    <x v="0"/>
  </r>
  <r>
    <n v="443193.64339799999"/>
    <n v="9574"/>
    <n v="227162.29800000001"/>
    <x v="0"/>
  </r>
  <r>
    <n v="992123.33161999995"/>
    <n v="21013"/>
    <n v="498554.43799999997"/>
    <x v="0"/>
  </r>
  <r>
    <n v="516150.58402000001"/>
    <n v="11189"/>
    <n v="264015.64400000003"/>
    <x v="0"/>
  </r>
  <r>
    <n v="419802.6654"/>
    <n v="9430"/>
    <n v="213966.7"/>
    <x v="0"/>
  </r>
  <r>
    <n v="800929.98179999995"/>
    <n v="18702"/>
    <n v="410733.32400000002"/>
    <x v="0"/>
  </r>
  <r>
    <n v="186.49600000000001"/>
    <n v="8"/>
    <n v="150.4"/>
    <x v="0"/>
  </r>
  <r>
    <n v="2423345.5548959998"/>
    <n v="47756"/>
    <n v="1129238.3759999999"/>
    <x v="0"/>
  </r>
  <r>
    <n v="3371266.7542079994"/>
    <n v="63942"/>
    <n v="1497010.1040000001"/>
    <x v="0"/>
  </r>
  <r>
    <n v="9322948.1574719995"/>
    <n v="151386"/>
    <n v="3519421.7280000001"/>
    <x v="0"/>
  </r>
  <r>
    <n v="5526554.1839620005"/>
    <n v="115747"/>
    <n v="2731860.6940000001"/>
    <x v="0"/>
  </r>
  <r>
    <n v="3950102.9131200002"/>
    <n v="127309"/>
    <n v="2270174.088"/>
    <x v="0"/>
  </r>
  <r>
    <n v="492766.34224400012"/>
    <n v="15923"/>
    <n v="283524.93800000002"/>
    <x v="0"/>
  </r>
  <r>
    <n v="3260461.8854500004"/>
    <n v="52115"/>
    <n v="1272127.1499999999"/>
    <x v="0"/>
  </r>
  <r>
    <n v="1129502.773"/>
    <n v="20027"/>
    <n v="490661.5"/>
    <x v="0"/>
  </r>
  <r>
    <n v="76282.773839999994"/>
    <n v="1391"/>
    <n v="34176.870000000003"/>
    <x v="0"/>
  </r>
  <r>
    <n v="391228.76883999998"/>
    <n v="5614"/>
    <n v="138048.26"/>
    <x v="0"/>
  </r>
  <r>
    <n v="623350.54979999992"/>
    <n v="15242"/>
    <n v="256522.86"/>
    <x v="0"/>
  </r>
  <r>
    <n v="1818937.7949599999"/>
    <n v="45487"/>
    <n v="765546.2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0826.6160419998"/>
    <n v="31783"/>
    <n v="565800.96600000001"/>
    <x v="0"/>
  </r>
  <r>
    <n v="575074.95620400005"/>
    <n v="15871"/>
    <n v="286249.35600000003"/>
    <x v="0"/>
  </r>
  <r>
    <n v="570522.02087999997"/>
    <n v="15798"/>
    <n v="282436.64400000003"/>
    <x v="0"/>
  </r>
  <r>
    <n v="1251038.06464"/>
    <n v="31222"/>
    <n v="559498.24000000011"/>
    <x v="0"/>
  </r>
  <r>
    <n v="27093.281760000002"/>
    <n v="387"/>
    <n v="8498.52"/>
    <x v="0"/>
  </r>
  <r>
    <n v="2149538.4086000002"/>
    <n v="47668"/>
    <n v="854687.24"/>
    <x v="0"/>
  </r>
  <r>
    <n v="3876822.6900799996"/>
    <n v="95215"/>
    <n v="1706348.0149999999"/>
    <x v="0"/>
  </r>
  <r>
    <n v="2746297.9271"/>
    <n v="63595"/>
    <n v="1141911.82"/>
    <x v="0"/>
  </r>
  <r>
    <n v="2029476.4722899997"/>
    <n v="47790"/>
    <n v="848798.19"/>
    <x v="0"/>
  </r>
  <r>
    <n v="1958438.3696639999"/>
    <n v="47578"/>
    <n v="842701.53599999996"/>
    <x v="0"/>
  </r>
  <r>
    <n v="661283.12303999998"/>
    <n v="15935"/>
    <n v="284790.32"/>
    <x v="0"/>
  </r>
  <r>
    <n v="254615.0013"/>
    <n v="6633"/>
    <n v="118425.58199999999"/>
    <x v="0"/>
  </r>
  <r>
    <n v="2139472.3788000001"/>
    <n v="29427"/>
    <n v="759216.6"/>
    <x v="0"/>
  </r>
  <r>
    <n v="559223.66800000006"/>
    <n v="15553"/>
    <n v="276843.40000000002"/>
    <x v="0"/>
  </r>
  <r>
    <n v="572525.77199999988"/>
    <n v="15834"/>
    <n v="283428.59999999998"/>
    <x v="0"/>
  </r>
  <r>
    <n v="568919.4534"/>
    <n v="15669"/>
    <n v="283608.90000000002"/>
    <x v="0"/>
  </r>
  <r>
    <n v="989947.62254999985"/>
    <n v="24790"/>
    <n v="430974.15"/>
    <x v="0"/>
  </r>
  <r>
    <n v="1141340.4981"/>
    <n v="31581"/>
    <n v="565299.89999999991"/>
    <x v="0"/>
  </r>
  <r>
    <n v="2493288.8052479997"/>
    <n v="61522"/>
    <n v="1105181.2079999999"/>
    <x v="0"/>
  </r>
  <r>
    <n v="3750764.0568300001"/>
    <n v="94467"/>
    <n v="1669231.8900000001"/>
    <x v="0"/>
  </r>
  <r>
    <n v="5025730.4436300006"/>
    <n v="125133"/>
    <n v="2213978.1690000002"/>
    <x v="0"/>
  </r>
  <r>
    <n v="217117.92359400002"/>
    <n v="5343"/>
    <n v="92508.702000000005"/>
    <x v="0"/>
  </r>
  <r>
    <n v="1735961.9276160002"/>
    <n v="20496"/>
    <n v="535130.06400000001"/>
    <x v="0"/>
  </r>
  <r>
    <n v="987150.57000000018"/>
    <n v="15617"/>
    <n v="402918.60000000003"/>
    <x v="0"/>
  </r>
  <r>
    <n v="613456.95449999988"/>
    <n v="15535"/>
    <n v="274969.5"/>
    <x v="0"/>
  </r>
  <r>
    <n v="628384.25999999989"/>
    <n v="15531"/>
    <n v="271792.5"/>
    <x v="0"/>
  </r>
  <r>
    <n v="604094.84860000014"/>
    <n v="14549"/>
    <n v="263336.90000000002"/>
    <x v="0"/>
  </r>
  <r>
    <n v="1102642.2001920003"/>
    <n v="14279"/>
    <n v="370511.49200000003"/>
    <x v="0"/>
  </r>
  <r>
    <n v="2982018.3744000001"/>
    <n v="72280"/>
    <n v="1283692.8"/>
    <x v="0"/>
  </r>
  <r>
    <n v="2520251.0650800001"/>
    <n v="59139"/>
    <n v="1111221.81"/>
    <x v="0"/>
  </r>
  <r>
    <n v="850057.19568"/>
    <n v="19593"/>
    <n v="351263.304"/>
    <x v="0"/>
  </r>
  <r>
    <n v="507814.91823999997"/>
    <n v="14726"/>
    <n v="274198.12"/>
    <x v="0"/>
  </r>
  <r>
    <n v="561628.25562000007"/>
    <n v="14999"/>
    <n v="284081.06"/>
    <x v="0"/>
  </r>
  <r>
    <n v="4832157.5365899988"/>
    <n v="133253"/>
    <n v="2383896.17"/>
    <x v="0"/>
  </r>
  <r>
    <n v="1069234.92753"/>
    <n v="29639"/>
    <n v="524906.69000000006"/>
    <x v="0"/>
  </r>
  <r>
    <n v="412822.98673000006"/>
    <n v="16381"/>
    <n v="290107.51"/>
    <x v="0"/>
  </r>
  <r>
    <n v="822607.94289999991"/>
    <n v="32849"/>
    <n v="587997.1"/>
    <x v="0"/>
  </r>
  <r>
    <n v="1307668.9859999998"/>
    <n v="49387"/>
    <n v="888966"/>
    <x v="0"/>
  </r>
  <r>
    <n v="422022.13010000001"/>
    <n v="16430"/>
    <n v="299518.90000000002"/>
    <x v="0"/>
  </r>
  <r>
    <n v="511614.08374999993"/>
    <n v="15497"/>
    <n v="265773.55"/>
    <x v="0"/>
  </r>
  <r>
    <n v="13387.245269999998"/>
    <n v="487"/>
    <n v="8576.07"/>
    <x v="0"/>
  </r>
  <r>
    <n v="8165.2160000000003"/>
    <n v="235"/>
    <n v="4183"/>
    <x v="0"/>
  </r>
  <r>
    <n v="402990.46163999994"/>
    <n v="13078"/>
    <n v="232003.71999999997"/>
    <x v="0"/>
  </r>
  <r>
    <n v="9292985.0550999995"/>
    <n v="255218"/>
    <n v="4504597.6999999993"/>
    <x v="0"/>
  </r>
  <r>
    <n v="2219777.1327599999"/>
    <n v="63558"/>
    <n v="1084935.06"/>
    <x v="0"/>
  </r>
  <r>
    <n v="11327648.952300001"/>
    <n v="304791"/>
    <n v="5406992.3399999999"/>
    <x v="0"/>
  </r>
  <r>
    <n v="587567.75996000005"/>
    <n v="15877"/>
    <n v="280864.13"/>
    <x v="0"/>
  </r>
  <r>
    <n v="2211707.6377599998"/>
    <n v="63563"/>
    <n v="1079935.3699999999"/>
    <x v="0"/>
  </r>
  <r>
    <n v="1502186.3560799998"/>
    <n v="39498"/>
    <n v="880015.44000000006"/>
    <x v="0"/>
  </r>
  <r>
    <n v="3935735.4015000002"/>
    <n v="111090"/>
    <n v="1962960.3000000003"/>
    <x v="0"/>
  </r>
  <r>
    <n v="2857458.5471999999"/>
    <n v="79448"/>
    <n v="1406229.5999999999"/>
    <x v="0"/>
  </r>
  <r>
    <n v="4177234.8456299999"/>
    <n v="130161"/>
    <n v="2301506.8019999997"/>
    <x v="0"/>
  </r>
  <r>
    <n v="9813304.2906359993"/>
    <n v="306834"/>
    <n v="5433723.3059999999"/>
    <x v="0"/>
  </r>
  <r>
    <n v="402939.18839999998"/>
    <n v="14348"/>
    <n v="259124.87999999998"/>
    <x v="0"/>
  </r>
  <r>
    <n v="379301.29757"/>
    <n v="13591"/>
    <n v="242055.71"/>
    <x v="0"/>
  </r>
  <r>
    <n v="3015287.3622000003"/>
    <n v="144076"/>
    <n v="2421917.5599999996"/>
    <x v="0"/>
  </r>
  <r>
    <n v="1061805.8955000001"/>
    <n v="10167"/>
    <n v="269425.5"/>
    <x v="0"/>
  </r>
  <r>
    <n v="232766.70370200003"/>
    <n v="7649"/>
    <n v="133620.38100000002"/>
    <x v="0"/>
  </r>
  <r>
    <n v="14948110.627"/>
    <n v="476009"/>
    <n v="9643942.3399999999"/>
    <x v="0"/>
  </r>
  <r>
    <n v="856362.20304000005"/>
    <n v="11640"/>
    <n v="299636.88"/>
    <x v="0"/>
  </r>
  <r>
    <n v="622409.92247999995"/>
    <n v="10121"/>
    <n v="245333.03999999998"/>
    <x v="0"/>
  </r>
  <r>
    <n v="816974.40528000006"/>
    <n v="11708"/>
    <n v="277128.36000000004"/>
    <x v="0"/>
  </r>
  <r>
    <n v="1874229.3973019999"/>
    <n v="25717"/>
    <n v="651000.13800000004"/>
    <x v="0"/>
  </r>
  <r>
    <n v="807726.09909599985"/>
    <n v="11718"/>
    <n v="302066.60399999999"/>
    <x v="0"/>
  </r>
  <r>
    <n v="980152.80164999992"/>
    <n v="11721"/>
    <n v="302050.17"/>
    <x v="0"/>
  </r>
  <r>
    <n v="2668906.148"/>
    <n v="34420"/>
    <n v="788218"/>
    <x v="0"/>
  </r>
  <r>
    <n v="877262.54227199999"/>
    <n v="12114"/>
    <n v="312638.11200000002"/>
    <x v="0"/>
  </r>
  <r>
    <n v="1784259.4471"/>
    <n v="23206"/>
    <n v="558104.30000000005"/>
    <x v="0"/>
  </r>
  <r>
    <n v="3609098.5533599998"/>
    <n v="46594"/>
    <n v="1126083.7919999999"/>
    <x v="0"/>
  </r>
  <r>
    <n v="4006860.9169679997"/>
    <n v="48038"/>
    <n v="1252927.1159999999"/>
    <x v="0"/>
  </r>
  <r>
    <n v="898003.66544999997"/>
    <n v="11393"/>
    <n v="281065.31"/>
    <x v="0"/>
  </r>
  <r>
    <n v="792262.19711999979"/>
    <n v="10940"/>
    <n v="271136.95999999996"/>
    <x v="0"/>
  </r>
  <r>
    <n v="3857401.4174099998"/>
    <n v="58011"/>
    <n v="1426026.402"/>
    <x v="0"/>
  </r>
  <r>
    <n v="2373865.5354399998"/>
    <n v="36460"/>
    <n v="876935.92"/>
    <x v="0"/>
  </r>
  <r>
    <n v="878346.82425599988"/>
    <n v="11913"/>
    <n v="313359.55199999997"/>
    <x v="0"/>
  </r>
  <r>
    <n v="2474740.302048"/>
    <n v="24276"/>
    <n v="596898.28800000006"/>
    <x v="0"/>
  </r>
  <r>
    <n v="4475622.6410399992"/>
    <n v="233238"/>
    <n v="3169704.42"/>
    <x v="1"/>
  </r>
  <r>
    <n v="4438218.9231599998"/>
    <n v="255603"/>
    <n v="3312103.6740000001"/>
    <x v="1"/>
  </r>
  <r>
    <n v="2188495.6815499999"/>
    <n v="127073"/>
    <n v="1651694.8539999998"/>
    <x v="1"/>
  </r>
  <r>
    <n v="416806.61880000011"/>
    <n v="14246"/>
    <n v="264975.60000000003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416078.463599999"/>
    <n v="68424"/>
    <n v="1618227.5999999999"/>
    <x v="0"/>
  </r>
  <r>
    <n v="534435.92400000012"/>
    <n v="12630"/>
    <n v="298068"/>
    <x v="0"/>
  </r>
  <r>
    <n v="543661.47696"/>
    <n v="12712"/>
    <n v="298223.52"/>
    <x v="0"/>
  </r>
  <r>
    <n v="867173.9172299999"/>
    <n v="19543"/>
    <n v="459065.06999999995"/>
    <x v="0"/>
  </r>
  <r>
    <n v="149453.22167999999"/>
    <n v="3829"/>
    <n v="90249.53"/>
    <x v="0"/>
  </r>
  <r>
    <n v="211570.26519999999"/>
    <n v="5080"/>
    <n v="133146.80000000002"/>
    <x v="0"/>
  </r>
  <r>
    <n v="2395626.7760399999"/>
    <n v="46614"/>
    <n v="1095895.1400000001"/>
    <x v="0"/>
  </r>
  <r>
    <n v="1726282.9945600003"/>
    <n v="43832"/>
    <n v="1111579.52"/>
    <x v="0"/>
  </r>
  <r>
    <n v="884524.77056000009"/>
    <n v="22874"/>
    <n v="600899.98"/>
    <x v="0"/>
  </r>
  <r>
    <n v="1819891.3135199999"/>
    <n v="48459"/>
    <n v="1143147.8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268025.6260000002"/>
    <n v="109580"/>
    <n v="2758128.6"/>
    <x v="0"/>
  </r>
  <r>
    <n v="3508662.6868000003"/>
    <n v="96595"/>
    <n v="1688480.6"/>
    <x v="0"/>
  </r>
  <r>
    <n v="1009861.986918"/>
    <n v="31917"/>
    <n v="564484.06200000003"/>
    <x v="0"/>
  </r>
  <r>
    <n v="4413818.8897439996"/>
    <n v="128381"/>
    <n v="2202504.4359999998"/>
    <x v="0"/>
  </r>
  <r>
    <n v="1522151.3470100001"/>
    <n v="61081"/>
    <n v="1060732.6459999999"/>
    <x v="0"/>
  </r>
  <r>
    <n v="1166963.5101600001"/>
    <n v="45080"/>
    <n v="792235.9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823872.4251000001"/>
    <n v="39689"/>
    <n v="1036279.7899999999"/>
    <x v="0"/>
  </r>
  <r>
    <n v="82818.830600000016"/>
    <n v="863"/>
    <n v="22878.13"/>
    <x v="0"/>
  </r>
  <r>
    <n v="1037054.088"/>
    <n v="12982"/>
    <n v="329223.52"/>
    <x v="0"/>
  </r>
  <r>
    <n v="806793.55218"/>
    <n v="10938"/>
    <n v="283184.82"/>
    <x v="0"/>
  </r>
  <r>
    <n v="1167664.4238"/>
    <n v="13009"/>
    <n v="323273.65000000002"/>
    <x v="0"/>
  </r>
  <r>
    <n v="11891.238880000001"/>
    <n v="116"/>
    <n v="3002.08"/>
    <x v="0"/>
  </r>
  <r>
    <n v="10987.391820000001"/>
    <n v="118"/>
    <n v="2937.02"/>
    <x v="0"/>
  </r>
  <r>
    <n v="3298792.9976399993"/>
    <n v="39306"/>
    <n v="985008.36"/>
    <x v="0"/>
  </r>
  <r>
    <n v="3779412.6628199997"/>
    <n v="38767"/>
    <n v="1010268.0199999999"/>
    <x v="0"/>
  </r>
  <r>
    <n v="1168810.5132000002"/>
    <n v="13340"/>
    <n v="347240.2"/>
    <x v="0"/>
  </r>
  <r>
    <n v="963573.3759000001"/>
    <n v="12686"/>
    <n v="329201.7"/>
    <x v="0"/>
  </r>
  <r>
    <n v="992182.54070000001"/>
    <n v="13403"/>
    <n v="348746.06"/>
    <x v="0"/>
  </r>
  <r>
    <n v="1797540.7163999998"/>
    <n v="23491"/>
    <n v="544709.30799999996"/>
    <x v="0"/>
  </r>
  <r>
    <n v="806666.86521600001"/>
    <n v="11581"/>
    <n v="303144.25599999999"/>
    <x v="0"/>
  </r>
  <r>
    <n v="3205815.5606399998"/>
    <n v="63602"/>
    <n v="1505077.7280000001"/>
    <x v="0"/>
  </r>
  <r>
    <n v="1271012.683248"/>
    <n v="23012"/>
    <n v="529368.04800000007"/>
    <x v="0"/>
  </r>
  <r>
    <n v="8065910.43279"/>
    <n v="169545"/>
    <n v="4100615.37"/>
    <x v="0"/>
  </r>
  <r>
    <n v="2211423.2337239995"/>
    <n v="33531"/>
    <n v="785027.772"/>
    <x v="0"/>
  </r>
  <r>
    <n v="638615.69889599993"/>
    <n v="11522"/>
    <n v="251225.68799999999"/>
    <x v="0"/>
  </r>
  <r>
    <n v="3113468.3543039998"/>
    <n v="44472"/>
    <n v="1123184.8319999999"/>
    <x v="0"/>
  </r>
  <r>
    <n v="644151.27506400004"/>
    <n v="14604"/>
    <n v="257351.6879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66890.88314399985"/>
    <n v="11757"/>
    <n v="295053.67200000002"/>
    <x v="0"/>
  </r>
  <r>
    <n v="907501.04445599997"/>
    <n v="11716"/>
    <n v="296860.00800000003"/>
    <x v="0"/>
  </r>
  <r>
    <n v="916416.99864000012"/>
    <n v="11670"/>
    <n v="290372.94"/>
    <x v="0"/>
  </r>
  <r>
    <n v="890290.65031199995"/>
    <n v="11828"/>
    <n v="291039.76800000004"/>
    <x v="0"/>
  </r>
  <r>
    <n v="933355.22808000003"/>
    <n v="11992"/>
    <n v="299440.24"/>
    <x v="0"/>
  </r>
  <r>
    <n v="935514.28727999993"/>
    <n v="12074"/>
    <n v="297744.84000000003"/>
    <x v="0"/>
  </r>
  <r>
    <n v="965557.39200799994"/>
    <n v="12037"/>
    <n v="299769.44799999997"/>
    <x v="0"/>
  </r>
  <r>
    <n v="921847.60024000006"/>
    <n v="12020"/>
    <n v="296509.36"/>
    <x v="0"/>
  </r>
  <r>
    <n v="3139246.8769999999"/>
    <n v="35711"/>
    <n v="923307.90500000003"/>
    <x v="0"/>
  </r>
  <r>
    <n v="923814.91851000011"/>
    <n v="11957"/>
    <n v="312627.72200000001"/>
    <x v="0"/>
  </r>
  <r>
    <n v="1642487.0004400003"/>
    <n v="23848"/>
    <n v="620978.07200000004"/>
    <x v="0"/>
  </r>
  <r>
    <n v="1030920.995928"/>
    <n v="11769"/>
    <n v="304016.80800000002"/>
    <x v="0"/>
  </r>
  <r>
    <s v=""/>
    <s v=""/>
    <s v=""/>
    <x v="0"/>
  </r>
  <r>
    <n v="1256525.6014079999"/>
    <n v="22053"/>
    <n v="547267.24800000002"/>
    <x v="0"/>
  </r>
  <r>
    <n v="1589339.8605"/>
    <n v="25073"/>
    <n v="605462.804"/>
    <x v="0"/>
  </r>
  <r>
    <n v="1589339.8605"/>
    <n v="25073"/>
    <n v="605462.804"/>
    <x v="0"/>
  </r>
  <r>
    <n v="2585556.3974100002"/>
    <n v="48615"/>
    <n v="1180080.51"/>
    <x v="0"/>
  </r>
  <r>
    <n v="2585556.3974100002"/>
    <n v="48615"/>
    <n v="1180080.51"/>
    <x v="0"/>
  </r>
  <r>
    <n v="2653675.17184"/>
    <n v="42581"/>
    <n v="1036591.8640000001"/>
    <x v="0"/>
  </r>
  <r>
    <n v="1827190.4842799997"/>
    <n v="35115"/>
    <n v="867200.04"/>
    <x v="0"/>
  </r>
  <r>
    <n v="1235195.0249600001"/>
    <n v="25415"/>
    <n v="640661.31999999995"/>
    <x v="0"/>
  </r>
  <r>
    <n v="1441051.9858799998"/>
    <n v="28902"/>
    <n v="728908.44"/>
    <x v="0"/>
  </r>
  <r>
    <n v="6172354.1699300008"/>
    <n v="127009"/>
    <n v="3173446.8740000003"/>
    <x v="0"/>
  </r>
  <r>
    <n v="118365.11343999999"/>
    <n v="1813"/>
    <n v="45542.560000000005"/>
    <x v="0"/>
  </r>
  <r>
    <n v="1667620.7892000002"/>
    <n v="36574"/>
    <n v="961164.72000000009"/>
    <x v="0"/>
  </r>
  <r>
    <n v="2626732.5650999998"/>
    <n v="50031"/>
    <n v="1208248.6499999999"/>
    <x v="0"/>
  </r>
  <r>
    <n v="6913642.5887100017"/>
    <n v="82149"/>
    <n v="2069333.31"/>
    <x v="0"/>
  </r>
  <r>
    <n v="28236611.200000003"/>
    <n v="457088"/>
    <n v="11427200"/>
    <x v="0"/>
  </r>
  <r>
    <n v="2069513.0506239999"/>
    <n v="29896"/>
    <n v="725635.71199999994"/>
    <x v="0"/>
  </r>
  <r>
    <n v="186025.90970399999"/>
    <n v="3209"/>
    <n v="77381.826000000001"/>
    <x v="0"/>
  </r>
  <r>
    <n v="186025.90970399999"/>
    <n v="3209"/>
    <n v="77381.826000000001"/>
    <x v="0"/>
  </r>
  <r>
    <n v="1364448.8893639999"/>
    <n v="24574"/>
    <n v="590414.924"/>
    <x v="0"/>
  </r>
  <r>
    <n v="2069513.0506239999"/>
    <n v="29896"/>
    <n v="725635.71199999994"/>
    <x v="0"/>
  </r>
  <r>
    <n v="5477985.1328800004"/>
    <n v="100270"/>
    <n v="2531416.42"/>
    <x v="0"/>
  </r>
  <r>
    <n v="1177901.2051200001"/>
    <n v="25485"/>
    <n v="617348.64"/>
    <x v="0"/>
  </r>
  <r>
    <n v="1177901.2051200001"/>
    <n v="25485"/>
    <n v="617348.64"/>
    <x v="0"/>
  </r>
  <r>
    <n v="498006.95692500001"/>
    <n v="9665"/>
    <n v="215867.77499999999"/>
    <x v="0"/>
  </r>
  <r>
    <n v="4040147.7794020004"/>
    <n v="53269"/>
    <n v="1302853.2019999998"/>
    <x v="0"/>
  </r>
  <r>
    <n v="895379.61659999995"/>
    <n v="18725"/>
    <n v="438052.64999999997"/>
    <x v="0"/>
  </r>
  <r>
    <n v="563969.86279199994"/>
    <n v="9002"/>
    <n v="234304.05599999998"/>
    <x v="0"/>
  </r>
  <r>
    <n v="2646443.3810399999"/>
    <n v="35965"/>
    <n v="934478.59499999997"/>
    <x v="0"/>
  </r>
  <r>
    <n v="484010.6151"/>
    <n v="8873"/>
    <n v="231141.65"/>
    <x v="0"/>
  </r>
  <r>
    <n v="10254881.684999999"/>
    <n v="137525"/>
    <n v="3308026.3499999996"/>
    <x v="0"/>
  </r>
  <r>
    <n v="856690.34572800004"/>
    <n v="17903"/>
    <n v="474357.88799999998"/>
    <x v="0"/>
  </r>
  <r>
    <n v="1178096.1016800001"/>
    <n v="35561"/>
    <n v="634408.24"/>
    <x v="0"/>
  </r>
  <r>
    <n v="1735491.7388800003"/>
    <n v="45616"/>
    <n v="820175.68"/>
    <x v="0"/>
  </r>
  <r>
    <n v="1246737.5587380002"/>
    <n v="30207"/>
    <n v="548498.70600000001"/>
    <x v="0"/>
  </r>
  <r>
    <n v="1430668.0619999999"/>
    <n v="33981"/>
    <n v="611658"/>
    <x v="0"/>
  </r>
  <r>
    <n v="2158479.5056000003"/>
    <n v="50699"/>
    <n v="892302.4"/>
    <x v="0"/>
  </r>
  <r>
    <n v="2152912.608"/>
    <n v="50853"/>
    <n v="915354"/>
    <x v="0"/>
  </r>
  <r>
    <n v="21107.7202"/>
    <n v="305"/>
    <n v="6947.9000000000005"/>
    <x v="0"/>
  </r>
  <r>
    <n v="6593445.0301439995"/>
    <n v="134148"/>
    <n v="2402858.9759999998"/>
    <x v="0"/>
  </r>
  <r>
    <n v="3810748.7308440004"/>
    <n v="241243"/>
    <n v="3853133.196"/>
    <x v="0"/>
  </r>
  <r>
    <n v="525016.20929999987"/>
    <n v="31795"/>
    <n v="533011.38"/>
    <x v="0"/>
  </r>
  <r>
    <n v="8395213.9163399991"/>
    <n v="193502"/>
    <n v="3902935.3400000003"/>
    <x v="0"/>
  </r>
  <r>
    <n v="1376859.045744"/>
    <n v="33588"/>
    <n v="592962.55200000003"/>
    <x v="0"/>
  </r>
  <r>
    <n v="17157779.375"/>
    <n v="349250"/>
    <n v="7508875"/>
    <x v="0"/>
  </r>
  <r>
    <n v="3686688.5153280003"/>
    <n v="144376"/>
    <n v="2554877.696"/>
    <x v="0"/>
  </r>
  <r>
    <n v="839038.52879999997"/>
    <n v="32040"/>
    <n v="561981.6"/>
    <x v="0"/>
  </r>
  <r>
    <n v="5529995.464031999"/>
    <n v="192176"/>
    <n v="3432647.7119999998"/>
    <x v="0"/>
  </r>
  <r>
    <n v="471514.46565599996"/>
    <n v="16059"/>
    <n v="285593.25599999999"/>
    <x v="0"/>
  </r>
  <r>
    <n v="2034981.6908160003"/>
    <n v="79868"/>
    <n v="1419094.6240000001"/>
    <x v="0"/>
  </r>
  <r>
    <n v="902954.71920000005"/>
    <n v="32077"/>
    <n v="569687.5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332490.5920000002"/>
    <n v="102630"/>
    <n v="2134704"/>
    <x v="0"/>
  </r>
  <r>
    <n v="6568587.7920000004"/>
    <n v="91855"/>
    <n v="1910584"/>
    <x v="0"/>
  </r>
  <r>
    <n v="6191070.0126600005"/>
    <n v="162739"/>
    <n v="3194566.57"/>
    <x v="0"/>
  </r>
  <r>
    <n v="14782424.486400001"/>
    <n v="476631"/>
    <n v="6100876.8000000007"/>
    <x v="1"/>
  </r>
  <r>
    <n v="2695783.6886399998"/>
    <n v="51684"/>
    <n v="1218708.72"/>
    <x v="0"/>
  </r>
  <r>
    <n v="956985.11529999995"/>
    <n v="22774"/>
    <n v="533139.34"/>
    <x v="0"/>
  </r>
  <r>
    <n v="466739.69363999995"/>
    <n v="10406"/>
    <n v="261919.02000000002"/>
    <x v="0"/>
  </r>
  <r>
    <n v="565642.59119999991"/>
    <n v="12648"/>
    <n v="299757.59999999998"/>
    <x v="0"/>
  </r>
  <r>
    <n v="1295067.10528"/>
    <n v="30208"/>
    <n v="710794.23999999999"/>
    <x v="0"/>
  </r>
  <r>
    <n v="352578.10314999998"/>
    <n v="9037"/>
    <n v="226738.33"/>
    <x v="0"/>
  </r>
  <r>
    <n v="81505.46375000001"/>
    <n v="1951"/>
    <n v="46336.25"/>
    <x v="0"/>
  </r>
  <r>
    <n v="1648134.6048000001"/>
    <n v="39168"/>
    <n v="849553.92000000004"/>
    <x v="0"/>
  </r>
  <r>
    <n v="1216063.6928000001"/>
    <n v="31753"/>
    <n v="690945.28"/>
    <x v="0"/>
  </r>
  <r>
    <n v="617136.53760000004"/>
    <n v="11392"/>
    <n v="270673.92000000004"/>
    <x v="0"/>
  </r>
  <r>
    <n v="1860751.9161"/>
    <n v="30261"/>
    <n v="696910.83000000007"/>
    <x v="0"/>
  </r>
  <r>
    <n v="1657732.7629800001"/>
    <n v="30991"/>
    <n v="689859.66"/>
    <x v="0"/>
  </r>
  <r>
    <n v="196357.2984"/>
    <n v="4990"/>
    <n v="111376.8"/>
    <x v="0"/>
  </r>
  <r>
    <n v="442781.92799999996"/>
    <n v="8215"/>
    <n v="194202.6"/>
    <x v="0"/>
  </r>
  <r>
    <n v="318039.79019999999"/>
    <n v="8459"/>
    <n v="188635.7"/>
    <x v="0"/>
  </r>
  <r>
    <n v="183778.04427000001"/>
    <n v="3181"/>
    <n v="75103.41"/>
    <x v="0"/>
  </r>
  <r>
    <n v="477974.8591200001"/>
    <n v="8221"/>
    <n v="195330.96000000002"/>
    <x v="0"/>
  </r>
  <r>
    <n v="1389751.7073000001"/>
    <n v="25293"/>
    <n v="581486.06999999995"/>
    <x v="0"/>
  </r>
  <r>
    <n v="289944.39935999998"/>
    <n v="6272"/>
    <n v="148081.91999999998"/>
    <x v="0"/>
  </r>
  <r>
    <n v="69748.73752000001"/>
    <n v="1498"/>
    <n v="35622.44"/>
    <x v="0"/>
  </r>
  <r>
    <n v="1763462.1224400003"/>
    <n v="39037"/>
    <n v="905268.03"/>
    <x v="0"/>
  </r>
  <r>
    <n v="202445.04559999998"/>
    <n v="3352"/>
    <n v="84705.04"/>
    <x v="0"/>
  </r>
  <r>
    <n v="1329600.2572799998"/>
    <n v="25296"/>
    <n v="590408.64"/>
    <x v="0"/>
  </r>
  <r>
    <n v="442035.14712000004"/>
    <n v="6559"/>
    <n v="165680.34"/>
    <x v="0"/>
  </r>
  <r>
    <n v="1112316.57"/>
    <n v="19055"/>
    <n v="438265"/>
    <x v="0"/>
  </r>
  <r>
    <n v="1004655.7677000001"/>
    <n v="18061"/>
    <n v="454595.37000000005"/>
    <x v="0"/>
  </r>
  <r>
    <n v="1744602.660708"/>
    <n v="25323"/>
    <n v="600965.43599999999"/>
    <x v="0"/>
  </r>
  <r>
    <n v="1008027.7099200001"/>
    <n v="12764"/>
    <n v="302711.02400000003"/>
    <x v="0"/>
  </r>
  <r>
    <n v="1613275.8145920001"/>
    <n v="23556"/>
    <n v="607179.45600000001"/>
    <x v="0"/>
  </r>
  <r>
    <n v="4310389.0036479998"/>
    <n v="61913"/>
    <n v="1480216.00400000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92430.47320000001"/>
    <n v="32935"/>
    <n v="585584.30000000005"/>
    <x v="0"/>
  </r>
  <r>
    <n v="1157612.37264"/>
    <n v="48177"/>
    <n v="853696.44"/>
    <x v="0"/>
  </r>
  <r>
    <n v="1259034.5336799999"/>
    <n v="49126"/>
    <n v="848406.02"/>
    <x v="0"/>
  </r>
  <r>
    <n v="2698.6008000000002"/>
    <n v="120"/>
    <n v="2018.4"/>
    <x v="0"/>
  </r>
  <r>
    <n v="828890.68625999987"/>
    <n v="33078"/>
    <n v="589119.17999999993"/>
    <x v="0"/>
  </r>
  <r>
    <n v="1605490.5870199997"/>
    <n v="65434"/>
    <n v="1157527.4600000002"/>
    <x v="0"/>
  </r>
  <r>
    <n v="396573.73288000003"/>
    <n v="16481"/>
    <n v="291384.08"/>
    <x v="0"/>
  </r>
  <r>
    <n v="381305.86955999996"/>
    <n v="16366"/>
    <n v="275112.45999999996"/>
    <x v="0"/>
  </r>
  <r>
    <n v="381271.92113999999"/>
    <n v="16346"/>
    <n v="276083.94"/>
    <x v="0"/>
  </r>
  <r>
    <n v="1142207.2834400001"/>
    <n v="49321"/>
    <n v="847334.78"/>
    <x v="0"/>
  </r>
  <r>
    <n v="1258820.838"/>
    <n v="49170"/>
    <n v="847690.79999999993"/>
    <x v="0"/>
  </r>
  <r>
    <n v="730737.64399999997"/>
    <n v="32851"/>
    <n v="550254.25"/>
    <x v="0"/>
  </r>
  <r>
    <n v="9559072.4543999992"/>
    <n v="328400"/>
    <n v="5544705.6000000006"/>
    <x v="0"/>
  </r>
  <r>
    <n v="614795.26230000006"/>
    <n v="14562"/>
    <n v="325460.7"/>
    <x v="0"/>
  </r>
  <r>
    <n v="1605283.46964"/>
    <n v="41148"/>
    <n v="738400.86"/>
    <x v="0"/>
  </r>
  <r>
    <n v="626667.61092000001"/>
    <n v="12868"/>
    <n v="324698.24400000001"/>
    <x v="0"/>
  </r>
  <r>
    <n v="320209.49807999993"/>
    <n v="9720"/>
    <n v="216211.68"/>
    <x v="0"/>
  </r>
  <r>
    <n v="74054.60775000001"/>
    <n v="1585"/>
    <n v="37802.25"/>
    <x v="0"/>
  </r>
  <r>
    <n v="3574844.0956799998"/>
    <n v="71737"/>
    <n v="1641342.5599999998"/>
    <x v="0"/>
  </r>
  <r>
    <n v="4662618.1862399997"/>
    <n v="91199"/>
    <n v="2101224.96"/>
    <x v="0"/>
  </r>
  <r>
    <n v="1250705.7271700001"/>
    <n v="24109"/>
    <n v="570057.30499999993"/>
    <x v="0"/>
  </r>
  <r>
    <n v="109902.04825599999"/>
    <n v="3094"/>
    <n v="64800.735999999997"/>
    <x v="0"/>
  </r>
  <r>
    <n v="96544.563353999998"/>
    <n v="3203"/>
    <n v="67138.082999999999"/>
    <x v="0"/>
  </r>
  <r>
    <s v=""/>
    <s v=""/>
    <s v=""/>
    <x v="0"/>
  </r>
  <r>
    <s v=""/>
    <s v=""/>
    <s v=""/>
    <x v="0"/>
  </r>
  <r>
    <n v="344628.39267999999"/>
    <n v="17105"/>
    <n v="288150.83"/>
    <x v="0"/>
  </r>
  <r>
    <n v="1456683.8024999998"/>
    <n v="68413"/>
    <n v="1142497.0999999999"/>
    <x v="0"/>
  </r>
  <r>
    <n v="2984589.2710289997"/>
    <n v="136771"/>
    <n v="2348221.2990000001"/>
    <x v="0"/>
  </r>
  <r>
    <n v="1084020.6464879999"/>
    <n v="51382"/>
    <n v="877039.35800000001"/>
    <x v="0"/>
  </r>
  <r>
    <n v="613679.23130400002"/>
    <n v="15003"/>
    <n v="269393.86800000002"/>
    <x v="0"/>
  </r>
  <r>
    <n v="2028780.4261119999"/>
    <n v="47416"/>
    <n v="842866.81599999999"/>
    <x v="0"/>
  </r>
  <r>
    <n v="5234654.8337160004"/>
    <n v="90354"/>
    <n v="1974596.3159999999"/>
    <x v="0"/>
  </r>
  <r>
    <n v="2484524.0126800002"/>
    <n v="72481"/>
    <n v="1233626.6199999999"/>
    <x v="0"/>
  </r>
  <r>
    <n v="1717624.5851999999"/>
    <n v="43467"/>
    <n v="775451.28"/>
    <x v="0"/>
  </r>
  <r>
    <n v="1514650.99392"/>
    <n v="43332"/>
    <n v="734910.72000000009"/>
    <x v="0"/>
  </r>
  <r>
    <n v="2010432.2115"/>
    <n v="58085"/>
    <n v="984540.75"/>
    <x v="0"/>
  </r>
  <r>
    <n v="588776.92896000005"/>
    <n v="14663"/>
    <n v="265693.56"/>
    <x v="0"/>
  </r>
  <r>
    <n v="2179333.2915200004"/>
    <n v="58553"/>
    <n v="1049269.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14839.00067200011"/>
    <n v="18244"/>
    <n v="323940.46399999998"/>
    <x v="0"/>
  </r>
  <r>
    <n v="688784.41631999984"/>
    <n v="18146"/>
    <n v="311385.36"/>
    <x v="0"/>
  </r>
  <r>
    <n v="693529.09470000025"/>
    <n v="18170"/>
    <n v="311978.90000000002"/>
    <x v="0"/>
  </r>
  <r>
    <n v="9231234.7749600001"/>
    <n v="405663"/>
    <n v="6782685.3599999994"/>
    <x v="0"/>
  </r>
  <r>
    <n v="1058797.4733599999"/>
    <n v="28505"/>
    <n v="467253.95999999996"/>
    <x v="0"/>
  </r>
  <r>
    <n v="515703.42835199996"/>
    <n v="14148"/>
    <n v="234517.24800000002"/>
    <x v="0"/>
  </r>
  <r>
    <n v="517362.44119200006"/>
    <n v="14193"/>
    <n v="234525.13200000001"/>
    <x v="0"/>
  </r>
  <r>
    <n v="1031734.118316"/>
    <n v="28369"/>
    <n v="462868.60399999999"/>
    <x v="0"/>
  </r>
  <r>
    <n v="1362605.28"/>
    <n v="79295"/>
    <n v="1268720"/>
    <x v="0"/>
  </r>
  <r>
    <n v="8277978.1350599984"/>
    <n v="98237"/>
    <n v="2281063.1399999997"/>
    <x v="0"/>
  </r>
  <r>
    <n v="7649862.7821279997"/>
    <n v="157484"/>
    <n v="3618667.3520000004"/>
    <x v="0"/>
  </r>
  <r>
    <n v="7148874.4371720003"/>
    <n v="165003"/>
    <n v="3719497.6260000002"/>
    <x v="0"/>
  </r>
  <r>
    <n v="1530006.3043200001"/>
    <n v="35235"/>
    <n v="817311.06"/>
    <x v="0"/>
  </r>
  <r>
    <n v="1187630.2144200001"/>
    <n v="27905"/>
    <n v="613128.66"/>
    <x v="0"/>
  </r>
  <r>
    <n v="2043662.7375839998"/>
    <n v="59858"/>
    <n v="977361.424"/>
    <x v="0"/>
  </r>
  <r>
    <n v="3709271.4453539993"/>
    <n v="70754"/>
    <n v="1621893.9419999998"/>
    <x v="0"/>
  </r>
  <r>
    <n v="2094500.332932"/>
    <n v="60249"/>
    <n v="1045681.6440000001"/>
    <x v="0"/>
  </r>
  <r>
    <n v="498349.50815999997"/>
    <n v="14962"/>
    <n v="257944.87999999998"/>
    <x v="0"/>
  </r>
  <r>
    <s v=""/>
    <s v=""/>
    <s v=""/>
    <x v="1"/>
  </r>
  <r>
    <n v="13409617.038719999"/>
    <n v="380381"/>
    <n v="6496907.4799999995"/>
    <x v="0"/>
  </r>
  <r>
    <n v="587480.93868000002"/>
    <n v="15933"/>
    <n v="288546.63"/>
    <x v="0"/>
  </r>
  <r>
    <n v="2419304.2591999997"/>
    <n v="54781"/>
    <n v="1297214.08"/>
    <x v="0"/>
  </r>
  <r>
    <n v="10208377.4793"/>
    <n v="260823"/>
    <n v="5764188.3000000007"/>
    <x v="0"/>
  </r>
  <r>
    <n v="952252.72542399983"/>
    <n v="15587"/>
    <n v="376831.31199999998"/>
    <x v="0"/>
  </r>
  <r>
    <n v="1857668.0427200003"/>
    <n v="25765"/>
    <n v="629078.24"/>
    <x v="0"/>
  </r>
  <r>
    <n v="1650179.748624"/>
    <n v="30333"/>
    <n v="728234.66399999999"/>
    <x v="0"/>
  </r>
  <r>
    <n v="578178.11922399991"/>
    <n v="9836"/>
    <n v="236280.39199999999"/>
    <x v="0"/>
  </r>
  <r>
    <n v="983354.74199999997"/>
    <n v="32499"/>
    <n v="546308.18999999994"/>
    <x v="0"/>
  </r>
  <r>
    <n v="966027.93839999987"/>
    <n v="32632"/>
    <n v="543322.79999999993"/>
    <x v="0"/>
  </r>
  <r>
    <n v="2274066.9504"/>
    <n v="81592"/>
    <n v="1370745.6"/>
    <x v="0"/>
  </r>
  <r>
    <n v="6776603.2734000003"/>
    <n v="162091"/>
    <n v="2869010.6999999997"/>
    <x v="0"/>
  </r>
  <r>
    <n v="4439849.1830000002"/>
    <n v="105335"/>
    <n v="1969764.5"/>
    <x v="0"/>
  </r>
  <r>
    <s v=""/>
    <s v=""/>
    <s v=""/>
    <x v="0"/>
  </r>
  <r>
    <s v=""/>
    <s v=""/>
    <s v=""/>
    <x v="0"/>
  </r>
  <r>
    <s v=""/>
    <s v=""/>
    <s v=""/>
    <x v="0"/>
  </r>
  <r>
    <n v="427168.21316399996"/>
    <n v="14647"/>
    <n v="239712.802"/>
    <x v="0"/>
  </r>
  <r>
    <n v="439659.94870000001"/>
    <n v="14650"/>
    <n v="244391.3"/>
    <x v="0"/>
  </r>
  <r>
    <n v="876926.94649600005"/>
    <n v="29212"/>
    <n v="487723.55200000003"/>
    <x v="0"/>
  </r>
  <r>
    <n v="1261524.4902000001"/>
    <n v="43004"/>
    <n v="706340.70000000007"/>
    <x v="0"/>
  </r>
  <r>
    <n v="1195237.4972040001"/>
    <n v="43794"/>
    <n v="733724.67600000009"/>
    <x v="0"/>
  </r>
  <r>
    <n v="2001079.3259099997"/>
    <n v="73010"/>
    <n v="1222406.43"/>
    <x v="0"/>
  </r>
  <r>
    <s v=""/>
    <s v=""/>
    <s v=""/>
    <x v="1"/>
  </r>
  <r>
    <n v="617046.0246"/>
    <n v="16531"/>
    <n v="277324.05599999998"/>
    <x v="0"/>
  </r>
  <r>
    <n v="3243122.55"/>
    <n v="175779"/>
    <n v="1801734.75"/>
    <x v="1"/>
  </r>
  <r>
    <n v="2198111.5613599997"/>
    <n v="47399"/>
    <n v="1059841.6399999999"/>
    <x v="0"/>
  </r>
  <r>
    <n v="5888413.1983200004"/>
    <n v="198662"/>
    <n v="3530223.7399999998"/>
    <x v="0"/>
  </r>
  <r>
    <n v="1854403.6817039999"/>
    <n v="56644"/>
    <n v="1006733.812"/>
    <x v="0"/>
  </r>
  <r>
    <n v="3291070.9680000003"/>
    <n v="94065"/>
    <n v="1670594.4000000001"/>
    <x v="0"/>
  </r>
  <r>
    <n v="944374.31564399984"/>
    <n v="30141"/>
    <n v="535967.26199999999"/>
    <x v="0"/>
  </r>
  <r>
    <n v="2015867.6060159998"/>
    <n v="106579"/>
    <n v="1923537.7919999999"/>
    <x v="0"/>
  </r>
  <r>
    <n v="3923771.7392159998"/>
    <n v="198664"/>
    <n v="3512776.8479999998"/>
    <x v="0"/>
  </r>
  <r>
    <n v="2049500.8626899999"/>
    <n v="106465"/>
    <n v="1825023.03"/>
    <x v="0"/>
  </r>
  <r>
    <n v="1841049.33592"/>
    <n v="106658"/>
    <n v="1720606.8560000001"/>
    <x v="0"/>
  </r>
  <r>
    <n v="4717150.894799999"/>
    <n v="101652"/>
    <n v="2332913.4"/>
    <x v="0"/>
  </r>
  <r>
    <n v="7162133.6303999992"/>
    <n v="169176"/>
    <n v="3755707.1999999997"/>
    <x v="0"/>
  </r>
  <r>
    <n v="1627968.6057599999"/>
    <n v="23456"/>
    <n v="605868.48"/>
    <x v="0"/>
  </r>
  <r>
    <n v="2434028.8172199996"/>
    <n v="34814"/>
    <n v="831010.18"/>
    <x v="0"/>
  </r>
  <r>
    <n v="2808417.5961600002"/>
    <n v="38544"/>
    <n v="977861.28"/>
    <x v="0"/>
  </r>
  <r>
    <n v="988414.09797"/>
    <n v="11765"/>
    <n v="305348.81"/>
    <x v="0"/>
  </r>
  <r>
    <n v="1976515.5548599996"/>
    <n v="61397"/>
    <n v="1082429.1099999999"/>
    <x v="0"/>
  </r>
  <r>
    <n v="423418.04668800003"/>
    <n v="15352"/>
    <n v="258496.97600000002"/>
    <x v="0"/>
  </r>
  <r>
    <n v="869649.40919999999"/>
    <n v="30668"/>
    <n v="527060.24800000002"/>
    <x v="0"/>
  </r>
  <r>
    <n v="3018167.5144000002"/>
    <n v="92240"/>
    <n v="1650173.6"/>
    <x v="0"/>
  </r>
  <r>
    <n v="3617819.4446279993"/>
    <n v="95153"/>
    <n v="1681924.4279999998"/>
    <x v="0"/>
  </r>
  <r>
    <n v="604043.99830800004"/>
    <n v="15954"/>
    <n v="274440.70800000004"/>
    <x v="0"/>
  </r>
  <r>
    <n v="9896735.6083200015"/>
    <n v="254119"/>
    <n v="4293594.6239999998"/>
    <x v="0"/>
  </r>
  <r>
    <n v="3490678.4270160003"/>
    <n v="79607"/>
    <n v="1419552.024"/>
    <x v="0"/>
  </r>
  <r>
    <n v="10228433.3928"/>
    <n v="254772"/>
    <n v="4352524.8480000002"/>
    <x v="0"/>
  </r>
  <r>
    <n v="1305511.3411919998"/>
    <n v="31197"/>
    <n v="810373.272"/>
    <x v="0"/>
  </r>
  <r>
    <n v="353932.52223999996"/>
    <n v="5995"/>
    <n v="158076.16"/>
    <x v="0"/>
  </r>
  <r>
    <n v="1384780.3856640002"/>
    <n v="23136"/>
    <n v="576271.48800000001"/>
    <x v="0"/>
  </r>
  <r>
    <n v="4153323.7541940003"/>
    <n v="70843"/>
    <n v="1863312.5859999999"/>
    <x v="0"/>
  </r>
  <r>
    <n v="5921715.66316"/>
    <n v="128581"/>
    <n v="3166692.8679999998"/>
    <x v="0"/>
  </r>
  <r>
    <n v="6005175.1861640001"/>
    <n v="103787"/>
    <n v="2607544.588"/>
    <x v="0"/>
  </r>
  <r>
    <n v="105437.92"/>
    <n v="2003"/>
    <n v="28042"/>
    <x v="1"/>
  </r>
  <r>
    <n v="32478.600000000002"/>
    <n v="1254"/>
    <n v="17556"/>
    <x v="0"/>
  </r>
  <r>
    <n v="5527752.5214720005"/>
    <n v="354184"/>
    <n v="4794234.6239999998"/>
    <x v="1"/>
  </r>
  <r>
    <n v="2417463.3889899999"/>
    <n v="47405"/>
    <n v="1122834.83"/>
    <x v="0"/>
  </r>
  <r>
    <n v="1605193.398666"/>
    <n v="33099"/>
    <n v="743833.82699999993"/>
    <x v="0"/>
  </r>
  <r>
    <n v="1138673.365736"/>
    <n v="24434"/>
    <n v="559269.826"/>
    <x v="0"/>
  </r>
  <r>
    <n v="2199434.2969169999"/>
    <n v="45347"/>
    <n v="1013097.327"/>
    <x v="0"/>
  </r>
  <r>
    <n v="5339664.1282320004"/>
    <n v="113948"/>
    <n v="2397693.8160000001"/>
    <x v="0"/>
  </r>
  <r>
    <n v="1399954.8457439998"/>
    <n v="33691"/>
    <n v="662230.29599999997"/>
    <x v="0"/>
  </r>
  <r>
    <n v="2528379.11"/>
    <n v="42580"/>
    <n v="981894.79999999993"/>
    <x v="0"/>
  </r>
  <r>
    <n v="1583009.2278"/>
    <n v="36660"/>
    <n v="810552.6"/>
    <x v="0"/>
  </r>
  <r>
    <n v="6350412.5312400004"/>
    <n v="163851"/>
    <n v="2934571.41"/>
    <x v="0"/>
  </r>
  <r>
    <n v="3553783.3400399992"/>
    <n v="98284"/>
    <n v="1652154.0399999998"/>
    <x v="0"/>
  </r>
  <r>
    <n v="1917998.23416"/>
    <n v="49222"/>
    <n v="872213.84"/>
    <x v="0"/>
  </r>
  <r>
    <n v="3995890.7024400001"/>
    <n v="114062"/>
    <n v="1908257.26"/>
    <x v="0"/>
  </r>
  <r>
    <s v=""/>
    <s v=""/>
    <s v=""/>
    <x v="1"/>
  </r>
  <r>
    <n v="1086543.8277060001"/>
    <n v="32429"/>
    <n v="584792.15700000001"/>
    <x v="0"/>
  </r>
  <r>
    <n v="545216.30438400002"/>
    <n v="16326"/>
    <n v="290472.19200000004"/>
    <x v="0"/>
  </r>
  <r>
    <n v="1574624.5759439999"/>
    <n v="49444"/>
    <n v="888113.12800000003"/>
    <x v="0"/>
  </r>
  <r>
    <n v="970246.05758100015"/>
    <n v="32707"/>
    <n v="564424.69900000002"/>
    <x v="0"/>
  </r>
  <r>
    <n v="507629.87579999998"/>
    <n v="16351"/>
    <n v="289412.7"/>
    <x v="0"/>
  </r>
  <r>
    <n v="526071.45637200016"/>
    <n v="16259"/>
    <n v="285443.00400000002"/>
    <x v="0"/>
  </r>
  <r>
    <n v="506228.72453999991"/>
    <n v="16317"/>
    <n v="284078.97000000003"/>
    <x v="0"/>
  </r>
  <r>
    <n v="934008.36479999998"/>
    <n v="32858"/>
    <n v="583755.22799999989"/>
    <x v="0"/>
  </r>
  <r>
    <s v=""/>
    <s v=""/>
    <s v=""/>
    <x v="0"/>
  </r>
  <r>
    <s v=""/>
    <s v=""/>
    <s v=""/>
    <x v="0"/>
  </r>
  <r>
    <n v="2390378.4136259998"/>
    <n v="102526"/>
    <n v="1815017.7779999999"/>
    <x v="0"/>
  </r>
  <r>
    <n v="565091.15145"/>
    <n v="15865"/>
    <n v="283253.70999999996"/>
    <x v="0"/>
  </r>
  <r>
    <n v="577992.42144000006"/>
    <n v="9747"/>
    <n v="224375.94"/>
    <x v="0"/>
  </r>
  <r>
    <n v="2067202.5919999997"/>
    <n v="42224"/>
    <n v="960596"/>
    <x v="0"/>
  </r>
  <r>
    <n v="772335.3441600001"/>
    <n v="19342"/>
    <n v="431713.44"/>
    <x v="0"/>
  </r>
  <r>
    <n v="2197567.6696500001"/>
    <n v="43115"/>
    <n v="1018807.45"/>
    <x v="0"/>
  </r>
  <r>
    <s v=""/>
    <s v=""/>
    <s v=""/>
    <x v="1"/>
  </r>
  <r>
    <n v="1161397.4752799999"/>
    <n v="13028"/>
    <n v="325960.56"/>
    <x v="0"/>
  </r>
  <r>
    <n v="2058683.41074"/>
    <n v="26059"/>
    <n v="648608.51"/>
    <x v="0"/>
  </r>
  <r>
    <n v="1027879.4635200001"/>
    <n v="13104"/>
    <n v="323537.76"/>
    <x v="0"/>
  </r>
  <r>
    <n v="818069.6653799999"/>
    <n v="12829"/>
    <n v="313797.34000000003"/>
    <x v="0"/>
  </r>
  <r>
    <n v="2599643.0136600002"/>
    <n v="44138"/>
    <n v="1125386.5859999999"/>
    <x v="0"/>
  </r>
  <r>
    <n v="2014461.5861159998"/>
    <n v="23869"/>
    <n v="603312.84400000004"/>
    <x v="0"/>
  </r>
  <r>
    <n v="869406.96792000008"/>
    <n v="11740"/>
    <n v="294016.56"/>
    <x v="0"/>
  </r>
  <r>
    <n v="731169.48942"/>
    <n v="11909"/>
    <n v="300892.79399999999"/>
    <x v="0"/>
  </r>
  <r>
    <n v="1945144.2351250001"/>
    <n v="25175"/>
    <n v="610720.32499999995"/>
    <x v="0"/>
  </r>
  <r>
    <n v="2900764.4247999997"/>
    <n v="34210"/>
    <n v="883302.2"/>
    <x v="0"/>
  </r>
  <r>
    <n v="2208773.5296"/>
    <n v="34903"/>
    <n v="862802.15999999992"/>
    <x v="0"/>
  </r>
  <r>
    <n v="685072.160256"/>
    <n v="10968"/>
    <n v="278938.17599999998"/>
    <x v="0"/>
  </r>
  <r>
    <n v="622431.1362500001"/>
    <n v="11935"/>
    <n v="292908.77"/>
    <x v="0"/>
  </r>
  <r>
    <n v="570014.41996800003"/>
    <n v="17808"/>
    <n v="312850.94400000002"/>
    <x v="0"/>
  </r>
  <r>
    <n v="1037947.976406"/>
    <n v="35337"/>
    <n v="621153.78599999996"/>
    <x v="0"/>
  </r>
  <r>
    <n v="481810.069908"/>
    <n v="17309"/>
    <n v="297230.14799999999"/>
    <x v="0"/>
  </r>
  <r>
    <n v="534567.12023999996"/>
    <n v="17702"/>
    <n v="315378.83199999999"/>
    <x v="0"/>
  </r>
  <r>
    <n v="464758.38720000006"/>
    <n v="17700"/>
    <n v="315732.60000000003"/>
    <x v="0"/>
  </r>
  <r>
    <n v="485357.54904000001"/>
    <n v="17745"/>
    <n v="315577.07999999996"/>
    <x v="0"/>
  </r>
  <r>
    <n v="764275.19167199999"/>
    <n v="8726"/>
    <n v="227259.94400000002"/>
    <x v="0"/>
  </r>
  <r>
    <n v="5531832.1239999998"/>
    <n v="147547"/>
    <n v="2685355.4"/>
    <x v="0"/>
  </r>
  <r>
    <n v="13783445.492952"/>
    <n v="373741"/>
    <n v="4882552.4239999996"/>
    <x v="1"/>
  </r>
  <r>
    <n v="1695333.4188800002"/>
    <n v="41935"/>
    <n v="703166.08000000007"/>
    <x v="0"/>
  </r>
  <r>
    <n v="613436.70058399998"/>
    <n v="14012"/>
    <n v="248656.95199999999"/>
    <x v="0"/>
  </r>
  <r>
    <n v="616867.66506600007"/>
    <n v="13851"/>
    <n v="250453.78200000001"/>
    <x v="0"/>
  </r>
  <r>
    <n v="1225215.6056960002"/>
    <n v="27704"/>
    <n v="495236.70400000003"/>
    <x v="0"/>
  </r>
  <r>
    <n v="147535.24851"/>
    <n v="1417"/>
    <n v="36856.170000000006"/>
    <x v="0"/>
  </r>
  <r>
    <n v="918973.10700000008"/>
    <n v="12366"/>
    <n v="318424.5"/>
    <x v="0"/>
  </r>
  <r>
    <n v="100206.05796000001"/>
    <n v="1338"/>
    <n v="32995.08"/>
    <x v="0"/>
  </r>
  <r>
    <n v="882463.91760000004"/>
    <n v="11854"/>
    <n v="289237.59999999998"/>
    <x v="0"/>
  </r>
  <r>
    <n v="1294937.3631999998"/>
    <n v="12169"/>
    <n v="311283.01999999996"/>
    <x v="0"/>
  </r>
  <r>
    <n v="6211090.5426079994"/>
    <n v="149068"/>
    <n v="2783993.9679999999"/>
    <x v="0"/>
  </r>
  <r>
    <n v="2282737.5403199997"/>
    <n v="33732"/>
    <n v="569261.23200000008"/>
    <x v="0"/>
  </r>
  <r>
    <n v="4960210.2897199998"/>
    <n v="73297"/>
    <n v="1236960.172"/>
    <x v="0"/>
  </r>
  <r>
    <n v="1802843.4308700003"/>
    <n v="43959"/>
    <n v="1039102.8420000001"/>
    <x v="0"/>
  </r>
  <r>
    <n v="536669.37699400005"/>
    <n v="12209"/>
    <n v="289621.89800000004"/>
    <x v="0"/>
  </r>
  <r>
    <n v="865835.77828500001"/>
    <n v="19681"/>
    <n v="464255.109"/>
    <x v="0"/>
  </r>
  <r>
    <n v="1002446.483025"/>
    <n v="22795"/>
    <n v="484507.724999999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10456.3237299998"/>
    <n v="42369"/>
    <n v="749295.7649999999"/>
    <x v="0"/>
  </r>
  <r>
    <n v="4547313.2254800005"/>
    <n v="139894"/>
    <n v="2586640.0599999996"/>
    <x v="0"/>
  </r>
  <r>
    <n v="3150316.7114999997"/>
    <n v="90485"/>
    <n v="1601584.5"/>
    <x v="0"/>
  </r>
  <r>
    <n v="488771.38447999995"/>
    <n v="15088"/>
    <n v="275054.24"/>
    <x v="0"/>
  </r>
  <r>
    <n v="5052563.5709999995"/>
    <n v="109129"/>
    <n v="2509967"/>
    <x v="0"/>
  </r>
  <r>
    <s v=""/>
    <s v=""/>
    <s v=""/>
    <x v="0"/>
  </r>
  <r>
    <s v=""/>
    <s v=""/>
    <s v=""/>
    <x v="0"/>
  </r>
  <r>
    <n v="1690711.2314299999"/>
    <n v="31915"/>
    <n v="718534.30999999994"/>
    <x v="0"/>
  </r>
  <r>
    <n v="1580136.39756"/>
    <n v="26388"/>
    <n v="595154.95199999993"/>
    <x v="0"/>
  </r>
  <r>
    <n v="1494445.0680720001"/>
    <n v="26367"/>
    <n v="588827.84400000004"/>
    <x v="0"/>
  </r>
  <r>
    <n v="1181462.6874820001"/>
    <n v="18389"/>
    <n v="431663.386"/>
    <x v="0"/>
  </r>
  <r>
    <n v="1881797.8816"/>
    <n v="34300"/>
    <n v="769966.4"/>
    <x v="0"/>
  </r>
  <r>
    <n v="2396192.6902000001"/>
    <n v="31390"/>
    <n v="753046.1"/>
    <x v="0"/>
  </r>
  <r>
    <n v="891560.2334100001"/>
    <n v="31921"/>
    <n v="555489.24200000009"/>
    <x v="0"/>
  </r>
  <r>
    <n v="518311.95042000001"/>
    <n v="10795"/>
    <n v="264714.99"/>
    <x v="0"/>
  </r>
  <r>
    <n v="9004515.5239199996"/>
    <n v="149685"/>
    <n v="3761284.68"/>
    <x v="0"/>
  </r>
  <r>
    <n v="4050382.6455839993"/>
    <n v="127021"/>
    <n v="2245223.196"/>
    <x v="0"/>
  </r>
  <r>
    <n v="2972719.1999240001"/>
    <n v="78878"/>
    <n v="1396298.3560000001"/>
    <x v="0"/>
  </r>
  <r>
    <n v="2084804.5080559999"/>
    <n v="63754"/>
    <n v="1125704.378"/>
    <x v="0"/>
  </r>
  <r>
    <n v="5200602.6470999997"/>
    <n v="156749"/>
    <n v="2811136.5660000001"/>
    <x v="0"/>
  </r>
  <r>
    <n v="7156555.4646359999"/>
    <n v="187158"/>
    <n v="3539344.9380000001"/>
    <x v="0"/>
  </r>
  <r>
    <n v="3294568.1738249999"/>
    <n v="87525"/>
    <n v="1649758.7250000001"/>
    <x v="0"/>
  </r>
  <r>
    <n v="7917239.5957200006"/>
    <n v="207181"/>
    <n v="3886715.5600000005"/>
    <x v="0"/>
  </r>
  <r>
    <n v="9088142.8672639988"/>
    <n v="233341"/>
    <n v="4375610.43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79816.8787520002"/>
    <n v="30378"/>
    <n v="786668.68800000008"/>
    <x v="0"/>
  </r>
  <r>
    <n v="1147477.4771399999"/>
    <n v="20705"/>
    <n v="461390.22"/>
    <x v="0"/>
  </r>
  <r>
    <n v="823377.43149599992"/>
    <n v="13308"/>
    <n v="306430.00799999997"/>
    <x v="0"/>
  </r>
  <r>
    <n v="96887.118000000002"/>
    <n v="1500"/>
    <n v="35283"/>
    <x v="0"/>
  </r>
  <r>
    <n v="100148.66596800002"/>
    <n v="1851"/>
    <n v="41417.976000000002"/>
    <x v="0"/>
  </r>
  <r>
    <n v="609750.48149999999"/>
    <n v="11535"/>
    <n v="259468.29"/>
    <x v="0"/>
  </r>
  <r>
    <n v="401021.61644999997"/>
    <n v="5525"/>
    <n v="133274.04999999999"/>
    <x v="0"/>
  </r>
  <r>
    <n v="13316842.2641"/>
    <n v="362749"/>
    <n v="6417755.3080000002"/>
    <x v="0"/>
  </r>
  <r>
    <n v="2805720.0912719998"/>
    <n v="81529"/>
    <n v="1456760.1719999998"/>
    <x v="0"/>
  </r>
  <r>
    <n v="562094.66332799988"/>
    <n v="16272"/>
    <n v="288697.82400000002"/>
    <x v="0"/>
  </r>
  <r>
    <n v="4069.0537999999997"/>
    <n v="122"/>
    <n v="2193.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0402.72134799988"/>
    <n v="11283"/>
    <n v="283586.922000000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8674817.4323999994"/>
    <n v="124188"/>
    <n v="3216469.1999999997"/>
    <x v="0"/>
  </r>
  <r>
    <n v="8383174.8546000002"/>
    <n v="230587"/>
    <n v="4081389.9"/>
    <x v="0"/>
  </r>
  <r>
    <s v=""/>
    <s v=""/>
    <s v=""/>
    <x v="0"/>
  </r>
  <r>
    <s v=""/>
    <s v=""/>
    <s v=""/>
    <x v="0"/>
  </r>
  <r>
    <n v="711394.33680000005"/>
    <n v="42695"/>
    <n v="681412.20000000007"/>
    <x v="0"/>
  </r>
  <r>
    <s v=""/>
    <s v=""/>
    <s v=""/>
    <x v="0"/>
  </r>
  <r>
    <s v=""/>
    <s v=""/>
    <s v=""/>
    <x v="0"/>
  </r>
  <r>
    <n v="3781484.4828999997"/>
    <n v="98515"/>
    <n v="1754749.1800000002"/>
    <x v="0"/>
  </r>
  <r>
    <n v="2524022.810048"/>
    <n v="65987"/>
    <n v="1176152.2880000002"/>
    <x v="0"/>
  </r>
  <r>
    <n v="618520.65172799991"/>
    <n v="16771"/>
    <n v="298657.96799999999"/>
    <x v="0"/>
  </r>
  <r>
    <n v="656098.74943199998"/>
    <n v="42123"/>
    <n v="674304.98399999994"/>
    <x v="0"/>
  </r>
  <r>
    <s v=""/>
    <s v=""/>
    <s v=""/>
    <x v="0"/>
  </r>
  <r>
    <n v="1215430.3951999999"/>
    <n v="35366"/>
    <n v="480977.6"/>
    <x v="1"/>
  </r>
  <r>
    <n v="2262988.077784"/>
    <n v="55103"/>
    <n v="903027.96400000004"/>
    <x v="0"/>
  </r>
  <r>
    <n v="471764.77779200004"/>
    <n v="11506"/>
    <n v="203610.17600000001"/>
    <x v="0"/>
  </r>
  <r>
    <n v="18068098.705887996"/>
    <n v="252802"/>
    <n v="5390244.2439999999"/>
    <x v="0"/>
  </r>
  <r>
    <n v="14560757.817319999"/>
    <n v="159134"/>
    <n v="3916287.7399999998"/>
    <x v="0"/>
  </r>
  <r>
    <n v="5274873.140792001"/>
    <n v="83998"/>
    <n v="1945729.672"/>
    <x v="0"/>
  </r>
  <r>
    <n v="2734615.3443840002"/>
    <n v="42273"/>
    <n v="1017342.0179999999"/>
    <x v="0"/>
  </r>
  <r>
    <n v="2398309.5750600002"/>
    <n v="55659"/>
    <n v="755849.22"/>
    <x v="1"/>
  </r>
  <r>
    <n v="10033252.498103999"/>
    <n v="232824"/>
    <n v="3292829.8319999999"/>
    <x v="1"/>
  </r>
  <r>
    <n v="1626036.7918000002"/>
    <n v="25085"/>
    <n v="578660.78"/>
    <x v="0"/>
  </r>
  <r>
    <n v="199831.667728"/>
    <n v="3043"/>
    <n v="70761.922000000006"/>
    <x v="0"/>
  </r>
  <r>
    <n v="1081578.8938239999"/>
    <n v="41704"/>
    <n v="686281.02399999998"/>
    <x v="0"/>
  </r>
  <r>
    <n v="2303832.8246400002"/>
    <n v="62352"/>
    <n v="1155382.56"/>
    <x v="0"/>
  </r>
  <r>
    <n v="377202.07199999999"/>
    <n v="15080"/>
    <n v="267519.19999999995"/>
    <x v="0"/>
  </r>
  <r>
    <n v="748349.91071999993"/>
    <n v="30038"/>
    <n v="526265.76"/>
    <x v="0"/>
  </r>
  <r>
    <n v="341701.61024999997"/>
    <n v="15015"/>
    <n v="265915.65000000002"/>
    <x v="0"/>
  </r>
  <r>
    <n v="1087776.1092000001"/>
    <n v="44407"/>
    <n v="793997.15999999992"/>
    <x v="0"/>
  </r>
  <r>
    <n v="2105099.8516079998"/>
    <n v="58843"/>
    <n v="1018925.3879999999"/>
    <x v="0"/>
  </r>
  <r>
    <n v="2339029.6875"/>
    <n v="30242"/>
    <n v="748489.5"/>
    <x v="0"/>
  </r>
  <r>
    <n v="5676980.7614099998"/>
    <n v="66713"/>
    <n v="1721862.53"/>
    <x v="0"/>
  </r>
  <r>
    <n v="7681830.1847999999"/>
    <n v="86253"/>
    <n v="2225327.4"/>
    <x v="0"/>
  </r>
  <r>
    <n v="1085788.8518399999"/>
    <n v="12953"/>
    <n v="304654.56"/>
    <x v="0"/>
  </r>
  <r>
    <n v="7423332.4670400005"/>
    <n v="104517"/>
    <n v="2514679.02"/>
    <x v="0"/>
  </r>
  <r>
    <n v="18357008.38335"/>
    <n v="221591"/>
    <n v="5537559.0899999999"/>
    <x v="0"/>
  </r>
  <r>
    <n v="1637722.4402000003"/>
    <n v="20405"/>
    <n v="471151.45"/>
    <x v="0"/>
  </r>
  <r>
    <n v="829307.68703999987"/>
    <n v="13447"/>
    <n v="301347.27"/>
    <x v="0"/>
  </r>
  <r>
    <n v="2192129.45175"/>
    <n v="36337"/>
    <n v="835096.93400000001"/>
    <x v="0"/>
  </r>
  <r>
    <n v="610928.02721999993"/>
    <n v="13846"/>
    <n v="243883.44400000002"/>
    <x v="0"/>
  </r>
  <r>
    <n v="1755383.7459200001"/>
    <n v="40376"/>
    <n v="743806.67200000002"/>
    <x v="0"/>
  </r>
  <r>
    <n v="563087.43296000012"/>
    <n v="16403"/>
    <n v="272945.91999999998"/>
    <x v="0"/>
  </r>
  <r>
    <n v="2710202.9759999998"/>
    <n v="80431"/>
    <n v="1338371.8400000001"/>
    <x v="0"/>
  </r>
  <r>
    <n v="8900709.8737679999"/>
    <n v="128937"/>
    <n v="2811342.3479999998"/>
    <x v="0"/>
  </r>
  <r>
    <n v="1211250.8424520001"/>
    <n v="13447"/>
    <n v="297824.15600000002"/>
    <x v="0"/>
  </r>
  <r>
    <s v=""/>
    <s v=""/>
    <s v=""/>
    <x v="1"/>
  </r>
  <r>
    <s v=""/>
    <s v=""/>
    <s v=""/>
    <x v="0"/>
  </r>
  <r>
    <s v=""/>
    <s v=""/>
    <s v=""/>
    <x v="0"/>
  </r>
  <r>
    <n v="4166686.28376"/>
    <n v="67704"/>
    <n v="1509122.16"/>
    <x v="0"/>
  </r>
  <r>
    <n v="1763465.1165000002"/>
    <n v="70530"/>
    <n v="1246265.1000000001"/>
    <x v="0"/>
  </r>
  <r>
    <n v="1825219.8481499997"/>
    <n v="70761"/>
    <n v="1270159.95"/>
    <x v="0"/>
  </r>
  <r>
    <n v="683187.15099999995"/>
    <n v="28205"/>
    <n v="486254.19999999995"/>
    <x v="0"/>
  </r>
  <r>
    <n v="727434.32831999997"/>
    <n v="28234"/>
    <n v="487883.52000000002"/>
    <x v="0"/>
  </r>
  <r>
    <n v="731050.21805999998"/>
    <n v="28174"/>
    <n v="487691.93999999994"/>
    <x v="0"/>
  </r>
  <r>
    <n v="346966.86239999998"/>
    <n v="14104"/>
    <n v="243999.2"/>
    <x v="0"/>
  </r>
  <r>
    <n v="604369.70928000007"/>
    <n v="28219"/>
    <n v="483109.28"/>
    <x v="0"/>
  </r>
  <r>
    <n v="1015355.00661"/>
    <n v="42533"/>
    <n v="751558.1100000001"/>
    <x v="0"/>
  </r>
  <r>
    <n v="649459.81969999999"/>
    <n v="28046"/>
    <n v="479306.14"/>
    <x v="0"/>
  </r>
  <r>
    <n v="3265486.0049999999"/>
    <n v="47085"/>
    <n v="1049995.5"/>
    <x v="0"/>
  </r>
  <r>
    <n v="1421600.4308659998"/>
    <n v="56306"/>
    <n v="986537.42600000009"/>
    <x v="0"/>
  </r>
  <r>
    <n v="4142088.7091999999"/>
    <n v="81570"/>
    <n v="1823905.2"/>
    <x v="0"/>
  </r>
  <r>
    <n v="2741786.7811199999"/>
    <n v="51664"/>
    <n v="1238386.0799999998"/>
    <x v="0"/>
  </r>
  <r>
    <n v="5798046.7070399998"/>
    <n v="85648"/>
    <n v="2080389.92"/>
    <x v="0"/>
  </r>
  <r>
    <n v="3754893.5424000002"/>
    <n v="60970"/>
    <n v="1580342.4000000001"/>
    <x v="0"/>
  </r>
  <r>
    <s v=""/>
    <s v=""/>
    <s v=""/>
    <x v="0"/>
  </r>
  <r>
    <s v=""/>
    <s v=""/>
    <s v=""/>
    <x v="0"/>
  </r>
  <r>
    <s v=""/>
    <s v=""/>
    <s v=""/>
    <x v="0"/>
  </r>
  <r>
    <n v="4165307.8527479991"/>
    <n v="48629"/>
    <n v="1092110.0819999999"/>
    <x v="0"/>
  </r>
  <r>
    <n v="7205356.2388800001"/>
    <n v="89182"/>
    <n v="2116110.4960000003"/>
    <x v="0"/>
  </r>
  <r>
    <n v="2045136.7204799997"/>
    <n v="25851"/>
    <n v="667472.82000000007"/>
    <x v="0"/>
  </r>
  <r>
    <n v="5253655.9151999997"/>
    <n v="77280"/>
    <n v="1793668.8"/>
    <x v="0"/>
  </r>
  <r>
    <n v="1471468.1449559999"/>
    <n v="33519"/>
    <n v="769194.01199999999"/>
    <x v="0"/>
  </r>
  <r>
    <n v="4732005.9705600003"/>
    <n v="55869"/>
    <n v="1344319.878"/>
    <x v="0"/>
  </r>
  <r>
    <n v="10819274.392039999"/>
    <n v="145219"/>
    <n v="3478866.3640000001"/>
    <x v="0"/>
  </r>
  <r>
    <n v="23553939.406409997"/>
    <n v="279417"/>
    <n v="6700978.4939999999"/>
    <x v="0"/>
  </r>
  <r>
    <n v="4494563.8084799992"/>
    <n v="63207"/>
    <n v="1628465.148"/>
    <x v="0"/>
  </r>
  <r>
    <n v="3032951.8655519998"/>
    <n v="37896"/>
    <n v="982491.696"/>
    <x v="0"/>
  </r>
  <r>
    <n v="2841532.9612799999"/>
    <n v="38271"/>
    <n v="915442.3200000000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23020.1325759999"/>
    <n v="60021"/>
    <n v="1273585.5990000002"/>
    <x v="0"/>
  </r>
  <r>
    <n v="1195232.8768800001"/>
    <n v="23009"/>
    <n v="557738.15999999992"/>
    <x v="0"/>
  </r>
  <r>
    <n v="357119.44200000004"/>
    <n v="7191"/>
    <n v="167190.75"/>
    <x v="0"/>
  </r>
  <r>
    <n v="288.80400000000003"/>
    <n v="12"/>
    <n v="246"/>
    <x v="0"/>
  </r>
  <r>
    <n v="16715.37"/>
    <n v="500"/>
    <n v="9590"/>
    <x v="0"/>
  </r>
  <r>
    <n v="70176.932100000005"/>
    <n v="1611"/>
    <n v="35264.79"/>
    <x v="0"/>
  </r>
  <r>
    <n v="796181.31975999987"/>
    <n v="18358"/>
    <n v="396899.96"/>
    <x v="0"/>
  </r>
  <r>
    <n v="88504.689000000013"/>
    <n v="4441"/>
    <n v="68080.53"/>
    <x v="0"/>
  </r>
  <r>
    <n v="442630.70544000005"/>
    <n v="14388"/>
    <n v="283011.96000000002"/>
    <x v="0"/>
  </r>
  <r>
    <n v="290477.42100000003"/>
    <n v="11531"/>
    <n v="179307.05000000002"/>
    <x v="0"/>
  </r>
  <r>
    <n v="4189286.9265119997"/>
    <n v="94147"/>
    <n v="2103055.6860000002"/>
    <x v="0"/>
  </r>
  <r>
    <n v="4811209"/>
    <n v="80455"/>
    <n v="1850465"/>
    <x v="0"/>
  </r>
  <r>
    <n v="1414123.0158899999"/>
    <n v="32745"/>
    <n v="741543.27"/>
    <x v="0"/>
  </r>
  <r>
    <n v="1280086.6771"/>
    <n v="24446"/>
    <n v="573258.69999999995"/>
    <x v="0"/>
  </r>
  <r>
    <n v="995192.88512000011"/>
    <n v="18277"/>
    <n v="435723.68"/>
    <x v="0"/>
  </r>
  <r>
    <n v="3340716.0528000002"/>
    <n v="70570"/>
    <n v="1634401.2"/>
    <x v="0"/>
  </r>
  <r>
    <n v="7292288.7309999997"/>
    <n v="146902"/>
    <n v="3342020.5"/>
    <x v="0"/>
  </r>
  <r>
    <n v="1060445.4037999997"/>
    <n v="20147"/>
    <n v="469223.63"/>
    <x v="0"/>
  </r>
  <r>
    <n v="2819788.1516799997"/>
    <n v="53390"/>
    <n v="1241103.94"/>
    <x v="0"/>
  </r>
  <r>
    <n v="1514699.757648"/>
    <n v="40392"/>
    <n v="724390.12800000003"/>
    <x v="0"/>
  </r>
  <r>
    <n v="1603375.1627140001"/>
    <n v="29053"/>
    <n v="753111.86600000004"/>
    <x v="0"/>
  </r>
  <r>
    <n v="697885.89788000006"/>
    <n v="11708"/>
    <n v="267902.45600000001"/>
    <x v="0"/>
  </r>
  <r>
    <n v="1250471.4080000001"/>
    <n v="17350"/>
    <n v="395718.8"/>
    <x v="0"/>
  </r>
  <r>
    <n v="3731270.7288780003"/>
    <n v="81389"/>
    <n v="1803417.4620000001"/>
    <x v="0"/>
  </r>
  <r>
    <n v="2790420.7943040002"/>
    <n v="53826"/>
    <n v="1219589.5080000001"/>
    <x v="0"/>
  </r>
  <r>
    <n v="2285461.7145599998"/>
    <n v="71833"/>
    <n v="1258514.1599999999"/>
    <x v="0"/>
  </r>
  <r>
    <n v="1404947.1734"/>
    <n v="43972"/>
    <n v="767311.4"/>
    <x v="0"/>
  </r>
  <r>
    <n v="2049151.8239999998"/>
    <n v="80832"/>
    <n v="1438001.28"/>
    <x v="0"/>
  </r>
  <r>
    <n v="1145983.9363740003"/>
    <n v="49053"/>
    <n v="859702.87800000003"/>
    <x v="0"/>
  </r>
  <r>
    <n v="763795.77899999998"/>
    <n v="32548"/>
    <n v="545179"/>
    <x v="0"/>
  </r>
  <r>
    <n v="750829.72623999999"/>
    <n v="32245"/>
    <n v="565383.82999999996"/>
    <x v="0"/>
  </r>
  <r>
    <n v="335313.90479999996"/>
    <n v="16152"/>
    <n v="285373.53599999996"/>
    <x v="0"/>
  </r>
  <r>
    <n v="555936.9244319998"/>
    <n v="17366"/>
    <n v="313734.15599999996"/>
    <x v="0"/>
  </r>
  <r>
    <n v="566003.38865999994"/>
    <n v="17565"/>
    <n v="314097.33"/>
    <x v="0"/>
  </r>
  <r>
    <n v="535981.65457200003"/>
    <n v="17481"/>
    <n v="314727.924"/>
    <x v="0"/>
  </r>
  <r>
    <n v="517925.228496"/>
    <n v="17511"/>
    <n v="306827.74199999997"/>
    <x v="0"/>
  </r>
  <r>
    <n v="524846.40119999996"/>
    <n v="17721"/>
    <n v="306927.72000000003"/>
    <x v="0"/>
  </r>
  <r>
    <n v="1027032.8716080001"/>
    <n v="35388"/>
    <n v="634754.5560000001"/>
    <x v="0"/>
  </r>
  <r>
    <n v="482764.43124000001"/>
    <n v="16997"/>
    <n v="294727.98"/>
    <x v="0"/>
  </r>
  <r>
    <n v="745885.14818399993"/>
    <n v="28169"/>
    <n v="506027.91599999997"/>
    <x v="0"/>
  </r>
  <r>
    <n v="409145.10479999997"/>
    <n v="14030"/>
    <n v="247068.3"/>
    <x v="0"/>
  </r>
  <r>
    <n v="1606733.4618659997"/>
    <n v="57241"/>
    <n v="958099.85800000001"/>
    <x v="0"/>
  </r>
  <r>
    <n v="1022505.6240800001"/>
    <n v="18014"/>
    <n v="389822.96"/>
    <x v="0"/>
  </r>
  <r>
    <n v="462953.17169999995"/>
    <n v="16474"/>
    <n v="292084.02"/>
    <x v="0"/>
  </r>
  <r>
    <n v="2536018.3992999997"/>
    <n v="82246"/>
    <n v="1451641.9"/>
    <x v="0"/>
  </r>
  <r>
    <n v="932932.1925"/>
    <n v="32250"/>
    <n v="576952.5"/>
    <x v="0"/>
  </r>
  <r>
    <n v="936033.7317"/>
    <n v="32309"/>
    <n v="579946.54999999993"/>
    <x v="0"/>
  </r>
  <r>
    <n v="846351.32400000002"/>
    <n v="32565"/>
    <n v="547092"/>
    <x v="0"/>
  </r>
  <r>
    <n v="887870.7971999998"/>
    <n v="32778"/>
    <n v="547392.6"/>
    <x v="0"/>
  </r>
  <r>
    <n v="979295.07199999993"/>
    <n v="32816"/>
    <n v="564435.19999999995"/>
    <x v="0"/>
  </r>
  <r>
    <n v="1445600.1331200001"/>
    <n v="49152"/>
    <n v="848855.04000000004"/>
    <x v="0"/>
  </r>
  <r>
    <n v="885657.40739999991"/>
    <n v="32073"/>
    <n v="558070.19999999995"/>
    <x v="0"/>
  </r>
  <r>
    <n v="2335482.3366400003"/>
    <n v="72505"/>
    <n v="1291749.0799999998"/>
    <x v="0"/>
  </r>
  <r>
    <n v="234174.82118400003"/>
    <n v="7064"/>
    <n v="124693.728"/>
    <x v="0"/>
  </r>
  <r>
    <n v="542894.10239999997"/>
    <n v="8632"/>
    <n v="212899.64800000002"/>
    <x v="0"/>
  </r>
  <r>
    <n v="3388649.1974400007"/>
    <n v="56468"/>
    <n v="1299328.6800000002"/>
    <x v="0"/>
  </r>
  <r>
    <n v="611486.15153999999"/>
    <n v="11210"/>
    <n v="255744.94"/>
    <x v="0"/>
  </r>
  <r>
    <n v="997465.2585"/>
    <n v="21100"/>
    <n v="472956.5"/>
    <x v="0"/>
  </r>
  <r>
    <n v="1425620.20419"/>
    <n v="30170"/>
    <n v="718920.93"/>
    <x v="0"/>
  </r>
  <r>
    <n v="1379271.0118499999"/>
    <n v="33738"/>
    <n v="755764.93799999997"/>
    <x v="0"/>
  </r>
  <r>
    <n v="1201552.8865199999"/>
    <n v="20580"/>
    <n v="475109.87999999995"/>
    <x v="0"/>
  </r>
  <r>
    <n v="2246412.5156040001"/>
    <n v="53897"/>
    <n v="1192363.331"/>
    <x v="0"/>
  </r>
  <r>
    <n v="1182409.4056500001"/>
    <n v="24435"/>
    <n v="615517.65"/>
    <x v="0"/>
  </r>
  <r>
    <n v="1288551.7052099998"/>
    <n v="32122"/>
    <n v="721877.70600000001"/>
    <x v="0"/>
  </r>
  <r>
    <n v="1866034.7507279997"/>
    <n v="59034"/>
    <n v="1330980.564"/>
    <x v="0"/>
  </r>
  <r>
    <n v="458161.63174799999"/>
    <n v="9684"/>
    <n v="217241.17199999999"/>
    <x v="0"/>
  </r>
  <r>
    <n v="3077755.6618049997"/>
    <n v="59035"/>
    <n v="1338736.6950000001"/>
    <x v="0"/>
  </r>
  <r>
    <n v="2606352.4261580002"/>
    <n v="55666"/>
    <n v="1321009.8460000001"/>
    <x v="0"/>
  </r>
  <r>
    <n v="1826171.5862400001"/>
    <n v="35120"/>
    <n v="822229.44"/>
    <x v="0"/>
  </r>
  <r>
    <n v="157964.77464000002"/>
    <n v="3174"/>
    <n v="72494.16"/>
    <x v="0"/>
  </r>
  <r>
    <n v="220930.35615200002"/>
    <n v="6281"/>
    <n v="122466.93800000001"/>
    <x v="0"/>
  </r>
  <r>
    <n v="199698.32400000002"/>
    <n v="6566"/>
    <n v="134931.30000000002"/>
    <x v="0"/>
  </r>
  <r>
    <n v="9873864.5535659995"/>
    <n v="184106"/>
    <n v="4490161.2340000002"/>
    <x v="0"/>
  </r>
  <r>
    <n v="317500.98429600004"/>
    <n v="7892"/>
    <n v="176291.49600000001"/>
    <x v="0"/>
  </r>
  <r>
    <n v="305011.30148999998"/>
    <n v="6543"/>
    <n v="146288.394"/>
    <x v="0"/>
  </r>
  <r>
    <n v="49126.330890000005"/>
    <n v="1587"/>
    <n v="35989.986000000004"/>
    <x v="0"/>
  </r>
  <r>
    <n v="371879.00903999998"/>
    <n v="8059"/>
    <n v="192086.26500000001"/>
    <x v="0"/>
  </r>
  <r>
    <n v="1483352.8257000002"/>
    <n v="31359"/>
    <n v="745403.42999999993"/>
    <x v="0"/>
  </r>
  <r>
    <n v="800792.65500000003"/>
    <n v="18490"/>
    <n v="410662.9"/>
    <x v="0"/>
  </r>
  <r>
    <n v="709325.27994399995"/>
    <n v="15908"/>
    <n v="361716.10399999999"/>
    <x v="0"/>
  </r>
  <r>
    <n v="401986.05212000007"/>
    <n v="8726"/>
    <n v="205619.46400000001"/>
    <x v="0"/>
  </r>
  <r>
    <n v="5191988.4322919995"/>
    <n v="99018"/>
    <n v="2306525.2919999999"/>
    <x v="0"/>
  </r>
  <r>
    <n v="2596189.7019779999"/>
    <n v="51147"/>
    <n v="1209217.3740000001"/>
    <x v="0"/>
  </r>
  <r>
    <n v="5436845.0450159991"/>
    <n v="88121"/>
    <n v="2045464.652"/>
    <x v="0"/>
  </r>
  <r>
    <n v="5320922.8346560001"/>
    <n v="111527"/>
    <n v="2628914.4440000001"/>
    <x v="0"/>
  </r>
  <r>
    <n v="4806873.2590799993"/>
    <n v="158710"/>
    <n v="2845987.7199999997"/>
    <x v="0"/>
  </r>
  <r>
    <n v="5301991.8902399996"/>
    <n v="174864"/>
    <n v="3093344.16"/>
    <x v="0"/>
  </r>
  <r>
    <n v="1420283.6783999999"/>
    <n v="22104"/>
    <n v="540442.79999999993"/>
    <x v="0"/>
  </r>
  <r>
    <n v="1267536.8232000002"/>
    <n v="22480"/>
    <n v="544240.80000000005"/>
    <x v="0"/>
  </r>
  <r>
    <n v="434350.47655999998"/>
    <n v="8008"/>
    <n v="194514.32"/>
    <x v="0"/>
  </r>
  <r>
    <n v="270325.31598000001"/>
    <n v="4021"/>
    <n v="94453.29"/>
    <x v="0"/>
  </r>
  <r>
    <n v="1974957.9985799999"/>
    <n v="45486"/>
    <n v="813744.54"/>
    <x v="0"/>
  </r>
  <r>
    <n v="1244664.9062399999"/>
    <n v="30464"/>
    <n v="514536.96000000002"/>
    <x v="0"/>
  </r>
  <r>
    <n v="1211408.6737499998"/>
    <n v="30307"/>
    <n v="510066.809999999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662177.0354239997"/>
    <n v="79754"/>
    <n v="1405584.4959999998"/>
    <x v="0"/>
  </r>
  <r>
    <n v="502067.24515199999"/>
    <n v="15807"/>
    <n v="281427.82799999998"/>
    <x v="0"/>
  </r>
  <r>
    <n v="515095.14672000002"/>
    <n v="15846"/>
    <n v="278731.14"/>
    <x v="0"/>
  </r>
  <r>
    <n v="575296.19366400002"/>
    <n v="15931"/>
    <n v="278728.77599999995"/>
    <x v="0"/>
  </r>
  <r>
    <n v="578929.43341199995"/>
    <n v="15851"/>
    <n v="283510.98599999998"/>
    <x v="0"/>
  </r>
  <r>
    <n v="2992367.9213999999"/>
    <n v="79354"/>
    <n v="1395043.3199999998"/>
    <x v="0"/>
  </r>
  <r>
    <n v="1757108.74254"/>
    <n v="47681"/>
    <n v="852965.40899999999"/>
    <x v="0"/>
  </r>
  <r>
    <n v="1875425.56146"/>
    <n v="47597"/>
    <n v="841752.94499999995"/>
    <x v="0"/>
  </r>
  <r>
    <n v="1254441.6492299999"/>
    <n v="31794"/>
    <n v="567363.92999999993"/>
    <x v="0"/>
  </r>
  <r>
    <n v="1322583.8438299999"/>
    <n v="31777"/>
    <n v="567632.55099999998"/>
    <x v="0"/>
  </r>
  <r>
    <n v="1165447.744704"/>
    <n v="31728"/>
    <n v="565202.59199999995"/>
    <x v="0"/>
  </r>
  <r>
    <n v="616145.37600000005"/>
    <n v="15960"/>
    <n v="280066.07999999996"/>
    <x v="0"/>
  </r>
  <r>
    <n v="653268.20993000001"/>
    <n v="15859"/>
    <n v="278579.19399999996"/>
    <x v="0"/>
  </r>
  <r>
    <n v="984450.29759999993"/>
    <n v="15426"/>
    <n v="399533.39999999997"/>
    <x v="0"/>
  </r>
  <r>
    <n v="1719120.9676080002"/>
    <n v="20284"/>
    <n v="530102.05599999998"/>
    <x v="0"/>
  </r>
  <r>
    <n v="610979.38392000005"/>
    <n v="14899"/>
    <n v="260434.52000000002"/>
    <x v="0"/>
  </r>
  <r>
    <n v="608323.97499999998"/>
    <n v="15815"/>
    <n v="276762.5"/>
    <x v="0"/>
  </r>
  <r>
    <n v="1101155.8751999999"/>
    <n v="30636"/>
    <n v="548384.39999999991"/>
    <x v="0"/>
  </r>
  <r>
    <n v="1131563.8223999999"/>
    <n v="31482"/>
    <n v="563527.79999999993"/>
    <x v="0"/>
  </r>
  <r>
    <n v="1728630.2879999999"/>
    <n v="48356"/>
    <n v="870408"/>
    <x v="0"/>
  </r>
  <r>
    <n v="3110120.169216"/>
    <n v="79152"/>
    <n v="1395924.672"/>
    <x v="0"/>
  </r>
  <r>
    <n v="3676789.1214600001"/>
    <n v="89765"/>
    <n v="1590994.86"/>
    <x v="0"/>
  </r>
  <r>
    <n v="3687889.1850000005"/>
    <n v="92108"/>
    <n v="1639061.86"/>
    <x v="0"/>
  </r>
  <r>
    <n v="3626850.9092790005"/>
    <n v="91999"/>
    <n v="1612650.4709999999"/>
    <x v="0"/>
  </r>
  <r>
    <n v="1559442.1554320001"/>
    <n v="21388"/>
    <n v="552601.75600000005"/>
    <x v="0"/>
  </r>
  <r>
    <n v="2858012.0764799993"/>
    <n v="68790"/>
    <n v="1225562.6399999999"/>
    <x v="0"/>
  </r>
  <r>
    <n v="3197373.8397920006"/>
    <n v="41368"/>
    <n v="1078008.7120000001"/>
    <x v="0"/>
  </r>
  <r>
    <n v="320834.93543999997"/>
    <n v="5595"/>
    <n v="146768.04"/>
    <x v="0"/>
  </r>
  <r>
    <n v="2973176.7292499999"/>
    <n v="73961"/>
    <n v="1306890.8700000001"/>
    <x v="0"/>
  </r>
  <r>
    <n v="2570845.7894699997"/>
    <n v="60513"/>
    <n v="1137039.27"/>
    <x v="0"/>
  </r>
  <r>
    <n v="856955.1364800001"/>
    <n v="19752"/>
    <n v="355140.96"/>
    <x v="0"/>
  </r>
  <r>
    <n v="554214.88199999998"/>
    <n v="14703"/>
    <n v="276416.40000000002"/>
    <x v="0"/>
  </r>
  <r>
    <n v="6546189.489000001"/>
    <n v="179445"/>
    <n v="3212065.4999999995"/>
    <x v="0"/>
  </r>
  <r>
    <n v="2051466.9998399999"/>
    <n v="58824"/>
    <n v="1104126.48"/>
    <x v="0"/>
  </r>
  <r>
    <n v="1621597.4739999999"/>
    <n v="45080"/>
    <n v="792957.2"/>
    <x v="0"/>
  </r>
  <r>
    <n v="538504.24289999995"/>
    <n v="14937"/>
    <n v="260650.65"/>
    <x v="0"/>
  </r>
  <r>
    <n v="1079728.0884"/>
    <n v="26247"/>
    <n v="460634.85000000003"/>
    <x v="0"/>
  </r>
  <r>
    <n v="554083.41320000007"/>
    <n v="13204"/>
    <n v="237804.04"/>
    <x v="0"/>
  </r>
  <r>
    <n v="526661.69337000011"/>
    <n v="13131"/>
    <n v="236489.31000000003"/>
    <x v="0"/>
  </r>
  <r>
    <n v="491101.71046000003"/>
    <n v="15319"/>
    <n v="273137.76999999996"/>
    <x v="0"/>
  </r>
  <r>
    <n v="1087055.63252"/>
    <n v="30451"/>
    <n v="529238.38"/>
    <x v="0"/>
  </r>
  <r>
    <n v="559478.12448"/>
    <n v="15312"/>
    <n v="270409.92"/>
    <x v="0"/>
  </r>
  <r>
    <n v="411588.50040000002"/>
    <n v="16247"/>
    <n v="295045.52"/>
    <x v="0"/>
  </r>
  <r>
    <n v="424757.71996000007"/>
    <n v="16394"/>
    <n v="287386.82"/>
    <x v="0"/>
  </r>
  <r>
    <n v="396624.60612000001"/>
    <n v="16404"/>
    <n v="288874.44"/>
    <x v="0"/>
  </r>
  <r>
    <n v="1309931.3822400002"/>
    <n v="49153"/>
    <n v="880330.23"/>
    <x v="0"/>
  </r>
  <r>
    <n v="360505.26720000006"/>
    <n v="13012"/>
    <n v="231093.12000000002"/>
    <x v="0"/>
  </r>
  <r>
    <n v="15863442.107519999"/>
    <n v="430514"/>
    <n v="7568436.1199999992"/>
    <x v="0"/>
  </r>
  <r>
    <n v="1168029.9839999999"/>
    <n v="31900"/>
    <n v="565906"/>
    <x v="0"/>
  </r>
  <r>
    <n v="1097099.7335999999"/>
    <n v="31512"/>
    <n v="534128.4"/>
    <x v="0"/>
  </r>
  <r>
    <n v="1647736.9077599999"/>
    <n v="47574"/>
    <n v="804952.08000000007"/>
    <x v="0"/>
  </r>
  <r>
    <n v="581780.50644000003"/>
    <n v="16117"/>
    <n v="282692.18"/>
    <x v="0"/>
  </r>
  <r>
    <n v="587588.68409999995"/>
    <n v="16005"/>
    <n v="284408.84999999998"/>
    <x v="0"/>
  </r>
  <r>
    <n v="1280225.2001"/>
    <n v="33838"/>
    <n v="750865.22000000009"/>
    <x v="0"/>
  </r>
  <r>
    <n v="4480744.0123799993"/>
    <n v="127158"/>
    <n v="2239252.38"/>
    <x v="0"/>
  </r>
  <r>
    <n v="3983249.0896000005"/>
    <n v="111088"/>
    <n v="1957370.56"/>
    <x v="0"/>
  </r>
  <r>
    <n v="9500105.643951999"/>
    <n v="295708"/>
    <n v="5202686.5520000001"/>
    <x v="0"/>
  </r>
  <r>
    <n v="11675437.480720002"/>
    <n v="364390"/>
    <n v="6404518.6400000006"/>
    <x v="0"/>
  </r>
  <r>
    <n v="788320.91520000005"/>
    <n v="28168"/>
    <n v="505333.92000000004"/>
    <x v="0"/>
  </r>
  <r>
    <n v="359773.05504000001"/>
    <n v="15848"/>
    <n v="264344.64"/>
    <x v="0"/>
  </r>
  <r>
    <n v="1699966.1700000002"/>
    <n v="79128"/>
    <n v="1333306.8"/>
    <x v="0"/>
  </r>
  <r>
    <n v="246197.00699999995"/>
    <n v="3546"/>
    <n v="84749.4"/>
    <x v="0"/>
  </r>
  <r>
    <n v="985260.2424000001"/>
    <n v="9066"/>
    <n v="234809.4"/>
    <x v="0"/>
  </r>
  <r>
    <n v="996689.51010000007"/>
    <n v="9693"/>
    <n v="249110.1"/>
    <x v="0"/>
  </r>
  <r>
    <n v="5133411.8365749996"/>
    <n v="170203"/>
    <n v="2982807.5749999997"/>
    <x v="0"/>
  </r>
  <r>
    <n v="14925139.335999999"/>
    <n v="491230"/>
    <n v="9156527.2000000011"/>
    <x v="0"/>
  </r>
  <r>
    <n v="1023534.500736"/>
    <n v="11693"/>
    <n v="301749.55800000002"/>
    <x v="0"/>
  </r>
  <r>
    <n v="839095.21113600011"/>
    <n v="11472"/>
    <n v="297446.016"/>
    <x v="0"/>
  </r>
  <r>
    <n v="1630693.3527359997"/>
    <n v="23508"/>
    <n v="606882.52799999993"/>
    <x v="0"/>
  </r>
  <r>
    <n v="3722730.8978420002"/>
    <n v="51427"/>
    <n v="1286806.3939999999"/>
    <x v="0"/>
  </r>
  <r>
    <n v="3243683.8985639997"/>
    <n v="46429"/>
    <n v="1106681.6439999999"/>
    <x v="0"/>
  </r>
  <r>
    <n v="2943577.9460159997"/>
    <n v="35181"/>
    <n v="907951.24800000002"/>
    <x v="0"/>
  </r>
  <r>
    <n v="817431.39072000002"/>
    <n v="11746"/>
    <n v="304103.94"/>
    <x v="0"/>
  </r>
  <r>
    <n v="857903.56176000007"/>
    <n v="10469"/>
    <n v="255024.84"/>
    <x v="0"/>
  </r>
  <r>
    <n v="931828.93279200012"/>
    <n v="11842"/>
    <n v="266160.79200000002"/>
    <x v="0"/>
  </r>
  <r>
    <n v="723052.66924800002"/>
    <n v="10764"/>
    <n v="277883.424"/>
    <x v="0"/>
  </r>
  <r>
    <n v="824281.40811599989"/>
    <n v="11393"/>
    <n v="278285.41800000001"/>
    <x v="0"/>
  </r>
  <r>
    <n v="3971063.3492399999"/>
    <n v="47770"/>
    <n v="1241733.3799999999"/>
    <x v="0"/>
  </r>
  <r>
    <n v="2601155.1234240001"/>
    <n v="33176"/>
    <n v="808565.47199999995"/>
    <x v="0"/>
  </r>
  <r>
    <n v="4581674.2202400006"/>
    <n v="69017"/>
    <n v="1672143.8760000002"/>
    <x v="0"/>
  </r>
  <r>
    <n v="2392647.1339679998"/>
    <n v="35784"/>
    <n v="924873.26399999997"/>
    <x v="0"/>
  </r>
  <r>
    <n v="4442711.2329599997"/>
    <n v="59228"/>
    <n v="1529859.24"/>
    <x v="0"/>
  </r>
  <r>
    <n v="2374766.2128559998"/>
    <n v="24361"/>
    <n v="592654.40799999994"/>
    <x v="0"/>
  </r>
  <r>
    <n v="5432607.9464999996"/>
    <n v="256935"/>
    <n v="3427512.9"/>
    <x v="1"/>
  </r>
  <r>
    <n v="341999.65800000005"/>
    <n v="10582"/>
    <n v="168888.72"/>
    <x v="0"/>
  </r>
  <r>
    <n v="4385112.7525079995"/>
    <n v="248362"/>
    <n v="3324573.7319999998"/>
    <x v="1"/>
  </r>
  <r>
    <n v="2472496.5072500003"/>
    <n v="136619"/>
    <n v="1798179.2780000002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380672.3597999997"/>
    <n v="65151"/>
    <n v="1540169.6400000001"/>
    <x v="0"/>
  </r>
  <r>
    <n v="1272695.3965"/>
    <n v="30425"/>
    <n v="716204.5"/>
    <x v="0"/>
  </r>
  <r>
    <n v="201187.41120000003"/>
    <n v="3702"/>
    <n v="93142.32"/>
    <x v="0"/>
  </r>
  <r>
    <n v="1469206.00554"/>
    <n v="33189"/>
    <n v="785251.74"/>
    <x v="0"/>
  </r>
  <r>
    <n v="179429.70880000002"/>
    <n v="3931"/>
    <n v="100633.60000000001"/>
    <x v="0"/>
  </r>
  <r>
    <n v="156867.70983000004"/>
    <n v="3657"/>
    <n v="86049.21"/>
    <x v="0"/>
  </r>
  <r>
    <n v="3899526.8083200003"/>
    <n v="100881"/>
    <n v="2649135.06"/>
    <x v="0"/>
  </r>
  <r>
    <n v="2576321.6472000005"/>
    <n v="62034"/>
    <n v="1620328.08"/>
    <x v="0"/>
  </r>
  <r>
    <n v="1128548.5898399998"/>
    <n v="28521"/>
    <n v="746394.57000000007"/>
    <x v="0"/>
  </r>
  <r>
    <n v="1308138.98285"/>
    <n v="25379"/>
    <n v="598690.61"/>
    <x v="0"/>
  </r>
  <r>
    <n v="279120.39840000001"/>
    <n v="6753"/>
    <n v="160046.1"/>
    <x v="0"/>
  </r>
  <r>
    <n v="254952.92320000002"/>
    <n v="6218"/>
    <n v="148921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775617.2867799997"/>
    <n v="114389"/>
    <n v="2879171.1300000004"/>
    <x v="0"/>
  </r>
  <r>
    <n v="628847.43167999992"/>
    <n v="16224"/>
    <n v="276781.44"/>
    <x v="0"/>
  </r>
  <r>
    <n v="3672610.5820319997"/>
    <n v="95844"/>
    <n v="1656567.696"/>
    <x v="0"/>
  </r>
  <r>
    <n v="588615.29772799998"/>
    <n v="15814"/>
    <n v="278832.44800000003"/>
    <x v="0"/>
  </r>
  <r>
    <n v="3168.5652900000005"/>
    <n v="121"/>
    <n v="2133.7139999999999"/>
    <x v="0"/>
  </r>
  <r>
    <n v="2282847.4623760004"/>
    <n v="92534"/>
    <n v="1609906.5319999999"/>
    <x v="0"/>
  </r>
  <r>
    <n v="1577543.39613"/>
    <n v="61371"/>
    <n v="1055212.973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74273.8936999994"/>
    <n v="26245"/>
    <n v="682107.54999999993"/>
    <x v="0"/>
  </r>
  <r>
    <n v="2426054.1911399998"/>
    <n v="24902"/>
    <n v="644712.78"/>
    <x v="0"/>
  </r>
  <r>
    <n v="2123698.0772699998"/>
    <n v="25949"/>
    <n v="657288.16999999993"/>
    <x v="0"/>
  </r>
  <r>
    <n v="2440804.4544000002"/>
    <n v="26573"/>
    <n v="663262.08000000007"/>
    <x v="0"/>
  </r>
  <r>
    <n v="2131238.1164799999"/>
    <n v="26132"/>
    <n v="650164.15999999992"/>
    <x v="0"/>
  </r>
  <r>
    <n v="2248678.1199999996"/>
    <n v="26465"/>
    <n v="653685.5"/>
    <x v="0"/>
  </r>
  <r>
    <n v="11536.789279999999"/>
    <n v="116"/>
    <n v="3026.44"/>
    <x v="0"/>
  </r>
  <r>
    <n v="4634923.577039999"/>
    <n v="52098"/>
    <n v="1339960.56"/>
    <x v="0"/>
  </r>
  <r>
    <n v="989207.22704999975"/>
    <n v="12677"/>
    <n v="328968.14999999997"/>
    <x v="0"/>
  </r>
  <r>
    <n v="816434.1299520001"/>
    <n v="11724"/>
    <n v="309724.63199999998"/>
    <x v="0"/>
  </r>
  <r>
    <n v="2358047.2812000001"/>
    <n v="42585"/>
    <n v="980477.04"/>
    <x v="0"/>
  </r>
  <r>
    <n v="1986566.6787660003"/>
    <n v="38041"/>
    <n v="910016.80200000003"/>
    <x v="0"/>
  </r>
  <r>
    <n v="7940294.7010560008"/>
    <n v="166944"/>
    <n v="4034702.5919999997"/>
    <x v="0"/>
  </r>
  <r>
    <n v="1185163.0296479999"/>
    <n v="23658"/>
    <n v="551751.87599999993"/>
    <x v="0"/>
  </r>
  <r>
    <n v="613289.89105799992"/>
    <n v="14061"/>
    <n v="246995.52599999998"/>
    <x v="0"/>
  </r>
  <r>
    <s v=""/>
    <s v=""/>
    <s v=""/>
    <x v="0"/>
  </r>
  <r>
    <s v=""/>
    <s v=""/>
    <s v=""/>
    <x v="1"/>
  </r>
  <r>
    <n v="884379.80441199988"/>
    <n v="11713"/>
    <n v="291489.71799999999"/>
    <x v="0"/>
  </r>
  <r>
    <n v="878014.26527999993"/>
    <n v="11590"/>
    <n v="288915.52"/>
    <x v="0"/>
  </r>
  <r>
    <n v="1101296.5269119998"/>
    <n v="11838"/>
    <n v="289510.12799999997"/>
    <x v="0"/>
  </r>
  <r>
    <n v="1028202.1629599999"/>
    <n v="11940"/>
    <n v="292601.64"/>
    <x v="0"/>
  </r>
  <r>
    <n v="938203.58642000007"/>
    <n v="12070"/>
    <n v="299649.82"/>
    <x v="0"/>
  </r>
  <r>
    <n v="3173754.4071720005"/>
    <n v="35921"/>
    <n v="934556.65700000001"/>
    <x v="0"/>
  </r>
  <r>
    <n v="819230.30838000006"/>
    <n v="11930"/>
    <n v="307865.58"/>
    <x v="0"/>
  </r>
  <r>
    <n v="2095596.7700359998"/>
    <n v="23758"/>
    <n v="619632.39800000004"/>
    <x v="0"/>
  </r>
  <r>
    <n v="727928.96576400008"/>
    <n v="12031"/>
    <n v="302170.59600000002"/>
    <x v="0"/>
  </r>
  <r>
    <n v="1329546.4082880002"/>
    <n v="23367"/>
    <n v="603242.47199999995"/>
    <x v="0"/>
  </r>
  <r>
    <s v=""/>
    <s v=""/>
    <s v=""/>
    <x v="0"/>
  </r>
  <r>
    <n v="1694189.4482799999"/>
    <n v="27013"/>
    <n v="646637.19400000002"/>
    <x v="0"/>
  </r>
  <r>
    <n v="2396044.9568000003"/>
    <n v="45274"/>
    <n v="1089111.344"/>
    <x v="0"/>
  </r>
  <r>
    <n v="2396044.9568000003"/>
    <n v="45274"/>
    <n v="1089111.344"/>
    <x v="0"/>
  </r>
  <r>
    <n v="2708226.9442799999"/>
    <n v="52110"/>
    <n v="1281697.56"/>
    <x v="0"/>
  </r>
  <r>
    <n v="1694189.4482799999"/>
    <n v="27013"/>
    <n v="646637.19400000002"/>
    <x v="0"/>
  </r>
  <r>
    <n v="3675319.9050960001"/>
    <n v="59577"/>
    <n v="1463687.736"/>
    <x v="0"/>
  </r>
  <r>
    <n v="2349352.0002960004"/>
    <n v="46609"/>
    <n v="1175851.852"/>
    <x v="0"/>
  </r>
  <r>
    <n v="3018702.0967200003"/>
    <n v="48420"/>
    <n v="1213792.56"/>
    <x v="0"/>
  </r>
  <r>
    <n v="5722886.1856320007"/>
    <n v="117758"/>
    <n v="2937826.5840000003"/>
    <x v="0"/>
  </r>
  <r>
    <n v="4333993.4895180007"/>
    <n v="72001"/>
    <n v="1826377.3659999999"/>
    <x v="0"/>
  </r>
  <r>
    <n v="2230382.4782400001"/>
    <n v="42476"/>
    <n v="1024521.12"/>
    <x v="0"/>
  </r>
  <r>
    <n v="7363528.900200001"/>
    <n v="87714"/>
    <n v="2211269.94"/>
    <x v="0"/>
  </r>
  <r>
    <n v="26927763.073819999"/>
    <n v="434857"/>
    <n v="10897516.42"/>
    <x v="0"/>
  </r>
  <r>
    <n v="1474684.5453119997"/>
    <n v="26118"/>
    <n v="632369.01599999995"/>
    <x v="0"/>
  </r>
  <r>
    <n v="1457172.7964160002"/>
    <n v="21288"/>
    <n v="516361.728"/>
    <x v="0"/>
  </r>
  <r>
    <n v="1474684.5453119997"/>
    <n v="26118"/>
    <n v="632369.01599999995"/>
    <x v="0"/>
  </r>
  <r>
    <n v="1182555.286752"/>
    <n v="21534"/>
    <n v="515050.212"/>
    <x v="0"/>
  </r>
  <r>
    <n v="1775946.4582400001"/>
    <n v="25945"/>
    <n v="629321.92000000004"/>
    <x v="0"/>
  </r>
  <r>
    <n v="5659671.7164000003"/>
    <n v="103350"/>
    <n v="2615375.1"/>
    <x v="0"/>
  </r>
  <r>
    <n v="308376.14548000001"/>
    <n v="6695"/>
    <n v="162474.26"/>
    <x v="0"/>
  </r>
  <r>
    <n v="308376.14548000001"/>
    <n v="6695"/>
    <n v="162474.26"/>
    <x v="0"/>
  </r>
  <r>
    <n v="650287.94105999998"/>
    <n v="12620"/>
    <n v="288632.01999999996"/>
    <x v="0"/>
  </r>
  <r>
    <n v="3330337.3644799995"/>
    <n v="44156"/>
    <n v="1079525.888"/>
    <x v="0"/>
  </r>
  <r>
    <n v="1430542.6128"/>
    <n v="29742"/>
    <n v="699531.84"/>
    <x v="0"/>
  </r>
  <r>
    <n v="1479601.2285449998"/>
    <n v="27145"/>
    <n v="705579.98499999999"/>
    <x v="0"/>
  </r>
  <r>
    <n v="4643523.9734399999"/>
    <n v="63030"/>
    <n v="1639662.42"/>
    <x v="0"/>
  </r>
  <r>
    <n v="2264301.8973300001"/>
    <n v="36214"/>
    <n v="939934.37"/>
    <x v="0"/>
  </r>
  <r>
    <n v="8310687.5484159999"/>
    <n v="111298"/>
    <n v="2678275.0720000002"/>
    <x v="0"/>
  </r>
  <r>
    <n v="856259.66365200002"/>
    <n v="17907"/>
    <n v="470989.91399999999"/>
    <x v="0"/>
  </r>
  <r>
    <n v="386488.17565200001"/>
    <n v="8947"/>
    <n v="234661.91600000003"/>
    <x v="0"/>
  </r>
  <r>
    <n v="5168800.3499999996"/>
    <n v="142686"/>
    <n v="2497005"/>
    <x v="0"/>
  </r>
  <r>
    <n v="1761973.6825799998"/>
    <n v="53479"/>
    <n v="933743.34000000008"/>
    <x v="0"/>
  </r>
  <r>
    <n v="609438.42767999996"/>
    <n v="14873"/>
    <n v="267297.55600000004"/>
    <x v="0"/>
  </r>
  <r>
    <n v="612589.24636000011"/>
    <n v="15197"/>
    <n v="264731.74000000005"/>
    <x v="0"/>
  </r>
  <r>
    <n v="628863.23447999998"/>
    <n v="15254"/>
    <n v="273656.76"/>
    <x v="0"/>
  </r>
  <r>
    <n v="2037238.4999999998"/>
    <n v="50875"/>
    <n v="903031.25"/>
    <x v="0"/>
  </r>
  <r>
    <n v="2086528.8450600002"/>
    <n v="49993"/>
    <n v="886375.89"/>
    <x v="0"/>
  </r>
  <r>
    <n v="2026377.7559999998"/>
    <n v="49740"/>
    <n v="865973.4"/>
    <x v="0"/>
  </r>
  <r>
    <n v="55890.025240000003"/>
    <n v="794"/>
    <n v="18396.98"/>
    <x v="0"/>
  </r>
  <r>
    <n v="1213790.9632000001"/>
    <n v="25040"/>
    <n v="450219.2"/>
    <x v="0"/>
  </r>
  <r>
    <n v="2747793.3521919996"/>
    <n v="173252"/>
    <n v="2769952.9759999998"/>
    <x v="0"/>
  </r>
  <r>
    <n v="536045.35459999996"/>
    <n v="31414"/>
    <n v="564258.26800000004"/>
    <x v="0"/>
  </r>
  <r>
    <n v="2177665.8321599998"/>
    <n v="125489"/>
    <n v="2114238.6719999998"/>
    <x v="0"/>
  </r>
  <r>
    <n v="5085103.5768719995"/>
    <n v="165002"/>
    <n v="3349870.6039999998"/>
    <x v="0"/>
  </r>
  <r>
    <n v="2887068.2012159997"/>
    <n v="71536"/>
    <n v="1260178.176"/>
    <x v="0"/>
  </r>
  <r>
    <n v="20789295.827999998"/>
    <n v="445186"/>
    <n v="9571499"/>
    <x v="0"/>
  </r>
  <r>
    <n v="2886191.7925679996"/>
    <n v="112188"/>
    <n v="1954090.584"/>
    <x v="0"/>
  </r>
  <r>
    <n v="5616814.4668000005"/>
    <n v="192215"/>
    <n v="3424886.87"/>
    <x v="0"/>
  </r>
  <r>
    <n v="5326335.7259400003"/>
    <n v="192030"/>
    <n v="3407764.38"/>
    <x v="0"/>
  </r>
  <r>
    <n v="1997630.7706799998"/>
    <n v="80116"/>
    <n v="1431993.3839999998"/>
    <x v="0"/>
  </r>
  <r>
    <n v="1781316.07293"/>
    <n v="64235"/>
    <n v="1122442.389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438200.7018799998"/>
    <n v="30007"/>
    <n v="780782.14"/>
    <x v="0"/>
  </r>
  <r>
    <n v="488836.62669599999"/>
    <n v="9452"/>
    <n v="218133.25599999999"/>
    <x v="0"/>
  </r>
  <r>
    <n v="1603026.5527919999"/>
    <n v="31331"/>
    <n v="823754.652"/>
    <x v="0"/>
  </r>
  <r>
    <n v="71087.152499999997"/>
    <n v="1638"/>
    <n v="40049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727977.7620000001"/>
    <n v="32255"/>
    <n v="649615.70000000007"/>
    <x v="0"/>
  </r>
  <r>
    <n v="2056488.41142"/>
    <n v="28869"/>
    <n v="581421.66"/>
    <x v="0"/>
  </r>
  <r>
    <n v="6449246.7527399994"/>
    <n v="169521"/>
    <n v="3319221.1799999997"/>
    <x v="0"/>
  </r>
  <r>
    <n v="12199395.272400001"/>
    <n v="437212"/>
    <n v="5640034.7999999998"/>
    <x v="1"/>
  </r>
  <r>
    <n v="364206.19004999998"/>
    <n v="8703"/>
    <n v="204955.65"/>
    <x v="0"/>
  </r>
  <r>
    <n v="1870308.8681999999"/>
    <n v="35969"/>
    <n v="852465.29999999993"/>
    <x v="0"/>
  </r>
  <r>
    <n v="732657.80768000009"/>
    <n v="16358"/>
    <n v="410912.96"/>
    <x v="0"/>
  </r>
  <r>
    <n v="315083.88287999993"/>
    <n v="7138"/>
    <n v="168314.03999999998"/>
    <x v="0"/>
  </r>
  <r>
    <n v="161398.46400000001"/>
    <n v="3775"/>
    <n v="88486"/>
    <x v="0"/>
  </r>
  <r>
    <n v="173084.5116"/>
    <n v="3351"/>
    <n v="79251.149999999994"/>
    <x v="0"/>
  </r>
  <r>
    <n v="73026.113280000005"/>
    <n v="1784"/>
    <n v="42655.44"/>
    <x v="0"/>
  </r>
  <r>
    <n v="1669675.5498999998"/>
    <n v="39118"/>
    <n v="866463.7"/>
    <x v="0"/>
  </r>
  <r>
    <n v="915173.28360000008"/>
    <n v="23580"/>
    <n v="522061.2"/>
    <x v="0"/>
  </r>
  <r>
    <n v="519751.31831999996"/>
    <n v="13479"/>
    <n v="293976.99"/>
    <x v="0"/>
  </r>
  <r>
    <n v="604921.35458000004"/>
    <n v="11234"/>
    <n v="266133.46000000002"/>
    <x v="0"/>
  </r>
  <r>
    <n v="1633037.7660000003"/>
    <n v="30820"/>
    <n v="683279.4"/>
    <x v="0"/>
  </r>
  <r>
    <n v="171919.80971999999"/>
    <n v="3186"/>
    <n v="75635.64"/>
    <x v="0"/>
  </r>
  <r>
    <n v="91713.412559999982"/>
    <n v="1582"/>
    <n v="37556.68"/>
    <x v="0"/>
  </r>
  <r>
    <n v="565294.77179999999"/>
    <n v="15084"/>
    <n v="333507.24"/>
    <x v="0"/>
  </r>
  <r>
    <n v="452701.37879999995"/>
    <n v="7822"/>
    <n v="185381.4"/>
    <x v="0"/>
  </r>
  <r>
    <n v="297359.39776000002"/>
    <n v="6443"/>
    <n v="152570.23999999999"/>
    <x v="0"/>
  </r>
  <r>
    <n v="147969.09347999998"/>
    <n v="3198"/>
    <n v="75920.51999999999"/>
    <x v="0"/>
  </r>
  <r>
    <n v="1056118.7775599998"/>
    <n v="23716"/>
    <n v="550922.68000000005"/>
    <x v="0"/>
  </r>
  <r>
    <n v="994836.85002000013"/>
    <n v="16614"/>
    <n v="418174.38"/>
    <x v="0"/>
  </r>
  <r>
    <n v="1108522.1756"/>
    <n v="20045"/>
    <n v="504332.2"/>
    <x v="0"/>
  </r>
  <r>
    <n v="1417964.49"/>
    <n v="27094"/>
    <n v="630206.44000000006"/>
    <x v="0"/>
  </r>
  <r>
    <n v="2198185.8021"/>
    <n v="32883"/>
    <n v="827007.45"/>
    <x v="0"/>
  </r>
  <r>
    <n v="1126533.9095999999"/>
    <n v="19368"/>
    <n v="445270.31999999995"/>
    <x v="0"/>
  </r>
  <r>
    <n v="1773637.07088"/>
    <n v="25570"/>
    <n v="614140.26"/>
    <x v="0"/>
  </r>
  <r>
    <n v="809681.09178000013"/>
    <n v="11829"/>
    <n v="305424.78000000003"/>
    <x v="0"/>
  </r>
  <r>
    <n v="3595802.3524280009"/>
    <n v="51179"/>
    <n v="1223894.6060000001"/>
    <x v="0"/>
  </r>
  <r>
    <s v=""/>
    <s v=""/>
    <s v=""/>
    <x v="0"/>
  </r>
  <r>
    <s v=""/>
    <s v=""/>
    <s v=""/>
    <x v="0"/>
  </r>
  <r>
    <n v="784952.23392000014"/>
    <n v="27516"/>
    <n v="465570.72000000003"/>
    <x v="0"/>
  </r>
  <r>
    <n v="1161687.9194799999"/>
    <n v="48169"/>
    <n v="853554.67999999993"/>
    <x v="0"/>
  </r>
  <r>
    <n v="1307643.9983999999"/>
    <n v="48144"/>
    <n v="846371.5199999999"/>
    <x v="0"/>
  </r>
  <r>
    <n v="1237029.9782399999"/>
    <n v="48013"/>
    <n v="829664.64"/>
    <x v="0"/>
  </r>
  <r>
    <n v="845494.88789999997"/>
    <n v="32919"/>
    <n v="565548.42000000004"/>
    <x v="0"/>
  </r>
  <r>
    <n v="392628.64288"/>
    <n v="16279"/>
    <n v="294324.31999999995"/>
    <x v="0"/>
  </r>
  <r>
    <n v="3046.4009999999998"/>
    <n v="122"/>
    <n v="2183.7999999999997"/>
    <x v="0"/>
  </r>
  <r>
    <n v="1088355.7159"/>
    <n v="49073"/>
    <n v="830805.89"/>
    <x v="0"/>
  </r>
  <r>
    <n v="1124128.5332799999"/>
    <n v="49232"/>
    <n v="860083.03999999992"/>
    <x v="0"/>
  </r>
  <r>
    <n v="1214567.1846"/>
    <n v="49357"/>
    <n v="870657.48"/>
    <x v="0"/>
  </r>
  <r>
    <n v="1124487.3962399999"/>
    <n v="48074"/>
    <n v="809566.16"/>
    <x v="0"/>
  </r>
  <r>
    <n v="14222975.084800003"/>
    <n v="508792"/>
    <n v="8445947.2000000011"/>
    <x v="0"/>
  </r>
  <r>
    <n v="1237073.6579759999"/>
    <n v="30537"/>
    <n v="667966.33799999999"/>
    <x v="0"/>
  </r>
  <r>
    <n v="753582.60202399991"/>
    <n v="16072"/>
    <n v="352635.75199999998"/>
    <x v="0"/>
  </r>
  <r>
    <n v="2511292.7790720002"/>
    <n v="64592"/>
    <n v="1155680.064"/>
    <x v="0"/>
  </r>
  <r>
    <n v="464044.62401100004"/>
    <n v="9687"/>
    <n v="241312.85700000002"/>
    <x v="0"/>
  </r>
  <r>
    <n v="592799.00859899994"/>
    <n v="18981"/>
    <n v="421321.25699999998"/>
    <x v="0"/>
  </r>
  <r>
    <n v="2137568.2012860002"/>
    <n v="41467"/>
    <n v="974723.30200000003"/>
    <x v="0"/>
  </r>
  <r>
    <n v="2408362.8432920002"/>
    <n v="48769"/>
    <n v="1106275.996"/>
    <x v="0"/>
  </r>
  <r>
    <n v="2580475.9794239998"/>
    <n v="50792"/>
    <n v="1163949.4720000001"/>
    <x v="0"/>
  </r>
  <r>
    <n v="968402.21356399998"/>
    <n v="20843"/>
    <n v="497126.39299999998"/>
    <x v="0"/>
  </r>
  <r>
    <n v="96471.770670000013"/>
    <n v="3223"/>
    <n v="64572.805"/>
    <x v="0"/>
  </r>
  <r>
    <s v=""/>
    <s v=""/>
    <s v=""/>
    <x v="0"/>
  </r>
  <r>
    <s v=""/>
    <s v=""/>
    <s v=""/>
    <x v="0"/>
  </r>
  <r>
    <n v="1475893.3042979999"/>
    <n v="68411"/>
    <n v="1154846.091"/>
    <x v="0"/>
  </r>
  <r>
    <n v="339599.24497999996"/>
    <n v="16985"/>
    <n v="282528.49"/>
    <x v="0"/>
  </r>
  <r>
    <n v="1438159.027824"/>
    <n v="68493"/>
    <n v="1163559.084"/>
    <x v="0"/>
  </r>
  <r>
    <n v="2618028.5508999997"/>
    <n v="120106"/>
    <n v="2059817.9"/>
    <x v="0"/>
  </r>
  <r>
    <n v="1860233.1186239999"/>
    <n v="45028"/>
    <n v="803209.46400000004"/>
    <x v="0"/>
  </r>
  <r>
    <n v="2916832.0159019995"/>
    <n v="72667"/>
    <n v="1277631.1940000001"/>
    <x v="0"/>
  </r>
  <r>
    <n v="2476589.83121"/>
    <n v="44495"/>
    <n v="975419.39"/>
    <x v="0"/>
  </r>
  <r>
    <n v="1730168.3126000001"/>
    <n v="30121"/>
    <n v="777603.73599999992"/>
    <x v="0"/>
  </r>
  <r>
    <n v="583265.58264000015"/>
    <n v="14488"/>
    <n v="262377.68"/>
    <x v="0"/>
  </r>
  <r>
    <n v="982451.65055999998"/>
    <n v="28419"/>
    <n v="479712.72"/>
    <x v="0"/>
  </r>
  <r>
    <n v="574376.24552000011"/>
    <n v="14596"/>
    <n v="258495.16"/>
    <x v="0"/>
  </r>
  <r>
    <n v="994789.11959999974"/>
    <n v="28892"/>
    <n v="494919.95999999996"/>
    <x v="0"/>
  </r>
  <r>
    <n v="2485722.088"/>
    <n v="72004"/>
    <n v="1212547.3600000001"/>
    <x v="0"/>
  </r>
  <r>
    <n v="2997658.59614"/>
    <n v="86983"/>
    <n v="1470882.53"/>
    <x v="0"/>
  </r>
  <r>
    <n v="1151402.5545000001"/>
    <n v="29150"/>
    <n v="513331.5"/>
    <x v="0"/>
  </r>
  <r>
    <n v="1208765.5199999998"/>
    <n v="29880"/>
    <n v="534852"/>
    <x v="0"/>
  </r>
  <r>
    <n v="22609.796399999996"/>
    <n v="610"/>
    <n v="10906.8"/>
    <x v="0"/>
  </r>
  <r>
    <n v="513699.48576000001"/>
    <n v="14072"/>
    <n v="250340.879999999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004659.814199999"/>
    <n v="453506"/>
    <n v="7573550.1999999993"/>
    <x v="0"/>
  </r>
  <r>
    <n v="2136428.3339099996"/>
    <n v="56719"/>
    <n v="934161.92999999993"/>
    <x v="0"/>
  </r>
  <r>
    <n v="1045438.9461760001"/>
    <n v="28312"/>
    <n v="465052.91199999995"/>
    <x v="0"/>
  </r>
  <r>
    <n v="8330465.6701199999"/>
    <n v="98373"/>
    <n v="2291107.17"/>
    <x v="0"/>
  </r>
  <r>
    <n v="8258841.3348000003"/>
    <n v="171192"/>
    <n v="3904889.5199999996"/>
    <x v="0"/>
  </r>
  <r>
    <n v="6543827.9612160008"/>
    <n v="151082"/>
    <n v="3401157.9840000002"/>
    <x v="0"/>
  </r>
  <r>
    <n v="3724852.082496"/>
    <n v="83786"/>
    <n v="1858708.6240000001"/>
    <x v="0"/>
  </r>
  <r>
    <n v="1983527.7669480001"/>
    <n v="46914"/>
    <n v="1062414.4440000001"/>
    <x v="0"/>
  </r>
  <r>
    <n v="1516994.2467500002"/>
    <n v="44425"/>
    <n v="720662.35000000009"/>
    <x v="0"/>
  </r>
  <r>
    <n v="3305363.7431100006"/>
    <n v="61891"/>
    <n v="1436490.11"/>
    <x v="0"/>
  </r>
  <r>
    <n v="409438.44401200005"/>
    <n v="14723"/>
    <n v="247994.21200000003"/>
    <x v="0"/>
  </r>
  <r>
    <n v="2634113.884176"/>
    <n v="76248"/>
    <n v="1321682.8319999999"/>
    <x v="0"/>
  </r>
  <r>
    <n v="1994251.738754"/>
    <n v="60779"/>
    <n v="1047951.518"/>
    <x v="0"/>
  </r>
  <r>
    <n v="1675887.9836160003"/>
    <n v="45984"/>
    <n v="793132.03200000001"/>
    <x v="0"/>
  </r>
  <r>
    <s v=""/>
    <s v=""/>
    <s v=""/>
    <x v="0"/>
  </r>
  <r>
    <s v=""/>
    <s v=""/>
    <s v=""/>
    <x v="1"/>
  </r>
  <r>
    <s v=""/>
    <s v=""/>
    <s v=""/>
    <x v="0"/>
  </r>
  <r>
    <n v="10113098.431679999"/>
    <n v="286158"/>
    <n v="4876132.3199999994"/>
    <x v="0"/>
  </r>
  <r>
    <n v="2106971.5499800001"/>
    <n v="47417"/>
    <n v="1126722.754"/>
    <x v="0"/>
  </r>
  <r>
    <n v="10448786.88252"/>
    <n v="266091"/>
    <n v="5919992.568"/>
    <x v="0"/>
  </r>
  <r>
    <n v="1389360.2355599999"/>
    <n v="22998"/>
    <n v="563634.98399999994"/>
    <x v="0"/>
  </r>
  <r>
    <n v="3616871.6071600006"/>
    <n v="50690"/>
    <n v="1227306.28"/>
    <x v="0"/>
  </r>
  <r>
    <n v="1149918.6108479998"/>
    <n v="21129"/>
    <n v="505236.64799999999"/>
    <x v="0"/>
  </r>
  <r>
    <n v="466208.61639999994"/>
    <n v="7880"/>
    <n v="187307.6"/>
    <x v="0"/>
  </r>
  <r>
    <n v="1103053.2429"/>
    <n v="33586"/>
    <n v="591449.46"/>
    <x v="0"/>
  </r>
  <r>
    <n v="4935976.8383999998"/>
    <n v="163264"/>
    <n v="2757528.96"/>
    <x v="0"/>
  </r>
  <r>
    <n v="2008938.2071199999"/>
    <n v="66497"/>
    <n v="1119809.48"/>
    <x v="0"/>
  </r>
  <r>
    <n v="899144.96016000013"/>
    <n v="32303"/>
    <n v="545597.67000000004"/>
    <x v="0"/>
  </r>
  <r>
    <n v="6187914.6912000002"/>
    <n v="148851"/>
    <n v="2619777.6"/>
    <x v="0"/>
  </r>
  <r>
    <n v="629026.94400000013"/>
    <n v="14937"/>
    <n v="280815.60000000003"/>
    <x v="0"/>
  </r>
  <r>
    <s v=""/>
    <s v=""/>
    <s v=""/>
    <x v="0"/>
  </r>
  <r>
    <s v=""/>
    <s v=""/>
    <s v=""/>
    <x v="0"/>
  </r>
  <r>
    <n v="720507.35305500019"/>
    <n v="28915"/>
    <n v="477473.39500000008"/>
    <x v="0"/>
  </r>
  <r>
    <n v="1112548.2794759998"/>
    <n v="44346"/>
    <n v="740711.23800000001"/>
    <x v="0"/>
  </r>
  <r>
    <n v="378408.89270399994"/>
    <n v="15112"/>
    <n v="250436.06399999998"/>
    <x v="0"/>
  </r>
  <r>
    <n v="380059.65986399993"/>
    <n v="14627"/>
    <n v="248893.03199999998"/>
    <x v="0"/>
  </r>
  <r>
    <n v="1897922.016144"/>
    <n v="73623"/>
    <n v="1238044.368"/>
    <x v="0"/>
  </r>
  <r>
    <n v="666809.090784"/>
    <n v="29031"/>
    <n v="482146.848"/>
    <x v="0"/>
  </r>
  <r>
    <n v="1007209.303608"/>
    <n v="43859"/>
    <n v="727752.38699999999"/>
    <x v="0"/>
  </r>
  <r>
    <n v="1359530.882772"/>
    <n v="58748"/>
    <n v="983030.28399999999"/>
    <x v="0"/>
  </r>
  <r>
    <n v="681507.51401600009"/>
    <n v="29428"/>
    <n v="492418.72399999999"/>
    <x v="0"/>
  </r>
  <r>
    <s v=""/>
    <s v=""/>
    <s v=""/>
    <x v="1"/>
  </r>
  <r>
    <n v="661204.50348399999"/>
    <n v="16349"/>
    <n v="282445.32400000002"/>
    <x v="0"/>
  </r>
  <r>
    <n v="616486.74890400015"/>
    <n v="16551"/>
    <n v="276699.61800000002"/>
    <x v="0"/>
  </r>
  <r>
    <n v="688006.39247999992"/>
    <n v="18171"/>
    <n v="309633.83999999997"/>
    <x v="0"/>
  </r>
  <r>
    <n v="613049.88887999998"/>
    <n v="16452"/>
    <n v="275900.03999999998"/>
    <x v="0"/>
  </r>
  <r>
    <n v="5866340.8114999998"/>
    <n v="188383"/>
    <n v="1923390.4300000002"/>
    <x v="1"/>
  </r>
  <r>
    <n v="684496.6328720001"/>
    <n v="16252"/>
    <n v="284377.49600000004"/>
    <x v="0"/>
  </r>
  <r>
    <n v="1902419.0142000001"/>
    <n v="18946"/>
    <n v="439357.74000000005"/>
    <x v="0"/>
  </r>
  <r>
    <n v="7268640.8038400002"/>
    <n v="245440"/>
    <n v="4355087.3600000003"/>
    <x v="0"/>
  </r>
  <r>
    <n v="2361369.8477520002"/>
    <n v="72132"/>
    <n v="1275726.5519999999"/>
    <x v="0"/>
  </r>
  <r>
    <n v="1111165.79112"/>
    <n v="31638"/>
    <n v="561194.84400000004"/>
    <x v="0"/>
  </r>
  <r>
    <n v="596882.98273999989"/>
    <n v="15961"/>
    <n v="280753.99"/>
    <x v="0"/>
  </r>
  <r>
    <n v="3989908.3910400001"/>
    <n v="214045"/>
    <n v="3778322.3400000003"/>
    <x v="0"/>
  </r>
  <r>
    <n v="2031264.119808"/>
    <n v="105984"/>
    <n v="1802363.9040000001"/>
    <x v="0"/>
  </r>
  <r>
    <n v="1433709.2352"/>
    <n v="75848"/>
    <n v="1357679.2"/>
    <x v="0"/>
  </r>
  <r>
    <n v="562125.61958400009"/>
    <n v="30376"/>
    <n v="536379.40800000005"/>
    <x v="0"/>
  </r>
  <r>
    <n v="1339127.2123199999"/>
    <n v="75480"/>
    <n v="1219605.8400000001"/>
    <x v="0"/>
  </r>
  <r>
    <n v="5212084.4596000006"/>
    <n v="109708"/>
    <n v="2556196.4"/>
    <x v="0"/>
  </r>
  <r>
    <n v="7853065.2372600008"/>
    <n v="186194"/>
    <n v="4135368.74"/>
    <x v="0"/>
  </r>
  <r>
    <n v="623269.05732000002"/>
    <n v="28092"/>
    <n v="471102.83999999997"/>
    <x v="0"/>
  </r>
  <r>
    <n v="604387.82376000006"/>
    <n v="28217"/>
    <n v="472916.92000000004"/>
    <x v="0"/>
  </r>
  <r>
    <n v="309363.89879999997"/>
    <n v="14093"/>
    <n v="234366.59"/>
    <x v="0"/>
  </r>
  <r>
    <n v="570453.22320000001"/>
    <n v="28214"/>
    <n v="468352.4"/>
    <x v="0"/>
  </r>
  <r>
    <n v="2083601.52"/>
    <n v="25960"/>
    <n v="654192"/>
    <x v="0"/>
  </r>
  <r>
    <n v="2535351.2352000005"/>
    <n v="28185"/>
    <n v="726045.60000000009"/>
    <x v="0"/>
  </r>
  <r>
    <n v="4518404.085810001"/>
    <n v="53971"/>
    <n v="1268858.2100000002"/>
    <x v="0"/>
  </r>
  <r>
    <n v="813536.33178000001"/>
    <n v="11730"/>
    <n v="304581.18"/>
    <x v="0"/>
  </r>
  <r>
    <n v="4180767.2114880001"/>
    <n v="109844"/>
    <n v="1930178.7679999999"/>
    <x v="0"/>
  </r>
  <r>
    <n v="11727435.892200002"/>
    <n v="301740"/>
    <n v="5001038.7600000007"/>
    <x v="0"/>
  </r>
  <r>
    <n v="10826688.963024"/>
    <n v="268451"/>
    <n v="4556687.2740000002"/>
    <x v="0"/>
  </r>
  <r>
    <n v="2380529.7164000003"/>
    <n v="63673"/>
    <n v="1082058.9620000001"/>
    <x v="0"/>
  </r>
  <r>
    <n v="2090531.4703999998"/>
    <n v="47800"/>
    <n v="849119.2"/>
    <x v="0"/>
  </r>
  <r>
    <n v="1992758.8496400004"/>
    <n v="34794"/>
    <n v="913690.44000000006"/>
    <x v="0"/>
  </r>
  <r>
    <n v="868289.93435800006"/>
    <n v="20867"/>
    <n v="541665.58600000001"/>
    <x v="0"/>
  </r>
  <r>
    <n v="2103428.7780480003"/>
    <n v="44434"/>
    <n v="1107650.7520000001"/>
    <x v="0"/>
  </r>
  <r>
    <n v="2339080.7139279996"/>
    <n v="40333"/>
    <n v="1057450.594"/>
    <x v="0"/>
  </r>
  <r>
    <n v="476329.26910800004"/>
    <n v="10241"/>
    <n v="259015.372"/>
    <x v="0"/>
  </r>
  <r>
    <n v="4535639.7952320008"/>
    <n v="75684"/>
    <n v="1885137.0720000002"/>
    <x v="0"/>
  </r>
  <r>
    <n v="4556291.2732260004"/>
    <n v="97917"/>
    <n v="2422270.7459999998"/>
    <x v="0"/>
  </r>
  <r>
    <n v="405538.56"/>
    <n v="7704"/>
    <n v="107856"/>
    <x v="1"/>
  </r>
  <r>
    <n v="149598.40000000002"/>
    <n v="5776"/>
    <n v="80864"/>
    <x v="0"/>
  </r>
  <r>
    <n v="5865967.4032439999"/>
    <n v="375954"/>
    <n v="4975375.2359999996"/>
    <x v="1"/>
  </r>
  <r>
    <n v="4509549.0289079994"/>
    <n v="88134"/>
    <n v="2039597.0279999999"/>
    <x v="0"/>
  </r>
  <r>
    <n v="2277703.6755839996"/>
    <n v="48858"/>
    <n v="1111617.216"/>
    <x v="0"/>
  </r>
  <r>
    <n v="1738824.0263459999"/>
    <n v="36367"/>
    <n v="813675.25799999991"/>
    <x v="0"/>
  </r>
  <r>
    <n v="3398590.8810000001"/>
    <n v="70440"/>
    <n v="1562570.52"/>
    <x v="0"/>
  </r>
  <r>
    <n v="7414369.6735079987"/>
    <n v="158089"/>
    <n v="3376306.773"/>
    <x v="0"/>
  </r>
  <r>
    <n v="2890291.2158100004"/>
    <n v="68930"/>
    <n v="1351234.79"/>
    <x v="0"/>
  </r>
  <r>
    <n v="1458212.6397299999"/>
    <n v="51193"/>
    <n v="1176927.0699999998"/>
    <x v="0"/>
  </r>
  <r>
    <n v="3023743.4579999996"/>
    <n v="33832"/>
    <n v="749378.79999999993"/>
    <x v="0"/>
  </r>
  <r>
    <n v="4371523.0213200003"/>
    <n v="115381"/>
    <n v="2063012.2799999998"/>
    <x v="0"/>
  </r>
  <r>
    <n v="2623419.8259000001"/>
    <n v="82135"/>
    <n v="1440647.9"/>
    <x v="0"/>
  </r>
  <r>
    <n v="5271510.1995000001"/>
    <n v="130626"/>
    <n v="2201048.1"/>
    <x v="0"/>
  </r>
  <r>
    <n v="3852570.1103999997"/>
    <n v="130063"/>
    <n v="2188960.2899999996"/>
    <x v="0"/>
  </r>
  <r>
    <s v=""/>
    <s v=""/>
    <s v=""/>
    <x v="1"/>
  </r>
  <r>
    <n v="1088105.4966599999"/>
    <n v="32994"/>
    <n v="579704.57999999996"/>
    <x v="0"/>
  </r>
  <r>
    <n v="546663.6"/>
    <n v="16528"/>
    <n v="289240"/>
    <x v="0"/>
  </r>
  <r>
    <n v="2062988.165"/>
    <n v="65419"/>
    <n v="1178850.3799999999"/>
    <x v="0"/>
  </r>
  <r>
    <n v="1021621.19875"/>
    <n v="32875"/>
    <n v="571696.25"/>
    <x v="0"/>
  </r>
  <r>
    <n v="518864.79028000007"/>
    <n v="16462"/>
    <n v="295986.76"/>
    <x v="0"/>
  </r>
  <r>
    <n v="511616.80550000002"/>
    <n v="16433"/>
    <n v="291685.75"/>
    <x v="0"/>
  </r>
  <r>
    <n v="978641.13959999999"/>
    <n v="32908"/>
    <n v="565688.52"/>
    <x v="0"/>
  </r>
  <r>
    <n v="470365.58093000005"/>
    <n v="16457"/>
    <n v="293428.31"/>
    <x v="0"/>
  </r>
  <r>
    <s v=""/>
    <s v=""/>
    <s v=""/>
    <x v="0"/>
  </r>
  <r>
    <s v=""/>
    <s v=""/>
    <s v=""/>
    <x v="0"/>
  </r>
  <r>
    <n v="2048022.1824439995"/>
    <n v="87869"/>
    <n v="1556247.8589999999"/>
    <x v="0"/>
  </r>
  <r>
    <n v="2013847.2175439999"/>
    <n v="63682"/>
    <n v="1133284.872"/>
    <x v="0"/>
  </r>
  <r>
    <n v="1136404.738656"/>
    <n v="33014"/>
    <n v="555427.53600000008"/>
    <x v="0"/>
  </r>
  <r>
    <n v="1288245.2937199997"/>
    <n v="21812"/>
    <n v="501457.87999999995"/>
    <x v="0"/>
  </r>
  <r>
    <n v="1772601.2733"/>
    <n v="36469"/>
    <n v="826387.54"/>
    <x v="0"/>
  </r>
  <r>
    <n v="738015.64560000005"/>
    <n v="18685"/>
    <n v="413685.9"/>
    <x v="0"/>
  </r>
  <r>
    <n v="2352568.8268499998"/>
    <n v="46117"/>
    <n v="1090667.05"/>
    <x v="0"/>
  </r>
  <r>
    <s v=""/>
    <s v=""/>
    <s v=""/>
    <x v="1"/>
  </r>
  <r>
    <n v="808273.59690000012"/>
    <n v="12315"/>
    <n v="308737.05"/>
    <x v="0"/>
  </r>
  <r>
    <n v="3724156.0255859997"/>
    <n v="47954"/>
    <n v="1160534.754"/>
    <x v="0"/>
  </r>
  <r>
    <n v="2035329.297339"/>
    <n v="24037"/>
    <n v="608833.17300000007"/>
    <x v="0"/>
  </r>
  <r>
    <n v="698897.4800000001"/>
    <n v="12095"/>
    <n v="299956"/>
    <x v="0"/>
  </r>
  <r>
    <n v="833542.34515200008"/>
    <n v="11416"/>
    <n v="281792.54399999999"/>
    <x v="0"/>
  </r>
  <r>
    <n v="785087.28857199999"/>
    <n v="12442"/>
    <n v="324014.56400000001"/>
    <x v="0"/>
  </r>
  <r>
    <n v="1779129.23657"/>
    <n v="21458"/>
    <n v="541921.78999999992"/>
    <x v="0"/>
  </r>
  <r>
    <n v="1491053.5857589999"/>
    <n v="23743"/>
    <n v="584956.29099999997"/>
    <x v="0"/>
  </r>
  <r>
    <n v="1335790.1289599999"/>
    <n v="23436"/>
    <n v="564338.88"/>
    <x v="0"/>
  </r>
  <r>
    <n v="1523542.8926339999"/>
    <n v="31509"/>
    <n v="726534.522"/>
    <x v="0"/>
  </r>
  <r>
    <n v="11204.262209999999"/>
    <n v="355"/>
    <n v="6413.4299999999994"/>
    <x v="0"/>
  </r>
  <r>
    <n v="1099377.38625"/>
    <n v="34985"/>
    <n v="625356.875"/>
    <x v="0"/>
  </r>
  <r>
    <n v="7133.9769760000008"/>
    <n v="236"/>
    <n v="4248.9440000000004"/>
    <x v="0"/>
  </r>
  <r>
    <n v="514561.44556000002"/>
    <n v="17735"/>
    <n v="308305.24"/>
    <x v="0"/>
  </r>
  <r>
    <n v="520114.75936000008"/>
    <n v="17773"/>
    <n v="309961.12"/>
    <x v="0"/>
  </r>
  <r>
    <n v="494700.98966399999"/>
    <n v="17789"/>
    <n v="304618.83599999995"/>
    <x v="0"/>
  </r>
  <r>
    <n v="524764.20297600003"/>
    <n v="17719"/>
    <n v="316886.59600000002"/>
    <x v="0"/>
  </r>
  <r>
    <n v="473602.03369200003"/>
    <n v="17749"/>
    <n v="314476.78200000001"/>
    <x v="0"/>
  </r>
  <r>
    <n v="644884.45401599992"/>
    <n v="8046"/>
    <n v="209582.20799999998"/>
    <x v="0"/>
  </r>
  <r>
    <n v="1414792.743455"/>
    <n v="16121"/>
    <n v="420193.86500000005"/>
    <x v="0"/>
  </r>
  <r>
    <n v="419760.43199999997"/>
    <n v="11196"/>
    <n v="203767.19999999998"/>
    <x v="0"/>
  </r>
  <r>
    <n v="12907605.061104"/>
    <n v="352356"/>
    <n v="4554553.6560000004"/>
    <x v="1"/>
  </r>
  <r>
    <n v="1227934.7494080001"/>
    <n v="28086"/>
    <n v="496335.79200000002"/>
    <x v="0"/>
  </r>
  <r>
    <n v="4948159.5202079993"/>
    <n v="111737"/>
    <n v="2004114.8319999999"/>
    <x v="0"/>
  </r>
  <r>
    <n v="1161701.6561919998"/>
    <n v="28057"/>
    <n v="471469.82799999998"/>
    <x v="0"/>
  </r>
  <r>
    <n v="211436.78025600003"/>
    <n v="10344"/>
    <n v="249042.144"/>
    <x v="0"/>
  </r>
  <r>
    <n v="4162209.5062999995"/>
    <n v="56675"/>
    <n v="1399532.45"/>
    <x v="0"/>
  </r>
  <r>
    <n v="1864921.4881599997"/>
    <n v="23810"/>
    <n v="569963.78"/>
    <x v="0"/>
  </r>
  <r>
    <n v="858922.61836799991"/>
    <n v="11679"/>
    <n v="283285.82400000002"/>
    <x v="0"/>
  </r>
  <r>
    <n v="3242186.2214560001"/>
    <n v="48454"/>
    <n v="1165415.608"/>
    <x v="0"/>
  </r>
  <r>
    <n v="1139115.1885440003"/>
    <n v="12328"/>
    <n v="309038.304"/>
    <x v="0"/>
  </r>
  <r>
    <n v="914005.41298799985"/>
    <n v="11909"/>
    <n v="304465.49400000001"/>
    <x v="0"/>
  </r>
  <r>
    <n v="6242392.1807479989"/>
    <n v="149146"/>
    <n v="2803049.9240000001"/>
    <x v="0"/>
  </r>
  <r>
    <n v="7272583.5960959997"/>
    <n v="102823"/>
    <n v="1761769.2820000001"/>
    <x v="0"/>
  </r>
  <r>
    <n v="4460251.0542719997"/>
    <n v="63061"/>
    <n v="1080487.1740000001"/>
    <x v="0"/>
  </r>
  <r>
    <n v="1833087.7756350001"/>
    <n v="44687"/>
    <n v="1056534.7409999999"/>
    <x v="0"/>
  </r>
  <r>
    <n v="1940559.341056"/>
    <n v="44084"/>
    <n v="949393.02400000009"/>
    <x v="0"/>
  </r>
  <r>
    <n v="1475097.5408400001"/>
    <n v="33539"/>
    <n v="793063.19400000002"/>
    <x v="0"/>
  </r>
  <r>
    <n v="660397.30900000001"/>
    <n v="15004"/>
    <n v="350343.4"/>
    <x v="0"/>
  </r>
  <r>
    <n v="582650.82397500006"/>
    <n v="13235"/>
    <n v="317520.8850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0145.45719999995"/>
    <n v="14025"/>
    <n v="248859.6"/>
    <x v="0"/>
  </r>
  <r>
    <n v="730616.75329200004"/>
    <n v="28151"/>
    <n v="493993.74799999996"/>
    <x v="0"/>
  </r>
  <r>
    <n v="352116.41849999997"/>
    <n v="14125"/>
    <n v="254052.25"/>
    <x v="0"/>
  </r>
  <r>
    <n v="608876.2389600001"/>
    <n v="13607"/>
    <n v="186143.76"/>
    <x v="1"/>
  </r>
  <r>
    <n v="3032950.6769000003"/>
    <n v="74869"/>
    <n v="1324432.6100000001"/>
    <x v="0"/>
  </r>
  <r>
    <n v="6767991.0298000006"/>
    <n v="219317"/>
    <n v="4004728.4200000004"/>
    <x v="0"/>
  </r>
  <r>
    <n v="4162540.7148000002"/>
    <n v="120620"/>
    <n v="2120499.5999999996"/>
    <x v="0"/>
  </r>
  <r>
    <s v=""/>
    <s v=""/>
    <s v=""/>
    <x v="0"/>
  </r>
  <r>
    <s v=""/>
    <s v=""/>
    <s v=""/>
    <x v="0"/>
  </r>
  <r>
    <n v="11358.0972"/>
    <n v="284"/>
    <n v="6821.68"/>
    <x v="0"/>
  </r>
  <r>
    <n v="752503.1169759999"/>
    <n v="12316"/>
    <n v="287874.18400000001"/>
    <x v="0"/>
  </r>
  <r>
    <n v="3592175.8574079997"/>
    <n v="67604"/>
    <n v="1520819.5839999998"/>
    <x v="0"/>
  </r>
  <r>
    <n v="1276946.2209919998"/>
    <n v="22432"/>
    <n v="503329.21599999996"/>
    <x v="0"/>
  </r>
  <r>
    <n v="1528324.279812"/>
    <n v="25569"/>
    <n v="574126.326"/>
    <x v="0"/>
  </r>
  <r>
    <n v="3654693.3259280003"/>
    <n v="56867"/>
    <n v="1330915.2679999999"/>
    <x v="0"/>
  </r>
  <r>
    <n v="2625451.1452799998"/>
    <n v="47835"/>
    <n v="1070738.6400000001"/>
    <x v="0"/>
  </r>
  <r>
    <n v="3578361.5366359996"/>
    <n v="46537"/>
    <n v="1117539.5179999999"/>
    <x v="0"/>
  </r>
  <r>
    <n v="1038994.1442400002"/>
    <n v="33172"/>
    <n v="580443.65600000008"/>
    <x v="0"/>
  </r>
  <r>
    <n v="5180389.0908119995"/>
    <n v="86137"/>
    <n v="2156698.2060000002"/>
    <x v="0"/>
  </r>
  <r>
    <n v="5777298.0687599992"/>
    <n v="175335"/>
    <n v="3069765.1799999997"/>
    <x v="0"/>
  </r>
  <r>
    <n v="600179.73164000001"/>
    <n v="15790"/>
    <n v="276198.68"/>
    <x v="0"/>
  </r>
  <r>
    <n v="1534191.9327940003"/>
    <n v="48383"/>
    <n v="870216.63800000004"/>
    <x v="0"/>
  </r>
  <r>
    <n v="1036014.204456"/>
    <n v="32439"/>
    <n v="573651.27600000007"/>
    <x v="0"/>
  </r>
  <r>
    <n v="3355003.312504"/>
    <n v="88346"/>
    <n v="1668325.8640000001"/>
    <x v="0"/>
  </r>
  <r>
    <n v="4889713.2946239989"/>
    <n v="132424"/>
    <n v="2498576.0319999997"/>
    <x v="0"/>
  </r>
  <r>
    <n v="2187645.5915999999"/>
    <n v="57358"/>
    <n v="1084066.2"/>
    <x v="0"/>
  </r>
  <r>
    <n v="8929372.3068000004"/>
    <n v="235420"/>
    <n v="4420481.34"/>
    <x v="0"/>
  </r>
  <r>
    <n v="7207704.3023999995"/>
    <n v="176040"/>
    <n v="3321522.719999999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819890.8784"/>
    <n v="29466"/>
    <n v="676539.36"/>
    <x v="0"/>
  </r>
  <r>
    <n v="139208.22149999999"/>
    <n v="2150"/>
    <n v="50529.299999999996"/>
    <x v="0"/>
  </r>
  <r>
    <n v="212106.72672000001"/>
    <n v="4016"/>
    <n v="90721.44"/>
    <x v="0"/>
  </r>
  <r>
    <n v="587117.41200000001"/>
    <n v="16675"/>
    <n v="294147"/>
    <x v="0"/>
  </r>
  <r>
    <n v="1153185.7610880001"/>
    <n v="33102"/>
    <n v="581535.9360000001"/>
    <x v="0"/>
  </r>
  <r>
    <n v="11344978.555488"/>
    <n v="313331"/>
    <n v="5504599.0080000004"/>
    <x v="0"/>
  </r>
  <r>
    <n v="4336.4707200000003"/>
    <n v="120"/>
    <n v="2183.5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18420.77873000002"/>
    <n v="9351"/>
    <n v="238282.18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990052.85574000014"/>
    <n v="15639"/>
    <n v="406926.77999999997"/>
    <x v="0"/>
  </r>
  <r>
    <n v="9597507.1327199992"/>
    <n v="264872"/>
    <n v="4643206.16"/>
    <x v="0"/>
  </r>
  <r>
    <s v=""/>
    <s v=""/>
    <s v=""/>
    <x v="0"/>
  </r>
  <r>
    <s v=""/>
    <s v=""/>
    <s v=""/>
    <x v="0"/>
  </r>
  <r>
    <n v="795041.18469999987"/>
    <n v="47726"/>
    <n v="753593.53999999992"/>
    <x v="0"/>
  </r>
  <r>
    <s v=""/>
    <s v=""/>
    <s v=""/>
    <x v="0"/>
  </r>
  <r>
    <s v=""/>
    <s v=""/>
    <s v=""/>
    <x v="0"/>
  </r>
  <r>
    <n v="1876513.5873540004"/>
    <n v="49053"/>
    <n v="867551.35800000001"/>
    <x v="0"/>
  </r>
  <r>
    <n v="637817.29017599998"/>
    <n v="16654"/>
    <n v="302569.87199999997"/>
    <x v="0"/>
  </r>
  <r>
    <n v="1732723.8009120002"/>
    <n v="156942"/>
    <n v="2514838.608"/>
    <x v="0"/>
  </r>
  <r>
    <s v=""/>
    <s v=""/>
    <s v=""/>
    <x v="0"/>
  </r>
  <r>
    <s v=""/>
    <s v=""/>
    <s v=""/>
    <x v="0"/>
  </r>
  <r>
    <n v="860779.19699999993"/>
    <n v="25030"/>
    <n v="352923"/>
    <x v="1"/>
  </r>
  <r>
    <n v="7685000.4658360016"/>
    <n v="194806"/>
    <n v="3052025.602"/>
    <x v="0"/>
  </r>
  <r>
    <n v="21193201.313871998"/>
    <n v="296306"/>
    <n v="6360504.5959999999"/>
    <x v="0"/>
  </r>
  <r>
    <n v="11514007.141919998"/>
    <n v="123547"/>
    <n v="3024430.56"/>
    <x v="0"/>
  </r>
  <r>
    <n v="5297829.0183000006"/>
    <n v="83954"/>
    <n v="1968721.3"/>
    <x v="0"/>
  </r>
  <r>
    <n v="3902548.2175679994"/>
    <n v="60523"/>
    <n v="1454004.5520000001"/>
    <x v="0"/>
  </r>
  <r>
    <n v="3254908.7758050007"/>
    <n v="69149"/>
    <n v="929708.30500000005"/>
    <x v="1"/>
  </r>
  <r>
    <n v="10562677.804242"/>
    <n v="224397"/>
    <n v="3112161.9929999998"/>
    <x v="1"/>
  </r>
  <r>
    <n v="2390806.7148799999"/>
    <n v="37340"/>
    <n v="868752.44"/>
    <x v="0"/>
  </r>
  <r>
    <n v="203034.969648"/>
    <n v="3171"/>
    <n v="74810.231999999989"/>
    <x v="0"/>
  </r>
  <r>
    <n v="1418708.8959999997"/>
    <n v="54890"/>
    <n v="900195.99999999988"/>
    <x v="0"/>
  </r>
  <r>
    <n v="2628373.9302000003"/>
    <n v="71310"/>
    <n v="1313530.2000000002"/>
    <x v="0"/>
  </r>
  <r>
    <n v="378040.89153999992"/>
    <n v="15107"/>
    <n v="266789.62"/>
    <x v="0"/>
  </r>
  <r>
    <n v="686457.75564800005"/>
    <n v="30016"/>
    <n v="532964.09600000002"/>
    <x v="0"/>
  </r>
  <r>
    <n v="765559.0209280001"/>
    <n v="30056"/>
    <n v="537611.67200000002"/>
    <x v="0"/>
  </r>
  <r>
    <n v="6369762.3147360012"/>
    <n v="178853"/>
    <n v="3104172.6680000001"/>
    <x v="0"/>
  </r>
  <r>
    <n v="8996132.2632600013"/>
    <n v="106097"/>
    <n v="2727753.87"/>
    <x v="0"/>
  </r>
  <r>
    <n v="1083167.4669999999"/>
    <n v="12809"/>
    <n v="329831.75"/>
    <x v="0"/>
  </r>
  <r>
    <n v="13803408.6624"/>
    <n v="193410"/>
    <n v="4672785.5999999996"/>
    <x v="0"/>
  </r>
  <r>
    <n v="14592321.450560002"/>
    <n v="180104"/>
    <n v="4531776.8480000002"/>
    <x v="0"/>
  </r>
  <r>
    <n v="5031426.2804999994"/>
    <n v="61150"/>
    <n v="1498786.5"/>
    <x v="0"/>
  </r>
  <r>
    <n v="1590330.068124"/>
    <n v="26439"/>
    <n v="593185.40399999998"/>
    <x v="0"/>
  </r>
  <r>
    <n v="716667.43795200007"/>
    <n v="12213"/>
    <n v="280605.88799999998"/>
    <x v="0"/>
  </r>
  <r>
    <n v="2359354.0949999997"/>
    <n v="55420"/>
    <n v="1028041"/>
    <x v="0"/>
  </r>
  <r>
    <n v="3372486.2333400007"/>
    <n v="97951"/>
    <n v="1638720.23"/>
    <x v="0"/>
  </r>
  <r>
    <n v="1212744.7569599999"/>
    <n v="13464"/>
    <n v="306171.36"/>
    <x v="0"/>
  </r>
  <r>
    <n v="3918592.4267520006"/>
    <n v="63824"/>
    <n v="1362514.7519999999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970483.7633000007"/>
    <n v="81306"/>
    <n v="1833450.3"/>
    <x v="0"/>
  </r>
  <r>
    <n v="1813720.1702399999"/>
    <n v="70114"/>
    <n v="1211569.9200000002"/>
    <x v="0"/>
  </r>
  <r>
    <n v="1075828.90224"/>
    <n v="42338"/>
    <n v="750229.36"/>
    <x v="0"/>
  </r>
  <r>
    <n v="2773.8005400000002"/>
    <n v="122"/>
    <n v="2041.06"/>
    <x v="0"/>
  </r>
  <r>
    <n v="1814903.41824"/>
    <n v="70752"/>
    <n v="1279903.68"/>
    <x v="0"/>
  </r>
  <r>
    <n v="370815.66899000003"/>
    <n v="14131"/>
    <n v="243477.13"/>
    <x v="0"/>
  </r>
  <r>
    <n v="1018279.6214999999"/>
    <n v="42621"/>
    <n v="756522.75"/>
    <x v="0"/>
  </r>
  <r>
    <n v="2016256.45572"/>
    <n v="29158"/>
    <n v="659553.96000000008"/>
    <x v="0"/>
  </r>
  <r>
    <n v="727972.02967500011"/>
    <n v="28281"/>
    <n v="494210.47500000003"/>
    <x v="0"/>
  </r>
  <r>
    <n v="6153838.4215000011"/>
    <n v="122045"/>
    <n v="2741130.7"/>
    <x v="0"/>
  </r>
  <r>
    <n v="5994614.8629000001"/>
    <n v="88162"/>
    <n v="2155560.9"/>
    <x v="0"/>
  </r>
  <r>
    <n v="4235326.8455599993"/>
    <n v="61414"/>
    <n v="1481919.8199999998"/>
    <x v="0"/>
  </r>
  <r>
    <s v=""/>
    <s v=""/>
    <s v=""/>
    <x v="0"/>
  </r>
  <r>
    <s v=""/>
    <s v=""/>
    <s v=""/>
    <x v="0"/>
  </r>
  <r>
    <n v="2772233.0265599997"/>
    <n v="32902"/>
    <n v="721935.68400000001"/>
    <x v="0"/>
  </r>
  <r>
    <n v="10177666.225920001"/>
    <n v="128808"/>
    <n v="3056356.2240000004"/>
    <x v="0"/>
  </r>
  <r>
    <n v="9216825.8666399997"/>
    <n v="90489"/>
    <n v="2112013.2599999998"/>
    <x v="0"/>
  </r>
  <r>
    <n v="4334677.3026000001"/>
    <n v="38637"/>
    <n v="999925.55999999994"/>
    <x v="0"/>
  </r>
  <r>
    <n v="1522871.3779199999"/>
    <n v="33416"/>
    <n v="737825.27999999991"/>
    <x v="0"/>
  </r>
  <r>
    <n v="1584075.8296800002"/>
    <n v="35730"/>
    <n v="829793.52"/>
    <x v="0"/>
  </r>
  <r>
    <n v="2269746.9216"/>
    <n v="36516"/>
    <n v="850092.4800000001"/>
    <x v="0"/>
  </r>
  <r>
    <n v="5604840.7826399999"/>
    <n v="67045"/>
    <n v="1591380.12"/>
    <x v="0"/>
  </r>
  <r>
    <n v="10111398.266309999"/>
    <n v="133865"/>
    <n v="3213027.73"/>
    <x v="0"/>
  </r>
  <r>
    <n v="25691850.220240001"/>
    <n v="301711"/>
    <n v="7228995.5600000005"/>
    <x v="0"/>
  </r>
  <r>
    <n v="3982936.9914879999"/>
    <n v="49888"/>
    <n v="1287309.9519999998"/>
    <x v="0"/>
  </r>
  <r>
    <n v="2127499.3891199999"/>
    <n v="33329"/>
    <n v="783898.08"/>
    <x v="0"/>
  </r>
  <r>
    <n v="1061503.8002800001"/>
    <n v="12670"/>
    <n v="302508.920000000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658865.9217920005"/>
    <n v="120972"/>
    <n v="2554202.8080000002"/>
    <x v="0"/>
  </r>
  <r>
    <n v="1513266.9028399999"/>
    <n v="29194"/>
    <n v="709122.26"/>
    <x v="0"/>
  </r>
  <r>
    <n v="52741.044000000009"/>
    <n v="1062"/>
    <n v="24691.5"/>
    <x v="0"/>
  </r>
  <r>
    <n v="11949.28384"/>
    <n v="368"/>
    <n v="6859.52"/>
    <x v="0"/>
  </r>
  <r>
    <n v="283.96224999999998"/>
    <n v="11"/>
    <n v="241.67"/>
    <x v="0"/>
  </r>
  <r>
    <n v="7192.0464000000011"/>
    <n v="176"/>
    <n v="3757.6000000000004"/>
    <x v="0"/>
  </r>
  <r>
    <n v="853447.63944000006"/>
    <n v="19771"/>
    <n v="428437.57"/>
    <x v="0"/>
  </r>
  <r>
    <n v="181371.14771999995"/>
    <n v="5879"/>
    <n v="113641.06999999999"/>
    <x v="0"/>
  </r>
  <r>
    <n v="148600.28700000001"/>
    <n v="6985"/>
    <n v="111061.5"/>
    <x v="0"/>
  </r>
  <r>
    <n v="670532.24359999993"/>
    <n v="34121"/>
    <n v="498166.6"/>
    <x v="0"/>
  </r>
  <r>
    <n v="4238564.5592640005"/>
    <n v="94532"/>
    <n v="2132074.7279999997"/>
    <x v="0"/>
  </r>
  <r>
    <n v="4140643.7879399997"/>
    <n v="69058"/>
    <n v="1593168.06"/>
    <x v="0"/>
  </r>
  <r>
    <n v="1390769.3980699999"/>
    <n v="32227"/>
    <n v="729297.01"/>
    <x v="0"/>
  </r>
  <r>
    <n v="1240177.1475"/>
    <n v="23615"/>
    <n v="556133.25"/>
    <x v="0"/>
  </r>
  <r>
    <n v="961088.53972000012"/>
    <n v="17453"/>
    <n v="420791.83"/>
    <x v="0"/>
  </r>
  <r>
    <n v="2868331.6428800002"/>
    <n v="60058"/>
    <n v="1400552.56"/>
    <x v="0"/>
  </r>
  <r>
    <n v="387816.14784000005"/>
    <n v="7764"/>
    <n v="174534.72"/>
    <x v="0"/>
  </r>
  <r>
    <n v="8425921.0172200017"/>
    <n v="170422"/>
    <n v="3866875.18"/>
    <x v="0"/>
  </r>
  <r>
    <n v="1064315.0742000001"/>
    <n v="19894"/>
    <n v="469896.28"/>
    <x v="0"/>
  </r>
  <r>
    <n v="5892358.9218200007"/>
    <n v="111895"/>
    <n v="2623490.1700000004"/>
    <x v="0"/>
  </r>
  <r>
    <n v="2676779.4327540002"/>
    <n v="73973"/>
    <n v="1339059.246"/>
    <x v="0"/>
  </r>
  <r>
    <n v="834138.07453599991"/>
    <n v="15142"/>
    <n v="390148.772"/>
    <x v="0"/>
  </r>
  <r>
    <n v="702804.67196400021"/>
    <n v="11678"/>
    <n v="270205.56400000001"/>
    <x v="0"/>
  </r>
  <r>
    <n v="3418899.1498800004"/>
    <n v="47246"/>
    <n v="1110753.46"/>
    <x v="0"/>
  </r>
  <r>
    <n v="8614094.8964699991"/>
    <n v="185717"/>
    <n v="4131460.3819999998"/>
    <x v="0"/>
  </r>
  <r>
    <n v="5888418.1816000007"/>
    <n v="151280"/>
    <n v="3374451.68"/>
    <x v="0"/>
  </r>
  <r>
    <n v="2871566.8511400004"/>
    <n v="54639"/>
    <n v="1249593.9300000002"/>
    <x v="0"/>
  </r>
  <r>
    <n v="2105357.2686720006"/>
    <n v="64736"/>
    <n v="1163823.8080000002"/>
    <x v="0"/>
  </r>
  <r>
    <n v="1411136.0984760004"/>
    <n v="44158"/>
    <n v="769850.57200000004"/>
    <x v="0"/>
  </r>
  <r>
    <n v="1652332.1674599997"/>
    <n v="64987"/>
    <n v="1158718.21"/>
    <x v="0"/>
  </r>
  <r>
    <n v="420562.33381600003"/>
    <n v="16411"/>
    <n v="292870.70600000001"/>
    <x v="0"/>
  </r>
  <r>
    <n v="1984236.9637900002"/>
    <n v="81671"/>
    <n v="1470894.7100000002"/>
    <x v="0"/>
  </r>
  <r>
    <n v="769789.82618999993"/>
    <n v="32490"/>
    <n v="578354.49"/>
    <x v="0"/>
  </r>
  <r>
    <n v="801943.30777499999"/>
    <n v="32685"/>
    <n v="570778.15500000003"/>
    <x v="0"/>
  </r>
  <r>
    <n v="726234.19010999985"/>
    <n v="32877"/>
    <n v="574098.174"/>
    <x v="0"/>
  </r>
  <r>
    <n v="1144780.49514"/>
    <n v="48164"/>
    <n v="814790.38800000004"/>
    <x v="0"/>
  </r>
  <r>
    <n v="1157219.3999000001"/>
    <n v="48572"/>
    <n v="873373.1320000001"/>
    <x v="0"/>
  </r>
  <r>
    <n v="1141270.8042960002"/>
    <n v="49128"/>
    <n v="862638.55200000003"/>
    <x v="0"/>
  </r>
  <r>
    <n v="331718.37805599999"/>
    <n v="16187"/>
    <n v="291236.50400000002"/>
    <x v="0"/>
  </r>
  <r>
    <n v="670425.51573999994"/>
    <n v="32254"/>
    <n v="569121.82999999996"/>
    <x v="0"/>
  </r>
  <r>
    <n v="506964.04684799985"/>
    <n v="15833"/>
    <n v="282904.04399999999"/>
    <x v="0"/>
  </r>
  <r>
    <n v="1044767.2939199999"/>
    <n v="35424"/>
    <n v="635116.89599999995"/>
    <x v="0"/>
  </r>
  <r>
    <n v="1004546.202387"/>
    <n v="35399"/>
    <n v="612154.90700000001"/>
    <x v="0"/>
  </r>
  <r>
    <n v="530387.1028440001"/>
    <n v="17613"/>
    <n v="316082.89800000004"/>
    <x v="0"/>
  </r>
  <r>
    <n v="547612.84016999998"/>
    <n v="17765"/>
    <n v="308862.28999999998"/>
    <x v="0"/>
  </r>
  <r>
    <n v="468286.1104280001"/>
    <n v="17474"/>
    <n v="314497.05200000003"/>
    <x v="0"/>
  </r>
  <r>
    <n v="482582.31441600004"/>
    <n v="17781"/>
    <n v="315826.12200000003"/>
    <x v="0"/>
  </r>
  <r>
    <n v="373034.23158399999"/>
    <n v="14018"/>
    <n v="251370.77599999998"/>
    <x v="0"/>
  </r>
  <r>
    <n v="1249772.3765999998"/>
    <n v="42122"/>
    <n v="757437.804"/>
    <x v="0"/>
  </r>
  <r>
    <n v="1600474.551365"/>
    <n v="56839"/>
    <n v="949836.52899999986"/>
    <x v="0"/>
  </r>
  <r>
    <n v="1044270.6793"/>
    <n v="18014"/>
    <n v="395407.3"/>
    <x v="0"/>
  </r>
  <r>
    <n v="1374911.9328600001"/>
    <n v="49443"/>
    <n v="883051.98"/>
    <x v="0"/>
  </r>
  <r>
    <n v="3001728.06"/>
    <n v="96912"/>
    <n v="1720188"/>
    <x v="0"/>
  </r>
  <r>
    <n v="419795.75274999993"/>
    <n v="16225"/>
    <n v="272417.75"/>
    <x v="0"/>
  </r>
  <r>
    <n v="417301.66655999998"/>
    <n v="16008"/>
    <n v="269574.71999999997"/>
    <x v="0"/>
  </r>
  <r>
    <n v="874482.20736"/>
    <n v="32078"/>
    <n v="562006.55999999994"/>
    <x v="0"/>
  </r>
  <r>
    <n v="983245.52062000008"/>
    <n v="32626"/>
    <n v="567366.14"/>
    <x v="0"/>
  </r>
  <r>
    <n v="922834.26056000008"/>
    <n v="32629"/>
    <n v="570354.92000000004"/>
    <x v="0"/>
  </r>
  <r>
    <n v="946524.34125000006"/>
    <n v="32735"/>
    <n v="581046.25"/>
    <x v="0"/>
  </r>
  <r>
    <n v="914689.17512000015"/>
    <n v="32858"/>
    <n v="576000.74"/>
    <x v="0"/>
  </r>
  <r>
    <n v="1338143.2920799998"/>
    <n v="49058"/>
    <n v="837910.6399999999"/>
    <x v="0"/>
  </r>
  <r>
    <n v="911591.2080000001"/>
    <n v="30816"/>
    <n v="534657.60000000009"/>
    <x v="0"/>
  </r>
  <r>
    <n v="2587580.3024200005"/>
    <n v="81218"/>
    <n v="1462736.1800000002"/>
    <x v="0"/>
  </r>
  <r>
    <n v="448744.79624000005"/>
    <n v="14093"/>
    <n v="253814.93000000002"/>
    <x v="0"/>
  </r>
  <r>
    <n v="2675829.8609279995"/>
    <n v="44323"/>
    <n v="1027584.432"/>
    <x v="0"/>
  </r>
  <r>
    <n v="613292.48609999998"/>
    <n v="11210"/>
    <n v="253951.34"/>
    <x v="0"/>
  </r>
  <r>
    <n v="1228984.2709199998"/>
    <n v="22401"/>
    <n v="499587.10200000001"/>
    <x v="0"/>
  </r>
  <r>
    <n v="2978872.806204"/>
    <n v="72234"/>
    <n v="1620714.2580000001"/>
    <x v="0"/>
  </r>
  <r>
    <n v="2330986.2571799997"/>
    <n v="49924"/>
    <n v="1125536.58"/>
    <x v="0"/>
  </r>
  <r>
    <n v="562641.66054399998"/>
    <n v="9539"/>
    <n v="222563.948"/>
    <x v="0"/>
  </r>
  <r>
    <n v="74216.671679999999"/>
    <n v="1590"/>
    <n v="37981.920000000006"/>
    <x v="0"/>
  </r>
  <r>
    <n v="640422.69829500001"/>
    <n v="13157"/>
    <n v="333727.30499999999"/>
    <x v="0"/>
  </r>
  <r>
    <n v="1566942.0554469998"/>
    <n v="37441"/>
    <n v="833923.39300000004"/>
    <x v="0"/>
  </r>
  <r>
    <n v="1291083.0152360001"/>
    <n v="32282"/>
    <n v="722890.826"/>
    <x v="0"/>
  </r>
  <r>
    <n v="2233234.2595680002"/>
    <n v="70124"/>
    <n v="1590622.692"/>
    <x v="0"/>
  </r>
  <r>
    <n v="454694.82979999995"/>
    <n v="9644"/>
    <n v="215495.18"/>
    <x v="0"/>
  </r>
  <r>
    <n v="5024476.7988800006"/>
    <n v="96266"/>
    <n v="2194094.6720000003"/>
    <x v="0"/>
  </r>
  <r>
    <n v="162931.502916"/>
    <n v="4628"/>
    <n v="95785.716"/>
    <x v="0"/>
  </r>
  <r>
    <n v="321973.72693199996"/>
    <n v="6409"/>
    <n v="147829.99400000001"/>
    <x v="0"/>
  </r>
  <r>
    <n v="237884.76984999998"/>
    <n v="8095"/>
    <n v="158062.97"/>
    <x v="0"/>
  </r>
  <r>
    <n v="2565830.982024"/>
    <n v="49349"/>
    <n v="1158911.9160000002"/>
    <x v="0"/>
  </r>
  <r>
    <n v="490714.67308499996"/>
    <n v="9555"/>
    <n v="220347.85500000001"/>
    <x v="0"/>
  </r>
  <r>
    <n v="2541282.4546559998"/>
    <n v="54087"/>
    <n v="1280888.334"/>
    <x v="0"/>
  </r>
  <r>
    <n v="13636291.221255999"/>
    <n v="255896"/>
    <n v="6195498.0559999999"/>
    <x v="0"/>
  </r>
  <r>
    <n v="375626.51737599995"/>
    <n v="8096"/>
    <n v="191939.96799999999"/>
    <x v="0"/>
  </r>
  <r>
    <n v="325068.72621300002"/>
    <n v="6327"/>
    <n v="148501.01699999999"/>
    <x v="0"/>
  </r>
  <r>
    <n v="326146.00627199997"/>
    <n v="7099"/>
    <n v="166741.31200000001"/>
    <x v="0"/>
  </r>
  <r>
    <n v="663891.51627000002"/>
    <n v="15087"/>
    <n v="337858.27799999999"/>
    <x v="0"/>
  </r>
  <r>
    <n v="1187091.3600000001"/>
    <n v="27177"/>
    <n v="608764.79999999993"/>
    <x v="0"/>
  </r>
  <r>
    <n v="1511014.96"/>
    <n v="31850"/>
    <n v="759304"/>
    <x v="0"/>
  </r>
  <r>
    <n v="2299071.2244000002"/>
    <n v="37085"/>
    <n v="863338.8"/>
    <x v="0"/>
  </r>
  <r>
    <n v="2620407.7867359999"/>
    <n v="49087"/>
    <n v="1166699.8160000001"/>
    <x v="0"/>
  </r>
  <r>
    <n v="4897781.1520560002"/>
    <n v="88938"/>
    <n v="2081504.952"/>
    <x v="0"/>
  </r>
  <r>
    <n v="5326484.8044520002"/>
    <n v="111623"/>
    <n v="2632963.324"/>
    <x v="0"/>
  </r>
  <r>
    <n v="8980628.9342640005"/>
    <n v="300716"/>
    <n v="5400257.9279999994"/>
    <x v="0"/>
  </r>
  <r>
    <n v="2925795.8891119999"/>
    <n v="95714"/>
    <n v="1715003.4519999998"/>
    <x v="0"/>
  </r>
  <r>
    <n v="1290262.9744200003"/>
    <n v="20074"/>
    <n v="490407.82"/>
    <x v="0"/>
  </r>
  <r>
    <n v="1412309.0943999998"/>
    <n v="25031"/>
    <n v="608753.92000000004"/>
    <x v="0"/>
  </r>
  <r>
    <n v="434897.47224000003"/>
    <n v="8028"/>
    <n v="194759.28"/>
    <x v="0"/>
  </r>
  <r>
    <n v="544614.92369999993"/>
    <n v="7745"/>
    <n v="188513.3"/>
    <x v="0"/>
  </r>
  <r>
    <n v="1327684.9366400002"/>
    <n v="30286"/>
    <n v="549993.76"/>
    <x v="0"/>
  </r>
  <r>
    <n v="3089408.0216999999"/>
    <n v="75831"/>
    <n v="1284577.1400000001"/>
    <x v="0"/>
  </r>
  <r>
    <n v="1178459.7154000001"/>
    <n v="29570"/>
    <n v="500620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4615.594604"/>
    <n v="31783"/>
    <n v="562495.53399999999"/>
    <x v="0"/>
  </r>
  <r>
    <n v="653249.69175999996"/>
    <n v="15992"/>
    <n v="285137.36"/>
    <x v="0"/>
  </r>
  <r>
    <n v="607028.54587200005"/>
    <n v="15944"/>
    <n v="283261.10399999999"/>
    <x v="0"/>
  </r>
  <r>
    <n v="582327.98330399999"/>
    <n v="15891"/>
    <n v="290582.826"/>
    <x v="0"/>
  </r>
  <r>
    <n v="3523311.9133589994"/>
    <n v="79513"/>
    <n v="1427019.811"/>
    <x v="0"/>
  </r>
  <r>
    <n v="1477667.9416079998"/>
    <n v="31784"/>
    <n v="575640.02399999998"/>
    <x v="0"/>
  </r>
  <r>
    <n v="1383367.3600500003"/>
    <n v="31917"/>
    <n v="572112.22499999998"/>
    <x v="0"/>
  </r>
  <r>
    <n v="1320253.1078280001"/>
    <n v="31763"/>
    <n v="569320.01199999999"/>
    <x v="0"/>
  </r>
  <r>
    <n v="1322852.9067599999"/>
    <n v="31723"/>
    <n v="572663.59600000002"/>
    <x v="0"/>
  </r>
  <r>
    <n v="671446.657336"/>
    <n v="15821"/>
    <n v="279303.93400000001"/>
    <x v="0"/>
  </r>
  <r>
    <n v="702498.86181799998"/>
    <n v="15881"/>
    <n v="282014.79800000001"/>
    <x v="0"/>
  </r>
  <r>
    <n v="739412.43839999987"/>
    <n v="15885"/>
    <n v="287709.12"/>
    <x v="0"/>
  </r>
  <r>
    <n v="1008240.522"/>
    <n v="15745"/>
    <n v="406221"/>
    <x v="0"/>
  </r>
  <r>
    <n v="618209.10301199998"/>
    <n v="15007"/>
    <n v="266584.348"/>
    <x v="0"/>
  </r>
  <r>
    <n v="3410186.3851999999"/>
    <n v="46957"/>
    <n v="1216186.3"/>
    <x v="0"/>
  </r>
  <r>
    <n v="570527.10000000009"/>
    <n v="15730"/>
    <n v="283140"/>
    <x v="0"/>
  </r>
  <r>
    <n v="566937.929"/>
    <n v="15695"/>
    <n v="280940.5"/>
    <x v="0"/>
  </r>
  <r>
    <n v="618714.60979999986"/>
    <n v="15841"/>
    <n v="283553.89999999997"/>
    <x v="0"/>
  </r>
  <r>
    <n v="1146594.9628000001"/>
    <n v="31532"/>
    <n v="570729.20000000007"/>
    <x v="0"/>
  </r>
  <r>
    <n v="1863997.5715680001"/>
    <n v="44484"/>
    <n v="777313.41599999997"/>
    <x v="0"/>
  </r>
  <r>
    <n v="1803997.4616"/>
    <n v="45468"/>
    <n v="809330.4"/>
    <x v="0"/>
  </r>
  <r>
    <n v="1926841.6790080003"/>
    <n v="46448"/>
    <n v="822733.424"/>
    <x v="0"/>
  </r>
  <r>
    <n v="3106056.4136999995"/>
    <n v="78405"/>
    <n v="1374361.2449999999"/>
    <x v="0"/>
  </r>
  <r>
    <n v="4448898.5421999991"/>
    <n v="110267"/>
    <n v="1973779.2999999998"/>
    <x v="0"/>
  </r>
  <r>
    <n v="971256.08524000004"/>
    <n v="14614"/>
    <n v="380139.36800000002"/>
    <x v="0"/>
  </r>
  <r>
    <n v="2921617.1711999997"/>
    <n v="51680"/>
    <n v="1345747.2"/>
    <x v="0"/>
  </r>
  <r>
    <n v="1837615.21713"/>
    <n v="24255"/>
    <n v="632352.10499999998"/>
    <x v="0"/>
  </r>
  <r>
    <n v="456926.43229999999"/>
    <n v="6266"/>
    <n v="163479.94"/>
    <x v="0"/>
  </r>
  <r>
    <n v="1794611.5304040001"/>
    <n v="44539"/>
    <n v="785044.41400000011"/>
    <x v="0"/>
  </r>
  <r>
    <n v="1263244.8239999996"/>
    <n v="29600"/>
    <n v="529662.39999999991"/>
    <x v="0"/>
  </r>
  <r>
    <n v="1490368"/>
    <n v="23360"/>
    <n v="584000"/>
    <x v="0"/>
  </r>
  <r>
    <n v="645456.38939999999"/>
    <n v="15786"/>
    <n v="285726.60000000003"/>
    <x v="0"/>
  </r>
  <r>
    <n v="636607.59299999999"/>
    <n v="15870"/>
    <n v="284073"/>
    <x v="0"/>
  </r>
  <r>
    <n v="626741.1584999999"/>
    <n v="15843"/>
    <n v="280421.09999999998"/>
    <x v="0"/>
  </r>
  <r>
    <n v="579586.55229999998"/>
    <n v="15787"/>
    <n v="282587.3"/>
    <x v="0"/>
  </r>
  <r>
    <n v="2902339.7831999995"/>
    <n v="72798"/>
    <n v="1287068.6399999999"/>
    <x v="0"/>
  </r>
  <r>
    <n v="2492598.2256000005"/>
    <n v="59562"/>
    <n v="1119765.6000000001"/>
    <x v="0"/>
  </r>
  <r>
    <n v="1887365.6323920002"/>
    <n v="43506"/>
    <n v="777974.29200000002"/>
    <x v="0"/>
  </r>
  <r>
    <n v="1084835.5248499999"/>
    <n v="30101"/>
    <n v="533088.71000000008"/>
    <x v="0"/>
  </r>
  <r>
    <n v="1663539.7171200002"/>
    <n v="44084"/>
    <n v="838477.67999999993"/>
    <x v="0"/>
  </r>
  <r>
    <n v="4921307.4960000003"/>
    <n v="134484"/>
    <n v="2420712"/>
    <x v="0"/>
  </r>
  <r>
    <n v="2552879.0347199994"/>
    <n v="73044"/>
    <n v="1360809.72"/>
    <x v="0"/>
  </r>
  <r>
    <n v="1517707.5737600003"/>
    <n v="39521"/>
    <n v="708216.32000000007"/>
    <x v="0"/>
  </r>
  <r>
    <n v="511531.34228999994"/>
    <n v="13227"/>
    <n v="235837.40999999997"/>
    <x v="0"/>
  </r>
  <r>
    <n v="990516.80278999987"/>
    <n v="26237"/>
    <n v="458360.38999999996"/>
    <x v="0"/>
  </r>
  <r>
    <n v="1476284.06752"/>
    <n v="37771"/>
    <n v="688565.33"/>
    <x v="0"/>
  </r>
  <r>
    <n v="928837.72799999989"/>
    <n v="26145"/>
    <n v="475839"/>
    <x v="0"/>
  </r>
  <r>
    <n v="990006.73287999991"/>
    <n v="30727"/>
    <n v="548784.22"/>
    <x v="0"/>
  </r>
  <r>
    <n v="1136518.155"/>
    <n v="30495"/>
    <n v="554399.1"/>
    <x v="0"/>
  </r>
  <r>
    <n v="386141.87429999997"/>
    <n v="15054"/>
    <n v="268713.90000000002"/>
    <x v="0"/>
  </r>
  <r>
    <n v="406703.58498000004"/>
    <n v="16293"/>
    <n v="293436.93000000005"/>
    <x v="0"/>
  </r>
  <r>
    <n v="416220.29280000005"/>
    <n v="16424"/>
    <n v="296453.2"/>
    <x v="0"/>
  </r>
  <r>
    <n v="1189334.9145600002"/>
    <n v="44824"/>
    <n v="796074.24000000011"/>
    <x v="0"/>
  </r>
  <r>
    <n v="1278667.2982200002"/>
    <n v="47983"/>
    <n v="865133.49000000011"/>
    <x v="0"/>
  </r>
  <r>
    <n v="565162.74624000001"/>
    <n v="15892"/>
    <n v="273819.16000000003"/>
    <x v="0"/>
  </r>
  <r>
    <n v="373133.47895999998"/>
    <n v="13038"/>
    <n v="232337.16"/>
    <x v="0"/>
  </r>
  <r>
    <n v="319964.25599999999"/>
    <n v="12960"/>
    <n v="230688"/>
    <x v="0"/>
  </r>
  <r>
    <n v="1473828.39016"/>
    <n v="51991"/>
    <n v="944156.56"/>
    <x v="0"/>
  </r>
  <r>
    <n v="2623626.1907999995"/>
    <n v="81285"/>
    <n v="1428990.2999999998"/>
    <x v="0"/>
  </r>
  <r>
    <n v="12944456.514719998"/>
    <n v="351432"/>
    <n v="6181688.8799999999"/>
    <x v="0"/>
  </r>
  <r>
    <n v="9300228.7046399992"/>
    <n v="256164"/>
    <n v="4505924.76"/>
    <x v="0"/>
  </r>
  <r>
    <n v="1109631.78144"/>
    <n v="31642"/>
    <n v="539179.67999999993"/>
    <x v="0"/>
  </r>
  <r>
    <n v="2225187.8131499998"/>
    <n v="63697"/>
    <n v="1079664.1499999999"/>
    <x v="0"/>
  </r>
  <r>
    <n v="1752526.5736800001"/>
    <n v="47752"/>
    <n v="843777.84000000008"/>
    <x v="0"/>
  </r>
  <r>
    <n v="1032486.4258799999"/>
    <n v="27014"/>
    <n v="601331.64"/>
    <x v="0"/>
  </r>
  <r>
    <n v="1165484.9051999999"/>
    <n v="30373"/>
    <n v="681570.12"/>
    <x v="0"/>
  </r>
  <r>
    <n v="1125895.38136"/>
    <n v="31816"/>
    <n v="557098.16"/>
    <x v="0"/>
  </r>
  <r>
    <n v="4000784.4863999998"/>
    <n v="111311"/>
    <n v="1953508.05"/>
    <x v="0"/>
  </r>
  <r>
    <n v="8484584.2819359992"/>
    <n v="263278"/>
    <n v="4631323.2980000004"/>
    <x v="0"/>
  </r>
  <r>
    <n v="9980149.9516399987"/>
    <n v="310805"/>
    <n v="5459600.6299999999"/>
    <x v="0"/>
  </r>
  <r>
    <n v="407821.59719999996"/>
    <n v="14607"/>
    <n v="260588.88"/>
    <x v="0"/>
  </r>
  <r>
    <n v="344924.00920000009"/>
    <n v="14515"/>
    <n v="249222.55000000002"/>
    <x v="0"/>
  </r>
  <r>
    <n v="412195.75800000003"/>
    <n v="14548"/>
    <n v="253658.92799999999"/>
    <x v="0"/>
  </r>
  <r>
    <n v="1749612.31112"/>
    <n v="79553"/>
    <n v="1339672.52"/>
    <x v="0"/>
  </r>
  <r>
    <n v="1051953.7895999998"/>
    <n v="10134"/>
    <n v="265510.8"/>
    <x v="0"/>
  </r>
  <r>
    <n v="1104706.206"/>
    <n v="10148"/>
    <n v="258774"/>
    <x v="0"/>
  </r>
  <r>
    <n v="14818571.044661999"/>
    <n v="497717"/>
    <n v="8706563.4809999987"/>
    <x v="0"/>
  </r>
  <r>
    <n v="16684180.7184"/>
    <n v="593946"/>
    <n v="11273095.0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584128.1882600002"/>
    <n v="23027"/>
    <n v="552924.32400000002"/>
    <x v="0"/>
  </r>
  <r>
    <n v="3253408.2380799996"/>
    <n v="46970"/>
    <n v="1203183.52"/>
    <x v="0"/>
  </r>
  <r>
    <n v="3788944.8354720003"/>
    <n v="51588"/>
    <n v="1303835.112"/>
    <x v="0"/>
  </r>
  <r>
    <n v="2538770.8258799999"/>
    <n v="35985"/>
    <n v="861768.78"/>
    <x v="0"/>
  </r>
  <r>
    <n v="2465905.3640999999"/>
    <n v="35075"/>
    <n v="907249.95"/>
    <x v="0"/>
  </r>
  <r>
    <n v="3967147.2946560001"/>
    <n v="46903"/>
    <n v="1203624.7859999998"/>
    <x v="0"/>
  </r>
  <r>
    <n v="1617084.5022"/>
    <n v="23274"/>
    <n v="560903.4"/>
    <x v="0"/>
  </r>
  <r>
    <n v="2116374.9524400001"/>
    <n v="25438"/>
    <n v="603643.74"/>
    <x v="0"/>
  </r>
  <r>
    <n v="2248393.6721780002"/>
    <n v="25847"/>
    <n v="613142.53399999999"/>
    <x v="0"/>
  </r>
  <r>
    <n v="8106845.8151999991"/>
    <n v="96333"/>
    <n v="2523924.6"/>
    <x v="0"/>
  </r>
  <r>
    <n v="888079.09140000003"/>
    <n v="11370"/>
    <n v="271583.82"/>
    <x v="0"/>
  </r>
  <r>
    <n v="2301951.5274799997"/>
    <n v="34540"/>
    <n v="831930.44"/>
    <x v="0"/>
  </r>
  <r>
    <n v="1580391.8460800003"/>
    <n v="24127"/>
    <n v="581026.41399999999"/>
    <x v="0"/>
  </r>
  <r>
    <n v="813427.53974399995"/>
    <n v="12008"/>
    <n v="312616.272"/>
    <x v="0"/>
  </r>
  <r>
    <n v="1345993.288044"/>
    <n v="12183"/>
    <n v="302674.45199999999"/>
    <x v="0"/>
  </r>
  <r>
    <n v="4976838.0431439998"/>
    <n v="260623"/>
    <n v="3465764.6540000001"/>
    <x v="1"/>
  </r>
  <r>
    <n v="1984009.17848"/>
    <n v="64060"/>
    <n v="1032262.8400000001"/>
    <x v="0"/>
  </r>
  <r>
    <n v="2912683.9646700001"/>
    <n v="165639"/>
    <n v="2165564.2859999998"/>
    <x v="1"/>
  </r>
  <r>
    <n v="4425798.9761819998"/>
    <n v="233169"/>
    <n v="3004615.7339999997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72342.03769999999"/>
    <n v="10462"/>
    <n v="265211.7"/>
    <x v="0"/>
  </r>
  <r>
    <n v="1033839.6571799999"/>
    <n v="24673"/>
    <n v="581789.34"/>
    <x v="0"/>
  </r>
  <r>
    <n v="3213370.8734399998"/>
    <n v="62188"/>
    <n v="1463283.6400000001"/>
    <x v="0"/>
  </r>
  <r>
    <n v="1325602.5100800002"/>
    <n v="24384"/>
    <n v="613989.12"/>
    <x v="0"/>
  </r>
  <r>
    <n v="73282.570899999992"/>
    <n v="1705"/>
    <n v="40220.949999999997"/>
    <x v="0"/>
  </r>
  <r>
    <n v="1071280.75392"/>
    <n v="24228"/>
    <n v="572265.36"/>
    <x v="0"/>
  </r>
  <r>
    <n v="280218.20750000002"/>
    <n v="6790"/>
    <n v="160583.5"/>
    <x v="0"/>
  </r>
  <r>
    <n v="6692541.4407600006"/>
    <n v="169218"/>
    <n v="4423358.5200000005"/>
    <x v="0"/>
  </r>
  <r>
    <n v="64381.640750000006"/>
    <n v="1673"/>
    <n v="43648.57"/>
    <x v="0"/>
  </r>
  <r>
    <n v="335266.4142"/>
    <n v="8082"/>
    <n v="210859.38"/>
    <x v="0"/>
  </r>
  <r>
    <n v="279501.63696000003"/>
    <n v="5409"/>
    <n v="127976.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170413.6896099998"/>
    <n v="169965"/>
    <n v="4248785.07"/>
    <x v="0"/>
  </r>
  <r>
    <n v="1784352.7223199999"/>
    <n v="48349"/>
    <n v="864093.32799999998"/>
    <x v="0"/>
  </r>
  <r>
    <n v="667169.38529999997"/>
    <n v="16157"/>
    <n v="275121.39600000001"/>
    <x v="0"/>
  </r>
  <r>
    <n v="617395.55259199999"/>
    <n v="14924"/>
    <n v="259737.296"/>
    <x v="0"/>
  </r>
  <r>
    <n v="2279251.2626100001"/>
    <n v="92013"/>
    <n v="1588328.406"/>
    <x v="0"/>
  </r>
  <r>
    <n v="797002.57670400001"/>
    <n v="30957"/>
    <n v="529921.925999999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228870.02275"/>
    <n v="26355"/>
    <n v="683912.25"/>
    <x v="0"/>
  </r>
  <r>
    <n v="2014853.34204"/>
    <n v="24068"/>
    <n v="621676.43999999994"/>
    <x v="0"/>
  </r>
  <r>
    <n v="1170941.7955199999"/>
    <n v="24416"/>
    <n v="629200.31999999995"/>
    <x v="0"/>
  </r>
  <r>
    <n v="922005.02047999983"/>
    <n v="13016"/>
    <n v="323057.12"/>
    <x v="0"/>
  </r>
  <r>
    <n v="881298.65069999988"/>
    <n v="13005"/>
    <n v="327986.09999999998"/>
    <x v="0"/>
  </r>
  <r>
    <n v="2944551.6549199997"/>
    <n v="39274"/>
    <n v="1031727.98"/>
    <x v="0"/>
  </r>
  <r>
    <n v="799063.12729000009"/>
    <n v="12721"/>
    <n v="326548.07"/>
    <x v="0"/>
  </r>
  <r>
    <n v="1305783.5944999999"/>
    <n v="23287"/>
    <n v="603133.29999999993"/>
    <x v="0"/>
  </r>
  <r>
    <n v="664143.01104000001"/>
    <n v="11820"/>
    <n v="294128.88"/>
    <x v="0"/>
  </r>
  <r>
    <n v="4708985.3377200002"/>
    <n v="90070"/>
    <n v="2126912.98"/>
    <x v="0"/>
  </r>
  <r>
    <n v="3138758.6201280002"/>
    <n v="56697"/>
    <n v="1299155.0580000002"/>
    <x v="0"/>
  </r>
  <r>
    <n v="9471125.5434720013"/>
    <n v="199041"/>
    <n v="4822365.3480000002"/>
    <x v="0"/>
  </r>
  <r>
    <n v="2344034.5665600002"/>
    <n v="46555"/>
    <n v="1097394.46"/>
    <x v="0"/>
  </r>
  <r>
    <n v="3472429.9697499997"/>
    <n v="47569"/>
    <n v="1201117.25"/>
    <x v="0"/>
  </r>
  <r>
    <n v="597618.47600000014"/>
    <n v="10948"/>
    <n v="241950.80000000002"/>
    <x v="0"/>
  </r>
  <r>
    <n v="1602084.0887999998"/>
    <n v="23351"/>
    <n v="546413.4"/>
    <x v="0"/>
  </r>
  <r>
    <n v="639828.13335599983"/>
    <n v="14583"/>
    <n v="266373.07799999998"/>
    <x v="0"/>
  </r>
  <r>
    <n v="1852636.780728"/>
    <n v="43882"/>
    <n v="797862.523999999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14549.07802999998"/>
    <n v="11815"/>
    <n v="299557.51"/>
    <x v="0"/>
  </r>
  <r>
    <n v="1874274.4651839999"/>
    <n v="24088"/>
    <n v="599959.81599999999"/>
    <x v="0"/>
  </r>
  <r>
    <n v="939170.23200000008"/>
    <n v="11700"/>
    <n v="304925.40000000002"/>
    <x v="0"/>
  </r>
  <r>
    <n v="1028921.435364"/>
    <n v="11819"/>
    <n v="293725.788"/>
    <x v="0"/>
  </r>
  <r>
    <n v="915138.09450000001"/>
    <n v="11925"/>
    <n v="293784.3"/>
    <x v="0"/>
  </r>
  <r>
    <n v="1051384.5543039998"/>
    <n v="11984"/>
    <n v="311152.576"/>
    <x v="0"/>
  </r>
  <r>
    <n v="925804.76617600012"/>
    <n v="12037"/>
    <n v="311613.85600000003"/>
    <x v="0"/>
  </r>
  <r>
    <n v="821176.7414399999"/>
    <n v="11952"/>
    <n v="308481.12"/>
    <x v="0"/>
  </r>
  <r>
    <n v="673787.29859999998"/>
    <n v="11933"/>
    <n v="294745.09999999998"/>
    <x v="0"/>
  </r>
  <r>
    <s v=""/>
    <s v=""/>
    <s v=""/>
    <x v="0"/>
  </r>
  <r>
    <s v=""/>
    <s v=""/>
    <s v=""/>
    <x v="0"/>
  </r>
  <r>
    <s v=""/>
    <s v=""/>
    <s v=""/>
    <x v="0"/>
  </r>
  <r>
    <n v="296384.21316000004"/>
    <n v="5310"/>
    <n v="127641.78"/>
    <x v="0"/>
  </r>
  <r>
    <n v="296384.21316000004"/>
    <n v="5310"/>
    <n v="127641.78"/>
    <x v="0"/>
  </r>
  <r>
    <n v="1929870.4712080001"/>
    <n v="33482"/>
    <n v="841268.73200000008"/>
    <x v="0"/>
  </r>
  <r>
    <n v="1859168.6937599999"/>
    <n v="33157"/>
    <n v="831842.81599999999"/>
    <x v="0"/>
  </r>
  <r>
    <n v="1825463.1934240002"/>
    <n v="34619"/>
    <n v="842003.31799999997"/>
    <x v="0"/>
  </r>
  <r>
    <n v="536986.57500000007"/>
    <n v="8375"/>
    <n v="199995"/>
    <x v="0"/>
  </r>
  <r>
    <n v="3067066.3037759992"/>
    <n v="48522"/>
    <n v="1194805.7279999999"/>
    <x v="0"/>
  </r>
  <r>
    <n v="536986.57500000007"/>
    <n v="8375"/>
    <n v="199995"/>
    <x v="0"/>
  </r>
  <r>
    <n v="1825463.1934240002"/>
    <n v="34619"/>
    <n v="842003.31799999997"/>
    <x v="0"/>
  </r>
  <r>
    <n v="1646596.9905000001"/>
    <n v="32623"/>
    <n v="825361.9"/>
    <x v="0"/>
  </r>
  <r>
    <n v="2463954.4849919998"/>
    <n v="39326"/>
    <n v="999981.52800000005"/>
    <x v="0"/>
  </r>
  <r>
    <n v="10436687.565458"/>
    <n v="213073"/>
    <n v="5404809.7180000003"/>
    <x v="0"/>
  </r>
  <r>
    <n v="3876570.1337600001"/>
    <n v="73891"/>
    <n v="1781512.01"/>
    <x v="0"/>
  </r>
  <r>
    <n v="3432057.2550000004"/>
    <n v="57450"/>
    <n v="1451187"/>
    <x v="0"/>
  </r>
  <r>
    <n v="865497.40199999989"/>
    <n v="10237"/>
    <n v="257972.4"/>
    <x v="0"/>
  </r>
  <r>
    <n v="32831155.544460002"/>
    <n v="562569"/>
    <n v="14114856.209999999"/>
    <x v="0"/>
  </r>
  <r>
    <n v="748876.86"/>
    <n v="10875"/>
    <n v="266220"/>
    <x v="0"/>
  </r>
  <r>
    <n v="250621.57606400005"/>
    <n v="4604"/>
    <n v="110698.576"/>
    <x v="0"/>
  </r>
  <r>
    <n v="748876.86"/>
    <n v="10875"/>
    <n v="266220"/>
    <x v="0"/>
  </r>
  <r>
    <n v="634867.36513199995"/>
    <n v="10989"/>
    <n v="268329.402"/>
    <x v="0"/>
  </r>
  <r>
    <n v="634867.36513199995"/>
    <n v="10989"/>
    <n v="268329.402"/>
    <x v="0"/>
  </r>
  <r>
    <n v="6005645.753920001"/>
    <n v="113480"/>
    <n v="2890108.64"/>
    <x v="0"/>
  </r>
  <r>
    <n v="2021623.5146039999"/>
    <n v="26036"/>
    <n v="659153.41200000001"/>
    <x v="0"/>
  </r>
  <r>
    <n v="661046.06735200004"/>
    <n v="12836"/>
    <n v="291723.772"/>
    <x v="0"/>
  </r>
  <r>
    <n v="1269186.47135"/>
    <n v="26789"/>
    <n v="625523.15"/>
    <x v="0"/>
  </r>
  <r>
    <n v="2257503.9694980001"/>
    <n v="36042"/>
    <n v="936335.11800000002"/>
    <x v="0"/>
  </r>
  <r>
    <n v="2655001.4869349999"/>
    <n v="36057"/>
    <n v="936508.46100000001"/>
    <x v="0"/>
  </r>
  <r>
    <n v="980593.81795200019"/>
    <n v="18078"/>
    <n v="467840.56200000003"/>
    <x v="0"/>
  </r>
  <r>
    <n v="13498999.443839999"/>
    <n v="181295"/>
    <n v="4348904.46"/>
    <x v="0"/>
  </r>
  <r>
    <n v="1160896.3583520001"/>
    <n v="26872"/>
    <n v="707432.272"/>
    <x v="0"/>
  </r>
  <r>
    <n v="1605377.1368159999"/>
    <n v="35612"/>
    <n v="930114.2159999999"/>
    <x v="0"/>
  </r>
  <r>
    <n v="1269822.7136000001"/>
    <n v="35060"/>
    <n v="612848.80000000005"/>
    <x v="0"/>
  </r>
  <r>
    <n v="1761107.5296"/>
    <n v="53280"/>
    <n v="947851.2"/>
    <x v="0"/>
  </r>
  <r>
    <n v="3946042.2367199995"/>
    <n v="107132"/>
    <n v="1884451.88"/>
    <x v="0"/>
  </r>
  <r>
    <n v="612907.53876000002"/>
    <n v="14883"/>
    <n v="271198.02600000001"/>
    <x v="0"/>
  </r>
  <r>
    <n v="623882.2304"/>
    <n v="15100"/>
    <n v="272675.8"/>
    <x v="0"/>
  </r>
  <r>
    <n v="1741576.8470399999"/>
    <n v="42320"/>
    <n v="761844.6399999999"/>
    <x v="0"/>
  </r>
  <r>
    <n v="2234662.187436"/>
    <n v="57951"/>
    <n v="979255.99800000002"/>
    <x v="0"/>
  </r>
  <r>
    <n v="2032980.0485999999"/>
    <n v="49915"/>
    <n v="886989.54999999993"/>
    <x v="0"/>
  </r>
  <r>
    <n v="1402303.2542399997"/>
    <n v="33439"/>
    <n v="596217.37"/>
    <x v="0"/>
  </r>
  <r>
    <n v="3488023.5810200004"/>
    <n v="84634"/>
    <n v="1483634.02"/>
    <x v="0"/>
  </r>
  <r>
    <n v="80873.601536000002"/>
    <n v="1216"/>
    <n v="26620.671999999999"/>
    <x v="0"/>
  </r>
  <r>
    <n v="7186511.1672"/>
    <n v="148530"/>
    <n v="2667598.8000000003"/>
    <x v="0"/>
  </r>
  <r>
    <n v="3032093.6576"/>
    <n v="192220"/>
    <n v="3093973.12"/>
    <x v="0"/>
  </r>
  <r>
    <n v="720415.80712000001"/>
    <n v="44909"/>
    <n v="753573.02"/>
    <x v="0"/>
  </r>
  <r>
    <n v="6218312.9944120003"/>
    <n v="190013"/>
    <n v="3893746.3960000002"/>
    <x v="0"/>
  </r>
  <r>
    <n v="3141878.9961600001"/>
    <n v="77457"/>
    <n v="1354258.1880000001"/>
    <x v="0"/>
  </r>
  <r>
    <n v="19946231.855999999"/>
    <n v="425155"/>
    <n v="9183348"/>
    <x v="0"/>
  </r>
  <r>
    <n v="4520483.2927800007"/>
    <n v="176735"/>
    <n v="3119726.22"/>
    <x v="0"/>
  </r>
  <r>
    <n v="844432.25540800008"/>
    <n v="31942"/>
    <n v="553363.2080000001"/>
    <x v="0"/>
  </r>
  <r>
    <n v="10698354.361344"/>
    <n v="367783"/>
    <n v="6555364.1920000007"/>
    <x v="0"/>
  </r>
  <r>
    <n v="1235969.823568"/>
    <n v="48157"/>
    <n v="859506.13599999994"/>
    <x v="0"/>
  </r>
  <r>
    <n v="1354320.0404039999"/>
    <n v="47967"/>
    <n v="860432.04599999997"/>
    <x v="0"/>
  </r>
  <r>
    <n v="1345331.8047859999"/>
    <n v="48089"/>
    <n v="840307.18599999999"/>
    <x v="0"/>
  </r>
  <r>
    <n v="3170740.5105100004"/>
    <n v="127955"/>
    <n v="2228208.37"/>
    <x v="0"/>
  </r>
  <r>
    <s v=""/>
    <s v=""/>
    <s v=""/>
    <x v="0"/>
  </r>
  <r>
    <s v=""/>
    <s v=""/>
    <s v=""/>
    <x v="0"/>
  </r>
  <r>
    <n v="584660.23560000013"/>
    <n v="16213"/>
    <n v="275783.13"/>
    <x v="0"/>
  </r>
  <r>
    <n v="3064214.8679999998"/>
    <n v="79950"/>
    <n v="1435902"/>
    <x v="0"/>
  </r>
  <r>
    <n v="1269492.3498799999"/>
    <n v="32959"/>
    <n v="580737.58000000007"/>
    <x v="0"/>
  </r>
  <r>
    <n v="590596.63004999992"/>
    <n v="16537"/>
    <n v="280302.14999999997"/>
    <x v="0"/>
  </r>
  <r>
    <n v="1200700.2792000002"/>
    <n v="31544"/>
    <n v="570946.4"/>
    <x v="0"/>
  </r>
  <r>
    <n v="3379449.1961999997"/>
    <n v="97505"/>
    <n v="1651734.70000000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338195.1590400003"/>
    <n v="64648"/>
    <n v="1490265.696"/>
    <x v="0"/>
  </r>
  <r>
    <n v="465484.89407999994"/>
    <n v="9712"/>
    <n v="252706.24"/>
    <x v="0"/>
  </r>
  <r>
    <n v="355868.19575999997"/>
    <n v="7854"/>
    <n v="177578.94"/>
    <x v="0"/>
  </r>
  <r>
    <n v="403764.61785600003"/>
    <n v="9203"/>
    <n v="215571.07199999999"/>
    <x v="0"/>
  </r>
  <r>
    <n v="875009.22907999996"/>
    <n v="19243"/>
    <n v="484769.65600000002"/>
    <x v="0"/>
  </r>
  <r>
    <n v="810073.26235799992"/>
    <n v="15861"/>
    <n v="415209.25800000003"/>
    <x v="0"/>
  </r>
  <r>
    <n v="145186.81649999999"/>
    <n v="3285"/>
    <n v="82026.4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689763.4221999999"/>
    <n v="110715"/>
    <n v="2274086.1"/>
    <x v="0"/>
  </r>
  <r>
    <n v="6916048.4177200003"/>
    <n v="99091"/>
    <n v="2035329.14"/>
    <x v="0"/>
  </r>
  <r>
    <n v="6831981.0585599998"/>
    <n v="179538"/>
    <n v="3562033.92"/>
    <x v="0"/>
  </r>
  <r>
    <n v="14698627.5623"/>
    <n v="608183"/>
    <n v="7723924.0999999996"/>
    <x v="1"/>
  </r>
  <r>
    <n v="4287062.0318399994"/>
    <n v="82756"/>
    <n v="1952214.04"/>
    <x v="0"/>
  </r>
  <r>
    <n v="580413.90140000009"/>
    <n v="10685"/>
    <n v="268834.59999999998"/>
    <x v="0"/>
  </r>
  <r>
    <n v="210152.44472999999"/>
    <n v="5009"/>
    <n v="118262.48999999999"/>
    <x v="0"/>
  </r>
  <r>
    <n v="233219.00160000002"/>
    <n v="5270"/>
    <n v="124582.8"/>
    <x v="0"/>
  </r>
  <r>
    <n v="613980.80315999989"/>
    <n v="14291"/>
    <n v="336981.77999999997"/>
    <x v="0"/>
  </r>
  <r>
    <n v="989635.64237999998"/>
    <n v="22029"/>
    <n v="555351.09"/>
    <x v="0"/>
  </r>
  <r>
    <n v="142997.95125000001"/>
    <n v="3465"/>
    <n v="81947.25"/>
    <x v="0"/>
  </r>
  <r>
    <n v="1395541.1359999999"/>
    <n v="32560"/>
    <n v="726088"/>
    <x v="0"/>
  </r>
  <r>
    <n v="930494.99087999994"/>
    <n v="23036"/>
    <n v="522456.48"/>
    <x v="0"/>
  </r>
  <r>
    <n v="1266262.0432"/>
    <n v="20680"/>
    <n v="477294.39999999997"/>
    <x v="0"/>
  </r>
  <r>
    <n v="937866.92229999998"/>
    <n v="17545"/>
    <n v="413886.55"/>
    <x v="0"/>
  </r>
  <r>
    <n v="1635611.2669600002"/>
    <n v="30812"/>
    <n v="684642.64"/>
    <x v="0"/>
  </r>
  <r>
    <n v="279603.11939999997"/>
    <n v="6842"/>
    <n v="156202.85999999999"/>
    <x v="0"/>
  </r>
  <r>
    <n v="517478.08111999999"/>
    <n v="9652"/>
    <n v="228366.32"/>
    <x v="0"/>
  </r>
  <r>
    <n v="820477.152"/>
    <n v="14265"/>
    <n v="337367.25"/>
    <x v="0"/>
  </r>
  <r>
    <n v="805391.62242000003"/>
    <n v="15862"/>
    <n v="366253.58"/>
    <x v="0"/>
  </r>
  <r>
    <n v="737036.95872"/>
    <n v="12836"/>
    <n v="303057.96000000002"/>
    <x v="0"/>
  </r>
  <r>
    <n v="388202.57130000001"/>
    <n v="9978"/>
    <n v="224006.1"/>
    <x v="0"/>
  </r>
  <r>
    <n v="145514.22336"/>
    <n v="3168"/>
    <n v="74891.520000000004"/>
    <x v="0"/>
  </r>
  <r>
    <n v="216205.42085999998"/>
    <n v="4719"/>
    <n v="111274.01999999999"/>
    <x v="0"/>
  </r>
  <r>
    <n v="1613820.4396899999"/>
    <n v="36067"/>
    <n v="843607.13"/>
    <x v="0"/>
  </r>
  <r>
    <n v="832387.99336999992"/>
    <n v="15649"/>
    <n v="369785.87"/>
    <x v="0"/>
  </r>
  <r>
    <n v="354956.12910000002"/>
    <n v="6390"/>
    <n v="161858.69999999998"/>
    <x v="0"/>
  </r>
  <r>
    <n v="1197414.075"/>
    <n v="20625"/>
    <n v="474787.5"/>
    <x v="0"/>
  </r>
  <r>
    <n v="648306.60608000006"/>
    <n v="9728"/>
    <n v="244367.36000000002"/>
    <x v="0"/>
  </r>
  <r>
    <n v="291282.84418000001"/>
    <n v="4867"/>
    <n v="122697.07"/>
    <x v="0"/>
  </r>
  <r>
    <n v="6100008.0478920005"/>
    <n v="88839"/>
    <n v="2128404.7619999996"/>
    <x v="0"/>
  </r>
  <r>
    <n v="2724438.4614720005"/>
    <n v="38389"/>
    <n v="920107.55200000003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84901.3088800004"/>
    <n v="83354"/>
    <n v="1410349.6800000002"/>
    <x v="0"/>
  </r>
  <r>
    <n v="401621.02920000005"/>
    <n v="14037"/>
    <n v="237927.15"/>
    <x v="0"/>
  </r>
  <r>
    <n v="2219075.5237199999"/>
    <n v="81378"/>
    <n v="1442831.94"/>
    <x v="0"/>
  </r>
  <r>
    <n v="398640.32309999998"/>
    <n v="16474"/>
    <n v="290766.09999999998"/>
    <x v="0"/>
  </r>
  <r>
    <n v="1284794.1964800002"/>
    <n v="49509"/>
    <n v="863436.96000000008"/>
    <x v="0"/>
  </r>
  <r>
    <n v="1149355.3698000002"/>
    <n v="48990"/>
    <n v="849486.6"/>
    <x v="0"/>
  </r>
  <r>
    <n v="360264.51876000006"/>
    <n v="16251"/>
    <n v="273341.82"/>
    <x v="0"/>
  </r>
  <r>
    <n v="826120.45824000007"/>
    <n v="32488"/>
    <n v="586733.27999999991"/>
    <x v="0"/>
  </r>
  <r>
    <n v="402621.56923999998"/>
    <n v="16418"/>
    <n v="285344.83999999997"/>
    <x v="0"/>
  </r>
  <r>
    <n v="415718.61135999998"/>
    <n v="16393"/>
    <n v="294418.28000000003"/>
    <x v="0"/>
  </r>
  <r>
    <n v="367991.62974000006"/>
    <n v="16381"/>
    <n v="278149.38"/>
    <x v="0"/>
  </r>
  <r>
    <n v="1868958.3499199999"/>
    <n v="81278"/>
    <n v="1428867.2399999998"/>
    <x v="0"/>
  </r>
  <r>
    <n v="2302181.9668800007"/>
    <n v="97606"/>
    <n v="1651493.5200000003"/>
    <x v="0"/>
  </r>
  <r>
    <n v="1240605.14004"/>
    <n v="47898"/>
    <n v="834862.14"/>
    <x v="0"/>
  </r>
  <r>
    <n v="13872754.334015999"/>
    <n v="493524"/>
    <n v="8247773.0879999995"/>
    <x v="0"/>
  </r>
  <r>
    <n v="590972.00734000001"/>
    <n v="14459"/>
    <n v="320483.73499999999"/>
    <x v="0"/>
  </r>
  <r>
    <n v="442529.912496"/>
    <n v="9556"/>
    <n v="215029.11199999999"/>
    <x v="0"/>
  </r>
  <r>
    <n v="470958.29958400002"/>
    <n v="12098"/>
    <n v="217231.68799999999"/>
    <x v="0"/>
  </r>
  <r>
    <n v="240012.11196000001"/>
    <n v="4993"/>
    <n v="126722.34"/>
    <x v="0"/>
  </r>
  <r>
    <n v="853412.4491519999"/>
    <n v="27112"/>
    <n v="613083.65599999996"/>
    <x v="0"/>
  </r>
  <r>
    <n v="96711.29694"/>
    <n v="3230"/>
    <n v="64089.659999999996"/>
    <x v="0"/>
  </r>
  <r>
    <n v="4167678.4064999996"/>
    <n v="83610"/>
    <n v="1916173.98"/>
    <x v="0"/>
  </r>
  <r>
    <n v="743652.98030099983"/>
    <n v="15983"/>
    <n v="375392.72099999996"/>
    <x v="0"/>
  </r>
  <r>
    <n v="1233505.9542959998"/>
    <n v="23961"/>
    <n v="562987.65599999996"/>
    <x v="0"/>
  </r>
  <r>
    <n v="3812634.3155999999"/>
    <n v="74800"/>
    <n v="1719726.8"/>
    <x v="0"/>
  </r>
  <r>
    <n v="219345.87237600001"/>
    <n v="6196"/>
    <n v="128573.19600000001"/>
    <x v="0"/>
  </r>
  <r>
    <s v=""/>
    <s v=""/>
    <s v=""/>
    <x v="0"/>
  </r>
  <r>
    <s v=""/>
    <s v=""/>
    <s v=""/>
    <x v="0"/>
  </r>
  <r>
    <n v="2959534.8108600006"/>
    <n v="136855"/>
    <n v="2313944.3400000003"/>
    <x v="0"/>
  </r>
  <r>
    <n v="346091.34592000005"/>
    <n v="17120"/>
    <n v="292306.88"/>
    <x v="0"/>
  </r>
  <r>
    <n v="1810181.7875400004"/>
    <n v="85652"/>
    <n v="1463364.4200000002"/>
    <x v="0"/>
  </r>
  <r>
    <n v="3696296.0126840002"/>
    <n v="171259"/>
    <n v="2964150.7719999999"/>
    <x v="0"/>
  </r>
  <r>
    <n v="1216097.88744"/>
    <n v="29805"/>
    <n v="537145.71"/>
    <x v="0"/>
  </r>
  <r>
    <n v="3174226.9732520003"/>
    <n v="78593"/>
    <n v="1383708.3580000002"/>
    <x v="0"/>
  </r>
  <r>
    <n v="8441105.3025599997"/>
    <n v="151235"/>
    <n v="3341688.56"/>
    <x v="0"/>
  </r>
  <r>
    <n v="3976261.7178399991"/>
    <n v="115516"/>
    <n v="1962616.8399999999"/>
    <x v="0"/>
  </r>
  <r>
    <n v="2482735.26144"/>
    <n v="72912"/>
    <n v="1262835.8400000001"/>
    <x v="0"/>
  </r>
  <r>
    <n v="1523310.9877300002"/>
    <n v="44183"/>
    <n v="742716.23"/>
    <x v="0"/>
  </r>
  <r>
    <n v="14376.69594"/>
    <n v="366"/>
    <n v="6628.26"/>
    <x v="0"/>
  </r>
  <r>
    <n v="512319.70720000006"/>
    <n v="15260"/>
    <n v="256673.2"/>
    <x v="0"/>
  </r>
  <r>
    <n v="1056953.7246400001"/>
    <n v="28892"/>
    <n v="511099.48000000004"/>
    <x v="0"/>
  </r>
  <r>
    <n v="536840.38032"/>
    <n v="14488"/>
    <n v="260349.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801290.3728300002"/>
    <n v="54871"/>
    <n v="965839.34200000006"/>
    <x v="0"/>
  </r>
  <r>
    <n v="9390039.7748080008"/>
    <n v="254369"/>
    <n v="4355306.0180000002"/>
    <x v="0"/>
  </r>
  <r>
    <n v="10705996.142659999"/>
    <n v="464389"/>
    <n v="7769227.9699999997"/>
    <x v="0"/>
  </r>
  <r>
    <n v="1034739.6022600001"/>
    <n v="28130"/>
    <n v="465889.06000000006"/>
    <x v="0"/>
  </r>
  <r>
    <n v="2651030.8883100003"/>
    <n v="71035"/>
    <n v="1172503.71"/>
    <x v="0"/>
  </r>
  <r>
    <n v="4283850.0524000004"/>
    <n v="109348"/>
    <n v="1897187.8"/>
    <x v="0"/>
  </r>
  <r>
    <n v="21359.699999999997"/>
    <n v="486"/>
    <n v="8543.8799999999992"/>
    <x v="0"/>
  </r>
  <r>
    <n v="8337249.1396440007"/>
    <n v="98271"/>
    <n v="2294234.7659999998"/>
    <x v="0"/>
  </r>
  <r>
    <n v="7953312.1233600006"/>
    <n v="164412"/>
    <n v="3760431.264"/>
    <x v="0"/>
  </r>
  <r>
    <n v="7436321.6838400001"/>
    <n v="169930"/>
    <n v="3877122.88"/>
    <x v="0"/>
  </r>
  <r>
    <n v="2012910.814584"/>
    <n v="47007"/>
    <n v="1078152.5519999999"/>
    <x v="0"/>
  </r>
  <r>
    <n v="1825390.3105199996"/>
    <n v="41846"/>
    <n v="921448.91999999993"/>
    <x v="0"/>
  </r>
  <r>
    <n v="2037556.7951999998"/>
    <n v="59674"/>
    <n v="978653.59999999986"/>
    <x v="0"/>
  </r>
  <r>
    <n v="3772077.0494400002"/>
    <n v="70692"/>
    <n v="1650799.584"/>
    <x v="0"/>
  </r>
  <r>
    <n v="447537.31993600004"/>
    <n v="15104"/>
    <n v="262024.19199999998"/>
    <x v="0"/>
  </r>
  <r>
    <n v="421708.45147200004"/>
    <n v="15092"/>
    <n v="262419.696"/>
    <x v="0"/>
  </r>
  <r>
    <n v="1447661.8846799999"/>
    <n v="45711"/>
    <n v="788057.6399999999"/>
    <x v="0"/>
  </r>
  <r>
    <n v="3498368.5541759999"/>
    <n v="106553"/>
    <n v="1848055.2320000001"/>
    <x v="0"/>
  </r>
  <r>
    <n v="1049589.18288"/>
    <n v="30555"/>
    <n v="525057.12"/>
    <x v="0"/>
  </r>
  <r>
    <n v="5533965.2138400013"/>
    <n v="150682"/>
    <n v="2612825.88"/>
    <x v="0"/>
  </r>
  <r>
    <s v=""/>
    <s v=""/>
    <s v=""/>
    <x v="0"/>
  </r>
  <r>
    <s v=""/>
    <s v=""/>
    <s v=""/>
    <x v="1"/>
  </r>
  <r>
    <s v=""/>
    <s v=""/>
    <s v=""/>
    <x v="0"/>
  </r>
  <r>
    <n v="12480065.975999998"/>
    <n v="349520"/>
    <n v="5994267.9999999991"/>
    <x v="0"/>
  </r>
  <r>
    <n v="2664538.6899299994"/>
    <n v="59671"/>
    <n v="1419573.0899999999"/>
    <x v="0"/>
  </r>
  <r>
    <n v="10999327.776512001"/>
    <n v="281746"/>
    <n v="6238983.4239999996"/>
    <x v="0"/>
  </r>
  <r>
    <n v="1126695.7068360001"/>
    <n v="20737"/>
    <n v="502540.45800000004"/>
    <x v="0"/>
  </r>
  <r>
    <n v="875800.07900000003"/>
    <n v="12217"/>
    <n v="299316.5"/>
    <x v="0"/>
  </r>
  <r>
    <n v="1940721.0915359997"/>
    <n v="31996"/>
    <n v="781918.24799999991"/>
    <x v="0"/>
  </r>
  <r>
    <n v="474139.88294400001"/>
    <n v="8057"/>
    <n v="194399.296"/>
    <x v="0"/>
  </r>
  <r>
    <n v="5422348.4248000002"/>
    <n v="179440"/>
    <n v="3034330.4"/>
    <x v="0"/>
  </r>
  <r>
    <n v="2971250.5779300001"/>
    <n v="98333"/>
    <n v="1660844.37"/>
    <x v="0"/>
  </r>
  <r>
    <n v="492891.41453999991"/>
    <n v="16593"/>
    <n v="295853.18999999994"/>
    <x v="0"/>
  </r>
  <r>
    <n v="1191727.6791599998"/>
    <n v="35619"/>
    <n v="631881.05999999994"/>
    <x v="0"/>
  </r>
  <r>
    <n v="597477.99"/>
    <n v="14359"/>
    <n v="272821"/>
    <x v="0"/>
  </r>
  <r>
    <n v="3053911.557"/>
    <n v="74433"/>
    <n v="1324907.4000000001"/>
    <x v="0"/>
  </r>
  <r>
    <s v=""/>
    <s v=""/>
    <s v=""/>
    <x v="0"/>
  </r>
  <r>
    <s v=""/>
    <s v=""/>
    <s v=""/>
    <x v="0"/>
  </r>
  <r>
    <n v="1147252.9582699998"/>
    <n v="45326"/>
    <n v="756264.30999999994"/>
    <x v="0"/>
  </r>
  <r>
    <n v="379056.06484800001"/>
    <n v="15098"/>
    <n v="248724.45199999999"/>
    <x v="0"/>
  </r>
  <r>
    <n v="1167599.5102919999"/>
    <n v="45074"/>
    <n v="757198.12599999993"/>
    <x v="0"/>
  </r>
  <r>
    <n v="1167574.9585679998"/>
    <n v="44894"/>
    <n v="757182.20400000003"/>
    <x v="0"/>
  </r>
  <r>
    <n v="367422.01824"/>
    <n v="14666"/>
    <n v="241725.01199999999"/>
    <x v="0"/>
  </r>
  <r>
    <n v="1430390.7522450001"/>
    <n v="60333"/>
    <n v="1071453.747"/>
    <x v="0"/>
  </r>
  <r>
    <n v="1292001.9383679996"/>
    <n v="60232"/>
    <n v="1007801.8239999999"/>
    <x v="0"/>
  </r>
  <r>
    <n v="1689721.1582160001"/>
    <n v="72788"/>
    <n v="1212138.564"/>
    <x v="0"/>
  </r>
  <r>
    <n v="1738127.5536239999"/>
    <n v="75044"/>
    <n v="1254060.284"/>
    <x v="0"/>
  </r>
  <r>
    <n v="337628.08248000004"/>
    <n v="14510"/>
    <n v="242723.28000000003"/>
    <x v="0"/>
  </r>
  <r>
    <n v="695777.13788000005"/>
    <n v="30196"/>
    <n v="500559.09200000006"/>
    <x v="0"/>
  </r>
  <r>
    <s v=""/>
    <s v=""/>
    <s v=""/>
    <x v="1"/>
  </r>
  <r>
    <n v="1225330.8144"/>
    <n v="32725"/>
    <n v="550958.1"/>
    <x v="0"/>
  </r>
  <r>
    <n v="2036353.3953420001"/>
    <n v="49337"/>
    <n v="884217.71400000004"/>
    <x v="0"/>
  </r>
  <r>
    <n v="4008054.0233639996"/>
    <n v="98543"/>
    <n v="1715042.372"/>
    <x v="0"/>
  </r>
  <r>
    <n v="8729505.1846799981"/>
    <n v="231714"/>
    <n v="3914576.3159999996"/>
    <x v="0"/>
  </r>
  <r>
    <n v="5803384.8260000004"/>
    <n v="214234"/>
    <n v="2206610.2000000002"/>
    <x v="1"/>
  </r>
  <r>
    <n v="2798206.0469440003"/>
    <n v="65464"/>
    <n v="1143525.152"/>
    <x v="0"/>
  </r>
  <r>
    <n v="6576135.6460800003"/>
    <n v="218582"/>
    <n v="3914366.4560000002"/>
    <x v="0"/>
  </r>
  <r>
    <n v="7400642.9735699994"/>
    <n v="230013"/>
    <n v="4033047.9419999998"/>
    <x v="0"/>
  </r>
  <r>
    <n v="1296295.5015200002"/>
    <n v="31610"/>
    <n v="556588.88"/>
    <x v="0"/>
  </r>
  <r>
    <n v="591412.53553200013"/>
    <n v="15747"/>
    <n v="279099.82799999998"/>
    <x v="0"/>
  </r>
  <r>
    <n v="2015328.9870000002"/>
    <n v="106475"/>
    <n v="1815611.7"/>
    <x v="0"/>
  </r>
  <r>
    <n v="1403581.68912"/>
    <n v="76171"/>
    <n v="1349597.7779999999"/>
    <x v="0"/>
  </r>
  <r>
    <n v="5232681.240199999"/>
    <n v="274882"/>
    <n v="4867610.4559999993"/>
    <x v="0"/>
  </r>
  <r>
    <n v="1361489.0180999998"/>
    <n v="73347"/>
    <n v="1312911.2999999998"/>
    <x v="0"/>
  </r>
  <r>
    <n v="1841859.7663499999"/>
    <n v="120195"/>
    <n v="1928648.97"/>
    <x v="0"/>
  </r>
  <r>
    <n v="5274064.5746900002"/>
    <n v="110021"/>
    <n v="2586593.71"/>
    <x v="0"/>
  </r>
  <r>
    <n v="8586836.6913899984"/>
    <n v="203043"/>
    <n v="4521767.6100000003"/>
    <x v="0"/>
  </r>
  <r>
    <n v="1214395.03887"/>
    <n v="56179"/>
    <n v="942121.83"/>
    <x v="0"/>
  </r>
  <r>
    <n v="313548.70791999996"/>
    <n v="14101"/>
    <n v="232948.52"/>
    <x v="0"/>
  </r>
  <r>
    <n v="592614.58425000007"/>
    <n v="28249"/>
    <n v="475995.65"/>
    <x v="0"/>
  </r>
  <r>
    <n v="602791.46760000009"/>
    <n v="28185"/>
    <n v="475762.8"/>
    <x v="0"/>
  </r>
  <r>
    <n v="828453.03618000005"/>
    <n v="42249"/>
    <n v="703868.34"/>
    <x v="0"/>
  </r>
  <r>
    <n v="988982.74529999995"/>
    <n v="12991"/>
    <n v="326074.10000000003"/>
    <x v="0"/>
  </r>
  <r>
    <n v="5163007.0047999993"/>
    <n v="56530"/>
    <n v="1474302.4"/>
    <x v="0"/>
  </r>
  <r>
    <n v="5535430.4016000004"/>
    <n v="66660"/>
    <n v="1585174.8"/>
    <x v="0"/>
  </r>
  <r>
    <n v="1699105.7047200003"/>
    <n v="61293"/>
    <n v="1027270.68"/>
    <x v="0"/>
  </r>
  <r>
    <n v="2537351.9965559994"/>
    <n v="76627"/>
    <n v="1392619.098"/>
    <x v="0"/>
  </r>
  <r>
    <n v="1213000.2522"/>
    <n v="31845"/>
    <n v="546396.51"/>
    <x v="0"/>
  </r>
  <r>
    <n v="3040198.9459200003"/>
    <n v="79908"/>
    <n v="1407499.5120000001"/>
    <x v="0"/>
  </r>
  <r>
    <n v="8721720.8404919989"/>
    <n v="207339"/>
    <n v="3536788.662"/>
    <x v="0"/>
  </r>
  <r>
    <n v="14762396.97184"/>
    <n v="381190"/>
    <n v="6352150.1600000001"/>
    <x v="0"/>
  </r>
  <r>
    <n v="1390035.3873120002"/>
    <n v="31707"/>
    <n v="566667.50399999996"/>
    <x v="0"/>
  </r>
  <r>
    <n v="1350301.698382"/>
    <n v="23471"/>
    <n v="614611.60600000003"/>
    <x v="0"/>
  </r>
  <r>
    <n v="882193.26571199996"/>
    <n v="21516"/>
    <n v="555887.37599999993"/>
    <x v="0"/>
  </r>
  <r>
    <n v="5268347.3501340002"/>
    <n v="112251"/>
    <n v="2812785.5580000002"/>
    <x v="0"/>
  </r>
  <r>
    <n v="2358186.3924079998"/>
    <n v="40357"/>
    <n v="1056061.976"/>
    <x v="0"/>
  </r>
  <r>
    <n v="482389.2"/>
    <n v="8553"/>
    <n v="128295"/>
    <x v="1"/>
  </r>
  <r>
    <n v="87634.5"/>
    <n v="3158"/>
    <n v="47370"/>
    <x v="0"/>
  </r>
  <r>
    <n v="6245889.4826999987"/>
    <n v="399105"/>
    <n v="5244239.7"/>
    <x v="1"/>
  </r>
  <r>
    <n v="1694378.36568"/>
    <n v="35378"/>
    <n v="789919.98399999994"/>
    <x v="0"/>
  </r>
  <r>
    <n v="5078194.33892"/>
    <n v="99191"/>
    <n v="2323053.2200000002"/>
    <x v="0"/>
  </r>
  <r>
    <n v="2779179.2854800001"/>
    <n v="59849"/>
    <n v="1349116.1580000001"/>
    <x v="0"/>
  </r>
  <r>
    <n v="6837599.8844999988"/>
    <n v="159775"/>
    <n v="3303188.35"/>
    <x v="0"/>
  </r>
  <r>
    <n v="2327515.0905160001"/>
    <n v="48398"/>
    <n v="1087115.8759999999"/>
    <x v="0"/>
  </r>
  <r>
    <n v="3360039.5426879991"/>
    <n v="79676"/>
    <n v="1606905.568"/>
    <x v="0"/>
  </r>
  <r>
    <n v="1320068.68992"/>
    <n v="22311"/>
    <n v="514045.44"/>
    <x v="0"/>
  </r>
  <r>
    <n v="1571024.47104"/>
    <n v="36272"/>
    <n v="808140.16"/>
    <x v="0"/>
  </r>
  <r>
    <n v="682059.75669000007"/>
    <n v="17089"/>
    <n v="382964.49"/>
    <x v="0"/>
  </r>
  <r>
    <n v="3092362.5600000005"/>
    <n v="81207"/>
    <n v="1455229.4400000002"/>
    <x v="0"/>
  </r>
  <r>
    <n v="5808518.6675200006"/>
    <n v="163711"/>
    <n v="2776538.56"/>
    <x v="0"/>
  </r>
  <r>
    <n v="2507660.0121599995"/>
    <n v="65484"/>
    <n v="1144005.48"/>
    <x v="0"/>
  </r>
  <r>
    <n v="2249176.6469999994"/>
    <n v="65346"/>
    <n v="1097159.3399999999"/>
    <x v="0"/>
  </r>
  <r>
    <n v="1238570.4564"/>
    <n v="32745"/>
    <n v="596613.89999999991"/>
    <x v="0"/>
  </r>
  <r>
    <s v=""/>
    <s v=""/>
    <s v=""/>
    <x v="1"/>
  </r>
  <r>
    <n v="1647385.2057600003"/>
    <n v="49392"/>
    <n v="877201.92000000004"/>
    <x v="0"/>
  </r>
  <r>
    <n v="1090694.7720000001"/>
    <n v="32878"/>
    <n v="591804"/>
    <x v="0"/>
  </r>
  <r>
    <n v="551592.63945000002"/>
    <n v="16473"/>
    <n v="291077.91000000003"/>
    <x v="0"/>
  </r>
  <r>
    <n v="1583173.1916000003"/>
    <n v="49192"/>
    <n v="886931.76"/>
    <x v="0"/>
  </r>
  <r>
    <n v="2052746.3068200001"/>
    <n v="65791"/>
    <n v="1148710.8600000001"/>
    <x v="0"/>
  </r>
  <r>
    <n v="515653.71087999997"/>
    <n v="16376"/>
    <n v="291165.28000000003"/>
    <x v="0"/>
  </r>
  <r>
    <n v="903536.17382000003"/>
    <n v="32641"/>
    <n v="575134.42000000004"/>
    <x v="0"/>
  </r>
  <r>
    <s v=""/>
    <s v=""/>
    <s v=""/>
    <x v="0"/>
  </r>
  <r>
    <s v=""/>
    <s v=""/>
    <s v=""/>
    <x v="0"/>
  </r>
  <r>
    <n v="2595080.4757920005"/>
    <n v="109683"/>
    <n v="1945337.6880000001"/>
    <x v="0"/>
  </r>
  <r>
    <n v="3462400.7120560003"/>
    <n v="110582"/>
    <n v="1987600.868"/>
    <x v="0"/>
  </r>
  <r>
    <n v="2235857.3001599996"/>
    <n v="66008"/>
    <n v="1112366.8160000001"/>
    <x v="0"/>
  </r>
  <r>
    <n v="3116995.8225599998"/>
    <n v="52522"/>
    <n v="1213783.42"/>
    <x v="0"/>
  </r>
  <r>
    <n v="1553930.4456000002"/>
    <n v="31720"/>
    <n v="725119.2"/>
    <x v="0"/>
  </r>
  <r>
    <n v="2168880.9559999998"/>
    <n v="42320"/>
    <n v="1000867.9999999999"/>
    <x v="0"/>
  </r>
  <r>
    <s v=""/>
    <s v=""/>
    <s v=""/>
    <x v="1"/>
  </r>
  <r>
    <n v="1766795.38959"/>
    <n v="26103"/>
    <n v="657534.57000000007"/>
    <x v="0"/>
  </r>
  <r>
    <n v="831033.79698600003"/>
    <n v="11289"/>
    <n v="278589.94199999998"/>
    <x v="0"/>
  </r>
  <r>
    <n v="561905.022"/>
    <n v="10130"/>
    <n v="239108.52"/>
    <x v="0"/>
  </r>
  <r>
    <n v="787665.25627999997"/>
    <n v="12445"/>
    <n v="325212.74"/>
    <x v="0"/>
  </r>
  <r>
    <n v="1872645.6824399999"/>
    <n v="24074"/>
    <n v="582109.31999999995"/>
    <x v="0"/>
  </r>
  <r>
    <n v="990477.79415999993"/>
    <n v="11314"/>
    <n v="302898.408"/>
    <x v="0"/>
  </r>
  <r>
    <n v="2982255.3216000004"/>
    <n v="46983"/>
    <n v="1164943.4850000001"/>
    <x v="0"/>
  </r>
  <r>
    <n v="719551.18425599998"/>
    <n v="11328"/>
    <n v="294777.21599999996"/>
    <x v="0"/>
  </r>
  <r>
    <n v="2213350.9556399998"/>
    <n v="70813"/>
    <n v="1261887.6599999999"/>
    <x v="0"/>
  </r>
  <r>
    <n v="1552431.12684"/>
    <n v="53286"/>
    <n v="934636.44"/>
    <x v="0"/>
  </r>
  <r>
    <n v="983127.70080000011"/>
    <n v="35340"/>
    <n v="605374.19999999995"/>
    <x v="0"/>
  </r>
  <r>
    <n v="541234.95215999999"/>
    <n v="17724"/>
    <n v="311233.44"/>
    <x v="0"/>
  </r>
  <r>
    <n v="945453.82359999989"/>
    <n v="35485"/>
    <n v="627374.80000000005"/>
    <x v="0"/>
  </r>
  <r>
    <n v="1362732.1572"/>
    <n v="16140"/>
    <n v="404371.56"/>
    <x v="0"/>
  </r>
  <r>
    <n v="3322604.07"/>
    <n v="88911"/>
    <n v="1644853.5"/>
    <x v="0"/>
  </r>
  <r>
    <n v="14303473.367039999"/>
    <n v="382096"/>
    <n v="4966483.8080000002"/>
    <x v="1"/>
  </r>
  <r>
    <n v="597891.41732399992"/>
    <n v="13701"/>
    <n v="240890.98200000002"/>
    <x v="0"/>
  </r>
  <r>
    <n v="1688180.3112240003"/>
    <n v="41733"/>
    <n v="700780.53600000008"/>
    <x v="0"/>
  </r>
  <r>
    <n v="1856555.4084839995"/>
    <n v="41719"/>
    <n v="752861.07400000002"/>
    <x v="0"/>
  </r>
  <r>
    <n v="1235831.6979360001"/>
    <n v="27786"/>
    <n v="501148.29600000003"/>
    <x v="0"/>
  </r>
  <r>
    <n v="5142974.9964120006"/>
    <n v="124058"/>
    <n v="2098317.0120000001"/>
    <x v="0"/>
  </r>
  <r>
    <n v="2462149.4043359999"/>
    <n v="55576"/>
    <n v="998033.80799999996"/>
    <x v="0"/>
  </r>
  <r>
    <n v="12219.034463999998"/>
    <n v="117"/>
    <n v="3053.232"/>
    <x v="0"/>
  </r>
  <r>
    <n v="4371332.4249839997"/>
    <n v="59314"/>
    <n v="1429941.912"/>
    <x v="0"/>
  </r>
  <r>
    <n v="4402398.182728"/>
    <n v="54701"/>
    <n v="1321247.9539999999"/>
    <x v="0"/>
  </r>
  <r>
    <n v="1833390.2459999998"/>
    <n v="22810"/>
    <n v="560669.79999999993"/>
    <x v="0"/>
  </r>
  <r>
    <n v="1678122.759168"/>
    <n v="22734"/>
    <n v="561620.73600000003"/>
    <x v="0"/>
  </r>
  <r>
    <n v="987160.48956000013"/>
    <n v="11634"/>
    <n v="303275.11200000002"/>
    <x v="0"/>
  </r>
  <r>
    <n v="3085940.6306119999"/>
    <n v="44951"/>
    <n v="1084308.0219999999"/>
    <x v="0"/>
  </r>
  <r>
    <n v="3252553.0819200003"/>
    <n v="48270"/>
    <n v="1160796.96"/>
    <x v="0"/>
  </r>
  <r>
    <n v="1388884.0628"/>
    <n v="12350"/>
    <n v="311269.40000000002"/>
    <x v="0"/>
  </r>
  <r>
    <n v="3770518.9019759996"/>
    <n v="47907"/>
    <n v="1247689.9080000001"/>
    <x v="0"/>
  </r>
  <r>
    <n v="8153515.5180160003"/>
    <n v="190958"/>
    <n v="3669448.9280000003"/>
    <x v="0"/>
  </r>
  <r>
    <n v="23608642.223627999"/>
    <n v="333823"/>
    <n v="6044199.2380000008"/>
    <x v="0"/>
  </r>
  <r>
    <n v="10495857.36276"/>
    <n v="148410"/>
    <n v="2687111.4600000004"/>
    <x v="0"/>
  </r>
  <r>
    <n v="1045045.1365200001"/>
    <n v="25190"/>
    <n v="601637.96"/>
    <x v="0"/>
  </r>
  <r>
    <n v="5411868.1690320009"/>
    <n v="124268"/>
    <n v="2660702.148"/>
    <x v="0"/>
  </r>
  <r>
    <n v="1393142.8461440001"/>
    <n v="31208"/>
    <n v="756731.58400000003"/>
    <x v="0"/>
  </r>
  <r>
    <n v="1223728.6050239997"/>
    <n v="28122"/>
    <n v="673859.36399999994"/>
    <x v="0"/>
  </r>
  <r>
    <n v="31356.01728"/>
    <n v="720"/>
    <n v="16652.1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9876.16177600005"/>
    <n v="14046"/>
    <n v="255412.46400000001"/>
    <x v="0"/>
  </r>
  <r>
    <n v="1104692.0152100001"/>
    <n v="41845"/>
    <n v="729651.26500000001"/>
    <x v="0"/>
  </r>
  <r>
    <n v="354968.45621999993"/>
    <n v="14030"/>
    <n v="252287.46"/>
    <x v="0"/>
  </r>
  <r>
    <n v="4437436.1129999999"/>
    <n v="165397"/>
    <n v="2241129.35"/>
    <x v="1"/>
  </r>
  <r>
    <n v="4906666.3672199994"/>
    <n v="120157"/>
    <n v="2135189.89"/>
    <x v="0"/>
  </r>
  <r>
    <n v="7176017.8602"/>
    <n v="218188"/>
    <n v="4047387.4000000004"/>
    <x v="0"/>
  </r>
  <r>
    <n v="4171269.9989400003"/>
    <n v="120626"/>
    <n v="2131461.4200000004"/>
    <x v="0"/>
  </r>
  <r>
    <s v=""/>
    <s v=""/>
    <s v=""/>
    <x v="0"/>
  </r>
  <r>
    <s v=""/>
    <s v=""/>
    <s v=""/>
    <x v="0"/>
  </r>
  <r>
    <n v="596854.85219999996"/>
    <n v="14964"/>
    <n v="286261.32"/>
    <x v="0"/>
  </r>
  <r>
    <n v="1509226.0223040001"/>
    <n v="24392"/>
    <n v="574724.304"/>
    <x v="0"/>
  </r>
  <r>
    <n v="4024358.7274239999"/>
    <n v="75032"/>
    <n v="1688069.936"/>
    <x v="0"/>
  </r>
  <r>
    <n v="1082669.828736"/>
    <n v="18068"/>
    <n v="407324.99200000003"/>
    <x v="0"/>
  </r>
  <r>
    <n v="1123444.1752560001"/>
    <n v="19812"/>
    <n v="444224.66399999999"/>
    <x v="0"/>
  </r>
  <r>
    <n v="350527.67758399993"/>
    <n v="5771"/>
    <n v="135653.12599999999"/>
    <x v="0"/>
  </r>
  <r>
    <n v="1921809.180288"/>
    <n v="25292"/>
    <n v="585560.38400000008"/>
    <x v="0"/>
  </r>
  <r>
    <n v="1027801.8486959997"/>
    <n v="15911"/>
    <n v="377313.45399999997"/>
    <x v="0"/>
  </r>
  <r>
    <n v="2093810.5303380003"/>
    <n v="37893"/>
    <n v="848727.41399999999"/>
    <x v="0"/>
  </r>
  <r>
    <n v="119602.46684000001"/>
    <n v="2020"/>
    <n v="44912.68"/>
    <x v="0"/>
  </r>
  <r>
    <n v="3052062.9887999995"/>
    <n v="38965"/>
    <n v="937653.76000000001"/>
    <x v="0"/>
  </r>
  <r>
    <n v="6266137.9134120001"/>
    <n v="198931"/>
    <n v="3492830.4980000001"/>
    <x v="0"/>
  </r>
  <r>
    <n v="2886886.8506000005"/>
    <n v="79775"/>
    <n v="1417920.85"/>
    <x v="0"/>
  </r>
  <r>
    <n v="14334148.369943999"/>
    <n v="226746"/>
    <n v="5713092.216"/>
    <x v="0"/>
  </r>
  <r>
    <n v="521418.43034399999"/>
    <n v="16079"/>
    <n v="277941.59400000004"/>
    <x v="0"/>
  </r>
  <r>
    <n v="602375.44319999998"/>
    <n v="14892"/>
    <n v="284139.36"/>
    <x v="0"/>
  </r>
  <r>
    <n v="3284337.9951199996"/>
    <n v="87910"/>
    <n v="1662114.37"/>
    <x v="0"/>
  </r>
  <r>
    <n v="8916124.2651650012"/>
    <n v="235985"/>
    <n v="4451385.0549999997"/>
    <x v="0"/>
  </r>
  <r>
    <n v="2148690.8035319997"/>
    <n v="59293"/>
    <n v="1112158.801"/>
    <x v="0"/>
  </r>
  <r>
    <n v="8762029.9209690001"/>
    <n v="229403"/>
    <n v="4357051.178999999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4361.762868"/>
    <n v="30471"/>
    <n v="789259.84200000006"/>
    <x v="0"/>
  </r>
  <r>
    <n v="693229.66992000001"/>
    <n v="15255"/>
    <n v="390772.08"/>
    <x v="0"/>
  </r>
  <r>
    <n v="312586.11309599999"/>
    <n v="5961"/>
    <n v="132620.32800000001"/>
    <x v="0"/>
  </r>
  <r>
    <n v="297471.40074000007"/>
    <n v="5351"/>
    <n v="119466.42600000001"/>
    <x v="0"/>
  </r>
  <r>
    <n v="124554.49343999999"/>
    <n v="1920"/>
    <n v="44981.760000000002"/>
    <x v="0"/>
  </r>
  <r>
    <n v="12352.48"/>
    <n v="200"/>
    <n v="4592"/>
    <x v="0"/>
  </r>
  <r>
    <n v="316159.13838600006"/>
    <n v="6201"/>
    <n v="138121.07399999999"/>
    <x v="0"/>
  </r>
  <r>
    <n v="123006.48298399999"/>
    <n v="1694"/>
    <n v="40906.712"/>
    <x v="0"/>
  </r>
  <r>
    <n v="2307665.0164199998"/>
    <n v="64605"/>
    <n v="1164311.3099999998"/>
    <x v="0"/>
  </r>
  <r>
    <n v="1148320.5227999999"/>
    <n v="32885"/>
    <n v="579959.86"/>
    <x v="0"/>
  </r>
  <r>
    <n v="15384742.359690001"/>
    <n v="410467"/>
    <n v="7179067.829999999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93530.64554399997"/>
    <n v="9108"/>
    <n v="229721.976000000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3875261.5187999997"/>
    <n v="106974"/>
    <n v="1866696.2999999998"/>
    <x v="0"/>
  </r>
  <r>
    <n v="5248366.1580000008"/>
    <n v="142487"/>
    <n v="2499221.98"/>
    <x v="0"/>
  </r>
  <r>
    <s v=""/>
    <s v=""/>
    <s v=""/>
    <x v="0"/>
  </r>
  <r>
    <s v=""/>
    <s v=""/>
    <s v=""/>
    <x v="0"/>
  </r>
  <r>
    <n v="749154.62154000008"/>
    <n v="44963"/>
    <n v="718958.37"/>
    <x v="0"/>
  </r>
  <r>
    <s v=""/>
    <s v=""/>
    <s v=""/>
    <x v="0"/>
  </r>
  <r>
    <s v=""/>
    <s v=""/>
    <s v=""/>
    <x v="0"/>
  </r>
  <r>
    <n v="1261728.2260799999"/>
    <n v="32940"/>
    <n v="596279.88"/>
    <x v="0"/>
  </r>
  <r>
    <n v="1867870.3602240004"/>
    <n v="49674"/>
    <n v="879825.88800000004"/>
    <x v="0"/>
  </r>
  <r>
    <n v="3179569.5427200007"/>
    <n v="82652"/>
    <n v="1488562.52"/>
    <x v="0"/>
  </r>
  <r>
    <n v="1565195.8360319999"/>
    <n v="158891"/>
    <n v="2557509.53599999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6626.21440000006"/>
    <n v="25202"/>
    <n v="362908.8"/>
    <x v="1"/>
  </r>
  <r>
    <n v="8885308.8005240001"/>
    <n v="232307"/>
    <n v="3578457.0279999999"/>
    <x v="0"/>
  </r>
  <r>
    <n v="19844082.048"/>
    <n v="274850"/>
    <n v="5905976.7999999998"/>
    <x v="0"/>
  </r>
  <r>
    <n v="2757857.8223359999"/>
    <n v="33052"/>
    <n v="780820.44799999997"/>
    <x v="0"/>
  </r>
  <r>
    <n v="18399642.618240003"/>
    <n v="198003"/>
    <n v="4847113.4400000004"/>
    <x v="0"/>
  </r>
  <r>
    <n v="6669822.1679999996"/>
    <n v="105250"/>
    <n v="2437800.5"/>
    <x v="0"/>
  </r>
  <r>
    <n v="2406555.8392500002"/>
    <n v="42125"/>
    <n v="1001479.75"/>
    <x v="0"/>
  </r>
  <r>
    <n v="2549004.7544999998"/>
    <n v="53828"/>
    <n v="755260.66800000006"/>
    <x v="1"/>
  </r>
  <r>
    <n v="10406843.270495998"/>
    <n v="219732"/>
    <n v="3077126.9279999998"/>
    <x v="1"/>
  </r>
  <r>
    <n v="4072398.0090500005"/>
    <n v="61937"/>
    <n v="1426409.11"/>
    <x v="0"/>
  </r>
  <r>
    <n v="3674964.7278899997"/>
    <n v="56445"/>
    <n v="1308282.21"/>
    <x v="0"/>
  </r>
  <r>
    <n v="1799866.8599999999"/>
    <n v="69215"/>
    <n v="1142047.5"/>
    <x v="0"/>
  </r>
  <r>
    <n v="2535802.5297000003"/>
    <n v="66562"/>
    <n v="1208100.2999999998"/>
    <x v="0"/>
  </r>
  <r>
    <n v="380546.92319999996"/>
    <n v="15060"/>
    <n v="266863.2"/>
    <x v="0"/>
  </r>
  <r>
    <n v="365022.95543999999"/>
    <n v="14013"/>
    <n v="251393.22000000003"/>
    <x v="0"/>
  </r>
  <r>
    <n v="7140583.6888320018"/>
    <n v="193929"/>
    <n v="3380958.1860000002"/>
    <x v="0"/>
  </r>
  <r>
    <n v="1066177.4035"/>
    <n v="30145"/>
    <n v="523920.1"/>
    <x v="0"/>
  </r>
  <r>
    <n v="989198.29024"/>
    <n v="12988"/>
    <n v="320543.83999999997"/>
    <x v="0"/>
  </r>
  <r>
    <n v="7626184.7591999993"/>
    <n v="90410"/>
    <n v="2308167.3000000003"/>
    <x v="0"/>
  </r>
  <r>
    <n v="19034236.223999999"/>
    <n v="268663"/>
    <n v="6447912"/>
    <x v="0"/>
  </r>
  <r>
    <n v="7420624.2406400014"/>
    <n v="91684"/>
    <n v="2229754.8799999999"/>
    <x v="0"/>
  </r>
  <r>
    <n v="6557247.6076800004"/>
    <n v="82032"/>
    <n v="1903962.72"/>
    <x v="0"/>
  </r>
  <r>
    <n v="3855195.3103999998"/>
    <n v="50260"/>
    <n v="1250468.8"/>
    <x v="0"/>
  </r>
  <r>
    <n v="2408779.7596799997"/>
    <n v="40240"/>
    <n v="902502.72000000009"/>
    <x v="0"/>
  </r>
  <r>
    <n v="1795164.7643279999"/>
    <n v="41691"/>
    <n v="771450.26400000008"/>
    <x v="0"/>
  </r>
  <r>
    <n v="544948.52159999998"/>
    <n v="16464"/>
    <n v="274948.8"/>
    <x v="0"/>
  </r>
  <r>
    <n v="2422456.8967999998"/>
    <n v="26893"/>
    <n v="586267.4"/>
    <x v="0"/>
  </r>
  <r>
    <n v="7903035.2574000005"/>
    <n v="114568"/>
    <n v="2497009.56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n v="3380623.2371999999"/>
    <n v="54105"/>
    <n v="1202213.0999999999"/>
    <x v="0"/>
  </r>
  <r>
    <n v="1798571.5507199999"/>
    <n v="70768"/>
    <n v="1228532.48"/>
    <x v="0"/>
  </r>
  <r>
    <n v="3217766.1925999997"/>
    <n v="127091"/>
    <n v="2266032.5299999998"/>
    <x v="0"/>
  </r>
  <r>
    <n v="680191.89840000006"/>
    <n v="28035"/>
    <n v="490051.8"/>
    <x v="0"/>
  </r>
  <r>
    <n v="362416.88339999999"/>
    <n v="14127"/>
    <n v="253438.38"/>
    <x v="0"/>
  </r>
  <r>
    <n v="1080920.99024"/>
    <n v="42386"/>
    <n v="735820.96"/>
    <x v="0"/>
  </r>
  <r>
    <n v="1034672.2099200002"/>
    <n v="42496"/>
    <n v="734330.88"/>
    <x v="0"/>
  </r>
  <r>
    <n v="643191.7648"/>
    <n v="28496"/>
    <n v="490986.08"/>
    <x v="0"/>
  </r>
  <r>
    <n v="670227.94031999994"/>
    <n v="28407"/>
    <n v="501667.62"/>
    <x v="0"/>
  </r>
  <r>
    <n v="316264.60530000005"/>
    <n v="13810"/>
    <n v="239051.09999999998"/>
    <x v="0"/>
  </r>
  <r>
    <n v="304724.98125000001"/>
    <n v="14125"/>
    <n v="242808.75000000003"/>
    <x v="0"/>
  </r>
  <r>
    <n v="2282556.2034"/>
    <n v="32527"/>
    <n v="722099.4"/>
    <x v="0"/>
  </r>
  <r>
    <n v="356051.43106000003"/>
    <n v="14141"/>
    <n v="242376.74000000002"/>
    <x v="0"/>
  </r>
  <r>
    <n v="1302202.9324"/>
    <n v="56570"/>
    <n v="994048.03999999992"/>
    <x v="0"/>
  </r>
  <r>
    <n v="6242554.9739999995"/>
    <n v="121994"/>
    <n v="2708266.8"/>
    <x v="0"/>
  </r>
  <r>
    <n v="7160046.9696000004"/>
    <n v="112770"/>
    <n v="2724523.2"/>
    <x v="0"/>
  </r>
  <r>
    <s v=""/>
    <s v=""/>
    <s v=""/>
    <x v="0"/>
  </r>
  <r>
    <s v=""/>
    <s v=""/>
    <s v=""/>
    <x v="0"/>
  </r>
  <r>
    <n v="7443342.9726239992"/>
    <n v="85289"/>
    <n v="1920367.1239999998"/>
    <x v="0"/>
  </r>
  <r>
    <n v="872662.3882680001"/>
    <n v="11847"/>
    <n v="273476.14799999999"/>
    <x v="0"/>
  </r>
  <r>
    <n v="1113454.9350400001"/>
    <n v="12296"/>
    <n v="282316.16000000003"/>
    <x v="0"/>
  </r>
  <r>
    <n v="16781045.572512001"/>
    <n v="232487"/>
    <n v="5516451.5360000003"/>
    <x v="0"/>
  </r>
  <r>
    <n v="7924781.3110400019"/>
    <n v="114962"/>
    <n v="2680913.84"/>
    <x v="0"/>
  </r>
  <r>
    <n v="1996893.9334999998"/>
    <n v="25085"/>
    <n v="650454.05000000005"/>
    <x v="0"/>
  </r>
  <r>
    <n v="1519907.168448"/>
    <n v="33357"/>
    <n v="736389.13199999998"/>
    <x v="0"/>
  </r>
  <r>
    <n v="4071503.1676799995"/>
    <n v="64513"/>
    <n v="1505733.42"/>
    <x v="0"/>
  </r>
  <r>
    <n v="2197470.6894400003"/>
    <n v="34423"/>
    <n v="841298.12"/>
    <x v="0"/>
  </r>
  <r>
    <n v="3738543.9796639998"/>
    <n v="44798"/>
    <n v="1060279.064"/>
    <x v="0"/>
  </r>
  <r>
    <n v="4986035.6186159998"/>
    <n v="67037"/>
    <n v="1596553.192"/>
    <x v="0"/>
  </r>
  <r>
    <n v="18119744.741847999"/>
    <n v="212543"/>
    <n v="5030467.7239999995"/>
    <x v="0"/>
  </r>
  <r>
    <n v="5704686.8471879996"/>
    <n v="89017"/>
    <n v="2051307.7480000001"/>
    <x v="0"/>
  </r>
  <r>
    <n v="11155301.580035999"/>
    <n v="139773"/>
    <n v="3614809.3259999999"/>
    <x v="0"/>
  </r>
  <r>
    <n v="763958.45119999989"/>
    <n v="12800"/>
    <n v="294169.59999999998"/>
    <x v="0"/>
  </r>
  <r>
    <n v="3885216.4157400001"/>
    <n v="62241"/>
    <n v="1433659.1939999999"/>
    <x v="0"/>
  </r>
  <r>
    <n v="831444.61024800001"/>
    <n v="12404"/>
    <n v="310124.8079999999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870034.0997000001"/>
    <n v="119724"/>
    <n v="2529887.844"/>
    <x v="0"/>
  </r>
  <r>
    <n v="1068229.7308799999"/>
    <n v="20376"/>
    <n v="501045.84"/>
    <x v="0"/>
  </r>
  <r>
    <n v="23259.986330000003"/>
    <n v="721"/>
    <n v="13360.130000000001"/>
    <x v="0"/>
  </r>
  <r>
    <n v="796.26959999999997"/>
    <n v="30"/>
    <n v="677.1"/>
    <x v="0"/>
  </r>
  <r>
    <n v="859337.30632000009"/>
    <n v="19501"/>
    <n v="426681.88"/>
    <x v="0"/>
  </r>
  <r>
    <n v="18341.940689999999"/>
    <n v="461"/>
    <n v="9362.91"/>
    <x v="0"/>
  </r>
  <r>
    <n v="45951.927840000004"/>
    <n v="2027"/>
    <n v="33202.259999999995"/>
    <x v="0"/>
  </r>
  <r>
    <n v="258259.90007999999"/>
    <n v="8354"/>
    <n v="161816.98000000001"/>
    <x v="0"/>
  </r>
  <r>
    <n v="98025.419519999996"/>
    <n v="4676"/>
    <n v="65089.919999999998"/>
    <x v="0"/>
  </r>
  <r>
    <n v="2818283.11344"/>
    <n v="62841"/>
    <n v="1405627.4879999999"/>
    <x v="0"/>
  </r>
  <r>
    <n v="4757074.8055999996"/>
    <n v="79946"/>
    <n v="1829644.156"/>
    <x v="0"/>
  </r>
  <r>
    <n v="1474210.997406"/>
    <n v="34167"/>
    <n v="772242.53399999999"/>
    <x v="0"/>
  </r>
  <r>
    <n v="6773015.6615800001"/>
    <n v="137102"/>
    <n v="3102618.26"/>
    <x v="0"/>
  </r>
  <r>
    <n v="2452150.4097000002"/>
    <n v="49046"/>
    <n v="1096178.1000000001"/>
    <x v="0"/>
  </r>
  <r>
    <n v="642323.29867999989"/>
    <n v="12946"/>
    <n v="303842.62"/>
    <x v="0"/>
  </r>
  <r>
    <n v="1275149.01675"/>
    <n v="25907"/>
    <n v="602337.75"/>
    <x v="0"/>
  </r>
  <r>
    <n v="1134307.2888000002"/>
    <n v="21104"/>
    <n v="500797.92"/>
    <x v="0"/>
  </r>
  <r>
    <n v="4689770.4294399992"/>
    <n v="88720"/>
    <n v="2064159.5199999998"/>
    <x v="0"/>
  </r>
  <r>
    <n v="4659746.4122299999"/>
    <n v="126815"/>
    <n v="2292054.31"/>
    <x v="0"/>
  </r>
  <r>
    <n v="6701.9050560000005"/>
    <n v="122"/>
    <n v="3137.596"/>
    <x v="0"/>
  </r>
  <r>
    <n v="2567610.3254"/>
    <n v="35390"/>
    <n v="832018.9"/>
    <x v="0"/>
  </r>
  <r>
    <n v="8856436.2906400003"/>
    <n v="185830"/>
    <n v="4113532.88"/>
    <x v="0"/>
  </r>
  <r>
    <n v="4657019.5229580011"/>
    <n v="116203"/>
    <n v="2574361.2620000001"/>
    <x v="0"/>
  </r>
  <r>
    <n v="3772244.748712"/>
    <n v="70862"/>
    <n v="1646549.432"/>
    <x v="0"/>
  </r>
  <r>
    <n v="2087588.6211599999"/>
    <n v="64908"/>
    <n v="1133942.76"/>
    <x v="0"/>
  </r>
  <r>
    <n v="1424376.4685760001"/>
    <n v="44322"/>
    <n v="782194.65599999996"/>
    <x v="0"/>
  </r>
  <r>
    <n v="418762.03445999994"/>
    <n v="16335"/>
    <n v="290403.63"/>
    <x v="0"/>
  </r>
  <r>
    <n v="1256063.4195749999"/>
    <n v="48969"/>
    <n v="872872.42499999993"/>
    <x v="0"/>
  </r>
  <r>
    <n v="416065.761168"/>
    <n v="16102"/>
    <n v="289739.38799999998"/>
    <x v="0"/>
  </r>
  <r>
    <n v="423112.79360000003"/>
    <n v="16480"/>
    <n v="293014.40000000002"/>
    <x v="0"/>
  </r>
  <r>
    <n v="1187709.7447599999"/>
    <n v="48517"/>
    <n v="875246.67999999993"/>
    <x v="0"/>
  </r>
  <r>
    <n v="406754.48047200002"/>
    <n v="16414"/>
    <n v="290954.56400000001"/>
    <x v="0"/>
  </r>
  <r>
    <n v="758460.49785000004"/>
    <n v="32511"/>
    <n v="561822.59100000001"/>
    <x v="0"/>
  </r>
  <r>
    <n v="717724.69264800008"/>
    <n v="32532"/>
    <n v="561599.91600000008"/>
    <x v="0"/>
  </r>
  <r>
    <n v="1168923.7010640001"/>
    <n v="48678"/>
    <n v="882872.88600000006"/>
    <x v="0"/>
  </r>
  <r>
    <n v="1538101.9514249999"/>
    <n v="65221"/>
    <n v="1094734.4850000001"/>
    <x v="0"/>
  </r>
  <r>
    <n v="1909931.6512499996"/>
    <n v="81669"/>
    <n v="1441457.8499999999"/>
    <x v="0"/>
  </r>
  <r>
    <n v="674750.48608800012"/>
    <n v="32264"/>
    <n v="575234.85600000003"/>
    <x v="0"/>
  </r>
  <r>
    <n v="1156213.79874"/>
    <n v="35453"/>
    <n v="638792.15399999998"/>
    <x v="0"/>
  </r>
  <r>
    <n v="1133182.174995"/>
    <n v="35451"/>
    <n v="627801.75899999996"/>
    <x v="0"/>
  </r>
  <r>
    <n v="538770.18426000001"/>
    <n v="17718"/>
    <n v="313785.78000000003"/>
    <x v="0"/>
  </r>
  <r>
    <n v="495100.98422400001"/>
    <n v="17358"/>
    <n v="303556.70399999997"/>
    <x v="0"/>
  </r>
  <r>
    <n v="481049.32114799996"/>
    <n v="17623"/>
    <n v="316896.78599999996"/>
    <x v="0"/>
  </r>
  <r>
    <n v="473574.22192800004"/>
    <n v="17497"/>
    <n v="315085.97599999997"/>
    <x v="0"/>
  </r>
  <r>
    <n v="372828.12211800006"/>
    <n v="13971"/>
    <n v="250388.26200000002"/>
    <x v="0"/>
  </r>
  <r>
    <n v="1676919.4287999999"/>
    <n v="56200"/>
    <n v="1015084.4"/>
    <x v="0"/>
  </r>
  <r>
    <n v="2049142.1460520001"/>
    <n v="72851"/>
    <n v="1216830.253"/>
    <x v="0"/>
  </r>
  <r>
    <n v="1022074.1414399999"/>
    <n v="18017"/>
    <n v="392049.92000000004"/>
    <x v="0"/>
  </r>
  <r>
    <n v="460105.72524000012"/>
    <n v="16477"/>
    <n v="290654.28000000003"/>
    <x v="0"/>
  </r>
  <r>
    <n v="2609407.0641999999"/>
    <n v="82405"/>
    <n v="1460216.5999999999"/>
    <x v="0"/>
  </r>
  <r>
    <n v="442593.89873999998"/>
    <n v="16257"/>
    <n v="279945.53999999998"/>
    <x v="0"/>
  </r>
  <r>
    <n v="852969.82634999987"/>
    <n v="32651"/>
    <n v="543639.14999999991"/>
    <x v="0"/>
  </r>
  <r>
    <n v="965923.46819000004"/>
    <n v="32843"/>
    <n v="591502.43000000005"/>
    <x v="0"/>
  </r>
  <r>
    <n v="1931449.6943000001"/>
    <n v="65023"/>
    <n v="1124897.9000000001"/>
    <x v="0"/>
  </r>
  <r>
    <n v="1778117.031"/>
    <n v="65050"/>
    <n v="1091539"/>
    <x v="0"/>
  </r>
  <r>
    <n v="1857050.3620199999"/>
    <n v="65163"/>
    <n v="1144913.9099999999"/>
    <x v="0"/>
  </r>
  <r>
    <n v="2170094.42496"/>
    <n v="82128"/>
    <n v="1454486.8800000001"/>
    <x v="0"/>
  </r>
  <r>
    <n v="454649.39423999999"/>
    <n v="16273"/>
    <n v="283801.12"/>
    <x v="0"/>
  </r>
  <r>
    <n v="3472450.8181440006"/>
    <n v="113183"/>
    <n v="2031861.2160000002"/>
    <x v="0"/>
  </r>
  <r>
    <n v="437630.51568000001"/>
    <n v="14129"/>
    <n v="252965.61600000001"/>
    <x v="0"/>
  </r>
  <r>
    <n v="113560.82214400001"/>
    <n v="1913"/>
    <n v="44779.504000000001"/>
    <x v="0"/>
  </r>
  <r>
    <n v="4017018.4745600005"/>
    <n v="66563"/>
    <n v="1540267.82"/>
    <x v="0"/>
  </r>
  <r>
    <n v="1835231.7821579999"/>
    <n v="33533"/>
    <n v="758046.99800000002"/>
    <x v="0"/>
  </r>
  <r>
    <n v="614907.30865200004"/>
    <n v="11206"/>
    <n v="246061.34799999997"/>
    <x v="0"/>
  </r>
  <r>
    <n v="3450812.1897999998"/>
    <n v="68990"/>
    <n v="1579319.08"/>
    <x v="0"/>
  </r>
  <r>
    <n v="923648.53415999992"/>
    <n v="15807"/>
    <n v="365078.47200000001"/>
    <x v="0"/>
  </r>
  <r>
    <n v="1125291.5550799998"/>
    <n v="23884"/>
    <n v="538417.01199999999"/>
    <x v="0"/>
  </r>
  <r>
    <n v="1274425.6409759999"/>
    <n v="30252"/>
    <n v="682606.12800000003"/>
    <x v="0"/>
  </r>
  <r>
    <n v="250325.85353700002"/>
    <n v="5063"/>
    <n v="129769.753"/>
    <x v="0"/>
  </r>
  <r>
    <n v="762869.00983200001"/>
    <n v="19078"/>
    <n v="424523.65599999996"/>
    <x v="0"/>
  </r>
  <r>
    <n v="676659.51913600008"/>
    <n v="16144"/>
    <n v="361270.43200000003"/>
    <x v="0"/>
  </r>
  <r>
    <n v="147702.41844599997"/>
    <n v="3138"/>
    <n v="69967.986000000004"/>
    <x v="0"/>
  </r>
  <r>
    <n v="903238.82912000001"/>
    <n v="28436"/>
    <n v="643791.04"/>
    <x v="0"/>
  </r>
  <r>
    <n v="2756939.0988039998"/>
    <n v="52789"/>
    <n v="1203378.044"/>
    <x v="0"/>
  </r>
  <r>
    <n v="1422000.6210079999"/>
    <n v="28501"/>
    <n v="656207.02399999998"/>
    <x v="0"/>
  </r>
  <r>
    <n v="3708463.8507840005"/>
    <n v="71557"/>
    <n v="1675006.2560000001"/>
    <x v="0"/>
  </r>
  <r>
    <n v="3513361.3554600002"/>
    <n v="76087"/>
    <n v="1774424.9270000001"/>
    <x v="0"/>
  </r>
  <r>
    <n v="95550.400959999984"/>
    <n v="3140"/>
    <n v="61565.979999999996"/>
    <x v="0"/>
  </r>
  <r>
    <n v="278093.24789399997"/>
    <n v="7777"/>
    <n v="163488.09399999998"/>
    <x v="0"/>
  </r>
  <r>
    <n v="729132.91694399994"/>
    <n v="14226"/>
    <n v="328734.408"/>
    <x v="0"/>
  </r>
  <r>
    <n v="8776749.1113120001"/>
    <n v="167242"/>
    <n v="4018658.0180000002"/>
    <x v="0"/>
  </r>
  <r>
    <n v="3277874.1985920006"/>
    <n v="69528"/>
    <n v="1592747.4240000001"/>
    <x v="0"/>
  </r>
  <r>
    <n v="974119.40298400004"/>
    <n v="23377"/>
    <n v="550972.51300000004"/>
    <x v="0"/>
  </r>
  <r>
    <n v="399048.48125999991"/>
    <n v="9957"/>
    <n v="223932.93"/>
    <x v="0"/>
  </r>
  <r>
    <n v="719731.71761399996"/>
    <n v="15727"/>
    <n v="369851.859"/>
    <x v="0"/>
  </r>
  <r>
    <n v="649803.48697600001"/>
    <n v="12689"/>
    <n v="298622.92599999998"/>
    <x v="0"/>
  </r>
  <r>
    <n v="859212.18128000002"/>
    <n v="17455"/>
    <n v="397415.44"/>
    <x v="0"/>
  </r>
  <r>
    <n v="1200581.3274000001"/>
    <n v="27706"/>
    <n v="615682.73200000008"/>
    <x v="0"/>
  </r>
  <r>
    <n v="1501770.2597800002"/>
    <n v="31727"/>
    <n v="754658.42200000002"/>
    <x v="0"/>
  </r>
  <r>
    <n v="326277.01915200002"/>
    <n v="7169"/>
    <n v="166808.29200000002"/>
    <x v="0"/>
  </r>
  <r>
    <n v="663656.67213999992"/>
    <n v="15077"/>
    <n v="335010.94"/>
    <x v="0"/>
  </r>
  <r>
    <n v="398073.81420000002"/>
    <n v="7845"/>
    <n v="187417.05000000002"/>
    <x v="0"/>
  </r>
  <r>
    <n v="3678664.7257360006"/>
    <n v="69223"/>
    <n v="1623417.7960000001"/>
    <x v="0"/>
  </r>
  <r>
    <n v="1530651.0550660002"/>
    <n v="30163"/>
    <n v="714923.42600000009"/>
    <x v="0"/>
  </r>
  <r>
    <n v="1554745.060176"/>
    <n v="29337"/>
    <n v="689771.54399999999"/>
    <x v="0"/>
  </r>
  <r>
    <n v="6078690.0684160003"/>
    <n v="98728"/>
    <n v="2308655.5520000001"/>
    <x v="0"/>
  </r>
  <r>
    <n v="5710089.3240319993"/>
    <n v="119816"/>
    <n v="2814238.2080000001"/>
    <x v="0"/>
  </r>
  <r>
    <n v="1476834.8465759996"/>
    <n v="30917"/>
    <n v="730383.20799999998"/>
    <x v="0"/>
  </r>
  <r>
    <n v="1531715.4684000001"/>
    <n v="47892"/>
    <n v="846251.64000000013"/>
    <x v="0"/>
  </r>
  <r>
    <n v="8310485.0573360017"/>
    <n v="269206"/>
    <n v="4781636.9720000001"/>
    <x v="0"/>
  </r>
  <r>
    <n v="2338448.8103999998"/>
    <n v="79650"/>
    <n v="1438160.4000000001"/>
    <x v="0"/>
  </r>
  <r>
    <n v="1508567.98875"/>
    <n v="25145"/>
    <n v="602222.75"/>
    <x v="0"/>
  </r>
  <r>
    <n v="1109567.96025"/>
    <n v="17475"/>
    <n v="422370.75000000006"/>
    <x v="0"/>
  </r>
  <r>
    <n v="1171616.8319999999"/>
    <n v="21852"/>
    <n v="524448"/>
    <x v="0"/>
  </r>
  <r>
    <n v="696960.01599999995"/>
    <n v="10081"/>
    <n v="240331.04"/>
    <x v="0"/>
  </r>
  <r>
    <n v="197149.30257"/>
    <n v="3539"/>
    <n v="86811.67"/>
    <x v="0"/>
  </r>
  <r>
    <n v="90611.495520000011"/>
    <n v="1596"/>
    <n v="39006.240000000005"/>
    <x v="0"/>
  </r>
  <r>
    <n v="1997172.72584"/>
    <n v="45167"/>
    <n v="811199.32000000007"/>
    <x v="0"/>
  </r>
  <r>
    <n v="1860644.5593600001"/>
    <n v="45259"/>
    <n v="767592.64"/>
    <x v="0"/>
  </r>
  <r>
    <n v="3607563.5649899994"/>
    <n v="90559"/>
    <n v="1524107.969999999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46906.75433999998"/>
    <n v="15930"/>
    <n v="289702.98"/>
    <x v="0"/>
  </r>
  <r>
    <n v="1660128.5943"/>
    <n v="47421"/>
    <n v="845279.32499999995"/>
    <x v="0"/>
  </r>
  <r>
    <n v="608808.95524799987"/>
    <n v="15893"/>
    <n v="282641.11199999996"/>
    <x v="0"/>
  </r>
  <r>
    <n v="586381.39607999986"/>
    <n v="15947"/>
    <n v="280029.32"/>
    <x v="0"/>
  </r>
  <r>
    <n v="1583957.663808"/>
    <n v="23788"/>
    <n v="597269.10400000005"/>
    <x v="0"/>
  </r>
  <r>
    <n v="1159284.8407679999"/>
    <n v="30582"/>
    <n v="561669.01199999999"/>
    <x v="0"/>
  </r>
  <r>
    <n v="3456942.037668"/>
    <n v="79793"/>
    <n v="1410421.068"/>
    <x v="0"/>
  </r>
  <r>
    <n v="3359764.3148159999"/>
    <n v="79352"/>
    <n v="1386041.3839999998"/>
    <x v="0"/>
  </r>
  <r>
    <n v="1411511.5762019998"/>
    <n v="31794"/>
    <n v="574485.78599999996"/>
    <x v="0"/>
  </r>
  <r>
    <n v="736317.72291000001"/>
    <n v="15897"/>
    <n v="284842.446"/>
    <x v="0"/>
  </r>
  <r>
    <n v="735408.00547199999"/>
    <n v="15882"/>
    <n v="284160.74400000001"/>
    <x v="0"/>
  </r>
  <r>
    <n v="654954.55999999994"/>
    <n v="15860"/>
    <n v="282308"/>
    <x v="0"/>
  </r>
  <r>
    <n v="728975.43516599992"/>
    <n v="15857"/>
    <n v="279622.33799999999"/>
    <x v="0"/>
  </r>
  <r>
    <n v="1915470.8609400003"/>
    <n v="22540"/>
    <n v="591742.62"/>
    <x v="0"/>
  </r>
  <r>
    <n v="1886074.628583"/>
    <n v="44599"/>
    <n v="788822.51300000004"/>
    <x v="0"/>
  </r>
  <r>
    <n v="828037.03729999997"/>
    <n v="15599"/>
    <n v="403920.50599999999"/>
    <x v="0"/>
  </r>
  <r>
    <n v="1711209.3012000001"/>
    <n v="47334"/>
    <n v="842545.20000000007"/>
    <x v="0"/>
  </r>
  <r>
    <n v="1892126.3445960002"/>
    <n v="47442"/>
    <n v="843945.73800000001"/>
    <x v="0"/>
  </r>
  <r>
    <n v="3133575.1971000005"/>
    <n v="74430"/>
    <n v="1313317.3499999999"/>
    <x v="0"/>
  </r>
  <r>
    <n v="3712312.6738110003"/>
    <n v="88369"/>
    <n v="1564396.4069999999"/>
    <x v="0"/>
  </r>
  <r>
    <n v="1260942.206643"/>
    <n v="31617"/>
    <n v="557692.26300000004"/>
    <x v="0"/>
  </r>
  <r>
    <n v="571729.31550000014"/>
    <n v="15645"/>
    <n v="283174.5"/>
    <x v="0"/>
  </r>
  <r>
    <n v="1152242.6720999999"/>
    <n v="31539"/>
    <n v="564548.1"/>
    <x v="0"/>
  </r>
  <r>
    <n v="5760270.0109919999"/>
    <n v="83818"/>
    <n v="2175328.554"/>
    <x v="0"/>
  </r>
  <r>
    <n v="2533987.5595649998"/>
    <n v="62265"/>
    <n v="1112862.345"/>
    <x v="0"/>
  </r>
  <r>
    <n v="3962954.9628059999"/>
    <n v="95567"/>
    <n v="1720779.402"/>
    <x v="0"/>
  </r>
  <r>
    <n v="1262219.5424999997"/>
    <n v="30863"/>
    <n v="540102.5"/>
    <x v="0"/>
  </r>
  <r>
    <n v="619928.90960000001"/>
    <n v="14872"/>
    <n v="269183.2"/>
    <x v="0"/>
  </r>
  <r>
    <n v="630423.89130000002"/>
    <n v="15533"/>
    <n v="274934.09999999998"/>
    <x v="0"/>
  </r>
  <r>
    <n v="579060.75690000004"/>
    <n v="15601"/>
    <n v="276137.7"/>
    <x v="0"/>
  </r>
  <r>
    <n v="2179507.3775999998"/>
    <n v="31248"/>
    <n v="809323.2"/>
    <x v="0"/>
  </r>
  <r>
    <n v="1932186.8736000003"/>
    <n v="46944"/>
    <n v="849686.4"/>
    <x v="0"/>
  </r>
  <r>
    <n v="640641.17920000001"/>
    <n v="15833"/>
    <n v="278660.80000000005"/>
    <x v="0"/>
  </r>
  <r>
    <n v="638946.27"/>
    <n v="15794"/>
    <n v="274815.59999999998"/>
    <x v="0"/>
  </r>
  <r>
    <n v="1443951.3927560002"/>
    <n v="30658"/>
    <n v="554725.85200000007"/>
    <x v="0"/>
  </r>
  <r>
    <n v="2907643.8673800002"/>
    <n v="73409"/>
    <n v="1301541.57"/>
    <x v="0"/>
  </r>
  <r>
    <n v="2497370.7525599999"/>
    <n v="60062"/>
    <n v="1131568.08"/>
    <x v="0"/>
  </r>
  <r>
    <n v="2736781.0079999999"/>
    <n v="63106"/>
    <n v="1140325.42"/>
    <x v="0"/>
  </r>
  <r>
    <n v="2219842.7820799998"/>
    <n v="58432"/>
    <n v="1104949.1200000001"/>
    <x v="0"/>
  </r>
  <r>
    <n v="6026091.7787999995"/>
    <n v="164061"/>
    <n v="2936691.9"/>
    <x v="0"/>
  </r>
  <r>
    <n v="2168499.0373200001"/>
    <n v="59671"/>
    <n v="1056773.4100000001"/>
    <x v="0"/>
  </r>
  <r>
    <n v="2068220.2751099998"/>
    <n v="58893"/>
    <n v="1107777.3299999998"/>
    <x v="0"/>
  </r>
  <r>
    <n v="486258.49296"/>
    <n v="13187"/>
    <n v="232882.42"/>
    <x v="0"/>
  </r>
  <r>
    <n v="484700.09422999993"/>
    <n v="12953"/>
    <n v="232247.29"/>
    <x v="0"/>
  </r>
  <r>
    <n v="2083021.1176000002"/>
    <n v="52432"/>
    <n v="946397.60000000009"/>
    <x v="0"/>
  </r>
  <r>
    <n v="1427991.58656"/>
    <n v="38962"/>
    <n v="708329.16"/>
    <x v="0"/>
  </r>
  <r>
    <n v="1415757.9685"/>
    <n v="39185"/>
    <n v="706113.7"/>
    <x v="0"/>
  </r>
  <r>
    <n v="411347.29575000005"/>
    <n v="15825"/>
    <n v="287856.75"/>
    <x v="0"/>
  </r>
  <r>
    <n v="415042.21214999998"/>
    <n v="16395"/>
    <n v="291667.05"/>
    <x v="0"/>
  </r>
  <r>
    <n v="876418.29"/>
    <n v="32850"/>
    <n v="594585"/>
    <x v="0"/>
  </r>
  <r>
    <n v="3415147.2479999992"/>
    <n v="128400"/>
    <n v="2275248"/>
    <x v="0"/>
  </r>
  <r>
    <n v="403149.35780000006"/>
    <n v="16255"/>
    <n v="285112.7"/>
    <x v="0"/>
  </r>
  <r>
    <n v="970125.53263999999"/>
    <n v="27322"/>
    <n v="471850.94"/>
    <x v="0"/>
  </r>
  <r>
    <n v="523644.65280000004"/>
    <n v="15336"/>
    <n v="266079.60000000003"/>
    <x v="0"/>
  </r>
  <r>
    <n v="507335.43120000005"/>
    <n v="15310"/>
    <n v="256748.69999999998"/>
    <x v="0"/>
  </r>
  <r>
    <n v="1522398.4949"/>
    <n v="46001"/>
    <n v="795817.3"/>
    <x v="0"/>
  </r>
  <r>
    <n v="751402.19798000006"/>
    <n v="26071"/>
    <n v="463542.38"/>
    <x v="0"/>
  </r>
  <r>
    <n v="636293.36160000006"/>
    <n v="26046"/>
    <n v="457107.30000000005"/>
    <x v="0"/>
  </r>
  <r>
    <n v="1124731.3459199998"/>
    <n v="38688"/>
    <n v="695997.12"/>
    <x v="0"/>
  </r>
  <r>
    <n v="370641.09600000002"/>
    <n v="12970"/>
    <n v="228790.80000000002"/>
    <x v="0"/>
  </r>
  <r>
    <n v="504808.96314000001"/>
    <n v="15907"/>
    <n v="280917.62"/>
    <x v="0"/>
  </r>
  <r>
    <n v="14154036.055599997"/>
    <n v="380492"/>
    <n v="6708073.96"/>
    <x v="0"/>
  </r>
  <r>
    <n v="14554928.0976"/>
    <n v="398163"/>
    <n v="7007668.8000000007"/>
    <x v="0"/>
  </r>
  <r>
    <n v="474068.85407999996"/>
    <n v="15819"/>
    <n v="268290.24"/>
    <x v="0"/>
  </r>
  <r>
    <n v="587870.28350000014"/>
    <n v="15854"/>
    <n v="283310.98000000004"/>
    <x v="0"/>
  </r>
  <r>
    <n v="556314.74976000015"/>
    <n v="15911"/>
    <n v="269532.34000000003"/>
    <x v="0"/>
  </r>
  <r>
    <n v="4645888.3939199997"/>
    <n v="127076"/>
    <n v="2231454.56"/>
    <x v="0"/>
  </r>
  <r>
    <n v="1544415.0403499999"/>
    <n v="40443"/>
    <n v="907945.35"/>
    <x v="0"/>
  </r>
  <r>
    <n v="4537071.2738400009"/>
    <n v="127284"/>
    <n v="2242744.08"/>
    <x v="0"/>
  </r>
  <r>
    <n v="2886603.4260000004"/>
    <n v="79630"/>
    <n v="1404673.2"/>
    <x v="0"/>
  </r>
  <r>
    <n v="9576559.5304079987"/>
    <n v="295192"/>
    <n v="5207482.0719999997"/>
    <x v="0"/>
  </r>
  <r>
    <n v="14732075.809151998"/>
    <n v="456532"/>
    <n v="8024006.432"/>
    <x v="0"/>
  </r>
  <r>
    <n v="1233374.2554599999"/>
    <n v="43731"/>
    <n v="787595.31"/>
    <x v="0"/>
  </r>
  <r>
    <n v="1261152.3216959999"/>
    <n v="44217"/>
    <n v="766192.17599999998"/>
    <x v="0"/>
  </r>
  <r>
    <n v="2055719.4671999998"/>
    <n v="96274"/>
    <n v="1617403.2"/>
    <x v="0"/>
  </r>
  <r>
    <n v="1093674.1200000001"/>
    <n v="10054"/>
    <n v="260398.59999999998"/>
    <x v="0"/>
  </r>
  <r>
    <n v="1023626.9160000001"/>
    <n v="9897"/>
    <n v="257322"/>
    <x v="0"/>
  </r>
  <r>
    <n v="20099621.010545999"/>
    <n v="491029"/>
    <n v="8556671.3539999984"/>
    <x v="0"/>
  </r>
  <r>
    <n v="17427026.399999999"/>
    <n v="571200"/>
    <n v="10824240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14892.63385599991"/>
    <n v="11588"/>
    <n v="277741.18400000001"/>
    <x v="0"/>
  </r>
  <r>
    <n v="887673.17729999986"/>
    <n v="11895"/>
    <n v="309293.78999999998"/>
    <x v="0"/>
  </r>
  <r>
    <n v="3327829.8392800004"/>
    <n v="46780"/>
    <n v="1211882.68"/>
    <x v="0"/>
  </r>
  <r>
    <n v="4900990.7060160004"/>
    <n v="68248"/>
    <n v="1645732.2720000001"/>
    <x v="0"/>
  </r>
  <r>
    <n v="3836352.6960000005"/>
    <n v="51370"/>
    <n v="1296065.1000000001"/>
    <x v="0"/>
  </r>
  <r>
    <n v="5060236.7358719995"/>
    <n v="58963"/>
    <n v="1527849.2560000001"/>
    <x v="0"/>
  </r>
  <r>
    <n v="4189004.2813500008"/>
    <n v="58735"/>
    <n v="1515010.59"/>
    <x v="0"/>
  </r>
  <r>
    <n v="1680316.9558580001"/>
    <n v="20519"/>
    <n v="489460.22599999997"/>
    <x v="0"/>
  </r>
  <r>
    <n v="904265.73660000006"/>
    <n v="12135"/>
    <n v="314417.84999999998"/>
    <x v="0"/>
  </r>
  <r>
    <n v="2431898.7494719997"/>
    <n v="26027"/>
    <n v="646094.24800000002"/>
    <x v="0"/>
  </r>
  <r>
    <n v="6737824.8643859988"/>
    <n v="77973"/>
    <n v="1816614.9539999999"/>
    <x v="0"/>
  </r>
  <r>
    <n v="1232907.9926080001"/>
    <n v="12634"/>
    <n v="283557.49599999998"/>
    <x v="0"/>
  </r>
  <r>
    <n v="4487115.6651999997"/>
    <n v="57218"/>
    <n v="1378953.8"/>
    <x v="0"/>
  </r>
  <r>
    <n v="2983965.2848319998"/>
    <n v="35309"/>
    <n v="927849.902"/>
    <x v="0"/>
  </r>
  <r>
    <n v="1718290.9030400002"/>
    <n v="23866"/>
    <n v="603332.48"/>
    <x v="0"/>
  </r>
  <r>
    <n v="881159.60589799995"/>
    <n v="11297"/>
    <n v="271376.53399999999"/>
    <x v="0"/>
  </r>
  <r>
    <n v="813973.53841199994"/>
    <n v="12013"/>
    <n v="310439.946"/>
    <x v="0"/>
  </r>
  <r>
    <n v="5612836.8974399995"/>
    <n v="71836"/>
    <n v="1834260.4239999999"/>
    <x v="0"/>
  </r>
  <r>
    <n v="768886.01317599986"/>
    <n v="11534"/>
    <n v="277877.12799999997"/>
    <x v="0"/>
  </r>
  <r>
    <n v="4332368.5013520001"/>
    <n v="224547"/>
    <n v="2969409.5279999999"/>
    <x v="1"/>
  </r>
  <r>
    <n v="2105118.2749999999"/>
    <n v="84230"/>
    <n v="1368737.5"/>
    <x v="0"/>
  </r>
  <r>
    <n v="2259203.6025000005"/>
    <n v="127455"/>
    <n v="1673484.1500000001"/>
    <x v="1"/>
  </r>
  <r>
    <n v="4750471.5979500003"/>
    <n v="245583"/>
    <n v="3229416.45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86288.0946000002"/>
    <n v="30582"/>
    <n v="720206.1"/>
    <x v="0"/>
  </r>
  <r>
    <n v="760253.2104000001"/>
    <n v="14010"/>
    <n v="350670.3"/>
    <x v="0"/>
  </r>
  <r>
    <n v="3033726.2518500001"/>
    <n v="58323"/>
    <n v="1375839.57"/>
    <x v="0"/>
  </r>
  <r>
    <n v="542924.44139999989"/>
    <n v="12255"/>
    <n v="288482.7"/>
    <x v="0"/>
  </r>
  <r>
    <n v="236240.35711999997"/>
    <n v="5492"/>
    <n v="128952.16"/>
    <x v="0"/>
  </r>
  <r>
    <n v="314313.67170000001"/>
    <n v="6993"/>
    <n v="175594.23"/>
    <x v="0"/>
  </r>
  <r>
    <n v="519267.62106000003"/>
    <n v="13107"/>
    <n v="309456.27"/>
    <x v="0"/>
  </r>
  <r>
    <n v="665593.65521999996"/>
    <n v="16281"/>
    <n v="410606.82"/>
    <x v="0"/>
  </r>
  <r>
    <n v="692375.50800000003"/>
    <n v="17200"/>
    <n v="414348"/>
    <x v="0"/>
  </r>
  <r>
    <n v="1112479.7774999999"/>
    <n v="21567"/>
    <n v="506824.5"/>
    <x v="0"/>
  </r>
  <r>
    <n v="1040843.0138399999"/>
    <n v="26509"/>
    <n v="628528.39"/>
    <x v="0"/>
  </r>
  <r>
    <n v="1773749.7900000003"/>
    <n v="41000"/>
    <n v="1061490"/>
    <x v="0"/>
  </r>
  <r>
    <n v="2073772.47168"/>
    <n v="52429"/>
    <n v="1371542.64"/>
    <x v="0"/>
  </r>
  <r>
    <n v="63591.705290000005"/>
    <n v="1753"/>
    <n v="41213.030000000006"/>
    <x v="0"/>
  </r>
  <r>
    <n v="69678.02399999999"/>
    <n v="1690"/>
    <n v="41574"/>
    <x v="0"/>
  </r>
  <r>
    <n v="212655.92039999997"/>
    <n v="5115"/>
    <n v="121378.95"/>
    <x v="0"/>
  </r>
  <r>
    <n v="469522.73779999994"/>
    <n v="11551"/>
    <n v="281151.34000000003"/>
    <x v="0"/>
  </r>
  <r>
    <n v="305293.10448000004"/>
    <n v="7384"/>
    <n v="177289.84000000003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21561.0941460002"/>
    <n v="205943"/>
    <n v="4535276.7459999993"/>
    <x v="0"/>
  </r>
  <r>
    <n v="2216247.0043799998"/>
    <n v="65519"/>
    <n v="1113691.9620000001"/>
    <x v="0"/>
  </r>
  <r>
    <n v="2071859.26464"/>
    <n v="65230"/>
    <n v="1162659.52"/>
    <x v="0"/>
  </r>
  <r>
    <n v="594388.3689199998"/>
    <n v="16570"/>
    <n v="284805.15999999997"/>
    <x v="0"/>
  </r>
  <r>
    <n v="778454.33501799987"/>
    <n v="30257"/>
    <n v="523506.614"/>
    <x v="0"/>
  </r>
  <r>
    <n v="1540028.5271400001"/>
    <n v="62065"/>
    <n v="1077696.660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442426.4079999998"/>
    <n v="26280"/>
    <n v="667512"/>
    <x v="0"/>
  </r>
  <r>
    <n v="1998963.1250399998"/>
    <n v="21902"/>
    <n v="548864.12"/>
    <x v="0"/>
  </r>
  <r>
    <n v="1532018.5"/>
    <n v="23000"/>
    <n v="580750"/>
    <x v="0"/>
  </r>
  <r>
    <n v="843879.60459000012"/>
    <n v="12837"/>
    <n v="326958.39"/>
    <x v="0"/>
  </r>
  <r>
    <n v="1017042.74264"/>
    <n v="12811"/>
    <n v="331933.01"/>
    <x v="0"/>
  </r>
  <r>
    <n v="690832.68234000006"/>
    <n v="10919"/>
    <n v="286296.18"/>
    <x v="0"/>
  </r>
  <r>
    <n v="2168199.6026399997"/>
    <n v="26343"/>
    <n v="659628.72"/>
    <x v="0"/>
  </r>
  <r>
    <n v="4525412.7841100004"/>
    <n v="52417"/>
    <n v="1371752.8900000001"/>
    <x v="0"/>
  </r>
  <r>
    <n v="935541.38004000008"/>
    <n v="12751"/>
    <n v="323492.87"/>
    <x v="0"/>
  </r>
  <r>
    <n v="1772344.3408000001"/>
    <n v="25936"/>
    <n v="656180.80000000005"/>
    <x v="0"/>
  </r>
  <r>
    <n v="662553.50485999987"/>
    <n v="11791"/>
    <n v="299797.96599999996"/>
    <x v="0"/>
  </r>
  <r>
    <n v="2464708.5562860002"/>
    <n v="46491"/>
    <n v="1142655.798"/>
    <x v="0"/>
  </r>
  <r>
    <n v="647297.13683600002"/>
    <n v="11719"/>
    <n v="297334.46799999999"/>
    <x v="0"/>
  </r>
  <r>
    <n v="573333.90297599998"/>
    <n v="10464"/>
    <n v="256640.06399999998"/>
    <x v="0"/>
  </r>
  <r>
    <n v="6082543.7874499997"/>
    <n v="118009"/>
    <n v="2746069.43"/>
    <x v="0"/>
  </r>
  <r>
    <n v="3107524.013154"/>
    <n v="56237"/>
    <n v="1289964.3059999999"/>
    <x v="0"/>
  </r>
  <r>
    <n v="7566971.0556580005"/>
    <n v="159877"/>
    <n v="3846960.3740000003"/>
    <x v="0"/>
  </r>
  <r>
    <n v="2343066.3969999999"/>
    <n v="46775"/>
    <n v="1079754.1000000001"/>
    <x v="0"/>
  </r>
  <r>
    <n v="626597.49380799988"/>
    <n v="11308"/>
    <n v="254610.92799999999"/>
    <x v="0"/>
  </r>
  <r>
    <n v="1614783.7270000002"/>
    <n v="23395"/>
    <n v="546273.25"/>
    <x v="0"/>
  </r>
  <r>
    <n v="6616812.3471040009"/>
    <n v="93992"/>
    <n v="2344724.432"/>
    <x v="0"/>
  </r>
  <r>
    <n v="1928931.521616"/>
    <n v="43854"/>
    <n v="789898.24800000002"/>
    <x v="0"/>
  </r>
  <r>
    <n v="4339750.9562999997"/>
    <n v="102090"/>
    <n v="1805972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00400.83078399999"/>
    <n v="11879"/>
    <n v="297260.09600000002"/>
    <x v="0"/>
  </r>
  <r>
    <n v="983269.10455200006"/>
    <n v="12047"/>
    <n v="301801.44400000002"/>
    <x v="0"/>
  </r>
  <r>
    <n v="960522.42429"/>
    <n v="12051"/>
    <n v="298021.23"/>
    <x v="0"/>
  </r>
  <r>
    <n v="2084626.3412100002"/>
    <n v="23695"/>
    <n v="601450.18499999994"/>
    <x v="0"/>
  </r>
  <r>
    <n v="3555661.5945300004"/>
    <n v="35821"/>
    <n v="933244.51300000004"/>
    <x v="0"/>
  </r>
  <r>
    <n v="3190546.2978560003"/>
    <n v="35732"/>
    <n v="940609.16800000006"/>
    <x v="0"/>
  </r>
  <r>
    <n v="825471.54550800007"/>
    <n v="12006"/>
    <n v="310211.02799999999"/>
    <x v="0"/>
  </r>
  <r>
    <n v="1819272.9460500001"/>
    <n v="23609"/>
    <n v="611520.31799999997"/>
    <x v="0"/>
  </r>
  <r>
    <n v="2088482.00022"/>
    <n v="23741"/>
    <n v="616435.06499999994"/>
    <x v="0"/>
  </r>
  <r>
    <n v="652724.88381400006"/>
    <n v="11897"/>
    <n v="291785.82199999999"/>
    <x v="0"/>
  </r>
  <r>
    <n v="2075224.3280999998"/>
    <n v="35420"/>
    <n v="904237.18"/>
    <x v="0"/>
  </r>
  <r>
    <n v="658646.08913999994"/>
    <n v="11035"/>
    <n v="270269.22000000003"/>
    <x v="0"/>
  </r>
  <r>
    <s v=""/>
    <s v=""/>
    <s v=""/>
    <x v="0"/>
  </r>
  <r>
    <s v=""/>
    <s v=""/>
    <s v=""/>
    <x v="0"/>
  </r>
  <r>
    <s v=""/>
    <s v=""/>
    <s v=""/>
    <x v="0"/>
  </r>
  <r>
    <n v="1327533.765412"/>
    <n v="23033"/>
    <n v="575686.80200000003"/>
    <x v="0"/>
  </r>
  <r>
    <n v="1216236.224682"/>
    <n v="22819"/>
    <n v="557650.72199999995"/>
    <x v="0"/>
  </r>
  <r>
    <n v="2759869.5100800004"/>
    <n v="49580"/>
    <n v="1227699.96"/>
    <x v="0"/>
  </r>
  <r>
    <n v="1923846.8969159999"/>
    <n v="31769"/>
    <n v="776370.82199999993"/>
    <x v="0"/>
  </r>
  <r>
    <n v="1216236.224682"/>
    <n v="22819"/>
    <n v="557650.72199999995"/>
    <x v="0"/>
  </r>
  <r>
    <n v="152755.95535199999"/>
    <n v="2439"/>
    <n v="58594.536"/>
    <x v="0"/>
  </r>
  <r>
    <n v="152755.95535199999"/>
    <n v="2439"/>
    <n v="58594.536"/>
    <x v="0"/>
  </r>
  <r>
    <n v="3350128.8113280004"/>
    <n v="54486"/>
    <n v="1382636.736"/>
    <x v="0"/>
  </r>
  <r>
    <n v="5532032.1606000001"/>
    <n v="115183"/>
    <n v="2911595.8739999998"/>
    <x v="0"/>
  </r>
  <r>
    <n v="709072.39423999994"/>
    <n v="15566"/>
    <n v="408451.83999999997"/>
    <x v="0"/>
  </r>
  <r>
    <n v="5988857.7098399997"/>
    <n v="114216"/>
    <n v="2756032.08"/>
    <x v="0"/>
  </r>
  <r>
    <n v="4536059.3974799998"/>
    <n v="75738"/>
    <n v="1913141.8800000001"/>
    <x v="0"/>
  </r>
  <r>
    <n v="70671.693539999993"/>
    <n v="1941"/>
    <n v="50407.77"/>
    <x v="0"/>
  </r>
  <r>
    <n v="22805028.749119997"/>
    <n v="390799"/>
    <n v="9863766.7599999998"/>
    <x v="0"/>
  </r>
  <r>
    <n v="1164615.658752"/>
    <n v="20056"/>
    <n v="486879.45600000001"/>
    <x v="0"/>
  </r>
  <r>
    <n v="1164615.658752"/>
    <n v="20056"/>
    <n v="486879.45600000001"/>
    <x v="0"/>
  </r>
  <r>
    <n v="1324804.5623999999"/>
    <n v="24664"/>
    <n v="587496.48"/>
    <x v="0"/>
  </r>
  <r>
    <n v="1537399.001528"/>
    <n v="22138"/>
    <n v="535119.73600000003"/>
    <x v="0"/>
  </r>
  <r>
    <n v="1537399.001528"/>
    <n v="22138"/>
    <n v="535119.73600000003"/>
    <x v="0"/>
  </r>
  <r>
    <n v="7783847.4127800008"/>
    <n v="154090"/>
    <n v="3925288.66"/>
    <x v="0"/>
  </r>
  <r>
    <n v="1759475.5165319997"/>
    <n v="27217"/>
    <n v="664203.66799999995"/>
    <x v="0"/>
  </r>
  <r>
    <n v="367726.57081599999"/>
    <n v="5654"/>
    <n v="136397.09599999999"/>
    <x v="0"/>
  </r>
  <r>
    <n v="367661.53251200001"/>
    <n v="5653"/>
    <n v="136372.97199999998"/>
    <x v="0"/>
  </r>
  <r>
    <n v="561992.09140799998"/>
    <n v="10911"/>
    <n v="236528.658"/>
    <x v="0"/>
  </r>
  <r>
    <n v="1344533.7808500002"/>
    <n v="17582"/>
    <n v="437246.75799999997"/>
    <x v="0"/>
  </r>
  <r>
    <n v="1041614.75544"/>
    <n v="21990"/>
    <n v="509596.26"/>
    <x v="0"/>
  </r>
  <r>
    <n v="1331487.8401929999"/>
    <n v="18053"/>
    <n v="468998.88699999999"/>
    <x v="0"/>
  </r>
  <r>
    <n v="494229.65759999998"/>
    <n v="9013"/>
    <n v="235347.45599999998"/>
    <x v="0"/>
  </r>
  <r>
    <n v="14459214.015470002"/>
    <n v="194395"/>
    <n v="4662758.47"/>
    <x v="0"/>
  </r>
  <r>
    <n v="387009.50995199999"/>
    <n v="8936"/>
    <n v="234409.152"/>
    <x v="0"/>
  </r>
  <r>
    <n v="189202.87583999999"/>
    <n v="4730"/>
    <n v="104589.75999999999"/>
    <x v="0"/>
  </r>
  <r>
    <n v="1621703.702208"/>
    <n v="35796"/>
    <n v="939573.40800000005"/>
    <x v="0"/>
  </r>
  <r>
    <n v="7920715.6938399989"/>
    <n v="213674"/>
    <n v="3752115.44"/>
    <x v="0"/>
  </r>
  <r>
    <n v="1192273.2154999999"/>
    <n v="35786"/>
    <n v="635201.5"/>
    <x v="0"/>
  </r>
  <r>
    <n v="631405.6320000001"/>
    <n v="15250"/>
    <n v="275964"/>
    <x v="0"/>
  </r>
  <r>
    <n v="618125.35190399981"/>
    <n v="15237"/>
    <n v="273991.734"/>
    <x v="0"/>
  </r>
  <r>
    <n v="1738204.39512"/>
    <n v="45480"/>
    <n v="814910.64"/>
    <x v="0"/>
  </r>
  <r>
    <n v="1177572.00648"/>
    <n v="30301"/>
    <n v="508450.78"/>
    <x v="0"/>
  </r>
  <r>
    <n v="569545.935696"/>
    <n v="13688"/>
    <n v="248601.45599999998"/>
    <x v="0"/>
  </r>
  <r>
    <n v="1355494.5"/>
    <n v="33469"/>
    <n v="602442"/>
    <x v="0"/>
  </r>
  <r>
    <n v="2753688.7890899996"/>
    <n v="66771"/>
    <n v="1190526.93"/>
    <x v="0"/>
  </r>
  <r>
    <n v="1354529.9174400002"/>
    <n v="33537"/>
    <n v="587903.61"/>
    <x v="0"/>
  </r>
  <r>
    <n v="53677.577043999991"/>
    <n v="757"/>
    <n v="17348.925999999999"/>
    <x v="0"/>
  </r>
  <r>
    <n v="2499.555492"/>
    <n v="51"/>
    <n v="1160.9639999999999"/>
    <x v="0"/>
  </r>
  <r>
    <n v="5776486.8579599997"/>
    <n v="119167"/>
    <n v="2137855.98"/>
    <x v="0"/>
  </r>
  <r>
    <n v="2978438.0745000001"/>
    <n v="185465"/>
    <n v="2993405.1"/>
    <x v="0"/>
  </r>
  <r>
    <n v="268048.62526400003"/>
    <n v="15707"/>
    <n v="281563.68199999997"/>
    <x v="0"/>
  </r>
  <r>
    <n v="1337690.0544"/>
    <n v="79864"/>
    <n v="1341715.2"/>
    <x v="0"/>
  </r>
  <r>
    <n v="10537017.528179999"/>
    <n v="238134"/>
    <n v="4866982.6919999998"/>
    <x v="0"/>
  </r>
  <r>
    <n v="2400073.1430260004"/>
    <n v="59893"/>
    <n v="1067173.4740000002"/>
    <x v="0"/>
  </r>
  <r>
    <n v="1241698.6579199999"/>
    <n v="29846"/>
    <n v="540809.52"/>
    <x v="0"/>
  </r>
  <r>
    <n v="1146310.66368"/>
    <n v="30160"/>
    <n v="535159.04000000004"/>
    <x v="0"/>
  </r>
  <r>
    <n v="24758713.418999996"/>
    <n v="550726"/>
    <n v="11840609"/>
    <x v="0"/>
  </r>
  <r>
    <n v="2037621.0318"/>
    <n v="80098"/>
    <n v="1429909.496"/>
    <x v="0"/>
  </r>
  <r>
    <n v="2931877.4365999997"/>
    <n v="112445"/>
    <n v="1975658.6500000001"/>
    <x v="0"/>
  </r>
  <r>
    <n v="1272794.79366"/>
    <n v="48102"/>
    <n v="829182.27599999995"/>
    <x v="0"/>
  </r>
  <r>
    <n v="8981252.7814079989"/>
    <n v="303454"/>
    <n v="5374777.2479999997"/>
    <x v="0"/>
  </r>
  <r>
    <n v="7693462.7750700014"/>
    <n v="272455"/>
    <n v="4860052.29"/>
    <x v="0"/>
  </r>
  <r>
    <n v="1344418.074944"/>
    <n v="48154"/>
    <n v="849821.79200000002"/>
    <x v="0"/>
  </r>
  <r>
    <n v="406565.496744"/>
    <n v="15994"/>
    <n v="285109.04399999999"/>
    <x v="0"/>
  </r>
  <r>
    <n v="1974799.21401"/>
    <n v="80253"/>
    <n v="1405551.0419999999"/>
    <x v="0"/>
  </r>
  <r>
    <s v=""/>
    <s v=""/>
    <s v=""/>
    <x v="0"/>
  </r>
  <r>
    <s v=""/>
    <s v=""/>
    <s v=""/>
    <x v="0"/>
  </r>
  <r>
    <n v="4708538.8014000002"/>
    <n v="98070"/>
    <n v="1654440.9000000001"/>
    <x v="0"/>
  </r>
  <r>
    <n v="2140892.6002799999"/>
    <n v="48787"/>
    <n v="856699.72"/>
    <x v="0"/>
  </r>
  <r>
    <n v="2587083.8571200003"/>
    <n v="65324"/>
    <n v="1094830.24"/>
    <x v="0"/>
  </r>
  <r>
    <n v="3019476.7923600003"/>
    <n v="82037"/>
    <n v="1481588.22"/>
    <x v="0"/>
  </r>
  <r>
    <s v=""/>
    <s v=""/>
    <s v=""/>
    <x v="0"/>
  </r>
  <r>
    <n v="1541078.0945999997"/>
    <n v="32395"/>
    <n v="835272.67999999993"/>
    <x v="0"/>
  </r>
  <r>
    <n v="2775767.5785119995"/>
    <n v="53836"/>
    <n v="1239735.4079999998"/>
    <x v="0"/>
  </r>
  <r>
    <n v="850807.91449999984"/>
    <n v="18875"/>
    <n v="421818.5"/>
    <x v="0"/>
  </r>
  <r>
    <n v="728606.01059999992"/>
    <n v="14306"/>
    <n v="373644.10800000001"/>
    <x v="0"/>
  </r>
  <r>
    <n v="221406.33170400001"/>
    <n v="5037"/>
    <n v="117644.17200000001"/>
    <x v="0"/>
  </r>
  <r>
    <n v="74812.422959999996"/>
    <n v="1644"/>
    <n v="41724.72000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664273.2651200001"/>
    <n v="72568"/>
    <n v="1481112.8800000001"/>
    <x v="0"/>
  </r>
  <r>
    <n v="4370533.1697300002"/>
    <n v="64949"/>
    <n v="1325609.0900000001"/>
    <x v="0"/>
  </r>
  <r>
    <n v="5777278.3294800008"/>
    <n v="161791"/>
    <n v="3213169.26"/>
    <x v="0"/>
  </r>
  <r>
    <n v="14360100.337399999"/>
    <n v="691993"/>
    <n v="8788311.0999999996"/>
    <x v="1"/>
  </r>
  <r>
    <n v="286772.2"/>
    <n v="5291"/>
    <n v="132275"/>
    <x v="0"/>
  </r>
  <r>
    <n v="450974.66226000001"/>
    <n v="10713"/>
    <n v="252505.41"/>
    <x v="0"/>
  </r>
  <r>
    <n v="1169884.7207599999"/>
    <n v="22463"/>
    <n v="530800.68999999994"/>
    <x v="0"/>
  </r>
  <r>
    <n v="761331.56799999997"/>
    <n v="17684"/>
    <n v="415574"/>
    <x v="0"/>
  </r>
  <r>
    <n v="230065.4124"/>
    <n v="5128"/>
    <n v="128456.40000000001"/>
    <x v="0"/>
  </r>
  <r>
    <n v="75222.366450000001"/>
    <n v="1705"/>
    <n v="39948.15"/>
    <x v="0"/>
  </r>
  <r>
    <n v="790642.66512000002"/>
    <n v="19272"/>
    <n v="488352.48"/>
    <x v="0"/>
  </r>
  <r>
    <n v="132245.71584000002"/>
    <n v="3644"/>
    <n v="85706.880000000005"/>
    <x v="0"/>
  </r>
  <r>
    <n v="1229520.0891600002"/>
    <n v="34826"/>
    <n v="798908.44000000006"/>
    <x v="0"/>
  </r>
  <r>
    <n v="2454194.6790400003"/>
    <n v="56143"/>
    <n v="1275568.96"/>
    <x v="0"/>
  </r>
  <r>
    <n v="937226.75928"/>
    <n v="23443"/>
    <n v="521841.18000000005"/>
    <x v="0"/>
  </r>
  <r>
    <n v="1509156.8621999999"/>
    <n v="28340"/>
    <n v="665706.6"/>
    <x v="0"/>
  </r>
  <r>
    <n v="515071.55867999996"/>
    <n v="9611"/>
    <n v="227204.04"/>
    <x v="0"/>
  </r>
  <r>
    <n v="619851.77099999995"/>
    <n v="14900"/>
    <n v="339273"/>
    <x v="0"/>
  </r>
  <r>
    <n v="2306966.0327999997"/>
    <n v="37977"/>
    <n v="868913.76"/>
    <x v="0"/>
  </r>
  <r>
    <n v="1569030.3156000003"/>
    <n v="29612"/>
    <n v="656498.04"/>
    <x v="0"/>
  </r>
  <r>
    <n v="181786.79496"/>
    <n v="3162"/>
    <n v="74686.44"/>
    <x v="0"/>
  </r>
  <r>
    <n v="1343089.719"/>
    <n v="23481"/>
    <n v="551803.5"/>
    <x v="0"/>
  </r>
  <r>
    <n v="600329.28383999993"/>
    <n v="11043"/>
    <n v="252663.84"/>
    <x v="0"/>
  </r>
  <r>
    <n v="892147.36379999993"/>
    <n v="17284"/>
    <n v="395630.76"/>
    <x v="0"/>
  </r>
  <r>
    <n v="207222.31388999999"/>
    <n v="5199"/>
    <n v="116613.56999999999"/>
    <x v="0"/>
  </r>
  <r>
    <n v="358222.90175999998"/>
    <n v="7848"/>
    <n v="184271.04"/>
    <x v="0"/>
  </r>
  <r>
    <n v="75997.666799999992"/>
    <n v="1653"/>
    <n v="39093.449999999997"/>
    <x v="0"/>
  </r>
  <r>
    <n v="1383023.27412"/>
    <n v="30661"/>
    <n v="718080.62"/>
    <x v="0"/>
  </r>
  <r>
    <n v="292404.57144000003"/>
    <n v="6376"/>
    <n v="149262.16"/>
    <x v="0"/>
  </r>
  <r>
    <n v="1115185.905"/>
    <n v="20676"/>
    <n v="491055"/>
    <x v="0"/>
  </r>
  <r>
    <n v="1474277.2844799999"/>
    <n v="25529"/>
    <n v="584103.52"/>
    <x v="0"/>
  </r>
  <r>
    <n v="899124.08486400021"/>
    <n v="12312"/>
    <n v="289479.74400000001"/>
    <x v="0"/>
  </r>
  <r>
    <n v="1772369.7609599999"/>
    <n v="25488"/>
    <n v="601007.03999999992"/>
    <x v="0"/>
  </r>
  <r>
    <n v="3609076.4717279999"/>
    <n v="63427"/>
    <n v="1511338.555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362931.7662400003"/>
    <n v="111191"/>
    <n v="1872456.44"/>
    <x v="0"/>
  </r>
  <r>
    <n v="1189538.8461"/>
    <n v="48807"/>
    <n v="868276.52999999991"/>
    <x v="0"/>
  </r>
  <r>
    <n v="2258238.8810799997"/>
    <n v="82286"/>
    <n v="1459753.64"/>
    <x v="0"/>
  </r>
  <r>
    <n v="1237924.233"/>
    <n v="48230"/>
    <n v="870551.5"/>
    <x v="0"/>
  </r>
  <r>
    <n v="794396.46"/>
    <n v="31350"/>
    <n v="555522"/>
    <x v="0"/>
  </r>
  <r>
    <n v="395122.92304999998"/>
    <n v="16421"/>
    <n v="293771.69"/>
    <x v="0"/>
  </r>
  <r>
    <n v="361722.56400000001"/>
    <n v="15975"/>
    <n v="280840.5"/>
    <x v="0"/>
  </r>
  <r>
    <n v="373395.90210000006"/>
    <n v="15335"/>
    <n v="270969.45"/>
    <x v="0"/>
  </r>
  <r>
    <n v="319105.44357999996"/>
    <n v="14213"/>
    <n v="237783.49000000002"/>
    <x v="0"/>
  </r>
  <r>
    <n v="1210881.1662999999"/>
    <n v="46631"/>
    <n v="806716.3"/>
    <x v="0"/>
  </r>
  <r>
    <n v="859970.01244000008"/>
    <n v="33031"/>
    <n v="574078.77999999991"/>
    <x v="0"/>
  </r>
  <r>
    <n v="1445621.0482999997"/>
    <n v="61231"/>
    <n v="1034803.8999999999"/>
    <x v="0"/>
  </r>
  <r>
    <n v="1164765.6099200002"/>
    <n v="49496"/>
    <n v="860240.48"/>
    <x v="0"/>
  </r>
  <r>
    <n v="17742579.505200002"/>
    <n v="639790"/>
    <n v="10825246.800000001"/>
    <x v="0"/>
  </r>
  <r>
    <n v="392566.78216000006"/>
    <n v="7910"/>
    <n v="181407.94"/>
    <x v="0"/>
  </r>
  <r>
    <n v="264251.96096"/>
    <n v="6344"/>
    <n v="137918.56"/>
    <x v="0"/>
  </r>
  <r>
    <n v="403038.68341199995"/>
    <n v="8237"/>
    <n v="209697.54599999997"/>
    <x v="0"/>
  </r>
  <r>
    <n v="300234.91895999998"/>
    <n v="9595"/>
    <n v="212030.31"/>
    <x v="0"/>
  </r>
  <r>
    <n v="327351.72052799998"/>
    <n v="6356"/>
    <n v="149067.26799999998"/>
    <x v="0"/>
  </r>
  <r>
    <n v="3963861.1843200005"/>
    <n v="77916"/>
    <n v="1785523.0560000001"/>
    <x v="0"/>
  </r>
  <r>
    <n v="1752180.4175399996"/>
    <n v="35385"/>
    <n v="797896.36499999999"/>
    <x v="0"/>
  </r>
  <r>
    <n v="114231.39173600002"/>
    <n v="3164"/>
    <n v="65725.771999999997"/>
    <x v="0"/>
  </r>
  <r>
    <n v="103085.58260000001"/>
    <n v="3332"/>
    <n v="72087.820000000007"/>
    <x v="0"/>
  </r>
  <r>
    <n v="5269227.3790919995"/>
    <n v="124071"/>
    <n v="2136750.7620000001"/>
    <x v="0"/>
  </r>
  <r>
    <s v=""/>
    <s v=""/>
    <s v=""/>
    <x v="0"/>
  </r>
  <r>
    <s v=""/>
    <s v=""/>
    <s v=""/>
    <x v="0"/>
  </r>
  <r>
    <n v="344475.80579999997"/>
    <n v="17122"/>
    <n v="288505.7"/>
    <x v="0"/>
  </r>
  <r>
    <n v="3689481.6552510005"/>
    <n v="170957"/>
    <n v="2875667.6970000002"/>
    <x v="0"/>
  </r>
  <r>
    <n v="4909496.0417359993"/>
    <n v="222904"/>
    <n v="3862703.4160000002"/>
    <x v="0"/>
  </r>
  <r>
    <n v="1818122.0514120001"/>
    <n v="85817"/>
    <n v="1463866.3859999999"/>
    <x v="0"/>
  </r>
  <r>
    <n v="1229712.5337119999"/>
    <n v="30116"/>
    <n v="537931.99199999997"/>
    <x v="0"/>
  </r>
  <r>
    <n v="2474977.4504279997"/>
    <n v="60266"/>
    <n v="1061766.3879999998"/>
    <x v="0"/>
  </r>
  <r>
    <n v="6795945.5400199993"/>
    <n v="120757"/>
    <n v="2644336.7859999998"/>
    <x v="0"/>
  </r>
  <r>
    <n v="819153.88280000014"/>
    <n v="14333"/>
    <n v="372342.674"/>
    <x v="0"/>
  </r>
  <r>
    <n v="4512731.5355199995"/>
    <n v="129922"/>
    <n v="2216469.3199999998"/>
    <x v="0"/>
  </r>
  <r>
    <n v="1156226.8147199999"/>
    <n v="28998"/>
    <n v="528923.5199999999"/>
    <x v="0"/>
  </r>
  <r>
    <n v="483972.31349999993"/>
    <n v="14283"/>
    <n v="241382.69999999998"/>
    <x v="0"/>
  </r>
  <r>
    <n v="2039682.0987900002"/>
    <n v="58919"/>
    <n v="1023423.03"/>
    <x v="0"/>
  </r>
  <r>
    <n v="2546927.9326800001"/>
    <n v="72734"/>
    <n v="1246660.76"/>
    <x v="0"/>
  </r>
  <r>
    <n v="579817.53375000006"/>
    <n v="14599"/>
    <n v="260592.15000000002"/>
    <x v="0"/>
  </r>
  <r>
    <n v="2930952.0687999995"/>
    <n v="73276"/>
    <n v="1322631.8"/>
    <x v="0"/>
  </r>
  <r>
    <n v="1646489.7287999999"/>
    <n v="43830"/>
    <n v="794637.89999999991"/>
    <x v="0"/>
  </r>
  <r>
    <n v="4412.8094999999994"/>
    <n v="121"/>
    <n v="2152.589999999999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569249.5163200013"/>
    <n v="271240"/>
    <n v="4629524.32"/>
    <x v="0"/>
  </r>
  <r>
    <n v="4705376.2638300005"/>
    <n v="156361"/>
    <n v="2776033.1940000001"/>
    <x v="0"/>
  </r>
  <r>
    <n v="11416825.241249999"/>
    <n v="495119"/>
    <n v="8303145.6299999999"/>
    <x v="0"/>
  </r>
  <r>
    <n v="3080125.7593279998"/>
    <n v="84496"/>
    <n v="1394352.9919999999"/>
    <x v="0"/>
  </r>
  <r>
    <n v="502789.98671999999"/>
    <n v="14120"/>
    <n v="238402.08000000002"/>
    <x v="0"/>
  </r>
  <r>
    <n v="2521911.0278400001"/>
    <n v="70832"/>
    <n v="1196352.48"/>
    <x v="0"/>
  </r>
  <r>
    <n v="2885908.0181100005"/>
    <n v="154947"/>
    <n v="2489998.29"/>
    <x v="0"/>
  </r>
  <r>
    <n v="5507909.6443200009"/>
    <n v="139992"/>
    <n v="2427461.2799999998"/>
    <x v="0"/>
  </r>
  <r>
    <n v="625857.97839999991"/>
    <n v="14216"/>
    <n v="253897.75999999998"/>
    <x v="0"/>
  </r>
  <r>
    <n v="9503352.4464000016"/>
    <n v="111939"/>
    <n v="2582432.73"/>
    <x v="0"/>
  </r>
  <r>
    <n v="7869312.9715199992"/>
    <n v="164328"/>
    <n v="3759824.6399999997"/>
    <x v="0"/>
  </r>
  <r>
    <n v="7608043.127559999"/>
    <n v="173570"/>
    <n v="3935873.32"/>
    <x v="0"/>
  </r>
  <r>
    <n v="1557968.06718"/>
    <n v="35193"/>
    <n v="805567.77"/>
    <x v="0"/>
  </r>
  <r>
    <n v="2626675.6695299996"/>
    <n v="55803"/>
    <n v="1234920.3899999999"/>
    <x v="0"/>
  </r>
  <r>
    <n v="1996180.2733439999"/>
    <n v="58456"/>
    <n v="957860.01599999995"/>
    <x v="0"/>
  </r>
  <r>
    <n v="3378293.6636159997"/>
    <n v="61983"/>
    <n v="1446187.3560000001"/>
    <x v="0"/>
  </r>
  <r>
    <n v="1364079.1852480001"/>
    <n v="45886"/>
    <n v="800986.01599999995"/>
    <x v="0"/>
  </r>
  <r>
    <n v="1933349.5793040001"/>
    <n v="61237"/>
    <n v="1054746.088"/>
    <x v="0"/>
  </r>
  <r>
    <n v="1259930.59192"/>
    <n v="45617"/>
    <n v="791911.12"/>
    <x v="0"/>
  </r>
  <r>
    <n v="420686.44800000003"/>
    <n v="15207"/>
    <n v="262929.02999999997"/>
    <x v="0"/>
  </r>
  <r>
    <n v="1049353.7614559997"/>
    <n v="30428"/>
    <n v="524152.72799999994"/>
    <x v="0"/>
  </r>
  <r>
    <n v="5569640.2677759994"/>
    <n v="151552"/>
    <n v="2632155.1359999999"/>
    <x v="0"/>
  </r>
  <r>
    <n v="4501489.4748720005"/>
    <n v="136734"/>
    <n v="2376710.3880000003"/>
    <x v="0"/>
  </r>
  <r>
    <s v=""/>
    <s v=""/>
    <s v=""/>
    <x v="0"/>
  </r>
  <r>
    <s v=""/>
    <s v=""/>
    <s v=""/>
    <x v="1"/>
  </r>
  <r>
    <s v=""/>
    <s v=""/>
    <s v=""/>
    <x v="0"/>
  </r>
  <r>
    <n v="7669675.5983999996"/>
    <n v="221670"/>
    <n v="3794990.4000000004"/>
    <x v="0"/>
  </r>
  <r>
    <n v="1208113.993152"/>
    <n v="27382"/>
    <n v="642272.19200000004"/>
    <x v="0"/>
  </r>
  <r>
    <n v="12642463.649100002"/>
    <n v="320729"/>
    <n v="7142634.8300000001"/>
    <x v="0"/>
  </r>
  <r>
    <n v="1378466.0715020001"/>
    <n v="25579"/>
    <n v="612923.99800000002"/>
    <x v="0"/>
  </r>
  <r>
    <n v="759100.33408000006"/>
    <n v="12632"/>
    <n v="313677.82400000002"/>
    <x v="0"/>
  </r>
  <r>
    <n v="459143.64864000003"/>
    <n v="7874"/>
    <n v="187558.68"/>
    <x v="0"/>
  </r>
  <r>
    <n v="773887.25920799992"/>
    <n v="10893"/>
    <n v="268338.16200000001"/>
    <x v="0"/>
  </r>
  <r>
    <n v="9437286.1632000003"/>
    <n v="310184"/>
    <n v="5211091.2"/>
    <x v="0"/>
  </r>
  <r>
    <n v="495727.14126000006"/>
    <n v="16406"/>
    <n v="277097.34000000003"/>
    <x v="0"/>
  </r>
  <r>
    <n v="1856702.1923799999"/>
    <n v="65398"/>
    <n v="1109804.0599999998"/>
    <x v="0"/>
  </r>
  <r>
    <n v="5765897.7341999998"/>
    <n v="137199"/>
    <n v="2442142.2000000002"/>
    <x v="0"/>
  </r>
  <r>
    <n v="1245472.8569999998"/>
    <n v="29277"/>
    <n v="556263"/>
    <x v="0"/>
  </r>
  <r>
    <s v=""/>
    <s v=""/>
    <s v=""/>
    <x v="0"/>
  </r>
  <r>
    <s v=""/>
    <s v=""/>
    <s v=""/>
    <x v="0"/>
  </r>
  <r>
    <s v=""/>
    <s v=""/>
    <s v=""/>
    <x v="0"/>
  </r>
  <r>
    <n v="1825926.7762199999"/>
    <n v="60446"/>
    <n v="1016097.2599999999"/>
    <x v="0"/>
  </r>
  <r>
    <n v="912286.60403399996"/>
    <n v="30199"/>
    <n v="508520.96099999995"/>
    <x v="0"/>
  </r>
  <r>
    <n v="1713167.1909950001"/>
    <n v="60415"/>
    <n v="1005970.165"/>
    <x v="0"/>
  </r>
  <r>
    <n v="379765.18944000005"/>
    <n v="13784"/>
    <n v="231846.88"/>
    <x v="0"/>
  </r>
  <r>
    <n v="402909.68473000004"/>
    <n v="14735"/>
    <n v="244335.77000000002"/>
    <x v="0"/>
  </r>
  <r>
    <n v="1491964.2277440003"/>
    <n v="60232"/>
    <n v="1008765.5360000001"/>
    <x v="0"/>
  </r>
  <r>
    <n v="1683840.584448"/>
    <n v="60288"/>
    <n v="1065047.808"/>
    <x v="0"/>
  </r>
  <r>
    <n v="2005703.5079969997"/>
    <n v="72961"/>
    <n v="1217792.051"/>
    <x v="0"/>
  </r>
  <r>
    <n v="1655691.655273"/>
    <n v="60383"/>
    <n v="1017634.6990000001"/>
    <x v="0"/>
  </r>
  <r>
    <s v=""/>
    <s v=""/>
    <s v=""/>
    <x v="1"/>
  </r>
  <r>
    <n v="5445032.4688320002"/>
    <n v="131073"/>
    <n v="2291680.3320000004"/>
    <x v="0"/>
  </r>
  <r>
    <n v="3498358.1653439999"/>
    <n v="82551"/>
    <n v="1491201.264"/>
    <x v="0"/>
  </r>
  <r>
    <n v="1857615.84301"/>
    <n v="49183"/>
    <n v="820864.27"/>
    <x v="0"/>
  </r>
  <r>
    <n v="14841926.431416001"/>
    <n v="391667"/>
    <n v="6584705.6040000003"/>
    <x v="0"/>
  </r>
  <r>
    <n v="623358.73868800001"/>
    <n v="16448"/>
    <n v="276556.67200000002"/>
    <x v="0"/>
  </r>
  <r>
    <n v="7885982.4160000002"/>
    <n v="242258"/>
    <n v="2519483.2000000002"/>
    <x v="1"/>
  </r>
  <r>
    <n v="2824132.3968000002"/>
    <n v="65468"/>
    <n v="1152236.8"/>
    <x v="0"/>
  </r>
  <r>
    <n v="7933611.102128"/>
    <n v="263752"/>
    <n v="4719578.2879999997"/>
    <x v="0"/>
  </r>
  <r>
    <n v="10184348.013605999"/>
    <n v="307694"/>
    <n v="5508030.2939999998"/>
    <x v="0"/>
  </r>
  <r>
    <n v="2584817.9823960001"/>
    <n v="62906"/>
    <n v="1110794.148"/>
    <x v="0"/>
  </r>
  <r>
    <n v="1166162.2941359999"/>
    <n v="30931"/>
    <n v="542653.46400000004"/>
    <x v="0"/>
  </r>
  <r>
    <n v="851681.36880000005"/>
    <n v="45660"/>
    <n v="830098.79999999993"/>
    <x v="0"/>
  </r>
  <r>
    <n v="1412879.8194000002"/>
    <n v="76014"/>
    <n v="1345599.8280000002"/>
    <x v="0"/>
  </r>
  <r>
    <n v="4811130.071663999"/>
    <n v="244744"/>
    <n v="4322668.5279999999"/>
    <x v="0"/>
  </r>
  <r>
    <n v="2604786.3950400003"/>
    <n v="136872"/>
    <n v="2336131.2960000001"/>
    <x v="0"/>
  </r>
  <r>
    <n v="2304656.2858019997"/>
    <n v="136981"/>
    <n v="2213886.9219999998"/>
    <x v="0"/>
  </r>
  <r>
    <n v="3218080.3407200002"/>
    <n v="67538"/>
    <n v="1579038.44"/>
    <x v="0"/>
  </r>
  <r>
    <n v="4322809.3708800003"/>
    <n v="100308"/>
    <n v="2232856.08"/>
    <x v="0"/>
  </r>
  <r>
    <n v="916106.81199999992"/>
    <n v="42332"/>
    <n v="709061"/>
    <x v="0"/>
  </r>
  <r>
    <n v="623886.64800000004"/>
    <n v="28200"/>
    <n v="477708.00000000006"/>
    <x v="0"/>
  </r>
  <r>
    <n v="592425.4615199999"/>
    <n v="28233"/>
    <n v="470926.44"/>
    <x v="0"/>
  </r>
  <r>
    <n v="610272.07950000011"/>
    <n v="28178"/>
    <n v="471981.5"/>
    <x v="0"/>
  </r>
  <r>
    <n v="831964.39049999998"/>
    <n v="42275"/>
    <n v="717829.5"/>
    <x v="0"/>
  </r>
  <r>
    <n v="1021503.4233600001"/>
    <n v="12993"/>
    <n v="325734.51"/>
    <x v="0"/>
  </r>
  <r>
    <n v="1087095.67344"/>
    <n v="12904"/>
    <n v="302727.84000000003"/>
    <x v="0"/>
  </r>
  <r>
    <n v="1013240.07135"/>
    <n v="11709"/>
    <n v="302911.83"/>
    <x v="0"/>
  </r>
  <r>
    <n v="1478285.7012800002"/>
    <n v="45737"/>
    <n v="803416.14199999999"/>
    <x v="0"/>
  </r>
  <r>
    <n v="845877.69599400007"/>
    <n v="30309"/>
    <n v="508645.63799999998"/>
    <x v="0"/>
  </r>
  <r>
    <n v="3050482.9248720002"/>
    <n v="92241"/>
    <n v="1655172.504"/>
    <x v="0"/>
  </r>
  <r>
    <n v="602506.568356"/>
    <n v="15943"/>
    <n v="269819.33199999999"/>
    <x v="0"/>
  </r>
  <r>
    <n v="617245.37187600008"/>
    <n v="15953"/>
    <n v="282750.97200000001"/>
    <x v="0"/>
  </r>
  <r>
    <n v="3423335.8816800001"/>
    <n v="95304"/>
    <n v="1595960.784"/>
    <x v="0"/>
  </r>
  <r>
    <n v="1232169.804612"/>
    <n v="31961"/>
    <n v="572037.978"/>
    <x v="0"/>
  </r>
  <r>
    <n v="2112713.1055999999"/>
    <n v="47780"/>
    <n v="858128.8"/>
    <x v="0"/>
  </r>
  <r>
    <n v="2409183.0873599998"/>
    <n v="63616"/>
    <n v="1080835.8399999999"/>
    <x v="0"/>
  </r>
  <r>
    <n v="7095725.6105539994"/>
    <n v="174809"/>
    <n v="2955320.9539999999"/>
    <x v="0"/>
  </r>
  <r>
    <n v="9928953.4343999997"/>
    <n v="254100"/>
    <n v="4266847.2"/>
    <x v="0"/>
  </r>
  <r>
    <n v="1672566.9102240002"/>
    <n v="47818"/>
    <n v="812714.72799999989"/>
    <x v="0"/>
  </r>
  <r>
    <n v="1317164.4416000003"/>
    <n v="31648"/>
    <n v="823227.77600000007"/>
    <x v="0"/>
  </r>
  <r>
    <n v="3529758.0318"/>
    <n v="60333"/>
    <n v="1580724.5999999999"/>
    <x v="0"/>
  </r>
  <r>
    <n v="5248237.374743999"/>
    <n v="113694"/>
    <n v="2843032.1639999999"/>
    <x v="0"/>
  </r>
  <r>
    <n v="592959.31380000012"/>
    <n v="10323"/>
    <n v="257249.16"/>
    <x v="0"/>
  </r>
  <r>
    <n v="178145.58828000003"/>
    <n v="3190"/>
    <n v="83284.52"/>
    <x v="0"/>
  </r>
  <r>
    <n v="583584.85499999998"/>
    <n v="10339"/>
    <n v="155085"/>
    <x v="1"/>
  </r>
  <r>
    <n v="140078.97"/>
    <n v="5037"/>
    <n v="75555"/>
    <x v="0"/>
  </r>
  <r>
    <n v="7373355.7651200006"/>
    <n v="464832"/>
    <n v="6222241.1519999998"/>
    <x v="1"/>
  </r>
  <r>
    <n v="2322471.593262"/>
    <n v="48346"/>
    <n v="1076713.7660000001"/>
    <x v="0"/>
  </r>
  <r>
    <n v="4590676.8813760001"/>
    <n v="89489"/>
    <n v="2064153.274"/>
    <x v="0"/>
  </r>
  <r>
    <n v="2279079.2047099997"/>
    <n v="48719"/>
    <n v="1101536.5900000001"/>
    <x v="0"/>
  </r>
  <r>
    <n v="2230305.3729810002"/>
    <n v="46063"/>
    <n v="1028264.349"/>
    <x v="0"/>
  </r>
  <r>
    <n v="5834552.4846960008"/>
    <n v="158052"/>
    <n v="3283372.2480000001"/>
    <x v="0"/>
  </r>
  <r>
    <n v="3482864.5897799996"/>
    <n v="84740"/>
    <n v="1634380.38"/>
    <x v="0"/>
  </r>
  <r>
    <n v="1873737.4983599999"/>
    <n v="31577"/>
    <n v="728797.15999999992"/>
    <x v="0"/>
  </r>
  <r>
    <n v="1232101.1035900002"/>
    <n v="28489"/>
    <n v="632170.91"/>
    <x v="0"/>
  </r>
  <r>
    <n v="874385.74727999989"/>
    <n v="22371"/>
    <n v="489030.06"/>
    <x v="0"/>
  </r>
  <r>
    <n v="3897742.5539999995"/>
    <n v="97446"/>
    <n v="1632220.5"/>
    <x v="0"/>
  </r>
  <r>
    <n v="2706989.9581200001"/>
    <n v="65786"/>
    <n v="1159807.18"/>
    <x v="0"/>
  </r>
  <r>
    <n v="4157987.9154000003"/>
    <n v="98205"/>
    <n v="1771618.2"/>
    <x v="0"/>
  </r>
  <r>
    <n v="2568051.7572600003"/>
    <n v="65319"/>
    <n v="1096052.82"/>
    <x v="0"/>
  </r>
  <r>
    <s v=""/>
    <s v=""/>
    <s v=""/>
    <x v="1"/>
  </r>
  <r>
    <n v="559099.66680000001"/>
    <n v="16395"/>
    <n v="297077.40000000002"/>
    <x v="0"/>
  </r>
  <r>
    <n v="2726438.68224"/>
    <n v="81914"/>
    <n v="1456430.9200000002"/>
    <x v="0"/>
  </r>
  <r>
    <n v="2095018.5379200003"/>
    <n v="65316"/>
    <n v="1161318.48"/>
    <x v="0"/>
  </r>
  <r>
    <n v="518862.40199999994"/>
    <n v="16395"/>
    <n v="293142.59999999998"/>
    <x v="0"/>
  </r>
  <r>
    <n v="512417.80799999996"/>
    <n v="16320"/>
    <n v="287068.79999999999"/>
    <x v="0"/>
  </r>
  <r>
    <n v="532810.43622000003"/>
    <n v="16446"/>
    <n v="285995.94"/>
    <x v="0"/>
  </r>
  <r>
    <n v="946769.06519999995"/>
    <n v="32889"/>
    <n v="588055.31999999995"/>
    <x v="0"/>
  </r>
  <r>
    <s v=""/>
    <s v=""/>
    <s v=""/>
    <x v="0"/>
  </r>
  <r>
    <s v=""/>
    <s v=""/>
    <s v=""/>
    <x v="0"/>
  </r>
  <r>
    <n v="2398388.0858"/>
    <n v="102760"/>
    <n v="1818338.2"/>
    <x v="0"/>
  </r>
  <r>
    <n v="3519254.0199999996"/>
    <n v="111250"/>
    <n v="1986035"/>
    <x v="0"/>
  </r>
  <r>
    <n v="4675723.4616899993"/>
    <n v="148535"/>
    <n v="2477860.8699999996"/>
    <x v="0"/>
  </r>
  <r>
    <n v="3153037.6908"/>
    <n v="53370"/>
    <n v="1225908.8999999999"/>
    <x v="0"/>
  </r>
  <r>
    <n v="952020.57888000016"/>
    <n v="19542"/>
    <n v="443212.56"/>
    <x v="0"/>
  </r>
  <r>
    <n v="1917499.662"/>
    <n v="37700"/>
    <n v="888965.99999999988"/>
    <x v="0"/>
  </r>
  <r>
    <s v=""/>
    <s v=""/>
    <s v=""/>
    <x v="1"/>
  </r>
  <r>
    <n v="2038238.5355199999"/>
    <n v="26002"/>
    <n v="659410.72"/>
    <x v="0"/>
  </r>
  <r>
    <n v="1691055.7487999997"/>
    <n v="25520"/>
    <n v="636213.6"/>
    <x v="0"/>
  </r>
  <r>
    <n v="851531.42960000003"/>
    <n v="13040"/>
    <n v="321696.80000000005"/>
    <x v="0"/>
  </r>
  <r>
    <n v="848655.72576000006"/>
    <n v="12888"/>
    <n v="324906.48000000004"/>
    <x v="0"/>
  </r>
  <r>
    <n v="3811894.9747600006"/>
    <n v="49220"/>
    <n v="1184922.28"/>
    <x v="0"/>
  </r>
  <r>
    <n v="618559.37382400001"/>
    <n v="10136"/>
    <n v="268239.10399999999"/>
    <x v="0"/>
  </r>
  <r>
    <n v="713573.51405999984"/>
    <n v="11834"/>
    <n v="291850.10800000001"/>
    <x v="0"/>
  </r>
  <r>
    <n v="1846118.3805349998"/>
    <n v="22115"/>
    <n v="561300.81500000006"/>
    <x v="0"/>
  </r>
  <r>
    <n v="1508825.4786540002"/>
    <n v="23697"/>
    <n v="589154.81400000001"/>
    <x v="0"/>
  </r>
  <r>
    <n v="726899.51112799987"/>
    <n v="11549"/>
    <n v="297178.86800000002"/>
    <x v="0"/>
  </r>
  <r>
    <n v="1374674.6373360001"/>
    <n v="24024"/>
    <n v="583230.64800000004"/>
    <x v="0"/>
  </r>
  <r>
    <n v="1678654.2937999999"/>
    <n v="53044"/>
    <n v="951078.92"/>
    <x v="0"/>
  </r>
  <r>
    <n v="543396.2803499999"/>
    <n v="17747"/>
    <n v="322108.05"/>
    <x v="0"/>
  </r>
  <r>
    <n v="544973.51691000001"/>
    <n v="17757"/>
    <n v="314831.61"/>
    <x v="0"/>
  </r>
  <r>
    <n v="497679.01768000005"/>
    <n v="17756"/>
    <n v="309309.52"/>
    <x v="0"/>
  </r>
  <r>
    <n v="529342.50095999998"/>
    <n v="17773"/>
    <n v="315648.48000000004"/>
    <x v="0"/>
  </r>
  <r>
    <n v="1054189.3273600002"/>
    <n v="35452"/>
    <n v="633527.24"/>
    <x v="0"/>
  </r>
  <r>
    <n v="474414.61600000004"/>
    <n v="17771"/>
    <n v="315435.25"/>
    <x v="0"/>
  </r>
  <r>
    <n v="684259.07950399991"/>
    <n v="8243"/>
    <n v="213032.092"/>
    <x v="0"/>
  </r>
  <r>
    <n v="709190.432256"/>
    <n v="8056"/>
    <n v="210068.25599999999"/>
    <x v="0"/>
  </r>
  <r>
    <n v="5119109.8560000006"/>
    <n v="136248"/>
    <n v="2534212.8000000003"/>
    <x v="0"/>
  </r>
  <r>
    <n v="13927105.104167998"/>
    <n v="366123"/>
    <n v="4799140.284"/>
    <x v="1"/>
  </r>
  <r>
    <n v="2715464.5791839999"/>
    <n v="66906"/>
    <n v="1123485.5520000001"/>
    <x v="0"/>
  </r>
  <r>
    <n v="602063.95506599999"/>
    <n v="13913"/>
    <n v="244840.97399999999"/>
    <x v="0"/>
  </r>
  <r>
    <n v="607713.168832"/>
    <n v="13811"/>
    <n v="246636.83800000002"/>
    <x v="0"/>
  </r>
  <r>
    <n v="1220502.2952779997"/>
    <n v="27567"/>
    <n v="485675.40599999996"/>
    <x v="0"/>
  </r>
  <r>
    <n v="1866201.9630000002"/>
    <n v="41950"/>
    <n v="749478.7"/>
    <x v="0"/>
  </r>
  <r>
    <n v="4334100.2651520008"/>
    <n v="97624"/>
    <n v="1749031.584"/>
    <x v="0"/>
  </r>
  <r>
    <n v="2892144.9627839997"/>
    <n v="69692"/>
    <n v="1171383.1359999999"/>
    <x v="0"/>
  </r>
  <r>
    <n v="5968270.4774259999"/>
    <n v="80929"/>
    <n v="1943429.0060000001"/>
    <x v="0"/>
  </r>
  <r>
    <n v="959076.30671999999"/>
    <n v="12033"/>
    <n v="290717.28000000003"/>
    <x v="0"/>
  </r>
  <r>
    <n v="918986.58809999982"/>
    <n v="12429"/>
    <n v="319425.3"/>
    <x v="0"/>
  </r>
  <r>
    <n v="799895.62441599998"/>
    <n v="10883"/>
    <n v="269506.61199999996"/>
    <x v="0"/>
  </r>
  <r>
    <n v="1026468.3952800001"/>
    <n v="11980"/>
    <n v="316128.24000000005"/>
    <x v="0"/>
  </r>
  <r>
    <n v="3306763.7259300007"/>
    <n v="46131"/>
    <n v="1208170.8900000001"/>
    <x v="0"/>
  </r>
  <r>
    <n v="2795094.3955199998"/>
    <n v="35426"/>
    <n v="845972.88"/>
    <x v="0"/>
  </r>
  <r>
    <n v="4899640.2692000009"/>
    <n v="72242"/>
    <n v="1734385.936"/>
    <x v="0"/>
  </r>
  <r>
    <n v="758262.76375000004"/>
    <n v="10903"/>
    <n v="263743.57"/>
    <x v="0"/>
  </r>
  <r>
    <n v="5476009.7726400001"/>
    <n v="129387"/>
    <n v="2462234.6100000003"/>
    <x v="0"/>
  </r>
  <r>
    <n v="36356268.144383997"/>
    <n v="459036"/>
    <n v="8292944.3759999992"/>
    <x v="0"/>
  </r>
  <r>
    <n v="6417130.4949119994"/>
    <n v="81023"/>
    <n v="1463761.5179999999"/>
    <x v="0"/>
  </r>
  <r>
    <n v="1689076.5312959997"/>
    <n v="40656"/>
    <n v="972410.20799999998"/>
    <x v="0"/>
  </r>
  <r>
    <n v="5323030.2720000008"/>
    <n v="121597"/>
    <n v="2599135.875"/>
    <x v="0"/>
  </r>
  <r>
    <n v="1794.5839400000002"/>
    <n v="41"/>
    <n v="947.51"/>
    <x v="0"/>
  </r>
  <r>
    <n v="1429443.6819"/>
    <n v="32682"/>
    <n v="783256.81200000003"/>
    <x v="0"/>
  </r>
  <r>
    <n v="1691693.8561600002"/>
    <n v="38654"/>
    <n v="937746.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4276.57462000003"/>
    <n v="14051"/>
    <n v="251259.98200000002"/>
    <x v="0"/>
  </r>
  <r>
    <n v="347765.08535999997"/>
    <n v="13563"/>
    <n v="235453.68"/>
    <x v="0"/>
  </r>
  <r>
    <n v="336727.00808"/>
    <n v="14138"/>
    <n v="251288.81200000001"/>
    <x v="0"/>
  </r>
  <r>
    <n v="337050.84431800002"/>
    <n v="13577"/>
    <n v="238873.73800000001"/>
    <x v="0"/>
  </r>
  <r>
    <n v="5865190.6470959997"/>
    <n v="226974"/>
    <n v="3065964.7919999999"/>
    <x v="1"/>
  </r>
  <r>
    <n v="4886344.7018400002"/>
    <n v="119868"/>
    <n v="2130054.36"/>
    <x v="0"/>
  </r>
  <r>
    <n v="9656152.3893600013"/>
    <n v="297811"/>
    <n v="5467809.96"/>
    <x v="0"/>
  </r>
  <r>
    <n v="3150515.2837200002"/>
    <n v="90516"/>
    <n v="1590366.12"/>
    <x v="0"/>
  </r>
  <r>
    <s v=""/>
    <s v=""/>
    <s v=""/>
    <x v="0"/>
  </r>
  <r>
    <s v=""/>
    <s v=""/>
    <s v=""/>
    <x v="0"/>
  </r>
  <r>
    <n v="1446269.1152799998"/>
    <n v="36329"/>
    <n v="864993.49"/>
    <x v="0"/>
  </r>
  <r>
    <n v="1524031.4524800002"/>
    <n v="24328"/>
    <n v="569518.48"/>
    <x v="0"/>
  </r>
  <r>
    <n v="1381334.4971280003"/>
    <n v="25657"/>
    <n v="578206.152"/>
    <x v="0"/>
  </r>
  <r>
    <n v="2042531.1969359997"/>
    <n v="30274"/>
    <n v="686795.96400000004"/>
    <x v="0"/>
  </r>
  <r>
    <n v="8001178.9644400002"/>
    <n v="105524"/>
    <n v="2420931.608"/>
    <x v="0"/>
  </r>
  <r>
    <n v="2596194.6652079998"/>
    <n v="40123"/>
    <n v="953081.74200000009"/>
    <x v="0"/>
  </r>
  <r>
    <n v="2222376.4194000005"/>
    <n v="38575"/>
    <n v="866085.9"/>
    <x v="0"/>
  </r>
  <r>
    <n v="1948934.2704"/>
    <n v="32523"/>
    <n v="727214.28"/>
    <x v="0"/>
  </r>
  <r>
    <n v="1689519.1424139997"/>
    <n v="26249"/>
    <n v="614594.08600000001"/>
    <x v="0"/>
  </r>
  <r>
    <n v="4344376.4981760001"/>
    <n v="77488"/>
    <n v="1740535.456"/>
    <x v="0"/>
  </r>
  <r>
    <n v="287047.24325199996"/>
    <n v="3542"/>
    <n v="85865.164000000004"/>
    <x v="0"/>
  </r>
  <r>
    <n v="506166.19057600002"/>
    <n v="15772"/>
    <n v="277808.00800000003"/>
    <x v="0"/>
  </r>
  <r>
    <n v="606001.05773999996"/>
    <n v="15889"/>
    <n v="287749.78999999998"/>
    <x v="0"/>
  </r>
  <r>
    <n v="9939556.3439879995"/>
    <n v="314201"/>
    <n v="5531194.4040000001"/>
    <x v="0"/>
  </r>
  <r>
    <n v="514041.33580800006"/>
    <n v="16016"/>
    <n v="282906.62400000001"/>
    <x v="0"/>
  </r>
  <r>
    <n v="10181936.786111999"/>
    <n v="168354"/>
    <n v="4228379.0640000002"/>
    <x v="0"/>
  </r>
  <r>
    <n v="503577.07325000002"/>
    <n v="15935"/>
    <n v="288582.84999999998"/>
    <x v="0"/>
  </r>
  <r>
    <n v="3321683.1996480003"/>
    <n v="87351"/>
    <n v="1634686.6139999998"/>
    <x v="0"/>
  </r>
  <r>
    <n v="4866254.044032"/>
    <n v="132032"/>
    <n v="2484050.048"/>
    <x v="0"/>
  </r>
  <r>
    <n v="6095014.818239999"/>
    <n v="161864"/>
    <n v="3041424.56"/>
    <x v="0"/>
  </r>
  <r>
    <n v="13686219.694080001"/>
    <n v="352260"/>
    <n v="6682724.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4891.2568800002"/>
    <n v="30438"/>
    <n v="789561.72000000009"/>
    <x v="0"/>
  </r>
  <r>
    <n v="2873198.2944159997"/>
    <n v="81988"/>
    <n v="1451843.504"/>
    <x v="0"/>
  </r>
  <r>
    <n v="2329743.4949600003"/>
    <n v="65240"/>
    <n v="1166621.6800000002"/>
    <x v="0"/>
  </r>
  <r>
    <n v="15113064.402419999"/>
    <n v="406745"/>
    <n v="7092005.8200000003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05786.99976399995"/>
    <n v="9229"/>
    <n v="233936.691999999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6894623.5776000004"/>
    <n v="109164"/>
    <n v="2816431.2"/>
    <x v="0"/>
  </r>
  <r>
    <n v="9836172.8611200005"/>
    <n v="265296"/>
    <n v="4663903.68"/>
    <x v="0"/>
  </r>
  <r>
    <s v=""/>
    <s v=""/>
    <s v=""/>
    <x v="0"/>
  </r>
  <r>
    <s v=""/>
    <s v=""/>
    <s v=""/>
    <x v="0"/>
  </r>
  <r>
    <n v="796779.42911999999"/>
    <n v="47856"/>
    <n v="767610.24"/>
    <x v="0"/>
  </r>
  <r>
    <s v=""/>
    <s v=""/>
    <s v=""/>
    <x v="0"/>
  </r>
  <r>
    <s v=""/>
    <s v=""/>
    <s v=""/>
    <x v="0"/>
  </r>
  <r>
    <n v="1231436.3865"/>
    <n v="32766"/>
    <n v="579499.47600000002"/>
    <x v="0"/>
  </r>
  <r>
    <n v="1256357.7015599997"/>
    <n v="32955"/>
    <n v="590949.05999999994"/>
    <x v="0"/>
  </r>
  <r>
    <n v="3798486.036950001"/>
    <n v="98725"/>
    <n v="1772508.6500000001"/>
    <x v="0"/>
  </r>
  <r>
    <n v="2006826.2064"/>
    <n v="189885"/>
    <n v="3068541.6"/>
    <x v="0"/>
  </r>
  <r>
    <s v=""/>
    <s v=""/>
    <s v=""/>
    <x v="0"/>
  </r>
  <r>
    <s v=""/>
    <s v=""/>
    <s v=""/>
    <x v="0"/>
  </r>
  <r>
    <s v=""/>
    <s v=""/>
    <s v=""/>
    <x v="0"/>
  </r>
  <r>
    <n v="348803.76400000002"/>
    <n v="10232"/>
    <n v="148364"/>
    <x v="1"/>
  </r>
  <r>
    <n v="40028.123982000005"/>
    <n v="913"/>
    <n v="15752.902000000002"/>
    <x v="0"/>
  </r>
  <r>
    <n v="53346.539960000009"/>
    <n v="1303"/>
    <n v="20879.272000000001"/>
    <x v="0"/>
  </r>
  <r>
    <n v="8363725.4893920003"/>
    <n v="190712"/>
    <n v="2964808.7519999999"/>
    <x v="0"/>
  </r>
  <r>
    <n v="20741099.824032001"/>
    <n v="287828"/>
    <n v="6213630.8640000001"/>
    <x v="0"/>
  </r>
  <r>
    <n v="3346977.4436999997"/>
    <n v="42585"/>
    <n v="1049209.23"/>
    <x v="0"/>
  </r>
  <r>
    <n v="13695497.3232"/>
    <n v="146839"/>
    <n v="3594618.72"/>
    <x v="0"/>
  </r>
  <r>
    <n v="3970489.8519000001"/>
    <n v="62935"/>
    <n v="1461350.7"/>
    <x v="0"/>
  </r>
  <r>
    <n v="2973199.30908"/>
    <n v="52822"/>
    <n v="1256635.3799999999"/>
    <x v="0"/>
  </r>
  <r>
    <n v="3996095.8930799994"/>
    <n v="88980"/>
    <n v="1193933.6399999999"/>
    <x v="1"/>
  </r>
  <r>
    <n v="3218628.0117600001"/>
    <n v="71673"/>
    <n v="1001128.464"/>
    <x v="1"/>
  </r>
  <r>
    <n v="6349251.8324399991"/>
    <n v="96162"/>
    <n v="2203071.42"/>
    <x v="0"/>
  </r>
  <r>
    <n v="3498694.5620880001"/>
    <n v="53234"/>
    <n v="1243759.176"/>
    <x v="0"/>
  </r>
  <r>
    <n v="2761339.3485599998"/>
    <n v="106023"/>
    <n v="1742169.9359999998"/>
    <x v="0"/>
  </r>
  <r>
    <n v="2651302.4325000006"/>
    <n v="69739"/>
    <n v="1290171.5"/>
    <x v="0"/>
  </r>
  <r>
    <n v="382334.83629599999"/>
    <n v="15078"/>
    <n v="268116.99599999998"/>
    <x v="0"/>
  </r>
  <r>
    <n v="1130001.9238439996"/>
    <n v="44634"/>
    <n v="786361.81199999992"/>
    <x v="0"/>
  </r>
  <r>
    <n v="1763948.8504959997"/>
    <n v="73066"/>
    <n v="1310511.7760000001"/>
    <x v="0"/>
  </r>
  <r>
    <n v="7142951.5920000002"/>
    <n v="181860"/>
    <n v="3353498.4000000004"/>
    <x v="0"/>
  </r>
  <r>
    <n v="7289383.4158080006"/>
    <n v="209856"/>
    <n v="3622953.9839999997"/>
    <x v="0"/>
  </r>
  <r>
    <n v="11367661.728"/>
    <n v="135840"/>
    <n v="3487012.8000000003"/>
    <x v="0"/>
  </r>
  <r>
    <n v="17016508.704319999"/>
    <n v="239584"/>
    <n v="5704495.04"/>
    <x v="0"/>
  </r>
  <r>
    <n v="3258272.8464000002"/>
    <n v="41170"/>
    <n v="949380.2"/>
    <x v="0"/>
  </r>
  <r>
    <n v="10885237.42716"/>
    <n v="132078"/>
    <n v="3261005.8200000003"/>
    <x v="0"/>
  </r>
  <r>
    <n v="8967061.5787799992"/>
    <n v="110463"/>
    <n v="2777039.82"/>
    <x v="0"/>
  </r>
  <r>
    <n v="3200557.9974479992"/>
    <n v="52942"/>
    <n v="1181453.672"/>
    <x v="0"/>
  </r>
  <r>
    <n v="1777647.6006399996"/>
    <n v="41570"/>
    <n v="768878.72"/>
    <x v="0"/>
  </r>
  <r>
    <n v="1699436.7104"/>
    <n v="48610"/>
    <n v="808870.40000000002"/>
    <x v="0"/>
  </r>
  <r>
    <n v="1211472.0315000003"/>
    <n v="13450"/>
    <n v="298025.10000000003"/>
    <x v="0"/>
  </r>
  <r>
    <n v="10319097.392445998"/>
    <n v="134278"/>
    <n v="2974660.534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984565.4179999996"/>
    <n v="81270"/>
    <n v="1824511.5"/>
    <x v="0"/>
  </r>
  <r>
    <n v="2880824.9470000002"/>
    <n v="113305"/>
    <n v="2014562.9000000001"/>
    <x v="0"/>
  </r>
  <r>
    <n v="1399803.6192000001"/>
    <n v="56112"/>
    <n v="970737.60000000009"/>
    <x v="0"/>
  </r>
  <r>
    <n v="722136.66953999992"/>
    <n v="28281"/>
    <n v="509623.62"/>
    <x v="0"/>
  </r>
  <r>
    <n v="1773452.94"/>
    <n v="70700"/>
    <n v="1218868"/>
    <x v="0"/>
  </r>
  <r>
    <n v="688094.3504"/>
    <n v="28256"/>
    <n v="486285.76"/>
    <x v="0"/>
  </r>
  <r>
    <n v="1523056.2336300001"/>
    <n v="70559"/>
    <n v="1221376.2899999998"/>
    <x v="0"/>
  </r>
  <r>
    <n v="1577762.5247999998"/>
    <n v="70752"/>
    <n v="1218349.44"/>
    <x v="0"/>
  </r>
  <r>
    <n v="1628536.29308"/>
    <n v="70943"/>
    <n v="1258528.8199999998"/>
    <x v="0"/>
  </r>
  <r>
    <n v="3427979.7524000001"/>
    <n v="49420"/>
    <n v="1106513.8"/>
    <x v="0"/>
  </r>
  <r>
    <n v="1089882.3178439999"/>
    <n v="42342"/>
    <n v="742932.73199999996"/>
    <x v="0"/>
  </r>
  <r>
    <n v="6211916.4227999998"/>
    <n v="122110"/>
    <n v="2740148.4000000004"/>
    <x v="0"/>
  </r>
  <r>
    <n v="2019702.3930000004"/>
    <n v="25290"/>
    <n v="519203.7"/>
    <x v="0"/>
  </r>
  <r>
    <n v="889949.33496000001"/>
    <n v="12444"/>
    <n v="301269.24"/>
    <x v="0"/>
  </r>
  <r>
    <n v="3658210.9180799997"/>
    <n v="62908"/>
    <n v="1509162.92"/>
    <x v="0"/>
  </r>
  <r>
    <s v=""/>
    <s v=""/>
    <s v=""/>
    <x v="0"/>
  </r>
  <r>
    <s v=""/>
    <s v=""/>
    <s v=""/>
    <x v="0"/>
  </r>
  <r>
    <n v="4241859.3184000002"/>
    <n v="57376"/>
    <n v="1336860.8"/>
    <x v="0"/>
  </r>
  <r>
    <n v="2756766.4739999999"/>
    <n v="32967"/>
    <n v="725274"/>
    <x v="0"/>
  </r>
  <r>
    <n v="7453622.9615639988"/>
    <n v="83746"/>
    <n v="1915606.004"/>
    <x v="0"/>
  </r>
  <r>
    <n v="13711956.342167998"/>
    <n v="183272"/>
    <n v="4382216.7920000004"/>
    <x v="0"/>
  </r>
  <r>
    <n v="956070.95205600013"/>
    <n v="12892"/>
    <n v="307319.49599999998"/>
    <x v="0"/>
  </r>
  <r>
    <n v="3090551.3811039994"/>
    <n v="35519"/>
    <n v="922002.20199999993"/>
    <x v="0"/>
  </r>
  <r>
    <n v="7984942.9439999992"/>
    <n v="116160"/>
    <n v="2706760.32"/>
    <x v="0"/>
  </r>
  <r>
    <n v="2266821.5868479996"/>
    <n v="30212"/>
    <n v="681341.02399999998"/>
    <x v="0"/>
  </r>
  <r>
    <n v="1543975.70688"/>
    <n v="33732"/>
    <n v="744802.55999999994"/>
    <x v="0"/>
  </r>
  <r>
    <n v="1540902.5930059999"/>
    <n v="33733"/>
    <n v="744757.174"/>
    <x v="0"/>
  </r>
  <r>
    <n v="5481807.4938000003"/>
    <n v="90303"/>
    <n v="2036332.6500000001"/>
    <x v="0"/>
  </r>
  <r>
    <n v="3090628.4557500002"/>
    <n v="37421"/>
    <n v="876774.03"/>
    <x v="0"/>
  </r>
  <r>
    <n v="4651836.7290399997"/>
    <n v="55868"/>
    <n v="1327200.2080000001"/>
    <x v="0"/>
  </r>
  <r>
    <n v="14191153.667856"/>
    <n v="202844"/>
    <n v="5244328.7759999996"/>
    <x v="0"/>
  </r>
  <r>
    <n v="4171689.8477519997"/>
    <n v="56098"/>
    <n v="1329410.4040000001"/>
    <x v="0"/>
  </r>
  <r>
    <n v="19674941.421804003"/>
    <n v="234438"/>
    <n v="5531330.1720000003"/>
    <x v="0"/>
  </r>
  <r>
    <n v="2111476.4563199999"/>
    <n v="33312"/>
    <n v="763644.28799999994"/>
    <x v="0"/>
  </r>
  <r>
    <n v="988166.58902000007"/>
    <n v="12779"/>
    <n v="330490.49799999996"/>
    <x v="0"/>
  </r>
  <r>
    <n v="754083.49529600004"/>
    <n v="12728"/>
    <n v="297351.53599999996"/>
    <x v="0"/>
  </r>
  <r>
    <n v="3180027.2011520006"/>
    <n v="50807"/>
    <n v="1179535.3120000002"/>
    <x v="0"/>
  </r>
  <r>
    <n v="852778.22147200012"/>
    <n v="12692"/>
    <n v="320955.29600000003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808937.5820000004"/>
    <n v="125700"/>
    <n v="2651013"/>
    <x v="0"/>
  </r>
  <r>
    <n v="1466189.7599999998"/>
    <n v="28096"/>
    <n v="688352"/>
    <x v="0"/>
  </r>
  <r>
    <n v="253869.65690999999"/>
    <n v="7429"/>
    <n v="173764.31"/>
    <x v="0"/>
  </r>
  <r>
    <n v="232.13670000000002"/>
    <n v="10"/>
    <n v="197.89999999999998"/>
    <x v="0"/>
  </r>
  <r>
    <n v="871.03971000000001"/>
    <n v="27"/>
    <n v="500.31000000000006"/>
    <x v="0"/>
  </r>
  <r>
    <n v="70186.121499999994"/>
    <n v="2770"/>
    <n v="55483.100000000006"/>
    <x v="0"/>
  </r>
  <r>
    <n v="1000.9992500000001"/>
    <n v="25"/>
    <n v="500.75"/>
    <x v="0"/>
  </r>
  <r>
    <n v="889444.62242999999"/>
    <n v="19929"/>
    <n v="436644.39"/>
    <x v="0"/>
  </r>
  <r>
    <n v="291061.11636000004"/>
    <n v="9723"/>
    <n v="182597.94"/>
    <x v="0"/>
  </r>
  <r>
    <n v="67944.687720000002"/>
    <n v="3038"/>
    <n v="49306.74"/>
    <x v="0"/>
  </r>
  <r>
    <n v="438193.12932000001"/>
    <n v="21897"/>
    <n v="344220.84"/>
    <x v="0"/>
  </r>
  <r>
    <n v="2784092.535098"/>
    <n v="61861"/>
    <n v="1385810.122"/>
    <x v="0"/>
  </r>
  <r>
    <n v="4738534.8660000004"/>
    <n v="79551"/>
    <n v="1822513.41"/>
    <x v="0"/>
  </r>
  <r>
    <n v="1423986.2454240001"/>
    <n v="32898"/>
    <n v="746324.02800000005"/>
    <x v="0"/>
  </r>
  <r>
    <n v="2479659.50232"/>
    <n v="49092"/>
    <n v="1096224.3599999999"/>
    <x v="0"/>
  </r>
  <r>
    <n v="7823025.2060999991"/>
    <n v="156699"/>
    <n v="3539830.41"/>
    <x v="0"/>
  </r>
  <r>
    <n v="2259338.4585200003"/>
    <n v="42374"/>
    <n v="997060.22000000009"/>
    <x v="0"/>
  </r>
  <r>
    <n v="1581749.32464"/>
    <n v="32436"/>
    <n v="761921.6399999999"/>
    <x v="0"/>
  </r>
  <r>
    <n v="1108984.93536"/>
    <n v="22359"/>
    <n v="524094.96"/>
    <x v="0"/>
  </r>
  <r>
    <n v="5054683.6644000001"/>
    <n v="93710"/>
    <n v="2170323.6"/>
    <x v="0"/>
  </r>
  <r>
    <n v="3539664.9132000003"/>
    <n v="97150"/>
    <n v="1745396.9000000001"/>
    <x v="0"/>
  </r>
  <r>
    <n v="1683870.6662880001"/>
    <n v="30076"/>
    <n v="779930.83199999994"/>
    <x v="0"/>
  </r>
  <r>
    <n v="4292788.2782400008"/>
    <n v="58984"/>
    <n v="1378102.176"/>
    <x v="0"/>
  </r>
  <r>
    <n v="10951874.844000001"/>
    <n v="232325"/>
    <n v="5165978.7"/>
    <x v="0"/>
  </r>
  <r>
    <n v="7101707.8576499987"/>
    <n v="174575"/>
    <n v="3887086.9499999997"/>
    <x v="0"/>
  </r>
  <r>
    <n v="1611307.8441239998"/>
    <n v="30007"/>
    <n v="698442.93200000003"/>
    <x v="0"/>
  </r>
  <r>
    <n v="2698902.6063999999"/>
    <n v="88691"/>
    <n v="1533467.39"/>
    <x v="0"/>
  </r>
  <r>
    <n v="962398.52755200013"/>
    <n v="29786"/>
    <n v="520778.42400000006"/>
    <x v="0"/>
  </r>
  <r>
    <n v="425359.28015999997"/>
    <n v="16360"/>
    <n v="291142.56"/>
    <x v="0"/>
  </r>
  <r>
    <n v="837881.54361899989"/>
    <n v="32761"/>
    <n v="588813.45299999998"/>
    <x v="0"/>
  </r>
  <r>
    <n v="1265080.1516819997"/>
    <n v="48754"/>
    <n v="871867.78200000001"/>
    <x v="0"/>
  </r>
  <r>
    <n v="1139538.0206600002"/>
    <n v="48380"/>
    <n v="867888.82"/>
    <x v="0"/>
  </r>
  <r>
    <n v="1542810.4246980001"/>
    <n v="64726"/>
    <n v="1093416.318"/>
    <x v="0"/>
  </r>
  <r>
    <n v="725193.32316000003"/>
    <n v="32870"/>
    <n v="565232.52"/>
    <x v="0"/>
  </r>
  <r>
    <n v="1167269.4860759997"/>
    <n v="48987"/>
    <n v="876328.44299999997"/>
    <x v="0"/>
  </r>
  <r>
    <n v="1919689.6847200003"/>
    <n v="81238"/>
    <n v="1424102.1400000001"/>
    <x v="0"/>
  </r>
  <r>
    <n v="378879.70291200001"/>
    <n v="16248"/>
    <n v="283592.592"/>
    <x v="0"/>
  </r>
  <r>
    <n v="680025.28475700016"/>
    <n v="32537"/>
    <n v="574831.179"/>
    <x v="0"/>
  </r>
  <r>
    <n v="561470.32127999992"/>
    <n v="17704"/>
    <n v="311236.31999999995"/>
    <x v="0"/>
  </r>
  <r>
    <n v="2187822.1764060003"/>
    <n v="70713"/>
    <n v="1273470.4170000001"/>
    <x v="0"/>
  </r>
  <r>
    <n v="1109964.4749180002"/>
    <n v="35577"/>
    <n v="622526.34600000002"/>
    <x v="0"/>
  </r>
  <r>
    <n v="480381.91499999998"/>
    <n v="17723"/>
    <n v="320254.61"/>
    <x v="0"/>
  </r>
  <r>
    <n v="486511.31200000003"/>
    <n v="17750"/>
    <n v="315098"/>
    <x v="0"/>
  </r>
  <r>
    <n v="416982.01680000004"/>
    <n v="13994"/>
    <n v="249093.2"/>
    <x v="0"/>
  </r>
  <r>
    <n v="380713.133394"/>
    <n v="14069"/>
    <n v="256027.66200000001"/>
    <x v="0"/>
  </r>
  <r>
    <n v="658122.51367800019"/>
    <n v="28161"/>
    <n v="482848.50599999999"/>
    <x v="0"/>
  </r>
  <r>
    <n v="2029479.60864"/>
    <n v="71335"/>
    <n v="1191009.1600000001"/>
    <x v="0"/>
  </r>
  <r>
    <n v="2310305.4251999999"/>
    <n v="81999"/>
    <n v="1453022.2799999998"/>
    <x v="0"/>
  </r>
  <r>
    <n v="3549985.9775"/>
    <n v="113314"/>
    <n v="2011323.5"/>
    <x v="0"/>
  </r>
  <r>
    <n v="867375.59999999986"/>
    <n v="15000"/>
    <n v="329550"/>
    <x v="0"/>
  </r>
  <r>
    <n v="454275.81540000008"/>
    <n v="16033"/>
    <n v="285708.06"/>
    <x v="0"/>
  </r>
  <r>
    <n v="466066.17549000005"/>
    <n v="15789"/>
    <n v="287517.69"/>
    <x v="0"/>
  </r>
  <r>
    <n v="446900.53548000002"/>
    <n v="15666"/>
    <n v="276034.92000000004"/>
    <x v="0"/>
  </r>
  <r>
    <n v="448653.30197999999"/>
    <n v="16311"/>
    <n v="284137.62000000005"/>
    <x v="0"/>
  </r>
  <r>
    <n v="894605.86005000002"/>
    <n v="32585"/>
    <n v="544495.35"/>
    <x v="0"/>
  </r>
  <r>
    <n v="1438949.46104"/>
    <n v="48274"/>
    <n v="832243.75999999989"/>
    <x v="0"/>
  </r>
  <r>
    <n v="1438974.9926700003"/>
    <n v="49229"/>
    <n v="886614.29"/>
    <x v="0"/>
  </r>
  <r>
    <n v="1981403.1240000003"/>
    <n v="65300"/>
    <n v="1127078"/>
    <x v="0"/>
  </r>
  <r>
    <n v="422140.32328000007"/>
    <n v="16006"/>
    <n v="278824.52"/>
    <x v="0"/>
  </r>
  <r>
    <n v="3474955.897992"/>
    <n v="113187"/>
    <n v="2007484.632"/>
    <x v="0"/>
  </r>
  <r>
    <n v="437434.46092799999"/>
    <n v="14142"/>
    <n v="250822.51200000002"/>
    <x v="0"/>
  </r>
  <r>
    <n v="231622.25595599998"/>
    <n v="3881"/>
    <n v="91118.118000000002"/>
    <x v="0"/>
  </r>
  <r>
    <n v="3377111.6192549998"/>
    <n v="55805"/>
    <n v="1295401.4650000001"/>
    <x v="0"/>
  </r>
  <r>
    <n v="2405139.8319899999"/>
    <n v="44657"/>
    <n v="1008444.3740000001"/>
    <x v="0"/>
  </r>
  <r>
    <n v="3663256.1293440005"/>
    <n v="73188"/>
    <n v="1674248.6880000001"/>
    <x v="0"/>
  </r>
  <r>
    <n v="2984105.4990300001"/>
    <n v="71289"/>
    <n v="1610418.51"/>
    <x v="0"/>
  </r>
  <r>
    <n v="1562651.4134"/>
    <n v="26810"/>
    <n v="617648.78"/>
    <x v="0"/>
  </r>
  <r>
    <n v="1026720.5372159999"/>
    <n v="20922"/>
    <n v="530330.85600000003"/>
    <x v="0"/>
  </r>
  <r>
    <n v="969871.34664"/>
    <n v="23880"/>
    <n v="537920.88"/>
    <x v="0"/>
  </r>
  <r>
    <n v="1863543.5468400002"/>
    <n v="44570"/>
    <n v="989142.01"/>
    <x v="0"/>
  </r>
  <r>
    <n v="2630933.2895039995"/>
    <n v="82344"/>
    <n v="1856692.5119999999"/>
    <x v="0"/>
  </r>
  <r>
    <n v="597194.11023999995"/>
    <n v="12592"/>
    <n v="283030.38400000002"/>
    <x v="0"/>
  </r>
  <r>
    <n v="4608188.068186"/>
    <n v="88399"/>
    <n v="2011430.8460000001"/>
    <x v="0"/>
  </r>
  <r>
    <n v="395730.61596900003"/>
    <n v="7947"/>
    <n v="182280.33900000001"/>
    <x v="0"/>
  </r>
  <r>
    <n v="247445.16891600002"/>
    <n v="8084"/>
    <n v="174379.96400000001"/>
    <x v="0"/>
  </r>
  <r>
    <n v="225344.67568199997"/>
    <n v="6207"/>
    <n v="130862.181"/>
    <x v="0"/>
  </r>
  <r>
    <n v="3571420.0802219994"/>
    <n v="77283"/>
    <n v="1798298.1269999999"/>
    <x v="0"/>
  </r>
  <r>
    <n v="2308648.6145060002"/>
    <n v="44486"/>
    <n v="1047956.7019999999"/>
    <x v="0"/>
  </r>
  <r>
    <n v="9839475.1197839994"/>
    <n v="187318"/>
    <n v="4525977.5159999998"/>
    <x v="0"/>
  </r>
  <r>
    <n v="2315333.1069329996"/>
    <n v="49863"/>
    <n v="1117978.3229999999"/>
    <x v="0"/>
  </r>
  <r>
    <n v="63794.661809999998"/>
    <n v="1551"/>
    <n v="33951.39"/>
    <x v="0"/>
  </r>
  <r>
    <n v="811481.17315999989"/>
    <n v="20104"/>
    <n v="452078.64799999999"/>
    <x v="0"/>
  </r>
  <r>
    <n v="488014.47063200001"/>
    <n v="9529"/>
    <n v="223245.41200000001"/>
    <x v="0"/>
  </r>
  <r>
    <n v="575051.38026000001"/>
    <n v="12621"/>
    <n v="291608.20500000002"/>
    <x v="0"/>
  </r>
  <r>
    <n v="1495887.9352000002"/>
    <n v="31624"/>
    <n v="751702.48"/>
    <x v="0"/>
  </r>
  <r>
    <n v="666857.5505120001"/>
    <n v="15011"/>
    <n v="336966.92800000001"/>
    <x v="0"/>
  </r>
  <r>
    <n v="350899.78290000005"/>
    <n v="7599"/>
    <n v="179488.38"/>
    <x v="0"/>
  </r>
  <r>
    <n v="1206633.9284999999"/>
    <n v="27711"/>
    <n v="618786.63"/>
    <x v="0"/>
  </r>
  <r>
    <n v="5972305.654223999"/>
    <n v="113969"/>
    <n v="2670977.4840000002"/>
    <x v="0"/>
  </r>
  <r>
    <n v="6077971.5192"/>
    <n v="98973"/>
    <n v="2296173.6"/>
    <x v="0"/>
  </r>
  <r>
    <n v="2965283.8169759996"/>
    <n v="58434"/>
    <n v="1390846.068"/>
    <x v="0"/>
  </r>
  <r>
    <n v="7629764.4171839999"/>
    <n v="160629"/>
    <n v="3792129.432"/>
    <x v="0"/>
  </r>
  <r>
    <n v="3597311.7410999998"/>
    <n v="111473"/>
    <n v="1981989.9400000002"/>
    <x v="0"/>
  </r>
  <r>
    <n v="6550097.1864000009"/>
    <n v="205692"/>
    <n v="3661317.6"/>
    <x v="0"/>
  </r>
  <r>
    <n v="1433433.7426500001"/>
    <n v="47775"/>
    <n v="861956.55"/>
    <x v="0"/>
  </r>
  <r>
    <n v="1378312.8631999998"/>
    <n v="24440"/>
    <n v="594869.6"/>
    <x v="0"/>
  </r>
  <r>
    <n v="959661.8719599999"/>
    <n v="14887"/>
    <n v="365029.24"/>
    <x v="0"/>
  </r>
  <r>
    <n v="1312803.2979600001"/>
    <n v="24164"/>
    <n v="587910.12"/>
    <x v="0"/>
  </r>
  <r>
    <n v="720605.74049999996"/>
    <n v="10485"/>
    <n v="248913.9"/>
    <x v="0"/>
  </r>
  <r>
    <n v="1204895.9008200001"/>
    <n v="21454"/>
    <n v="530557.42000000004"/>
    <x v="0"/>
  </r>
  <r>
    <n v="1067521.7341199999"/>
    <n v="18426"/>
    <n v="459544.44"/>
    <x v="0"/>
  </r>
  <r>
    <n v="1099567.9124999999"/>
    <n v="30335"/>
    <n v="542996.5"/>
    <x v="0"/>
  </r>
  <r>
    <n v="1843539.3723600002"/>
    <n v="44522"/>
    <n v="743962.62"/>
    <x v="0"/>
  </r>
  <r>
    <n v="2411740.656"/>
    <n v="59922"/>
    <n v="1004891.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54179.07201999996"/>
    <n v="15790"/>
    <n v="283177.86000000004"/>
    <x v="0"/>
  </r>
  <r>
    <n v="556850.0736"/>
    <n v="15872"/>
    <n v="282521.60000000003"/>
    <x v="0"/>
  </r>
  <r>
    <n v="610440.51629399997"/>
    <n v="15909"/>
    <n v="283530.19799999997"/>
    <x v="0"/>
  </r>
  <r>
    <n v="645943.18932"/>
    <n v="16060"/>
    <n v="285562.86"/>
    <x v="0"/>
  </r>
  <r>
    <n v="1193698.6275240001"/>
    <n v="31223"/>
    <n v="551616.74100000004"/>
    <x v="0"/>
  </r>
  <r>
    <n v="794885.4233599999"/>
    <n v="12040"/>
    <n v="297821.44"/>
    <x v="0"/>
  </r>
  <r>
    <n v="1123074.848912"/>
    <n v="29717"/>
    <n v="544653.17599999998"/>
    <x v="0"/>
  </r>
  <r>
    <n v="732602.22578400001"/>
    <n v="15958"/>
    <n v="282967.25599999999"/>
    <x v="0"/>
  </r>
  <r>
    <n v="694309.5694080001"/>
    <n v="15771"/>
    <n v="278168.89800000004"/>
    <x v="0"/>
  </r>
  <r>
    <n v="638932.19913600013"/>
    <n v="15617"/>
    <n v="280356.38400000002"/>
    <x v="0"/>
  </r>
  <r>
    <n v="3443396.6779200006"/>
    <n v="79580"/>
    <n v="1412385.84"/>
    <x v="0"/>
  </r>
  <r>
    <n v="3348517.4985599997"/>
    <n v="79404"/>
    <n v="1391158.08"/>
    <x v="0"/>
  </r>
  <r>
    <n v="2210859.7341710003"/>
    <n v="47729"/>
    <n v="862606.21700000006"/>
    <x v="0"/>
  </r>
  <r>
    <n v="1301895.742206"/>
    <n v="31847"/>
    <n v="572513.51899999997"/>
    <x v="0"/>
  </r>
  <r>
    <n v="4022420.769576"/>
    <n v="60698"/>
    <n v="1573717.0460000001"/>
    <x v="0"/>
  </r>
  <r>
    <n v="574271.92799999996"/>
    <n v="15724"/>
    <n v="283032"/>
    <x v="0"/>
  </r>
  <r>
    <n v="2544045.3086399999"/>
    <n v="62964"/>
    <n v="1110936.8159999999"/>
    <x v="0"/>
  </r>
  <r>
    <n v="1191618.7872599999"/>
    <n v="29971"/>
    <n v="529138.005"/>
    <x v="0"/>
  </r>
  <r>
    <n v="1247167.1912160001"/>
    <n v="31307"/>
    <n v="558266.424"/>
    <x v="0"/>
  </r>
  <r>
    <n v="628767.48844800005"/>
    <n v="15796"/>
    <n v="274092.19199999998"/>
    <x v="0"/>
  </r>
  <r>
    <n v="1144450.9439999999"/>
    <n v="31538"/>
    <n v="567684"/>
    <x v="0"/>
  </r>
  <r>
    <n v="1270915.3228580002"/>
    <n v="31313"/>
    <n v="565857.223"/>
    <x v="0"/>
  </r>
  <r>
    <n v="1496984.030454"/>
    <n v="20883"/>
    <n v="542582.10600000003"/>
    <x v="0"/>
  </r>
  <r>
    <n v="4526210.2762799999"/>
    <n v="111276"/>
    <n v="1977374.52"/>
    <x v="0"/>
  </r>
  <r>
    <n v="1264379.5296"/>
    <n v="31086"/>
    <n v="547113.60000000009"/>
    <x v="0"/>
  </r>
  <r>
    <n v="1248857.4663"/>
    <n v="30243"/>
    <n v="535301.1"/>
    <x v="0"/>
  </r>
  <r>
    <n v="577199.89569999999"/>
    <n v="15413"/>
    <n v="278975.30000000005"/>
    <x v="0"/>
  </r>
  <r>
    <n v="557407.50359999994"/>
    <n v="14964"/>
    <n v="267855.59999999998"/>
    <x v="0"/>
  </r>
  <r>
    <n v="850953.43799999997"/>
    <n v="15570"/>
    <n v="406377"/>
    <x v="0"/>
  </r>
  <r>
    <n v="603114.87599999993"/>
    <n v="14715"/>
    <n v="267813"/>
    <x v="0"/>
  </r>
  <r>
    <n v="573024.03840000008"/>
    <n v="15593"/>
    <n v="274436.80000000005"/>
    <x v="0"/>
  </r>
  <r>
    <n v="1263527.9447999999"/>
    <n v="31326"/>
    <n v="557602.80000000005"/>
    <x v="0"/>
  </r>
  <r>
    <n v="1241921.2079999999"/>
    <n v="31240"/>
    <n v="552948"/>
    <x v="0"/>
  </r>
  <r>
    <n v="2733865.2197999996"/>
    <n v="35871"/>
    <n v="934654.77600000007"/>
    <x v="0"/>
  </r>
  <r>
    <n v="2907208.3266000003"/>
    <n v="73391"/>
    <n v="1299020.7"/>
    <x v="0"/>
  </r>
  <r>
    <n v="2487738.1996799996"/>
    <n v="60048"/>
    <n v="1131304.32"/>
    <x v="0"/>
  </r>
  <r>
    <n v="2212963.228476"/>
    <n v="51026"/>
    <n v="919386.46799999999"/>
    <x v="0"/>
  </r>
  <r>
    <n v="1605463.5179699999"/>
    <n v="43611"/>
    <n v="776711.90999999992"/>
    <x v="0"/>
  </r>
  <r>
    <n v="2257753.1750999996"/>
    <n v="58990"/>
    <n v="1124939.3"/>
    <x v="0"/>
  </r>
  <r>
    <n v="6566185.8151200004"/>
    <n v="179292"/>
    <n v="3221877.2399999998"/>
    <x v="0"/>
  </r>
  <r>
    <n v="3101083.7352"/>
    <n v="88121"/>
    <n v="1667249.32"/>
    <x v="0"/>
  </r>
  <r>
    <n v="507313.57754000003"/>
    <n v="13153"/>
    <n v="231755.86000000002"/>
    <x v="0"/>
  </r>
  <r>
    <n v="2028642.6373200004"/>
    <n v="51636"/>
    <n v="930997.08000000007"/>
    <x v="0"/>
  </r>
  <r>
    <n v="2827447.7153999996"/>
    <n v="78015"/>
    <n v="1407390.5999999999"/>
    <x v="0"/>
  </r>
  <r>
    <n v="475907.4454400001"/>
    <n v="12752"/>
    <n v="226730.56000000003"/>
    <x v="0"/>
  </r>
  <r>
    <n v="1488314.5562999998"/>
    <n v="46042"/>
    <n v="820008.0199999999"/>
    <x v="0"/>
  </r>
  <r>
    <n v="1100615.4404"/>
    <n v="30478"/>
    <n v="534279.34000000008"/>
    <x v="0"/>
  </r>
  <r>
    <n v="418141.54719999997"/>
    <n v="16199"/>
    <n v="286398.32"/>
    <x v="0"/>
  </r>
  <r>
    <n v="2146601.9247999997"/>
    <n v="80110"/>
    <n v="1429162.4"/>
    <x v="0"/>
  </r>
  <r>
    <n v="868970.4543000001"/>
    <n v="32238"/>
    <n v="581251.14"/>
    <x v="0"/>
  </r>
  <r>
    <n v="840084.43375999981"/>
    <n v="32791"/>
    <n v="592861.27999999991"/>
    <x v="0"/>
  </r>
  <r>
    <n v="1702900.9777499998"/>
    <n v="46065"/>
    <n v="822260.25000000012"/>
    <x v="0"/>
  </r>
  <r>
    <n v="534740.90696000005"/>
    <n v="15101"/>
    <n v="260341.24"/>
    <x v="0"/>
  </r>
  <r>
    <n v="499227.72899999999"/>
    <n v="15113"/>
    <n v="259339.08000000002"/>
    <x v="0"/>
  </r>
  <r>
    <n v="1512510.2578799999"/>
    <n v="45679"/>
    <n v="764666.46"/>
    <x v="0"/>
  </r>
  <r>
    <n v="753875.40404000005"/>
    <n v="26059"/>
    <n v="463068.43"/>
    <x v="0"/>
  </r>
  <r>
    <n v="618710.18176000006"/>
    <n v="25426"/>
    <n v="453599.83999999997"/>
    <x v="0"/>
  </r>
  <r>
    <n v="751217.0392"/>
    <n v="25990"/>
    <n v="468339.8"/>
    <x v="0"/>
  </r>
  <r>
    <n v="458526.18672"/>
    <n v="13188"/>
    <n v="232636.32"/>
    <x v="0"/>
  </r>
  <r>
    <n v="401041.24799999996"/>
    <n v="13225"/>
    <n v="236463"/>
    <x v="0"/>
  </r>
  <r>
    <n v="8695182.9056400005"/>
    <n v="239267"/>
    <n v="4182387.16"/>
    <x v="0"/>
  </r>
  <r>
    <n v="2799779.1696000006"/>
    <n v="78792"/>
    <n v="1347343.2000000002"/>
    <x v="0"/>
  </r>
  <r>
    <n v="17523424.136699997"/>
    <n v="476430"/>
    <n v="8380403.7000000002"/>
    <x v="0"/>
  </r>
  <r>
    <n v="1674822.2805599999"/>
    <n v="47059"/>
    <n v="832003.12"/>
    <x v="0"/>
  </r>
  <r>
    <n v="477729.03815999988"/>
    <n v="15948"/>
    <n v="268085.88"/>
    <x v="0"/>
  </r>
  <r>
    <n v="1696451.7947500001"/>
    <n v="47783"/>
    <n v="817567.13"/>
    <x v="0"/>
  </r>
  <r>
    <n v="1771461.4720000001"/>
    <n v="47702"/>
    <n v="839555.20000000007"/>
    <x v="0"/>
  </r>
  <r>
    <n v="1148278.9331999999"/>
    <n v="31739"/>
    <n v="556067.28"/>
    <x v="0"/>
  </r>
  <r>
    <n v="3076580.6392799998"/>
    <n v="80711"/>
    <n v="1805505.07"/>
    <x v="0"/>
  </r>
  <r>
    <n v="3371765.9883600003"/>
    <n v="95172"/>
    <n v="1668365.1600000001"/>
    <x v="0"/>
  </r>
  <r>
    <n v="2888169.5391599997"/>
    <n v="79538"/>
    <n v="1400664.18"/>
    <x v="0"/>
  </r>
  <r>
    <n v="13385073.765000001"/>
    <n v="409674"/>
    <n v="7169295"/>
    <x v="0"/>
  </r>
  <r>
    <n v="13621736.849600002"/>
    <n v="419947"/>
    <n v="7391067.2000000002"/>
    <x v="0"/>
  </r>
  <r>
    <n v="1260854.7544500001"/>
    <n v="44521"/>
    <n v="803604.05"/>
    <x v="0"/>
  </r>
  <r>
    <n v="1258911.1288319998"/>
    <n v="44146"/>
    <n v="763902.38399999996"/>
    <x v="0"/>
  </r>
  <r>
    <n v="2021260.6160999998"/>
    <n v="95090"/>
    <n v="1600364.7"/>
    <x v="0"/>
  </r>
  <r>
    <n v="1020295.0044000001"/>
    <n v="9894"/>
    <n v="255265.2"/>
    <x v="0"/>
  </r>
  <r>
    <n v="1080014.0715000001"/>
    <n v="9945"/>
    <n v="257575.5"/>
    <x v="0"/>
  </r>
  <r>
    <n v="943868.37999999989"/>
    <n v="9035"/>
    <n v="234910"/>
    <x v="0"/>
  </r>
  <r>
    <s v=""/>
    <s v=""/>
    <s v=""/>
    <x v="0"/>
  </r>
  <r>
    <s v=""/>
    <s v=""/>
    <s v=""/>
    <x v="0"/>
  </r>
  <r>
    <n v="9801989.8816320021"/>
    <n v="224604"/>
    <n v="3947639.9040000001"/>
    <x v="0"/>
  </r>
  <r>
    <n v="16441740.0448"/>
    <n v="556885"/>
    <n v="10816934.24"/>
    <x v="0"/>
  </r>
  <r>
    <s v=""/>
    <s v=""/>
    <s v=""/>
    <x v="0"/>
  </r>
  <r>
    <n v="700098.37326000002"/>
    <n v="10765"/>
    <n v="271988.49"/>
    <x v="0"/>
  </r>
  <r>
    <n v="1627440.7505919999"/>
    <n v="23264"/>
    <n v="552799.16800000006"/>
    <x v="0"/>
  </r>
  <r>
    <n v="1788651.3707359997"/>
    <n v="23476"/>
    <n v="608591.82400000002"/>
    <x v="0"/>
  </r>
  <r>
    <n v="5826757.8977279998"/>
    <n v="82032"/>
    <n v="2120363.1359999999"/>
    <x v="0"/>
  </r>
  <r>
    <n v="5709072.6127260001"/>
    <n v="76469"/>
    <n v="1928089.3659999999"/>
    <x v="0"/>
  </r>
  <r>
    <n v="4184776.8872999996"/>
    <n v="58095"/>
    <n v="1386146.7"/>
    <x v="0"/>
  </r>
  <r>
    <n v="6733325.5973100001"/>
    <n v="93717"/>
    <n v="2417711.1659999997"/>
    <x v="0"/>
  </r>
  <r>
    <n v="8122404.4403039999"/>
    <n v="93944"/>
    <n v="2432585.9359999998"/>
    <x v="0"/>
  </r>
  <r>
    <n v="711949.77110000013"/>
    <n v="9962"/>
    <n v="276485.348"/>
    <x v="0"/>
  </r>
  <r>
    <n v="1750469.12656"/>
    <n v="20888"/>
    <n v="508413.92"/>
    <x v="0"/>
  </r>
  <r>
    <n v="1156595.312896"/>
    <n v="12842"/>
    <n v="305331.39199999999"/>
    <x v="0"/>
  </r>
  <r>
    <n v="1165695.08198"/>
    <n v="12835"/>
    <n v="304677.23"/>
    <x v="0"/>
  </r>
  <r>
    <n v="2251622.0034780004"/>
    <n v="25031"/>
    <n v="616713.77800000005"/>
    <x v="0"/>
  </r>
  <r>
    <n v="1032735.0589920002"/>
    <n v="12558"/>
    <n v="300563.17200000002"/>
    <x v="0"/>
  </r>
  <r>
    <n v="4673690.1216719998"/>
    <n v="51979"/>
    <n v="1210486.952"/>
    <x v="0"/>
  </r>
  <r>
    <n v="5779531.7835640004"/>
    <n v="61831"/>
    <n v="1451049.9080000001"/>
    <x v="0"/>
  </r>
  <r>
    <n v="869381.67656000005"/>
    <n v="10820"/>
    <n v="261389.56000000003"/>
    <x v="0"/>
  </r>
  <r>
    <n v="1672507.8362639998"/>
    <n v="22889"/>
    <n v="563893.40399999998"/>
    <x v="0"/>
  </r>
  <r>
    <n v="2653736.0814719996"/>
    <n v="36381"/>
    <n v="933099.88800000004"/>
    <x v="0"/>
  </r>
  <r>
    <n v="3024007.8382080002"/>
    <n v="35856"/>
    <n v="931036.89600000007"/>
    <x v="0"/>
  </r>
  <r>
    <n v="814483.90486799984"/>
    <n v="11927"/>
    <n v="309219.402"/>
    <x v="0"/>
  </r>
  <r>
    <n v="4764406.2300000004"/>
    <n v="48500"/>
    <n v="1216962"/>
    <x v="0"/>
  </r>
  <r>
    <n v="1850196.4134500001"/>
    <n v="24101"/>
    <n v="611635.17799999996"/>
    <x v="0"/>
  </r>
  <r>
    <n v="6399712.5382400006"/>
    <n v="80318"/>
    <n v="1940482.8800000001"/>
    <x v="0"/>
  </r>
  <r>
    <n v="755658.46530599997"/>
    <n v="11191"/>
    <n v="273888.53399999999"/>
    <x v="0"/>
  </r>
  <r>
    <n v="5433213.3377040001"/>
    <n v="284203"/>
    <n v="3820825.1320000002"/>
    <x v="1"/>
  </r>
  <r>
    <n v="330136.86644399998"/>
    <n v="10346"/>
    <n v="167667.27599999998"/>
    <x v="0"/>
  </r>
  <r>
    <n v="5141858.4718199996"/>
    <n v="286335"/>
    <n v="3805964.82"/>
    <x v="1"/>
  </r>
  <r>
    <n v="2009836.6174259998"/>
    <n v="114873"/>
    <n v="1459576.338"/>
    <x v="1"/>
  </r>
  <r>
    <n v="2435222.4749999996"/>
    <n v="86475"/>
    <n v="1634377.49999999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762261.5989999999"/>
    <n v="41780"/>
    <n v="987261.39999999991"/>
    <x v="0"/>
  </r>
  <r>
    <n v="8242106.7875200007"/>
    <n v="158324"/>
    <n v="3739612.8800000004"/>
    <x v="0"/>
  </r>
  <r>
    <n v="2668883.6787"/>
    <n v="60217"/>
    <n v="1418110.35"/>
    <x v="0"/>
  </r>
  <r>
    <n v="294350.09519999998"/>
    <n v="6835"/>
    <n v="160759.20000000001"/>
    <x v="0"/>
  </r>
  <r>
    <n v="680523.63422000001"/>
    <n v="16967"/>
    <n v="404832.62"/>
    <x v="0"/>
  </r>
  <r>
    <n v="463307.70851999999"/>
    <n v="12876"/>
    <n v="297564.36"/>
    <x v="0"/>
  </r>
  <r>
    <n v="392799.78863999998"/>
    <n v="9936"/>
    <n v="234787.68"/>
    <x v="0"/>
  </r>
  <r>
    <n v="349882.72816"/>
    <n v="8456"/>
    <n v="199477.04"/>
    <x v="0"/>
  </r>
  <r>
    <n v="335937.10037999996"/>
    <n v="8113"/>
    <n v="195198.78"/>
    <x v="0"/>
  </r>
  <r>
    <n v="256093.8351"/>
    <n v="6515"/>
    <n v="152255.55000000002"/>
    <x v="0"/>
  </r>
  <r>
    <n v="203815.1808"/>
    <n v="4995"/>
    <n v="123076.8"/>
    <x v="0"/>
  </r>
  <r>
    <n v="141774.24219999998"/>
    <n v="3569"/>
    <n v="85406.17"/>
    <x v="0"/>
  </r>
  <r>
    <n v="1458843.0965999998"/>
    <n v="28305"/>
    <n v="664318.35"/>
    <x v="0"/>
  </r>
  <r>
    <n v="1364331.7976400002"/>
    <n v="37647"/>
    <n v="889975.08000000007"/>
    <x v="0"/>
  </r>
  <r>
    <n v="1903089.70548"/>
    <n v="46846"/>
    <n v="1179113.82"/>
    <x v="0"/>
  </r>
  <r>
    <n v="3447549.3175199996"/>
    <n v="79827"/>
    <n v="2061931.41"/>
    <x v="0"/>
  </r>
  <r>
    <n v="133818.42564"/>
    <n v="3342"/>
    <n v="79606.44"/>
    <x v="0"/>
  </r>
  <r>
    <n v="61219.186199999996"/>
    <n v="1556"/>
    <n v="36768.2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792126.498709997"/>
    <n v="268255"/>
    <n v="6707984.5300000003"/>
    <x v="0"/>
  </r>
  <r>
    <n v="8285681.9707200006"/>
    <n v="229474"/>
    <n v="3917580.128"/>
    <x v="0"/>
  </r>
  <r>
    <n v="1580285.7"/>
    <n v="49350"/>
    <n v="877936.5"/>
    <x v="0"/>
  </r>
  <r>
    <n v="569610.37468800007"/>
    <n v="15811"/>
    <n v="280044.43199999997"/>
    <x v="0"/>
  </r>
  <r>
    <n v="2343966.5477280002"/>
    <n v="90939"/>
    <n v="1569970.8959999999"/>
    <x v="0"/>
  </r>
  <r>
    <n v="742310.23781199998"/>
    <n v="30239"/>
    <n v="523860.4360000000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53620.4748"/>
    <n v="13015"/>
    <n v="325895.59999999998"/>
    <x v="0"/>
  </r>
  <r>
    <n v="2445554.6057600002"/>
    <n v="26146"/>
    <n v="673520.96000000008"/>
    <x v="0"/>
  </r>
  <r>
    <n v="1115160.2692500001"/>
    <n v="13093"/>
    <n v="345786.13"/>
    <x v="0"/>
  </r>
  <r>
    <n v="1935593.8200000003"/>
    <n v="20980"/>
    <n v="534990"/>
    <x v="0"/>
  </r>
  <r>
    <n v="1029949.5687600001"/>
    <n v="13129"/>
    <n v="336364.98000000004"/>
    <x v="0"/>
  </r>
  <r>
    <n v="1550571.24156"/>
    <n v="22748"/>
    <n v="586670.91999999993"/>
    <x v="0"/>
  </r>
  <r>
    <n v="1752226.8605"/>
    <n v="26045"/>
    <n v="651385.45000000007"/>
    <x v="0"/>
  </r>
  <r>
    <n v="876834.77759999991"/>
    <n v="13064"/>
    <n v="330257.92000000004"/>
    <x v="0"/>
  </r>
  <r>
    <n v="2161996.9694400001"/>
    <n v="26367"/>
    <n v="660757.02"/>
    <x v="0"/>
  </r>
  <r>
    <n v="3325491.6501600002"/>
    <n v="38559"/>
    <n v="1011402.5700000001"/>
    <x v="0"/>
  </r>
  <r>
    <n v="864690.54719999991"/>
    <n v="12426"/>
    <n v="325561.2"/>
    <x v="0"/>
  </r>
  <r>
    <n v="844047.11901999987"/>
    <n v="11501"/>
    <n v="294195.57999999996"/>
    <x v="0"/>
  </r>
  <r>
    <n v="1775898.0799999998"/>
    <n v="23090"/>
    <n v="531070"/>
    <x v="0"/>
  </r>
  <r>
    <n v="667855.43827200006"/>
    <n v="11814"/>
    <n v="297618.288"/>
    <x v="0"/>
  </r>
  <r>
    <n v="1200067.911726"/>
    <n v="22703"/>
    <n v="556359.71799999999"/>
    <x v="0"/>
  </r>
  <r>
    <n v="651890.09659199999"/>
    <n v="11716"/>
    <n v="301382.38400000002"/>
    <x v="0"/>
  </r>
  <r>
    <n v="620797.81967999996"/>
    <n v="11304"/>
    <n v="277761.88799999998"/>
    <x v="0"/>
  </r>
  <r>
    <n v="4585876.1403780002"/>
    <n v="89583"/>
    <n v="2075996.442"/>
    <x v="0"/>
  </r>
  <r>
    <n v="2945827.2119999998"/>
    <n v="53322"/>
    <n v="1226406"/>
    <x v="0"/>
  </r>
  <r>
    <n v="9108023.4607999995"/>
    <n v="192775"/>
    <n v="4632768.8"/>
    <x v="0"/>
  </r>
  <r>
    <n v="1142431.4276439999"/>
    <n v="22801"/>
    <n v="529393.61800000002"/>
    <x v="0"/>
  </r>
  <r>
    <n v="5496257.8923840001"/>
    <n v="78498"/>
    <n v="1958054.112"/>
    <x v="0"/>
  </r>
  <r>
    <n v="1355886.1615000002"/>
    <n v="24107"/>
    <n v="532764.70000000007"/>
    <x v="0"/>
  </r>
  <r>
    <n v="3306026.9000000004"/>
    <n v="48235"/>
    <n v="1109405"/>
    <x v="0"/>
  </r>
  <r>
    <n v="1926223.7454799998"/>
    <n v="43445"/>
    <n v="785572.49"/>
    <x v="0"/>
  </r>
  <r>
    <n v="4241237.1840000004"/>
    <n v="101190"/>
    <n v="1797134.400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30755.93056000001"/>
    <n v="11894"/>
    <n v="294543.016"/>
    <x v="0"/>
  </r>
  <r>
    <n v="909549.18662399997"/>
    <n v="11708"/>
    <n v="301574.66399999999"/>
    <x v="0"/>
  </r>
  <r>
    <n v="934763.10704400006"/>
    <n v="12041"/>
    <n v="306178.54800000001"/>
    <x v="0"/>
  </r>
  <r>
    <n v="969564.53328000021"/>
    <n v="12053"/>
    <n v="300360.76"/>
    <x v="0"/>
  </r>
  <r>
    <n v="2015054.8929960001"/>
    <n v="23522"/>
    <n v="572784.22199999995"/>
    <x v="0"/>
  </r>
  <r>
    <n v="2032928.0852760002"/>
    <n v="23706"/>
    <n v="576553.62600000005"/>
    <x v="0"/>
  </r>
  <r>
    <n v="1875790.1012039997"/>
    <n v="24093"/>
    <n v="602373.18599999999"/>
    <x v="0"/>
  </r>
  <r>
    <n v="3158552.4576059999"/>
    <n v="35742"/>
    <n v="923823.47400000005"/>
    <x v="0"/>
  </r>
  <r>
    <n v="918548.75155999989"/>
    <n v="11905"/>
    <n v="294029.69"/>
    <x v="0"/>
  </r>
  <r>
    <n v="1654789.4208"/>
    <n v="23950"/>
    <n v="621167.19999999995"/>
    <x v="0"/>
  </r>
  <r>
    <n v="672178.01103200007"/>
    <n v="11923"/>
    <n v="302510.35599999997"/>
    <x v="0"/>
  </r>
  <r>
    <n v="1360087.4248080002"/>
    <n v="23303"/>
    <n v="595484.86199999996"/>
    <x v="0"/>
  </r>
  <r>
    <n v="1065811.8972479999"/>
    <n v="11899"/>
    <n v="309469.19199999998"/>
    <x v="0"/>
  </r>
  <r>
    <s v=""/>
    <s v=""/>
    <s v=""/>
    <x v="0"/>
  </r>
  <r>
    <s v=""/>
    <s v=""/>
    <s v=""/>
    <x v="0"/>
  </r>
  <r>
    <s v=""/>
    <s v=""/>
    <s v=""/>
    <x v="0"/>
  </r>
  <r>
    <n v="1191832.5366239999"/>
    <n v="21471"/>
    <n v="519769.96799999999"/>
    <x v="0"/>
  </r>
  <r>
    <n v="1191832.5366239999"/>
    <n v="21471"/>
    <n v="519769.96799999999"/>
    <x v="0"/>
  </r>
  <r>
    <n v="883906.23218400008"/>
    <n v="16129"/>
    <n v="386999.22600000002"/>
    <x v="0"/>
  </r>
  <r>
    <n v="507963.18403200002"/>
    <n v="8296"/>
    <n v="197959.15199999997"/>
    <x v="0"/>
  </r>
  <r>
    <n v="507963.18403200002"/>
    <n v="8296"/>
    <n v="197959.15199999997"/>
    <x v="0"/>
  </r>
  <r>
    <n v="916128.49503999995"/>
    <n v="16472"/>
    <n v="406265.408"/>
    <x v="0"/>
  </r>
  <r>
    <n v="1813517.4703360002"/>
    <n v="29644"/>
    <n v="710625.96799999999"/>
    <x v="0"/>
  </r>
  <r>
    <n v="2144735.1535200002"/>
    <n v="40531"/>
    <n v="982471.44"/>
    <x v="0"/>
  </r>
  <r>
    <n v="2144735.1535200002"/>
    <n v="40531"/>
    <n v="982471.44"/>
    <x v="0"/>
  </r>
  <r>
    <n v="78053.044320000001"/>
    <n v="1583"/>
    <n v="40233.527999999998"/>
    <x v="0"/>
  </r>
  <r>
    <n v="1765390.1205"/>
    <n v="29378"/>
    <n v="743322.15599999996"/>
    <x v="0"/>
  </r>
  <r>
    <n v="8953263.1709999982"/>
    <n v="184050"/>
    <n v="4658305.5"/>
    <x v="0"/>
  </r>
  <r>
    <n v="1486098.1278000001"/>
    <n v="23985"/>
    <n v="616894.19999999995"/>
    <x v="0"/>
  </r>
  <r>
    <n v="3264685.1634800001"/>
    <n v="72238"/>
    <n v="1896969.8800000001"/>
    <x v="0"/>
  </r>
  <r>
    <n v="5953397.2715000007"/>
    <n v="113050"/>
    <n v="2734679.5"/>
    <x v="0"/>
  </r>
  <r>
    <n v="2094568.5329999996"/>
    <n v="34795"/>
    <n v="878225.79999999993"/>
    <x v="0"/>
  </r>
  <r>
    <n v="23874877.663999997"/>
    <n v="393580"/>
    <n v="9760784"/>
    <x v="0"/>
  </r>
  <r>
    <n v="2552072.1584000001"/>
    <n v="37075"/>
    <n v="899884.39999999991"/>
    <x v="0"/>
  </r>
  <r>
    <n v="2552072.1584000001"/>
    <n v="37075"/>
    <n v="899884.39999999991"/>
    <x v="0"/>
  </r>
  <r>
    <n v="2005515.4872940001"/>
    <n v="36373"/>
    <n v="874625.15799999994"/>
    <x v="0"/>
  </r>
  <r>
    <n v="3762385.2440400007"/>
    <n v="58678"/>
    <n v="1423528.28"/>
    <x v="0"/>
  </r>
  <r>
    <n v="312379.21727999998"/>
    <n v="4745"/>
    <n v="113509.89"/>
    <x v="0"/>
  </r>
  <r>
    <n v="312379.21727999998"/>
    <n v="4745"/>
    <n v="113509.89"/>
    <x v="0"/>
  </r>
  <r>
    <n v="6984902.9375999998"/>
    <n v="139320"/>
    <n v="3520616.4"/>
    <x v="0"/>
  </r>
  <r>
    <n v="3275896.1599520002"/>
    <n v="42827"/>
    <n v="1067762.764"/>
    <x v="0"/>
  </r>
  <r>
    <n v="1546147.500832"/>
    <n v="33308"/>
    <n v="781672.14399999997"/>
    <x v="0"/>
  </r>
  <r>
    <n v="567136.13065200008"/>
    <n v="9051"/>
    <n v="234547.614"/>
    <x v="0"/>
  </r>
  <r>
    <n v="488080.10140000004"/>
    <n v="8975"/>
    <n v="231537.05"/>
    <x v="0"/>
  </r>
  <r>
    <n v="15810787.015935997"/>
    <n v="211321"/>
    <n v="5093681.3839999996"/>
    <x v="0"/>
  </r>
  <r>
    <n v="3469634.1305400003"/>
    <n v="80364"/>
    <n v="2096455.6680000001"/>
    <x v="0"/>
  </r>
  <r>
    <n v="789824.74392000004"/>
    <n v="15339"/>
    <n v="360650.56800000003"/>
    <x v="0"/>
  </r>
  <r>
    <n v="291581.01581000001"/>
    <n v="7291"/>
    <n v="167095.13800000001"/>
    <x v="0"/>
  </r>
  <r>
    <n v="4667224.0724799996"/>
    <n v="125396"/>
    <n v="2199445.84"/>
    <x v="0"/>
  </r>
  <r>
    <n v="3593629.8215999994"/>
    <n v="107302"/>
    <n v="1901391.44"/>
    <x v="0"/>
  </r>
  <r>
    <n v="2419242.14323"/>
    <n v="71599"/>
    <n v="1245106.6100000001"/>
    <x v="0"/>
  </r>
  <r>
    <n v="628127.46016799996"/>
    <n v="15146"/>
    <n v="271446.61200000002"/>
    <x v="0"/>
  </r>
  <r>
    <n v="579409.01587800006"/>
    <n v="14991"/>
    <n v="266150.21400000004"/>
    <x v="0"/>
  </r>
  <r>
    <n v="617666.00179199991"/>
    <n v="15194"/>
    <n v="262613.09599999996"/>
    <x v="0"/>
  </r>
  <r>
    <n v="630951.26096400002"/>
    <n v="15131"/>
    <n v="270330.446"/>
    <x v="0"/>
  </r>
  <r>
    <n v="1130069.1024000002"/>
    <n v="28969"/>
    <n v="486679.2"/>
    <x v="0"/>
  </r>
  <r>
    <n v="1165058.309808"/>
    <n v="30292"/>
    <n v="544165.48800000001"/>
    <x v="0"/>
  </r>
  <r>
    <n v="1202077.9238159999"/>
    <n v="28919"/>
    <n v="517245.234"/>
    <x v="0"/>
  </r>
  <r>
    <n v="3434328.625"/>
    <n v="84100"/>
    <n v="1509595"/>
    <x v="0"/>
  </r>
  <r>
    <n v="2101115.8261500001"/>
    <n v="50465"/>
    <n v="896763.04999999993"/>
    <x v="0"/>
  </r>
  <r>
    <n v="696446.37788000004"/>
    <n v="17006"/>
    <n v="303727.15999999997"/>
    <x v="0"/>
  </r>
  <r>
    <n v="184493.58420000001"/>
    <n v="3765"/>
    <n v="85691.400000000009"/>
    <x v="0"/>
  </r>
  <r>
    <n v="108804.2991"/>
    <n v="1483"/>
    <n v="35814.449999999997"/>
    <x v="0"/>
  </r>
  <r>
    <n v="6582451.1359320013"/>
    <n v="135261"/>
    <n v="2435239.0440000002"/>
    <x v="0"/>
  </r>
  <r>
    <n v="3576782.0474880002"/>
    <n v="224398"/>
    <n v="3605627.0640000002"/>
    <x v="0"/>
  </r>
  <r>
    <n v="276634.74319000007"/>
    <n v="16043"/>
    <n v="291501.31000000006"/>
    <x v="0"/>
  </r>
  <r>
    <n v="1311560.6845600002"/>
    <n v="76892"/>
    <n v="1283327.4800000002"/>
    <x v="0"/>
  </r>
  <r>
    <n v="10167913.616"/>
    <n v="232600"/>
    <n v="4670608"/>
    <x v="0"/>
  </r>
  <r>
    <n v="621556.60424000002"/>
    <n v="15004"/>
    <n v="267221.24"/>
    <x v="0"/>
  </r>
  <r>
    <n v="2459391.5408399994"/>
    <n v="60079"/>
    <n v="1051022.0260000001"/>
    <x v="0"/>
  </r>
  <r>
    <n v="28103057.46864"/>
    <n v="621784"/>
    <n v="13517584.159999998"/>
    <x v="0"/>
  </r>
  <r>
    <n v="416203.60756800004"/>
    <n v="16019"/>
    <n v="285266.35200000001"/>
    <x v="0"/>
  </r>
  <r>
    <n v="2972343.8514880007"/>
    <n v="112376"/>
    <n v="1990853.216"/>
    <x v="0"/>
  </r>
  <r>
    <n v="873992.10470399994"/>
    <n v="32104"/>
    <n v="561691.58399999992"/>
    <x v="0"/>
  </r>
  <r>
    <n v="9506011.2536219973"/>
    <n v="319999"/>
    <n v="5668462.2859999994"/>
    <x v="0"/>
  </r>
  <r>
    <n v="2280772.25832"/>
    <n v="80018"/>
    <n v="1413117.8800000001"/>
    <x v="0"/>
  </r>
  <r>
    <n v="7735464.0082719997"/>
    <n v="271271"/>
    <n v="4780880.1039999994"/>
    <x v="0"/>
  </r>
  <r>
    <n v="4410165.1813519998"/>
    <n v="176426"/>
    <n v="3077575.1439999999"/>
    <x v="0"/>
  </r>
  <r>
    <s v=""/>
    <s v=""/>
    <s v=""/>
    <x v="0"/>
  </r>
  <r>
    <s v=""/>
    <s v=""/>
    <s v=""/>
    <x v="0"/>
  </r>
  <r>
    <n v="2176643.1411600001"/>
    <n v="49242"/>
    <n v="869613.72"/>
    <x v="0"/>
  </r>
  <r>
    <n v="672998.58108000003"/>
    <n v="16317"/>
    <n v="273799.26"/>
    <x v="0"/>
  </r>
  <r>
    <n v="2651891.1190800001"/>
    <n v="65613"/>
    <n v="1093112.58"/>
    <x v="0"/>
  </r>
  <r>
    <n v="2859385.1248600003"/>
    <n v="65267"/>
    <n v="1165668.6199999999"/>
    <x v="0"/>
  </r>
  <r>
    <s v=""/>
    <s v=""/>
    <s v=""/>
    <x v="0"/>
  </r>
  <r>
    <s v=""/>
    <s v=""/>
    <s v=""/>
    <x v="0"/>
  </r>
  <r>
    <s v=""/>
    <s v=""/>
    <s v=""/>
    <x v="0"/>
  </r>
  <r>
    <n v="5722963.5404160004"/>
    <n v="111453"/>
    <n v="2557177.6319999998"/>
    <x v="0"/>
  </r>
  <r>
    <n v="1867368.5565200001"/>
    <n v="39230"/>
    <n v="1015978.54"/>
    <x v="0"/>
  </r>
  <r>
    <n v="848580.70440000016"/>
    <n v="18850"/>
    <n v="420505.8"/>
    <x v="0"/>
  </r>
  <r>
    <n v="1105603.83"/>
    <n v="24345"/>
    <n v="614224.35"/>
    <x v="0"/>
  </r>
  <r>
    <n v="621674.94323199999"/>
    <n v="14152"/>
    <n v="331383.232000000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789200.7482399996"/>
    <n v="116792"/>
    <n v="2369709.6799999997"/>
    <x v="0"/>
  </r>
  <r>
    <n v="7037191.6566000003"/>
    <n v="104530"/>
    <n v="2120913.6999999997"/>
    <x v="0"/>
  </r>
  <r>
    <n v="6814202.6197800012"/>
    <n v="190807"/>
    <n v="3804691.58"/>
    <x v="0"/>
  </r>
  <r>
    <n v="14498090.2951"/>
    <n v="714829"/>
    <n v="9078328.2999999989"/>
    <x v="1"/>
  </r>
  <r>
    <n v="81540.727800000008"/>
    <n v="1934"/>
    <n v="45681.08"/>
    <x v="0"/>
  </r>
  <r>
    <n v="1986557.1225500002"/>
    <n v="38129"/>
    <n v="901750.85"/>
    <x v="0"/>
  </r>
  <r>
    <n v="1751069.2748799997"/>
    <n v="40708"/>
    <n v="955823.84"/>
    <x v="0"/>
  </r>
  <r>
    <n v="298253.61362999998"/>
    <n v="6689"/>
    <n v="158729.97"/>
    <x v="0"/>
  </r>
  <r>
    <n v="127932.9289"/>
    <n v="3283"/>
    <n v="82271.98"/>
    <x v="0"/>
  </r>
  <r>
    <n v="144314.42778000003"/>
    <n v="3478"/>
    <n v="82324.260000000009"/>
    <x v="0"/>
  </r>
  <r>
    <n v="202031.42175000001"/>
    <n v="3915"/>
    <n v="92041.650000000009"/>
    <x v="0"/>
  </r>
  <r>
    <n v="663028.3968000001"/>
    <n v="18768"/>
    <n v="430537.92000000004"/>
    <x v="0"/>
  </r>
  <r>
    <n v="816387.54048000008"/>
    <n v="20096"/>
    <n v="505816.32000000001"/>
    <x v="0"/>
  </r>
  <r>
    <n v="253041.14471999998"/>
    <n v="6981"/>
    <n v="165170.46"/>
    <x v="0"/>
  </r>
  <r>
    <n v="1383081.2726400001"/>
    <n v="30456"/>
    <n v="719979.84"/>
    <x v="0"/>
  </r>
  <r>
    <n v="880169.67359999998"/>
    <n v="21721"/>
    <n v="486550.39999999997"/>
    <x v="0"/>
  </r>
  <r>
    <n v="346521.07775999996"/>
    <n v="8448"/>
    <n v="187714.56"/>
    <x v="0"/>
  </r>
  <r>
    <n v="588206.48039999988"/>
    <n v="11016"/>
    <n v="258325.19999999998"/>
    <x v="0"/>
  </r>
  <r>
    <n v="513244.17935999995"/>
    <n v="9608"/>
    <n v="225403.68000000002"/>
    <x v="0"/>
  </r>
  <r>
    <n v="1438539.3915200003"/>
    <n v="23672"/>
    <n v="540195.04"/>
    <x v="0"/>
  </r>
  <r>
    <n v="1627393.5521"/>
    <n v="30505"/>
    <n v="677516.05"/>
    <x v="0"/>
  </r>
  <r>
    <n v="455586.91925999994"/>
    <n v="7949"/>
    <n v="186563.03"/>
    <x v="0"/>
  </r>
  <r>
    <n v="605594.76390000002"/>
    <n v="11127"/>
    <n v="253918.14"/>
    <x v="0"/>
  </r>
  <r>
    <n v="413841.90100000001"/>
    <n v="10043"/>
    <n v="232495.44999999998"/>
    <x v="0"/>
  </r>
  <r>
    <n v="739914.95584000007"/>
    <n v="14309"/>
    <n v="326817.56"/>
    <x v="0"/>
  </r>
  <r>
    <n v="464910.96366000001"/>
    <n v="8091"/>
    <n v="190381.23"/>
    <x v="0"/>
  </r>
  <r>
    <n v="214718.02559999999"/>
    <n v="4680"/>
    <n v="109886.40000000001"/>
    <x v="0"/>
  </r>
  <r>
    <n v="221411.25719999999"/>
    <n v="4830"/>
    <n v="113311.8"/>
    <x v="0"/>
  </r>
  <r>
    <n v="713153.17359999998"/>
    <n v="15346"/>
    <n v="363853.66000000003"/>
    <x v="0"/>
  </r>
  <r>
    <n v="441393.43050000002"/>
    <n v="9498"/>
    <n v="224627.69999999998"/>
    <x v="0"/>
  </r>
  <r>
    <n v="935387.76914999983"/>
    <n v="17685"/>
    <n v="411883.64999999997"/>
    <x v="0"/>
  </r>
  <r>
    <n v="1013927.65152"/>
    <n v="17548"/>
    <n v="400445.36"/>
    <x v="0"/>
  </r>
  <r>
    <n v="3514795.0245000003"/>
    <n v="51165"/>
    <n v="1216192.05"/>
    <x v="0"/>
  </r>
  <r>
    <n v="2870049.9034239999"/>
    <n v="50602"/>
    <n v="1197850.544"/>
    <x v="0"/>
  </r>
  <r>
    <n v="2342240.2931640004"/>
    <n v="38398"/>
    <n v="947125.06799999997"/>
    <x v="0"/>
  </r>
  <r>
    <n v="3492215.1306360001"/>
    <n v="50594"/>
    <n v="1184203.163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35647.09453800006"/>
    <n v="12129"/>
    <n v="308488.98600000003"/>
    <x v="0"/>
  </r>
  <r>
    <n v="1609414.35228"/>
    <n v="55741"/>
    <n v="929759.88"/>
    <x v="0"/>
  </r>
  <r>
    <n v="2359777.6372499997"/>
    <n v="96547"/>
    <n v="1713709.25"/>
    <x v="0"/>
  </r>
  <r>
    <n v="1361570.7795199999"/>
    <n v="49342"/>
    <n v="877300.76"/>
    <x v="0"/>
  </r>
  <r>
    <n v="1722193.0290000001"/>
    <n v="65970"/>
    <n v="1141281"/>
    <x v="0"/>
  </r>
  <r>
    <n v="1171645.5638000001"/>
    <n v="49549"/>
    <n v="855215.74000000011"/>
    <x v="0"/>
  </r>
  <r>
    <n v="2430754.3837800003"/>
    <n v="95806"/>
    <n v="1698640.3800000001"/>
    <x v="0"/>
  </r>
  <r>
    <n v="1149402.8521499997"/>
    <n v="48655"/>
    <n v="816917.45"/>
    <x v="0"/>
  </r>
  <r>
    <n v="402614.88946000003"/>
    <n v="16397"/>
    <n v="291538.66000000003"/>
    <x v="0"/>
  </r>
  <r>
    <n v="396705.49499999994"/>
    <n v="15220"/>
    <n v="262545"/>
    <x v="0"/>
  </r>
  <r>
    <n v="2070934.9575199997"/>
    <n v="81014"/>
    <n v="1461492.5599999998"/>
    <x v="0"/>
  </r>
  <r>
    <n v="1110604.0344"/>
    <n v="49112"/>
    <n v="860933.3600000001"/>
    <x v="0"/>
  </r>
  <r>
    <n v="24962157.713920001"/>
    <n v="760982"/>
    <n v="12735794.752"/>
    <x v="0"/>
  </r>
  <r>
    <n v="1729202.5941839998"/>
    <n v="34806"/>
    <n v="796500.50399999996"/>
    <x v="0"/>
  </r>
  <r>
    <n v="545034.54238800006"/>
    <n v="11182"/>
    <n v="284168.16600000003"/>
    <x v="0"/>
  </r>
  <r>
    <n v="299837.32799999998"/>
    <n v="9500"/>
    <n v="213864"/>
    <x v="0"/>
  </r>
  <r>
    <n v="655684.19576000003"/>
    <n v="14338"/>
    <n v="334362.16000000003"/>
    <x v="0"/>
  </r>
  <r>
    <n v="50205.751776000005"/>
    <n v="1604"/>
    <n v="34434.671999999999"/>
    <x v="0"/>
  </r>
  <r>
    <n v="4183819.6902479995"/>
    <n v="82566"/>
    <n v="1886302.8359999999"/>
    <x v="0"/>
  </r>
  <r>
    <n v="4475123.9436419997"/>
    <n v="90583"/>
    <n v="2054694.189"/>
    <x v="0"/>
  </r>
  <r>
    <n v="957095.66798999999"/>
    <n v="18601"/>
    <n v="429962.11499999999"/>
    <x v="0"/>
  </r>
  <r>
    <n v="111913.97140000001"/>
    <n v="3080"/>
    <n v="65255.960000000006"/>
    <x v="0"/>
  </r>
  <r>
    <n v="2475211.7750919997"/>
    <n v="36614"/>
    <n v="842195.228"/>
    <x v="0"/>
  </r>
  <r>
    <n v="5503042.6184800006"/>
    <n v="124079"/>
    <n v="2205628.304"/>
    <x v="0"/>
  </r>
  <r>
    <s v=""/>
    <s v=""/>
    <s v=""/>
    <x v="0"/>
  </r>
  <r>
    <s v=""/>
    <s v=""/>
    <s v=""/>
    <x v="0"/>
  </r>
  <r>
    <n v="344352.47515200009"/>
    <n v="17124"/>
    <n v="286244.78400000004"/>
    <x v="0"/>
  </r>
  <r>
    <n v="2936442.9861149997"/>
    <n v="136681"/>
    <n v="2285169.639"/>
    <x v="0"/>
  </r>
  <r>
    <n v="5688908.0626560003"/>
    <n v="257698"/>
    <n v="4465390.9440000001"/>
    <x v="0"/>
  </r>
  <r>
    <n v="1819808.3328000002"/>
    <n v="85760"/>
    <n v="1461693.4399999999"/>
    <x v="0"/>
  </r>
  <r>
    <s v=""/>
    <s v=""/>
    <s v=""/>
    <x v="0"/>
  </r>
  <r>
    <n v="3732676.9228320005"/>
    <n v="90123"/>
    <n v="1621493.0160000001"/>
    <x v="0"/>
  </r>
  <r>
    <n v="579793.5574719999"/>
    <n v="15061"/>
    <n v="261639.69200000001"/>
    <x v="0"/>
  </r>
  <r>
    <n v="9243894.0070399996"/>
    <n v="165640"/>
    <n v="3622215.5199999996"/>
    <x v="0"/>
  </r>
  <r>
    <n v="6063999.4609500002"/>
    <n v="173713"/>
    <n v="2965280.91"/>
    <x v="0"/>
  </r>
  <r>
    <n v="1148304.8554999998"/>
    <n v="28835"/>
    <n v="509226.1"/>
    <x v="0"/>
  </r>
  <r>
    <n v="3072823.81978"/>
    <n v="86999"/>
    <n v="1481592.9700000002"/>
    <x v="0"/>
  </r>
  <r>
    <n v="2413196.4764700001"/>
    <n v="58599"/>
    <n v="1058883.93"/>
    <x v="0"/>
  </r>
  <r>
    <n v="906216.62463999994"/>
    <n v="29951"/>
    <n v="534325.84"/>
    <x v="0"/>
  </r>
  <r>
    <n v="1308559.9075200001"/>
    <n v="43768"/>
    <n v="773380.56"/>
    <x v="0"/>
  </r>
  <r>
    <n v="1507602.6506999996"/>
    <n v="43837"/>
    <n v="750051.07"/>
    <x v="0"/>
  </r>
  <r>
    <n v="1788806.4214999999"/>
    <n v="43465"/>
    <n v="788020.45"/>
    <x v="0"/>
  </r>
  <r>
    <n v="1587976.2612000001"/>
    <n v="43155"/>
    <n v="771611.39999999991"/>
    <x v="0"/>
  </r>
  <r>
    <n v="2124127.5564600001"/>
    <n v="57393"/>
    <n v="1029630.4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983818.5776960002"/>
    <n v="161757"/>
    <n v="2870863.236"/>
    <x v="0"/>
  </r>
  <r>
    <n v="10614434.469319999"/>
    <n v="306130"/>
    <n v="5239108.82"/>
    <x v="0"/>
  </r>
  <r>
    <n v="11413789.421999998"/>
    <n v="496662"/>
    <n v="8319088.5"/>
    <x v="0"/>
  </r>
  <r>
    <n v="697224.43790999998"/>
    <n v="31941"/>
    <n v="537567.02999999991"/>
    <x v="0"/>
  </r>
  <r>
    <n v="2551916.6709119999"/>
    <n v="70392"/>
    <n v="1180896.192"/>
    <x v="0"/>
  </r>
  <r>
    <n v="2628882.486"/>
    <n v="71122"/>
    <n v="1168392.216"/>
    <x v="0"/>
  </r>
  <r>
    <n v="3369694.3733599996"/>
    <n v="186235"/>
    <n v="3000618.32"/>
    <x v="0"/>
  </r>
  <r>
    <n v="3884400.7985199993"/>
    <n v="98348"/>
    <n v="1698469.96"/>
    <x v="0"/>
  </r>
  <r>
    <n v="1247430.2568000001"/>
    <n v="28245"/>
    <n v="499371.6"/>
    <x v="0"/>
  </r>
  <r>
    <n v="9589049.1719999984"/>
    <n v="112285"/>
    <n v="2605012"/>
    <x v="0"/>
  </r>
  <r>
    <n v="8020270.4715239992"/>
    <n v="165929"/>
    <n v="3835614.764"/>
    <x v="0"/>
  </r>
  <r>
    <n v="7808099.9377919994"/>
    <n v="178836"/>
    <n v="4033109.4720000001"/>
    <x v="0"/>
  </r>
  <r>
    <n v="6016484.3193840003"/>
    <n v="125598"/>
    <n v="2763658.392"/>
    <x v="0"/>
  </r>
  <r>
    <n v="2109956.1984000001"/>
    <n v="47360"/>
    <n v="1090416.6400000001"/>
    <x v="0"/>
  </r>
  <r>
    <n v="4522384.4392480003"/>
    <n v="132574"/>
    <n v="2161751.6440000003"/>
    <x v="0"/>
  </r>
  <r>
    <n v="4206159.8812200008"/>
    <n v="79693"/>
    <n v="1849674.53"/>
    <x v="0"/>
  </r>
  <r>
    <n v="449340.25680000003"/>
    <n v="15242"/>
    <n v="260638.2"/>
    <x v="0"/>
  </r>
  <r>
    <n v="1449475.2826800002"/>
    <n v="45938"/>
    <n v="792062.99600000004"/>
    <x v="0"/>
  </r>
  <r>
    <n v="2526299.5222080001"/>
    <n v="90992"/>
    <n v="1568156.1280000003"/>
    <x v="0"/>
  </r>
  <r>
    <n v="3145236.7145759994"/>
    <n v="90936"/>
    <n v="1562462.352"/>
    <x v="0"/>
  </r>
  <r>
    <n v="2765241.5759759997"/>
    <n v="75911"/>
    <n v="1309920.216"/>
    <x v="0"/>
  </r>
  <r>
    <n v="3943.1678440000001"/>
    <n v="121"/>
    <n v="2081.9259999999999"/>
    <x v="0"/>
  </r>
  <r>
    <n v="5020362.0343800001"/>
    <n v="152445"/>
    <n v="2622968.67"/>
    <x v="0"/>
  </r>
  <r>
    <s v=""/>
    <s v=""/>
    <s v=""/>
    <x v="0"/>
  </r>
  <r>
    <s v=""/>
    <s v=""/>
    <s v=""/>
    <x v="1"/>
  </r>
  <r>
    <s v=""/>
    <s v=""/>
    <s v=""/>
    <x v="0"/>
  </r>
  <r>
    <n v="13005972.262709999"/>
    <n v="377307"/>
    <n v="6448176.6299999999"/>
    <x v="0"/>
  </r>
  <r>
    <n v="1261123.0632"/>
    <n v="28470"/>
    <n v="670810.14"/>
    <x v="0"/>
  </r>
  <r>
    <n v="14654718.259258"/>
    <n v="373177"/>
    <n v="8274826.7979999995"/>
    <x v="0"/>
  </r>
  <r>
    <n v="1107220.9388939999"/>
    <n v="20283"/>
    <n v="492755.20199999999"/>
    <x v="0"/>
  </r>
  <r>
    <n v="1320627.0720719998"/>
    <n v="18491"/>
    <n v="448887.516"/>
    <x v="0"/>
  </r>
  <r>
    <n v="459224.64513000002"/>
    <n v="7671"/>
    <n v="184057.97399999999"/>
    <x v="0"/>
  </r>
  <r>
    <n v="400233.37694400008"/>
    <n v="6574"/>
    <n v="160221.52799999999"/>
    <x v="0"/>
  </r>
  <r>
    <n v="9492335.7328799982"/>
    <n v="310401"/>
    <n v="5189904.72"/>
    <x v="0"/>
  </r>
  <r>
    <n v="3256343.9827200007"/>
    <n v="114288"/>
    <n v="1917752.6400000001"/>
    <x v="0"/>
  </r>
  <r>
    <n v="5063246.7072000001"/>
    <n v="120802"/>
    <n v="2138195.4"/>
    <x v="0"/>
  </r>
  <r>
    <n v="620844.02049999998"/>
    <n v="14645"/>
    <n v="273861.5"/>
    <x v="0"/>
  </r>
  <r>
    <s v=""/>
    <s v=""/>
    <s v=""/>
    <x v="0"/>
  </r>
  <r>
    <s v=""/>
    <s v=""/>
    <s v=""/>
    <x v="0"/>
  </r>
  <r>
    <n v="2746189.9867499997"/>
    <n v="90531"/>
    <n v="1516394.25"/>
    <x v="0"/>
  </r>
  <r>
    <n v="898500.34889999998"/>
    <n v="30294"/>
    <n v="498336.3"/>
    <x v="0"/>
  </r>
  <r>
    <n v="445488.78"/>
    <n v="15150"/>
    <n v="248459.99999999997"/>
    <x v="0"/>
  </r>
  <r>
    <n v="440553.54718000005"/>
    <n v="14977"/>
    <n v="251314.06000000003"/>
    <x v="0"/>
  </r>
  <r>
    <n v="1378329.3314999999"/>
    <n v="45365"/>
    <n v="759410.1"/>
    <x v="0"/>
  </r>
  <r>
    <n v="1787142.5809600002"/>
    <n v="60422"/>
    <n v="1010255.84"/>
    <x v="0"/>
  </r>
  <r>
    <n v="1564724.8032"/>
    <n v="60684"/>
    <n v="1013422.7999999999"/>
    <x v="0"/>
  </r>
  <r>
    <n v="2488673.2038600002"/>
    <n v="89827"/>
    <n v="1501009.1700000002"/>
    <x v="0"/>
  </r>
  <r>
    <n v="1278423.21264"/>
    <n v="45301"/>
    <n v="804545.76000000013"/>
    <x v="0"/>
  </r>
  <r>
    <n v="1659760.2968799998"/>
    <n v="60124"/>
    <n v="1001665.84"/>
    <x v="0"/>
  </r>
  <r>
    <s v=""/>
    <s v=""/>
    <s v=""/>
    <x v="1"/>
  </r>
  <r>
    <n v="4883073.0424319999"/>
    <n v="115648"/>
    <n v="2041418.496"/>
    <x v="0"/>
  </r>
  <r>
    <n v="3500793.7820380004"/>
    <n v="82271"/>
    <n v="1477751.702"/>
    <x v="0"/>
  </r>
  <r>
    <n v="2489692.6584000001"/>
    <n v="65060"/>
    <n v="1089104.3999999999"/>
    <x v="0"/>
  </r>
  <r>
    <n v="16136743.365599999"/>
    <n v="426665"/>
    <n v="7133838.7999999998"/>
    <x v="0"/>
  </r>
  <r>
    <n v="7242052.0550000016"/>
    <n v="238343"/>
    <n v="2454932.9000000004"/>
    <x v="1"/>
  </r>
  <r>
    <n v="3821626.5198299997"/>
    <n v="82149"/>
    <n v="1431857.07"/>
    <x v="0"/>
  </r>
  <r>
    <n v="9980542.8956879992"/>
    <n v="333089"/>
    <n v="5919657.7079999996"/>
    <x v="0"/>
  </r>
  <r>
    <n v="10240098.519000001"/>
    <n v="309975"/>
    <n v="5511355.5"/>
    <x v="0"/>
  </r>
  <r>
    <n v="2515163.9466880001"/>
    <n v="60338"/>
    <n v="1064845.024"/>
    <x v="0"/>
  </r>
  <r>
    <n v="2275793.7930000001"/>
    <n v="59758"/>
    <n v="1048752.9000000001"/>
    <x v="0"/>
  </r>
  <r>
    <n v="2612907.5302800001"/>
    <n v="136676"/>
    <n v="2353970.7479999997"/>
    <x v="0"/>
  </r>
  <r>
    <n v="1961129.1328199999"/>
    <n v="106171"/>
    <n v="1876678.5959999999"/>
    <x v="0"/>
  </r>
  <r>
    <n v="4631359.4823600007"/>
    <n v="244458"/>
    <n v="4328373.3480000002"/>
    <x v="0"/>
  </r>
  <r>
    <n v="864916.87920000008"/>
    <n v="45620"/>
    <n v="815959.32"/>
    <x v="0"/>
  </r>
  <r>
    <n v="2726177.7252740003"/>
    <n v="182201"/>
    <n v="2934529.3060000003"/>
    <x v="0"/>
  </r>
  <r>
    <n v="5590199.9193599997"/>
    <n v="116738"/>
    <n v="2745677.76"/>
    <x v="0"/>
  </r>
  <r>
    <n v="4683112.1111999992"/>
    <n v="102106"/>
    <n v="2266753.1999999997"/>
    <x v="0"/>
  </r>
  <r>
    <n v="911393.32895999996"/>
    <n v="42348"/>
    <n v="713140.32"/>
    <x v="0"/>
  </r>
  <r>
    <n v="305440.97343999997"/>
    <n v="13841"/>
    <n v="232805.62"/>
    <x v="0"/>
  </r>
  <r>
    <n v="599671.77500000002"/>
    <n v="28190"/>
    <n v="472182.5"/>
    <x v="0"/>
  </r>
  <r>
    <n v="588477.38150000002"/>
    <n v="28174"/>
    <n v="471914.5"/>
    <x v="0"/>
  </r>
  <r>
    <n v="1663233.507"/>
    <n v="84366"/>
    <n v="1421567.1"/>
    <x v="0"/>
  </r>
  <r>
    <n v="2056166.3944799998"/>
    <n v="26002"/>
    <n v="652130.15999999992"/>
    <x v="0"/>
  </r>
  <r>
    <n v="3218487.8545400002"/>
    <n v="38666"/>
    <n v="921410.77999999991"/>
    <x v="0"/>
  </r>
  <r>
    <n v="832343.53441199986"/>
    <n v="11614"/>
    <n v="300593.54800000001"/>
    <x v="0"/>
  </r>
  <r>
    <n v="425478.58240000001"/>
    <n v="15200"/>
    <n v="253110.40000000002"/>
    <x v="0"/>
  </r>
  <r>
    <n v="1328119.4250380001"/>
    <n v="45787"/>
    <n v="793855.00600000005"/>
    <x v="0"/>
  </r>
  <r>
    <n v="1516328.5338680001"/>
    <n v="45631"/>
    <n v="820080.33200000005"/>
    <x v="0"/>
  </r>
  <r>
    <n v="1554719.8761"/>
    <n v="60990"/>
    <n v="1026217.74"/>
    <x v="0"/>
  </r>
  <r>
    <n v="1227468.3510239997"/>
    <n v="31853"/>
    <n v="558956.4439999999"/>
    <x v="0"/>
  </r>
  <r>
    <n v="4020875.907519999"/>
    <n v="111190"/>
    <n v="1868436.7599999998"/>
    <x v="0"/>
  </r>
  <r>
    <n v="1829620.9258079997"/>
    <n v="47734"/>
    <n v="818256.228"/>
    <x v="0"/>
  </r>
  <r>
    <n v="3537543.1192780002"/>
    <n v="79819"/>
    <n v="1427004.0819999999"/>
    <x v="0"/>
  </r>
  <r>
    <n v="7785504.729576"/>
    <n v="190387"/>
    <n v="3227821.1980000003"/>
    <x v="0"/>
  </r>
  <r>
    <n v="12475290.699688001"/>
    <n v="317491"/>
    <n v="5295114.898"/>
    <x v="0"/>
  </r>
  <r>
    <n v="2935569.497976"/>
    <n v="50322"/>
    <n v="1311693.2519999999"/>
    <x v="0"/>
  </r>
  <r>
    <n v="5309197.9332600003"/>
    <n v="113934"/>
    <n v="2846754.9240000001"/>
    <x v="0"/>
  </r>
  <r>
    <n v="972669.06896000006"/>
    <n v="20848"/>
    <n v="522659.36"/>
    <x v="0"/>
  </r>
  <r>
    <n v="588595.46112000011"/>
    <n v="10165"/>
    <n v="255466.78000000003"/>
    <x v="0"/>
  </r>
  <r>
    <n v="532629.78720600007"/>
    <n v="9237"/>
    <n v="243321.05399999997"/>
    <x v="0"/>
  </r>
  <r>
    <n v="1035346.5861199999"/>
    <n v="18191"/>
    <n v="476240.38"/>
    <x v="0"/>
  </r>
  <r>
    <n v="531297.97"/>
    <n v="10085"/>
    <n v="141190"/>
    <x v="1"/>
  </r>
  <r>
    <n v="147428.38600000003"/>
    <n v="5683"/>
    <n v="79562"/>
    <x v="0"/>
  </r>
  <r>
    <n v="8014461.35616"/>
    <n v="464832"/>
    <n v="6188773.2479999997"/>
    <x v="1"/>
  </r>
  <r>
    <n v="3904129.0229440001"/>
    <n v="76268"/>
    <n v="1757824.8639999998"/>
    <x v="0"/>
  </r>
  <r>
    <n v="2345321.3909729999"/>
    <n v="48521"/>
    <n v="1087307.0889999999"/>
    <x v="0"/>
  </r>
  <r>
    <n v="2862907.9247520003"/>
    <n v="61107"/>
    <n v="1387067.7930000001"/>
    <x v="0"/>
  </r>
  <r>
    <n v="2328640.695384"/>
    <n v="48326"/>
    <n v="1084097.1580000001"/>
    <x v="0"/>
  </r>
  <r>
    <n v="5705386.837017999"/>
    <n v="154351"/>
    <n v="3124527.2929999996"/>
    <x v="0"/>
  </r>
  <r>
    <n v="3669760.1277660006"/>
    <n v="86937"/>
    <n v="1704486.8220000002"/>
    <x v="0"/>
  </r>
  <r>
    <n v="1703663.0945499998"/>
    <n v="28793"/>
    <n v="663678.65"/>
    <x v="0"/>
  </r>
  <r>
    <n v="1653504.4449000002"/>
    <n v="38346"/>
    <n v="850130.82000000007"/>
    <x v="0"/>
  </r>
  <r>
    <n v="911099.9841"/>
    <n v="23333"/>
    <n v="510992.69999999995"/>
    <x v="0"/>
  </r>
  <r>
    <n v="1448538.4148399998"/>
    <n v="33077"/>
    <n v="583147.51"/>
    <x v="0"/>
  </r>
  <r>
    <n v="2661921.6778800003"/>
    <n v="64754"/>
    <n v="1079449.1800000002"/>
    <x v="0"/>
  </r>
  <r>
    <n v="3276637.5459999996"/>
    <n v="81781"/>
    <n v="1369831.75"/>
    <x v="0"/>
  </r>
  <r>
    <n v="4978026.8422499998"/>
    <n v="114675"/>
    <n v="2063003.2499999998"/>
    <x v="0"/>
  </r>
  <r>
    <s v=""/>
    <s v=""/>
    <s v=""/>
    <x v="1"/>
  </r>
  <r>
    <n v="1632991.4963640003"/>
    <n v="48453"/>
    <n v="869537.53800000006"/>
    <x v="0"/>
  </r>
  <r>
    <n v="3172723.4716320001"/>
    <n v="98293"/>
    <n v="1754824.9290000002"/>
    <x v="0"/>
  </r>
  <r>
    <n v="523100.88547199999"/>
    <n v="16368"/>
    <n v="295704.288"/>
    <x v="0"/>
  </r>
  <r>
    <n v="469206.38783999998"/>
    <n v="16241"/>
    <n v="286101.45600000001"/>
    <x v="0"/>
  </r>
  <r>
    <s v=""/>
    <s v=""/>
    <s v=""/>
    <x v="0"/>
  </r>
  <r>
    <s v=""/>
    <s v=""/>
    <s v=""/>
    <x v="0"/>
  </r>
  <r>
    <n v="2419939.1230000001"/>
    <n v="102565"/>
    <n v="1819503.0999999999"/>
    <x v="0"/>
  </r>
  <r>
    <n v="3054209.4773400002"/>
    <n v="95116"/>
    <n v="1711041.7240000002"/>
    <x v="0"/>
  </r>
  <r>
    <n v="4713618.6340880003"/>
    <n v="148316"/>
    <n v="2479546.8879999998"/>
    <x v="0"/>
  </r>
  <r>
    <n v="2342503.7337599997"/>
    <n v="39607"/>
    <n v="912545.27999999991"/>
    <x v="0"/>
  </r>
  <r>
    <n v="1759466.1756400003"/>
    <n v="35947"/>
    <n v="821029.48"/>
    <x v="0"/>
  </r>
  <r>
    <n v="2104973.93652"/>
    <n v="41246"/>
    <n v="975880.36"/>
    <x v="0"/>
  </r>
  <r>
    <s v=""/>
    <s v=""/>
    <s v=""/>
    <x v="1"/>
  </r>
  <r>
    <n v="1983176.1684000003"/>
    <n v="25848"/>
    <n v="638704.08000000007"/>
    <x v="0"/>
  </r>
  <r>
    <n v="551091.34622999991"/>
    <n v="13103"/>
    <n v="330588.69"/>
    <x v="0"/>
  </r>
  <r>
    <n v="23364"/>
    <n v="354"/>
    <n v="8850"/>
    <x v="0"/>
  </r>
  <r>
    <n v="790610.85971999983"/>
    <n v="11811"/>
    <n v="296219.88"/>
    <x v="0"/>
  </r>
  <r>
    <n v="841476.31919999991"/>
    <n v="12804"/>
    <n v="322404.71999999997"/>
    <x v="0"/>
  </r>
  <r>
    <n v="903261.04415999993"/>
    <n v="12984"/>
    <n v="322133.03999999998"/>
    <x v="0"/>
  </r>
  <r>
    <n v="2677132.5340649993"/>
    <n v="48255"/>
    <n v="1153439.2649999999"/>
    <x v="0"/>
  </r>
  <r>
    <n v="966403.7203680001"/>
    <n v="11384"/>
    <n v="290997.80800000002"/>
    <x v="0"/>
  </r>
  <r>
    <n v="4720854.9213979999"/>
    <n v="61109"/>
    <n v="1463377.223"/>
    <x v="0"/>
  </r>
  <r>
    <n v="1800341.7586000003"/>
    <n v="21527"/>
    <n v="547216.34000000008"/>
    <x v="0"/>
  </r>
  <r>
    <n v="2246755.0492799995"/>
    <n v="35560"/>
    <n v="876269.52"/>
    <x v="0"/>
  </r>
  <r>
    <n v="727387.84927000001"/>
    <n v="11665"/>
    <n v="297014.23"/>
    <x v="0"/>
  </r>
  <r>
    <n v="696769.41041999997"/>
    <n v="12302"/>
    <n v="295617.06"/>
    <x v="0"/>
  </r>
  <r>
    <n v="1763399.4975039999"/>
    <n v="36376"/>
    <n v="835338.46399999992"/>
    <x v="0"/>
  </r>
  <r>
    <n v="555769.05753600004"/>
    <n v="17724"/>
    <n v="315061.82400000002"/>
    <x v="0"/>
  </r>
  <r>
    <n v="545892.84749999992"/>
    <n v="17875"/>
    <n v="322822.5"/>
    <x v="0"/>
  </r>
  <r>
    <n v="1086153.3083520001"/>
    <n v="35444"/>
    <n v="615733.16799999995"/>
    <x v="0"/>
  </r>
  <r>
    <n v="1044745.2765"/>
    <n v="35505"/>
    <n v="614556.04500000004"/>
    <x v="0"/>
  </r>
  <r>
    <n v="1062898.2782999999"/>
    <n v="35382"/>
    <n v="639529.65"/>
    <x v="0"/>
  </r>
  <r>
    <n v="1037306.751512"/>
    <n v="35374"/>
    <n v="616710.31599999999"/>
    <x v="0"/>
  </r>
  <r>
    <n v="945598.15807600005"/>
    <n v="35396"/>
    <n v="642826.75600000005"/>
    <x v="0"/>
  </r>
  <r>
    <n v="1427510.1604680002"/>
    <n v="53037"/>
    <n v="936686.45700000005"/>
    <x v="0"/>
  </r>
  <r>
    <n v="1295315.5334100001"/>
    <n v="14689"/>
    <n v="383456.34500000003"/>
    <x v="0"/>
  </r>
  <r>
    <n v="5453801.2320000008"/>
    <n v="145156"/>
    <n v="2699901.6"/>
    <x v="0"/>
  </r>
  <r>
    <n v="13674966.027912002"/>
    <n v="368826"/>
    <n v="4718759.8440000005"/>
    <x v="1"/>
  </r>
  <r>
    <n v="2267545.3360560001"/>
    <n v="55601"/>
    <n v="932762.37599999993"/>
    <x v="0"/>
  </r>
  <r>
    <n v="609754.32252799999"/>
    <n v="13936"/>
    <n v="250206.94400000002"/>
    <x v="0"/>
  </r>
  <r>
    <n v="2451407.9728319994"/>
    <n v="55796"/>
    <n v="978215.47199999995"/>
    <x v="0"/>
  </r>
  <r>
    <n v="3477538.0771320006"/>
    <n v="83491"/>
    <n v="1392128.9339999999"/>
    <x v="0"/>
  </r>
  <r>
    <n v="6180027.3508400004"/>
    <n v="138715"/>
    <n v="2479946.77"/>
    <x v="0"/>
  </r>
  <r>
    <n v="1603911.6014740001"/>
    <n v="23569"/>
    <n v="560612.23400000005"/>
    <x v="0"/>
  </r>
  <r>
    <n v="966483.59100799996"/>
    <n v="11882"/>
    <n v="292962.592"/>
    <x v="0"/>
  </r>
  <r>
    <n v="1834424.0854439999"/>
    <n v="24554"/>
    <n v="635408.41200000001"/>
    <x v="0"/>
  </r>
  <r>
    <n v="1915865.9880540001"/>
    <n v="25499"/>
    <n v="626714.42200000002"/>
    <x v="0"/>
  </r>
  <r>
    <n v="4131926.9400959997"/>
    <n v="57154"/>
    <n v="1492748.172"/>
    <x v="0"/>
  </r>
  <r>
    <n v="5229862.1529000001"/>
    <n v="69694"/>
    <n v="1678928.46"/>
    <x v="0"/>
  </r>
  <r>
    <n v="4959041.8531680005"/>
    <n v="72876"/>
    <n v="1739404.3679999998"/>
    <x v="0"/>
  </r>
  <r>
    <n v="5481161.60592"/>
    <n v="71708"/>
    <n v="1869427.56"/>
    <x v="0"/>
  </r>
  <r>
    <n v="3088082.782656"/>
    <n v="44238"/>
    <n v="1065958.848"/>
    <x v="0"/>
  </r>
  <r>
    <n v="8799042.4877519999"/>
    <n v="205798"/>
    <n v="3959965.1160000004"/>
    <x v="0"/>
  </r>
  <r>
    <n v="13283414.799072001"/>
    <n v="187836"/>
    <n v="3393820.8480000002"/>
    <x v="0"/>
  </r>
  <r>
    <n v="27309158.039688002"/>
    <n v="386169"/>
    <n v="6977301.4920000006"/>
    <x v="0"/>
  </r>
  <r>
    <n v="1632553.450038"/>
    <n v="39487"/>
    <n v="939869.57400000002"/>
    <x v="0"/>
  </r>
  <r>
    <n v="1233619.583172"/>
    <n v="28289"/>
    <n v="677068.92599999998"/>
    <x v="0"/>
  </r>
  <r>
    <n v="661695.04584000004"/>
    <n v="15174"/>
    <n v="352340.27999999997"/>
    <x v="0"/>
  </r>
  <r>
    <n v="4210922.5072199991"/>
    <n v="96547"/>
    <n v="2033279.8199999998"/>
    <x v="0"/>
  </r>
  <r>
    <n v="1557913.6103039999"/>
    <n v="35757"/>
    <n v="857881.944000000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72586.78699200001"/>
    <n v="14623"/>
    <n v="263126.26199999999"/>
    <x v="0"/>
  </r>
  <r>
    <n v="1119698.466579"/>
    <n v="42427"/>
    <n v="744975.69300000009"/>
    <x v="0"/>
  </r>
  <r>
    <n v="369035.63762399997"/>
    <n v="14611"/>
    <n v="262472.00399999996"/>
    <x v="0"/>
  </r>
  <r>
    <n v="4474783.7040600004"/>
    <n v="259387"/>
    <n v="3602885.43"/>
    <x v="1"/>
  </r>
  <r>
    <n v="5493723.42105"/>
    <n v="134301"/>
    <n v="2373098.6700000004"/>
    <x v="0"/>
  </r>
  <r>
    <n v="7992718.4332799995"/>
    <n v="250768"/>
    <n v="4604100.4799999995"/>
    <x v="0"/>
  </r>
  <r>
    <n v="651274.83330000006"/>
    <n v="15142"/>
    <n v="269679.01999999996"/>
    <x v="0"/>
  </r>
  <r>
    <n v="1446788.9028200002"/>
    <n v="44558"/>
    <n v="796251.46000000008"/>
    <x v="0"/>
  </r>
  <r>
    <n v="4184555.7902400005"/>
    <n v="120036"/>
    <n v="2119835.7600000002"/>
    <x v="0"/>
  </r>
  <r>
    <n v="2358077.8873600001"/>
    <n v="48724"/>
    <n v="1125037.1599999999"/>
    <x v="0"/>
  </r>
  <r>
    <s v=""/>
    <s v=""/>
    <s v=""/>
    <x v="0"/>
  </r>
  <r>
    <s v=""/>
    <s v=""/>
    <s v=""/>
    <x v="0"/>
  </r>
  <r>
    <s v=""/>
    <s v=""/>
    <s v=""/>
    <x v="0"/>
  </r>
  <r>
    <n v="2549190.0419999999"/>
    <n v="63450"/>
    <n v="1425721.5"/>
    <x v="0"/>
  </r>
  <r>
    <n v="580411.77742799988"/>
    <n v="9156"/>
    <n v="215046.97199999998"/>
    <x v="0"/>
  </r>
  <r>
    <n v="610546.94169999997"/>
    <n v="11575"/>
    <n v="259696.7"/>
    <x v="0"/>
  </r>
  <r>
    <n v="899985.4874000001"/>
    <n v="15208"/>
    <n v="356429.89600000001"/>
    <x v="0"/>
  </r>
  <r>
    <n v="349266.09248000005"/>
    <n v="5464"/>
    <n v="125409.728"/>
    <x v="0"/>
  </r>
  <r>
    <n v="110340.38688000001"/>
    <n v="1844"/>
    <n v="41748.160000000003"/>
    <x v="0"/>
  </r>
  <r>
    <n v="135193.81456"/>
    <n v="1960"/>
    <n v="45397.52"/>
    <x v="0"/>
  </r>
  <r>
    <n v="543683.83019999997"/>
    <n v="9085"/>
    <n v="203322.3"/>
    <x v="0"/>
  </r>
  <r>
    <n v="2986010.5112959999"/>
    <n v="52222"/>
    <n v="1171443.9039999999"/>
    <x v="0"/>
  </r>
  <r>
    <n v="3493237.0968320002"/>
    <n v="46312"/>
    <n v="1058877.568"/>
    <x v="0"/>
  </r>
  <r>
    <n v="2289045.8152799997"/>
    <n v="35513"/>
    <n v="834200.37"/>
    <x v="0"/>
  </r>
  <r>
    <n v="5224133.7256560009"/>
    <n v="93826"/>
    <n v="2100576.4880000004"/>
    <x v="0"/>
  </r>
  <r>
    <n v="7315392.6568799997"/>
    <n v="232722"/>
    <n v="4075427.6639999999"/>
    <x v="0"/>
  </r>
  <r>
    <n v="1531399.3717399999"/>
    <n v="47395"/>
    <n v="835005.11"/>
    <x v="0"/>
  </r>
  <r>
    <n v="9200760.907949999"/>
    <n v="152695"/>
    <n v="3806686.35"/>
    <x v="0"/>
  </r>
  <r>
    <n v="6688435.2810299993"/>
    <n v="191885"/>
    <n v="3445870.8299999996"/>
    <x v="0"/>
  </r>
  <r>
    <n v="2746031.8649399993"/>
    <n v="79235"/>
    <n v="1417672.6199999999"/>
    <x v="0"/>
  </r>
  <r>
    <n v="4617846.5942400005"/>
    <n v="117370"/>
    <n v="2224396.2400000002"/>
    <x v="0"/>
  </r>
  <r>
    <n v="2713318.4613849996"/>
    <n v="72935"/>
    <n v="1379419.655"/>
    <x v="0"/>
  </r>
  <r>
    <n v="7332231.6395999994"/>
    <n v="192626"/>
    <n v="3640631.4"/>
    <x v="0"/>
  </r>
  <r>
    <n v="11129617.669235999"/>
    <n v="287737"/>
    <n v="5410606.547999999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3950.54672000001"/>
    <n v="1742"/>
    <n v="40243.684000000001"/>
    <x v="0"/>
  </r>
  <r>
    <n v="1830907.4529599999"/>
    <n v="30633"/>
    <n v="702843.55200000003"/>
    <x v="0"/>
  </r>
  <r>
    <n v="568044.635136"/>
    <n v="16192"/>
    <n v="287181.31200000003"/>
    <x v="0"/>
  </r>
  <r>
    <n v="2928730.7420800002"/>
    <n v="82420"/>
    <n v="1465097.92"/>
    <x v="0"/>
  </r>
  <r>
    <n v="9663030.5463119987"/>
    <n v="261676"/>
    <n v="4551592.343999999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8582260.8844799995"/>
    <n v="109348"/>
    <n v="2834300.16"/>
    <x v="0"/>
  </r>
  <r>
    <n v="4003466.8550500004"/>
    <n v="107165"/>
    <n v="1889318.95"/>
    <x v="0"/>
  </r>
  <r>
    <n v="5987750.1746699996"/>
    <n v="177293"/>
    <n v="3100854.57"/>
    <x v="0"/>
  </r>
  <r>
    <s v=""/>
    <s v=""/>
    <s v=""/>
    <x v="0"/>
  </r>
  <r>
    <s v=""/>
    <s v=""/>
    <s v=""/>
    <x v="0"/>
  </r>
  <r>
    <n v="772027.84800000011"/>
    <n v="46350"/>
    <n v="748089"/>
    <x v="0"/>
  </r>
  <r>
    <s v=""/>
    <s v=""/>
    <s v=""/>
    <x v="0"/>
  </r>
  <r>
    <s v=""/>
    <s v=""/>
    <s v=""/>
    <x v="0"/>
  </r>
  <r>
    <n v="1877939.2796160001"/>
    <n v="49232"/>
    <n v="879185.05599999998"/>
    <x v="0"/>
  </r>
  <r>
    <n v="3752313.4410999999"/>
    <n v="97586"/>
    <n v="1757523.86"/>
    <x v="0"/>
  </r>
  <r>
    <n v="621506.46038399998"/>
    <n v="16682"/>
    <n v="290967.44400000002"/>
    <x v="0"/>
  </r>
  <r>
    <n v="1673084.5912800001"/>
    <n v="190818"/>
    <n v="3069879.9840000002"/>
    <x v="0"/>
  </r>
  <r>
    <s v=""/>
    <s v=""/>
    <s v=""/>
    <x v="0"/>
  </r>
  <r>
    <s v=""/>
    <s v=""/>
    <s v=""/>
    <x v="0"/>
  </r>
  <r>
    <s v=""/>
    <s v=""/>
    <s v=""/>
    <x v="0"/>
  </r>
  <r>
    <n v="514294.38720000006"/>
    <n v="15172"/>
    <n v="218476.80000000002"/>
    <x v="1"/>
  </r>
  <r>
    <n v="40603.508119999999"/>
    <n v="974"/>
    <n v="15891.784"/>
    <x v="0"/>
  </r>
  <r>
    <n v="10530446.498000002"/>
    <n v="255145"/>
    <n v="4050171.73"/>
    <x v="0"/>
  </r>
  <r>
    <n v="9531153.3092880007"/>
    <n v="104884"/>
    <n v="2534207.2080000001"/>
    <x v="0"/>
  </r>
  <r>
    <n v="8744739.9380479995"/>
    <n v="97172"/>
    <n v="2360890.912"/>
    <x v="0"/>
  </r>
  <r>
    <n v="2812766.6321280003"/>
    <n v="36216"/>
    <n v="782193.16799999995"/>
    <x v="0"/>
  </r>
  <r>
    <n v="3987182.5201919996"/>
    <n v="63067"/>
    <n v="1477281.4080000001"/>
    <x v="0"/>
  </r>
  <r>
    <n v="1781774.9903200003"/>
    <n v="31657"/>
    <n v="757235.44000000006"/>
    <x v="0"/>
  </r>
  <r>
    <n v="6319947.8912960002"/>
    <n v="123526"/>
    <n v="1671059.7280000001"/>
    <x v="1"/>
  </r>
  <r>
    <n v="3603084.9753360003"/>
    <n v="70436"/>
    <n v="978567.348"/>
    <x v="1"/>
  </r>
  <r>
    <n v="2572732.2239999999"/>
    <n v="44755"/>
    <n v="1031155.2"/>
    <x v="0"/>
  </r>
  <r>
    <n v="2171456.5891200001"/>
    <n v="33380"/>
    <n v="787901.52"/>
    <x v="0"/>
  </r>
  <r>
    <n v="2632333.1981550003"/>
    <n v="101039"/>
    <n v="1660778.0430000001"/>
    <x v="0"/>
  </r>
  <r>
    <n v="2152619.4959999998"/>
    <n v="56517"/>
    <n v="1039912.7999999999"/>
    <x v="0"/>
  </r>
  <r>
    <n v="378021.81199999998"/>
    <n v="9925"/>
    <n v="172298"/>
    <x v="0"/>
  </r>
  <r>
    <n v="765945.09180000005"/>
    <n v="30198"/>
    <n v="534504.6"/>
    <x v="0"/>
  </r>
  <r>
    <n v="771950.73060000013"/>
    <n v="30036"/>
    <n v="537944.76"/>
    <x v="0"/>
  </r>
  <r>
    <n v="347519.10791999998"/>
    <n v="15044"/>
    <n v="263871.76"/>
    <x v="0"/>
  </r>
  <r>
    <n v="9467091.4644000009"/>
    <n v="242083"/>
    <n v="4444643.88"/>
    <x v="0"/>
  </r>
  <r>
    <n v="9375856.2242559996"/>
    <n v="269824"/>
    <n v="4680906.7519999994"/>
    <x v="0"/>
  </r>
  <r>
    <n v="6126228.2880600002"/>
    <n v="75318"/>
    <n v="1925881.26"/>
    <x v="0"/>
  </r>
  <r>
    <n v="9767.7403200000008"/>
    <n v="117"/>
    <n v="2762.37"/>
    <x v="0"/>
  </r>
  <r>
    <n v="12924525.57824"/>
    <n v="178732"/>
    <n v="4296717.28"/>
    <x v="0"/>
  </r>
  <r>
    <n v="5590218.5589600001"/>
    <n v="70152"/>
    <n v="1762919.76"/>
    <x v="0"/>
  </r>
  <r>
    <n v="11727624.17475"/>
    <n v="142853"/>
    <n v="3535611.75"/>
    <x v="0"/>
  </r>
  <r>
    <n v="4950216.9901800007"/>
    <n v="61677"/>
    <n v="1444475.34"/>
    <x v="0"/>
  </r>
  <r>
    <n v="2325089.646464"/>
    <n v="38288"/>
    <n v="868218.68799999997"/>
    <x v="0"/>
  </r>
  <r>
    <n v="1472055.3619200001"/>
    <n v="24544"/>
    <n v="558866.88"/>
    <x v="0"/>
  </r>
  <r>
    <n v="2286597.6302400003"/>
    <n v="53634"/>
    <n v="989869.10399999993"/>
    <x v="0"/>
  </r>
  <r>
    <n v="1079503.0014999998"/>
    <n v="31703"/>
    <n v="526586.82999999996"/>
    <x v="0"/>
  </r>
  <r>
    <n v="2423984.1467519999"/>
    <n v="26908"/>
    <n v="599402.60800000001"/>
    <x v="0"/>
  </r>
  <r>
    <n v="12805693.492735997"/>
    <n v="191993"/>
    <n v="4125545.5839999998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002992.9196200008"/>
    <n v="80973"/>
    <n v="1811366.01"/>
    <x v="0"/>
  </r>
  <r>
    <n v="1814543.49492"/>
    <n v="70538"/>
    <n v="1254871.02"/>
    <x v="0"/>
  </r>
  <r>
    <n v="1038633.6390099997"/>
    <n v="42901"/>
    <n v="743474.33"/>
    <x v="0"/>
  </r>
  <r>
    <n v="2840101.0560000003"/>
    <n v="113900"/>
    <n v="1968192.0000000002"/>
    <x v="0"/>
  </r>
  <r>
    <n v="1440435.1959999998"/>
    <n v="56195"/>
    <n v="1005890.4999999999"/>
    <x v="0"/>
  </r>
  <r>
    <n v="1416505.57"/>
    <n v="56215"/>
    <n v="966898"/>
    <x v="0"/>
  </r>
  <r>
    <n v="690547.41217000003"/>
    <n v="28237"/>
    <n v="485958.77"/>
    <x v="0"/>
  </r>
  <r>
    <n v="949584.3775200001"/>
    <n v="42282"/>
    <n v="725981.94000000006"/>
    <x v="0"/>
  </r>
  <r>
    <n v="1313050.5696000003"/>
    <n v="56672"/>
    <n v="1003094.3999999999"/>
    <x v="0"/>
  </r>
  <r>
    <n v="1217213.4878400003"/>
    <n v="56112"/>
    <n v="966809.76"/>
    <x v="0"/>
  </r>
  <r>
    <n v="2593117.9606800005"/>
    <n v="37122"/>
    <n v="834873.77999999991"/>
    <x v="0"/>
  </r>
  <r>
    <n v="1449490.645824"/>
    <n v="56552"/>
    <n v="996898.65599999996"/>
    <x v="0"/>
  </r>
  <r>
    <n v="482933.20425000001"/>
    <n v="13575"/>
    <n v="309374.25"/>
    <x v="0"/>
  </r>
  <r>
    <n v="3462654.9991000001"/>
    <n v="67885"/>
    <n v="1528091.35"/>
    <x v="0"/>
  </r>
  <r>
    <n v="2061513.0326699999"/>
    <n v="24031"/>
    <n v="490953.33"/>
    <x v="0"/>
  </r>
  <r>
    <n v="2174333.0466"/>
    <n v="37297"/>
    <n v="898484.73"/>
    <x v="0"/>
  </r>
  <r>
    <n v="665689.85868000006"/>
    <n v="12817"/>
    <n v="308761.52999999997"/>
    <x v="0"/>
  </r>
  <r>
    <n v="1509870.5746799998"/>
    <n v="24502"/>
    <n v="633866.74"/>
    <x v="0"/>
  </r>
  <r>
    <s v=""/>
    <s v=""/>
    <s v=""/>
    <x v="0"/>
  </r>
  <r>
    <s v=""/>
    <s v=""/>
    <s v=""/>
    <x v="0"/>
  </r>
  <r>
    <s v=""/>
    <s v=""/>
    <s v=""/>
    <x v="0"/>
  </r>
  <r>
    <n v="4308416.7039000001"/>
    <n v="57987"/>
    <n v="1353996.4500000002"/>
    <x v="0"/>
  </r>
  <r>
    <n v="1750563.5123999997"/>
    <n v="20030"/>
    <n v="444305.45999999996"/>
    <x v="0"/>
  </r>
  <r>
    <n v="5127551.4729599999"/>
    <n v="57120"/>
    <n v="1322556.48"/>
    <x v="0"/>
  </r>
  <r>
    <n v="9828276.3442919999"/>
    <n v="149034"/>
    <n v="3563551.9740000004"/>
    <x v="0"/>
  </r>
  <r>
    <n v="4095363.8436480006"/>
    <n v="51294"/>
    <n v="1327078.368"/>
    <x v="0"/>
  </r>
  <r>
    <n v="5355395.8656000001"/>
    <n v="77451"/>
    <n v="1809255.3599999999"/>
    <x v="0"/>
  </r>
  <r>
    <n v="2457450.3143700003"/>
    <n v="38817"/>
    <n v="916275.28500000003"/>
    <x v="0"/>
  </r>
  <r>
    <n v="1870763.4272249998"/>
    <n v="24675"/>
    <n v="619663.27500000002"/>
    <x v="0"/>
  </r>
  <r>
    <n v="2412893.8994879997"/>
    <n v="39001"/>
    <n v="885790.71199999994"/>
    <x v="0"/>
  </r>
  <r>
    <n v="2426064.6268799994"/>
    <n v="38572"/>
    <n v="910684.91999999993"/>
    <x v="0"/>
  </r>
  <r>
    <n v="2493333.8019199995"/>
    <n v="34712"/>
    <n v="848361.28"/>
    <x v="0"/>
  </r>
  <r>
    <n v="17771512.47696"/>
    <n v="253930"/>
    <n v="6552917.5800000001"/>
    <x v="0"/>
  </r>
  <r>
    <n v="4669917.8895079996"/>
    <n v="55753"/>
    <n v="1333500.254"/>
    <x v="0"/>
  </r>
  <r>
    <n v="5005532.4834900005"/>
    <n v="67233"/>
    <n v="1604851.71"/>
    <x v="0"/>
  </r>
  <r>
    <n v="19717638.167759996"/>
    <n v="234537"/>
    <n v="5585733.1919999998"/>
    <x v="0"/>
  </r>
  <r>
    <n v="2824631.7665520003"/>
    <n v="44393"/>
    <n v="1038085.9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246274.1596799996"/>
    <n v="109270"/>
    <n v="2317835.2399999998"/>
    <x v="0"/>
  </r>
  <r>
    <n v="518671.06148000003"/>
    <n v="9956"/>
    <n v="242030.36"/>
    <x v="0"/>
  </r>
  <r>
    <n v="92727.675159999984"/>
    <n v="2428"/>
    <n v="55625.48"/>
    <x v="0"/>
  </r>
  <r>
    <n v="205485.21317999999"/>
    <n v="5631"/>
    <n v="130301.34"/>
    <x v="0"/>
  </r>
  <r>
    <n v="783.35235"/>
    <n v="29"/>
    <n v="665.55"/>
    <x v="0"/>
  </r>
  <r>
    <n v="39138.854400000004"/>
    <n v="1345"/>
    <n v="23241.600000000002"/>
    <x v="0"/>
  </r>
  <r>
    <n v="871976.43468000006"/>
    <n v="19981"/>
    <n v="433387.89"/>
    <x v="0"/>
  </r>
  <r>
    <n v="164852.89600000001"/>
    <n v="7477"/>
    <n v="119632"/>
    <x v="0"/>
  </r>
  <r>
    <n v="298443.57311999996"/>
    <n v="9392"/>
    <n v="186994.72"/>
    <x v="0"/>
  </r>
  <r>
    <n v="294541.16814999998"/>
    <n v="12497"/>
    <n v="198077.44999999998"/>
    <x v="0"/>
  </r>
  <r>
    <n v="2537927.5456079999"/>
    <n v="56511"/>
    <n v="1265168.2680000002"/>
    <x v="0"/>
  </r>
  <r>
    <n v="4789671.1146"/>
    <n v="79971"/>
    <n v="1845730.68"/>
    <x v="0"/>
  </r>
  <r>
    <n v="1414821.9840480001"/>
    <n v="32378"/>
    <n v="741520.95600000001"/>
    <x v="0"/>
  </r>
  <r>
    <n v="7536749.4291599989"/>
    <n v="156212"/>
    <n v="3503835.16"/>
    <x v="0"/>
  </r>
  <r>
    <n v="483687.93312"/>
    <n v="9974"/>
    <n v="225811.36000000002"/>
    <x v="0"/>
  </r>
  <r>
    <n v="2733252.9602400004"/>
    <n v="55974"/>
    <n v="1254937.08"/>
    <x v="0"/>
  </r>
  <r>
    <n v="2390495.0733999996"/>
    <n v="50174"/>
    <n v="1177583.78"/>
    <x v="0"/>
  </r>
  <r>
    <n v="3927003.9435900003"/>
    <n v="76349"/>
    <n v="1807180.83"/>
    <x v="0"/>
  </r>
  <r>
    <n v="3622571.6280000005"/>
    <n v="66750"/>
    <n v="1568892"/>
    <x v="0"/>
  </r>
  <r>
    <n v="2645548.4369600001"/>
    <n v="72908"/>
    <n v="1312927.264"/>
    <x v="0"/>
  </r>
  <r>
    <n v="536171.72319000005"/>
    <n v="15109"/>
    <n v="262443.33"/>
    <x v="0"/>
  </r>
  <r>
    <n v="1588783.5998460001"/>
    <n v="29109"/>
    <n v="750488.23800000001"/>
    <x v="0"/>
  </r>
  <r>
    <n v="4314241.1339999996"/>
    <n v="59025"/>
    <n v="1378351.8"/>
    <x v="0"/>
  </r>
  <r>
    <n v="7961687.3256960008"/>
    <n v="174336"/>
    <n v="3876186.6240000003"/>
    <x v="0"/>
  </r>
  <r>
    <n v="5155937.0420039995"/>
    <n v="127969"/>
    <n v="2836048.9779999997"/>
    <x v="0"/>
  </r>
  <r>
    <n v="303624.49656000006"/>
    <n v="5680"/>
    <n v="132645.04"/>
    <x v="0"/>
  </r>
  <r>
    <n v="2746362.0908999997"/>
    <n v="89270"/>
    <n v="1572044.7"/>
    <x v="0"/>
  </r>
  <r>
    <n v="1885122.1293600001"/>
    <n v="58308"/>
    <n v="1025637.72"/>
    <x v="0"/>
  </r>
  <r>
    <n v="415983.70459800004"/>
    <n v="16181"/>
    <n v="287083.30200000003"/>
    <x v="0"/>
  </r>
  <r>
    <n v="1636153.9508159996"/>
    <n v="65212"/>
    <n v="1150600.5279999999"/>
    <x v="0"/>
  </r>
  <r>
    <n v="1254383.3692200002"/>
    <n v="49415"/>
    <n v="874744.33000000007"/>
    <x v="0"/>
  </r>
  <r>
    <n v="1572043.039236"/>
    <n v="65126"/>
    <n v="1149994.9080000001"/>
    <x v="0"/>
  </r>
  <r>
    <n v="1145535.2978399999"/>
    <n v="48915"/>
    <n v="863251.92"/>
    <x v="0"/>
  </r>
  <r>
    <n v="806949.69755200006"/>
    <n v="32854"/>
    <n v="572710.92799999996"/>
    <x v="0"/>
  </r>
  <r>
    <n v="774110.21220000007"/>
    <n v="32650"/>
    <n v="551360.55000000005"/>
    <x v="0"/>
  </r>
  <r>
    <n v="777182.30267699983"/>
    <n v="32637"/>
    <n v="583908.56699999992"/>
    <x v="0"/>
  </r>
  <r>
    <n v="719777.03725399997"/>
    <n v="32527"/>
    <n v="561448.54700000002"/>
    <x v="0"/>
  </r>
  <r>
    <n v="1915866.3330300003"/>
    <n v="81471"/>
    <n v="1426557.2100000002"/>
    <x v="0"/>
  </r>
  <r>
    <n v="680871.18335999991"/>
    <n v="32640"/>
    <n v="577989.12"/>
    <x v="0"/>
  </r>
  <r>
    <n v="1108138.703616"/>
    <n v="35136"/>
    <n v="628196.54399999999"/>
    <x v="0"/>
  </r>
  <r>
    <n v="556116.64124999999"/>
    <n v="17751"/>
    <n v="315080.25"/>
    <x v="0"/>
  </r>
  <r>
    <n v="503943.37815999996"/>
    <n v="17774"/>
    <n v="307845.68"/>
    <x v="0"/>
  </r>
  <r>
    <n v="526382.52634799993"/>
    <n v="17746"/>
    <n v="309454.74799999996"/>
    <x v="0"/>
  </r>
  <r>
    <n v="528788.47936000011"/>
    <n v="17702"/>
    <n v="313821.05600000004"/>
    <x v="0"/>
  </r>
  <r>
    <n v="517852.10087999998"/>
    <n v="17740"/>
    <n v="309350.12"/>
    <x v="0"/>
  </r>
  <r>
    <n v="468320.68060199992"/>
    <n v="17597"/>
    <n v="312839.46599999996"/>
    <x v="0"/>
  </r>
  <r>
    <n v="1310609.9848800001"/>
    <n v="56148"/>
    <n v="956649.62400000007"/>
    <x v="0"/>
  </r>
  <r>
    <n v="2077003.0344000002"/>
    <n v="72767"/>
    <n v="1222485.6000000001"/>
    <x v="0"/>
  </r>
  <r>
    <n v="2309887.60464"/>
    <n v="81851"/>
    <n v="1453673.7600000002"/>
    <x v="0"/>
  </r>
  <r>
    <n v="1032336.9191399999"/>
    <n v="32933"/>
    <n v="584231.41999999993"/>
    <x v="0"/>
  </r>
  <r>
    <n v="891973.42539999995"/>
    <n v="15005"/>
    <n v="324708.2"/>
    <x v="0"/>
  </r>
  <r>
    <n v="980565.87895000004"/>
    <n v="32431"/>
    <n v="556191.64999999991"/>
    <x v="0"/>
  </r>
  <r>
    <n v="453946.3775"/>
    <n v="16555"/>
    <n v="286401.5"/>
    <x v="0"/>
  </r>
  <r>
    <n v="429246.39575999993"/>
    <n v="16383"/>
    <n v="270647.15999999997"/>
    <x v="0"/>
  </r>
  <r>
    <n v="457413.12864000001"/>
    <n v="16224"/>
    <n v="285704.64"/>
    <x v="0"/>
  </r>
  <r>
    <n v="952299.59146000003"/>
    <n v="32599"/>
    <n v="579610.22000000009"/>
    <x v="0"/>
  </r>
  <r>
    <n v="896454.75150000001"/>
    <n v="32749"/>
    <n v="543305.91"/>
    <x v="0"/>
  </r>
  <r>
    <n v="866171.75679999997"/>
    <n v="32816"/>
    <n v="573623.68000000005"/>
    <x v="0"/>
  </r>
  <r>
    <n v="1393656.3374999999"/>
    <n v="47730"/>
    <n v="847207.5"/>
    <x v="0"/>
  </r>
  <r>
    <n v="2769434.6553000007"/>
    <n v="96795"/>
    <n v="1694880.4500000002"/>
    <x v="0"/>
  </r>
  <r>
    <n v="493386.71382"/>
    <n v="16533"/>
    <n v="285855.57"/>
    <x v="0"/>
  </r>
  <r>
    <n v="3589039.3276799996"/>
    <n v="117596"/>
    <n v="2098853.4079999998"/>
    <x v="0"/>
  </r>
  <r>
    <n v="293000.12965000002"/>
    <n v="9419"/>
    <n v="169071.05"/>
    <x v="0"/>
  </r>
  <r>
    <n v="319810.98532499996"/>
    <n v="5325"/>
    <n v="126058.72499999999"/>
    <x v="0"/>
  </r>
  <r>
    <n v="3301003.3095599995"/>
    <n v="54146"/>
    <n v="1268640.78"/>
    <x v="0"/>
  </r>
  <r>
    <n v="1188293.7196799999"/>
    <n v="22420"/>
    <n v="508687.38"/>
    <x v="0"/>
  </r>
  <r>
    <n v="5070134.7643999998"/>
    <n v="102317"/>
    <n v="2358202.216"/>
    <x v="0"/>
  </r>
  <r>
    <n v="1943329.2792"/>
    <n v="32957"/>
    <n v="768722.02500000002"/>
    <x v="0"/>
  </r>
  <r>
    <n v="2855443.5674460004"/>
    <n v="68503"/>
    <n v="1540152.949"/>
    <x v="0"/>
  </r>
  <r>
    <n v="393619.07130000001"/>
    <n v="9565"/>
    <n v="216274.215"/>
    <x v="0"/>
  </r>
  <r>
    <n v="1080880.36518"/>
    <n v="22006"/>
    <n v="559172.46"/>
    <x v="0"/>
  </r>
  <r>
    <n v="1551811.8379519999"/>
    <n v="38336"/>
    <n v="848912.38399999996"/>
    <x v="0"/>
  </r>
  <r>
    <n v="1991452.7472840003"/>
    <n v="62258"/>
    <n v="1403419.8360000001"/>
    <x v="0"/>
  </r>
  <r>
    <n v="228700.19161600003"/>
    <n v="4784"/>
    <n v="108491.55200000001"/>
    <x v="0"/>
  </r>
  <r>
    <n v="4046502.5803439994"/>
    <n v="77546"/>
    <n v="1765489.7819999999"/>
    <x v="0"/>
  </r>
  <r>
    <n v="2500373.9782080003"/>
    <n v="47937"/>
    <n v="1132415.7510000002"/>
    <x v="0"/>
  </r>
  <r>
    <n v="3924467.5914989999"/>
    <n v="83811"/>
    <n v="1989086.463"/>
    <x v="0"/>
  </r>
  <r>
    <n v="161297.02374000003"/>
    <n v="3210"/>
    <n v="73887.78"/>
    <x v="0"/>
  </r>
  <r>
    <n v="161016.34010400003"/>
    <n v="4541"/>
    <n v="96532.577999999994"/>
    <x v="0"/>
  </r>
  <r>
    <n v="236139.20161999995"/>
    <n v="7924"/>
    <n v="156903.12399999998"/>
    <x v="0"/>
  </r>
  <r>
    <n v="408985.88572800008"/>
    <n v="7959"/>
    <n v="183566.37599999999"/>
    <x v="0"/>
  </r>
  <r>
    <n v="2242348.4336399999"/>
    <n v="45880"/>
    <n v="1057212.8399999999"/>
    <x v="0"/>
  </r>
  <r>
    <n v="4543321.9705600012"/>
    <n v="87349"/>
    <n v="2119086.7400000002"/>
    <x v="0"/>
  </r>
  <r>
    <n v="1863047.1045119998"/>
    <n v="39764"/>
    <n v="900893.18400000001"/>
    <x v="0"/>
  </r>
  <r>
    <n v="1267900.477896"/>
    <n v="29874"/>
    <n v="670492.05599999998"/>
    <x v="0"/>
  </r>
  <r>
    <n v="1226326.98465"/>
    <n v="29969"/>
    <n v="687788.54999999993"/>
    <x v="0"/>
  </r>
  <r>
    <n v="135791.51632"/>
    <n v="3440"/>
    <n v="76416.159999999989"/>
    <x v="0"/>
  </r>
  <r>
    <n v="437035.33148000005"/>
    <n v="9460"/>
    <n v="225043.94"/>
    <x v="0"/>
  </r>
  <r>
    <n v="806297.74532999995"/>
    <n v="15617"/>
    <n v="370200.98499999999"/>
    <x v="0"/>
  </r>
  <r>
    <n v="286457.74480799999"/>
    <n v="6522"/>
    <n v="145336.24799999999"/>
    <x v="0"/>
  </r>
  <r>
    <n v="231806.38320000001"/>
    <n v="5040"/>
    <n v="118571.04"/>
    <x v="0"/>
  </r>
  <r>
    <n v="1228126.36274"/>
    <n v="26197"/>
    <n v="617148.92599999998"/>
    <x v="0"/>
  </r>
  <r>
    <n v="1209920.088"/>
    <n v="27406"/>
    <n v="620471.84"/>
    <x v="0"/>
  </r>
  <r>
    <n v="6192948.1903999997"/>
    <n v="98939"/>
    <n v="2295384.7999999998"/>
    <x v="0"/>
  </r>
  <r>
    <n v="7163509.2084000008"/>
    <n v="149995"/>
    <n v="3521882.6"/>
    <x v="0"/>
  </r>
  <r>
    <n v="3140791.0200519999"/>
    <n v="58246"/>
    <n v="1385439.3560000001"/>
    <x v="0"/>
  </r>
  <r>
    <n v="7069337.0870099999"/>
    <n v="127187"/>
    <n v="2989148.8739999998"/>
    <x v="0"/>
  </r>
  <r>
    <n v="2057873.2193760001"/>
    <n v="63804"/>
    <n v="1129458.4080000001"/>
    <x v="0"/>
  </r>
  <r>
    <n v="4803156.6328800004"/>
    <n v="158657"/>
    <n v="2808863.5279999999"/>
    <x v="0"/>
  </r>
  <r>
    <n v="3437214.5639999998"/>
    <n v="110740"/>
    <n v="1982245.9999999998"/>
    <x v="0"/>
  </r>
  <r>
    <n v="460444.84899599996"/>
    <n v="15983"/>
    <n v="284049.87599999999"/>
    <x v="0"/>
  </r>
  <r>
    <n v="2409049.7626799997"/>
    <n v="37371"/>
    <n v="916336.92"/>
    <x v="0"/>
  </r>
  <r>
    <n v="1412827.5149999999"/>
    <n v="25050"/>
    <n v="608715"/>
    <x v="0"/>
  </r>
  <r>
    <n v="1250439.04678"/>
    <n v="23054"/>
    <n v="559981.66"/>
    <x v="0"/>
  </r>
  <r>
    <n v="301502.70360000001"/>
    <n v="4140"/>
    <n v="104038.2"/>
    <x v="0"/>
  </r>
  <r>
    <n v="1350175.8336"/>
    <n v="30298"/>
    <n v="533244.80000000005"/>
    <x v="0"/>
  </r>
  <r>
    <n v="2419486.3084800001"/>
    <n v="60464"/>
    <n v="1008539.52"/>
    <x v="0"/>
  </r>
  <r>
    <n v="2455444.5034999996"/>
    <n v="60383"/>
    <n v="1008396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9752.2619840002"/>
    <n v="31636"/>
    <n v="560147.01599999995"/>
    <x v="0"/>
  </r>
  <r>
    <n v="553641.59840000002"/>
    <n v="15905"/>
    <n v="285971.90000000002"/>
    <x v="0"/>
  </r>
  <r>
    <n v="634514.92104000004"/>
    <n v="15873"/>
    <n v="287110.82400000002"/>
    <x v="0"/>
  </r>
  <r>
    <n v="601034.8927679999"/>
    <n v="15909"/>
    <n v="286616.54399999999"/>
    <x v="0"/>
  </r>
  <r>
    <n v="587683.16208000004"/>
    <n v="15948"/>
    <n v="281322.72000000003"/>
    <x v="0"/>
  </r>
  <r>
    <n v="491157.48708000005"/>
    <n v="14885"/>
    <n v="349827.26999999996"/>
    <x v="0"/>
  </r>
  <r>
    <n v="2244772.9934679996"/>
    <n v="60443"/>
    <n v="1102540.763"/>
    <x v="0"/>
  </r>
  <r>
    <n v="4010713.2460799995"/>
    <n v="95520"/>
    <n v="1679528.16"/>
    <x v="0"/>
  </r>
  <r>
    <n v="3684147.20102"/>
    <n v="79558"/>
    <n v="1425202.0120000001"/>
    <x v="0"/>
  </r>
  <r>
    <n v="2097035.9853719999"/>
    <n v="47759"/>
    <n v="859088.89199999999"/>
    <x v="0"/>
  </r>
  <r>
    <n v="1954035.6650100001"/>
    <n v="47619"/>
    <n v="860808.66300000006"/>
    <x v="0"/>
  </r>
  <r>
    <n v="1376284.0516560001"/>
    <n v="32036"/>
    <n v="564282.10400000005"/>
    <x v="0"/>
  </r>
  <r>
    <n v="690230.24400000006"/>
    <n v="15763"/>
    <n v="280581.40000000002"/>
    <x v="0"/>
  </r>
  <r>
    <n v="9381331.6442999989"/>
    <n v="139689"/>
    <n v="3617945.0999999996"/>
    <x v="0"/>
  </r>
  <r>
    <n v="3089911.840386"/>
    <n v="77322"/>
    <n v="1359398.0819999999"/>
    <x v="0"/>
  </r>
  <r>
    <n v="4180901.6717999997"/>
    <n v="105122"/>
    <n v="1860659.4"/>
    <x v="0"/>
  </r>
  <r>
    <n v="2558909.093328"/>
    <n v="62991"/>
    <n v="1116452.4839999999"/>
    <x v="0"/>
  </r>
  <r>
    <n v="619815.37859999994"/>
    <n v="15838"/>
    <n v="280332.59999999998"/>
    <x v="0"/>
  </r>
  <r>
    <n v="1140773.8019999999"/>
    <n v="31164"/>
    <n v="557835.6"/>
    <x v="0"/>
  </r>
  <r>
    <n v="1144825.0000000002"/>
    <n v="31250"/>
    <n v="565625"/>
    <x v="0"/>
  </r>
  <r>
    <n v="1151223.0702"/>
    <n v="31542"/>
    <n v="564601.79999999993"/>
    <x v="0"/>
  </r>
  <r>
    <n v="1646417.7961749998"/>
    <n v="41365"/>
    <n v="729471.77500000002"/>
    <x v="0"/>
  </r>
  <r>
    <n v="2481512.7768749995"/>
    <n v="62225"/>
    <n v="1100449.125"/>
    <x v="0"/>
  </r>
  <r>
    <n v="3135754.7270400007"/>
    <n v="41522"/>
    <n v="1077578.9440000001"/>
    <x v="0"/>
  </r>
  <r>
    <n v="3487539.2164200004"/>
    <n v="88951"/>
    <n v="1570963.611"/>
    <x v="0"/>
  </r>
  <r>
    <n v="4864530.34485"/>
    <n v="120165"/>
    <n v="2146747.7249999996"/>
    <x v="0"/>
  </r>
  <r>
    <n v="642759.57000000007"/>
    <n v="15700"/>
    <n v="277890"/>
    <x v="0"/>
  </r>
  <r>
    <n v="639379.98719999997"/>
    <n v="15672"/>
    <n v="278961.60000000003"/>
    <x v="0"/>
  </r>
  <r>
    <n v="648287.29769999988"/>
    <n v="15659"/>
    <n v="277164.3"/>
    <x v="0"/>
  </r>
  <r>
    <n v="630320.36399999994"/>
    <n v="15619"/>
    <n v="276456.3"/>
    <x v="0"/>
  </r>
  <r>
    <n v="1268588.8512000002"/>
    <n v="31176"/>
    <n v="548697.60000000009"/>
    <x v="0"/>
  </r>
  <r>
    <n v="1284595.9560000002"/>
    <n v="31178"/>
    <n v="561204"/>
    <x v="0"/>
  </r>
  <r>
    <n v="1052215.9046850002"/>
    <n v="15441"/>
    <n v="402377.01900000003"/>
    <x v="0"/>
  </r>
  <r>
    <n v="4573335.1910400009"/>
    <n v="112081"/>
    <n v="1984954.51"/>
    <x v="0"/>
  </r>
  <r>
    <n v="3843999.0177600002"/>
    <n v="91703"/>
    <n v="1713012.04"/>
    <x v="0"/>
  </r>
  <r>
    <n v="1030739.7767579998"/>
    <n v="23761"/>
    <n v="425749.598"/>
    <x v="0"/>
  </r>
  <r>
    <n v="2216875.5519999997"/>
    <n v="60224"/>
    <n v="1068373.76"/>
    <x v="0"/>
  </r>
  <r>
    <n v="6365158.9176000012"/>
    <n v="179372"/>
    <n v="3201790.2"/>
    <x v="0"/>
  </r>
  <r>
    <n v="2073010.5169200001"/>
    <n v="59409"/>
    <n v="1106195.58"/>
    <x v="0"/>
  </r>
  <r>
    <n v="562532.17214000004"/>
    <n v="15194"/>
    <n v="264223.66000000003"/>
    <x v="0"/>
  </r>
  <r>
    <n v="2255080.4586000005"/>
    <n v="59285"/>
    <n v="1116929.3999999999"/>
    <x v="0"/>
  </r>
  <r>
    <n v="1592964.0225000002"/>
    <n v="39267"/>
    <n v="707984.01"/>
    <x v="0"/>
  </r>
  <r>
    <n v="2396360.6686799997"/>
    <n v="64581"/>
    <n v="1128230.0699999998"/>
    <x v="0"/>
  </r>
  <r>
    <n v="1083003.93"/>
    <n v="26035"/>
    <n v="468630"/>
    <x v="0"/>
  </r>
  <r>
    <n v="507109.38630000007"/>
    <n v="12665"/>
    <n v="223790.55000000002"/>
    <x v="0"/>
  </r>
  <r>
    <n v="4103.1619199999996"/>
    <n v="117"/>
    <n v="2110.6799999999998"/>
    <x v="0"/>
  </r>
  <r>
    <n v="1117686.2080999999"/>
    <n v="30437"/>
    <n v="534778.09"/>
    <x v="0"/>
  </r>
  <r>
    <n v="574827.91937999998"/>
    <n v="15257"/>
    <n v="272947.73"/>
    <x v="0"/>
  </r>
  <r>
    <n v="762664.18709999998"/>
    <n v="14745"/>
    <n v="330730.34999999998"/>
    <x v="0"/>
  </r>
  <r>
    <n v="1748795.1780000001"/>
    <n v="65334"/>
    <n v="1159678.5"/>
    <x v="0"/>
  </r>
  <r>
    <n v="437863.22433999996"/>
    <n v="16306"/>
    <n v="291714.34000000003"/>
    <x v="0"/>
  </r>
  <r>
    <n v="1115963.1912"/>
    <n v="30201"/>
    <n v="533953.67999999993"/>
    <x v="0"/>
  </r>
  <r>
    <n v="520810.25975999993"/>
    <n v="15221"/>
    <n v="264236.56"/>
    <x v="0"/>
  </r>
  <r>
    <n v="477901.26780000009"/>
    <n v="14971"/>
    <n v="248518.60000000003"/>
    <x v="0"/>
  </r>
  <r>
    <n v="1270929.5764900001"/>
    <n v="52099"/>
    <n v="921631.31"/>
    <x v="0"/>
  </r>
  <r>
    <n v="744155.28117000009"/>
    <n v="25821"/>
    <n v="456257.07000000007"/>
    <x v="0"/>
  </r>
  <r>
    <n v="372960.147"/>
    <n v="12975"/>
    <n v="227970.75"/>
    <x v="0"/>
  </r>
  <r>
    <n v="16072776.077152001"/>
    <n v="444277"/>
    <n v="7817498.0920000002"/>
    <x v="0"/>
  </r>
  <r>
    <n v="7668079.5508439997"/>
    <n v="206202"/>
    <n v="3622144.3319999999"/>
    <x v="0"/>
  </r>
  <r>
    <n v="1688495.3016540005"/>
    <n v="47761"/>
    <n v="812557.89300000004"/>
    <x v="0"/>
  </r>
  <r>
    <n v="467311.30905599997"/>
    <n v="15528"/>
    <n v="257330.01599999997"/>
    <x v="0"/>
  </r>
  <r>
    <n v="589341.4606179999"/>
    <n v="15893"/>
    <n v="279176.43799999997"/>
    <x v="0"/>
  </r>
  <r>
    <n v="1112540.9555519999"/>
    <n v="31572"/>
    <n v="538239.45599999989"/>
    <x v="0"/>
  </r>
  <r>
    <n v="1143701.3082360001"/>
    <n v="31678"/>
    <n v="549328.19800000009"/>
    <x v="0"/>
  </r>
  <r>
    <n v="690736.73066400003"/>
    <n v="19641"/>
    <n v="441647.52600000001"/>
    <x v="0"/>
  </r>
  <r>
    <n v="577410.34366799996"/>
    <n v="15882"/>
    <n v="278538.516"/>
    <x v="0"/>
  </r>
  <r>
    <n v="2249555.734338"/>
    <n v="63647"/>
    <n v="1117514.0260000001"/>
    <x v="0"/>
  </r>
  <r>
    <n v="1633848.4305"/>
    <n v="47458"/>
    <n v="837870.99000000011"/>
    <x v="0"/>
  </r>
  <r>
    <n v="13448199.111216001"/>
    <n v="411258"/>
    <n v="7214699.0939999996"/>
    <x v="0"/>
  </r>
  <r>
    <n v="7691001.0419830009"/>
    <n v="236891"/>
    <n v="4150567.2110000001"/>
    <x v="0"/>
  </r>
  <r>
    <n v="1219726.8178899998"/>
    <n v="43379"/>
    <n v="773447.57"/>
    <x v="0"/>
  </r>
  <r>
    <n v="415598.70859200001"/>
    <n v="14594"/>
    <n v="252797.26799999998"/>
    <x v="0"/>
  </r>
  <r>
    <n v="1371198.7601999997"/>
    <n v="63135"/>
    <n v="1061299.3499999999"/>
    <x v="0"/>
  </r>
  <r>
    <n v="2216715.5951999999"/>
    <n v="20304"/>
    <n v="529934.4"/>
    <x v="0"/>
  </r>
  <r>
    <n v="1029884.31"/>
    <n v="9945"/>
    <n v="258570"/>
    <x v="0"/>
  </r>
  <r>
    <n v="889723.16099999996"/>
    <n v="8501"/>
    <n v="221876.1"/>
    <x v="0"/>
  </r>
  <r>
    <n v="11217295.354980001"/>
    <n v="242814"/>
    <n v="4306063.4760000007"/>
    <x v="0"/>
  </r>
  <r>
    <n v="14286336.879360002"/>
    <n v="473228"/>
    <n v="9157908.256000001"/>
    <x v="0"/>
  </r>
  <r>
    <s v=""/>
    <s v=""/>
    <s v=""/>
    <x v="0"/>
  </r>
  <r>
    <s v=""/>
    <s v=""/>
    <s v=""/>
    <x v="0"/>
  </r>
  <r>
    <s v=""/>
    <s v=""/>
    <s v=""/>
    <x v="0"/>
  </r>
  <r>
    <n v="819495.65574800014"/>
    <n v="11627"/>
    <n v="282001.25800000003"/>
    <x v="0"/>
  </r>
  <r>
    <n v="879558.81742200023"/>
    <n v="11523"/>
    <n v="299067.94199999998"/>
    <x v="0"/>
  </r>
  <r>
    <n v="5849184.3806880005"/>
    <n v="82062"/>
    <n v="2128524.156"/>
    <x v="0"/>
  </r>
  <r>
    <n v="3852623.6303360001"/>
    <n v="51311"/>
    <n v="1308635.7440000002"/>
    <x v="0"/>
  </r>
  <r>
    <n v="4938493.0254659997"/>
    <n v="68277"/>
    <n v="1644519.8219999999"/>
    <x v="0"/>
  </r>
  <r>
    <n v="15208310.972096"/>
    <n v="175759"/>
    <n v="4547939.8840000005"/>
    <x v="0"/>
  </r>
  <r>
    <n v="6745262.932603999"/>
    <n v="93766"/>
    <n v="2427226.676"/>
    <x v="0"/>
  </r>
  <r>
    <n v="833651.44139199983"/>
    <n v="10858"/>
    <n v="263480.228"/>
    <x v="0"/>
  </r>
  <r>
    <n v="636424.91365200002"/>
    <n v="9901"/>
    <n v="232356.66800000001"/>
    <x v="0"/>
  </r>
  <r>
    <n v="862960.43152800016"/>
    <n v="11674"/>
    <n v="270860.14800000004"/>
    <x v="0"/>
  </r>
  <r>
    <n v="862647.21575999993"/>
    <n v="10355"/>
    <n v="254919.38999999998"/>
    <x v="0"/>
  </r>
  <r>
    <n v="3536248.7801759997"/>
    <n v="38471"/>
    <n v="929613.24400000006"/>
    <x v="0"/>
  </r>
  <r>
    <n v="2243670.2182439999"/>
    <n v="25053"/>
    <n v="614199.348"/>
    <x v="0"/>
  </r>
  <r>
    <n v="1052908.3799459999"/>
    <n v="12783"/>
    <n v="304925.68199999997"/>
    <x v="0"/>
  </r>
  <r>
    <n v="1170304.1501760001"/>
    <n v="12964"/>
    <n v="309113.61600000004"/>
    <x v="0"/>
  </r>
  <r>
    <n v="7160554.0935180001"/>
    <n v="75369"/>
    <n v="1746902.682"/>
    <x v="0"/>
  </r>
  <r>
    <n v="1039826.8657920001"/>
    <n v="12881"/>
    <n v="315481.45199999999"/>
    <x v="0"/>
  </r>
  <r>
    <n v="1966666.5923839998"/>
    <n v="23164"/>
    <n v="601059.47200000007"/>
    <x v="0"/>
  </r>
  <r>
    <n v="887428.60248799995"/>
    <n v="12137"/>
    <n v="315586.27399999998"/>
    <x v="0"/>
  </r>
  <r>
    <n v="830029.58710799995"/>
    <n v="11581"/>
    <n v="302819.98800000001"/>
    <x v="0"/>
  </r>
  <r>
    <n v="1518437.2364159999"/>
    <n v="22504"/>
    <n v="550357.82400000002"/>
    <x v="0"/>
  </r>
  <r>
    <n v="828118.15430400008"/>
    <n v="11971"/>
    <n v="312969.82399999996"/>
    <x v="0"/>
  </r>
  <r>
    <n v="1250044.72465"/>
    <n v="11591"/>
    <n v="282240.85000000003"/>
    <x v="0"/>
  </r>
  <r>
    <n v="4251089.7878399994"/>
    <n v="221805"/>
    <n v="2968638.12"/>
    <x v="1"/>
  </r>
  <r>
    <n v="2611675.1049600001"/>
    <n v="147423"/>
    <n v="1957777.44"/>
    <x v="1"/>
  </r>
  <r>
    <n v="1097951.46105"/>
    <n v="52985"/>
    <n v="706078.11"/>
    <x v="1"/>
  </r>
  <r>
    <n v="817107.07680000004"/>
    <n v="28788"/>
    <n v="535456.8000000000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72135.7241"/>
    <n v="25354"/>
    <n v="600636.26"/>
    <x v="0"/>
  </r>
  <r>
    <n v="2074417.03443"/>
    <n v="39617"/>
    <n v="942488.42999999993"/>
    <x v="0"/>
  </r>
  <r>
    <n v="152778.08926000001"/>
    <n v="3526"/>
    <n v="83530.94"/>
    <x v="0"/>
  </r>
  <r>
    <n v="1473250.5814199999"/>
    <n v="33027"/>
    <n v="784060.98"/>
    <x v="0"/>
  </r>
  <r>
    <n v="4496237.5259999996"/>
    <n v="110660"/>
    <n v="2772033"/>
    <x v="0"/>
  </r>
  <r>
    <n v="1522480.9297499999"/>
    <n v="29355"/>
    <n v="694245.75"/>
    <x v="0"/>
  </r>
  <r>
    <n v="64023.724599999994"/>
    <n v="1633"/>
    <n v="40988.300000000003"/>
    <x v="0"/>
  </r>
  <r>
    <n v="358917.28398000001"/>
    <n v="8667"/>
    <n v="204627.87"/>
    <x v="0"/>
  </r>
  <r>
    <n v="73302.343200000003"/>
    <n v="1795"/>
    <n v="44264.7"/>
    <x v="0"/>
  </r>
  <r>
    <n v="189356.68206000002"/>
    <n v="4761"/>
    <n v="112645.26"/>
    <x v="0"/>
  </r>
  <r>
    <n v="4102217.9832200003"/>
    <n v="95113"/>
    <n v="2452013.14"/>
    <x v="0"/>
  </r>
  <r>
    <n v="126496.92996000001"/>
    <n v="3468"/>
    <n v="82087.560000000012"/>
    <x v="0"/>
  </r>
  <r>
    <n v="109733.88174000001"/>
    <n v="3077"/>
    <n v="70432.53"/>
    <x v="0"/>
  </r>
  <r>
    <n v="259225.96777999998"/>
    <n v="6526"/>
    <n v="154209.3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304116.4325919999"/>
    <n v="173244"/>
    <n v="4391388.9119999995"/>
    <x v="0"/>
  </r>
  <r>
    <n v="5951435.7624960002"/>
    <n v="163954"/>
    <n v="2796727.3319999999"/>
    <x v="0"/>
  </r>
  <r>
    <n v="2096723.3644800005"/>
    <n v="65082"/>
    <n v="1155856.32"/>
    <x v="0"/>
  </r>
  <r>
    <n v="1173798.5792"/>
    <n v="32440"/>
    <n v="564326.24"/>
    <x v="0"/>
  </r>
  <r>
    <n v="384202.15800000005"/>
    <n v="15475"/>
    <n v="270564.90000000002"/>
    <x v="0"/>
  </r>
  <r>
    <n v="4344477.5049000001"/>
    <n v="168230"/>
    <n v="2906005.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033055.1439999999"/>
    <n v="26212"/>
    <n v="655824.24"/>
    <x v="0"/>
  </r>
  <r>
    <n v="1229568.8345999999"/>
    <n v="13154"/>
    <n v="335032.38"/>
    <x v="0"/>
  </r>
  <r>
    <n v="1068876.29376"/>
    <n v="13024"/>
    <n v="328986.24000000005"/>
    <x v="0"/>
  </r>
  <r>
    <n v="2240255.7097200002"/>
    <n v="24059"/>
    <n v="614948.03999999992"/>
    <x v="0"/>
  </r>
  <r>
    <n v="10232.343219999999"/>
    <n v="121"/>
    <n v="3195.61"/>
    <x v="0"/>
  </r>
  <r>
    <n v="883942.67208000005"/>
    <n v="12812"/>
    <n v="328115.32"/>
    <x v="0"/>
  </r>
  <r>
    <n v="887028.42174999975"/>
    <n v="13009"/>
    <n v="331599.40999999997"/>
    <x v="0"/>
  </r>
  <r>
    <n v="1688329.6325999999"/>
    <n v="23460"/>
    <n v="609725.39999999991"/>
    <x v="0"/>
  </r>
  <r>
    <n v="1016683.57565"/>
    <n v="12877"/>
    <n v="328492.27"/>
    <x v="0"/>
  </r>
  <r>
    <n v="1067459.7024000001"/>
    <n v="12844"/>
    <n v="323668.8"/>
    <x v="0"/>
  </r>
  <r>
    <n v="4526541.1605399996"/>
    <n v="52849"/>
    <n v="1357690.81"/>
    <x v="0"/>
  </r>
  <r>
    <n v="932163.40538000001"/>
    <n v="13049"/>
    <n v="326616.47000000003"/>
    <x v="0"/>
  </r>
  <r>
    <n v="941129.85251999984"/>
    <n v="12716"/>
    <n v="324639.48000000004"/>
    <x v="0"/>
  </r>
  <r>
    <n v="31726.496999999996"/>
    <n v="451"/>
    <n v="11816.199999999999"/>
    <x v="0"/>
  </r>
  <r>
    <n v="4447590.2239999995"/>
    <n v="57827"/>
    <n v="1330021"/>
    <x v="0"/>
  </r>
  <r>
    <n v="825309.55487999995"/>
    <n v="11720"/>
    <n v="286764.96000000002"/>
    <x v="0"/>
  </r>
  <r>
    <n v="1369682.8090919999"/>
    <n v="23361"/>
    <n v="596032.554"/>
    <x v="0"/>
  </r>
  <r>
    <n v="814822.39337399986"/>
    <n v="11577"/>
    <n v="285002.58600000001"/>
    <x v="0"/>
  </r>
  <r>
    <n v="15324.311880000001"/>
    <n v="318"/>
    <n v="7798.6320000000005"/>
    <x v="0"/>
  </r>
  <r>
    <n v="607846.59202800004"/>
    <n v="11509"/>
    <n v="281671.266"/>
    <x v="0"/>
  </r>
  <r>
    <n v="4327561.4095440004"/>
    <n v="83714"/>
    <n v="1986030.936"/>
    <x v="0"/>
  </r>
  <r>
    <n v="2843861.358"/>
    <n v="51974"/>
    <n v="1195402"/>
    <x v="0"/>
  </r>
  <r>
    <n v="6046056.9653759999"/>
    <n v="128004"/>
    <n v="3065951.8080000002"/>
    <x v="0"/>
  </r>
  <r>
    <n v="3467235.4080000003"/>
    <n v="61670"/>
    <n v="1362907"/>
    <x v="0"/>
  </r>
  <r>
    <n v="4219846.204392001"/>
    <n v="58217"/>
    <n v="1456123.6040000001"/>
    <x v="0"/>
  </r>
  <r>
    <n v="2578954.58"/>
    <n v="37627"/>
    <n v="865421"/>
    <x v="0"/>
  </r>
  <r>
    <n v="4947409.9294799995"/>
    <n v="116070"/>
    <n v="2081367.2399999998"/>
    <x v="0"/>
  </r>
  <r>
    <n v="1179495.9196019999"/>
    <n v="27951"/>
    <n v="495794.8379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12843.90581999999"/>
    <n v="11715"/>
    <n v="301169.21999999997"/>
    <x v="0"/>
  </r>
  <r>
    <n v="2102784.6266040001"/>
    <n v="23676"/>
    <n v="605466.348"/>
    <x v="0"/>
  </r>
  <r>
    <n v="969782.4604160001"/>
    <n v="11872"/>
    <n v="297844.73600000003"/>
    <x v="0"/>
  </r>
  <r>
    <n v="937582.41297600023"/>
    <n v="12056"/>
    <n v="300218.51199999999"/>
    <x v="0"/>
  </r>
  <r>
    <n v="1013236.112952"/>
    <n v="11823"/>
    <n v="286305.76800000004"/>
    <x v="0"/>
  </r>
  <r>
    <n v="978956.16389999993"/>
    <n v="11803"/>
    <n v="295311.06"/>
    <x v="0"/>
  </r>
  <r>
    <n v="4246578.4099200005"/>
    <n v="47712"/>
    <n v="1245330.912"/>
    <x v="0"/>
  </r>
  <r>
    <n v="926750.90276999993"/>
    <n v="11979"/>
    <n v="311094.63"/>
    <x v="0"/>
  </r>
  <r>
    <n v="828664.6716959998"/>
    <n v="11982"/>
    <n v="310477.58399999997"/>
    <x v="0"/>
  </r>
  <r>
    <n v="2125250.2358100004"/>
    <n v="23866"/>
    <n v="626363.17000000004"/>
    <x v="0"/>
  </r>
  <r>
    <n v="1338176.6378400002"/>
    <n v="21360"/>
    <n v="554569.68000000005"/>
    <x v="0"/>
  </r>
  <r>
    <n v="1537293.2950010002"/>
    <n v="23603"/>
    <n v="623142.80299999996"/>
    <x v="0"/>
  </r>
  <r>
    <n v="691987.05040800001"/>
    <n v="11771"/>
    <n v="304303.89199999999"/>
    <x v="0"/>
  </r>
  <r>
    <s v=""/>
    <s v=""/>
    <s v=""/>
    <x v="0"/>
  </r>
  <r>
    <s v=""/>
    <s v=""/>
    <s v=""/>
    <x v="0"/>
  </r>
  <r>
    <n v="1270434.5131800002"/>
    <n v="22666"/>
    <n v="547837.22000000009"/>
    <x v="0"/>
  </r>
  <r>
    <n v="459078.85411200009"/>
    <n v="7248"/>
    <n v="174488.35200000001"/>
    <x v="0"/>
  </r>
  <r>
    <n v="459078.85411200009"/>
    <n v="7248"/>
    <n v="174488.35200000001"/>
    <x v="0"/>
  </r>
  <r>
    <n v="2305563.0088800006"/>
    <n v="36195"/>
    <n v="898504.68"/>
    <x v="0"/>
  </r>
  <r>
    <n v="1844481.6504719998"/>
    <n v="32852"/>
    <n v="816503.60800000001"/>
    <x v="0"/>
  </r>
  <r>
    <n v="1707112.13904"/>
    <n v="32130"/>
    <n v="779859.36"/>
    <x v="0"/>
  </r>
  <r>
    <n v="1707112.13904"/>
    <n v="32130"/>
    <n v="779859.36"/>
    <x v="0"/>
  </r>
  <r>
    <n v="1319139.085488"/>
    <n v="21431"/>
    <n v="541518.50800000003"/>
    <x v="0"/>
  </r>
  <r>
    <n v="2104618.9818240004"/>
    <n v="42948"/>
    <n v="1080399.888"/>
    <x v="0"/>
  </r>
  <r>
    <n v="10527665.045352001"/>
    <n v="215306"/>
    <n v="5457576.4879999999"/>
    <x v="0"/>
  </r>
  <r>
    <n v="76551.772031999993"/>
    <n v="1572"/>
    <n v="39953.951999999997"/>
    <x v="0"/>
  </r>
  <r>
    <n v="4161718.8288000003"/>
    <n v="92170"/>
    <n v="2408402.1"/>
    <x v="0"/>
  </r>
  <r>
    <n v="4563115.1863500001"/>
    <n v="86953"/>
    <n v="2099914.9499999997"/>
    <x v="0"/>
  </r>
  <r>
    <n v="4690908.4966399996"/>
    <n v="78206"/>
    <n v="1967662.96"/>
    <x v="0"/>
  </r>
  <r>
    <n v="19750455.008400001"/>
    <n v="338486"/>
    <n v="8333525.3200000003"/>
    <x v="0"/>
  </r>
  <r>
    <n v="971619.88307999982"/>
    <n v="13945"/>
    <n v="341038.92"/>
    <x v="0"/>
  </r>
  <r>
    <n v="590640.47880000004"/>
    <n v="10821"/>
    <n v="264032.39999999997"/>
    <x v="0"/>
  </r>
  <r>
    <n v="971619.88307999982"/>
    <n v="13945"/>
    <n v="341038.92"/>
    <x v="0"/>
  </r>
  <r>
    <n v="5178056.1484599989"/>
    <n v="81029"/>
    <n v="1968842.6419999998"/>
    <x v="0"/>
  </r>
  <r>
    <n v="510409.18740000005"/>
    <n v="7796"/>
    <n v="188273.4"/>
    <x v="0"/>
  </r>
  <r>
    <n v="510409.18740000005"/>
    <n v="7796"/>
    <n v="188273.4"/>
    <x v="0"/>
  </r>
  <r>
    <n v="127568.27318399999"/>
    <n v="2504"/>
    <n v="62965.584000000003"/>
    <x v="0"/>
  </r>
  <r>
    <n v="4488309.5088"/>
    <n v="89960"/>
    <n v="2263393.6"/>
    <x v="0"/>
  </r>
  <r>
    <n v="1292206.5634400002"/>
    <n v="16922"/>
    <n v="421188.58"/>
    <x v="0"/>
  </r>
  <r>
    <n v="1417774.061088"/>
    <n v="30632"/>
    <n v="715686.04800000007"/>
    <x v="0"/>
  </r>
  <r>
    <n v="2816887.3044000003"/>
    <n v="44936"/>
    <n v="1164965.8"/>
    <x v="0"/>
  </r>
  <r>
    <n v="1964335.62735"/>
    <n v="35955"/>
    <n v="933176.07000000007"/>
    <x v="0"/>
  </r>
  <r>
    <n v="11976096.308799999"/>
    <n v="160775"/>
    <n v="3858278.45"/>
    <x v="0"/>
  </r>
  <r>
    <n v="1048978.1627"/>
    <n v="20371"/>
    <n v="469551.55"/>
    <x v="0"/>
  </r>
  <r>
    <n v="119216.13968000001"/>
    <n v="2980"/>
    <n v="66489.760000000009"/>
    <x v="0"/>
  </r>
  <r>
    <n v="1939160.6554320001"/>
    <n v="44772"/>
    <n v="1173115.9440000001"/>
    <x v="0"/>
  </r>
  <r>
    <n v="1185502.0685999999"/>
    <n v="35513"/>
    <n v="628580.1"/>
    <x v="0"/>
  </r>
  <r>
    <n v="7841267.9656000007"/>
    <n v="232270"/>
    <n v="4067047.7"/>
    <x v="0"/>
  </r>
  <r>
    <n v="1158491.3386279999"/>
    <n v="30053"/>
    <n v="533621.06799999997"/>
    <x v="0"/>
  </r>
  <r>
    <n v="630790.9621"/>
    <n v="15275"/>
    <n v="272597.65000000002"/>
    <x v="0"/>
  </r>
  <r>
    <n v="614229.20348399994"/>
    <n v="15142"/>
    <n v="270466.40399999998"/>
    <x v="0"/>
  </r>
  <r>
    <n v="1226387.7886080001"/>
    <n v="30304"/>
    <n v="537653.56799999997"/>
    <x v="0"/>
  </r>
  <r>
    <n v="1265009.791216"/>
    <n v="30374"/>
    <n v="549526.40799999994"/>
    <x v="0"/>
  </r>
  <r>
    <n v="2321546.179368"/>
    <n v="60451"/>
    <n v="1075785.996"/>
    <x v="0"/>
  </r>
  <r>
    <n v="584054.50949999993"/>
    <n v="13405"/>
    <n v="238877.1"/>
    <x v="0"/>
  </r>
  <r>
    <n v="1150790.42928"/>
    <n v="26736"/>
    <n v="470286.24"/>
    <x v="0"/>
  </r>
  <r>
    <n v="2675915.9289999995"/>
    <n v="67037"/>
    <n v="1199962.2999999998"/>
    <x v="0"/>
  </r>
  <r>
    <n v="4167416.061900001"/>
    <n v="101335"/>
    <n v="1801736.3"/>
    <x v="0"/>
  </r>
  <r>
    <n v="3386281.0287599997"/>
    <n v="83706"/>
    <n v="1489129.74"/>
    <x v="0"/>
  </r>
  <r>
    <n v="138276.78166400001"/>
    <n v="2056"/>
    <n v="45515.728000000003"/>
    <x v="0"/>
  </r>
  <r>
    <n v="6670353.1641499996"/>
    <n v="137735"/>
    <n v="2480607.35"/>
    <x v="0"/>
  </r>
  <r>
    <n v="3375714.6602999996"/>
    <n v="209985"/>
    <n v="3358920.06"/>
    <x v="0"/>
  </r>
  <r>
    <n v="269965.74985600001"/>
    <n v="16049"/>
    <n v="280921.696"/>
    <x v="0"/>
  </r>
  <r>
    <n v="1649443.8210900002"/>
    <n v="95771"/>
    <n v="1606079.67"/>
    <x v="0"/>
  </r>
  <r>
    <n v="9286406.1005760003"/>
    <n v="216477"/>
    <n v="4263730.9920000006"/>
    <x v="0"/>
  </r>
  <r>
    <n v="3075864.0216640001"/>
    <n v="74249"/>
    <n v="1313910.304"/>
    <x v="0"/>
  </r>
  <r>
    <n v="1876268.4756"/>
    <n v="44844"/>
    <n v="809434.20000000007"/>
    <x v="0"/>
  </r>
  <r>
    <n v="594339.25707000017"/>
    <n v="15005"/>
    <n v="267359.09000000003"/>
    <x v="0"/>
  </r>
  <r>
    <n v="31155075.433999997"/>
    <n v="694666"/>
    <n v="14935319"/>
    <x v="0"/>
  </r>
  <r>
    <n v="875400.00462399994"/>
    <n v="32119"/>
    <n v="562596.40399999998"/>
    <x v="0"/>
  </r>
  <r>
    <n v="1233980.3871300002"/>
    <n v="48149"/>
    <n v="848096.48600000003"/>
    <x v="0"/>
  </r>
  <r>
    <n v="2543889.6737799998"/>
    <n v="96386"/>
    <n v="1701598.4439999999"/>
    <x v="0"/>
  </r>
  <r>
    <n v="10001079.516911998"/>
    <n v="336157"/>
    <n v="5945945.0159999998"/>
    <x v="0"/>
  </r>
  <r>
    <n v="1243721.81024"/>
    <n v="48043"/>
    <n v="854204.54"/>
    <x v="0"/>
  </r>
  <r>
    <n v="5035001.8787639998"/>
    <n v="176257"/>
    <n v="3125389.1239999998"/>
    <x v="0"/>
  </r>
  <r>
    <n v="3207750.5037379996"/>
    <n v="112321"/>
    <n v="1978871.3779999998"/>
    <x v="0"/>
  </r>
  <r>
    <n v="3733507.0105599998"/>
    <n v="144448"/>
    <n v="2522639.872"/>
    <x v="0"/>
  </r>
  <r>
    <s v=""/>
    <s v=""/>
    <s v=""/>
    <x v="0"/>
  </r>
  <r>
    <s v=""/>
    <s v=""/>
    <s v=""/>
    <x v="0"/>
  </r>
  <r>
    <n v="2649520.9419499999"/>
    <n v="65701"/>
    <n v="1146482.45"/>
    <x v="0"/>
  </r>
  <r>
    <n v="3798920.3512500003"/>
    <n v="98055"/>
    <n v="1642421.25"/>
    <x v="0"/>
  </r>
  <r>
    <n v="1714919.1166800004"/>
    <n v="49217"/>
    <n v="824876.92"/>
    <x v="0"/>
  </r>
  <r>
    <n v="3792512.4237000002"/>
    <n v="98046"/>
    <n v="1750121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12907.80240000004"/>
    <n v="19164"/>
    <n v="497497.44"/>
    <x v="0"/>
  </r>
  <r>
    <n v="291784.25824"/>
    <n v="5680"/>
    <n v="130435.51999999999"/>
    <x v="0"/>
  </r>
  <r>
    <n v="918129.40800000005"/>
    <n v="20392"/>
    <n v="459064.70400000003"/>
    <x v="0"/>
  </r>
  <r>
    <n v="4593121.0232119998"/>
    <n v="89329"/>
    <n v="2048671.2860000001"/>
    <x v="0"/>
  </r>
  <r>
    <n v="397360.99958799995"/>
    <n v="7862"/>
    <n v="204930.89199999999"/>
    <x v="0"/>
  </r>
  <r>
    <n v="396856.05184799997"/>
    <n v="7849"/>
    <n v="206051.948"/>
    <x v="0"/>
  </r>
  <r>
    <n v="697981.2721559999"/>
    <n v="15874"/>
    <n v="373451.72399999999"/>
    <x v="0"/>
  </r>
  <r>
    <n v="884180.59199999995"/>
    <n v="19508"/>
    <n v="491211.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717803.5888"/>
    <n v="132516"/>
    <n v="2674172.88"/>
    <x v="0"/>
  </r>
  <r>
    <n v="7263514.3523800001"/>
    <n v="148061"/>
    <n v="2987870.98"/>
    <x v="0"/>
  </r>
  <r>
    <n v="798520.79999999993"/>
    <n v="22330"/>
    <n v="446600"/>
    <x v="0"/>
  </r>
  <r>
    <n v="16559979.025"/>
    <n v="677993"/>
    <n v="8474912.5"/>
    <x v="1"/>
  </r>
  <r>
    <n v="3968116.8304799995"/>
    <n v="75812"/>
    <n v="1802051.24"/>
    <x v="0"/>
  </r>
  <r>
    <n v="283709.51999999996"/>
    <n v="6696"/>
    <n v="159030"/>
    <x v="0"/>
  </r>
  <r>
    <n v="433762.47486000002"/>
    <n v="9763"/>
    <n v="230602.06"/>
    <x v="0"/>
  </r>
  <r>
    <n v="1639427.7528000001"/>
    <n v="37848"/>
    <n v="895862.16"/>
    <x v="0"/>
  </r>
  <r>
    <n v="274465.89279999997"/>
    <n v="6995"/>
    <n v="175714.4"/>
    <x v="0"/>
  </r>
  <r>
    <n v="420645.77169999998"/>
    <n v="10318"/>
    <n v="259497.69999999998"/>
    <x v="0"/>
  </r>
  <r>
    <n v="177982.07039999997"/>
    <n v="3426"/>
    <n v="81196.2"/>
    <x v="0"/>
  </r>
  <r>
    <n v="254735.74775999997"/>
    <n v="6994"/>
    <n v="165198.28"/>
    <x v="0"/>
  </r>
  <r>
    <n v="905821.73932000017"/>
    <n v="20642"/>
    <n v="468366.98000000004"/>
    <x v="0"/>
  </r>
  <r>
    <n v="68832.293810000003"/>
    <n v="1631"/>
    <n v="38475.29"/>
    <x v="0"/>
  </r>
  <r>
    <n v="486879.72732000001"/>
    <n v="7959"/>
    <n v="182420.28000000003"/>
    <x v="0"/>
  </r>
  <r>
    <n v="258812.5839"/>
    <n v="4810"/>
    <n v="113564.09999999999"/>
    <x v="0"/>
  </r>
  <r>
    <n v="189193.52764000001"/>
    <n v="3172"/>
    <n v="74573.72"/>
    <x v="0"/>
  </r>
  <r>
    <n v="71468.459999999992"/>
    <n v="1680"/>
    <n v="39160.799999999996"/>
    <x v="0"/>
  </r>
  <r>
    <n v="184265.59423999998"/>
    <n v="3184"/>
    <n v="75333.440000000002"/>
    <x v="0"/>
  </r>
  <r>
    <n v="171517.53830000001"/>
    <n v="3142"/>
    <n v="71794.700000000012"/>
    <x v="0"/>
  </r>
  <r>
    <n v="197798.62284"/>
    <n v="4914"/>
    <n v="111498.66"/>
    <x v="0"/>
  </r>
  <r>
    <n v="245330.10432000001"/>
    <n v="4736"/>
    <n v="108170.24000000001"/>
    <x v="0"/>
  </r>
  <r>
    <n v="73879.842059999981"/>
    <n v="1601"/>
    <n v="37751.579999999994"/>
    <x v="0"/>
  </r>
  <r>
    <n v="228753.26847999997"/>
    <n v="5144"/>
    <n v="118157.68"/>
    <x v="0"/>
  </r>
  <r>
    <n v="71820.953639999992"/>
    <n v="1594"/>
    <n v="36438.839999999997"/>
    <x v="0"/>
  </r>
  <r>
    <n v="164604.8052"/>
    <n v="3135"/>
    <n v="72481.2"/>
    <x v="0"/>
  </r>
  <r>
    <n v="275410.42823999998"/>
    <n v="4724"/>
    <n v="108557.52"/>
    <x v="0"/>
  </r>
  <r>
    <n v="8710237.486080002"/>
    <n v="126607"/>
    <n v="3024388.0160000003"/>
    <x v="0"/>
  </r>
  <r>
    <n v="3529432.2114479993"/>
    <n v="50538"/>
    <n v="1199671.044"/>
    <x v="0"/>
  </r>
  <r>
    <n v="2167631.6923800004"/>
    <n v="38085"/>
    <n v="908098.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94453.50202600006"/>
    <n v="11273"/>
    <n v="282073.00599999999"/>
    <x v="0"/>
  </r>
  <r>
    <n v="400357.58831999998"/>
    <n v="16356"/>
    <n v="292445.27999999997"/>
    <x v="0"/>
  </r>
  <r>
    <n v="4007793.2319999998"/>
    <n v="145484"/>
    <n v="2582341"/>
    <x v="0"/>
  </r>
  <r>
    <n v="385746.26705999998"/>
    <n v="16386"/>
    <n v="271843.74"/>
    <x v="0"/>
  </r>
  <r>
    <n v="416333.73599999998"/>
    <n v="16380"/>
    <n v="289926"/>
    <x v="0"/>
  </r>
  <r>
    <n v="401676.77616000001"/>
    <n v="16368"/>
    <n v="290859.36"/>
    <x v="0"/>
  </r>
  <r>
    <n v="400709.32200000004"/>
    <n v="16136"/>
    <n v="283186.8"/>
    <x v="0"/>
  </r>
  <r>
    <n v="425606.81040000002"/>
    <n v="16398"/>
    <n v="282045.59999999998"/>
    <x v="0"/>
  </r>
  <r>
    <n v="420613.27137999999"/>
    <n v="16403"/>
    <n v="295582.06"/>
    <x v="0"/>
  </r>
  <r>
    <n v="401361.45920000004"/>
    <n v="16432"/>
    <n v="295118.72000000003"/>
    <x v="0"/>
  </r>
  <r>
    <n v="736760.25225000002"/>
    <n v="32705"/>
    <n v="544538.25"/>
    <x v="0"/>
  </r>
  <r>
    <n v="1293906.3194999998"/>
    <n v="49642"/>
    <n v="856324.5"/>
    <x v="0"/>
  </r>
  <r>
    <n v="1942918.2040799998"/>
    <n v="82237"/>
    <n v="1416121.14"/>
    <x v="0"/>
  </r>
  <r>
    <n v="2960046.5911200005"/>
    <n v="130667"/>
    <n v="2289285.84"/>
    <x v="0"/>
  </r>
  <r>
    <n v="18916404.849696003"/>
    <n v="688507"/>
    <n v="11506328.983999999"/>
    <x v="0"/>
  </r>
  <r>
    <n v="1086278.9757200002"/>
    <n v="22091"/>
    <n v="507606.99800000002"/>
    <x v="0"/>
  </r>
  <r>
    <n v="192852.78700000001"/>
    <n v="4670"/>
    <n v="105672.76"/>
    <x v="0"/>
  </r>
  <r>
    <n v="1870747.54471"/>
    <n v="48070"/>
    <n v="863289.13"/>
    <x v="0"/>
  </r>
  <r>
    <n v="163492.49794500001"/>
    <n v="3353"/>
    <n v="84492.247000000003"/>
    <x v="0"/>
  </r>
  <r>
    <n v="601102.54553600005"/>
    <n v="19024"/>
    <n v="430589.21600000001"/>
    <x v="0"/>
  </r>
  <r>
    <n v="561677.00206800003"/>
    <n v="10853"/>
    <n v="245918.12699999998"/>
    <x v="0"/>
  </r>
  <r>
    <n v="108660.31648499999"/>
    <n v="3045"/>
    <n v="61773.914999999994"/>
    <x v="0"/>
  </r>
  <r>
    <n v="95302.851200000005"/>
    <n v="3184"/>
    <n v="65590.400000000009"/>
    <x v="0"/>
  </r>
  <r>
    <n v="220250.43880500004"/>
    <n v="4737"/>
    <n v="112660.07100000001"/>
    <x v="0"/>
  </r>
  <r>
    <n v="1069850.1725599999"/>
    <n v="20605"/>
    <n v="489409.95999999996"/>
    <x v="0"/>
  </r>
  <r>
    <n v="3318196.851156"/>
    <n v="65042"/>
    <n v="1496031.0420000001"/>
    <x v="0"/>
  </r>
  <r>
    <n v="3513363.7604999999"/>
    <n v="70465"/>
    <n v="1615339.66"/>
    <x v="0"/>
  </r>
  <r>
    <n v="5009509.2400599997"/>
    <n v="73877"/>
    <n v="1719117.79"/>
    <x v="0"/>
  </r>
  <r>
    <n v="4299590.0852800002"/>
    <n v="96439"/>
    <n v="1708899.0799999998"/>
    <x v="0"/>
  </r>
  <r>
    <s v=""/>
    <s v=""/>
    <s v=""/>
    <x v="0"/>
  </r>
  <r>
    <s v=""/>
    <s v=""/>
    <s v=""/>
    <x v="0"/>
  </r>
  <r>
    <n v="344091.30625800003"/>
    <n v="16983"/>
    <n v="286027.68599999999"/>
    <x v="0"/>
  </r>
  <r>
    <n v="3400341.0910560004"/>
    <n v="154404"/>
    <n v="2669027.5440000002"/>
    <x v="0"/>
  </r>
  <r>
    <n v="2199713.3726850003"/>
    <n v="102573"/>
    <n v="1714507.6950000001"/>
    <x v="0"/>
  </r>
  <r>
    <n v="1453635.8707640001"/>
    <n v="68579"/>
    <n v="1168517.581"/>
    <x v="0"/>
  </r>
  <r>
    <s v=""/>
    <s v=""/>
    <s v=""/>
    <x v="0"/>
  </r>
  <r>
    <n v="1232733.5270679998"/>
    <n v="30293"/>
    <n v="545940.446"/>
    <x v="0"/>
  </r>
  <r>
    <n v="4278996.3005679995"/>
    <n v="106007"/>
    <n v="1865299.172"/>
    <x v="0"/>
  </r>
  <r>
    <n v="9230591.5362"/>
    <n v="166071"/>
    <n v="3636954.9"/>
    <x v="0"/>
  </r>
  <r>
    <n v="1747155.7504799997"/>
    <n v="57446"/>
    <n v="1027134.48"/>
    <x v="0"/>
  </r>
  <r>
    <n v="9687.7589199999984"/>
    <n v="244"/>
    <n v="4389.5599999999995"/>
    <x v="0"/>
  </r>
  <r>
    <n v="1726519.6967200001"/>
    <n v="43421"/>
    <n v="767683.28"/>
    <x v="0"/>
  </r>
  <r>
    <n v="2556591.2613900006"/>
    <n v="72713"/>
    <n v="1251390.73"/>
    <x v="0"/>
  </r>
  <r>
    <n v="2349173.20065"/>
    <n v="58335"/>
    <n v="1043613.15"/>
    <x v="0"/>
  </r>
  <r>
    <n v="2933725.96392"/>
    <n v="73266"/>
    <n v="1308530.76"/>
    <x v="0"/>
  </r>
  <r>
    <n v="1009055.6818999997"/>
    <n v="29041"/>
    <n v="498053.14999999997"/>
    <x v="0"/>
  </r>
  <r>
    <n v="5083234.3847999992"/>
    <n v="146140"/>
    <n v="2507762.4"/>
    <x v="0"/>
  </r>
  <r>
    <n v="640584.80640000012"/>
    <n v="15930"/>
    <n v="285465.60000000003"/>
    <x v="0"/>
  </r>
  <r>
    <n v="2003199.2593200002"/>
    <n v="58194"/>
    <n v="1002100.6799999999"/>
    <x v="0"/>
  </r>
  <r>
    <s v=""/>
    <s v=""/>
    <s v=""/>
    <x v="0"/>
  </r>
  <r>
    <s v=""/>
    <s v=""/>
    <s v=""/>
    <x v="0"/>
  </r>
  <r>
    <s v=""/>
    <s v=""/>
    <s v=""/>
    <x v="0"/>
  </r>
  <r>
    <n v="8120941.8124799989"/>
    <n v="236264"/>
    <n v="4020268.2239999995"/>
    <x v="0"/>
  </r>
  <r>
    <n v="559244.23833600001"/>
    <n v="18231"/>
    <n v="323636.712"/>
    <x v="0"/>
  </r>
  <r>
    <n v="10317938.751999998"/>
    <n v="448475"/>
    <n v="7498501.9999999991"/>
    <x v="0"/>
  </r>
  <r>
    <n v="351844.73768999998"/>
    <n v="16041"/>
    <n v="272536.58999999997"/>
    <x v="0"/>
  </r>
  <r>
    <n v="2165304.1031999998"/>
    <n v="56763"/>
    <n v="930913.2"/>
    <x v="0"/>
  </r>
  <r>
    <n v="1550992.7259799999"/>
    <n v="42509"/>
    <n v="706924.66999999993"/>
    <x v="0"/>
  </r>
  <r>
    <n v="3270654.4214399997"/>
    <n v="177464"/>
    <n v="2846522.56"/>
    <x v="0"/>
  </r>
  <r>
    <n v="613111.94999999995"/>
    <n v="14022"/>
    <n v="245244.77999999997"/>
    <x v="0"/>
  </r>
  <r>
    <n v="5197761.2960000001"/>
    <n v="144530"/>
    <n v="2498923.6999999997"/>
    <x v="0"/>
  </r>
  <r>
    <n v="10811620.486679999"/>
    <n v="126430"/>
    <n v="2938738.92"/>
    <x v="0"/>
  </r>
  <r>
    <n v="5715611.5311359996"/>
    <n v="118392"/>
    <n v="2733434.4960000003"/>
    <x v="0"/>
  </r>
  <r>
    <n v="7804260.4217760004"/>
    <n v="177966"/>
    <n v="4039472.2680000002"/>
    <x v="0"/>
  </r>
  <r>
    <n v="2143166.1854400001"/>
    <n v="47446"/>
    <n v="1107579.4240000001"/>
    <x v="0"/>
  </r>
  <r>
    <n v="6659776.6992000006"/>
    <n v="139114"/>
    <n v="3054943.44"/>
    <x v="0"/>
  </r>
  <r>
    <n v="4113379.8263999997"/>
    <n v="120445"/>
    <n v="1954099.68"/>
    <x v="0"/>
  </r>
  <r>
    <n v="5580181.9543260001"/>
    <n v="106078"/>
    <n v="2483392.0580000002"/>
    <x v="0"/>
  </r>
  <r>
    <n v="451366.47399999993"/>
    <n v="15275"/>
    <n v="263341"/>
    <x v="0"/>
  </r>
  <r>
    <n v="1437176.3988999999"/>
    <n v="45925"/>
    <n v="787062.65"/>
    <x v="0"/>
  </r>
  <r>
    <n v="1690394.99181"/>
    <n v="61235"/>
    <n v="1051894.83"/>
    <x v="0"/>
  </r>
  <r>
    <n v="1581157.1219519998"/>
    <n v="45977"/>
    <n v="781976.81599999999"/>
    <x v="0"/>
  </r>
  <r>
    <n v="555709.68661200011"/>
    <n v="15331"/>
    <n v="262374.734"/>
    <x v="0"/>
  </r>
  <r>
    <n v="3487805.9154719999"/>
    <n v="106493"/>
    <n v="1839560.0820000002"/>
    <x v="0"/>
  </r>
  <r>
    <s v=""/>
    <s v=""/>
    <s v=""/>
    <x v="0"/>
  </r>
  <r>
    <s v=""/>
    <s v=""/>
    <s v=""/>
    <x v="1"/>
  </r>
  <r>
    <s v=""/>
    <s v=""/>
    <s v=""/>
    <x v="0"/>
  </r>
  <r>
    <n v="12039352.105328001"/>
    <n v="333764"/>
    <n v="5689674.9079999998"/>
    <x v="0"/>
  </r>
  <r>
    <n v="601055.08161199989"/>
    <n v="15857"/>
    <n v="282318.02799999999"/>
    <x v="0"/>
  </r>
  <r>
    <n v="1115408.9735999999"/>
    <n v="25587"/>
    <n v="593618.4"/>
    <x v="0"/>
  </r>
  <r>
    <n v="12101855.614200002"/>
    <n v="317619"/>
    <n v="7015568.4720000001"/>
    <x v="0"/>
  </r>
  <r>
    <n v="1043768.229012"/>
    <n v="19207"/>
    <n v="466384.37400000001"/>
    <x v="0"/>
  </r>
  <r>
    <n v="1531048.3968"/>
    <n v="21760"/>
    <n v="530508.79999999993"/>
    <x v="0"/>
  </r>
  <r>
    <n v="183041.90625"/>
    <n v="3125"/>
    <n v="75793.75"/>
    <x v="0"/>
  </r>
  <r>
    <n v="97896.282640000005"/>
    <n v="1754"/>
    <n v="41271.620000000003"/>
    <x v="0"/>
  </r>
  <r>
    <n v="1001343.0099199999"/>
    <n v="32762"/>
    <n v="547780.64"/>
    <x v="0"/>
  </r>
  <r>
    <n v="2316950.1510000001"/>
    <n v="82338"/>
    <n v="1375044.5999999999"/>
    <x v="0"/>
  </r>
  <r>
    <n v="1388260.7138399999"/>
    <n v="48868"/>
    <n v="819516.36"/>
    <x v="0"/>
  </r>
  <r>
    <n v="543169.4402999999"/>
    <n v="17895"/>
    <n v="317457.3"/>
    <x v="0"/>
  </r>
  <r>
    <n v="3194631.7075"/>
    <n v="74593"/>
    <n v="1379970.5"/>
    <x v="0"/>
  </r>
  <r>
    <n v="10277201.503799999"/>
    <n v="240471"/>
    <n v="4280383.8"/>
    <x v="0"/>
  </r>
  <r>
    <s v=""/>
    <s v=""/>
    <s v=""/>
    <x v="0"/>
  </r>
  <r>
    <s v=""/>
    <s v=""/>
    <s v=""/>
    <x v="0"/>
  </r>
  <r>
    <s v=""/>
    <s v=""/>
    <s v=""/>
    <x v="0"/>
  </r>
  <r>
    <n v="450569.29008000001"/>
    <n v="14946"/>
    <n v="247565.54399999999"/>
    <x v="0"/>
  </r>
  <r>
    <n v="448663.84276999999"/>
    <n v="15149"/>
    <n v="248292.11000000002"/>
    <x v="0"/>
  </r>
  <r>
    <n v="895548.18236400024"/>
    <n v="30194"/>
    <n v="499469.14800000004"/>
    <x v="0"/>
  </r>
  <r>
    <n v="900682.45487999998"/>
    <n v="30203"/>
    <n v="508860.14399999997"/>
    <x v="0"/>
  </r>
  <r>
    <n v="1380807.5331509998"/>
    <n v="45459"/>
    <n v="759938.10299999989"/>
    <x v="0"/>
  </r>
  <r>
    <n v="2516533.6533120004"/>
    <n v="90447"/>
    <n v="1522403.9040000001"/>
    <x v="0"/>
  </r>
  <r>
    <n v="416691.66"/>
    <n v="15150"/>
    <n v="249217.5"/>
    <x v="0"/>
  </r>
  <r>
    <n v="1249600.2119999998"/>
    <n v="45185"/>
    <n v="754589.5"/>
    <x v="0"/>
  </r>
  <r>
    <n v="833514.79601599998"/>
    <n v="29956"/>
    <n v="504548.908"/>
    <x v="0"/>
  </r>
  <r>
    <n v="1706106.7438420004"/>
    <n v="60631"/>
    <n v="1067651.2790000001"/>
    <x v="0"/>
  </r>
  <r>
    <n v="1961076.3620760003"/>
    <n v="75651"/>
    <n v="1262766.4920000001"/>
    <x v="0"/>
  </r>
  <r>
    <s v=""/>
    <s v=""/>
    <s v=""/>
    <x v="1"/>
  </r>
  <r>
    <n v="4190527.0952999997"/>
    <n v="98410"/>
    <n v="1770395.9"/>
    <x v="0"/>
  </r>
  <r>
    <n v="1261072.0062839999"/>
    <n v="32954"/>
    <n v="552374.94799999997"/>
    <x v="0"/>
  </r>
  <r>
    <n v="4842458.4263340002"/>
    <n v="114859"/>
    <n v="2018532.0660000001"/>
    <x v="0"/>
  </r>
  <r>
    <n v="18089443.728720002"/>
    <n v="478410"/>
    <n v="7997101.5600000005"/>
    <x v="0"/>
  </r>
  <r>
    <n v="7001051.512000001"/>
    <n v="212359"/>
    <n v="2208533.6"/>
    <x v="1"/>
  </r>
  <r>
    <n v="2902134.5891999998"/>
    <n v="66108"/>
    <n v="1156228.92"/>
    <x v="0"/>
  </r>
  <r>
    <n v="1756894.1565119999"/>
    <n v="38873"/>
    <n v="868889.29599999997"/>
    <x v="0"/>
  </r>
  <r>
    <n v="9385911.4212120008"/>
    <n v="318462"/>
    <n v="5674674.3779999996"/>
    <x v="0"/>
  </r>
  <r>
    <n v="11320093.316974001"/>
    <n v="353891"/>
    <n v="6264578.4820000008"/>
    <x v="0"/>
  </r>
  <r>
    <n v="1331160.1178339999"/>
    <n v="31879"/>
    <n v="563811.99399999995"/>
    <x v="0"/>
  </r>
  <r>
    <n v="1206136.2576420002"/>
    <n v="31671"/>
    <n v="556079.41799999995"/>
    <x v="0"/>
  </r>
  <r>
    <n v="6629358.8347199997"/>
    <n v="336060"/>
    <n v="5950950.4799999995"/>
    <x v="0"/>
  </r>
  <r>
    <n v="1158015.1024960002"/>
    <n v="60712"/>
    <n v="1039510.8639999999"/>
    <x v="0"/>
  </r>
  <r>
    <n v="559688.62031999987"/>
    <n v="30288"/>
    <n v="540761.95199999993"/>
    <x v="0"/>
  </r>
  <r>
    <n v="285100.19507199997"/>
    <n v="15092"/>
    <n v="273346.304"/>
    <x v="0"/>
  </r>
  <r>
    <n v="1569747.7782000001"/>
    <n v="106209"/>
    <n v="1709964.9000000001"/>
    <x v="0"/>
  </r>
  <r>
    <n v="5428045.040000001"/>
    <n v="113504"/>
    <n v="2667344"/>
    <x v="0"/>
  </r>
  <r>
    <n v="3457126.9014399997"/>
    <n v="74072"/>
    <n v="1652546.3199999998"/>
    <x v="0"/>
  </r>
  <r>
    <n v="944777.63049999985"/>
    <n v="42290"/>
    <n v="702436.9"/>
    <x v="0"/>
  </r>
  <r>
    <n v="922490.45560999995"/>
    <n v="42181"/>
    <n v="709062.61"/>
    <x v="0"/>
  </r>
  <r>
    <n v="608137.03104000003"/>
    <n v="28239"/>
    <n v="472156.07999999996"/>
    <x v="0"/>
  </r>
  <r>
    <n v="595642.87918000005"/>
    <n v="28202"/>
    <n v="476895.82"/>
    <x v="0"/>
  </r>
  <r>
    <n v="288946.59551999997"/>
    <n v="14102"/>
    <n v="236067.47999999998"/>
    <x v="0"/>
  </r>
  <r>
    <n v="489963.08444800001"/>
    <n v="15131"/>
    <n v="262855.73200000002"/>
    <x v="0"/>
  </r>
  <r>
    <n v="879934.39923200011"/>
    <n v="30592"/>
    <n v="527222.52800000005"/>
    <x v="0"/>
  </r>
  <r>
    <n v="2005809.4980000001"/>
    <n v="60500"/>
    <n v="1082466"/>
    <x v="0"/>
  </r>
  <r>
    <n v="1518112.6486"/>
    <n v="59567"/>
    <n v="995483.70400000003"/>
    <x v="0"/>
  </r>
  <r>
    <n v="2361224.2828319999"/>
    <n v="91513"/>
    <n v="1525338.6839999999"/>
    <x v="0"/>
  </r>
  <r>
    <n v="3446675.2432799996"/>
    <n v="95391"/>
    <n v="1601614.89"/>
    <x v="0"/>
  </r>
  <r>
    <n v="2418543.3093640003"/>
    <n v="63427"/>
    <n v="1100839.0120000001"/>
    <x v="0"/>
  </r>
  <r>
    <n v="13065083.803872"/>
    <n v="333616"/>
    <n v="5566716.5760000004"/>
    <x v="0"/>
  </r>
  <r>
    <n v="9423227.362416001"/>
    <n v="222319"/>
    <n v="3772308.7919999999"/>
    <x v="0"/>
  </r>
  <r>
    <n v="1804991.2185600002"/>
    <n v="47752"/>
    <n v="807963.84000000008"/>
    <x v="0"/>
  </r>
  <r>
    <n v="1405655.6505840002"/>
    <n v="31814"/>
    <n v="559799.14399999997"/>
    <x v="0"/>
  </r>
  <r>
    <n v="2970626.8737599999"/>
    <n v="49980"/>
    <n v="1313274.48"/>
    <x v="0"/>
  </r>
  <r>
    <n v="107197.24142399999"/>
    <n v="1722"/>
    <n v="43294.523999999998"/>
    <x v="0"/>
  </r>
  <r>
    <n v="295694.71167600004"/>
    <n v="6274"/>
    <n v="158719.652"/>
    <x v="0"/>
  </r>
  <r>
    <n v="2594390.1838199999"/>
    <n v="32391"/>
    <n v="806211.99"/>
    <x v="0"/>
  </r>
  <r>
    <n v="1186251.503976"/>
    <n v="19899"/>
    <n v="493654.39199999999"/>
    <x v="0"/>
  </r>
  <r>
    <n v="1086705.865344"/>
    <n v="18433"/>
    <n v="484271.77599999995"/>
    <x v="0"/>
  </r>
  <r>
    <n v="474181.12"/>
    <n v="9008"/>
    <n v="126112"/>
    <x v="1"/>
  </r>
  <r>
    <n v="146956.6"/>
    <n v="5674"/>
    <n v="79436"/>
    <x v="0"/>
  </r>
  <r>
    <n v="6350223.392128"/>
    <n v="406219"/>
    <n v="5436835.0959999999"/>
    <x v="1"/>
  </r>
  <r>
    <n v="4382666.9738159999"/>
    <n v="86686"/>
    <n v="1985802.888"/>
    <x v="0"/>
  </r>
  <r>
    <n v="1679015.1852799999"/>
    <n v="34976"/>
    <n v="779125.37600000005"/>
    <x v="0"/>
  </r>
  <r>
    <n v="3482348.8034160002"/>
    <n v="73332"/>
    <n v="1708708.9319999998"/>
    <x v="0"/>
  </r>
  <r>
    <n v="4892841.4953600001"/>
    <n v="132354"/>
    <n v="2688374.4480000003"/>
    <x v="0"/>
  </r>
  <r>
    <n v="1733986.4943869999"/>
    <n v="35993"/>
    <n v="799440.52299999993"/>
    <x v="0"/>
  </r>
  <r>
    <n v="3492033.65136"/>
    <n v="82435"/>
    <n v="1644083.64"/>
    <x v="0"/>
  </r>
  <r>
    <n v="2249721.6399000003"/>
    <n v="37905"/>
    <n v="876742.64999999991"/>
    <x v="0"/>
  </r>
  <r>
    <n v="132938.96044"/>
    <n v="2069"/>
    <n v="50566.36"/>
    <x v="0"/>
  </r>
  <r>
    <n v="1035092.5635800002"/>
    <n v="23986"/>
    <n v="532729.06000000006"/>
    <x v="0"/>
  </r>
  <r>
    <n v="1023786.4779999999"/>
    <n v="26129"/>
    <n v="574838"/>
    <x v="0"/>
  </r>
  <r>
    <n v="4523123.6371200001"/>
    <n v="115184"/>
    <n v="1930483.84"/>
    <x v="0"/>
  </r>
  <r>
    <n v="2725398.9975000001"/>
    <n v="65238"/>
    <n v="1147536.42"/>
    <x v="0"/>
  </r>
  <r>
    <n v="1374310.8506400003"/>
    <n v="33278"/>
    <n v="597007.32000000007"/>
    <x v="0"/>
  </r>
  <r>
    <n v="2954207.5548"/>
    <n v="82122"/>
    <n v="1380470.8199999998"/>
    <x v="0"/>
  </r>
  <r>
    <s v=""/>
    <s v=""/>
    <s v=""/>
    <x v="1"/>
  </r>
  <r>
    <n v="537862.02355600009"/>
    <n v="16238"/>
    <n v="289328.68400000001"/>
    <x v="0"/>
  </r>
  <r>
    <n v="520772.58719999995"/>
    <n v="16252"/>
    <n v="289318.10399999999"/>
    <x v="0"/>
  </r>
  <r>
    <n v="1524518.7925440001"/>
    <n v="48169"/>
    <n v="864729.88800000004"/>
    <x v="0"/>
  </r>
  <r>
    <n v="509309.89588000003"/>
    <n v="16337"/>
    <n v="268907.02"/>
    <x v="0"/>
  </r>
  <r>
    <n v="483961.45632"/>
    <n v="16201"/>
    <n v="278138.76799999998"/>
    <x v="0"/>
  </r>
  <r>
    <n v="505239.40350000001"/>
    <n v="16110"/>
    <n v="282730.5"/>
    <x v="0"/>
  </r>
  <r>
    <n v="917208.33889999997"/>
    <n v="32470"/>
    <n v="578680.34"/>
    <x v="0"/>
  </r>
  <r>
    <s v=""/>
    <s v=""/>
    <s v=""/>
    <x v="0"/>
  </r>
  <r>
    <s v=""/>
    <s v=""/>
    <s v=""/>
    <x v="0"/>
  </r>
  <r>
    <n v="2402412.3112730002"/>
    <n v="102793"/>
    <n v="1821389.1670000001"/>
    <x v="0"/>
  </r>
  <r>
    <n v="3512836.28516"/>
    <n v="111490"/>
    <n v="1993664.1800000002"/>
    <x v="0"/>
  </r>
  <r>
    <n v="4723009.5202199994"/>
    <n v="148285"/>
    <n v="2483180.61"/>
    <x v="0"/>
  </r>
  <r>
    <n v="2382410.2953600003"/>
    <n v="40158"/>
    <n v="928452.96000000008"/>
    <x v="0"/>
  </r>
  <r>
    <n v="933113.99789999984"/>
    <n v="19233"/>
    <n v="435627.44999999995"/>
    <x v="0"/>
  </r>
  <r>
    <n v="1841383.6616999998"/>
    <n v="36265"/>
    <n v="853678.1"/>
    <x v="0"/>
  </r>
  <r>
    <s v=""/>
    <s v=""/>
    <s v=""/>
    <x v="1"/>
  </r>
  <r>
    <n v="1832010.3835200001"/>
    <n v="25929"/>
    <n v="639668.43000000005"/>
    <x v="0"/>
  </r>
  <r>
    <n v="870119.07444"/>
    <n v="12958"/>
    <n v="319544.28000000003"/>
    <x v="0"/>
  </r>
  <r>
    <n v="1001457.2568000001"/>
    <n v="13090"/>
    <n v="340863.6"/>
    <x v="0"/>
  </r>
  <r>
    <n v="922734.58175999986"/>
    <n v="11556"/>
    <n v="311734.65600000002"/>
    <x v="0"/>
  </r>
  <r>
    <n v="880689.08927999996"/>
    <n v="11986"/>
    <n v="295335.03999999998"/>
    <x v="0"/>
  </r>
  <r>
    <n v="1094299.97432"/>
    <n v="18635"/>
    <n v="470869.18"/>
    <x v="0"/>
  </r>
  <r>
    <n v="1912404.0374399999"/>
    <n v="24590"/>
    <n v="591709.16999999993"/>
    <x v="0"/>
  </r>
  <r>
    <n v="2057321.14224"/>
    <n v="24492"/>
    <n v="617443.32000000007"/>
    <x v="0"/>
  </r>
  <r>
    <n v="1879140.8625149999"/>
    <n v="22713"/>
    <n v="570300.71700000006"/>
    <x v="0"/>
  </r>
  <r>
    <n v="700308.84000000008"/>
    <n v="12320"/>
    <n v="294866.88"/>
    <x v="0"/>
  </r>
  <r>
    <n v="545338.26129599998"/>
    <n v="11028"/>
    <n v="296057.68800000002"/>
    <x v="0"/>
  </r>
  <r>
    <n v="1108931.9027220001"/>
    <n v="35446"/>
    <n v="636220.25400000007"/>
    <x v="0"/>
  </r>
  <r>
    <n v="557208.15336"/>
    <n v="17610"/>
    <n v="310076.88"/>
    <x v="0"/>
  </r>
  <r>
    <n v="464639.51399999997"/>
    <n v="17700"/>
    <n v="311838.59999999998"/>
    <x v="0"/>
  </r>
  <r>
    <n v="2069372.5927000002"/>
    <n v="70852"/>
    <n v="1235446.324"/>
    <x v="0"/>
  </r>
  <r>
    <n v="515010.32676799997"/>
    <n v="17762"/>
    <n v="309129.848"/>
    <x v="0"/>
  </r>
  <r>
    <n v="490138.39136000007"/>
    <n v="17632"/>
    <n v="302741.44"/>
    <x v="0"/>
  </r>
  <r>
    <n v="522689.49988199997"/>
    <n v="17679"/>
    <n v="316206.59399999998"/>
    <x v="0"/>
  </r>
  <r>
    <n v="472217.84805999993"/>
    <n v="17759"/>
    <n v="313766.01199999999"/>
    <x v="0"/>
  </r>
  <r>
    <n v="705775.67982000008"/>
    <n v="8002"/>
    <n v="208132.02000000002"/>
    <x v="0"/>
  </r>
  <r>
    <n v="4224879.7019999996"/>
    <n v="113007"/>
    <n v="2101930.2000000002"/>
    <x v="0"/>
  </r>
  <r>
    <n v="14718645.103073999"/>
    <n v="388907"/>
    <n v="5011455.602"/>
    <x v="1"/>
  </r>
  <r>
    <n v="600641.12379599991"/>
    <n v="13707"/>
    <n v="240064.39799999999"/>
    <x v="0"/>
  </r>
  <r>
    <n v="2833700.3732799999"/>
    <n v="69818"/>
    <n v="1161352.612"/>
    <x v="0"/>
  </r>
  <r>
    <n v="1232576.6719200001"/>
    <n v="27764"/>
    <n v="490090.12800000003"/>
    <x v="0"/>
  </r>
  <r>
    <n v="1251956.5011359998"/>
    <n v="28034"/>
    <n v="503602.77599999995"/>
    <x v="0"/>
  </r>
  <r>
    <n v="3074573.8333219993"/>
    <n v="69187"/>
    <n v="1235264.6979999999"/>
    <x v="0"/>
  </r>
  <r>
    <n v="3476050.5890879999"/>
    <n v="83556"/>
    <n v="1394883.8639999998"/>
    <x v="0"/>
  </r>
  <r>
    <n v="1227042.6980880001"/>
    <n v="25094"/>
    <n v="589357.68400000001"/>
    <x v="0"/>
  </r>
  <r>
    <n v="676294.36107999994"/>
    <n v="13565"/>
    <n v="319157.32"/>
    <x v="0"/>
  </r>
  <r>
    <n v="887387.33216000011"/>
    <n v="11060"/>
    <n v="267607.76"/>
    <x v="0"/>
  </r>
  <r>
    <n v="587158.43579999986"/>
    <n v="9055"/>
    <n v="229000.94999999998"/>
    <x v="0"/>
  </r>
  <r>
    <n v="4374519.0318239992"/>
    <n v="58522"/>
    <n v="1418456.236"/>
    <x v="0"/>
  </r>
  <r>
    <n v="2382967.3035840001"/>
    <n v="31822"/>
    <n v="779511.71199999994"/>
    <x v="0"/>
  </r>
  <r>
    <n v="2748258.0152999996"/>
    <n v="36765"/>
    <n v="949639.95"/>
    <x v="0"/>
  </r>
  <r>
    <n v="4902978.6743999999"/>
    <n v="72323"/>
    <n v="1738644.92"/>
    <x v="0"/>
  </r>
  <r>
    <n v="6969237.2638560012"/>
    <n v="100677"/>
    <n v="2440209.1260000002"/>
    <x v="0"/>
  </r>
  <r>
    <n v="830758.65182000003"/>
    <n v="12263"/>
    <n v="292006.55600000004"/>
    <x v="0"/>
  </r>
  <r>
    <n v="802303.79470600002"/>
    <n v="11423"/>
    <n v="296381.158"/>
    <x v="0"/>
  </r>
  <r>
    <n v="4702765.76"/>
    <n v="59840"/>
    <n v="1540880"/>
    <x v="0"/>
  </r>
  <r>
    <n v="8176542.4388640001"/>
    <n v="101154"/>
    <n v="2436395.2439999999"/>
    <x v="0"/>
  </r>
  <r>
    <n v="8162458.9881120007"/>
    <n v="197483"/>
    <n v="3763236.0480000004"/>
    <x v="0"/>
  </r>
  <r>
    <n v="9642040.9130700007"/>
    <n v="179835"/>
    <n v="3236670.33"/>
    <x v="0"/>
  </r>
  <r>
    <n v="9167646.1734539997"/>
    <n v="170987"/>
    <n v="3077424.0260000001"/>
    <x v="0"/>
  </r>
  <r>
    <n v="674738.98060799995"/>
    <n v="16368"/>
    <n v="388674.52799999999"/>
    <x v="0"/>
  </r>
  <r>
    <n v="3204664.0262019997"/>
    <n v="73063"/>
    <n v="1516641.754"/>
    <x v="0"/>
  </r>
  <r>
    <n v="2376190.4778"/>
    <n v="54206"/>
    <n v="1292813.1000000001"/>
    <x v="0"/>
  </r>
  <r>
    <n v="1605902.8960799999"/>
    <n v="36618"/>
    <n v="849684.07200000004"/>
    <x v="0"/>
  </r>
  <r>
    <n v="854837.11008000001"/>
    <n v="19512"/>
    <n v="462824.6399999999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74477.931828"/>
    <n v="14729"/>
    <n v="263531.26799999998"/>
    <x v="0"/>
  </r>
  <r>
    <n v="776622.6881100001"/>
    <n v="29321"/>
    <n v="514319.66100000002"/>
    <x v="0"/>
  </r>
  <r>
    <n v="369791.90539199993"/>
    <n v="14724"/>
    <n v="260968.17600000001"/>
    <x v="0"/>
  </r>
  <r>
    <n v="4743617.4464000007"/>
    <n v="172160"/>
    <n v="2383727.36"/>
    <x v="1"/>
  </r>
  <r>
    <n v="1245532.14375"/>
    <n v="30181"/>
    <n v="535712.75"/>
    <x v="0"/>
  </r>
  <r>
    <n v="5486483.3571800003"/>
    <n v="172151"/>
    <n v="3127983.6700000004"/>
    <x v="0"/>
  </r>
  <r>
    <n v="2629332.3305600001"/>
    <n v="75148"/>
    <n v="1328616.6399999999"/>
    <x v="0"/>
  </r>
  <r>
    <n v="2414691.7225199998"/>
    <n v="74494"/>
    <n v="1327483.08"/>
    <x v="0"/>
  </r>
  <r>
    <n v="4291489.2779999999"/>
    <n v="105114"/>
    <n v="1845801.8399999999"/>
    <x v="0"/>
  </r>
  <r>
    <n v="2299253.6879999996"/>
    <n v="49020"/>
    <n v="1138244.3999999999"/>
    <x v="0"/>
  </r>
  <r>
    <n v="1639209.5999999999"/>
    <n v="33840"/>
    <n v="676800"/>
    <x v="0"/>
  </r>
  <r>
    <s v=""/>
    <s v=""/>
    <s v=""/>
    <x v="0"/>
  </r>
  <r>
    <s v=""/>
    <s v=""/>
    <s v=""/>
    <x v="0"/>
  </r>
  <r>
    <s v=""/>
    <s v=""/>
    <s v=""/>
    <x v="0"/>
  </r>
  <r>
    <n v="585361.11456000002"/>
    <n v="14598"/>
    <n v="350935.92"/>
    <x v="0"/>
  </r>
  <r>
    <n v="1502330.3023679999"/>
    <n v="28212"/>
    <n v="635503.51199999999"/>
    <x v="0"/>
  </r>
  <r>
    <n v="2049660.2554400002"/>
    <n v="31894"/>
    <n v="748871.12"/>
    <x v="0"/>
  </r>
  <r>
    <n v="267339.31358000002"/>
    <n v="3865"/>
    <n v="89892.17"/>
    <x v="0"/>
  </r>
  <r>
    <n v="403235.34286000003"/>
    <n v="5347"/>
    <n v="122563.93400000001"/>
    <x v="0"/>
  </r>
  <r>
    <n v="3330130.0300199999"/>
    <n v="55974"/>
    <n v="1240271.892"/>
    <x v="0"/>
  </r>
  <r>
    <n v="2547314.0635000002"/>
    <n v="44230"/>
    <n v="989248.17999999993"/>
    <x v="0"/>
  </r>
  <r>
    <n v="2718376.4417039994"/>
    <n v="43362"/>
    <n v="966018.63599999994"/>
    <x v="0"/>
  </r>
  <r>
    <n v="587905.23400000005"/>
    <n v="9368"/>
    <n v="215745.04"/>
    <x v="0"/>
  </r>
  <r>
    <n v="5324071.704864"/>
    <n v="94922"/>
    <n v="2122835.608"/>
    <x v="0"/>
  </r>
  <r>
    <n v="2091313.3246199996"/>
    <n v="63355"/>
    <n v="1139059.5449999999"/>
    <x v="0"/>
  </r>
  <r>
    <n v="5844753.0835549999"/>
    <n v="184391"/>
    <n v="3238090.3509999998"/>
    <x v="0"/>
  </r>
  <r>
    <n v="5814978.637103999"/>
    <n v="183027"/>
    <n v="3219810.9839999997"/>
    <x v="0"/>
  </r>
  <r>
    <n v="12165862.653450003"/>
    <n v="181850"/>
    <n v="4554796.95"/>
    <x v="0"/>
  </r>
  <r>
    <n v="532574.25760000001"/>
    <n v="15337"/>
    <n v="269931.2"/>
    <x v="0"/>
  </r>
  <r>
    <n v="514579.96799999999"/>
    <n v="15900"/>
    <n v="284928"/>
    <x v="0"/>
  </r>
  <r>
    <n v="8973926.6953200009"/>
    <n v="268049"/>
    <n v="4763230.7299999995"/>
    <x v="0"/>
  </r>
  <r>
    <n v="3182430.5154960002"/>
    <n v="91678"/>
    <n v="1627009.466"/>
    <x v="0"/>
  </r>
  <r>
    <n v="3402937.5366580002"/>
    <n v="89594"/>
    <n v="1692161.878"/>
    <x v="0"/>
  </r>
  <r>
    <n v="9150876.4116800018"/>
    <n v="250004"/>
    <n v="4697575.16"/>
    <x v="0"/>
  </r>
  <r>
    <n v="3999172.0874000005"/>
    <n v="103100"/>
    <n v="1962302.3"/>
    <x v="0"/>
  </r>
  <r>
    <n v="11034672.891611999"/>
    <n v="285603"/>
    <n v="5414461.673999999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85548.612784"/>
    <n v="15148"/>
    <n v="390848.696"/>
    <x v="0"/>
  </r>
  <r>
    <n v="1346984.5930880003"/>
    <n v="16204"/>
    <n v="365432.60800000001"/>
    <x v="0"/>
  </r>
  <r>
    <n v="563661.74365199998"/>
    <n v="16167"/>
    <n v="288613.28399999999"/>
    <x v="0"/>
  </r>
  <r>
    <n v="5886029.8284480004"/>
    <n v="163492"/>
    <n v="2827103.6640000003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02479.8204400002"/>
    <n v="20758"/>
    <n v="496738.94"/>
    <x v="0"/>
  </r>
  <r>
    <n v="1297197.2828360002"/>
    <n v="20566"/>
    <n v="505532.8459999999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14841250.677619997"/>
    <n v="140869"/>
    <n v="3665411.38"/>
    <x v="0"/>
  </r>
  <r>
    <n v="7115328.2885699999"/>
    <n v="194487"/>
    <n v="3409357.1100000003"/>
    <x v="0"/>
  </r>
  <r>
    <s v=""/>
    <s v=""/>
    <s v=""/>
    <x v="0"/>
  </r>
  <r>
    <s v=""/>
    <s v=""/>
    <s v=""/>
    <x v="0"/>
  </r>
  <r>
    <n v="779658.79680000013"/>
    <n v="46796"/>
    <n v="749671.91999999993"/>
    <x v="0"/>
  </r>
  <r>
    <s v=""/>
    <s v=""/>
    <s v=""/>
    <x v="0"/>
  </r>
  <r>
    <s v=""/>
    <s v=""/>
    <s v=""/>
    <x v="0"/>
  </r>
  <r>
    <n v="618803.91315599997"/>
    <n v="16462"/>
    <n v="291476.17200000002"/>
    <x v="0"/>
  </r>
  <r>
    <n v="1872650.3806400003"/>
    <n v="48880"/>
    <n v="859408.16"/>
    <x v="0"/>
  </r>
  <r>
    <n v="3776551.1699199993"/>
    <n v="98369"/>
    <n v="1754902.96"/>
    <x v="0"/>
  </r>
  <r>
    <n v="1584808.1388120002"/>
    <n v="171858"/>
    <n v="2746634.555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15854.54080000002"/>
    <n v="15296"/>
    <n v="220262.39999999999"/>
    <x v="1"/>
  </r>
  <r>
    <n v="8476454.3167920001"/>
    <n v="209741"/>
    <n v="3379766.4739999999"/>
    <x v="0"/>
  </r>
  <r>
    <n v="115855.47957599998"/>
    <n v="1641"/>
    <n v="35386.523999999998"/>
    <x v="0"/>
  </r>
  <r>
    <n v="12325509.263760002"/>
    <n v="138804"/>
    <n v="3328519.92"/>
    <x v="0"/>
  </r>
  <r>
    <n v="1194999.6296399999"/>
    <n v="14545"/>
    <n v="314142.90999999997"/>
    <x v="0"/>
  </r>
  <r>
    <n v="894128.60623400006"/>
    <n v="10337"/>
    <n v="248852.93800000002"/>
    <x v="0"/>
  </r>
  <r>
    <n v="2300731.1882159999"/>
    <n v="33799"/>
    <n v="787651.89599999995"/>
    <x v="0"/>
  </r>
  <r>
    <n v="3323028.8800799996"/>
    <n v="52521"/>
    <n v="1217226.696"/>
    <x v="0"/>
  </r>
  <r>
    <n v="2980232.6371840006"/>
    <n v="52778"/>
    <n v="1258544.1880000001"/>
    <x v="0"/>
  </r>
  <r>
    <n v="9465894.6597600002"/>
    <n v="169840"/>
    <n v="2298105.04"/>
    <x v="1"/>
  </r>
  <r>
    <n v="5089501.1937769996"/>
    <n v="91333"/>
    <n v="1258842.7390000001"/>
    <x v="1"/>
  </r>
  <r>
    <n v="1280383.5985920001"/>
    <n v="18432"/>
    <n v="427364.35200000001"/>
    <x v="0"/>
  </r>
  <r>
    <n v="627520.99017600005"/>
    <n v="12328"/>
    <n v="289313.50400000002"/>
    <x v="0"/>
  </r>
  <r>
    <n v="3343264.466546"/>
    <n v="50377"/>
    <n v="1185975.334"/>
    <x v="0"/>
  </r>
  <r>
    <n v="431946.86229199986"/>
    <n v="18721"/>
    <n v="309196.03599999996"/>
    <x v="0"/>
  </r>
  <r>
    <n v="1509004.3481600003"/>
    <n v="39328"/>
    <n v="718915.84000000008"/>
    <x v="0"/>
  </r>
  <r>
    <n v="795440.16360000009"/>
    <n v="20660"/>
    <n v="359277.4"/>
    <x v="0"/>
  </r>
  <r>
    <n v="2157747.1448400002"/>
    <n v="90153"/>
    <n v="1583086.68"/>
    <x v="0"/>
  </r>
  <r>
    <n v="11263348.444499999"/>
    <n v="242559"/>
    <n v="4416999.3900000006"/>
    <x v="0"/>
  </r>
  <r>
    <n v="3667236.5979599999"/>
    <n v="104635"/>
    <n v="1808302.07"/>
    <x v="0"/>
  </r>
  <r>
    <n v="2066956.0715999999"/>
    <n v="60196"/>
    <n v="1049216.28"/>
    <x v="0"/>
  </r>
  <r>
    <n v="3231964.4326199996"/>
    <n v="40887"/>
    <n v="952258.23"/>
    <x v="0"/>
  </r>
  <r>
    <n v="3935132.14598"/>
    <n v="50273"/>
    <n v="1273917.82"/>
    <x v="0"/>
  </r>
  <r>
    <n v="11330534.901660001"/>
    <n v="142914"/>
    <n v="3548554.6199999996"/>
    <x v="0"/>
  </r>
  <r>
    <n v="2306689.5663999999"/>
    <n v="38282"/>
    <n v="846491.58399999992"/>
    <x v="0"/>
  </r>
  <r>
    <n v="577867.07980800001"/>
    <n v="12654"/>
    <n v="219470.97600000002"/>
    <x v="0"/>
  </r>
  <r>
    <n v="1703945.284272"/>
    <n v="39432"/>
    <n v="734775.88800000004"/>
    <x v="0"/>
  </r>
  <r>
    <n v="2424119.7574"/>
    <n v="26914"/>
    <n v="595606.81999999995"/>
    <x v="0"/>
  </r>
  <r>
    <n v="14017835.82192"/>
    <n v="194928"/>
    <n v="4250405.04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190400.6801900007"/>
    <n v="67729"/>
    <n v="1490715.29"/>
    <x v="0"/>
  </r>
  <r>
    <n v="1786966.3577699999"/>
    <n v="70697"/>
    <n v="1218109.31"/>
    <x v="0"/>
  </r>
  <r>
    <n v="3220239.5315999999"/>
    <n v="126927"/>
    <n v="2244069.36"/>
    <x v="0"/>
  </r>
  <r>
    <n v="1028236.7088"/>
    <n v="42308"/>
    <n v="727697.6"/>
    <x v="0"/>
  </r>
  <r>
    <n v="363278.33052000002"/>
    <n v="14141"/>
    <n v="254396.58999999997"/>
    <x v="0"/>
  </r>
  <r>
    <n v="1421706.1663800001"/>
    <n v="56267"/>
    <n v="975107.10999999987"/>
    <x v="0"/>
  </r>
  <r>
    <n v="1265276.2556799999"/>
    <n v="56167"/>
    <n v="964387.39000000013"/>
    <x v="0"/>
  </r>
  <r>
    <n v="991118.36670000001"/>
    <n v="42558"/>
    <n v="753702.18"/>
    <x v="0"/>
  </r>
  <r>
    <n v="1517810.9746799998"/>
    <n v="70591"/>
    <n v="1211341.56"/>
    <x v="0"/>
  </r>
  <r>
    <n v="348243.36892799998"/>
    <n v="14171"/>
    <n v="250174.834"/>
    <x v="0"/>
  </r>
  <r>
    <n v="1085176.7164700001"/>
    <n v="42455"/>
    <n v="736212.15500000003"/>
    <x v="0"/>
  </r>
  <r>
    <n v="692737.22279999999"/>
    <n v="28254"/>
    <n v="494812.30200000003"/>
    <x v="0"/>
  </r>
  <r>
    <n v="348510.31199999998"/>
    <n v="14174"/>
    <n v="255132"/>
    <x v="0"/>
  </r>
  <r>
    <n v="967524.174"/>
    <n v="27154"/>
    <n v="602818.79999999993"/>
    <x v="0"/>
  </r>
  <r>
    <n v="2788755.9157500002"/>
    <n v="54299"/>
    <n v="1199464.9099999999"/>
    <x v="0"/>
  </r>
  <r>
    <n v="296488.95024000003"/>
    <n v="3954"/>
    <n v="81096.540000000008"/>
    <x v="0"/>
  </r>
  <r>
    <n v="4502166.5158399986"/>
    <n v="88568"/>
    <n v="2132717.44"/>
    <x v="0"/>
  </r>
  <r>
    <n v="1419613.6550400001"/>
    <n v="24832"/>
    <n v="592988.16000000003"/>
    <x v="0"/>
  </r>
  <r>
    <n v="1475796.672"/>
    <n v="25494"/>
    <n v="614915.28"/>
    <x v="0"/>
  </r>
  <r>
    <s v=""/>
    <s v=""/>
    <s v=""/>
    <x v="0"/>
  </r>
  <r>
    <s v=""/>
    <s v=""/>
    <s v=""/>
    <x v="0"/>
  </r>
  <r>
    <n v="1702980.9528479998"/>
    <n v="23016"/>
    <n v="534017.23200000008"/>
    <x v="0"/>
  </r>
  <r>
    <n v="3447739.8999120002"/>
    <n v="39993"/>
    <n v="898082.80799999996"/>
    <x v="0"/>
  </r>
  <r>
    <n v="3070922.812494"/>
    <n v="34607"/>
    <n v="808350.30599999998"/>
    <x v="0"/>
  </r>
  <r>
    <n v="2104966.5029999996"/>
    <n v="23300"/>
    <n v="542657"/>
    <x v="0"/>
  </r>
  <r>
    <n v="8149064.4876239998"/>
    <n v="127931"/>
    <n v="3058958.1410000003"/>
    <x v="0"/>
  </r>
  <r>
    <n v="3076755.8593279999"/>
    <n v="38624"/>
    <n v="1000245.7279999999"/>
    <x v="0"/>
  </r>
  <r>
    <n v="6663174.7607039995"/>
    <n v="88966"/>
    <n v="2226996.912"/>
    <x v="0"/>
  </r>
  <r>
    <n v="2464354.6491960003"/>
    <n v="38622"/>
    <n v="911710.93200000003"/>
    <x v="0"/>
  </r>
  <r>
    <n v="2461126.3237680001"/>
    <n v="40159"/>
    <n v="903497.18200000003"/>
    <x v="0"/>
  </r>
  <r>
    <n v="2334319.4700000002"/>
    <n v="38463"/>
    <n v="889264.56"/>
    <x v="0"/>
  </r>
  <r>
    <n v="16757446.532592002"/>
    <n v="240424"/>
    <n v="6199573.2640000004"/>
    <x v="0"/>
  </r>
  <r>
    <n v="4620042.0940800002"/>
    <n v="55592"/>
    <n v="1325313.28"/>
    <x v="0"/>
  </r>
  <r>
    <n v="864377.18640000001"/>
    <n v="12591"/>
    <n v="324344.16000000003"/>
    <x v="0"/>
  </r>
  <r>
    <n v="4156760.0491359998"/>
    <n v="55624"/>
    <n v="1325074.9279999998"/>
    <x v="0"/>
  </r>
  <r>
    <n v="18054900.257100001"/>
    <n v="212335"/>
    <n v="5057395.03"/>
    <x v="0"/>
  </r>
  <r>
    <n v="2119171.5646079998"/>
    <n v="32816"/>
    <n v="762840.73599999992"/>
    <x v="0"/>
  </r>
  <r>
    <n v="692762.82319200004"/>
    <n v="11693"/>
    <n v="278106.311999999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145090.2942079999"/>
    <n v="81178"/>
    <n v="1716752.344"/>
    <x v="0"/>
  </r>
  <r>
    <n v="1554288.61332"/>
    <n v="29181"/>
    <n v="724272.42"/>
    <x v="0"/>
  </r>
  <r>
    <n v="274575.32074999996"/>
    <n v="7115"/>
    <n v="164712.25"/>
    <x v="0"/>
  </r>
  <r>
    <n v="245660.31636"/>
    <n v="7022"/>
    <n v="163121.06"/>
    <x v="0"/>
  </r>
  <r>
    <n v="17426.945760000002"/>
    <n v="658"/>
    <n v="13765.36"/>
    <x v="0"/>
  </r>
  <r>
    <n v="195.59386000000001"/>
    <n v="7"/>
    <n v="166.17999999999998"/>
    <x v="0"/>
  </r>
  <r>
    <n v="81187.342399999994"/>
    <n v="2780"/>
    <n v="49595.199999999997"/>
    <x v="0"/>
  </r>
  <r>
    <n v="171084.91736000002"/>
    <n v="7861"/>
    <n v="131200.09"/>
    <x v="0"/>
  </r>
  <r>
    <n v="896014.88445000001"/>
    <n v="19985"/>
    <n v="439869.85000000003"/>
    <x v="0"/>
  </r>
  <r>
    <n v="303852.25728000008"/>
    <n v="12969"/>
    <n v="215804.16"/>
    <x v="0"/>
  </r>
  <r>
    <n v="426058.10437999998"/>
    <n v="13346"/>
    <n v="266786.53999999998"/>
    <x v="0"/>
  </r>
  <r>
    <n v="635232.79214999999"/>
    <n v="28215"/>
    <n v="434793.15"/>
    <x v="0"/>
  </r>
  <r>
    <n v="3683505.6614720002"/>
    <n v="86632"/>
    <n v="1940730.064"/>
    <x v="0"/>
  </r>
  <r>
    <n v="5899697.3599979999"/>
    <n v="99317"/>
    <n v="2280516.9539999999"/>
    <x v="0"/>
  </r>
  <r>
    <n v="1588552.572864"/>
    <n v="36754"/>
    <n v="837844.18400000001"/>
    <x v="0"/>
  </r>
  <r>
    <n v="652821.10608000006"/>
    <n v="16783"/>
    <n v="391379.56"/>
    <x v="0"/>
  </r>
  <r>
    <n v="1592616.0825"/>
    <n v="31727"/>
    <n v="707829.37"/>
    <x v="0"/>
  </r>
  <r>
    <n v="8862189.5977999996"/>
    <n v="178556"/>
    <n v="4026437.8000000003"/>
    <x v="0"/>
  </r>
  <r>
    <n v="2597095.5424000002"/>
    <n v="54854"/>
    <n v="1278098.2"/>
    <x v="0"/>
  </r>
  <r>
    <n v="3442319.5405000001"/>
    <n v="68825"/>
    <n v="1622205.25"/>
    <x v="0"/>
  </r>
  <r>
    <n v="2893757.1672399999"/>
    <n v="53246"/>
    <n v="1250003.0959999999"/>
    <x v="0"/>
  </r>
  <r>
    <n v="2151730.1164799999"/>
    <n v="46424"/>
    <n v="1090035.52"/>
    <x v="0"/>
  </r>
  <r>
    <n v="541918.58582399995"/>
    <n v="15092"/>
    <n v="270418.45600000001"/>
    <x v="0"/>
  </r>
  <r>
    <n v="3321090.5230079996"/>
    <n v="60156"/>
    <n v="1562131.0079999999"/>
    <x v="0"/>
  </r>
  <r>
    <n v="3968737.6921920008"/>
    <n v="47196"/>
    <n v="1102120.9920000001"/>
    <x v="0"/>
  </r>
  <r>
    <n v="7432056.5416899994"/>
    <n v="162677"/>
    <n v="3613056.17"/>
    <x v="0"/>
  </r>
  <r>
    <n v="750313.74852000002"/>
    <n v="14562"/>
    <n v="349633.62"/>
    <x v="0"/>
  </r>
  <r>
    <n v="544279.79258400004"/>
    <n v="11253"/>
    <n v="261924.82800000001"/>
    <x v="0"/>
  </r>
  <r>
    <n v="386118.23104799999"/>
    <n v="8556"/>
    <n v="191431.94399999999"/>
    <x v="0"/>
  </r>
  <r>
    <n v="234866.384896"/>
    <n v="4927"/>
    <n v="116040.704"/>
    <x v="0"/>
  </r>
  <r>
    <n v="223865.38051200003"/>
    <n v="4824"/>
    <n v="111154.60800000001"/>
    <x v="0"/>
  </r>
  <r>
    <n v="173300.31268"/>
    <n v="3247"/>
    <n v="77992.94"/>
    <x v="0"/>
  </r>
  <r>
    <n v="316746.48434100003"/>
    <n v="5927"/>
    <n v="138377.66899999999"/>
    <x v="0"/>
  </r>
  <r>
    <n v="1068354.683"/>
    <n v="37075"/>
    <n v="644363.5"/>
    <x v="0"/>
  </r>
  <r>
    <n v="959231.79084800009"/>
    <n v="29761"/>
    <n v="521888.89600000007"/>
    <x v="0"/>
  </r>
  <r>
    <n v="1254415.2037119998"/>
    <n v="49142"/>
    <n v="873548.19200000004"/>
    <x v="0"/>
  </r>
  <r>
    <n v="404611.03737600002"/>
    <n v="15828"/>
    <n v="279427.51199999999"/>
    <x v="0"/>
  </r>
  <r>
    <n v="421100.31203999999"/>
    <n v="16398"/>
    <n v="296967.77999999997"/>
    <x v="0"/>
  </r>
  <r>
    <n v="1576552.4375700001"/>
    <n v="65406"/>
    <n v="1163507.334"/>
    <x v="0"/>
  </r>
  <r>
    <n v="1200783.49489"/>
    <n v="49097"/>
    <n v="854042.31499999994"/>
    <x v="0"/>
  </r>
  <r>
    <n v="1158816.33045"/>
    <n v="48570"/>
    <n v="830692.71000000008"/>
    <x v="0"/>
  </r>
  <r>
    <n v="707419.26169199985"/>
    <n v="32246"/>
    <n v="549665.31599999999"/>
    <x v="0"/>
  </r>
  <r>
    <n v="2322996.7667200002"/>
    <n v="97909"/>
    <n v="1754529.2800000003"/>
    <x v="0"/>
  </r>
  <r>
    <n v="2289358.689268"/>
    <n v="97796"/>
    <n v="1712310.1640000001"/>
    <x v="0"/>
  </r>
  <r>
    <n v="1512955.7791919997"/>
    <n v="65319"/>
    <n v="1140992.2919999999"/>
    <x v="0"/>
  </r>
  <r>
    <n v="1020666.0879360001"/>
    <n v="49312"/>
    <n v="873857.95200000005"/>
    <x v="0"/>
  </r>
  <r>
    <n v="1614122.9883720002"/>
    <n v="53106"/>
    <n v="941728.69799999997"/>
    <x v="0"/>
  </r>
  <r>
    <n v="529430.99286"/>
    <n v="17731"/>
    <n v="314016.01"/>
    <x v="0"/>
  </r>
  <r>
    <n v="525375.47275199997"/>
    <n v="17736"/>
    <n v="308499.984"/>
    <x v="0"/>
  </r>
  <r>
    <n v="526968.54069599998"/>
    <n v="17751"/>
    <n v="309435.43199999997"/>
    <x v="0"/>
  </r>
  <r>
    <n v="551911.59721599997"/>
    <n v="17752"/>
    <n v="310411.47200000001"/>
    <x v="0"/>
  </r>
  <r>
    <n v="1005737.336032"/>
    <n v="35464"/>
    <n v="614378.33600000001"/>
    <x v="0"/>
  </r>
  <r>
    <n v="1448308.0141210002"/>
    <n v="53087"/>
    <n v="938631.24700000009"/>
    <x v="0"/>
  </r>
  <r>
    <n v="374927.85105599993"/>
    <n v="14124"/>
    <n v="253158.576"/>
    <x v="0"/>
  </r>
  <r>
    <n v="437553.09364800004"/>
    <n v="14891"/>
    <n v="261694.43400000004"/>
    <x v="0"/>
  </r>
  <r>
    <n v="1298333.6424"/>
    <n v="56202"/>
    <n v="961728.62399999995"/>
    <x v="0"/>
  </r>
  <r>
    <n v="2059699.8045680001"/>
    <n v="72808"/>
    <n v="1226741.9920000001"/>
    <x v="0"/>
  </r>
  <r>
    <n v="442143.90240000002"/>
    <n v="15857"/>
    <n v="281620.32"/>
    <x v="0"/>
  </r>
  <r>
    <n v="5554868.1162399994"/>
    <n v="178723"/>
    <n v="3166971.5599999996"/>
    <x v="0"/>
  </r>
  <r>
    <n v="868581.81180000002"/>
    <n v="15019"/>
    <n v="325311.53999999998"/>
    <x v="0"/>
  </r>
  <r>
    <n v="447964.91564000002"/>
    <n v="16423"/>
    <n v="287895.19"/>
    <x v="0"/>
  </r>
  <r>
    <n v="477624.95999999996"/>
    <n v="16420"/>
    <n v="295560"/>
    <x v="0"/>
  </r>
  <r>
    <n v="434049.27720000007"/>
    <n v="15995"/>
    <n v="267436.39999999997"/>
    <x v="0"/>
  </r>
  <r>
    <n v="888221.36129999999"/>
    <n v="32721"/>
    <n v="565746.09"/>
    <x v="0"/>
  </r>
  <r>
    <n v="914905.11200000008"/>
    <n v="32797"/>
    <n v="577227.20000000007"/>
    <x v="0"/>
  </r>
  <r>
    <n v="1417751.88864"/>
    <n v="49108"/>
    <n v="868720.52"/>
    <x v="0"/>
  </r>
  <r>
    <n v="2443962.9820799995"/>
    <n v="81386"/>
    <n v="1394956.04"/>
    <x v="0"/>
  </r>
  <r>
    <n v="2769751.7971200002"/>
    <n v="97768"/>
    <n v="1712895.3599999999"/>
    <x v="0"/>
  </r>
  <r>
    <n v="483102.68895000004"/>
    <n v="16387"/>
    <n v="281692.53000000003"/>
    <x v="0"/>
  </r>
  <r>
    <n v="3715779.4381439998"/>
    <n v="121986"/>
    <n v="2180621.736"/>
    <x v="0"/>
  </r>
  <r>
    <n v="644143.49798400002"/>
    <n v="21184"/>
    <n v="378685.18400000001"/>
    <x v="0"/>
  </r>
  <r>
    <n v="165634.329952"/>
    <n v="2818"/>
    <n v="65005.624000000003"/>
    <x v="0"/>
  </r>
  <r>
    <n v="2679928.2639999995"/>
    <n v="43525"/>
    <n v="1021314.125"/>
    <x v="0"/>
  </r>
  <r>
    <n v="1238265.8925000001"/>
    <n v="22538"/>
    <n v="505414.65"/>
    <x v="0"/>
  </r>
  <r>
    <n v="634363.74643199996"/>
    <n v="12752"/>
    <n v="293959.10399999999"/>
    <x v="0"/>
  </r>
  <r>
    <n v="91708.163064000008"/>
    <n v="1561"/>
    <n v="36134.027999999998"/>
    <x v="0"/>
  </r>
  <r>
    <n v="134189.221686"/>
    <n v="3198"/>
    <n v="71037.173999999999"/>
    <x v="0"/>
  </r>
  <r>
    <n v="157373.27361999999"/>
    <n v="4780"/>
    <n v="105690.58"/>
    <x v="0"/>
  </r>
  <r>
    <n v="75532.784699999989"/>
    <n v="1578"/>
    <n v="34952.699999999997"/>
    <x v="0"/>
  </r>
  <r>
    <n v="1217531.7319680003"/>
    <n v="23216"/>
    <n v="528442.59200000006"/>
    <x v="0"/>
  </r>
  <r>
    <n v="83086.141824000006"/>
    <n v="1588"/>
    <n v="37527.616000000002"/>
    <x v="0"/>
  </r>
  <r>
    <n v="4529023.0996399987"/>
    <n v="92305"/>
    <n v="2124307.27"/>
    <x v="0"/>
  </r>
  <r>
    <n v="4603131.4132500002"/>
    <n v="88489"/>
    <n v="2140991.355"/>
    <x v="0"/>
  </r>
  <r>
    <n v="2568101.5904310001"/>
    <n v="59657"/>
    <n v="1329933.5009999999"/>
    <x v="0"/>
  </r>
  <r>
    <n v="1410934.534308"/>
    <n v="29706"/>
    <n v="669959.41800000006"/>
    <x v="0"/>
  </r>
  <r>
    <n v="506284.83543599996"/>
    <n v="12813"/>
    <n v="284909.86800000002"/>
    <x v="0"/>
  </r>
  <r>
    <n v="399293.96486400004"/>
    <n v="9952"/>
    <n v="222944.704"/>
    <x v="0"/>
  </r>
  <r>
    <n v="888746.41346399998"/>
    <n v="19066"/>
    <n v="455067.288"/>
    <x v="0"/>
  </r>
  <r>
    <n v="657348.03195600002"/>
    <n v="12877"/>
    <n v="300433.28700000001"/>
    <x v="0"/>
  </r>
  <r>
    <n v="1573438.6332"/>
    <n v="33404"/>
    <n v="790672.68"/>
    <x v="0"/>
  </r>
  <r>
    <n v="203861.62883999999"/>
    <n v="4454"/>
    <n v="104277.048"/>
    <x v="0"/>
  </r>
  <r>
    <n v="1228472.8092"/>
    <n v="27699"/>
    <n v="629986.05599999998"/>
    <x v="0"/>
  </r>
  <r>
    <n v="743352.02749600005"/>
    <n v="16718"/>
    <n v="375620.02399999998"/>
    <x v="0"/>
  </r>
  <r>
    <n v="7980542.1562499991"/>
    <n v="129375"/>
    <n v="3028668.75"/>
    <x v="0"/>
  </r>
  <r>
    <n v="2738084.0447999998"/>
    <n v="47284"/>
    <n v="1096988.8"/>
    <x v="0"/>
  </r>
  <r>
    <n v="8803899.1079600006"/>
    <n v="158246"/>
    <n v="3722578.9040000001"/>
    <x v="0"/>
  </r>
  <r>
    <n v="2685193.2524159998"/>
    <n v="49722"/>
    <n v="1190245.236"/>
    <x v="0"/>
  </r>
  <r>
    <n v="4812459.36204"/>
    <n v="101307"/>
    <n v="2384766.7799999998"/>
    <x v="0"/>
  </r>
  <r>
    <n v="1026675.4521519999"/>
    <n v="31997"/>
    <n v="570058.55199999991"/>
    <x v="0"/>
  </r>
  <r>
    <n v="991561.3453439998"/>
    <n v="31572"/>
    <n v="565959.6719999999"/>
    <x v="0"/>
  </r>
  <r>
    <n v="8648599.6935040001"/>
    <n v="269488"/>
    <n v="4746761.6320000002"/>
    <x v="0"/>
  </r>
  <r>
    <n v="917617.63401000004"/>
    <n v="32043"/>
    <n v="567481.53"/>
    <x v="0"/>
  </r>
  <r>
    <n v="1412459.1516"/>
    <n v="25046"/>
    <n v="609870.10000000009"/>
    <x v="0"/>
  </r>
  <r>
    <n v="1197158.7657599999"/>
    <n v="20168"/>
    <n v="496334.48"/>
    <x v="0"/>
  </r>
  <r>
    <n v="1354660.01092"/>
    <n v="23017"/>
    <n v="558392.42000000004"/>
    <x v="0"/>
  </r>
  <r>
    <n v="68479.666200000007"/>
    <n v="998"/>
    <n v="23852.199999999997"/>
    <x v="0"/>
  </r>
  <r>
    <n v="649346.39321999997"/>
    <n v="15071"/>
    <n v="271579.42"/>
    <x v="0"/>
  </r>
  <r>
    <n v="1798045.0797600003"/>
    <n v="45497"/>
    <n v="762529.7200000000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539.3019320000003"/>
    <n v="121"/>
    <n v="2152.348"/>
    <x v="0"/>
  </r>
  <r>
    <n v="628770.426752"/>
    <n v="15934"/>
    <n v="285027.39200000005"/>
    <x v="0"/>
  </r>
  <r>
    <n v="1674615.6057539997"/>
    <n v="47657"/>
    <n v="860542.44899999991"/>
    <x v="0"/>
  </r>
  <r>
    <n v="7919.2339200000006"/>
    <n v="240"/>
    <n v="5640.48"/>
    <x v="0"/>
  </r>
  <r>
    <n v="2191509.0988079999"/>
    <n v="60022"/>
    <n v="1089219.2339999999"/>
    <x v="0"/>
  </r>
  <r>
    <n v="556386.25489999994"/>
    <n v="15883"/>
    <n v="284305.69999999995"/>
    <x v="0"/>
  </r>
  <r>
    <n v="2052408.5748910001"/>
    <n v="47659"/>
    <n v="855526.70900000003"/>
    <x v="0"/>
  </r>
  <r>
    <n v="2179688.5144500001"/>
    <n v="47665"/>
    <n v="851773.55"/>
    <x v="0"/>
  </r>
  <r>
    <n v="3268231.6440479998"/>
    <n v="79531"/>
    <n v="1423445.838"/>
    <x v="0"/>
  </r>
  <r>
    <n v="3926016.8827200006"/>
    <n v="95241"/>
    <n v="1667098.4640000002"/>
    <x v="0"/>
  </r>
  <r>
    <n v="4039163.0707679996"/>
    <n v="95604"/>
    <n v="1702133.6159999999"/>
    <x v="0"/>
  </r>
  <r>
    <n v="648522.82427599991"/>
    <n v="15787"/>
    <n v="282334.70799999998"/>
    <x v="0"/>
  </r>
  <r>
    <n v="1951477.4624799995"/>
    <n v="47723"/>
    <n v="849946.62999999989"/>
    <x v="0"/>
  </r>
  <r>
    <n v="4777681.4726400003"/>
    <n v="78021"/>
    <n v="2034787.68"/>
    <x v="0"/>
  </r>
  <r>
    <n v="1259738.1888000001"/>
    <n v="31348"/>
    <n v="547712.25600000005"/>
    <x v="0"/>
  </r>
  <r>
    <n v="1195270.6013359998"/>
    <n v="29753"/>
    <n v="520588.24099999998"/>
    <x v="0"/>
  </r>
  <r>
    <n v="1151652.1680000001"/>
    <n v="31530"/>
    <n v="561234"/>
    <x v="0"/>
  </r>
  <r>
    <n v="1150791.640712"/>
    <n v="31591"/>
    <n v="555401.37100000004"/>
    <x v="0"/>
  </r>
  <r>
    <n v="1144260.7111999998"/>
    <n v="31600"/>
    <n v="554927.6"/>
    <x v="0"/>
  </r>
  <r>
    <n v="1283756.77248"/>
    <n v="31616"/>
    <n v="566780.03200000001"/>
    <x v="0"/>
  </r>
  <r>
    <n v="3048676.5654799999"/>
    <n v="75796"/>
    <n v="1343029.324"/>
    <x v="0"/>
  </r>
  <r>
    <n v="1268187.2286479997"/>
    <n v="31756"/>
    <n v="561890.66399999999"/>
    <x v="0"/>
  </r>
  <r>
    <n v="3074347.2955440003"/>
    <n v="42116"/>
    <n v="1089035.5279999999"/>
    <x v="0"/>
  </r>
  <r>
    <n v="4238118.5914250007"/>
    <n v="103457"/>
    <n v="1859639.5750000002"/>
    <x v="0"/>
  </r>
  <r>
    <n v="5303.4439599999987"/>
    <n v="134"/>
    <n v="2377.16"/>
    <x v="0"/>
  </r>
  <r>
    <n v="565349.81400000001"/>
    <n v="14922"/>
    <n v="258150.6"/>
    <x v="0"/>
  </r>
  <r>
    <n v="646773.91200000001"/>
    <n v="15836"/>
    <n v="285048"/>
    <x v="0"/>
  </r>
  <r>
    <n v="2009368.0880000002"/>
    <n v="31213"/>
    <n v="811538"/>
    <x v="0"/>
  </r>
  <r>
    <n v="651568.42800000007"/>
    <n v="15814"/>
    <n v="284652"/>
    <x v="0"/>
  </r>
  <r>
    <n v="641964.80480000004"/>
    <n v="15797"/>
    <n v="278027.2"/>
    <x v="0"/>
  </r>
  <r>
    <n v="642902.73180000007"/>
    <n v="15779"/>
    <n v="280866.2"/>
    <x v="0"/>
  </r>
  <r>
    <n v="3109759.6339199995"/>
    <n v="75126"/>
    <n v="1331232.72"/>
    <x v="0"/>
  </r>
  <r>
    <n v="2478177.3324000002"/>
    <n v="61467"/>
    <n v="1149432.8999999999"/>
    <x v="0"/>
  </r>
  <r>
    <n v="1787889.8372479999"/>
    <n v="41213"/>
    <n v="740020.62800000003"/>
    <x v="0"/>
  </r>
  <r>
    <n v="3254399.9025600003"/>
    <n v="88733"/>
    <n v="1547503.52"/>
    <x v="0"/>
  </r>
  <r>
    <n v="3603731.48856"/>
    <n v="103832"/>
    <n v="1928160.24"/>
    <x v="0"/>
  </r>
  <r>
    <n v="3617695.3049999992"/>
    <n v="102060"/>
    <n v="1811565"/>
    <x v="0"/>
  </r>
  <r>
    <n v="565558.94880000001"/>
    <n v="15024"/>
    <n v="268929.59999999998"/>
    <x v="0"/>
  </r>
  <r>
    <n v="1123283.4967200002"/>
    <n v="29521"/>
    <n v="565031.94000000006"/>
    <x v="0"/>
  </r>
  <r>
    <n v="2449978.7760000005"/>
    <n v="65800"/>
    <n v="1153474"/>
    <x v="0"/>
  </r>
  <r>
    <n v="1010777.6525"/>
    <n v="26147"/>
    <n v="457572.5"/>
    <x v="0"/>
  </r>
  <r>
    <n v="1420136.27935"/>
    <n v="39461"/>
    <n v="696486.64999999991"/>
    <x v="0"/>
  </r>
  <r>
    <n v="493319.04048000003"/>
    <n v="15321"/>
    <n v="272100.96000000002"/>
    <x v="0"/>
  </r>
  <r>
    <n v="1121814.4393799999"/>
    <n v="30522"/>
    <n v="541155.06000000006"/>
    <x v="0"/>
  </r>
  <r>
    <n v="3246.9507000000003"/>
    <n v="122"/>
    <n v="2177.7000000000003"/>
    <x v="0"/>
  </r>
  <r>
    <n v="1000390.87872"/>
    <n v="30116"/>
    <n v="527632.31999999995"/>
    <x v="0"/>
  </r>
  <r>
    <n v="1494479.3618399999"/>
    <n v="51932"/>
    <n v="925947.55999999994"/>
    <x v="0"/>
  </r>
  <r>
    <n v="1304406.4873200001"/>
    <n v="52089"/>
    <n v="919891.74"/>
    <x v="0"/>
  </r>
  <r>
    <n v="2610365.6832000003"/>
    <n v="91384"/>
    <n v="1608358.4000000001"/>
    <x v="0"/>
  </r>
  <r>
    <n v="18800664.265522998"/>
    <n v="509621"/>
    <n v="8922954.0889999997"/>
    <x v="0"/>
  </r>
  <r>
    <n v="2816941.7116419999"/>
    <n v="79349"/>
    <n v="1358216.8330000001"/>
    <x v="0"/>
  </r>
  <r>
    <n v="2489637.1767299999"/>
    <n v="79322"/>
    <n v="1388531.6099999999"/>
    <x v="0"/>
  </r>
  <r>
    <n v="2303111.9905920005"/>
    <n v="63684"/>
    <n v="1111540.5360000001"/>
    <x v="0"/>
  </r>
  <r>
    <n v="1682926.4192839998"/>
    <n v="47501"/>
    <n v="816162.18199999991"/>
    <x v="0"/>
  </r>
  <r>
    <n v="1151126.3007350001"/>
    <n v="31861"/>
    <n v="552629.04499999993"/>
    <x v="0"/>
  </r>
  <r>
    <n v="2854848.4272000003"/>
    <n v="79528"/>
    <n v="1402873.9200000002"/>
    <x v="0"/>
  </r>
  <r>
    <n v="1686392.539653"/>
    <n v="47823"/>
    <n v="836089.50900000008"/>
    <x v="0"/>
  </r>
  <r>
    <n v="1631526.2808390001"/>
    <n v="47243"/>
    <n v="842295.44700000004"/>
    <x v="0"/>
  </r>
  <r>
    <n v="17563600.407311998"/>
    <n v="542078"/>
    <n v="9473355.1279999986"/>
    <x v="0"/>
  </r>
  <r>
    <n v="8804721.4064699989"/>
    <n v="274010"/>
    <n v="4787776.7299999995"/>
    <x v="0"/>
  </r>
  <r>
    <n v="1223568.8467999999"/>
    <n v="43735"/>
    <n v="786355.3"/>
    <x v="0"/>
  </r>
  <r>
    <n v="825203.10600000003"/>
    <n v="29250"/>
    <n v="502866"/>
    <x v="0"/>
  </r>
  <r>
    <n v="1016444.29978"/>
    <n v="47689"/>
    <n v="797836.97"/>
    <x v="0"/>
  </r>
  <r>
    <n v="2879502.0800000005"/>
    <n v="26432"/>
    <n v="687232"/>
    <x v="0"/>
  </r>
  <r>
    <n v="1042661.9203"/>
    <n v="10087"/>
    <n v="261253.3"/>
    <x v="0"/>
  </r>
  <r>
    <n v="21539039.059496"/>
    <n v="462238"/>
    <n v="8118748.2319999998"/>
    <x v="0"/>
  </r>
  <r>
    <n v="17229186.976"/>
    <n v="577900"/>
    <n v="11410057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80094.09161599982"/>
    <n v="11091"/>
    <n v="269555.66399999999"/>
    <x v="0"/>
  </r>
  <r>
    <n v="1066579.3336"/>
    <n v="11693"/>
    <n v="302147.12"/>
    <x v="0"/>
  </r>
  <r>
    <n v="1663217.5515120002"/>
    <n v="22989"/>
    <n v="553299.25199999998"/>
    <x v="0"/>
  </r>
  <r>
    <n v="4807567.8843300007"/>
    <n v="64341"/>
    <n v="1626926.5260000001"/>
    <x v="0"/>
  </r>
  <r>
    <n v="4064234.3231039997"/>
    <n v="46899"/>
    <n v="1220124.3839999998"/>
    <x v="0"/>
  </r>
  <r>
    <n v="1685959.1225399999"/>
    <n v="23485"/>
    <n v="609529.69000000006"/>
    <x v="0"/>
  </r>
  <r>
    <n v="55783.603259999996"/>
    <n v="693"/>
    <n v="16552.998"/>
    <x v="0"/>
  </r>
  <r>
    <n v="735442.70799999998"/>
    <n v="11144"/>
    <n v="267433.712"/>
    <x v="0"/>
  </r>
  <r>
    <n v="754560.35276799987"/>
    <n v="10592"/>
    <n v="260732.67199999999"/>
    <x v="0"/>
  </r>
  <r>
    <n v="1860990.139008"/>
    <n v="23517"/>
    <n v="535999.46400000004"/>
    <x v="0"/>
  </r>
  <r>
    <n v="905188.36574399995"/>
    <n v="12246"/>
    <n v="279551.68799999997"/>
    <x v="0"/>
  </r>
  <r>
    <n v="1878186.5886039997"/>
    <n v="22639"/>
    <n v="546143.23599999992"/>
    <x v="0"/>
  </r>
  <r>
    <n v="20963.515050000002"/>
    <n v="237"/>
    <n v="5818.35"/>
    <x v="0"/>
  </r>
  <r>
    <n v="9443080.8055639993"/>
    <n v="100807"/>
    <n v="2349609.5559999999"/>
    <x v="0"/>
  </r>
  <r>
    <n v="2036578.2062079997"/>
    <n v="25292"/>
    <n v="631692.99199999997"/>
    <x v="0"/>
  </r>
  <r>
    <n v="1008477.7658960001"/>
    <n v="13009"/>
    <n v="326473.864"/>
    <x v="0"/>
  </r>
  <r>
    <n v="972070.70375999995"/>
    <n v="12945"/>
    <n v="316841.82"/>
    <x v="0"/>
  </r>
  <r>
    <n v="1013104.9111039998"/>
    <n v="12776"/>
    <n v="314238.49599999998"/>
    <x v="0"/>
  </r>
  <r>
    <n v="985179.87277600006"/>
    <n v="12617"/>
    <n v="308157.60800000001"/>
    <x v="0"/>
  </r>
  <r>
    <n v="42213.441743999996"/>
    <n v="411"/>
    <n v="10676.136"/>
    <x v="0"/>
  </r>
  <r>
    <n v="24397.248240000001"/>
    <n v="313"/>
    <n v="7426.8640000000005"/>
    <x v="0"/>
  </r>
  <r>
    <n v="616290.80039999995"/>
    <n v="10142"/>
    <n v="249006.38399999999"/>
    <x v="0"/>
  </r>
  <r>
    <n v="940082.97347999993"/>
    <n v="11845"/>
    <n v="285132.83999999997"/>
    <x v="0"/>
  </r>
  <r>
    <n v="881949.1656960001"/>
    <n v="12048"/>
    <n v="290019.45600000001"/>
    <x v="0"/>
  </r>
  <r>
    <n v="3023841.3706799997"/>
    <n v="36348"/>
    <n v="946429.22400000005"/>
    <x v="0"/>
  </r>
  <r>
    <n v="1670623.5856640001"/>
    <n v="24107"/>
    <n v="628999.84399999992"/>
    <x v="0"/>
  </r>
  <r>
    <n v="3934408.2136319997"/>
    <n v="58816"/>
    <n v="1420876.9280000001"/>
    <x v="0"/>
  </r>
  <r>
    <n v="1634404.7529600002"/>
    <n v="24108"/>
    <n v="623818.60800000001"/>
    <x v="0"/>
  </r>
  <r>
    <n v="1797303.4936119998"/>
    <n v="23914"/>
    <n v="597706.51599999995"/>
    <x v="0"/>
  </r>
  <r>
    <n v="4075018.9342200002"/>
    <n v="260347"/>
    <n v="3482922.1660000002"/>
    <x v="1"/>
  </r>
  <r>
    <n v="2615019.8159360006"/>
    <n v="140107"/>
    <n v="1857258.392"/>
    <x v="1"/>
  </r>
  <r>
    <n v="409518.77499999997"/>
    <n v="14650"/>
    <n v="27102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56009.60775999993"/>
    <n v="15509"/>
    <n v="367718.39"/>
    <x v="0"/>
  </r>
  <r>
    <n v="8498549.0937600005"/>
    <n v="161964"/>
    <n v="3861221.76"/>
    <x v="0"/>
  </r>
  <r>
    <n v="2037622.2963599996"/>
    <n v="45313"/>
    <n v="1086152.6099999999"/>
    <x v="0"/>
  </r>
  <r>
    <n v="72908.931420000008"/>
    <n v="1702"/>
    <n v="39775.740000000005"/>
    <x v="0"/>
  </r>
  <r>
    <n v="1239124.6693800001"/>
    <n v="28587"/>
    <n v="741546.78"/>
    <x v="0"/>
  </r>
  <r>
    <n v="773682.91769999999"/>
    <n v="21791"/>
    <n v="503372.10000000003"/>
    <x v="0"/>
  </r>
  <r>
    <n v="1366474.7913599997"/>
    <n v="33712"/>
    <n v="842462.88"/>
    <x v="0"/>
  </r>
  <r>
    <n v="2821309.3372499994"/>
    <n v="54765"/>
    <n v="1285334.55"/>
    <x v="0"/>
  </r>
  <r>
    <n v="559376.13680000009"/>
    <n v="15205"/>
    <n v="363703.60000000003"/>
    <x v="0"/>
  </r>
  <r>
    <n v="73899.071960000001"/>
    <n v="1786"/>
    <n v="42131.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069163.513408002"/>
    <n v="230916"/>
    <n v="5832014.4960000003"/>
    <x v="0"/>
  </r>
  <r>
    <n v="5014121.3999239998"/>
    <n v="139087"/>
    <n v="2403701.534"/>
    <x v="0"/>
  </r>
  <r>
    <n v="8194107.329694001"/>
    <n v="226707"/>
    <n v="3885304.5660000006"/>
    <x v="0"/>
  </r>
  <r>
    <n v="2071764.1224080003"/>
    <n v="65047"/>
    <n v="1153543.4980000001"/>
    <x v="0"/>
  </r>
  <r>
    <n v="686233.33858799993"/>
    <n v="30557"/>
    <n v="521057.96399999998"/>
    <x v="0"/>
  </r>
  <r>
    <n v="376718.21236799995"/>
    <n v="15363"/>
    <n v="264735.21600000001"/>
    <x v="0"/>
  </r>
  <r>
    <n v="3507929.182"/>
    <n v="136520"/>
    <n v="236862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28055.2318"/>
    <n v="13070"/>
    <n v="331585.90000000002"/>
    <x v="0"/>
  </r>
  <r>
    <n v="3834841.1904000007"/>
    <n v="39204"/>
    <n v="1003622.4"/>
    <x v="0"/>
  </r>
  <r>
    <n v="2187566.9190000002"/>
    <n v="22534"/>
    <n v="574617"/>
    <x v="0"/>
  </r>
  <r>
    <n v="1034520.0553799999"/>
    <n v="12687"/>
    <n v="330623.21999999997"/>
    <x v="0"/>
  </r>
  <r>
    <n v="908215.30799999984"/>
    <n v="11924"/>
    <n v="310500.95999999996"/>
    <x v="0"/>
  </r>
  <r>
    <n v="2033961.9560999998"/>
    <n v="26669"/>
    <n v="676859.22"/>
    <x v="0"/>
  </r>
  <r>
    <n v="922072.26052000013"/>
    <n v="12809"/>
    <n v="320609.27"/>
    <x v="0"/>
  </r>
  <r>
    <n v="940561.56224000012"/>
    <n v="13073"/>
    <n v="330485.44"/>
    <x v="0"/>
  </r>
  <r>
    <n v="2331293.1957"/>
    <n v="26355"/>
    <n v="663618.9"/>
    <x v="0"/>
  </r>
  <r>
    <n v="1390745.0093680001"/>
    <n v="21659"/>
    <n v="529605.86800000002"/>
    <x v="0"/>
  </r>
  <r>
    <n v="1234821.6303000001"/>
    <n v="23183"/>
    <n v="574335.64199999999"/>
    <x v="0"/>
  </r>
  <r>
    <n v="920677.55975999997"/>
    <n v="12033"/>
    <n v="333578.826"/>
    <x v="0"/>
  </r>
  <r>
    <n v="703762.3936200001"/>
    <n v="11590"/>
    <n v="299091.54000000004"/>
    <x v="0"/>
  </r>
  <r>
    <n v="788845.22239999997"/>
    <n v="11630"/>
    <n v="282841.59999999998"/>
    <x v="0"/>
  </r>
  <r>
    <n v="712422.38812000002"/>
    <n v="11740"/>
    <n v="289484.92000000004"/>
    <x v="0"/>
  </r>
  <r>
    <n v="5209072.6982399998"/>
    <n v="101856"/>
    <n v="2426209.92"/>
    <x v="0"/>
  </r>
  <r>
    <n v="1394533.9872359999"/>
    <n v="25337"/>
    <n v="580572.01800000004"/>
    <x v="0"/>
  </r>
  <r>
    <n v="6022571.1886080001"/>
    <n v="126486"/>
    <n v="3068044.4160000002"/>
    <x v="0"/>
  </r>
  <r>
    <n v="5803132.5271979999"/>
    <n v="106079"/>
    <n v="2369592.702"/>
    <x v="0"/>
  </r>
  <r>
    <n v="2429785.1257679998"/>
    <n v="58201"/>
    <n v="1039702.664"/>
    <x v="0"/>
  </r>
  <r>
    <n v="5020425.904910001"/>
    <n v="116311"/>
    <n v="2044980.002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59281.678296"/>
    <n v="11854"/>
    <n v="305406.45600000001"/>
    <x v="0"/>
  </r>
  <r>
    <n v="901531.82592000009"/>
    <n v="11885"/>
    <n v="301213.44"/>
    <x v="0"/>
  </r>
  <r>
    <n v="1011274.4093279999"/>
    <n v="11894"/>
    <n v="287620.70799999998"/>
    <x v="0"/>
  </r>
  <r>
    <n v="906177.88799999992"/>
    <n v="11925"/>
    <n v="293832"/>
    <x v="0"/>
  </r>
  <r>
    <n v="825923.69659800001"/>
    <n v="12051"/>
    <n v="297201.76199999999"/>
    <x v="0"/>
  </r>
  <r>
    <n v="973247.65045199986"/>
    <n v="12054"/>
    <n v="297902.55599999998"/>
    <x v="0"/>
  </r>
  <r>
    <n v="3120076.9116090001"/>
    <n v="35567"/>
    <n v="894261.08100000001"/>
    <x v="0"/>
  </r>
  <r>
    <n v="2100825.1460559997"/>
    <n v="23842"/>
    <n v="614456.02399999998"/>
    <x v="0"/>
  </r>
  <r>
    <n v="1852818.2632320004"/>
    <n v="23977"/>
    <n v="622586.78200000001"/>
    <x v="0"/>
  </r>
  <r>
    <n v="769083.19961600006"/>
    <n v="11054"/>
    <n v="283689.85600000003"/>
    <x v="0"/>
  </r>
  <r>
    <n v="786933.78097999992"/>
    <n v="11945"/>
    <n v="291673.01"/>
    <x v="0"/>
  </r>
  <r>
    <n v="762200.92955999984"/>
    <n v="11915"/>
    <n v="292703.89"/>
    <x v="0"/>
  </r>
  <r>
    <n v="1665140.7144960002"/>
    <n v="23928"/>
    <n v="619471.99199999997"/>
    <x v="0"/>
  </r>
  <r>
    <n v="1519625.4136700002"/>
    <n v="23671"/>
    <n v="615232.96100000001"/>
    <x v="0"/>
  </r>
  <r>
    <n v="786530.212848"/>
    <n v="11799"/>
    <n v="297028.02600000001"/>
    <x v="0"/>
  </r>
  <r>
    <n v="844755.24588600011"/>
    <n v="11731"/>
    <n v="303105.57800000004"/>
    <x v="0"/>
  </r>
  <r>
    <s v=""/>
    <s v=""/>
    <s v=""/>
    <x v="0"/>
  </r>
  <r>
    <s v=""/>
    <s v=""/>
    <s v=""/>
    <x v="0"/>
  </r>
  <r>
    <s v=""/>
    <s v=""/>
    <s v=""/>
    <x v="0"/>
  </r>
  <r>
    <n v="344525.560344"/>
    <n v="6282"/>
    <n v="147928.53599999999"/>
    <x v="0"/>
  </r>
  <r>
    <n v="344525.560344"/>
    <n v="6282"/>
    <n v="147928.53599999999"/>
    <x v="0"/>
  </r>
  <r>
    <n v="563738.87942400004"/>
    <n v="10444"/>
    <n v="244890.91200000001"/>
    <x v="0"/>
  </r>
  <r>
    <n v="382395.29699999996"/>
    <n v="6190"/>
    <n v="149958.94"/>
    <x v="0"/>
  </r>
  <r>
    <n v="3279102.6139199999"/>
    <n v="53109"/>
    <n v="1288955.43"/>
    <x v="0"/>
  </r>
  <r>
    <n v="382395.29699999996"/>
    <n v="6190"/>
    <n v="149958.94"/>
    <x v="0"/>
  </r>
  <r>
    <n v="923056.17977999989"/>
    <n v="16586"/>
    <n v="414484.13999999996"/>
    <x v="0"/>
  </r>
  <r>
    <n v="2662023.3947999999"/>
    <n v="50600"/>
    <n v="1237574.7999999998"/>
    <x v="0"/>
  </r>
  <r>
    <n v="2662023.3947999999"/>
    <n v="50600"/>
    <n v="1237574.7999999998"/>
    <x v="0"/>
  </r>
  <r>
    <n v="1375997.3941000002"/>
    <n v="23149"/>
    <n v="585530.80599999998"/>
    <x v="0"/>
  </r>
  <r>
    <n v="1583905.6130039999"/>
    <n v="32373"/>
    <n v="815605.36199999996"/>
    <x v="0"/>
  </r>
  <r>
    <n v="5721422.163528"/>
    <n v="117289"/>
    <n v="2966004.2319999998"/>
    <x v="0"/>
  </r>
  <r>
    <n v="1570550.1"/>
    <n v="25375"/>
    <n v="638435"/>
    <x v="0"/>
  </r>
  <r>
    <n v="5272182.3705599997"/>
    <n v="115122"/>
    <n v="3002381.76"/>
    <x v="0"/>
  </r>
  <r>
    <n v="4124322.36112"/>
    <n v="78559"/>
    <n v="1897985.44"/>
    <x v="0"/>
  </r>
  <r>
    <n v="4982656.2185399998"/>
    <n v="81789"/>
    <n v="2049632.3399999999"/>
    <x v="0"/>
  </r>
  <r>
    <n v="23437679.25248"/>
    <n v="401728"/>
    <n v="9999009.9199999999"/>
    <x v="0"/>
  </r>
  <r>
    <n v="166081.66290000002"/>
    <n v="3030"/>
    <n v="72810.900000000009"/>
    <x v="0"/>
  </r>
  <r>
    <n v="2500506.5162219997"/>
    <n v="39507"/>
    <n v="959150.946"/>
    <x v="0"/>
  </r>
  <r>
    <n v="90873.296513999987"/>
    <n v="1283"/>
    <n v="30260.838"/>
    <x v="0"/>
  </r>
  <r>
    <n v="90873.296513999987"/>
    <n v="1283"/>
    <n v="30260.838"/>
    <x v="0"/>
  </r>
  <r>
    <n v="3305152.0432199999"/>
    <n v="65770"/>
    <n v="1666743.3399999999"/>
    <x v="0"/>
  </r>
  <r>
    <n v="767250.55321199994"/>
    <n v="15983"/>
    <n v="364316.50200000004"/>
    <x v="0"/>
  </r>
  <r>
    <n v="1298166.1464239999"/>
    <n v="27497"/>
    <n v="655308.50400000007"/>
    <x v="0"/>
  </r>
  <r>
    <n v="4894252.3402110003"/>
    <n v="90177"/>
    <n v="2331706.6889999998"/>
    <x v="0"/>
  </r>
  <r>
    <n v="1688118.3411119999"/>
    <n v="27034"/>
    <n v="699883.22600000002"/>
    <x v="0"/>
  </r>
  <r>
    <n v="8421557.4568959996"/>
    <n v="111854"/>
    <n v="2713130.6239999998"/>
    <x v="0"/>
  </r>
  <r>
    <n v="1160892.7481519999"/>
    <n v="26876"/>
    <n v="707430.07199999993"/>
    <x v="0"/>
  </r>
  <r>
    <n v="2928179.7527399994"/>
    <n v="87062"/>
    <n v="1522714.38"/>
    <x v="0"/>
  </r>
  <r>
    <n v="508586.15863999992"/>
    <n v="16268"/>
    <n v="273139.71999999997"/>
    <x v="0"/>
  </r>
  <r>
    <n v="624329.84751999995"/>
    <n v="15230"/>
    <n v="268413.51999999996"/>
    <x v="0"/>
  </r>
  <r>
    <n v="1237503.2709600001"/>
    <n v="30393"/>
    <n v="530661.78"/>
    <x v="0"/>
  </r>
  <r>
    <n v="2301184.8000000003"/>
    <n v="60000"/>
    <n v="1075320"/>
    <x v="0"/>
  </r>
  <r>
    <n v="2895726.9035100006"/>
    <n v="74571"/>
    <n v="1250853.9540000001"/>
    <x v="0"/>
  </r>
  <r>
    <n v="1878113.3239679995"/>
    <n v="45228"/>
    <n v="817993.60799999989"/>
    <x v="0"/>
  </r>
  <r>
    <n v="1731328.58868"/>
    <n v="39894"/>
    <n v="711310.0199999999"/>
    <x v="0"/>
  </r>
  <r>
    <n v="582414.03674999997"/>
    <n v="13573"/>
    <n v="238206.15000000002"/>
    <x v="0"/>
  </r>
  <r>
    <n v="1394556.5677"/>
    <n v="34403"/>
    <n v="610309.22"/>
    <x v="0"/>
  </r>
  <r>
    <n v="724923.14772000001"/>
    <n v="17331"/>
    <n v="309531.65999999997"/>
    <x v="0"/>
  </r>
  <r>
    <n v="2796823.8144"/>
    <n v="68288"/>
    <n v="1210746.24"/>
    <x v="0"/>
  </r>
  <r>
    <n v="653521.24640000006"/>
    <n v="17032"/>
    <n v="305383.76"/>
    <x v="0"/>
  </r>
  <r>
    <n v="86196.201839999994"/>
    <n v="1215"/>
    <n v="28372.68"/>
    <x v="0"/>
  </r>
  <r>
    <n v="3007051.5911799995"/>
    <n v="72827"/>
    <n v="1298942.372"/>
    <x v="0"/>
  </r>
  <r>
    <n v="3838684.3622399997"/>
    <n v="238224"/>
    <n v="3778232.6399999997"/>
    <x v="0"/>
  </r>
  <r>
    <n v="1105861.936608"/>
    <n v="63921"/>
    <n v="1071571.6439999999"/>
    <x v="0"/>
  </r>
  <r>
    <n v="9345281.9466239996"/>
    <n v="216974"/>
    <n v="4332536.8320000004"/>
    <x v="0"/>
  </r>
  <r>
    <n v="3760341.7883760002"/>
    <n v="89909"/>
    <n v="1619440.9080000001"/>
    <x v="0"/>
  </r>
  <r>
    <n v="2394070.0212000003"/>
    <n v="58586"/>
    <n v="1029707.5360000001"/>
    <x v="0"/>
  </r>
  <r>
    <n v="525119.47487999999"/>
    <n v="13986"/>
    <n v="244810.94400000002"/>
    <x v="0"/>
  </r>
  <r>
    <n v="22690553.1776"/>
    <n v="495704"/>
    <n v="10627893.76"/>
    <x v="0"/>
  </r>
  <r>
    <n v="852564.35830400011"/>
    <n v="32041"/>
    <n v="554693.79200000002"/>
    <x v="0"/>
  </r>
  <r>
    <n v="2939925.4079760001"/>
    <n v="112418"/>
    <n v="1989124.0919999999"/>
    <x v="0"/>
  </r>
  <r>
    <n v="2461109.0078640003"/>
    <n v="96337"/>
    <n v="1705550.2480000001"/>
    <x v="0"/>
  </r>
  <r>
    <n v="11325858.99048"/>
    <n v="384008"/>
    <n v="6802317.7119999994"/>
    <x v="0"/>
  </r>
  <r>
    <n v="4517087.9376479993"/>
    <n v="160108"/>
    <n v="2824945.5519999997"/>
    <x v="0"/>
  </r>
  <r>
    <n v="2726951.8848000001"/>
    <n v="96356"/>
    <n v="1695865.6"/>
    <x v="0"/>
  </r>
  <r>
    <n v="824519.70955199993"/>
    <n v="32043"/>
    <n v="577799.37600000005"/>
    <x v="0"/>
  </r>
  <r>
    <n v="3486392.2992599998"/>
    <n v="144378"/>
    <n v="2513620.98"/>
    <x v="0"/>
  </r>
  <r>
    <s v=""/>
    <s v=""/>
    <s v=""/>
    <x v="0"/>
  </r>
  <r>
    <s v=""/>
    <s v=""/>
    <s v=""/>
    <x v="0"/>
  </r>
  <r>
    <n v="4429533.3732000003"/>
    <n v="114934"/>
    <n v="2017091.7000000002"/>
    <x v="0"/>
  </r>
  <r>
    <n v="3492793.5493500005"/>
    <n v="97731"/>
    <n v="1646767.35"/>
    <x v="0"/>
  </r>
  <r>
    <n v="2824443.7340800003"/>
    <n v="81674"/>
    <n v="1373756.68"/>
    <x v="0"/>
  </r>
  <r>
    <n v="3750117.3027999997"/>
    <n v="98408"/>
    <n v="1766423.5999999999"/>
    <x v="0"/>
  </r>
  <r>
    <s v=""/>
    <s v=""/>
    <s v=""/>
    <x v="0"/>
  </r>
  <r>
    <s v=""/>
    <s v=""/>
    <s v=""/>
    <x v="0"/>
  </r>
  <r>
    <s v=""/>
    <s v=""/>
    <s v=""/>
    <x v="0"/>
  </r>
  <r>
    <n v="3771456.0979680005"/>
    <n v="73222"/>
    <n v="1682934.4480000001"/>
    <x v="0"/>
  </r>
  <r>
    <n v="1911509.1806719999"/>
    <n v="40157"/>
    <n v="1038299.3920000001"/>
    <x v="0"/>
  </r>
  <r>
    <n v="82243.152263999989"/>
    <n v="1601"/>
    <n v="36781.374000000003"/>
    <x v="0"/>
  </r>
  <r>
    <n v="645688.74271999998"/>
    <n v="14320"/>
    <n v="321398.07999999996"/>
    <x v="0"/>
  </r>
  <r>
    <n v="83334.358440000025"/>
    <n v="1620"/>
    <n v="37153.08"/>
    <x v="0"/>
  </r>
  <r>
    <n v="1393210.5744960001"/>
    <n v="31662"/>
    <n v="745830.07200000004"/>
    <x v="0"/>
  </r>
  <r>
    <n v="1118141.6806559998"/>
    <n v="22022"/>
    <n v="571647.076"/>
    <x v="0"/>
  </r>
  <r>
    <n v="534656.04191999999"/>
    <n v="11804"/>
    <n v="296044.32"/>
    <x v="0"/>
  </r>
  <r>
    <n v="650117.64534400008"/>
    <n v="15523"/>
    <n v="352558.3759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682086.1404399993"/>
    <n v="141586"/>
    <n v="2872779.94"/>
    <x v="0"/>
  </r>
  <r>
    <n v="7379255.2883000001"/>
    <n v="126721"/>
    <n v="2571169.09"/>
    <x v="0"/>
  </r>
  <r>
    <n v="4530032.0371800009"/>
    <n v="143767"/>
    <n v="2843711.2600000002"/>
    <x v="0"/>
  </r>
  <r>
    <n v="13006858.1328"/>
    <n v="617768"/>
    <n v="7783876.7999999998"/>
    <x v="1"/>
  </r>
  <r>
    <n v="791938.28839999996"/>
    <n v="15118"/>
    <n v="359808.4"/>
    <x v="0"/>
  </r>
  <r>
    <n v="303335.33356"/>
    <n v="6986"/>
    <n v="165847.63999999998"/>
    <x v="0"/>
  </r>
  <r>
    <n v="519512.97618"/>
    <n v="11698"/>
    <n v="276189.77999999997"/>
    <x v="0"/>
  </r>
  <r>
    <n v="2332722.3479999998"/>
    <n v="53350"/>
    <n v="1190772"/>
    <x v="0"/>
  </r>
  <r>
    <n v="934431.82954000006"/>
    <n v="23386"/>
    <n v="505371.45999999996"/>
    <x v="0"/>
  </r>
  <r>
    <n v="265067.52999999997"/>
    <n v="4937"/>
    <n v="116513.20000000001"/>
    <x v="0"/>
  </r>
  <r>
    <n v="253663.04560000001"/>
    <n v="5182"/>
    <n v="119652.38"/>
    <x v="0"/>
  </r>
  <r>
    <n v="755752.54392000008"/>
    <n v="12639"/>
    <n v="297774.83999999997"/>
    <x v="0"/>
  </r>
  <r>
    <n v="1117126.8414000003"/>
    <n v="18891"/>
    <n v="440160.3"/>
    <x v="0"/>
  </r>
  <r>
    <n v="988697.76749999984"/>
    <n v="23325"/>
    <n v="534142.5"/>
    <x v="0"/>
  </r>
  <r>
    <n v="1564999.7999999998"/>
    <n v="28663"/>
    <n v="687912"/>
    <x v="0"/>
  </r>
  <r>
    <n v="1938095.9780899996"/>
    <n v="31613"/>
    <n v="726150.61"/>
    <x v="0"/>
  </r>
  <r>
    <n v="2810344.6118399994"/>
    <n v="52608"/>
    <n v="1170001.9199999999"/>
    <x v="0"/>
  </r>
  <r>
    <n v="993788.51152000006"/>
    <n v="19271"/>
    <n v="442076.74000000005"/>
    <x v="0"/>
  </r>
  <r>
    <n v="138609.70860000001"/>
    <n v="3345"/>
    <n v="76834.649999999994"/>
    <x v="0"/>
  </r>
  <r>
    <n v="1320674.58663"/>
    <n v="22553"/>
    <n v="540595.40999999992"/>
    <x v="0"/>
  </r>
  <r>
    <n v="365664.69764999999"/>
    <n v="6345"/>
    <n v="149678.54999999999"/>
    <x v="0"/>
  </r>
  <r>
    <n v="1379323.2714800001"/>
    <n v="25102"/>
    <n v="577848.04"/>
    <x v="0"/>
  </r>
  <r>
    <n v="149069.48237999997"/>
    <n v="3237"/>
    <n v="76328.459999999992"/>
    <x v="0"/>
  </r>
  <r>
    <n v="519101.73629999999"/>
    <n v="11098"/>
    <n v="265797.09999999998"/>
    <x v="0"/>
  </r>
  <r>
    <n v="771746.80700000003"/>
    <n v="17030"/>
    <n v="394755.4"/>
    <x v="0"/>
  </r>
  <r>
    <n v="229452.28530000002"/>
    <n v="4802"/>
    <n v="110686.1"/>
    <x v="0"/>
  </r>
  <r>
    <n v="364615.67999999999"/>
    <n v="8000"/>
    <n v="183040"/>
    <x v="0"/>
  </r>
  <r>
    <n v="857641.69656000007"/>
    <n v="16236"/>
    <n v="377649.36000000004"/>
    <x v="0"/>
  </r>
  <r>
    <n v="2673507.7820799998"/>
    <n v="38384"/>
    <n v="912771.52"/>
    <x v="0"/>
  </r>
  <r>
    <n v="2667603.1390919997"/>
    <n v="38187"/>
    <n v="914502.27600000007"/>
    <x v="0"/>
  </r>
  <r>
    <n v="1490162.7920200001"/>
    <n v="24710"/>
    <n v="621159.9800000001"/>
    <x v="0"/>
  </r>
  <r>
    <n v="2163796.8986400003"/>
    <n v="38207"/>
    <n v="912994.4720000000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78057.84875"/>
    <n v="32113"/>
    <n v="570005.75"/>
    <x v="0"/>
  </r>
  <r>
    <n v="446863.94720000011"/>
    <n v="16349"/>
    <n v="287742.40000000002"/>
    <x v="0"/>
  </r>
  <r>
    <n v="829457.21600000001"/>
    <n v="32816"/>
    <n v="584124.80000000005"/>
    <x v="0"/>
  </r>
  <r>
    <n v="385376.77876000002"/>
    <n v="16238"/>
    <n v="273123.16000000003"/>
    <x v="0"/>
  </r>
  <r>
    <n v="363886.60560000007"/>
    <n v="16249"/>
    <n v="272983.2"/>
    <x v="0"/>
  </r>
  <r>
    <n v="396549.68534999999"/>
    <n v="16257"/>
    <n v="290512.59000000003"/>
    <x v="0"/>
  </r>
  <r>
    <n v="1253976.9175800001"/>
    <n v="48483"/>
    <n v="830998.62"/>
    <x v="0"/>
  </r>
  <r>
    <n v="2044974.4083999998"/>
    <n v="81620"/>
    <n v="1434063.4"/>
    <x v="0"/>
  </r>
  <r>
    <n v="18764840.211000003"/>
    <n v="689244"/>
    <n v="11547593.976000002"/>
    <x v="0"/>
  </r>
  <r>
    <n v="1176503.3504640001"/>
    <n v="23816"/>
    <n v="547720.36800000002"/>
    <x v="0"/>
  </r>
  <r>
    <n v="3366350.3538000006"/>
    <n v="67215"/>
    <n v="1544197.41"/>
    <x v="0"/>
  </r>
  <r>
    <n v="908261.70288"/>
    <n v="22085"/>
    <n v="497950.495"/>
    <x v="0"/>
  </r>
  <r>
    <n v="1273625.1670710002"/>
    <n v="32843"/>
    <n v="577084.353"/>
    <x v="0"/>
  </r>
  <r>
    <n v="835968.33548800007"/>
    <n v="16808"/>
    <n v="425645.79200000002"/>
    <x v="0"/>
  </r>
  <r>
    <n v="2867676.3352319999"/>
    <n v="89833"/>
    <n v="2025195.152"/>
    <x v="0"/>
  </r>
  <r>
    <n v="223318.58749200002"/>
    <n v="4727"/>
    <n v="107416.348"/>
    <x v="0"/>
  </r>
  <r>
    <n v="1123735.028895"/>
    <n v="21715"/>
    <n v="493082.505"/>
    <x v="0"/>
  </r>
  <r>
    <n v="448598.41739999998"/>
    <n v="9563"/>
    <n v="227599.4"/>
    <x v="0"/>
  </r>
  <r>
    <n v="181870.54484399999"/>
    <n v="6449"/>
    <n v="120763.97399999999"/>
    <x v="0"/>
  </r>
  <r>
    <n v="163872.38379599998"/>
    <n v="4692"/>
    <n v="93056.435999999987"/>
    <x v="0"/>
  </r>
  <r>
    <n v="5381796.4065359998"/>
    <n v="105069"/>
    <n v="2422050.588"/>
    <x v="0"/>
  </r>
  <r>
    <n v="1565861.8425840002"/>
    <n v="30732"/>
    <n v="714027.28800000006"/>
    <x v="0"/>
  </r>
  <r>
    <n v="6720659.4163499996"/>
    <n v="97915"/>
    <n v="2288273.5500000003"/>
    <x v="0"/>
  </r>
  <r>
    <n v="4264570.4323199997"/>
    <n v="96905"/>
    <n v="1714055.64"/>
    <x v="0"/>
  </r>
  <r>
    <n v="1793838.69786"/>
    <n v="41703"/>
    <n v="758494.16399999999"/>
    <x v="0"/>
  </r>
  <r>
    <s v=""/>
    <s v=""/>
    <s v=""/>
    <x v="0"/>
  </r>
  <r>
    <s v=""/>
    <s v=""/>
    <s v=""/>
    <x v="0"/>
  </r>
  <r>
    <n v="342418.40856799996"/>
    <n v="17126"/>
    <n v="284873.88400000002"/>
    <x v="0"/>
  </r>
  <r>
    <n v="3312058.2331230002"/>
    <n v="151681"/>
    <n v="2609974.9670000002"/>
    <x v="0"/>
  </r>
  <r>
    <n v="3304400.8116990007"/>
    <n v="153943"/>
    <n v="2587627.8870000001"/>
    <x v="0"/>
  </r>
  <r>
    <n v="2175468.9509279998"/>
    <n v="102881"/>
    <n v="1760088.148"/>
    <x v="0"/>
  </r>
  <r>
    <n v="1219846.7749680001"/>
    <n v="29961"/>
    <n v="537140.80800000008"/>
    <x v="0"/>
  </r>
  <r>
    <n v="2346843.5132400002"/>
    <n v="58074"/>
    <n v="1018153.368"/>
    <x v="0"/>
  </r>
  <r>
    <n v="5888219.30229"/>
    <n v="105559"/>
    <n v="2313642.162"/>
    <x v="0"/>
  </r>
  <r>
    <n v="440008.1768999999"/>
    <n v="14835"/>
    <n v="260205.9"/>
    <x v="0"/>
  </r>
  <r>
    <n v="1333448.8408800003"/>
    <n v="43774"/>
    <n v="785305.56"/>
    <x v="0"/>
  </r>
  <r>
    <n v="9580.2677100000001"/>
    <n v="243"/>
    <n v="4259.79"/>
    <x v="0"/>
  </r>
  <r>
    <n v="1743330.8430000001"/>
    <n v="43821"/>
    <n v="783519.48"/>
    <x v="0"/>
  </r>
  <r>
    <n v="4073829.4318400007"/>
    <n v="115444"/>
    <n v="1941768.08"/>
    <x v="0"/>
  </r>
  <r>
    <n v="5043091.4798400011"/>
    <n v="145251"/>
    <n v="2457646.9200000004"/>
    <x v="0"/>
  </r>
  <r>
    <n v="1906315.71832"/>
    <n v="58084"/>
    <n v="985685.48"/>
    <x v="0"/>
  </r>
  <r>
    <n v="1501848.3148000003"/>
    <n v="43682"/>
    <n v="729052.58000000007"/>
    <x v="0"/>
  </r>
  <r>
    <n v="14508.990900000001"/>
    <n v="365"/>
    <n v="6471.45"/>
    <x v="0"/>
  </r>
  <r>
    <n v="19417.981379999997"/>
    <n v="483"/>
    <n v="8626.3799999999992"/>
    <x v="0"/>
  </r>
  <r>
    <n v="2134758.3695999999"/>
    <n v="57780"/>
    <n v="1038306.6"/>
    <x v="0"/>
  </r>
  <r>
    <n v="1577431.45224"/>
    <n v="43519"/>
    <n v="759841.74"/>
    <x v="0"/>
  </r>
  <r>
    <n v="9025850.2459600009"/>
    <n v="262316"/>
    <n v="4519704.68"/>
    <x v="0"/>
  </r>
  <r>
    <s v=""/>
    <s v=""/>
    <s v=""/>
    <x v="0"/>
  </r>
  <r>
    <s v=""/>
    <s v=""/>
    <s v=""/>
    <x v="0"/>
  </r>
  <r>
    <n v="3332558.5564159998"/>
    <n v="109576"/>
    <n v="1944316.544"/>
    <x v="0"/>
  </r>
  <r>
    <n v="9985000.1697599981"/>
    <n v="290983"/>
    <n v="4967661.7759999996"/>
    <x v="0"/>
  </r>
  <r>
    <n v="1778826.0471999999"/>
    <n v="79955"/>
    <n v="1349640.4"/>
    <x v="0"/>
  </r>
  <r>
    <n v="9071259.17509"/>
    <n v="399569"/>
    <n v="6684789.3700000001"/>
    <x v="0"/>
  </r>
  <r>
    <n v="1615093.5440639996"/>
    <n v="42679"/>
    <n v="698569.87199999997"/>
    <x v="0"/>
  </r>
  <r>
    <n v="1054101.4946000001"/>
    <n v="28420"/>
    <n v="472056.2"/>
    <x v="0"/>
  </r>
  <r>
    <n v="3172595.5898239999"/>
    <n v="166909"/>
    <n v="2679557.0859999997"/>
    <x v="0"/>
  </r>
  <r>
    <n v="2997982.0000000005"/>
    <n v="83750"/>
    <n v="1441337.5"/>
    <x v="0"/>
  </r>
  <r>
    <n v="587520.77020000014"/>
    <n v="13538"/>
    <n v="237862.66"/>
    <x v="0"/>
  </r>
  <r>
    <n v="13370815.849344"/>
    <n v="154524"/>
    <n v="3592373.952"/>
    <x v="0"/>
  </r>
  <r>
    <n v="8162339.8399200002"/>
    <n v="168840"/>
    <n v="3907295.28"/>
    <x v="0"/>
  </r>
  <r>
    <n v="7380202.1143199997"/>
    <n v="165193"/>
    <n v="3755828.048"/>
    <x v="0"/>
  </r>
  <r>
    <n v="7254943.4126159996"/>
    <n v="153222"/>
    <n v="3368126.0039999997"/>
    <x v="0"/>
  </r>
  <r>
    <n v="1576504.81152"/>
    <n v="35216"/>
    <n v="821096.25599999994"/>
    <x v="0"/>
  </r>
  <r>
    <n v="3557041.4266400002"/>
    <n v="104242"/>
    <n v="1685801.6240000001"/>
    <x v="0"/>
  </r>
  <r>
    <n v="3804334.3416000004"/>
    <n v="70408"/>
    <n v="1632761.52"/>
    <x v="0"/>
  </r>
  <r>
    <n v="448498.39231999998"/>
    <n v="15356"/>
    <n v="261973.36"/>
    <x v="0"/>
  </r>
  <r>
    <n v="954405.58499999985"/>
    <n v="30135"/>
    <n v="519828.75"/>
    <x v="0"/>
  </r>
  <r>
    <n v="1677494.58996"/>
    <n v="61069"/>
    <n v="1055028.044"/>
    <x v="0"/>
  </r>
  <r>
    <n v="1048721.2239359999"/>
    <n v="30596"/>
    <n v="523313.984"/>
    <x v="0"/>
  </r>
  <r>
    <n v="1112936.9705999997"/>
    <n v="30814"/>
    <n v="528460.1"/>
    <x v="0"/>
  </r>
  <r>
    <n v="2000635.1914799998"/>
    <n v="61566"/>
    <n v="1060782.18"/>
    <x v="0"/>
  </r>
  <r>
    <s v=""/>
    <s v=""/>
    <s v=""/>
    <x v="0"/>
  </r>
  <r>
    <s v=""/>
    <s v=""/>
    <s v=""/>
    <x v="1"/>
  </r>
  <r>
    <s v=""/>
    <s v=""/>
    <s v=""/>
    <x v="0"/>
  </r>
  <r>
    <n v="9173611.2218399998"/>
    <n v="254046"/>
    <n v="4351807.9799999995"/>
    <x v="0"/>
  </r>
  <r>
    <n v="1251891.53376"/>
    <n v="28399"/>
    <n v="665899.75199999998"/>
    <x v="0"/>
  </r>
  <r>
    <n v="11113061.166428"/>
    <n v="295489"/>
    <n v="6525579.0760000004"/>
    <x v="0"/>
  </r>
  <r>
    <n v="1380619.127168"/>
    <n v="25303"/>
    <n v="614154.41599999997"/>
    <x v="0"/>
  </r>
  <r>
    <n v="1375658.895856"/>
    <n v="22589"/>
    <n v="542452.24600000004"/>
    <x v="0"/>
  </r>
  <r>
    <n v="1366792.127232"/>
    <n v="19488"/>
    <n v="467439.16800000001"/>
    <x v="0"/>
  </r>
  <r>
    <n v="90136.972079999992"/>
    <n v="1557"/>
    <n v="36941.381999999998"/>
    <x v="0"/>
  </r>
  <r>
    <n v="91351.806832000017"/>
    <n v="1544"/>
    <n v="37577.872000000003"/>
    <x v="0"/>
  </r>
  <r>
    <n v="488558.20725000004"/>
    <n v="16755"/>
    <n v="292374.75"/>
    <x v="0"/>
  </r>
  <r>
    <n v="530492.49630000012"/>
    <n v="16614"/>
    <n v="299882.7"/>
    <x v="0"/>
  </r>
  <r>
    <n v="8635128.0614999998"/>
    <n v="308890"/>
    <n v="5186263.0999999996"/>
    <x v="0"/>
  </r>
  <r>
    <n v="499883.11231999996"/>
    <n v="16592"/>
    <n v="293014.72000000003"/>
    <x v="0"/>
  </r>
  <r>
    <n v="2310394.4323200001"/>
    <n v="81924"/>
    <n v="1395165.7200000002"/>
    <x v="0"/>
  </r>
  <r>
    <n v="2506650.8736"/>
    <n v="59552"/>
    <n v="1107667.2000000002"/>
    <x v="0"/>
  </r>
  <r>
    <n v="3796234.3732000007"/>
    <n v="90026"/>
    <n v="1602462.8"/>
    <x v="0"/>
  </r>
  <r>
    <n v="630468.93780000007"/>
    <n v="15138"/>
    <n v="273997.80000000005"/>
    <x v="0"/>
  </r>
  <r>
    <s v=""/>
    <s v=""/>
    <s v=""/>
    <x v="0"/>
  </r>
  <r>
    <s v=""/>
    <s v=""/>
    <s v=""/>
    <x v="0"/>
  </r>
  <r>
    <n v="2877124.8018600005"/>
    <n v="90539"/>
    <n v="1507927.0450000002"/>
    <x v="0"/>
  </r>
  <r>
    <n v="1933004.003458"/>
    <n v="60394"/>
    <n v="1015766.686"/>
    <x v="0"/>
  </r>
  <r>
    <n v="459766.47696"/>
    <n v="15113"/>
    <n v="251238.51199999999"/>
    <x v="0"/>
  </r>
  <r>
    <n v="485126.37388799997"/>
    <n v="15116"/>
    <n v="259148.70399999997"/>
    <x v="0"/>
  </r>
  <r>
    <n v="1653584.7735269996"/>
    <n v="60217"/>
    <n v="1003998.0409999999"/>
    <x v="0"/>
  </r>
  <r>
    <n v="453139.42190399999"/>
    <n v="15132"/>
    <n v="257758.48799999998"/>
    <x v="0"/>
  </r>
  <r>
    <n v="431199.07714800001"/>
    <n v="14503"/>
    <n v="242519.16600000003"/>
    <x v="0"/>
  </r>
  <r>
    <n v="3542820.4770299993"/>
    <n v="120465"/>
    <n v="2010681.3149999999"/>
    <x v="0"/>
  </r>
  <r>
    <n v="2298272.564214"/>
    <n v="75867"/>
    <n v="1347170.3190000001"/>
    <x v="0"/>
  </r>
  <r>
    <n v="2673262.4529599999"/>
    <n v="90288"/>
    <n v="1524964.32"/>
    <x v="0"/>
  </r>
  <r>
    <s v=""/>
    <s v=""/>
    <s v=""/>
    <x v="1"/>
  </r>
  <r>
    <n v="1392811.3340959998"/>
    <n v="32876"/>
    <n v="588677.65599999996"/>
    <x v="0"/>
  </r>
  <r>
    <n v="1945366.1916000003"/>
    <n v="51090"/>
    <n v="851363.76000000013"/>
    <x v="0"/>
  </r>
  <r>
    <n v="2751934.1209799997"/>
    <n v="65769"/>
    <n v="1141881.3779999998"/>
    <x v="0"/>
  </r>
  <r>
    <n v="23995146.367555998"/>
    <n v="632837"/>
    <n v="10645584.013999999"/>
    <x v="0"/>
  </r>
  <r>
    <n v="6092942.1599999992"/>
    <n v="251359"/>
    <n v="2538725.9"/>
    <x v="1"/>
  </r>
  <r>
    <n v="726016.45343999995"/>
    <n v="16312"/>
    <n v="287417.44"/>
    <x v="0"/>
  </r>
  <r>
    <n v="2885617.8539999998"/>
    <n v="65621"/>
    <n v="1145086.45"/>
    <x v="0"/>
  </r>
  <r>
    <n v="1781130.6621720002"/>
    <n v="38754"/>
    <n v="863787.90600000008"/>
    <x v="0"/>
  </r>
  <r>
    <n v="9891377.4132399987"/>
    <n v="334478"/>
    <n v="5933639.7199999997"/>
    <x v="0"/>
  </r>
  <r>
    <n v="13159986.378168"/>
    <n v="418543"/>
    <n v="7418256.1320000002"/>
    <x v="0"/>
  </r>
  <r>
    <n v="1315579.1353199999"/>
    <n v="31855"/>
    <n v="560775.41999999993"/>
    <x v="0"/>
  </r>
  <r>
    <n v="585523.01973599999"/>
    <n v="15828"/>
    <n v="264106.00799999997"/>
    <x v="0"/>
  </r>
  <r>
    <n v="1803742.3495"/>
    <n v="47749"/>
    <n v="838949.93"/>
    <x v="0"/>
  </r>
  <r>
    <n v="1164610.9942319999"/>
    <n v="60878"/>
    <n v="1046371.0639999999"/>
    <x v="0"/>
  </r>
  <r>
    <n v="6912115.3331999993"/>
    <n v="350710"/>
    <n v="6249652.2000000002"/>
    <x v="0"/>
  </r>
  <r>
    <n v="282961.34321999998"/>
    <n v="15234"/>
    <n v="268209.804"/>
    <x v="0"/>
  </r>
  <r>
    <n v="836637.7027139999"/>
    <n v="45607"/>
    <n v="803686.554"/>
    <x v="0"/>
  </r>
  <r>
    <n v="1043377.6799600002"/>
    <n v="60470"/>
    <n v="967882.82000000007"/>
    <x v="0"/>
  </r>
  <r>
    <n v="6369311.5183500005"/>
    <n v="134157"/>
    <n v="3129882.8099999996"/>
    <x v="0"/>
  </r>
  <r>
    <n v="4624441.0992000001"/>
    <n v="100984"/>
    <n v="2244874.3199999998"/>
    <x v="0"/>
  </r>
  <r>
    <n v="1228043.6883"/>
    <n v="56199"/>
    <n v="949763.1"/>
    <x v="0"/>
  </r>
  <r>
    <n v="596788.43399999989"/>
    <n v="28248"/>
    <n v="468069.36"/>
    <x v="0"/>
  </r>
  <r>
    <n v="601187.55839999998"/>
    <n v="28116"/>
    <n v="467850.23999999999"/>
    <x v="0"/>
  </r>
  <r>
    <n v="591893.85791999998"/>
    <n v="28122"/>
    <n v="476949.12"/>
    <x v="0"/>
  </r>
  <r>
    <n v="1107202.09919"/>
    <n v="56363"/>
    <n v="940698.47000000009"/>
    <x v="0"/>
  </r>
  <r>
    <n v="3252800.0106000002"/>
    <n v="39030"/>
    <n v="945306.6"/>
    <x v="0"/>
  </r>
  <r>
    <n v="3318786.9068399998"/>
    <n v="46941"/>
    <n v="1213894.26"/>
    <x v="0"/>
  </r>
  <r>
    <n v="958243.00186999992"/>
    <n v="12839"/>
    <n v="320589.82999999996"/>
    <x v="0"/>
  </r>
  <r>
    <n v="2520468.1076259995"/>
    <n v="34847"/>
    <n v="835421.978"/>
    <x v="0"/>
  </r>
  <r>
    <n v="4078553.1619560001"/>
    <n v="47114"/>
    <n v="1216389.2520000001"/>
    <x v="0"/>
  </r>
  <r>
    <n v="3377650.2570720003"/>
    <n v="47046"/>
    <n v="1215856.824"/>
    <x v="0"/>
  </r>
  <r>
    <n v="495435.551232"/>
    <n v="15391"/>
    <n v="271620.36800000002"/>
    <x v="0"/>
  </r>
  <r>
    <n v="429449.91188400006"/>
    <n v="15057"/>
    <n v="256541.166"/>
    <x v="0"/>
  </r>
  <r>
    <n v="1003962.9367560002"/>
    <n v="30341"/>
    <n v="547715.73199999996"/>
    <x v="0"/>
  </r>
  <r>
    <n v="854748.605568"/>
    <n v="30784"/>
    <n v="551095.16800000006"/>
    <x v="0"/>
  </r>
  <r>
    <n v="4632497.5836720001"/>
    <n v="183841"/>
    <n v="3076027.6119999997"/>
    <x v="0"/>
  </r>
  <r>
    <n v="1174631.320632"/>
    <n v="45983"/>
    <n v="773801.924"/>
    <x v="0"/>
  </r>
  <r>
    <n v="2347370.6799400002"/>
    <n v="63635"/>
    <n v="1085740.3700000001"/>
    <x v="0"/>
  </r>
  <r>
    <n v="613117.01248000003"/>
    <n v="15904"/>
    <n v="281246.33600000001"/>
    <x v="0"/>
  </r>
  <r>
    <n v="1800131.1420799999"/>
    <n v="47462"/>
    <n v="807233.696"/>
    <x v="0"/>
  </r>
  <r>
    <n v="10587771.920959998"/>
    <n v="270335"/>
    <n v="4532436.6099999994"/>
    <x v="0"/>
  </r>
  <r>
    <n v="10143441.554400001"/>
    <n v="254520"/>
    <n v="4309023.5999999996"/>
    <x v="0"/>
  </r>
  <r>
    <n v="5256924.9207799993"/>
    <n v="143026"/>
    <n v="2421430.1800000002"/>
    <x v="0"/>
  </r>
  <r>
    <n v="2289441.8777999999"/>
    <n v="63550"/>
    <n v="1065352.2"/>
    <x v="0"/>
  </r>
  <r>
    <n v="1401611.4384360001"/>
    <n v="31846"/>
    <n v="565393.88400000008"/>
    <x v="0"/>
  </r>
  <r>
    <n v="443380.52589600004"/>
    <n v="10454"/>
    <n v="271845.81599999999"/>
    <x v="0"/>
  </r>
  <r>
    <n v="172991.20115199999"/>
    <n v="3704"/>
    <n v="94170.495999999999"/>
    <x v="0"/>
  </r>
  <r>
    <n v="3560777.3028239999"/>
    <n v="60459"/>
    <n v="1591764.5519999999"/>
    <x v="0"/>
  </r>
  <r>
    <n v="680808.36096000008"/>
    <n v="11830"/>
    <n v="295489.74"/>
    <x v="0"/>
  </r>
  <r>
    <n v="5614927.8000000007"/>
    <n v="120234"/>
    <n v="3005850"/>
    <x v="0"/>
  </r>
  <r>
    <n v="502238.24"/>
    <n v="9541"/>
    <n v="133574"/>
    <x v="1"/>
  </r>
  <r>
    <n v="150012.80000000002"/>
    <n v="5792"/>
    <n v="81088"/>
    <x v="0"/>
  </r>
  <r>
    <n v="5352497.4658320006"/>
    <n v="443619"/>
    <n v="5960464.8839999996"/>
    <x v="1"/>
  </r>
  <r>
    <n v="1740725.1058199999"/>
    <n v="36329"/>
    <n v="813043.02"/>
    <x v="0"/>
  </r>
  <r>
    <n v="3816247.060265"/>
    <n v="86393"/>
    <n v="1729155.895"/>
    <x v="0"/>
  </r>
  <r>
    <n v="2860726.9017600003"/>
    <n v="61360"/>
    <n v="1419011.36"/>
    <x v="0"/>
  </r>
  <r>
    <n v="6538031.7659799987"/>
    <n v="177122"/>
    <n v="3580521.23"/>
    <x v="0"/>
  </r>
  <r>
    <n v="2317803.0515999999"/>
    <n v="48215"/>
    <n v="1079051.7"/>
    <x v="0"/>
  </r>
  <r>
    <n v="3533318.6729279994"/>
    <n v="83248"/>
    <n v="1687353.7119999998"/>
    <x v="0"/>
  </r>
  <r>
    <n v="2752660.35408"/>
    <n v="46319"/>
    <n v="1068579.33"/>
    <x v="0"/>
  </r>
  <r>
    <n v="249287.88095999995"/>
    <n v="5778"/>
    <n v="127578.23999999999"/>
    <x v="0"/>
  </r>
  <r>
    <n v="960986.0736"/>
    <n v="24543"/>
    <n v="536264.55000000005"/>
    <x v="0"/>
  </r>
  <r>
    <n v="3827905.951499999"/>
    <n v="98850"/>
    <n v="1740748.5"/>
    <x v="0"/>
  </r>
  <r>
    <n v="4116364.2150400002"/>
    <n v="114664"/>
    <n v="1934381.6800000002"/>
    <x v="0"/>
  </r>
  <r>
    <n v="7564845.9826800013"/>
    <n v="197757"/>
    <n v="3561603.5700000003"/>
    <x v="0"/>
  </r>
  <r>
    <n v="2285350.2822500002"/>
    <n v="65597"/>
    <n v="1101373.6299999999"/>
    <x v="0"/>
  </r>
  <r>
    <s v=""/>
    <s v=""/>
    <s v=""/>
    <x v="1"/>
  </r>
  <r>
    <n v="2188059.6566399997"/>
    <n v="65740"/>
    <n v="1177008.96"/>
    <x v="0"/>
  </r>
  <r>
    <n v="1552397.52244"/>
    <n v="48586"/>
    <n v="867745.96"/>
    <x v="0"/>
  </r>
  <r>
    <n v="1024433.6956"/>
    <n v="32744"/>
    <n v="577145.74400000006"/>
    <x v="0"/>
  </r>
  <r>
    <n v="502651.42785000004"/>
    <n v="16357"/>
    <n v="286411.07"/>
    <x v="0"/>
  </r>
  <r>
    <n v="479017.37519999995"/>
    <n v="16100"/>
    <n v="277048.8"/>
    <x v="0"/>
  </r>
  <r>
    <n v="1384216.9506479998"/>
    <n v="49253"/>
    <n v="880545.13399999996"/>
    <x v="0"/>
  </r>
  <r>
    <s v=""/>
    <s v=""/>
    <s v=""/>
    <x v="0"/>
  </r>
  <r>
    <s v=""/>
    <s v=""/>
    <s v=""/>
    <x v="0"/>
  </r>
  <r>
    <n v="2354167.662912"/>
    <n v="99744"/>
    <n v="1766067.264"/>
    <x v="0"/>
  </r>
  <r>
    <n v="4011666.1475200001"/>
    <n v="127202"/>
    <n v="2284547.92"/>
    <x v="0"/>
  </r>
  <r>
    <n v="5299664.8314959994"/>
    <n v="164822"/>
    <n v="2790766.1039999998"/>
    <x v="0"/>
  </r>
  <r>
    <n v="1654753.1056000001"/>
    <n v="27905"/>
    <n v="642373.1"/>
    <x v="0"/>
  </r>
  <r>
    <n v="1031318.5226400001"/>
    <n v="23659"/>
    <n v="528068.88"/>
    <x v="0"/>
  </r>
  <r>
    <n v="1940607.0601599999"/>
    <n v="39586"/>
    <n v="901769.08000000007"/>
    <x v="0"/>
  </r>
  <r>
    <n v="2216092.9068200001"/>
    <n v="43643"/>
    <n v="1026919.79"/>
    <x v="0"/>
  </r>
  <r>
    <s v=""/>
    <s v=""/>
    <s v=""/>
    <x v="1"/>
  </r>
  <r>
    <n v="920570.13983999996"/>
    <n v="12423"/>
    <n v="303618.12"/>
    <x v="0"/>
  </r>
  <r>
    <n v="987407.49249999993"/>
    <n v="12701"/>
    <n v="326415.7"/>
    <x v="0"/>
  </r>
  <r>
    <n v="1875291.8131080002"/>
    <n v="22298"/>
    <n v="565187.40600000008"/>
    <x v="0"/>
  </r>
  <r>
    <n v="1282513.865556"/>
    <n v="22956"/>
    <n v="549727.33199999994"/>
    <x v="0"/>
  </r>
  <r>
    <n v="1737177.1012800001"/>
    <n v="21456"/>
    <n v="585105.12"/>
    <x v="0"/>
  </r>
  <r>
    <n v="1683564.6026700002"/>
    <n v="22930"/>
    <n v="559881.81000000006"/>
    <x v="0"/>
  </r>
  <r>
    <n v="1889511.0487500001"/>
    <n v="24089"/>
    <n v="581388.01500000001"/>
    <x v="0"/>
  </r>
  <r>
    <n v="3058277.4497100003"/>
    <n v="36317"/>
    <n v="912646.21"/>
    <x v="0"/>
  </r>
  <r>
    <n v="1898935.37264"/>
    <n v="22228"/>
    <n v="575260.64"/>
    <x v="0"/>
  </r>
  <r>
    <n v="744468.28644799988"/>
    <n v="11747"/>
    <n v="288106.92200000002"/>
    <x v="0"/>
  </r>
  <r>
    <n v="1455427.0003200001"/>
    <n v="22882"/>
    <n v="591636.99200000009"/>
    <x v="0"/>
  </r>
  <r>
    <n v="1295378.6180400001"/>
    <n v="24518"/>
    <n v="583503.88199999998"/>
    <x v="0"/>
  </r>
  <r>
    <n v="1098718.1937200001"/>
    <n v="35231"/>
    <n v="626407.18000000005"/>
    <x v="0"/>
  </r>
  <r>
    <n v="527062.07203200005"/>
    <n v="17593"/>
    <n v="312240.56400000001"/>
    <x v="0"/>
  </r>
  <r>
    <n v="992931.51456000004"/>
    <n v="35472"/>
    <n v="612920.68799999997"/>
    <x v="0"/>
  </r>
  <r>
    <n v="1549611.5695199999"/>
    <n v="53060"/>
    <n v="919105.32"/>
    <x v="0"/>
  </r>
  <r>
    <n v="521715.16970999999"/>
    <n v="17697"/>
    <n v="314475.69"/>
    <x v="0"/>
  </r>
  <r>
    <n v="1417233.9418559999"/>
    <n v="16088"/>
    <n v="420669.02399999998"/>
    <x v="0"/>
  </r>
  <r>
    <n v="5747239.8896000003"/>
    <n v="153263"/>
    <n v="2820039.1999999997"/>
    <x v="0"/>
  </r>
  <r>
    <n v="12876973.615968"/>
    <n v="338321"/>
    <n v="4400879.568"/>
    <x v="1"/>
  </r>
  <r>
    <n v="3882218.253056"/>
    <n v="95602"/>
    <n v="1606878.416"/>
    <x v="0"/>
  </r>
  <r>
    <n v="596659.79183999996"/>
    <n v="13616"/>
    <n v="240104.54399999999"/>
    <x v="0"/>
  </r>
  <r>
    <n v="3703265.2156500006"/>
    <n v="83043"/>
    <n v="1496268.774"/>
    <x v="0"/>
  </r>
  <r>
    <n v="617953.81787999999"/>
    <n v="13935"/>
    <n v="246983.94"/>
    <x v="0"/>
  </r>
  <r>
    <n v="950514.59663200006"/>
    <n v="22873"/>
    <n v="385135.57400000002"/>
    <x v="0"/>
  </r>
  <r>
    <n v="3062870.6304000001"/>
    <n v="68919"/>
    <n v="1235028.4800000002"/>
    <x v="0"/>
  </r>
  <r>
    <n v="4330258.8131879997"/>
    <n v="58509"/>
    <n v="1409130.7560000001"/>
    <x v="0"/>
  </r>
  <r>
    <n v="2741965.9829759998"/>
    <n v="37056"/>
    <n v="944853.88800000004"/>
    <x v="0"/>
  </r>
  <r>
    <n v="1858211.5731200003"/>
    <n v="23632"/>
    <n v="561732.64"/>
    <x v="0"/>
  </r>
  <r>
    <n v="717479.72517199989"/>
    <n v="11458"/>
    <n v="282806.35599999997"/>
    <x v="0"/>
  </r>
  <r>
    <n v="3289377.1956500001"/>
    <n v="48685"/>
    <n v="1171847.95"/>
    <x v="0"/>
  </r>
  <r>
    <n v="823471.85447999998"/>
    <n v="12198"/>
    <n v="291288.24"/>
    <x v="0"/>
  </r>
  <r>
    <n v="4836482.8937999997"/>
    <n v="70155"/>
    <n v="1676423.8800000001"/>
    <x v="0"/>
  </r>
  <r>
    <n v="798758.98502400017"/>
    <n v="11466"/>
    <n v="295180.70399999997"/>
    <x v="0"/>
  </r>
  <r>
    <n v="3739646.9666399998"/>
    <n v="48165"/>
    <n v="1255757.8799999999"/>
    <x v="0"/>
  </r>
  <r>
    <n v="975142.64390400006"/>
    <n v="12062"/>
    <n v="284132.47200000001"/>
    <x v="0"/>
  </r>
  <r>
    <n v="7131522.6842880016"/>
    <n v="170692"/>
    <n v="3206619.912"/>
    <x v="0"/>
  </r>
  <r>
    <n v="6581100.837344001"/>
    <n v="122767"/>
    <n v="2232395.128"/>
    <x v="0"/>
  </r>
  <r>
    <n v="11120493.499104001"/>
    <n v="207447"/>
    <n v="3772216.2480000001"/>
    <x v="0"/>
  </r>
  <r>
    <n v="1848292.5151079998"/>
    <n v="44837"/>
    <n v="1064071.6839999999"/>
    <x v="0"/>
  </r>
  <r>
    <n v="2351841.3686040002"/>
    <n v="53554"/>
    <n v="1248986.388"/>
    <x v="0"/>
  </r>
  <r>
    <n v="2203571.5855300003"/>
    <n v="50174"/>
    <n v="1005737.8300000001"/>
    <x v="0"/>
  </r>
  <r>
    <n v="1624222.4253119999"/>
    <n v="37008"/>
    <n v="879384.09600000002"/>
    <x v="0"/>
  </r>
  <r>
    <n v="867875.23860799999"/>
    <n v="19754"/>
    <n v="474767.6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204574.0488099996"/>
    <n v="193785"/>
    <n v="2667644.31"/>
    <x v="1"/>
  </r>
  <r>
    <n v="4092448.2759599998"/>
    <n v="164239"/>
    <n v="2884036.84"/>
    <x v="0"/>
  </r>
  <r>
    <n v="7887642.6073500011"/>
    <n v="250701"/>
    <n v="4520139.03"/>
    <x v="0"/>
  </r>
  <r>
    <n v="4208696.5536000011"/>
    <n v="120560"/>
    <n v="2126678.4"/>
    <x v="0"/>
  </r>
  <r>
    <n v="4027807.1771400003"/>
    <n v="86539"/>
    <n v="2012897.1400000001"/>
    <x v="0"/>
  </r>
  <r>
    <s v=""/>
    <s v=""/>
    <s v=""/>
    <x v="0"/>
  </r>
  <r>
    <s v=""/>
    <s v=""/>
    <s v=""/>
    <x v="0"/>
  </r>
  <r>
    <n v="9227369.9868899994"/>
    <n v="144195"/>
    <n v="3315619.83"/>
    <x v="0"/>
  </r>
  <r>
    <n v="2790002.458288"/>
    <n v="52214"/>
    <n v="1175232.7120000001"/>
    <x v="0"/>
  </r>
  <r>
    <n v="3444089.5384"/>
    <n v="57295"/>
    <n v="1287991.6000000001"/>
    <x v="0"/>
  </r>
  <r>
    <n v="2524173.0481000002"/>
    <n v="40253"/>
    <n v="926302.03599999996"/>
    <x v="0"/>
  </r>
  <r>
    <n v="2009433.3179359997"/>
    <n v="31442"/>
    <n v="727001.924"/>
    <x v="0"/>
  </r>
  <r>
    <n v="1784024.921658"/>
    <n v="31087"/>
    <n v="697157.06199999992"/>
    <x v="0"/>
  </r>
  <r>
    <n v="122478.08172599999"/>
    <n v="1763"/>
    <n v="41391.714"/>
    <x v="0"/>
  </r>
  <r>
    <n v="553269.24287999992"/>
    <n v="8640"/>
    <n v="203109.12"/>
    <x v="0"/>
  </r>
  <r>
    <n v="4450259.4572100006"/>
    <n v="79863"/>
    <n v="1786535.31"/>
    <x v="0"/>
  </r>
  <r>
    <n v="553730.57088000001"/>
    <n v="15965"/>
    <n v="281367.15999999997"/>
    <x v="0"/>
  </r>
  <r>
    <n v="1210423.2243840003"/>
    <n v="31427"/>
    <n v="561160.5120000001"/>
    <x v="0"/>
  </r>
  <r>
    <n v="5939054.794999999"/>
    <n v="185450"/>
    <n v="3254276.5999999996"/>
    <x v="0"/>
  </r>
  <r>
    <n v="3375535.1884800005"/>
    <n v="97970"/>
    <n v="1711731.84"/>
    <x v="0"/>
  </r>
  <r>
    <n v="1167195.0230999999"/>
    <n v="31050"/>
    <n v="556602.29999999993"/>
    <x v="0"/>
  </r>
  <r>
    <n v="8864457.5416320004"/>
    <n v="140883"/>
    <n v="3534472.7039999999"/>
    <x v="0"/>
  </r>
  <r>
    <n v="7552387.0822400004"/>
    <n v="237952"/>
    <n v="4184147.9679999999"/>
    <x v="0"/>
  </r>
  <r>
    <n v="6354189.1257039988"/>
    <n v="190582"/>
    <n v="3412561.2919999999"/>
    <x v="0"/>
  </r>
  <r>
    <n v="398513.69211799995"/>
    <n v="14759"/>
    <n v="258607.19799999997"/>
    <x v="0"/>
  </r>
  <r>
    <n v="3505757.1693840004"/>
    <n v="111889"/>
    <n v="1977302.4080000001"/>
    <x v="0"/>
  </r>
  <r>
    <n v="2790164.9155680002"/>
    <n v="73702"/>
    <n v="1370414.9880000001"/>
    <x v="0"/>
  </r>
  <r>
    <n v="5030166.0168199996"/>
    <n v="133121"/>
    <n v="2477914.2940000002"/>
    <x v="0"/>
  </r>
  <r>
    <n v="3283394.415976"/>
    <n v="88931"/>
    <n v="1656606.6680000001"/>
    <x v="0"/>
  </r>
  <r>
    <n v="8084259.0694319997"/>
    <n v="209092"/>
    <n v="3928211.403999999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2682.7463680003"/>
    <n v="30338"/>
    <n v="788302.59200000006"/>
    <x v="0"/>
  </r>
  <r>
    <n v="1019512.1437199999"/>
    <n v="17430"/>
    <n v="400436.82"/>
    <x v="0"/>
  </r>
  <r>
    <n v="119860.555782"/>
    <n v="2269"/>
    <n v="51156.873999999996"/>
    <x v="0"/>
  </r>
  <r>
    <n v="8472.1843079999999"/>
    <n v="243"/>
    <n v="4338.0360000000001"/>
    <x v="0"/>
  </r>
  <r>
    <n v="557836.87244800001"/>
    <n v="16568"/>
    <n v="295308.03200000001"/>
    <x v="0"/>
  </r>
  <r>
    <n v="585293.14031999989"/>
    <n v="16468"/>
    <n v="288321.74400000001"/>
    <x v="0"/>
  </r>
  <r>
    <n v="8765450.7233259995"/>
    <n v="249023"/>
    <n v="4311584.2220000001"/>
    <x v="0"/>
  </r>
  <r>
    <n v="504054.43050200003"/>
    <n v="15907"/>
    <n v="280185.8979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400842.2749999999"/>
    <n v="30748"/>
    <n v="738720.7"/>
    <x v="0"/>
  </r>
  <r>
    <n v="608527.32595199998"/>
    <n v="10608"/>
    <n v="254401.055999999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5624011.9075500006"/>
    <n v="62583"/>
    <n v="1624028.8499999999"/>
    <x v="0"/>
  </r>
  <r>
    <n v="1108716.0949200003"/>
    <n v="15428"/>
    <n v="396962.44"/>
    <x v="0"/>
  </r>
  <r>
    <n v="4190108.9512000005"/>
    <n v="125144"/>
    <n v="2193774.3200000003"/>
    <x v="0"/>
  </r>
  <r>
    <s v=""/>
    <s v=""/>
    <s v=""/>
    <x v="0"/>
  </r>
  <r>
    <s v=""/>
    <s v=""/>
    <s v=""/>
    <x v="0"/>
  </r>
  <r>
    <n v="796431.98249999993"/>
    <n v="47795"/>
    <n v="769499.50000000012"/>
    <x v="0"/>
  </r>
  <r>
    <s v=""/>
    <s v=""/>
    <s v=""/>
    <x v="0"/>
  </r>
  <r>
    <s v=""/>
    <s v=""/>
    <s v=""/>
    <x v="0"/>
  </r>
  <r>
    <n v="3754919.9109400003"/>
    <n v="98710"/>
    <n v="1768685.78"/>
    <x v="0"/>
  </r>
  <r>
    <n v="622949.3893080001"/>
    <n v="16677"/>
    <n v="296783.89199999999"/>
    <x v="0"/>
  </r>
  <r>
    <n v="624394.96477199986"/>
    <n v="16767"/>
    <n v="293556.636"/>
    <x v="0"/>
  </r>
  <r>
    <n v="1985261.1174000001"/>
    <n v="189395"/>
    <n v="3007971.39"/>
    <x v="0"/>
  </r>
  <r>
    <s v=""/>
    <s v=""/>
    <s v=""/>
    <x v="0"/>
  </r>
  <r>
    <s v=""/>
    <s v=""/>
    <s v=""/>
    <x v="0"/>
  </r>
  <r>
    <s v=""/>
    <s v=""/>
    <s v=""/>
    <x v="0"/>
  </r>
  <r>
    <n v="512152.8035000001"/>
    <n v="15011"/>
    <n v="217659.5"/>
    <x v="1"/>
  </r>
  <r>
    <n v="6217640.4139200002"/>
    <n v="87880"/>
    <n v="1895044.32"/>
    <x v="0"/>
  </r>
  <r>
    <n v="11147595.07968"/>
    <n v="118464"/>
    <n v="2899998.7200000002"/>
    <x v="0"/>
  </r>
  <r>
    <n v="7558910.9437320009"/>
    <n v="84921"/>
    <n v="2024346.7980000002"/>
    <x v="0"/>
  </r>
  <r>
    <n v="2027610.8186040004"/>
    <n v="29311"/>
    <n v="682008.348"/>
    <x v="0"/>
  </r>
  <r>
    <n v="1337417.2880640002"/>
    <n v="21024"/>
    <n v="487041.984"/>
    <x v="0"/>
  </r>
  <r>
    <n v="2849092.0142160002"/>
    <n v="20986"/>
    <n v="545594.02800000005"/>
    <x v="0"/>
  </r>
  <r>
    <n v="10198809.1612"/>
    <n v="197165"/>
    <n v="2695245.55"/>
    <x v="1"/>
  </r>
  <r>
    <n v="3759820.0767000006"/>
    <n v="72693"/>
    <n v="1010432.7000000001"/>
    <x v="1"/>
  </r>
  <r>
    <n v="270665.42945"/>
    <n v="5219"/>
    <n v="78024.05"/>
    <x v="1"/>
  </r>
  <r>
    <n v="310939.22064800002"/>
    <n v="6166"/>
    <n v="142829.22400000002"/>
    <x v="0"/>
  </r>
  <r>
    <n v="605268.04319999996"/>
    <n v="9348"/>
    <n v="221547.6"/>
    <x v="0"/>
  </r>
  <r>
    <n v="411597.40544999996"/>
    <n v="17787"/>
    <n v="292951.88999999996"/>
    <x v="0"/>
  </r>
  <r>
    <n v="1573323.1254000003"/>
    <n v="41315"/>
    <n v="765980.1"/>
    <x v="0"/>
  </r>
  <r>
    <n v="1156796.25764"/>
    <n v="30377"/>
    <n v="513675.07"/>
    <x v="0"/>
  </r>
  <r>
    <n v="2136490.7330520004"/>
    <n v="89314"/>
    <n v="1577910.4380000001"/>
    <x v="0"/>
  </r>
  <r>
    <n v="9152004.2130000014"/>
    <n v="196551"/>
    <n v="3589021.2600000002"/>
    <x v="0"/>
  </r>
  <r>
    <n v="2130660.2718719998"/>
    <n v="59932"/>
    <n v="1041378.432"/>
    <x v="0"/>
  </r>
  <r>
    <n v="496958.77058400004"/>
    <n v="14502"/>
    <n v="253291.93200000003"/>
    <x v="0"/>
  </r>
  <r>
    <n v="1594974.2412239995"/>
    <n v="44593"/>
    <n v="771637.27199999988"/>
    <x v="0"/>
  </r>
  <r>
    <n v="3104878.8392479997"/>
    <n v="89701"/>
    <n v="1566538.264"/>
    <x v="0"/>
  </r>
  <r>
    <n v="14083073.659200002"/>
    <n v="164918"/>
    <n v="4248287.6800000006"/>
    <x v="0"/>
  </r>
  <r>
    <n v="6031033.0528000006"/>
    <n v="87104"/>
    <n v="2086140.8"/>
    <x v="0"/>
  </r>
  <r>
    <n v="5251761.9861000003"/>
    <n v="70238"/>
    <n v="1766485.7"/>
    <x v="0"/>
  </r>
  <r>
    <n v="13698687.876479998"/>
    <n v="173412"/>
    <n v="4302351.72"/>
    <x v="0"/>
  </r>
  <r>
    <n v="1607148.7098000001"/>
    <n v="20330"/>
    <n v="487310.1"/>
    <x v="0"/>
  </r>
  <r>
    <n v="3218497.9778280002"/>
    <n v="53641"/>
    <n v="1186324.3559999999"/>
    <x v="0"/>
  </r>
  <r>
    <n v="661912.95557999995"/>
    <n v="14171"/>
    <n v="247907.47399999999"/>
    <x v="0"/>
  </r>
  <r>
    <n v="603387.11627999996"/>
    <n v="13973"/>
    <n v="257857.742"/>
    <x v="0"/>
  </r>
  <r>
    <n v="20696.907630000002"/>
    <n v="609"/>
    <n v="10091.130000000001"/>
    <x v="0"/>
  </r>
  <r>
    <n v="2412977.72364"/>
    <n v="26785"/>
    <n v="587957.53500000003"/>
    <x v="0"/>
  </r>
  <r>
    <n v="18725287.186302003"/>
    <n v="251529"/>
    <n v="5457676.2420000006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28912.2403999998"/>
    <n v="27318"/>
    <n v="605093.69999999995"/>
    <x v="0"/>
  </r>
  <r>
    <n v="2518090.5779200001"/>
    <n v="98816"/>
    <n v="1765841.9200000002"/>
    <x v="0"/>
  </r>
  <r>
    <n v="1026107.58684"/>
    <n v="42287"/>
    <n v="732410.84"/>
    <x v="0"/>
  </r>
  <r>
    <n v="2668.2498000000005"/>
    <n v="122"/>
    <n v="2086.2000000000003"/>
    <x v="0"/>
  </r>
  <r>
    <n v="1056996.4899000002"/>
    <n v="42341"/>
    <n v="732499.3"/>
    <x v="0"/>
  </r>
  <r>
    <n v="1430564.0311200002"/>
    <n v="56471"/>
    <n v="1001795.5399999999"/>
    <x v="0"/>
  </r>
  <r>
    <n v="1776960.2429999998"/>
    <n v="70508"/>
    <n v="1216263"/>
    <x v="0"/>
  </r>
  <r>
    <n v="1034584.9994999998"/>
    <n v="42326"/>
    <n v="730123.5"/>
    <x v="0"/>
  </r>
  <r>
    <n v="918227.77591999993"/>
    <n v="42283"/>
    <n v="731073.07"/>
    <x v="0"/>
  </r>
  <r>
    <n v="1573898.6959899999"/>
    <n v="70429"/>
    <n v="1213491.67"/>
    <x v="0"/>
  </r>
  <r>
    <n v="984568.39404000004"/>
    <n v="42503"/>
    <n v="752728.13"/>
    <x v="0"/>
  </r>
  <r>
    <n v="2252.5808000000002"/>
    <n v="116"/>
    <n v="1995.1999999999998"/>
    <x v="0"/>
  </r>
  <r>
    <n v="1728505.9165500002"/>
    <n v="24721"/>
    <n v="545098.05000000005"/>
    <x v="0"/>
  </r>
  <r>
    <n v="346366.80850800005"/>
    <n v="14154"/>
    <n v="254120.916"/>
    <x v="0"/>
  </r>
  <r>
    <n v="1093419.7296"/>
    <n v="42460"/>
    <n v="746871.4"/>
    <x v="0"/>
  </r>
  <r>
    <n v="714811.82290100004"/>
    <n v="28277"/>
    <n v="496742.05900000001"/>
    <x v="0"/>
  </r>
  <r>
    <n v="341971.25580799999"/>
    <n v="14144"/>
    <n v="251819.77599999998"/>
    <x v="0"/>
  </r>
  <r>
    <n v="1374941.70576"/>
    <n v="27052"/>
    <n v="591627.24"/>
    <x v="0"/>
  </r>
  <r>
    <n v="4859208.1345499996"/>
    <n v="95029"/>
    <n v="2095389.45"/>
    <x v="0"/>
  </r>
  <r>
    <n v="729265.3327400001"/>
    <n v="10238"/>
    <n v="209981.38"/>
    <x v="0"/>
  </r>
  <r>
    <n v="3589661.1243999996"/>
    <n v="62555"/>
    <n v="1500694.45"/>
    <x v="0"/>
  </r>
  <r>
    <n v="2190134.5919999997"/>
    <n v="37834"/>
    <n v="912556.08000000007"/>
    <x v="0"/>
  </r>
  <r>
    <n v="1480039.5151499999"/>
    <n v="25781"/>
    <n v="617454.94999999995"/>
    <x v="0"/>
  </r>
  <r>
    <n v="2171161.5962400003"/>
    <n v="37804"/>
    <n v="905027.76"/>
    <x v="0"/>
  </r>
  <r>
    <s v=""/>
    <s v=""/>
    <s v=""/>
    <x v="0"/>
  </r>
  <r>
    <s v=""/>
    <s v=""/>
    <s v=""/>
    <x v="0"/>
  </r>
  <r>
    <s v=""/>
    <s v=""/>
    <s v=""/>
    <x v="0"/>
  </r>
  <r>
    <n v="1046938.903652"/>
    <n v="11734"/>
    <n v="273566.47600000002"/>
    <x v="0"/>
  </r>
  <r>
    <n v="991309.18566400011"/>
    <n v="11162"/>
    <n v="258422.62400000001"/>
    <x v="0"/>
  </r>
  <r>
    <n v="1990584.4135850002"/>
    <n v="22135"/>
    <n v="529269.98499999999"/>
    <x v="0"/>
  </r>
  <r>
    <n v="2084757.0183999999"/>
    <n v="25798"/>
    <n v="672502.26400000008"/>
    <x v="0"/>
  </r>
  <r>
    <n v="9127859.4704519976"/>
    <n v="121458"/>
    <n v="3048717.2579999999"/>
    <x v="0"/>
  </r>
  <r>
    <n v="797201.05732800008"/>
    <n v="12766"/>
    <n v="298800.99599999998"/>
    <x v="0"/>
  </r>
  <r>
    <n v="2398468.5828000004"/>
    <n v="38715"/>
    <n v="907479.60000000009"/>
    <x v="0"/>
  </r>
  <r>
    <n v="1848800.8333800002"/>
    <n v="25023"/>
    <n v="626075.46"/>
    <x v="0"/>
  </r>
  <r>
    <n v="2759643.3942"/>
    <n v="32670"/>
    <n v="778460.76"/>
    <x v="0"/>
  </r>
  <r>
    <n v="17383732.285799999"/>
    <n v="253300"/>
    <n v="6582253.7999999998"/>
    <x v="0"/>
  </r>
  <r>
    <n v="4163945.46386"/>
    <n v="55783"/>
    <n v="1326519.74"/>
    <x v="0"/>
  </r>
  <r>
    <n v="16812600.683807999"/>
    <n v="198734"/>
    <n v="4738613.4960000003"/>
    <x v="0"/>
  </r>
  <r>
    <n v="683899.91419199994"/>
    <n v="10742"/>
    <n v="247431.228"/>
    <x v="0"/>
  </r>
  <r>
    <n v="811941.0793199999"/>
    <n v="12372"/>
    <n v="308137.0320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30187.1337600001"/>
    <n v="34280"/>
    <n v="726084.68"/>
    <x v="0"/>
  </r>
  <r>
    <n v="1260516.7752299998"/>
    <n v="23607"/>
    <n v="587106.09"/>
    <x v="0"/>
  </r>
  <r>
    <n v="17891.627220000002"/>
    <n v="459"/>
    <n v="10791.09"/>
    <x v="0"/>
  </r>
  <r>
    <n v="563.01300000000003"/>
    <n v="22"/>
    <n v="479.16"/>
    <x v="0"/>
  </r>
  <r>
    <n v="238612.09553999998"/>
    <n v="7599"/>
    <n v="140277.54"/>
    <x v="0"/>
  </r>
  <r>
    <n v="144347.71050000002"/>
    <n v="7894"/>
    <n v="118804.70000000001"/>
    <x v="0"/>
  </r>
  <r>
    <n v="905255.18495999998"/>
    <n v="20274"/>
    <n v="444406.08"/>
    <x v="0"/>
  </r>
  <r>
    <n v="185191.26119999998"/>
    <n v="7804"/>
    <n v="131341.31999999998"/>
    <x v="0"/>
  </r>
  <r>
    <n v="420210.58463999996"/>
    <n v="13224"/>
    <n v="263289.84000000003"/>
    <x v="0"/>
  </r>
  <r>
    <n v="659001.77352000005"/>
    <n v="29039"/>
    <n v="449523.72000000003"/>
    <x v="0"/>
  </r>
  <r>
    <n v="4543936.4712279998"/>
    <n v="101822"/>
    <n v="2282238.3080000002"/>
    <x v="0"/>
  </r>
  <r>
    <n v="5046673.6548799993"/>
    <n v="84920"/>
    <n v="1950782.2400000002"/>
    <x v="0"/>
  </r>
  <r>
    <n v="1436518.4753219998"/>
    <n v="33123"/>
    <n v="757258.02599999995"/>
    <x v="0"/>
  </r>
  <r>
    <n v="2945337.5800799993"/>
    <n v="58727"/>
    <n v="1319595.69"/>
    <x v="0"/>
  </r>
  <r>
    <n v="5734533.2492000014"/>
    <n v="115640"/>
    <n v="2603056.4000000004"/>
    <x v="0"/>
  </r>
  <r>
    <n v="2697266.8183999998"/>
    <n v="57428"/>
    <n v="1325438.24"/>
    <x v="0"/>
  </r>
  <r>
    <n v="3107973.5856000003"/>
    <n v="62855"/>
    <n v="1463264.4000000001"/>
    <x v="0"/>
  </r>
  <r>
    <n v="784012.96847999992"/>
    <n v="20356"/>
    <n v="471444.96"/>
    <x v="0"/>
  </r>
  <r>
    <n v="1739470.923"/>
    <n v="45659"/>
    <n v="1023218.1900000001"/>
    <x v="0"/>
  </r>
  <r>
    <n v="2754075.8484000005"/>
    <n v="72285"/>
    <n v="1645206.6"/>
    <x v="0"/>
  </r>
  <r>
    <n v="5048187.4123799996"/>
    <n v="93593"/>
    <n v="2159190.5100000002"/>
    <x v="0"/>
  </r>
  <r>
    <n v="309891.91294000001"/>
    <n v="6683"/>
    <n v="160565.758"/>
    <x v="0"/>
  </r>
  <r>
    <n v="2037139.1701079998"/>
    <n v="55839"/>
    <n v="997619.57400000002"/>
    <x v="0"/>
  </r>
  <r>
    <n v="6713.8931199999997"/>
    <n v="121"/>
    <n v="3131.48"/>
    <x v="0"/>
  </r>
  <r>
    <n v="2821652.4440000001"/>
    <n v="47230"/>
    <n v="1085250.9400000002"/>
    <x v="0"/>
  </r>
  <r>
    <n v="3688106.4448619992"/>
    <n v="81249"/>
    <n v="1819490.1059999999"/>
    <x v="0"/>
  </r>
  <r>
    <n v="1511134.46364"/>
    <n v="29235"/>
    <n v="701873.88"/>
    <x v="0"/>
  </r>
  <r>
    <n v="91819.16339999999"/>
    <n v="1506"/>
    <n v="35993.4"/>
    <x v="0"/>
  </r>
  <r>
    <n v="495985.21336000011"/>
    <n v="10885"/>
    <n v="241472.84000000003"/>
    <x v="0"/>
  </r>
  <r>
    <n v="304588.69980000006"/>
    <n v="6547"/>
    <n v="151235.70000000001"/>
    <x v="0"/>
  </r>
  <r>
    <n v="308306.77660799999"/>
    <n v="6401"/>
    <n v="147939.91199999998"/>
    <x v="0"/>
  </r>
  <r>
    <n v="296529.73843999999"/>
    <n v="4798"/>
    <n v="116514.632"/>
    <x v="0"/>
  </r>
  <r>
    <n v="164961.20168"/>
    <n v="3251"/>
    <n v="75670.275999999998"/>
    <x v="0"/>
  </r>
  <r>
    <n v="172706.31534"/>
    <n v="3237"/>
    <n v="78147.653999999995"/>
    <x v="0"/>
  </r>
  <r>
    <n v="2488486.8133319998"/>
    <n v="46562"/>
    <n v="1082892.4340000001"/>
    <x v="0"/>
  </r>
  <r>
    <n v="1940687.13696"/>
    <n v="59884"/>
    <n v="1058749.1199999999"/>
    <x v="0"/>
  </r>
  <r>
    <n v="420299.31995999999"/>
    <n v="16243"/>
    <n v="288865.51199999999"/>
    <x v="0"/>
  </r>
  <r>
    <n v="1184390.9819369998"/>
    <n v="48871"/>
    <n v="871516.54299999995"/>
    <x v="0"/>
  </r>
  <r>
    <n v="1178302.68624"/>
    <n v="48974"/>
    <n v="866399.03399999999"/>
    <x v="0"/>
  </r>
  <r>
    <n v="1527929.5565520003"/>
    <n v="65608"/>
    <n v="1154897.6240000001"/>
    <x v="0"/>
  </r>
  <r>
    <n v="2306763.0374399996"/>
    <n v="97992"/>
    <n v="1726619.04"/>
    <x v="0"/>
  </r>
  <r>
    <n v="1120839.704688"/>
    <n v="48788"/>
    <n v="866182.15200000012"/>
    <x v="0"/>
  </r>
  <r>
    <n v="359071.78064000007"/>
    <n v="16144"/>
    <n v="280744.16000000003"/>
    <x v="0"/>
  </r>
  <r>
    <n v="772813.66399999987"/>
    <n v="32702"/>
    <n v="552009.76"/>
    <x v="0"/>
  </r>
  <r>
    <n v="1352815.1868"/>
    <n v="64955"/>
    <n v="1150353.05"/>
    <x v="0"/>
  </r>
  <r>
    <n v="1134505.7102160002"/>
    <n v="35146"/>
    <n v="627145.22400000005"/>
    <x v="0"/>
  </r>
  <r>
    <n v="525424.69209599996"/>
    <n v="17608"/>
    <n v="310534.68799999997"/>
    <x v="0"/>
  </r>
  <r>
    <n v="1004490.9587430001"/>
    <n v="35193"/>
    <n v="607677.53099999996"/>
    <x v="0"/>
  </r>
  <r>
    <n v="482912.43940800003"/>
    <n v="17624"/>
    <n v="315011.37599999999"/>
    <x v="0"/>
  </r>
  <r>
    <n v="413416.59004799998"/>
    <n v="14056"/>
    <n v="245642.65599999999"/>
    <x v="0"/>
  </r>
  <r>
    <n v="418755.79679999995"/>
    <n v="14087"/>
    <n v="253791.39199999996"/>
    <x v="0"/>
  </r>
  <r>
    <n v="751810.67711199995"/>
    <n v="28198"/>
    <n v="498879.016"/>
    <x v="0"/>
  </r>
  <r>
    <n v="653915.66240000015"/>
    <n v="28105"/>
    <n v="480820.34"/>
    <x v="0"/>
  </r>
  <r>
    <n v="2075417.89903"/>
    <n v="72851"/>
    <n v="1242765.209"/>
    <x v="0"/>
  </r>
  <r>
    <n v="2262191.6072000004"/>
    <n v="81074"/>
    <n v="1431766.84"/>
    <x v="0"/>
  </r>
  <r>
    <n v="867542.63232000009"/>
    <n v="15001"/>
    <n v="327621.84000000003"/>
    <x v="0"/>
  </r>
  <r>
    <n v="998561.84400000004"/>
    <n v="32130"/>
    <n v="571914"/>
    <x v="0"/>
  </r>
  <r>
    <n v="475185.91635000001"/>
    <n v="16311"/>
    <n v="292782.45"/>
    <x v="0"/>
  </r>
  <r>
    <n v="449242.01819999999"/>
    <n v="16395"/>
    <n v="288715.95"/>
    <x v="0"/>
  </r>
  <r>
    <n v="462798.30168000003"/>
    <n v="16458"/>
    <n v="293281.56"/>
    <x v="0"/>
  </r>
  <r>
    <n v="419952.08250000002"/>
    <n v="16125"/>
    <n v="267997.5"/>
    <x v="0"/>
  </r>
  <r>
    <n v="969015.79631999985"/>
    <n v="32812"/>
    <n v="563053.92000000004"/>
    <x v="0"/>
  </r>
  <r>
    <n v="1332274.90176"/>
    <n v="48983"/>
    <n v="846426.24000000011"/>
    <x v="0"/>
  </r>
  <r>
    <n v="4447063.6069640005"/>
    <n v="149222"/>
    <n v="2677341.1239999998"/>
    <x v="0"/>
  </r>
  <r>
    <n v="767331.99106200004"/>
    <n v="25779"/>
    <n v="462526.81800000003"/>
    <x v="0"/>
  </r>
  <r>
    <n v="677378.63520000002"/>
    <n v="11097"/>
    <n v="261334.35"/>
    <x v="0"/>
  </r>
  <r>
    <n v="618447.54403200001"/>
    <n v="11203"/>
    <n v="248572.16399999999"/>
    <x v="0"/>
  </r>
  <r>
    <n v="1224310.380898"/>
    <n v="22237"/>
    <n v="502178.17099999997"/>
    <x v="0"/>
  </r>
  <r>
    <n v="1322633.5335359999"/>
    <n v="22512"/>
    <n v="526735.77599999995"/>
    <x v="0"/>
  </r>
  <r>
    <n v="5047862.1828940008"/>
    <n v="101606"/>
    <n v="2338055.6659999997"/>
    <x v="0"/>
  </r>
  <r>
    <n v="917377.66276199999"/>
    <n v="15642"/>
    <n v="361314.55800000002"/>
    <x v="0"/>
  </r>
  <r>
    <n v="813649.09034999995"/>
    <n v="16087"/>
    <n v="371529.26499999996"/>
    <x v="0"/>
  </r>
  <r>
    <n v="2112713.1053999998"/>
    <n v="49506"/>
    <n v="1111954.2659999998"/>
    <x v="0"/>
  </r>
  <r>
    <n v="761356.92451499996"/>
    <n v="15123"/>
    <n v="385107.19500000001"/>
    <x v="0"/>
  </r>
  <r>
    <n v="273671.36311999999"/>
    <n v="6442"/>
    <n v="145569.87400000001"/>
    <x v="0"/>
  </r>
  <r>
    <n v="138318.68746800002"/>
    <n v="3263"/>
    <n v="72494.070999999996"/>
    <x v="0"/>
  </r>
  <r>
    <n v="383907.89136000001"/>
    <n v="8022"/>
    <n v="181088.62800000003"/>
    <x v="0"/>
  </r>
  <r>
    <n v="1953551.5789019994"/>
    <n v="59378"/>
    <n v="1337133.1819999998"/>
    <x v="0"/>
  </r>
  <r>
    <n v="4303213.4745600009"/>
    <n v="82160"/>
    <n v="1872590.7200000002"/>
    <x v="0"/>
  </r>
  <r>
    <n v="156846.66623999999"/>
    <n v="4572"/>
    <n v="89117.423999999999"/>
    <x v="0"/>
  </r>
  <r>
    <n v="500077.99296000006"/>
    <n v="9672"/>
    <n v="223249.10400000002"/>
    <x v="0"/>
  </r>
  <r>
    <n v="768262.09693200001"/>
    <n v="16183"/>
    <n v="385867.45200000005"/>
    <x v="0"/>
  </r>
  <r>
    <n v="1853430.733056"/>
    <n v="36832"/>
    <n v="938921.34400000004"/>
    <x v="0"/>
  </r>
  <r>
    <n v="4467470.193479999"/>
    <n v="79845"/>
    <n v="2016006.4049999998"/>
    <x v="0"/>
  </r>
  <r>
    <n v="43172.286528000004"/>
    <n v="1571"/>
    <n v="28328.272000000001"/>
    <x v="0"/>
  </r>
  <r>
    <n v="5136074.8525900003"/>
    <n v="99055"/>
    <n v="2398913.9900000002"/>
    <x v="0"/>
  </r>
  <r>
    <n v="3593503.7671159999"/>
    <n v="73399"/>
    <n v="1687883.4039999999"/>
    <x v="0"/>
  </r>
  <r>
    <n v="2843809.6377599998"/>
    <n v="59760"/>
    <n v="1350336.96"/>
    <x v="0"/>
  </r>
  <r>
    <n v="235621.11955200002"/>
    <n v="4726"/>
    <n v="107885.128"/>
    <x v="0"/>
  </r>
  <r>
    <n v="858846.05575199996"/>
    <n v="19917"/>
    <n v="442476.07200000004"/>
    <x v="0"/>
  </r>
  <r>
    <n v="1252635.3840000001"/>
    <n v="29900"/>
    <n v="677833"/>
    <x v="0"/>
  </r>
  <r>
    <n v="112240.15501999999"/>
    <n v="2429"/>
    <n v="57411.843999999997"/>
    <x v="0"/>
  </r>
  <r>
    <n v="1633953.4678799999"/>
    <n v="34611"/>
    <n v="818204.04"/>
    <x v="0"/>
  </r>
  <r>
    <n v="1233584.8473"/>
    <n v="27851"/>
    <n v="632607.61399999994"/>
    <x v="0"/>
  </r>
  <r>
    <n v="962205.64563200017"/>
    <n v="21439"/>
    <n v="484006.864"/>
    <x v="0"/>
  </r>
  <r>
    <n v="2879873.568"/>
    <n v="45630"/>
    <n v="1104246"/>
    <x v="0"/>
  </r>
  <r>
    <n v="7470319.959999999"/>
    <n v="121325"/>
    <n v="2814740"/>
    <x v="0"/>
  </r>
  <r>
    <n v="2273648.58684"/>
    <n v="42258"/>
    <n v="990696.55199999991"/>
    <x v="0"/>
  </r>
  <r>
    <n v="6305140.841616"/>
    <n v="131853"/>
    <n v="3107511.5040000002"/>
    <x v="0"/>
  </r>
  <r>
    <n v="3150503.6107999999"/>
    <n v="59150"/>
    <n v="1384228.3"/>
    <x v="0"/>
  </r>
  <r>
    <n v="1331732.9084000001"/>
    <n v="47725"/>
    <n v="857522.8"/>
    <x v="0"/>
  </r>
  <r>
    <n v="441093.17375199992"/>
    <n v="15806"/>
    <n v="282389.99599999998"/>
    <x v="0"/>
  </r>
  <r>
    <n v="1031437.6836400001"/>
    <n v="31993"/>
    <n v="566724.00199999998"/>
    <x v="0"/>
  </r>
  <r>
    <n v="1516128.6672839997"/>
    <n v="47778"/>
    <n v="856086.20399999991"/>
    <x v="0"/>
  </r>
  <r>
    <n v="5280572.8098719995"/>
    <n v="175194"/>
    <n v="3120905.9160000002"/>
    <x v="0"/>
  </r>
  <r>
    <n v="1372396.95264"/>
    <n v="48062"/>
    <n v="849255.54"/>
    <x v="0"/>
  </r>
  <r>
    <n v="1356299.6014699999"/>
    <n v="20963"/>
    <n v="515899.43"/>
    <x v="0"/>
  </r>
  <r>
    <n v="1408200.52413"/>
    <n v="24963"/>
    <n v="609346.82999999996"/>
    <x v="0"/>
  </r>
  <r>
    <n v="967701.29841000005"/>
    <n v="17739"/>
    <n v="433363.77"/>
    <x v="0"/>
  </r>
  <r>
    <n v="332845.54830000002"/>
    <n v="4903"/>
    <n v="115171.46999999999"/>
    <x v="0"/>
  </r>
  <r>
    <n v="635873.95350000006"/>
    <n v="14230"/>
    <n v="254859.3"/>
    <x v="0"/>
  </r>
  <r>
    <n v="1241147.3359999999"/>
    <n v="30160"/>
    <n v="539864"/>
    <x v="0"/>
  </r>
  <r>
    <n v="1231662.67356"/>
    <n v="29963"/>
    <n v="535738.43999999994"/>
    <x v="0"/>
  </r>
  <r>
    <n v="598403.94570000004"/>
    <n v="15098"/>
    <n v="260742.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41327.6558739999"/>
    <n v="31829"/>
    <n v="571235.06299999997"/>
    <x v="0"/>
  </r>
  <r>
    <n v="569405.7699839999"/>
    <n v="15903"/>
    <n v="280910.592"/>
    <x v="0"/>
  </r>
  <r>
    <n v="600184.77023999998"/>
    <n v="15888"/>
    <n v="285666.24"/>
    <x v="0"/>
  </r>
  <r>
    <n v="23118.627839999997"/>
    <n v="480"/>
    <n v="11941.44"/>
    <x v="0"/>
  </r>
  <r>
    <n v="1090612.71774"/>
    <n v="29190"/>
    <n v="534352.14"/>
    <x v="0"/>
  </r>
  <r>
    <n v="565065.54189200001"/>
    <n v="15877"/>
    <n v="282674.10799999995"/>
    <x v="0"/>
  </r>
  <r>
    <n v="6088152.1660740003"/>
    <n v="143517"/>
    <n v="2546278.6140000001"/>
    <x v="0"/>
  </r>
  <r>
    <n v="684632.06427000021"/>
    <n v="15889"/>
    <n v="281394.19"/>
    <x v="0"/>
  </r>
  <r>
    <n v="688839.82065599994"/>
    <n v="15892"/>
    <n v="284879.99199999997"/>
    <x v="0"/>
  </r>
  <r>
    <n v="2638277.6532239998"/>
    <n v="63704"/>
    <n v="1126987.4639999999"/>
    <x v="0"/>
  </r>
  <r>
    <n v="3635496.96006"/>
    <n v="79518"/>
    <n v="1422895.0919999999"/>
    <x v="0"/>
  </r>
  <r>
    <n v="658523.36945599993"/>
    <n v="15896"/>
    <n v="284951.696"/>
    <x v="0"/>
  </r>
  <r>
    <n v="1963429.926192"/>
    <n v="47709"/>
    <n v="849601.87199999997"/>
    <x v="0"/>
  </r>
  <r>
    <n v="1141632.0403200001"/>
    <n v="15602"/>
    <n v="404403.84"/>
    <x v="0"/>
  </r>
  <r>
    <n v="1803248.6889999995"/>
    <n v="44990"/>
    <n v="797897.65"/>
    <x v="0"/>
  </r>
  <r>
    <n v="3204613.4730400001"/>
    <n v="78148"/>
    <n v="1378921.46"/>
    <x v="0"/>
  </r>
  <r>
    <n v="1280974.22768"/>
    <n v="31682"/>
    <n v="559377.39199999999"/>
    <x v="0"/>
  </r>
  <r>
    <n v="598608.52967999992"/>
    <n v="14980"/>
    <n v="263588.08"/>
    <x v="0"/>
  </r>
  <r>
    <n v="577785.55723199993"/>
    <n v="15574"/>
    <n v="277248.348"/>
    <x v="0"/>
  </r>
  <r>
    <n v="1250885.455596"/>
    <n v="30996"/>
    <n v="542213.02799999993"/>
    <x v="0"/>
  </r>
  <r>
    <n v="1171378.9342299998"/>
    <n v="31613"/>
    <n v="566979.15499999991"/>
    <x v="0"/>
  </r>
  <r>
    <n v="1258844.0139359997"/>
    <n v="31644"/>
    <n v="557503.99199999997"/>
    <x v="0"/>
  </r>
  <r>
    <n v="1262203.121025"/>
    <n v="21455"/>
    <n v="555791.77500000002"/>
    <x v="0"/>
  </r>
  <r>
    <n v="1355791.2848479999"/>
    <n v="34489"/>
    <n v="608523.91599999997"/>
    <x v="0"/>
  </r>
  <r>
    <n v="3697979.0179199995"/>
    <n v="90777"/>
    <n v="1627631.6099999999"/>
    <x v="0"/>
  </r>
  <r>
    <n v="599542.40760000004"/>
    <n v="15800"/>
    <n v="285632.39999999997"/>
    <x v="0"/>
  </r>
  <r>
    <n v="595063.87819199997"/>
    <n v="15786"/>
    <n v="283769.136"/>
    <x v="0"/>
  </r>
  <r>
    <n v="2850853.43218"/>
    <n v="46306"/>
    <n v="1206965.8900000001"/>
    <x v="0"/>
  </r>
  <r>
    <n v="585546.66175999993"/>
    <n v="15760"/>
    <n v="275421.76"/>
    <x v="0"/>
  </r>
  <r>
    <n v="643780.50969600002"/>
    <n v="15872"/>
    <n v="278331.39199999999"/>
    <x v="0"/>
  </r>
  <r>
    <n v="1241703.530302"/>
    <n v="30109"/>
    <n v="530189.38100000005"/>
    <x v="0"/>
  </r>
  <r>
    <n v="2913977.3544000001"/>
    <n v="74210"/>
    <n v="1309064.4000000001"/>
    <x v="0"/>
  </r>
  <r>
    <n v="2337332.4878400005"/>
    <n v="60717"/>
    <n v="1139050.9200000002"/>
    <x v="0"/>
  </r>
  <r>
    <n v="1667939.447808"/>
    <n v="38448"/>
    <n v="690372.28799999994"/>
    <x v="0"/>
  </r>
  <r>
    <n v="1671269.9327199999"/>
    <n v="43558"/>
    <n v="830651.06"/>
    <x v="0"/>
  </r>
  <r>
    <n v="1367161.8807000001"/>
    <n v="45001"/>
    <n v="699315.53999999992"/>
    <x v="0"/>
  </r>
  <r>
    <n v="2604744.3399299998"/>
    <n v="74409"/>
    <n v="1386239.67"/>
    <x v="0"/>
  </r>
  <r>
    <n v="5399847.2744100001"/>
    <n v="148761"/>
    <n v="2661334.29"/>
    <x v="0"/>
  </r>
  <r>
    <n v="1096207.9128"/>
    <n v="29953"/>
    <n v="529569.04"/>
    <x v="0"/>
  </r>
  <r>
    <n v="3016616.3501599999"/>
    <n v="78157"/>
    <n v="1372436.92"/>
    <x v="0"/>
  </r>
  <r>
    <n v="499593.41136000003"/>
    <n v="13126"/>
    <n v="237449.34"/>
    <x v="0"/>
  </r>
  <r>
    <n v="461079.87569999998"/>
    <n v="13339"/>
    <n v="238901.49"/>
    <x v="0"/>
  </r>
  <r>
    <n v="482720.90418000007"/>
    <n v="13137"/>
    <n v="236860.11000000002"/>
    <x v="0"/>
  </r>
  <r>
    <n v="1862493.5447999996"/>
    <n v="51912"/>
    <n v="918842.39999999991"/>
    <x v="0"/>
  </r>
  <r>
    <n v="675687.52304"/>
    <n v="15254"/>
    <n v="269843.26"/>
    <x v="0"/>
  </r>
  <r>
    <n v="416888.72040000005"/>
    <n v="16392"/>
    <n v="295875.60000000003"/>
    <x v="0"/>
  </r>
  <r>
    <n v="417015.25215000001"/>
    <n v="16303"/>
    <n v="291008.55000000005"/>
    <x v="0"/>
  </r>
  <r>
    <n v="748293.8125"/>
    <n v="26090"/>
    <n v="460488.49999999994"/>
    <x v="0"/>
  </r>
  <r>
    <n v="663247.04822999996"/>
    <n v="26091"/>
    <n v="461549.79000000004"/>
    <x v="0"/>
  </r>
  <r>
    <n v="373019.78564999998"/>
    <n v="12995"/>
    <n v="230401.35"/>
    <x v="0"/>
  </r>
  <r>
    <n v="372577.27252000006"/>
    <n v="12893"/>
    <n v="231558.28"/>
    <x v="0"/>
  </r>
  <r>
    <n v="459962.75088000007"/>
    <n v="13257"/>
    <n v="233720.90999999997"/>
    <x v="0"/>
  </r>
  <r>
    <n v="844868.76812999987"/>
    <n v="26907"/>
    <n v="478137.39"/>
    <x v="0"/>
  </r>
  <r>
    <n v="3588735.5840159999"/>
    <n v="95678"/>
    <n v="1691204.3279999997"/>
    <x v="0"/>
  </r>
  <r>
    <n v="24043315.277415"/>
    <n v="646435"/>
    <n v="11389538.265000001"/>
    <x v="0"/>
  </r>
  <r>
    <n v="1690259.3828879998"/>
    <n v="47582"/>
    <n v="811844.08400000003"/>
    <x v="0"/>
  </r>
  <r>
    <n v="556164.14759999991"/>
    <n v="15700"/>
    <n v="269851.59999999998"/>
    <x v="0"/>
  </r>
  <r>
    <n v="1164526.7362889999"/>
    <n v="31693"/>
    <n v="552694.22699999996"/>
    <x v="0"/>
  </r>
  <r>
    <n v="1138833.5376599999"/>
    <n v="31785"/>
    <n v="557159.26500000001"/>
    <x v="0"/>
  </r>
  <r>
    <n v="1635123.5237699999"/>
    <n v="47367"/>
    <n v="839816.91"/>
    <x v="0"/>
  </r>
  <r>
    <n v="2882054.2107870001"/>
    <n v="79613"/>
    <n v="1390281.8190000001"/>
    <x v="0"/>
  </r>
  <r>
    <n v="12267558.899969999"/>
    <n v="377465"/>
    <n v="6627530.4699999997"/>
    <x v="0"/>
  </r>
  <r>
    <n v="12939589.963439999"/>
    <n v="401498"/>
    <n v="7082424.7200000007"/>
    <x v="0"/>
  </r>
  <r>
    <n v="371530.02240000007"/>
    <n v="14184"/>
    <n v="242830.08000000002"/>
    <x v="0"/>
  </r>
  <r>
    <n v="414454.50446400006"/>
    <n v="14663"/>
    <n v="253024.728"/>
    <x v="0"/>
  </r>
  <r>
    <n v="1321006.4180700001"/>
    <n v="63339"/>
    <n v="1074862.8299999998"/>
    <x v="0"/>
  </r>
  <r>
    <n v="22929441.123270001"/>
    <n v="484990"/>
    <n v="8482960.0899999999"/>
    <x v="0"/>
  </r>
  <r>
    <n v="15609583.823680002"/>
    <n v="514627"/>
    <n v="10136093.392000001"/>
    <x v="0"/>
  </r>
  <r>
    <s v=""/>
    <s v=""/>
    <s v=""/>
    <x v="0"/>
  </r>
  <r>
    <n v="1575050.3671800001"/>
    <n v="22278"/>
    <n v="545944.66799999995"/>
    <x v="0"/>
  </r>
  <r>
    <n v="1689977.3085160002"/>
    <n v="23293"/>
    <n v="606596.30599999998"/>
    <x v="0"/>
  </r>
  <r>
    <n v="1921231.6020000002"/>
    <n v="25750"/>
    <n v="652814"/>
    <x v="0"/>
  </r>
  <r>
    <n v="5922872.1784800002"/>
    <n v="81342"/>
    <n v="1977586.7040000001"/>
    <x v="0"/>
  </r>
  <r>
    <n v="7583243.4157499997"/>
    <n v="105015"/>
    <n v="2732700.3299999996"/>
    <x v="0"/>
  </r>
  <r>
    <n v="21319295.035643999"/>
    <n v="245346"/>
    <n v="6369672.852"/>
    <x v="0"/>
  </r>
  <r>
    <n v="18638.675748000001"/>
    <n v="231"/>
    <n v="5517.6660000000002"/>
    <x v="0"/>
  </r>
  <r>
    <n v="2847766.6277279998"/>
    <n v="34452"/>
    <n v="783645.19199999992"/>
    <x v="0"/>
  </r>
  <r>
    <n v="1792652.7753680004"/>
    <n v="21463"/>
    <n v="525242.53600000008"/>
    <x v="0"/>
  </r>
  <r>
    <n v="2350434.7372999997"/>
    <n v="25918"/>
    <n v="638878.69999999995"/>
    <x v="0"/>
  </r>
  <r>
    <n v="15478650.853512002"/>
    <n v="165036"/>
    <n v="3792857.352"/>
    <x v="0"/>
  </r>
  <r>
    <n v="3141233.790912"/>
    <n v="39088"/>
    <n v="974932.89599999995"/>
    <x v="0"/>
  </r>
  <r>
    <n v="4403130.5582880005"/>
    <n v="60074"/>
    <n v="1450306.5079999999"/>
    <x v="0"/>
  </r>
  <r>
    <n v="3253513.3263359992"/>
    <n v="46228"/>
    <n v="1203222.3839999998"/>
    <x v="0"/>
  </r>
  <r>
    <n v="2951458.5945599996"/>
    <n v="34704"/>
    <n v="906746.11199999996"/>
    <x v="0"/>
  </r>
  <r>
    <n v="2628857.9288059999"/>
    <n v="36473"/>
    <n v="926633.03799999994"/>
    <x v="0"/>
  </r>
  <r>
    <n v="8832710.7937320005"/>
    <n v="131397"/>
    <n v="3197940.1860000002"/>
    <x v="0"/>
  </r>
  <r>
    <n v="2399543.1707759998"/>
    <n v="36259"/>
    <n v="882834.13199999998"/>
    <x v="0"/>
  </r>
  <r>
    <n v="2741932.7035640003"/>
    <n v="34522"/>
    <n v="885351.21200000006"/>
    <x v="0"/>
  </r>
  <r>
    <n v="1590566.3055360003"/>
    <n v="23976"/>
    <n v="583479.93599999999"/>
    <x v="0"/>
  </r>
  <r>
    <n v="960000.76902400015"/>
    <n v="11968"/>
    <n v="296662.78399999999"/>
    <x v="0"/>
  </r>
  <r>
    <n v="4218087.2382359998"/>
    <n v="273046"/>
    <n v="3633150.0759999999"/>
    <x v="1"/>
  </r>
  <r>
    <n v="401009.69662800006"/>
    <n v="21587"/>
    <n v="287668.36200000002"/>
    <x v="1"/>
  </r>
  <r>
    <n v="2571940.2025840003"/>
    <n v="143947"/>
    <n v="1915070.888"/>
    <x v="1"/>
  </r>
  <r>
    <n v="1099868.1006"/>
    <n v="39002"/>
    <n v="713736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405071.4367999993"/>
    <n v="126272"/>
    <n v="3035578.88"/>
    <x v="0"/>
  </r>
  <r>
    <n v="997834.33649999998"/>
    <n v="23295"/>
    <n v="557449.35"/>
    <x v="0"/>
  </r>
  <r>
    <n v="64945.653120000003"/>
    <n v="1566"/>
    <n v="37239.480000000003"/>
    <x v="0"/>
  </r>
  <r>
    <n v="1027413.6965399999"/>
    <n v="20471"/>
    <n v="487619.22000000003"/>
    <x v="0"/>
  </r>
  <r>
    <n v="586580.03819999995"/>
    <n v="15990"/>
    <n v="369848.7"/>
    <x v="0"/>
  </r>
  <r>
    <n v="237225.69792000001"/>
    <n v="6264"/>
    <n v="148080.95999999999"/>
    <x v="0"/>
  </r>
  <r>
    <n v="161884.68687999999"/>
    <n v="4808"/>
    <n v="110728.24"/>
    <x v="0"/>
  </r>
  <r>
    <n v="2109834.5350000001"/>
    <n v="60754"/>
    <n v="1455058.3"/>
    <x v="0"/>
  </r>
  <r>
    <n v="1402101.4677500001"/>
    <n v="31039"/>
    <n v="783734.7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410166.191360001"/>
    <n v="217824"/>
    <n v="5484808.3200000003"/>
    <x v="0"/>
  </r>
  <r>
    <n v="12019305.025193999"/>
    <n v="333317"/>
    <n v="5699054.0659999996"/>
    <x v="0"/>
  </r>
  <r>
    <n v="1523122.2148239999"/>
    <n v="47789"/>
    <n v="848063.59399999992"/>
    <x v="0"/>
  </r>
  <r>
    <n v="826704.31536000001"/>
    <n v="32165"/>
    <n v="564688.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12284.0402000002"/>
    <n v="26258"/>
    <n v="684546.06"/>
    <x v="0"/>
  </r>
  <r>
    <n v="1126937.6348999999"/>
    <n v="12102"/>
    <n v="305817.53999999998"/>
    <x v="0"/>
  </r>
  <r>
    <n v="1730335.2910199999"/>
    <n v="23758"/>
    <n v="598939.18000000005"/>
    <x v="0"/>
  </r>
  <r>
    <n v="968488.08126000001"/>
    <n v="13267"/>
    <n v="332471.01999999996"/>
    <x v="0"/>
  </r>
  <r>
    <n v="999266.24196000001"/>
    <n v="13004"/>
    <n v="331211.88"/>
    <x v="0"/>
  </r>
  <r>
    <n v="1021841.0623200001"/>
    <n v="12974"/>
    <n v="327723.24000000005"/>
    <x v="0"/>
  </r>
  <r>
    <n v="983056.42119999998"/>
    <n v="12824"/>
    <n v="327140.24000000005"/>
    <x v="0"/>
  </r>
  <r>
    <n v="842807.45776000002"/>
    <n v="11434"/>
    <n v="298656.08"/>
    <x v="0"/>
  </r>
  <r>
    <n v="776339.99823999999"/>
    <n v="11101"/>
    <n v="287959.94"/>
    <x v="0"/>
  </r>
  <r>
    <n v="1931353.7228999997"/>
    <n v="25998"/>
    <n v="661649.1"/>
    <x v="0"/>
  </r>
  <r>
    <n v="1112754.145"/>
    <n v="13225"/>
    <n v="336179.5"/>
    <x v="0"/>
  </r>
  <r>
    <n v="1182810.2102399999"/>
    <n v="13616"/>
    <n v="343940.16000000003"/>
    <x v="0"/>
  </r>
  <r>
    <n v="972842.01860999991"/>
    <n v="13179"/>
    <n v="341467.89"/>
    <x v="0"/>
  </r>
  <r>
    <n v="936257.78103000007"/>
    <n v="12441"/>
    <n v="321848.67"/>
    <x v="0"/>
  </r>
  <r>
    <n v="3276120.92"/>
    <n v="45508"/>
    <n v="1046684"/>
    <x v="0"/>
  </r>
  <r>
    <n v="707982.02675200009"/>
    <n v="11648"/>
    <n v="288031.74400000001"/>
    <x v="0"/>
  </r>
  <r>
    <n v="706686.16876199993"/>
    <n v="11547"/>
    <n v="300845.538"/>
    <x v="0"/>
  </r>
  <r>
    <n v="2986501.3516799994"/>
    <n v="56735"/>
    <n v="1350746.88"/>
    <x v="0"/>
  </r>
  <r>
    <n v="1419305.204016"/>
    <n v="25711"/>
    <n v="588679.05599999998"/>
    <x v="0"/>
  </r>
  <r>
    <n v="7085024.2765760003"/>
    <n v="148072"/>
    <n v="3603776.3360000001"/>
    <x v="0"/>
  </r>
  <r>
    <n v="5642067.2308"/>
    <n v="104104"/>
    <n v="2302884.5839999998"/>
    <x v="0"/>
  </r>
  <r>
    <n v="780956.55900000001"/>
    <n v="11421"/>
    <n v="262683"/>
    <x v="0"/>
  </r>
  <r>
    <n v="4806304.5488639995"/>
    <n v="72192"/>
    <n v="1691169.7919999999"/>
    <x v="0"/>
  </r>
  <r>
    <n v="4917200.7596399989"/>
    <n v="116038"/>
    <n v="2064316.0199999998"/>
    <x v="0"/>
  </r>
  <r>
    <n v="1926608.418936"/>
    <n v="43851"/>
    <n v="780635.501999999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824593.85494200001"/>
    <n v="10791"/>
    <n v="267638.38199999998"/>
    <x v="0"/>
  </r>
  <r>
    <n v="4233420.192148"/>
    <n v="47642"/>
    <n v="1241836.372"/>
    <x v="0"/>
  </r>
  <r>
    <n v="1854128.4404960002"/>
    <n v="23831"/>
    <n v="620940.53600000008"/>
    <x v="0"/>
  </r>
  <r>
    <n v="832982.14675199997"/>
    <n v="11928"/>
    <n v="311511.64799999999"/>
    <x v="0"/>
  </r>
  <r>
    <n v="1636369.15545"/>
    <n v="23295"/>
    <n v="581303.43000000005"/>
    <x v="0"/>
  </r>
  <r>
    <n v="853982.56824000005"/>
    <n v="11707"/>
    <n v="302508.88"/>
    <x v="0"/>
  </r>
  <r>
    <n v="762084.05769599997"/>
    <n v="11901"/>
    <n v="292098.14400000003"/>
    <x v="0"/>
  </r>
  <r>
    <n v="739604.47584000009"/>
    <n v="11818"/>
    <n v="306889.82400000002"/>
    <x v="0"/>
  </r>
  <r>
    <n v="743445.97797799995"/>
    <n v="11771"/>
    <n v="297735.674"/>
    <x v="0"/>
  </r>
  <r>
    <n v="834621.17320799991"/>
    <n v="11709"/>
    <n v="299469.38400000002"/>
    <x v="0"/>
  </r>
  <r>
    <n v="1577786.737896"/>
    <n v="23384"/>
    <n v="598326.40799999994"/>
    <x v="0"/>
  </r>
  <r>
    <s v=""/>
    <s v=""/>
    <s v=""/>
    <x v="0"/>
  </r>
  <r>
    <s v=""/>
    <s v=""/>
    <s v=""/>
    <x v="0"/>
  </r>
  <r>
    <s v=""/>
    <s v=""/>
    <s v=""/>
    <x v="0"/>
  </r>
  <r>
    <n v="354693.48431999999"/>
    <n v="6348"/>
    <n v="153215.32800000001"/>
    <x v="0"/>
  </r>
  <r>
    <n v="354693.48431999999"/>
    <n v="6348"/>
    <n v="153215.32800000001"/>
    <x v="0"/>
  </r>
  <r>
    <n v="1167666.1897799999"/>
    <n v="22283"/>
    <n v="539337.73199999996"/>
    <x v="0"/>
  </r>
  <r>
    <n v="1167666.1897799999"/>
    <n v="22283"/>
    <n v="539337.73199999996"/>
    <x v="0"/>
  </r>
  <r>
    <n v="2715683.4308159999"/>
    <n v="49041"/>
    <n v="1203760.3859999999"/>
    <x v="0"/>
  </r>
  <r>
    <n v="1346285.5723199998"/>
    <n v="24008"/>
    <n v="609178.99199999997"/>
    <x v="0"/>
  </r>
  <r>
    <n v="1741407.1157280002"/>
    <n v="34834"/>
    <n v="876841.44799999997"/>
    <x v="0"/>
  </r>
  <r>
    <n v="8158457.3081919989"/>
    <n v="166168"/>
    <n v="4201059.3760000002"/>
    <x v="0"/>
  </r>
  <r>
    <n v="633091.67460000003"/>
    <n v="12771"/>
    <n v="328878.79199999996"/>
    <x v="0"/>
  </r>
  <r>
    <n v="166790.48565599998"/>
    <n v="3099"/>
    <n v="72770.717999999993"/>
    <x v="0"/>
  </r>
  <r>
    <n v="680532.34827599989"/>
    <n v="12762"/>
    <n v="307793.91599999997"/>
    <x v="0"/>
  </r>
  <r>
    <n v="680532.34827599989"/>
    <n v="12762"/>
    <n v="307793.91599999997"/>
    <x v="0"/>
  </r>
  <r>
    <n v="1389562.0432399998"/>
    <n v="26231"/>
    <n v="640351.17200000002"/>
    <x v="0"/>
  </r>
  <r>
    <n v="1389562.0432399998"/>
    <n v="26231"/>
    <n v="640351.17200000002"/>
    <x v="0"/>
  </r>
  <r>
    <n v="5157548.1960799992"/>
    <n v="115448"/>
    <n v="3014347.28"/>
    <x v="0"/>
  </r>
  <r>
    <n v="4068190.3780000005"/>
    <n v="77540"/>
    <n v="1868714"/>
    <x v="0"/>
  </r>
  <r>
    <n v="3277918.9295999999"/>
    <n v="53049"/>
    <n v="1336834.8"/>
    <x v="0"/>
  </r>
  <r>
    <n v="24555550.5"/>
    <n v="419753"/>
    <n v="10493825"/>
    <x v="0"/>
  </r>
  <r>
    <n v="333844.04340000002"/>
    <n v="4854"/>
    <n v="117758.04000000001"/>
    <x v="0"/>
  </r>
  <r>
    <n v="333844.04340000002"/>
    <n v="4854"/>
    <n v="117758.04000000001"/>
    <x v="0"/>
  </r>
  <r>
    <n v="1032078.933048"/>
    <n v="18762"/>
    <n v="456066.696"/>
    <x v="0"/>
  </r>
  <r>
    <n v="5381091.1885500001"/>
    <n v="85415"/>
    <n v="2083271.85"/>
    <x v="0"/>
  </r>
  <r>
    <n v="243543.80752799995"/>
    <n v="3661"/>
    <n v="87073.224000000002"/>
    <x v="0"/>
  </r>
  <r>
    <n v="243543.80752799995"/>
    <n v="3661"/>
    <n v="87073.224000000002"/>
    <x v="0"/>
  </r>
  <r>
    <n v="7107912.9315999998"/>
    <n v="140270"/>
    <n v="3580812.5599999996"/>
    <x v="0"/>
  </r>
  <r>
    <n v="628197.61020800006"/>
    <n v="8872"/>
    <n v="209538.89599999998"/>
    <x v="0"/>
  </r>
  <r>
    <n v="532518.15732"/>
    <n v="11092"/>
    <n v="255404.39199999999"/>
    <x v="0"/>
  </r>
  <r>
    <n v="941080.67050199991"/>
    <n v="20203"/>
    <n v="475053.342"/>
    <x v="0"/>
  </r>
  <r>
    <n v="1323410.5923930001"/>
    <n v="17873"/>
    <n v="462892.82699999999"/>
    <x v="0"/>
  </r>
  <r>
    <n v="979196.42958900006"/>
    <n v="17907"/>
    <n v="463415.25300000003"/>
    <x v="0"/>
  </r>
  <r>
    <n v="4517227.4245649995"/>
    <n v="71679"/>
    <n v="1855124.199"/>
    <x v="0"/>
  </r>
  <r>
    <n v="7375192.7743999986"/>
    <n v="98183"/>
    <n v="2376028.6"/>
    <x v="0"/>
  </r>
  <r>
    <n v="620840.64839999995"/>
    <n v="17722"/>
    <n v="311198.31999999995"/>
    <x v="0"/>
  </r>
  <r>
    <n v="7050334.8960000016"/>
    <n v="210282"/>
    <n v="3700963.2"/>
    <x v="0"/>
  </r>
  <r>
    <n v="1254518.2346399999"/>
    <n v="30397"/>
    <n v="541674.54"/>
    <x v="0"/>
  </r>
  <r>
    <n v="2891942.7206279994"/>
    <n v="74126"/>
    <n v="1237459.4439999999"/>
    <x v="0"/>
  </r>
  <r>
    <n v="2907779.556936"/>
    <n v="75814"/>
    <n v="1349944.084"/>
    <x v="0"/>
  </r>
  <r>
    <n v="2506273.3434899999"/>
    <n v="60531"/>
    <n v="1081688.97"/>
    <x v="0"/>
  </r>
  <r>
    <n v="1159313.6731500002"/>
    <n v="26605"/>
    <n v="476495.55"/>
    <x v="0"/>
  </r>
  <r>
    <n v="4772679.5711999992"/>
    <n v="118176"/>
    <n v="2111805.12"/>
    <x v="0"/>
  </r>
  <r>
    <n v="2804597.1408000002"/>
    <n v="68082"/>
    <n v="1203689.76"/>
    <x v="0"/>
  </r>
  <r>
    <n v="3468706.7032799996"/>
    <n v="85358"/>
    <n v="1513397.34"/>
    <x v="0"/>
  </r>
  <r>
    <n v="48088.751116000007"/>
    <n v="662"/>
    <n v="15829.082"/>
    <x v="0"/>
  </r>
  <r>
    <n v="1082821.5515099999"/>
    <n v="22359"/>
    <n v="402685.59"/>
    <x v="0"/>
  </r>
  <r>
    <n v="3869515.5337799997"/>
    <n v="240930"/>
    <n v="3827413.98"/>
    <x v="0"/>
  </r>
  <r>
    <n v="269267.03940800001"/>
    <n v="15902"/>
    <n v="282546.73600000003"/>
    <x v="0"/>
  </r>
  <r>
    <n v="1107399.355488"/>
    <n v="63471"/>
    <n v="1060727.352"/>
    <x v="0"/>
  </r>
  <r>
    <n v="9360164.1185920015"/>
    <n v="220237"/>
    <n v="4398573.3640000001"/>
    <x v="0"/>
  </r>
  <r>
    <n v="2456191.18108"/>
    <n v="59699"/>
    <n v="1061448.22"/>
    <x v="0"/>
  </r>
  <r>
    <n v="1159240.9142400001"/>
    <n v="30038"/>
    <n v="533474.88"/>
    <x v="0"/>
  </r>
  <r>
    <n v="3035870.2108800001"/>
    <n v="73593"/>
    <n v="1304067.96"/>
    <x v="0"/>
  </r>
  <r>
    <n v="22555464.495200001"/>
    <n v="513142"/>
    <n v="10981238.799999999"/>
    <x v="0"/>
  </r>
  <r>
    <n v="403950.87899999996"/>
    <n v="15948"/>
    <n v="283077"/>
    <x v="0"/>
  </r>
  <r>
    <n v="2931735.4099200005"/>
    <n v="112347"/>
    <n v="1980902.3040000002"/>
    <x v="0"/>
  </r>
  <r>
    <n v="11296208.806669999"/>
    <n v="384715"/>
    <n v="6776370.0100000007"/>
    <x v="0"/>
  </r>
  <r>
    <n v="1818824.4768399999"/>
    <n v="64330"/>
    <n v="1130406.76"/>
    <x v="0"/>
  </r>
  <r>
    <n v="4989202.7011200003"/>
    <n v="176062"/>
    <n v="3149749.18"/>
    <x v="0"/>
  </r>
  <r>
    <n v="815566.19365199993"/>
    <n v="32091"/>
    <n v="571925.80200000003"/>
    <x v="0"/>
  </r>
  <r>
    <n v="4760916.7296000002"/>
    <n v="192146"/>
    <n v="3343340.4"/>
    <x v="0"/>
  </r>
  <r>
    <s v=""/>
    <s v=""/>
    <s v=""/>
    <x v="0"/>
  </r>
  <r>
    <s v=""/>
    <s v=""/>
    <s v=""/>
    <x v="0"/>
  </r>
  <r>
    <n v="2976517.9012100003"/>
    <n v="82019"/>
    <n v="1367256.7300000002"/>
    <x v="0"/>
  </r>
  <r>
    <n v="1278710.8704000001"/>
    <n v="32719"/>
    <n v="579126.29999999993"/>
    <x v="0"/>
  </r>
  <r>
    <n v="4004559.2829600004"/>
    <n v="114957"/>
    <n v="1928978.4600000002"/>
    <x v="0"/>
  </r>
  <r>
    <n v="3785662.5793999997"/>
    <n v="97963"/>
    <n v="1743741.4000000001"/>
    <x v="0"/>
  </r>
  <r>
    <s v=""/>
    <s v=""/>
    <s v=""/>
    <x v="0"/>
  </r>
  <r>
    <s v=""/>
    <s v=""/>
    <s v=""/>
    <x v="0"/>
  </r>
  <r>
    <s v=""/>
    <s v=""/>
    <s v=""/>
    <x v="0"/>
  </r>
  <r>
    <n v="2049283.44"/>
    <n v="43125"/>
    <n v="1109520"/>
    <x v="0"/>
  </r>
  <r>
    <n v="988288.11200000008"/>
    <n v="19141"/>
    <n v="441200.05"/>
    <x v="0"/>
  </r>
  <r>
    <n v="1152955.9293800001"/>
    <n v="25591"/>
    <n v="572470.67000000004"/>
    <x v="0"/>
  </r>
  <r>
    <n v="665302.34198400006"/>
    <n v="14644"/>
    <n v="368384.46399999998"/>
    <x v="0"/>
  </r>
  <r>
    <n v="80185.443744000004"/>
    <n v="1572"/>
    <n v="41205.264000000003"/>
    <x v="0"/>
  </r>
  <r>
    <n v="1957856.8173120001"/>
    <n v="44504"/>
    <n v="1040859.552"/>
    <x v="0"/>
  </r>
  <r>
    <n v="1307446.7972280001"/>
    <n v="25649"/>
    <n v="667746.0659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680817.1076799994"/>
    <n v="97422"/>
    <n v="1971821.2799999998"/>
    <x v="0"/>
  </r>
  <r>
    <n v="5155357.5215999996"/>
    <n v="108851"/>
    <n v="2203144.2399999998"/>
    <x v="0"/>
  </r>
  <r>
    <n v="5059542.4000000004"/>
    <n v="160600"/>
    <n v="3162214"/>
    <x v="0"/>
  </r>
  <r>
    <n v="15986625.593399998"/>
    <n v="630293"/>
    <n v="7941691.7999999998"/>
    <x v="1"/>
  </r>
  <r>
    <n v="716411.90016000008"/>
    <n v="17289"/>
    <n v="410786.64"/>
    <x v="0"/>
  </r>
  <r>
    <n v="272999.91680000001"/>
    <n v="6376"/>
    <n v="152513.92000000001"/>
    <x v="0"/>
  </r>
  <r>
    <n v="157838.39720000001"/>
    <n v="3166"/>
    <n v="74875.899999999994"/>
    <x v="0"/>
  </r>
  <r>
    <n v="1834838.3424"/>
    <n v="54320"/>
    <n v="1255878.4000000001"/>
    <x v="0"/>
  </r>
  <r>
    <n v="1459529.5244400001"/>
    <n v="33282"/>
    <n v="743519.88"/>
    <x v="0"/>
  </r>
  <r>
    <n v="936492.47999999986"/>
    <n v="23072"/>
    <n v="507584"/>
    <x v="0"/>
  </r>
  <r>
    <n v="618800.44688000006"/>
    <n v="11308"/>
    <n v="271165.84000000003"/>
    <x v="0"/>
  </r>
  <r>
    <n v="878831.97359999991"/>
    <n v="15960"/>
    <n v="385114.8"/>
    <x v="0"/>
  </r>
  <r>
    <n v="2049542.6012100002"/>
    <n v="33273"/>
    <n v="765611.7300000001"/>
    <x v="0"/>
  </r>
  <r>
    <n v="1851531.6029000003"/>
    <n v="34565"/>
    <n v="766997.35000000009"/>
    <x v="0"/>
  </r>
  <r>
    <n v="243422.90208"/>
    <n v="4986"/>
    <n v="115475.76"/>
    <x v="0"/>
  </r>
  <r>
    <n v="476256.72041999997"/>
    <n v="7863"/>
    <n v="187060.77"/>
    <x v="0"/>
  </r>
  <r>
    <n v="641662.27650000004"/>
    <n v="10899"/>
    <n v="261902.97"/>
    <x v="0"/>
  </r>
  <r>
    <n v="839201.68500000006"/>
    <n v="14290"/>
    <n v="342531.3"/>
    <x v="0"/>
  </r>
  <r>
    <n v="966142.04799999995"/>
    <n v="17488"/>
    <n v="402224"/>
    <x v="0"/>
  </r>
  <r>
    <n v="400407.67800000001"/>
    <n v="10061"/>
    <n v="222448.71"/>
    <x v="0"/>
  </r>
  <r>
    <n v="380900.40240000002"/>
    <n v="8094"/>
    <n v="194336.94"/>
    <x v="0"/>
  </r>
  <r>
    <n v="542010.01800000004"/>
    <n v="13267"/>
    <n v="291874"/>
    <x v="0"/>
  </r>
  <r>
    <n v="373151.20919999998"/>
    <n v="7903"/>
    <n v="190383.27"/>
    <x v="0"/>
  </r>
  <r>
    <n v="1393757.65328"/>
    <n v="23833"/>
    <n v="549588.98"/>
    <x v="0"/>
  </r>
  <r>
    <n v="1171576.4813999999"/>
    <n v="22027"/>
    <n v="515431.8"/>
    <x v="0"/>
  </r>
  <r>
    <n v="373125.53090999997"/>
    <n v="7887"/>
    <n v="186843.03"/>
    <x v="0"/>
  </r>
  <r>
    <n v="303772.29852000001"/>
    <n v="6299"/>
    <n v="146325.76999999999"/>
    <x v="0"/>
  </r>
  <r>
    <n v="1764218.5742619999"/>
    <n v="25541"/>
    <n v="607722.554"/>
    <x v="0"/>
  </r>
  <r>
    <n v="1630641.9684240001"/>
    <n v="25263"/>
    <n v="579886.902"/>
    <x v="0"/>
  </r>
  <r>
    <n v="1435498.9148799998"/>
    <n v="25364"/>
    <n v="605185.04"/>
    <x v="0"/>
  </r>
  <r>
    <n v="3473095.5226800004"/>
    <n v="49791"/>
    <n v="1189009.07999999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83957.19007999997"/>
    <n v="32353"/>
    <n v="569736.32999999996"/>
    <x v="0"/>
  </r>
  <r>
    <n v="1334908.5119999999"/>
    <n v="48720"/>
    <n v="862344"/>
    <x v="0"/>
  </r>
  <r>
    <n v="393002.17215999996"/>
    <n v="16432"/>
    <n v="290682.08"/>
    <x v="0"/>
  </r>
  <r>
    <n v="386921.28580000001"/>
    <n v="16399"/>
    <n v="290918.25999999995"/>
    <x v="0"/>
  </r>
  <r>
    <n v="383896.49024999997"/>
    <n v="16399"/>
    <n v="281242.84999999998"/>
    <x v="0"/>
  </r>
  <r>
    <n v="383786.51376"/>
    <n v="16354"/>
    <n v="271803.48000000004"/>
    <x v="0"/>
  </r>
  <r>
    <n v="367402.93919999996"/>
    <n v="16340"/>
    <n v="275002.19999999995"/>
    <x v="0"/>
  </r>
  <r>
    <n v="398462.34624000004"/>
    <n v="16266"/>
    <n v="291486.72000000003"/>
    <x v="0"/>
  </r>
  <r>
    <n v="418361.80122000002"/>
    <n v="16049"/>
    <n v="280215.54000000004"/>
    <x v="0"/>
  </r>
  <r>
    <n v="409438.63799999998"/>
    <n v="16551"/>
    <n v="292456.17000000004"/>
    <x v="0"/>
  </r>
  <r>
    <n v="828363.11288000003"/>
    <n v="32782"/>
    <n v="575651.91999999993"/>
    <x v="0"/>
  </r>
  <r>
    <n v="1944501.9232499998"/>
    <n v="81975"/>
    <n v="1443579.75"/>
    <x v="0"/>
  </r>
  <r>
    <n v="391194.82785"/>
    <n v="16413"/>
    <n v="288704.67"/>
    <x v="0"/>
  </r>
  <r>
    <n v="23724401.726208001"/>
    <n v="778291"/>
    <n v="13006799.192"/>
    <x v="0"/>
  </r>
  <r>
    <n v="705351.08086799993"/>
    <n v="14316"/>
    <n v="328222.93199999997"/>
    <x v="0"/>
  </r>
  <r>
    <n v="2114314.2798600001"/>
    <n v="42123"/>
    <n v="967649.5560000001"/>
    <x v="0"/>
  </r>
  <r>
    <n v="2600029.8571649999"/>
    <n v="66819"/>
    <n v="1177016.6849999998"/>
    <x v="0"/>
  </r>
  <r>
    <n v="748325.73120299994"/>
    <n v="15009"/>
    <n v="385536.18300000002"/>
    <x v="0"/>
  </r>
  <r>
    <n v="1540321.535988"/>
    <n v="47373"/>
    <n v="1065229.2779999999"/>
    <x v="0"/>
  </r>
  <r>
    <n v="139981.40935"/>
    <n v="4930"/>
    <n v="89444.99"/>
    <x v="0"/>
  </r>
  <r>
    <n v="154160.92452999999"/>
    <n v="4549"/>
    <n v="89110.36099999999"/>
    <x v="0"/>
  </r>
  <r>
    <n v="2362808.5901250001"/>
    <n v="46065"/>
    <n v="1061936.4450000001"/>
    <x v="0"/>
  </r>
  <r>
    <n v="5059627.8690100005"/>
    <n v="73645"/>
    <n v="1711067.9300000002"/>
    <x v="0"/>
  </r>
  <r>
    <n v="4211060.9981439998"/>
    <n v="96928"/>
    <n v="1731521.7920000001"/>
    <x v="0"/>
  </r>
  <r>
    <s v=""/>
    <s v=""/>
    <s v=""/>
    <x v="0"/>
  </r>
  <r>
    <s v=""/>
    <s v=""/>
    <s v=""/>
    <x v="0"/>
  </r>
  <r>
    <n v="345738.6972"/>
    <n v="17124"/>
    <n v="285970.8"/>
    <x v="0"/>
  </r>
  <r>
    <n v="1446461.0633"/>
    <n v="68527"/>
    <n v="1168385.3500000001"/>
    <x v="0"/>
  </r>
  <r>
    <n v="2917965.7384800003"/>
    <n v="136680"/>
    <n v="2285016.2400000002"/>
    <x v="0"/>
  </r>
  <r>
    <n v="3753547.6134600006"/>
    <n v="171124"/>
    <n v="2957878.34"/>
    <x v="0"/>
  </r>
  <r>
    <s v=""/>
    <s v=""/>
    <s v=""/>
    <x v="0"/>
  </r>
  <r>
    <n v="2493115.8675000002"/>
    <n v="61135"/>
    <n v="1072307.8999999999"/>
    <x v="0"/>
  </r>
  <r>
    <n v="8071032.4604279995"/>
    <n v="143967"/>
    <n v="3150285.8940000003"/>
    <x v="0"/>
  </r>
  <r>
    <n v="856378.05423000001"/>
    <n v="15005"/>
    <n v="389439.77"/>
    <x v="0"/>
  </r>
  <r>
    <n v="5252086.1843999997"/>
    <n v="144254"/>
    <n v="2582146.5999999996"/>
    <x v="0"/>
  </r>
  <r>
    <n v="6856916.6382299997"/>
    <n v="189351"/>
    <n v="3376128.3299999996"/>
    <x v="0"/>
  </r>
  <r>
    <n v="7337.9438999999984"/>
    <n v="243"/>
    <n v="4349.7"/>
    <x v="0"/>
  </r>
  <r>
    <n v="12581.805600000002"/>
    <n v="364"/>
    <n v="6297.2"/>
    <x v="0"/>
  </r>
  <r>
    <n v="573516.76479999989"/>
    <n v="14618"/>
    <n v="253768.47999999998"/>
    <x v="0"/>
  </r>
  <r>
    <n v="1753981.56054"/>
    <n v="58001"/>
    <n v="1033577.8200000001"/>
    <x v="0"/>
  </r>
  <r>
    <n v="5532603.2089999989"/>
    <n v="159755"/>
    <n v="2725420.3"/>
    <x v="0"/>
  </r>
  <r>
    <n v="3023045.901000001"/>
    <n v="86745"/>
    <n v="1483339.5000000002"/>
    <x v="0"/>
  </r>
  <r>
    <n v="4786.4991999999993"/>
    <n v="122"/>
    <n v="2117.92"/>
    <x v="0"/>
  </r>
  <r>
    <n v="1922132.74608"/>
    <n v="58328"/>
    <n v="997992.08"/>
    <x v="0"/>
  </r>
  <r>
    <n v="969480.34956000012"/>
    <n v="29041"/>
    <n v="491373.72000000003"/>
    <x v="0"/>
  </r>
  <r>
    <n v="1160845.3427200001"/>
    <n v="29036"/>
    <n v="520325.12000000005"/>
    <x v="0"/>
  </r>
  <r>
    <n v="573837.02207999991"/>
    <n v="14616"/>
    <n v="257095.44"/>
    <x v="0"/>
  </r>
  <r>
    <n v="16441.204149999998"/>
    <n v="485"/>
    <n v="8666.9500000000007"/>
    <x v="0"/>
  </r>
  <r>
    <n v="4135.7255799999994"/>
    <n v="122"/>
    <n v="2180.1400000000003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319463.6288000001"/>
    <n v="125760"/>
    <n v="2148986.8800000004"/>
    <x v="0"/>
  </r>
  <r>
    <n v="1657268.8624800001"/>
    <n v="54813"/>
    <n v="966901.32000000007"/>
    <x v="0"/>
  </r>
  <r>
    <n v="9858215.7728599999"/>
    <n v="415846"/>
    <n v="6957103.5800000001"/>
    <x v="0"/>
  </r>
  <r>
    <n v="2081782.3488000003"/>
    <n v="96009"/>
    <n v="1626392.4600000002"/>
    <x v="0"/>
  </r>
  <r>
    <n v="3209266.2940800004"/>
    <n v="85096"/>
    <n v="1419401.28"/>
    <x v="0"/>
  </r>
  <r>
    <n v="2727242.2601200002"/>
    <n v="70622"/>
    <n v="1163003.0959999999"/>
    <x v="0"/>
  </r>
  <r>
    <n v="3180052.3752920008"/>
    <n v="168307"/>
    <n v="2708732.858"/>
    <x v="0"/>
  </r>
  <r>
    <n v="568362.59927999997"/>
    <n v="14007"/>
    <n v="244562.22"/>
    <x v="0"/>
  </r>
  <r>
    <n v="2006785.3201999997"/>
    <n v="55970"/>
    <n v="961564.6"/>
    <x v="0"/>
  </r>
  <r>
    <n v="8445285.2745019998"/>
    <n v="98363"/>
    <n v="2269627.8620000002"/>
    <x v="0"/>
  </r>
  <r>
    <n v="6036211.7112960005"/>
    <n v="124651"/>
    <n v="2890905.9920000001"/>
    <x v="0"/>
  </r>
  <r>
    <n v="2429396.4316160004"/>
    <n v="54944"/>
    <n v="1233822.4639999999"/>
    <x v="0"/>
  </r>
  <r>
    <n v="9138317.4557080008"/>
    <n v="195158"/>
    <n v="4292305.0520000001"/>
    <x v="0"/>
  </r>
  <r>
    <n v="2062522.47486"/>
    <n v="46005"/>
    <n v="1073112.6300000001"/>
    <x v="0"/>
  </r>
  <r>
    <n v="1661948.4417479998"/>
    <n v="42466"/>
    <n v="902742.228"/>
    <x v="0"/>
  </r>
  <r>
    <n v="5131217.693971999"/>
    <n v="150251"/>
    <n v="2456303.3479999998"/>
    <x v="0"/>
  </r>
  <r>
    <n v="4446610.3570720004"/>
    <n v="88556"/>
    <n v="2032271.6440000001"/>
    <x v="0"/>
  </r>
  <r>
    <n v="1455205.265416"/>
    <n v="46054"/>
    <n v="795628.90399999998"/>
    <x v="0"/>
  </r>
  <r>
    <n v="1708597.9635200002"/>
    <n v="62272"/>
    <n v="1069210.24"/>
    <x v="0"/>
  </r>
  <r>
    <n v="2627402.4816899998"/>
    <n v="76685"/>
    <n v="1324963.43"/>
    <x v="0"/>
  </r>
  <r>
    <n v="1651288.8122639998"/>
    <n v="46098"/>
    <n v="791226.07200000004"/>
    <x v="0"/>
  </r>
  <r>
    <n v="2466865.9810079997"/>
    <n v="75816"/>
    <n v="1311465.1679999998"/>
    <x v="0"/>
  </r>
  <r>
    <s v=""/>
    <s v=""/>
    <s v=""/>
    <x v="0"/>
  </r>
  <r>
    <s v=""/>
    <s v=""/>
    <s v=""/>
    <x v="1"/>
  </r>
  <r>
    <s v=""/>
    <s v=""/>
    <s v=""/>
    <x v="0"/>
  </r>
  <r>
    <n v="9716022.9434190001"/>
    <n v="269711"/>
    <n v="4606933.591"/>
    <x v="0"/>
  </r>
  <r>
    <n v="1926195.4776959999"/>
    <n v="43448"/>
    <n v="1022939.7120000001"/>
    <x v="0"/>
  </r>
  <r>
    <n v="11025383.544359999"/>
    <n v="299955"/>
    <n v="6633804.7800000003"/>
    <x v="0"/>
  </r>
  <r>
    <n v="2325576.3097920003"/>
    <n v="42411"/>
    <n v="1018203.2879999999"/>
    <x v="0"/>
  </r>
  <r>
    <n v="241667.64299999998"/>
    <n v="3395"/>
    <n v="83333.67"/>
    <x v="0"/>
  </r>
  <r>
    <n v="814106.07350399997"/>
    <n v="13868"/>
    <n v="330668.592"/>
    <x v="0"/>
  </r>
  <r>
    <n v="1190261.1540959999"/>
    <n v="19614"/>
    <n v="475914.09599999996"/>
    <x v="0"/>
  </r>
  <r>
    <n v="8441215.1405999996"/>
    <n v="277826"/>
    <n v="4650807.2399999993"/>
    <x v="0"/>
  </r>
  <r>
    <n v="1491231.4423200004"/>
    <n v="48882"/>
    <n v="827083.44000000006"/>
    <x v="0"/>
  </r>
  <r>
    <n v="2768262.5417999998"/>
    <n v="97972"/>
    <n v="1660625.4"/>
    <x v="0"/>
  </r>
  <r>
    <n v="914848.14720000012"/>
    <n v="32745"/>
    <n v="549788.54999999993"/>
    <x v="0"/>
  </r>
  <r>
    <n v="1254725.7926999999"/>
    <n v="30227"/>
    <n v="541063.29999999993"/>
    <x v="0"/>
  </r>
  <r>
    <n v="2480117.3568000002"/>
    <n v="59184"/>
    <n v="1112659.2"/>
    <x v="0"/>
  </r>
  <r>
    <n v="1279825.2509999999"/>
    <n v="30021"/>
    <n v="534373.80000000005"/>
    <x v="0"/>
  </r>
  <r>
    <s v=""/>
    <s v=""/>
    <s v=""/>
    <x v="0"/>
  </r>
  <r>
    <s v=""/>
    <s v=""/>
    <s v=""/>
    <x v="0"/>
  </r>
  <r>
    <n v="453963.62964"/>
    <n v="15126"/>
    <n v="259259.64"/>
    <x v="0"/>
  </r>
  <r>
    <n v="450530.136"/>
    <n v="15151"/>
    <n v="250294.52"/>
    <x v="0"/>
  </r>
  <r>
    <n v="457687.83668000007"/>
    <n v="15065"/>
    <n v="252308.62000000002"/>
    <x v="0"/>
  </r>
  <r>
    <n v="2240171.8256640001"/>
    <n v="75318"/>
    <n v="1255701.696"/>
    <x v="0"/>
  </r>
  <r>
    <n v="1404319.1381279998"/>
    <n v="45289"/>
    <n v="758681.32799999998"/>
    <x v="0"/>
  </r>
  <r>
    <n v="1271105.7216"/>
    <n v="45067"/>
    <n v="794441.076"/>
    <x v="0"/>
  </r>
  <r>
    <n v="1294264.3727280002"/>
    <n v="45247"/>
    <n v="768565.54200000002"/>
    <x v="0"/>
  </r>
  <r>
    <n v="1288963.273325"/>
    <n v="45385"/>
    <n v="764056.47500000009"/>
    <x v="0"/>
  </r>
  <r>
    <n v="2563851.7255320004"/>
    <n v="89681"/>
    <n v="1531572.118"/>
    <x v="0"/>
  </r>
  <r>
    <n v="2413391.2421039999"/>
    <n v="90616"/>
    <n v="1511203.0319999999"/>
    <x v="0"/>
  </r>
  <r>
    <n v="2525121.7627670001"/>
    <n v="90289"/>
    <n v="1503943.8729999999"/>
    <x v="0"/>
  </r>
  <r>
    <s v=""/>
    <s v=""/>
    <s v=""/>
    <x v="1"/>
  </r>
  <r>
    <n v="2306196.9242000002"/>
    <n v="54764"/>
    <n v="958917.64000000013"/>
    <x v="0"/>
  </r>
  <r>
    <n v="1394899.401324"/>
    <n v="36609"/>
    <n v="607270.09200000006"/>
    <x v="0"/>
  </r>
  <r>
    <n v="764092.76723999984"/>
    <n v="18001"/>
    <n v="320777.82"/>
    <x v="0"/>
  </r>
  <r>
    <n v="19413447.112639997"/>
    <n v="514060"/>
    <n v="8578633.2799999993"/>
    <x v="0"/>
  </r>
  <r>
    <n v="6783818.3424000004"/>
    <n v="223058"/>
    <n v="2355492.48"/>
    <x v="1"/>
  </r>
  <r>
    <n v="715147.10239000001"/>
    <n v="16087"/>
    <n v="284579.03000000003"/>
    <x v="0"/>
  </r>
  <r>
    <n v="2154636.1179"/>
    <n v="49230"/>
    <n v="858078.9"/>
    <x v="0"/>
  </r>
  <r>
    <n v="1774461.3075090002"/>
    <n v="38853"/>
    <n v="854338.61700000009"/>
    <x v="0"/>
  </r>
  <r>
    <n v="7823636.6887789983"/>
    <n v="261643"/>
    <n v="4626633.1689999998"/>
    <x v="0"/>
  </r>
  <r>
    <n v="13627452.902249999"/>
    <n v="417065"/>
    <n v="7446695.5750000002"/>
    <x v="0"/>
  </r>
  <r>
    <n v="1989141.21288"/>
    <n v="48148"/>
    <n v="847886.28"/>
    <x v="0"/>
  </r>
  <r>
    <n v="1770257.9966400003"/>
    <n v="47516"/>
    <n v="797413.51199999999"/>
    <x v="0"/>
  </r>
  <r>
    <n v="7126155.8766719988"/>
    <n v="365094"/>
    <n v="6443178.9119999995"/>
    <x v="0"/>
  </r>
  <r>
    <n v="1446472.0069800001"/>
    <n v="75647"/>
    <n v="1299615.46"/>
    <x v="0"/>
  </r>
  <r>
    <n v="833129.62432199996"/>
    <n v="44997"/>
    <n v="800316.64200000011"/>
    <x v="0"/>
  </r>
  <r>
    <n v="2605801.0646359995"/>
    <n v="150871"/>
    <n v="2417255.1619999995"/>
    <x v="0"/>
  </r>
  <r>
    <n v="5120454.5287200008"/>
    <n v="109251"/>
    <n v="2514958.02"/>
    <x v="0"/>
  </r>
  <r>
    <n v="4961497.1959800003"/>
    <n v="107614"/>
    <n v="2407325.1800000002"/>
    <x v="0"/>
  </r>
  <r>
    <n v="1224786.3619200001"/>
    <n v="56463"/>
    <n v="957612.4800000001"/>
    <x v="0"/>
  </r>
  <r>
    <n v="307765.07811999996"/>
    <n v="14116"/>
    <n v="237289.96"/>
    <x v="0"/>
  </r>
  <r>
    <n v="598744.26884000003"/>
    <n v="28174"/>
    <n v="484029.32"/>
    <x v="0"/>
  </r>
  <r>
    <n v="299662.28032000002"/>
    <n v="14144"/>
    <n v="240306.55999999997"/>
    <x v="0"/>
  </r>
  <r>
    <n v="1105572.2831999999"/>
    <n v="56439"/>
    <n v="948175.20000000007"/>
    <x v="0"/>
  </r>
  <r>
    <n v="266467.04400000005"/>
    <n v="13957"/>
    <n v="240060.4"/>
    <x v="0"/>
  </r>
  <r>
    <n v="4060767.0476099998"/>
    <n v="51891"/>
    <n v="1301945.19"/>
    <x v="0"/>
  </r>
  <r>
    <n v="2689687.5257999999"/>
    <n v="45130"/>
    <n v="1087181.7"/>
    <x v="0"/>
  </r>
  <r>
    <n v="508141.14649999997"/>
    <n v="15457"/>
    <n v="274670.89"/>
    <x v="0"/>
  </r>
  <r>
    <n v="504810.20803999994"/>
    <n v="15215"/>
    <n v="273017.95999999996"/>
    <x v="0"/>
  </r>
  <r>
    <n v="4631453.376158"/>
    <n v="168679"/>
    <n v="2882049.3939999999"/>
    <x v="0"/>
  </r>
  <r>
    <n v="1716109.1930879999"/>
    <n v="61482"/>
    <n v="1095855.1680000001"/>
    <x v="0"/>
  </r>
  <r>
    <n v="6450251.8184999991"/>
    <n v="159558"/>
    <n v="2704508.1"/>
    <x v="0"/>
  </r>
  <r>
    <n v="5270712.2688000007"/>
    <n v="142878"/>
    <n v="2395778.304"/>
    <x v="0"/>
  </r>
  <r>
    <n v="2406490.8184799999"/>
    <n v="63805"/>
    <n v="1078176.8899999999"/>
    <x v="0"/>
  </r>
  <r>
    <n v="1402236.261774"/>
    <n v="31851"/>
    <n v="563826.402"/>
    <x v="0"/>
  </r>
  <r>
    <n v="1209469.2686400001"/>
    <n v="31747"/>
    <n v="543826.11"/>
    <x v="0"/>
  </r>
  <r>
    <n v="13766339.325871998"/>
    <n v="349898"/>
    <n v="5888083.5439999998"/>
    <x v="0"/>
  </r>
  <r>
    <n v="2298640.7662399998"/>
    <n v="63595"/>
    <n v="1068141.6199999999"/>
    <x v="0"/>
  </r>
  <r>
    <n v="5644463.6985599995"/>
    <n v="120418"/>
    <n v="3024900.16"/>
    <x v="0"/>
  </r>
  <r>
    <n v="1191800.0400799997"/>
    <n v="25490"/>
    <n v="643520.53999999992"/>
    <x v="0"/>
  </r>
  <r>
    <n v="1725820.2973440003"/>
    <n v="28864"/>
    <n v="718194.04800000007"/>
    <x v="0"/>
  </r>
  <r>
    <n v="2228304.7203840003"/>
    <n v="38449"/>
    <n v="967146.14599999995"/>
    <x v="0"/>
  </r>
  <r>
    <n v="2151156.5482980004"/>
    <n v="37013"/>
    <n v="965076.96200000006"/>
    <x v="0"/>
  </r>
  <r>
    <n v="850.49999999999989"/>
    <n v="15"/>
    <n v="225"/>
    <x v="1"/>
  </r>
  <r>
    <n v="402380.16000000003"/>
    <n v="7644"/>
    <n v="107016"/>
    <x v="1"/>
  </r>
  <r>
    <n v="131701.5"/>
    <n v="5085"/>
    <n v="71190"/>
    <x v="0"/>
  </r>
  <r>
    <n v="84.15"/>
    <n v="3"/>
    <n v="45"/>
    <x v="0"/>
  </r>
  <r>
    <n v="5902802.2624900006"/>
    <n v="485645"/>
    <n v="6479475.5899999999"/>
    <x v="1"/>
  </r>
  <r>
    <n v="4557523.1158380006"/>
    <n v="89107"/>
    <n v="2044649.2220000001"/>
    <x v="0"/>
  </r>
  <r>
    <n v="2318317.3213439998"/>
    <n v="48368"/>
    <n v="1076284.736"/>
    <x v="0"/>
  </r>
  <r>
    <n v="2267863.6774559999"/>
    <n v="48646"/>
    <n v="1129414.182"/>
    <x v="0"/>
  </r>
  <r>
    <n v="1071604.085"/>
    <n v="22040"/>
    <n v="493145"/>
    <x v="0"/>
  </r>
  <r>
    <n v="6691240.3895279998"/>
    <n v="181553"/>
    <n v="3640500.7560000001"/>
    <x v="0"/>
  </r>
  <r>
    <n v="3205752.5489599993"/>
    <n v="75590"/>
    <n v="1503636.28"/>
    <x v="0"/>
  </r>
  <r>
    <n v="1712178.2451199999"/>
    <n v="28784"/>
    <n v="662607.67999999993"/>
    <x v="0"/>
  </r>
  <r>
    <n v="1070581.7807999998"/>
    <n v="24535"/>
    <n v="545658.39999999991"/>
    <x v="0"/>
  </r>
  <r>
    <n v="877569.92747999984"/>
    <n v="22401"/>
    <n v="486997.74"/>
    <x v="0"/>
  </r>
  <r>
    <n v="3526691.9386"/>
    <n v="98086"/>
    <n v="1638036.2"/>
    <x v="0"/>
  </r>
  <r>
    <n v="3186718.55908"/>
    <n v="82283"/>
    <n v="1449826.4600000002"/>
    <x v="0"/>
  </r>
  <r>
    <n v="4408935.4156499999"/>
    <n v="115195"/>
    <n v="2063142.45"/>
    <x v="0"/>
  </r>
  <r>
    <n v="2266288.3188"/>
    <n v="65465"/>
    <n v="1095884.0999999999"/>
    <x v="0"/>
  </r>
  <r>
    <s v=""/>
    <s v=""/>
    <s v=""/>
    <x v="1"/>
  </r>
  <r>
    <n v="548098.94167999993"/>
    <n v="16378"/>
    <n v="293886.83199999999"/>
    <x v="0"/>
  </r>
  <r>
    <n v="1560732.616872"/>
    <n v="48708"/>
    <n v="869973.58799999999"/>
    <x v="0"/>
  </r>
  <r>
    <n v="990329.4626999998"/>
    <n v="31754"/>
    <n v="560458.1"/>
    <x v="0"/>
  </r>
  <r>
    <n v="513308.12584599998"/>
    <n v="16307"/>
    <n v="288862.19799999997"/>
    <x v="0"/>
  </r>
  <r>
    <n v="478713.99004"/>
    <n v="16055"/>
    <n v="275439.57999999996"/>
    <x v="0"/>
  </r>
  <r>
    <n v="1381293.0582480002"/>
    <n v="48966"/>
    <n v="877568.652"/>
    <x v="0"/>
  </r>
  <r>
    <s v=""/>
    <s v=""/>
    <s v=""/>
    <x v="0"/>
  </r>
  <r>
    <s v=""/>
    <s v=""/>
    <s v=""/>
    <x v="0"/>
  </r>
  <r>
    <n v="2698369.8927599997"/>
    <n v="116056"/>
    <n v="2058253.16"/>
    <x v="0"/>
  </r>
  <r>
    <n v="2064125.2846499998"/>
    <n v="63830"/>
    <n v="1137259.1100000001"/>
    <x v="0"/>
  </r>
  <r>
    <n v="4813802.9974079998"/>
    <n v="148557"/>
    <n v="2524280.5440000002"/>
    <x v="0"/>
  </r>
  <r>
    <n v="2599801.7110000001"/>
    <n v="43700"/>
    <n v="1015151"/>
    <x v="0"/>
  </r>
  <r>
    <n v="823951.48320000002"/>
    <n v="16738"/>
    <n v="381459.01999999996"/>
    <x v="0"/>
  </r>
  <r>
    <n v="2232963.84552"/>
    <n v="43828"/>
    <n v="1035217.36"/>
    <x v="0"/>
  </r>
  <r>
    <s v=""/>
    <s v=""/>
    <s v=""/>
    <x v="1"/>
  </r>
  <r>
    <n v="1101598.0696000003"/>
    <n v="13172"/>
    <n v="334832.24000000005"/>
    <x v="0"/>
  </r>
  <r>
    <n v="1149504.1500600001"/>
    <n v="13311"/>
    <n v="355004.37"/>
    <x v="0"/>
  </r>
  <r>
    <n v="2045864.3629999999"/>
    <n v="26050"/>
    <n v="649687"/>
    <x v="0"/>
  </r>
  <r>
    <n v="2031533.4997439999"/>
    <n v="23544"/>
    <n v="602114.25600000005"/>
    <x v="0"/>
  </r>
  <r>
    <n v="865521.48659200012"/>
    <n v="11632"/>
    <n v="288892.35199999996"/>
    <x v="0"/>
  </r>
  <r>
    <n v="2882289.007731"/>
    <n v="36723"/>
    <n v="889320.89099999995"/>
    <x v="0"/>
  </r>
  <r>
    <n v="735697.62985600007"/>
    <n v="11543"/>
    <n v="295223.76799999998"/>
    <x v="0"/>
  </r>
  <r>
    <n v="654627.71791999985"/>
    <n v="12319"/>
    <n v="295409.62"/>
    <x v="0"/>
  </r>
  <r>
    <n v="1931870.5451919998"/>
    <n v="35567"/>
    <n v="871782.73699999996"/>
    <x v="0"/>
  </r>
  <r>
    <n v="537761.45663999999"/>
    <n v="17720"/>
    <n v="317825.91999999998"/>
    <x v="0"/>
  </r>
  <r>
    <n v="526305.93566399987"/>
    <n v="17781"/>
    <n v="317817.59399999998"/>
    <x v="0"/>
  </r>
  <r>
    <n v="524860.43906400003"/>
    <n v="17797"/>
    <n v="311305.12400000001"/>
    <x v="0"/>
  </r>
  <r>
    <n v="992206.8164799998"/>
    <n v="35312"/>
    <n v="609838.24"/>
    <x v="0"/>
  </r>
  <r>
    <n v="1370118.6408800001"/>
    <n v="15545"/>
    <n v="407652.08"/>
    <x v="0"/>
  </r>
  <r>
    <n v="6130831.4100000001"/>
    <n v="163515"/>
    <n v="2943270"/>
    <x v="0"/>
  </r>
  <r>
    <n v="5369366.8506240007"/>
    <n v="147042"/>
    <n v="1859199.048"/>
    <x v="1"/>
  </r>
  <r>
    <n v="1158420.1199999999"/>
    <n v="28500"/>
    <n v="476519.99999999994"/>
    <x v="0"/>
  </r>
  <r>
    <n v="612654.27069000003"/>
    <n v="13981"/>
    <n v="246540.954"/>
    <x v="0"/>
  </r>
  <r>
    <n v="605853.10655999999"/>
    <n v="13936"/>
    <n v="247085.28"/>
    <x v="0"/>
  </r>
  <r>
    <n v="1853486.3734799998"/>
    <n v="41748"/>
    <n v="745869.76800000004"/>
    <x v="0"/>
  </r>
  <r>
    <n v="1357474.3065440001"/>
    <n v="32666"/>
    <n v="550030.10800000001"/>
    <x v="0"/>
  </r>
  <r>
    <n v="1157166.4207359999"/>
    <n v="27838"/>
    <n v="466787.58400000003"/>
    <x v="0"/>
  </r>
  <r>
    <n v="1838637.8752000001"/>
    <n v="41372"/>
    <n v="741386.24000000011"/>
    <x v="0"/>
  </r>
  <r>
    <n v="8355931.3260000004"/>
    <n v="196121"/>
    <n v="3713747.2560000001"/>
    <x v="0"/>
  </r>
  <r>
    <n v="7339654.8075960008"/>
    <n v="166849"/>
    <n v="3009288.5640000002"/>
    <x v="0"/>
  </r>
  <r>
    <n v="6348124.6254360005"/>
    <n v="144309"/>
    <n v="2602757.1240000003"/>
    <x v="0"/>
  </r>
  <r>
    <n v="2789331.7636800003"/>
    <n v="66555"/>
    <n v="1364643.7200000002"/>
    <x v="0"/>
  </r>
  <r>
    <n v="1892857.8243419998"/>
    <n v="45447"/>
    <n v="1089728.166"/>
    <x v="0"/>
  </r>
  <r>
    <n v="1500120.583632"/>
    <n v="35796"/>
    <n v="859175.59199999995"/>
    <x v="0"/>
  </r>
  <r>
    <n v="950703.66591200011"/>
    <n v="22846"/>
    <n v="549857.52800000005"/>
    <x v="0"/>
  </r>
  <r>
    <n v="2251691.6230079997"/>
    <n v="53748"/>
    <n v="1253725.84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76144.04120000009"/>
    <n v="29310"/>
    <n v="522655.92000000004"/>
    <x v="0"/>
  </r>
  <r>
    <n v="767023.66347600007"/>
    <n v="29428"/>
    <n v="518609.64400000003"/>
    <x v="0"/>
  </r>
  <r>
    <n v="4904846.9758080002"/>
    <n v="185193"/>
    <n v="2523069.432"/>
    <x v="1"/>
  </r>
  <r>
    <n v="6329799.222240001"/>
    <n v="149862"/>
    <n v="2649560.16"/>
    <x v="0"/>
  </r>
  <r>
    <n v="9066097.396639999"/>
    <n v="281474"/>
    <n v="5145344.7200000007"/>
    <x v="0"/>
  </r>
  <r>
    <n v="1032540.6124800001"/>
    <n v="30108"/>
    <n v="534718.08000000007"/>
    <x v="0"/>
  </r>
  <r>
    <n v="1708882.5431999997"/>
    <n v="36364"/>
    <n v="850190.32"/>
    <x v="0"/>
  </r>
  <r>
    <s v=""/>
    <s v=""/>
    <s v=""/>
    <x v="0"/>
  </r>
  <r>
    <s v=""/>
    <s v=""/>
    <s v=""/>
    <x v="0"/>
  </r>
  <r>
    <s v=""/>
    <s v=""/>
    <s v=""/>
    <x v="0"/>
  </r>
  <r>
    <n v="2039375.1161700001"/>
    <n v="37695"/>
    <n v="851869.30500000005"/>
    <x v="0"/>
  </r>
  <r>
    <n v="2146571.037"/>
    <n v="34610"/>
    <n v="795026.31"/>
    <x v="0"/>
  </r>
  <r>
    <n v="1520885.6837460001"/>
    <n v="23733"/>
    <n v="559766.53799999994"/>
    <x v="0"/>
  </r>
  <r>
    <n v="110780.58037200003"/>
    <n v="1842"/>
    <n v="42266.531999999999"/>
    <x v="0"/>
  </r>
  <r>
    <n v="112643.89311000002"/>
    <n v="1795"/>
    <n v="41367.57"/>
    <x v="0"/>
  </r>
  <r>
    <n v="1927505.8161000002"/>
    <n v="33534"/>
    <n v="748545.94799999997"/>
    <x v="0"/>
  </r>
  <r>
    <n v="3390748.9260480003"/>
    <n v="60556"/>
    <n v="1351973.2560000001"/>
    <x v="0"/>
  </r>
  <r>
    <n v="504161.41283999995"/>
    <n v="15948"/>
    <n v="283714.92"/>
    <x v="0"/>
  </r>
  <r>
    <n v="1384406.3391359998"/>
    <n v="48029"/>
    <n v="848288.19799999997"/>
    <x v="0"/>
  </r>
  <r>
    <n v="4919571.0159999998"/>
    <n v="152225"/>
    <n v="2673679.9"/>
    <x v="0"/>
  </r>
  <r>
    <n v="450597.56913599995"/>
    <n v="15942"/>
    <n v="279527.02799999999"/>
    <x v="0"/>
  </r>
  <r>
    <n v="2678032.3813499995"/>
    <n v="79865"/>
    <n v="1419201.05"/>
    <x v="0"/>
  </r>
  <r>
    <n v="9449740.2270480003"/>
    <n v="150149"/>
    <n v="3767839.0060000001"/>
    <x v="0"/>
  </r>
  <r>
    <n v="3502086.1158000003"/>
    <n v="111219"/>
    <n v="1979698.2000000002"/>
    <x v="0"/>
  </r>
  <r>
    <n v="3480547.0564040001"/>
    <n v="111641"/>
    <n v="2002616.2579999999"/>
    <x v="0"/>
  </r>
  <r>
    <n v="3334609.0811880003"/>
    <n v="111789"/>
    <n v="1981348.236"/>
    <x v="0"/>
  </r>
  <r>
    <n v="431962.8222"/>
    <n v="15925"/>
    <n v="285312.3"/>
    <x v="0"/>
  </r>
  <r>
    <n v="1353517.1608920002"/>
    <n v="35699"/>
    <n v="666428.93200000003"/>
    <x v="0"/>
  </r>
  <r>
    <n v="3897333.1849199999"/>
    <n v="102579"/>
    <n v="1919868.564"/>
    <x v="0"/>
  </r>
  <r>
    <n v="2031984.551275"/>
    <n v="54779"/>
    <n v="1025736.775"/>
    <x v="0"/>
  </r>
  <r>
    <n v="5131829.3094000006"/>
    <n v="131850"/>
    <n v="2518071.29999999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94185.8831199999"/>
    <n v="28405"/>
    <n v="737848.28"/>
    <x v="0"/>
  </r>
  <r>
    <n v="106381.093064"/>
    <n v="1964"/>
    <n v="44123.224000000002"/>
    <x v="0"/>
  </r>
  <r>
    <n v="1037180.493408"/>
    <n v="17736"/>
    <n v="407857.05599999998"/>
    <x v="0"/>
  </r>
  <r>
    <n v="1046845.4102999999"/>
    <n v="32293"/>
    <n v="584503.30000000005"/>
    <x v="0"/>
  </r>
  <r>
    <n v="558250.91710399999"/>
    <n v="16454"/>
    <n v="282087.37599999999"/>
    <x v="0"/>
  </r>
  <r>
    <n v="10562037.993984001"/>
    <n v="330016"/>
    <n v="5777920.1279999996"/>
    <x v="0"/>
  </r>
  <r>
    <n v="1078901.096256"/>
    <n v="32996"/>
    <n v="571754.68799999997"/>
    <x v="0"/>
  </r>
  <r>
    <n v="515012.89963199996"/>
    <n v="16051"/>
    <n v="283910.0879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654161.07432000001"/>
    <n v="12594"/>
    <n v="292558.62"/>
    <x v="0"/>
  </r>
  <r>
    <n v="2067668.5329000002"/>
    <n v="31337"/>
    <n v="825416.58"/>
    <x v="0"/>
  </r>
  <r>
    <n v="6733448.8536"/>
    <n v="92424"/>
    <n v="2416887.6"/>
    <x v="0"/>
  </r>
  <r>
    <n v="2363116.8702399996"/>
    <n v="70448"/>
    <n v="1239180.32"/>
    <x v="0"/>
  </r>
  <r>
    <s v=""/>
    <s v=""/>
    <s v=""/>
    <x v="0"/>
  </r>
  <r>
    <n v="721233.28559999994"/>
    <n v="43283"/>
    <n v="688199.70000000007"/>
    <x v="0"/>
  </r>
  <r>
    <s v=""/>
    <s v=""/>
    <s v=""/>
    <x v="0"/>
  </r>
  <r>
    <s v=""/>
    <s v=""/>
    <s v=""/>
    <x v="0"/>
  </r>
  <r>
    <n v="3139406.5628639995"/>
    <n v="82797"/>
    <n v="1471137.0960000001"/>
    <x v="0"/>
  </r>
  <r>
    <n v="2480633.9414220001"/>
    <n v="65611"/>
    <n v="1164070.362"/>
    <x v="0"/>
  </r>
  <r>
    <n v="1192758.5148800001"/>
    <n v="32602"/>
    <n v="557363.79200000002"/>
    <x v="0"/>
  </r>
  <r>
    <n v="1574420.6399739999"/>
    <n v="185243"/>
    <n v="2953884.878"/>
    <x v="0"/>
  </r>
  <r>
    <s v=""/>
    <s v=""/>
    <s v=""/>
    <x v="0"/>
  </r>
  <r>
    <s v=""/>
    <s v=""/>
    <s v=""/>
    <x v="0"/>
  </r>
  <r>
    <s v=""/>
    <s v=""/>
    <s v=""/>
    <x v="0"/>
  </r>
  <r>
    <n v="514446.66"/>
    <n v="15162"/>
    <n v="219849"/>
    <x v="1"/>
  </r>
  <r>
    <n v="4690767.4740300002"/>
    <n v="115445"/>
    <n v="1844580.21"/>
    <x v="0"/>
  </r>
  <r>
    <n v="1492294.883772"/>
    <n v="23199"/>
    <n v="525086.16599999997"/>
    <x v="0"/>
  </r>
  <r>
    <n v="4550514.7520559989"/>
    <n v="61978"/>
    <n v="1306868.108"/>
    <x v="0"/>
  </r>
  <r>
    <n v="2653055.1709199999"/>
    <n v="79065"/>
    <n v="1813434.84"/>
    <x v="0"/>
  </r>
  <r>
    <n v="2134853.67368"/>
    <n v="31610"/>
    <n v="751180.04"/>
    <x v="0"/>
  </r>
  <r>
    <n v="2411439.2381039998"/>
    <n v="35438"/>
    <n v="818546.924"/>
    <x v="0"/>
  </r>
  <r>
    <n v="1314725.6759560001"/>
    <n v="21049"/>
    <n v="489473.44600000005"/>
    <x v="0"/>
  </r>
  <r>
    <n v="3539070.1439279998"/>
    <n v="63387"/>
    <n v="1517611.554"/>
    <x v="0"/>
  </r>
  <r>
    <n v="2836189.0907999999"/>
    <n v="39780"/>
    <n v="546577.19999999995"/>
    <x v="1"/>
  </r>
  <r>
    <n v="10967308.74525"/>
    <n v="153725"/>
    <n v="2079899.25"/>
    <x v="1"/>
  </r>
  <r>
    <n v="1164634.9199999997"/>
    <n v="16332"/>
    <n v="244980"/>
    <x v="1"/>
  </r>
  <r>
    <n v="1235185.6694820002"/>
    <n v="24567"/>
    <n v="566858.95799999998"/>
    <x v="0"/>
  </r>
  <r>
    <n v="211149.23447999998"/>
    <n v="3106"/>
    <n v="69686.216"/>
    <x v="0"/>
  </r>
  <r>
    <n v="1481072.06268"/>
    <n v="62973"/>
    <n v="1037165.3099999999"/>
    <x v="0"/>
  </r>
  <r>
    <n v="1180472.4509099999"/>
    <n v="30981"/>
    <n v="567262.11"/>
    <x v="0"/>
  </r>
  <r>
    <n v="1045628.1664500001"/>
    <n v="20645"/>
    <n v="344977.95"/>
    <x v="0"/>
  </r>
  <r>
    <n v="352656.62692000001"/>
    <n v="15223"/>
    <n v="269203.53200000001"/>
    <x v="0"/>
  </r>
  <r>
    <n v="346644.87980399997"/>
    <n v="14967"/>
    <n v="270393.82199999999"/>
    <x v="0"/>
  </r>
  <r>
    <n v="2129762.3300879998"/>
    <n v="59313"/>
    <n v="1025403.144"/>
    <x v="0"/>
  </r>
  <r>
    <n v="1033412.287824"/>
    <n v="30071"/>
    <n v="520348.58399999997"/>
    <x v="0"/>
  </r>
  <r>
    <n v="2073955.9199000001"/>
    <n v="59482"/>
    <n v="1034391.98"/>
    <x v="0"/>
  </r>
  <r>
    <n v="13946744.2842"/>
    <n v="164214"/>
    <n v="4207162.68"/>
    <x v="0"/>
  </r>
  <r>
    <n v="8425367.6839799993"/>
    <n v="117629"/>
    <n v="2830153.7399999998"/>
    <x v="0"/>
  </r>
  <r>
    <n v="6443685.4919400001"/>
    <n v="80271"/>
    <n v="2012393.97"/>
    <x v="0"/>
  </r>
  <r>
    <n v="4950258.3915999988"/>
    <n v="61112"/>
    <n v="1462410.16"/>
    <x v="0"/>
  </r>
  <r>
    <n v="8204329.2594999988"/>
    <n v="102190"/>
    <n v="2518983.5"/>
    <x v="0"/>
  </r>
  <r>
    <n v="5908.7339999999995"/>
    <n v="117"/>
    <n v="2667.6"/>
    <x v="0"/>
  </r>
  <r>
    <n v="666377.41631999996"/>
    <n v="14160"/>
    <n v="251368.31999999998"/>
    <x v="0"/>
  </r>
  <r>
    <n v="1777688.2141199999"/>
    <n v="41167"/>
    <n v="759695.81799999997"/>
    <x v="0"/>
  </r>
  <r>
    <n v="2424641.5134720001"/>
    <n v="26916"/>
    <n v="583969.53600000008"/>
    <x v="0"/>
  </r>
  <r>
    <n v="9919816.8126719985"/>
    <n v="126282"/>
    <n v="2731227.0959999999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67976.0638800003"/>
    <n v="26908"/>
    <n v="597626.68000000005"/>
    <x v="0"/>
  </r>
  <r>
    <n v="1353417.5699099998"/>
    <n v="24633"/>
    <n v="576658.53"/>
    <x v="0"/>
  </r>
  <r>
    <n v="2293.1685000000002"/>
    <n v="105"/>
    <n v="1777.6499999999999"/>
    <x v="0"/>
  </r>
  <r>
    <n v="357740.04672000004"/>
    <n v="14112"/>
    <n v="241879.68000000002"/>
    <x v="0"/>
  </r>
  <r>
    <n v="1107426.1347599998"/>
    <n v="42009"/>
    <n v="745239.65999999992"/>
    <x v="0"/>
  </r>
  <r>
    <n v="708550.40256000008"/>
    <n v="27824"/>
    <n v="477459.84"/>
    <x v="0"/>
  </r>
  <r>
    <n v="1819678.7011800001"/>
    <n v="70167"/>
    <n v="1241254.23"/>
    <x v="0"/>
  </r>
  <r>
    <n v="2540.9311199999993"/>
    <n v="117"/>
    <n v="1951.56"/>
    <x v="0"/>
  </r>
  <r>
    <n v="703855.35989999992"/>
    <n v="27159"/>
    <n v="467677.98"/>
    <x v="0"/>
  </r>
  <r>
    <n v="2531055.9273999999"/>
    <n v="97867"/>
    <n v="1678419.0499999998"/>
    <x v="0"/>
  </r>
  <r>
    <n v="649499.45279999997"/>
    <n v="27581"/>
    <n v="492045.04"/>
    <x v="0"/>
  </r>
  <r>
    <n v="1271528.95156"/>
    <n v="56273"/>
    <n v="966207.41000000015"/>
    <x v="0"/>
  </r>
  <r>
    <n v="1916638.8155199999"/>
    <n v="83512"/>
    <n v="1431395.68"/>
    <x v="0"/>
  </r>
  <r>
    <n v="865147.33031999983"/>
    <n v="12187"/>
    <n v="272745.06"/>
    <x v="0"/>
  </r>
  <r>
    <n v="1499758.8091200001"/>
    <n v="24596"/>
    <n v="571119.12"/>
    <x v="0"/>
  </r>
  <r>
    <n v="351427.75703199999"/>
    <n v="14138"/>
    <n v="246962.584"/>
    <x v="0"/>
  </r>
  <r>
    <n v="726938.29084199993"/>
    <n v="28131"/>
    <n v="495865.13699999999"/>
    <x v="0"/>
  </r>
  <r>
    <n v="1429413.2366399998"/>
    <n v="26934"/>
    <n v="600089.52"/>
    <x v="0"/>
  </r>
  <r>
    <n v="5119077.7439999999"/>
    <n v="88947"/>
    <n v="2132949.06"/>
    <x v="0"/>
  </r>
  <r>
    <n v="2251290.9342"/>
    <n v="38973"/>
    <n v="930285.51"/>
    <x v="0"/>
  </r>
  <r>
    <n v="2168862.048"/>
    <n v="37764"/>
    <n v="903692.52"/>
    <x v="0"/>
  </r>
  <r>
    <s v=""/>
    <s v=""/>
    <s v=""/>
    <x v="0"/>
  </r>
  <r>
    <s v=""/>
    <s v=""/>
    <s v=""/>
    <x v="0"/>
  </r>
  <r>
    <s v=""/>
    <s v=""/>
    <s v=""/>
    <x v="0"/>
  </r>
  <r>
    <n v="6731705.7698940001"/>
    <n v="101234"/>
    <n v="2420606.1740000001"/>
    <x v="0"/>
  </r>
  <r>
    <n v="3984199.2430799995"/>
    <n v="50190"/>
    <n v="1295253.3299999998"/>
    <x v="0"/>
  </r>
  <r>
    <n v="1344394.000488"/>
    <n v="26003"/>
    <n v="605037.804"/>
    <x v="0"/>
  </r>
  <r>
    <n v="6345879.3588959994"/>
    <n v="84958"/>
    <n v="2119532.1839999999"/>
    <x v="0"/>
  </r>
  <r>
    <n v="2051162.7200639998"/>
    <n v="33226"/>
    <n v="744794.01600000006"/>
    <x v="0"/>
  </r>
  <r>
    <n v="3427128.0588799994"/>
    <n v="53528"/>
    <n v="1216156.1599999999"/>
    <x v="0"/>
  </r>
  <r>
    <n v="17288432.699519999"/>
    <n v="251840"/>
    <n v="6496968.3199999994"/>
    <x v="0"/>
  </r>
  <r>
    <n v="2787663.9660999998"/>
    <n v="33475"/>
    <n v="797843.15"/>
    <x v="0"/>
  </r>
  <r>
    <n v="1627643.88072"/>
    <n v="21915"/>
    <n v="517369.32"/>
    <x v="0"/>
  </r>
  <r>
    <n v="16075821.629867999"/>
    <n v="189631"/>
    <n v="4538628.3540000003"/>
    <x v="0"/>
  </r>
  <r>
    <n v="2119878.460128"/>
    <n v="33319"/>
    <n v="764471.135999999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71535.5091899997"/>
    <n v="62110"/>
    <n v="1327104.3700000001"/>
    <x v="0"/>
  </r>
  <r>
    <n v="1763963.0323200002"/>
    <n v="32796"/>
    <n v="821211.84"/>
    <x v="0"/>
  </r>
  <r>
    <n v="277532.76402"/>
    <n v="13851"/>
    <n v="218014.74"/>
    <x v="0"/>
  </r>
  <r>
    <n v="78662.059199999989"/>
    <n v="2664"/>
    <n v="46353.599999999999"/>
    <x v="0"/>
  </r>
  <r>
    <n v="881902.44659999991"/>
    <n v="19724"/>
    <n v="432941.8"/>
    <x v="0"/>
  </r>
  <r>
    <n v="147855.53694999998"/>
    <n v="5665"/>
    <n v="103612.84999999999"/>
    <x v="0"/>
  </r>
  <r>
    <n v="233049.18230000001"/>
    <n v="7678"/>
    <n v="146112.34"/>
    <x v="0"/>
  </r>
  <r>
    <n v="5525776.8005439993"/>
    <n v="123706"/>
    <n v="2760128.2720000003"/>
    <x v="0"/>
  </r>
  <r>
    <n v="6756972.9166799998"/>
    <n v="114034"/>
    <n v="2608869.852"/>
    <x v="0"/>
  </r>
  <r>
    <n v="753672.28607999999"/>
    <n v="17313"/>
    <n v="397506.48000000004"/>
    <x v="0"/>
  </r>
  <r>
    <n v="5441548.6710000001"/>
    <n v="113217"/>
    <n v="2513417.4"/>
    <x v="0"/>
  </r>
  <r>
    <n v="3625510.2695999998"/>
    <n v="74940"/>
    <n v="1683152.4000000001"/>
    <x v="0"/>
  </r>
  <r>
    <n v="2478526.8354000002"/>
    <n v="52751"/>
    <n v="1218548.1000000001"/>
    <x v="0"/>
  </r>
  <r>
    <n v="3918206.7111600004"/>
    <n v="79139"/>
    <n v="1844730.0899999999"/>
    <x v="0"/>
  </r>
  <r>
    <n v="1375189.7702399998"/>
    <n v="35698"/>
    <n v="822481.91999999993"/>
    <x v="0"/>
  </r>
  <r>
    <n v="2312745.9389999998"/>
    <n v="61245"/>
    <n v="1359639"/>
    <x v="0"/>
  </r>
  <r>
    <n v="3524596.1190000004"/>
    <n v="93370"/>
    <n v="2105493.5"/>
    <x v="0"/>
  </r>
  <r>
    <n v="2111434.8505800003"/>
    <n v="38942"/>
    <n v="892784.2919999999"/>
    <x v="0"/>
  </r>
  <r>
    <n v="636984.83754000021"/>
    <n v="13469"/>
    <n v="318811.23000000004"/>
    <x v="0"/>
  </r>
  <r>
    <n v="2343175.1346080001"/>
    <n v="63343"/>
    <n v="1125985.1680000001"/>
    <x v="0"/>
  </r>
  <r>
    <n v="264187.79494399996"/>
    <n v="7232"/>
    <n v="128122.11200000001"/>
    <x v="0"/>
  </r>
  <r>
    <n v="704635.52590399992"/>
    <n v="11807"/>
    <n v="270805.35200000001"/>
    <x v="0"/>
  </r>
  <r>
    <n v="6861397.9996800013"/>
    <n v="151179"/>
    <n v="3363430.392"/>
    <x v="0"/>
  </r>
  <r>
    <n v="464894.42815199995"/>
    <n v="11607"/>
    <n v="262503.91200000001"/>
    <x v="0"/>
  </r>
  <r>
    <n v="846381.92149999994"/>
    <n v="16385"/>
    <n v="393666.01"/>
    <x v="0"/>
  </r>
  <r>
    <n v="583510.16371199989"/>
    <n v="12887"/>
    <n v="287019.26399999997"/>
    <x v="0"/>
  </r>
  <r>
    <n v="445637.38595999999"/>
    <n v="8209"/>
    <n v="201645.87599999999"/>
    <x v="0"/>
  </r>
  <r>
    <n v="367583.41329599998"/>
    <n v="6028"/>
    <n v="144889.008"/>
    <x v="0"/>
  </r>
  <r>
    <n v="391927.97750400001"/>
    <n v="6341"/>
    <n v="152145.954"/>
    <x v="0"/>
  </r>
  <r>
    <n v="382079.37945599994"/>
    <n v="8208"/>
    <n v="189900.288"/>
    <x v="0"/>
  </r>
  <r>
    <n v="4072763.6448479998"/>
    <n v="74444"/>
    <n v="1725016.368"/>
    <x v="0"/>
  </r>
  <r>
    <n v="476767.69920000009"/>
    <n v="14664"/>
    <n v="256326.72"/>
    <x v="0"/>
  </r>
  <r>
    <n v="517188.76070400001"/>
    <n v="14826"/>
    <n v="259632.91200000001"/>
    <x v="0"/>
  </r>
  <r>
    <n v="418830.07082399994"/>
    <n v="16481"/>
    <n v="288450.462"/>
    <x v="0"/>
  </r>
  <r>
    <n v="770373.03071999981"/>
    <n v="32541"/>
    <n v="576626.52"/>
    <x v="0"/>
  </r>
  <r>
    <n v="1165959.7770239997"/>
    <n v="48636"/>
    <n v="872724.38399999996"/>
    <x v="0"/>
  </r>
  <r>
    <n v="753289.61731999984"/>
    <n v="31739"/>
    <n v="530485.64599999995"/>
    <x v="0"/>
  </r>
  <r>
    <n v="709462.52285999991"/>
    <n v="32162"/>
    <n v="547847.50799999991"/>
    <x v="0"/>
  </r>
  <r>
    <n v="1520433.7962479999"/>
    <n v="64698"/>
    <n v="1141466.814"/>
    <x v="0"/>
  </r>
  <r>
    <n v="1913257.0984799999"/>
    <n v="80934"/>
    <n v="1422495.9839999999"/>
    <x v="0"/>
  </r>
  <r>
    <n v="1157579.8006500001"/>
    <n v="48195"/>
    <n v="867750.97499999998"/>
    <x v="0"/>
  </r>
  <r>
    <n v="339854.76777999999"/>
    <n v="16265"/>
    <n v="289484.46999999997"/>
    <x v="0"/>
  </r>
  <r>
    <n v="490750.13806000003"/>
    <n v="17297"/>
    <n v="294567.91000000003"/>
    <x v="0"/>
  </r>
  <r>
    <n v="411271.41427199997"/>
    <n v="14064"/>
    <n v="245388.67199999999"/>
    <x v="0"/>
  </r>
  <r>
    <n v="379198.99670400005"/>
    <n v="14064"/>
    <n v="248004.576"/>
    <x v="0"/>
  </r>
  <r>
    <n v="416853.70266000007"/>
    <n v="13907"/>
    <n v="245931.38800000001"/>
    <x v="0"/>
  </r>
  <r>
    <n v="327313.56873599999"/>
    <n v="13833"/>
    <n v="236156.976"/>
    <x v="0"/>
  </r>
  <r>
    <n v="1652065.8860160003"/>
    <n v="58128"/>
    <n v="986897.18400000012"/>
    <x v="0"/>
  </r>
  <r>
    <n v="888643.58927999996"/>
    <n v="15017"/>
    <n v="327670.94"/>
    <x v="0"/>
  </r>
  <r>
    <n v="456261.14159999997"/>
    <n v="16155"/>
    <n v="288043.64999999997"/>
    <x v="0"/>
  </r>
  <r>
    <n v="1518548.4369000001"/>
    <n v="48389"/>
    <n v="856485.29999999993"/>
    <x v="0"/>
  </r>
  <r>
    <n v="419674.57560000004"/>
    <n v="15930"/>
    <n v="264278.7"/>
    <x v="0"/>
  </r>
  <r>
    <n v="441596.16080000001"/>
    <n v="16036"/>
    <n v="281271.44"/>
    <x v="0"/>
  </r>
  <r>
    <n v="926331.99359999993"/>
    <n v="32448"/>
    <n v="566217.6"/>
    <x v="0"/>
  </r>
  <r>
    <n v="895236.5743199999"/>
    <n v="32514"/>
    <n v="547210.62"/>
    <x v="0"/>
  </r>
  <r>
    <n v="1391059.1221999996"/>
    <n v="47564"/>
    <n v="839504.6"/>
    <x v="0"/>
  </r>
  <r>
    <n v="1929229.4993999996"/>
    <n v="64874"/>
    <n v="1112589.0999999999"/>
    <x v="0"/>
  </r>
  <r>
    <n v="2409376.8038400006"/>
    <n v="81112"/>
    <n v="1394315.28"/>
    <x v="0"/>
  </r>
  <r>
    <n v="450853.00650000002"/>
    <n v="16006"/>
    <n v="280905.3"/>
    <x v="0"/>
  </r>
  <r>
    <n v="5173602.7303999998"/>
    <n v="167150"/>
    <n v="2969921.2"/>
    <x v="0"/>
  </r>
  <r>
    <n v="260872.60634400003"/>
    <n v="7049"/>
    <n v="125782.35600000001"/>
    <x v="0"/>
  </r>
  <r>
    <n v="1968233.9720400001"/>
    <n v="33765"/>
    <n v="776730.06"/>
    <x v="0"/>
  </r>
  <r>
    <n v="2469048.2368000001"/>
    <n v="44840"/>
    <n v="1005312.8"/>
    <x v="0"/>
  </r>
  <r>
    <n v="3264839.1403199998"/>
    <n v="65880"/>
    <n v="1510101.36"/>
    <x v="0"/>
  </r>
  <r>
    <n v="2032138.0422"/>
    <n v="47880"/>
    <n v="1072368.3599999999"/>
    <x v="0"/>
  </r>
  <r>
    <n v="320004.59475600003"/>
    <n v="6299"/>
    <n v="144536.85400000002"/>
    <x v="0"/>
  </r>
  <r>
    <n v="833589.12887999997"/>
    <n v="16551"/>
    <n v="422712.54"/>
    <x v="0"/>
  </r>
  <r>
    <n v="499819.31798400002"/>
    <n v="11832"/>
    <n v="260729.95200000002"/>
    <x v="0"/>
  </r>
  <r>
    <n v="405229.80966600002"/>
    <n v="9546"/>
    <n v="212942.62199999997"/>
    <x v="0"/>
  </r>
  <r>
    <n v="305687.04000000004"/>
    <n v="6400"/>
    <n v="144192"/>
    <x v="0"/>
  </r>
  <r>
    <n v="1610027.759332"/>
    <n v="49366"/>
    <n v="1098245.402"/>
    <x v="0"/>
  </r>
  <r>
    <n v="5099639.4091439992"/>
    <n v="97686"/>
    <n v="2214346.2480000001"/>
    <x v="0"/>
  </r>
  <r>
    <n v="92212.281816000002"/>
    <n v="3193"/>
    <n v="63770.596000000005"/>
    <x v="0"/>
  </r>
  <r>
    <n v="103715.58395099999"/>
    <n v="3101"/>
    <n v="59232.200999999994"/>
    <x v="0"/>
  </r>
  <r>
    <n v="6279027.3254939988"/>
    <n v="111881"/>
    <n v="2851511.0469999998"/>
    <x v="0"/>
  </r>
  <r>
    <n v="4464824.2630380001"/>
    <n v="88771"/>
    <n v="2265258.378"/>
    <x v="0"/>
  </r>
  <r>
    <n v="248797.641148"/>
    <n v="4858"/>
    <n v="110971.29399999999"/>
    <x v="0"/>
  </r>
  <r>
    <n v="2732879.1213719998"/>
    <n v="55956"/>
    <n v="1277643.348"/>
    <x v="0"/>
  </r>
  <r>
    <n v="4639500.9318399988"/>
    <n v="89120"/>
    <n v="2155901.92"/>
    <x v="0"/>
  </r>
  <r>
    <n v="2790181.61136"/>
    <n v="59345"/>
    <n v="1307489.04"/>
    <x v="0"/>
  </r>
  <r>
    <n v="555395.12448000011"/>
    <n v="11235"/>
    <n v="255236.73"/>
    <x v="0"/>
  </r>
  <r>
    <n v="75049.425216000003"/>
    <n v="1616"/>
    <n v="36734.911999999997"/>
    <x v="0"/>
  </r>
  <r>
    <n v="666209.75311799988"/>
    <n v="15951"/>
    <n v="350268.00900000002"/>
    <x v="0"/>
  </r>
  <r>
    <n v="861047.76627199992"/>
    <n v="19912"/>
    <n v="441110.53599999996"/>
    <x v="0"/>
  </r>
  <r>
    <n v="836038.53960000002"/>
    <n v="19961"/>
    <n v="455110.8"/>
    <x v="0"/>
  </r>
  <r>
    <n v="185052.36661"/>
    <n v="4031"/>
    <n v="94655.941999999995"/>
    <x v="0"/>
  </r>
  <r>
    <n v="851893.85555399989"/>
    <n v="19303"/>
    <n v="430032.234"/>
    <x v="0"/>
  </r>
  <r>
    <n v="1634748.8806680003"/>
    <n v="34823"/>
    <n v="817783.33200000005"/>
    <x v="0"/>
  </r>
  <r>
    <n v="1226900.7035999999"/>
    <n v="28116"/>
    <n v="629179.848"/>
    <x v="0"/>
  </r>
  <r>
    <n v="1212456.4145540001"/>
    <n v="19939"/>
    <n v="463123.15299999999"/>
    <x v="0"/>
  </r>
  <r>
    <n v="2341926.16218"/>
    <n v="37165"/>
    <n v="937895.94000000006"/>
    <x v="0"/>
  </r>
  <r>
    <n v="614110.07400000002"/>
    <n v="11500"/>
    <n v="269583"/>
    <x v="0"/>
  </r>
  <r>
    <n v="264424.14079999999"/>
    <n v="5528"/>
    <n v="130903.03999999999"/>
    <x v="0"/>
  </r>
  <r>
    <n v="6642709.4770560013"/>
    <n v="132507"/>
    <n v="3098278.6740000001"/>
    <x v="0"/>
  </r>
  <r>
    <n v="6403594.5642240001"/>
    <n v="133887"/>
    <n v="3157591.0079999999"/>
    <x v="0"/>
  </r>
  <r>
    <n v="656760.79184800002"/>
    <n v="13709"/>
    <n v="321311.54199999996"/>
    <x v="0"/>
  </r>
  <r>
    <n v="409857.53054400004"/>
    <n v="14646"/>
    <n v="257125.17600000001"/>
    <x v="0"/>
  </r>
  <r>
    <n v="506763.44798400009"/>
    <n v="15636"/>
    <n v="280134.576"/>
    <x v="0"/>
  </r>
  <r>
    <n v="2467916.7190019996"/>
    <n v="79569"/>
    <n v="1425717.3419999999"/>
    <x v="0"/>
  </r>
  <r>
    <n v="1764017.535872"/>
    <n v="62936"/>
    <n v="1108051.216"/>
    <x v="0"/>
  </r>
  <r>
    <n v="1412286.64408"/>
    <n v="25048"/>
    <n v="606913.04"/>
    <x v="0"/>
  </r>
  <r>
    <n v="1432337.2840700003"/>
    <n v="26473"/>
    <n v="641440.79"/>
    <x v="0"/>
  </r>
  <r>
    <n v="1120906.5926400002"/>
    <n v="18493"/>
    <n v="457886.68000000005"/>
    <x v="0"/>
  </r>
  <r>
    <n v="2464345.8835200001"/>
    <n v="60244"/>
    <n v="1006677.2400000001"/>
    <x v="0"/>
  </r>
  <r>
    <n v="1988042.6808000004"/>
    <n v="45480"/>
    <n v="810453.6"/>
    <x v="0"/>
  </r>
  <r>
    <n v="1801994.0481"/>
    <n v="45027"/>
    <n v="755553.06"/>
    <x v="0"/>
  </r>
  <r>
    <n v="1257506.5468499998"/>
    <n v="30465"/>
    <n v="547456.04999999993"/>
    <x v="0"/>
  </r>
  <r>
    <n v="596592.41039999994"/>
    <n v="15096"/>
    <n v="259953.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67852.34327199985"/>
    <n v="15881"/>
    <n v="282935.89600000001"/>
    <x v="0"/>
  </r>
  <r>
    <n v="1048985.850176"/>
    <n v="11888"/>
    <n v="312012.44799999997"/>
    <x v="0"/>
  </r>
  <r>
    <n v="2160438.7681169999"/>
    <n v="58023"/>
    <n v="1064780.0729999999"/>
    <x v="0"/>
  </r>
  <r>
    <n v="1694685.4924999999"/>
    <n v="47642"/>
    <n v="851600.75"/>
    <x v="0"/>
  </r>
  <r>
    <n v="2751846.936216"/>
    <n v="63623"/>
    <n v="1133380.122"/>
    <x v="0"/>
  </r>
  <r>
    <n v="699537.79474799999"/>
    <n v="15861"/>
    <n v="284133.95400000003"/>
    <x v="0"/>
  </r>
  <r>
    <n v="669233.81559999997"/>
    <n v="15869"/>
    <n v="284055.09999999998"/>
    <x v="0"/>
  </r>
  <r>
    <n v="1471007.2902780003"/>
    <n v="31607"/>
    <n v="564469.41300000006"/>
    <x v="0"/>
  </r>
  <r>
    <n v="4025656.3821949996"/>
    <n v="95365"/>
    <n v="1693587.0349999999"/>
    <x v="0"/>
  </r>
  <r>
    <n v="2678601.8745599999"/>
    <n v="63592"/>
    <n v="1142748.24"/>
    <x v="0"/>
  </r>
  <r>
    <n v="3315949.1634569997"/>
    <n v="79143"/>
    <n v="1405658.8229999999"/>
    <x v="0"/>
  </r>
  <r>
    <n v="2504704.9721399997"/>
    <n v="46693"/>
    <n v="1210002.402"/>
    <x v="0"/>
  </r>
  <r>
    <n v="2525689.6120279995"/>
    <n v="61598"/>
    <n v="1088190.2679999999"/>
    <x v="0"/>
  </r>
  <r>
    <n v="2386721.2958400003"/>
    <n v="60101"/>
    <n v="1072201.8400000001"/>
    <x v="0"/>
  </r>
  <r>
    <n v="1158154.9850199998"/>
    <n v="31105"/>
    <n v="559765.57999999996"/>
    <x v="0"/>
  </r>
  <r>
    <n v="1120477.006912"/>
    <n v="30232"/>
    <n v="541031.87199999997"/>
    <x v="0"/>
  </r>
  <r>
    <n v="585977.27930400008"/>
    <n v="15809"/>
    <n v="280103.86200000002"/>
    <x v="0"/>
  </r>
  <r>
    <n v="612297.46799999999"/>
    <n v="14856"/>
    <n v="263694"/>
    <x v="0"/>
  </r>
  <r>
    <n v="2589998.0290800002"/>
    <n v="62338"/>
    <n v="1121211.2680000002"/>
    <x v="0"/>
  </r>
  <r>
    <n v="2546487.3260879996"/>
    <n v="62232"/>
    <n v="1103808.9839999999"/>
    <x v="0"/>
  </r>
  <r>
    <n v="2673289.5672960002"/>
    <n v="66799"/>
    <n v="1173524.8320000002"/>
    <x v="0"/>
  </r>
  <r>
    <n v="851593.05504000001"/>
    <n v="15080"/>
    <n v="387616.32"/>
    <x v="0"/>
  </r>
  <r>
    <n v="411384.02360000007"/>
    <n v="10558"/>
    <n v="184891.696"/>
    <x v="0"/>
  </r>
  <r>
    <n v="3009735.7060269993"/>
    <n v="74527"/>
    <n v="1333511.611"/>
    <x v="0"/>
  </r>
  <r>
    <n v="646781.48427200003"/>
    <n v="15799"/>
    <n v="280843.02399999998"/>
    <x v="0"/>
  </r>
  <r>
    <n v="2011116.6060700002"/>
    <n v="31105"/>
    <n v="805090.71499999997"/>
    <x v="0"/>
  </r>
  <r>
    <n v="525044.21619999991"/>
    <n v="13639"/>
    <n v="241955.86"/>
    <x v="0"/>
  </r>
  <r>
    <n v="1874983.8428159999"/>
    <n v="44816"/>
    <n v="797187.00800000003"/>
    <x v="0"/>
  </r>
  <r>
    <n v="750713.97037200001"/>
    <n v="16194"/>
    <n v="286860.516"/>
    <x v="0"/>
  </r>
  <r>
    <n v="658192.75569999998"/>
    <n v="15775"/>
    <n v="282971.94999999995"/>
    <x v="0"/>
  </r>
  <r>
    <n v="650446.97961599985"/>
    <n v="15764"/>
    <n v="274798.04799999995"/>
    <x v="0"/>
  </r>
  <r>
    <n v="2194497.7800479997"/>
    <n v="38244"/>
    <n v="992087.60399999993"/>
    <x v="0"/>
  </r>
  <r>
    <n v="2752643.0182949998"/>
    <n v="71583"/>
    <n v="1241607.135"/>
    <x v="0"/>
  </r>
  <r>
    <n v="1505635.6694400001"/>
    <n v="37256"/>
    <n v="657195.84"/>
    <x v="0"/>
  </r>
  <r>
    <n v="3434825.9879999999"/>
    <n v="88605"/>
    <n v="1665774"/>
    <x v="0"/>
  </r>
  <r>
    <n v="1657402.71006"/>
    <n v="38265"/>
    <n v="683183.30999999994"/>
    <x v="0"/>
  </r>
  <r>
    <n v="520423.4822400001"/>
    <n v="14061"/>
    <n v="249723.36000000002"/>
    <x v="0"/>
  </r>
  <r>
    <n v="2109438.45144"/>
    <n v="58098"/>
    <n v="1029496.5599999999"/>
    <x v="0"/>
  </r>
  <r>
    <n v="2507932.0804999997"/>
    <n v="71911"/>
    <n v="1344735.7"/>
    <x v="0"/>
  </r>
  <r>
    <n v="4627117.7877600007"/>
    <n v="130401"/>
    <n v="2326353.84"/>
    <x v="0"/>
  </r>
  <r>
    <n v="2226104.21264"/>
    <n v="58534"/>
    <n v="1099853.8599999999"/>
    <x v="0"/>
  </r>
  <r>
    <n v="1977249.0794799996"/>
    <n v="51586"/>
    <n v="901207.41999999993"/>
    <x v="0"/>
  </r>
  <r>
    <n v="443685.64981000003"/>
    <n v="12233"/>
    <n v="214444.49000000002"/>
    <x v="0"/>
  </r>
  <r>
    <n v="1330576.5914999999"/>
    <n v="37074"/>
    <n v="650648.70000000007"/>
    <x v="0"/>
  </r>
  <r>
    <n v="2705577.1849799999"/>
    <n v="76529"/>
    <n v="1356859.17"/>
    <x v="0"/>
  </r>
  <r>
    <n v="1110809.0952000001"/>
    <n v="30114"/>
    <n v="533017.79999999993"/>
    <x v="0"/>
  </r>
  <r>
    <n v="401733.38010000007"/>
    <n v="15497"/>
    <n v="278016.18"/>
    <x v="0"/>
  </r>
  <r>
    <n v="412142.75621999992"/>
    <n v="16182"/>
    <n v="296292.42"/>
    <x v="0"/>
  </r>
  <r>
    <n v="436479.38"/>
    <n v="16430"/>
    <n v="294918.5"/>
    <x v="0"/>
  </r>
  <r>
    <n v="427613.80320000002"/>
    <n v="16452"/>
    <n v="295313.39999999997"/>
    <x v="0"/>
  </r>
  <r>
    <n v="661251.25143000006"/>
    <n v="25947"/>
    <n v="459521.37"/>
    <x v="0"/>
  </r>
  <r>
    <n v="464511.20610000007"/>
    <n v="13355"/>
    <n v="234246.69999999998"/>
    <x v="0"/>
  </r>
  <r>
    <n v="3710508.5140479994"/>
    <n v="112192"/>
    <n v="1992754.304"/>
    <x v="0"/>
  </r>
  <r>
    <n v="2219640.8832000005"/>
    <n v="62640"/>
    <n v="1067135.04"/>
    <x v="0"/>
  </r>
  <r>
    <n v="9470600.2032810003"/>
    <n v="258711"/>
    <n v="4550985.2010000004"/>
    <x v="0"/>
  </r>
  <r>
    <n v="12004836.185411999"/>
    <n v="321572"/>
    <n v="5659988.7719999999"/>
    <x v="0"/>
  </r>
  <r>
    <n v="1142845.496148"/>
    <n v="31476"/>
    <n v="560493.13199999998"/>
    <x v="0"/>
  </r>
  <r>
    <n v="1183613.77134"/>
    <n v="31785"/>
    <n v="563357.34"/>
    <x v="0"/>
  </r>
  <r>
    <n v="1680272.6773559998"/>
    <n v="47572"/>
    <n v="814480.21199999994"/>
    <x v="0"/>
  </r>
  <r>
    <n v="706546.80477600009"/>
    <n v="20138"/>
    <n v="447748.29200000002"/>
    <x v="0"/>
  </r>
  <r>
    <n v="1153611.1658820002"/>
    <n v="31722"/>
    <n v="562462.78200000001"/>
    <x v="0"/>
  </r>
  <r>
    <n v="3383172.6412399993"/>
    <n v="95114"/>
    <n v="1666587.5079999999"/>
    <x v="0"/>
  </r>
  <r>
    <n v="12262300.689618001"/>
    <n v="373903"/>
    <n v="6585553.5389999999"/>
    <x v="0"/>
  </r>
  <r>
    <n v="12317717.087118002"/>
    <n v="378927"/>
    <n v="6683514.4260000009"/>
    <x v="0"/>
  </r>
  <r>
    <n v="1661639.0523520003"/>
    <n v="58874"/>
    <n v="1008276.1240000001"/>
    <x v="0"/>
  </r>
  <r>
    <n v="1693130.2115999998"/>
    <n v="77314"/>
    <n v="1310472.3"/>
    <x v="0"/>
  </r>
  <r>
    <n v="25077781.743210003"/>
    <n v="531295"/>
    <n v="9281192.3550000004"/>
    <x v="0"/>
  </r>
  <r>
    <n v="15972372.128580002"/>
    <n v="524899"/>
    <n v="10045517.062000001"/>
    <x v="0"/>
  </r>
  <r>
    <s v=""/>
    <s v=""/>
    <s v=""/>
    <x v="0"/>
  </r>
  <r>
    <n v="1557650.9682720001"/>
    <n v="22277"/>
    <n v="531440.11200000008"/>
    <x v="0"/>
  </r>
  <r>
    <n v="2528596.0186199998"/>
    <n v="35085"/>
    <n v="905333.34"/>
    <x v="0"/>
  </r>
  <r>
    <n v="4159179.6637440003"/>
    <n v="57692"/>
    <n v="1376300.3520000002"/>
    <x v="0"/>
  </r>
  <r>
    <n v="4762120.6069199992"/>
    <n v="63764"/>
    <n v="1598563.48"/>
    <x v="0"/>
  </r>
  <r>
    <n v="7067352.5895279991"/>
    <n v="81689"/>
    <n v="2100877.702"/>
    <x v="0"/>
  </r>
  <r>
    <n v="2529121.8503280007"/>
    <n v="34949"/>
    <n v="904550.01800000004"/>
    <x v="0"/>
  </r>
  <r>
    <n v="886610.80435200001"/>
    <n v="12899"/>
    <n v="304467.99599999998"/>
    <x v="0"/>
  </r>
  <r>
    <n v="1514094.3926100002"/>
    <n v="21107"/>
    <n v="511000.47000000003"/>
    <x v="0"/>
  </r>
  <r>
    <n v="1808077.421816"/>
    <n v="21779"/>
    <n v="527443.82200000004"/>
    <x v="0"/>
  </r>
  <r>
    <n v="10752909.57972"/>
    <n v="114345"/>
    <n v="2658978.6300000004"/>
    <x v="0"/>
  </r>
  <r>
    <n v="5203578.6117499992"/>
    <n v="64871"/>
    <n v="1618531.45"/>
    <x v="0"/>
  </r>
  <r>
    <n v="2588858.5417999998"/>
    <n v="36163"/>
    <n v="951086.9"/>
    <x v="0"/>
  </r>
  <r>
    <n v="3450415.6137600006"/>
    <n v="46836"/>
    <n v="1132026.1200000001"/>
    <x v="0"/>
  </r>
  <r>
    <n v="2615203.6768"/>
    <n v="36040"/>
    <n v="914406.88"/>
    <x v="0"/>
  </r>
  <r>
    <n v="1966135.8528000002"/>
    <n v="23121"/>
    <n v="614417.45400000003"/>
    <x v="0"/>
  </r>
  <r>
    <n v="4008908.7006000001"/>
    <n v="59314"/>
    <n v="1444651.784"/>
    <x v="0"/>
  </r>
  <r>
    <n v="961248.21767999989"/>
    <n v="12218"/>
    <n v="319989.42000000004"/>
    <x v="0"/>
  </r>
  <r>
    <n v="2406441.6264"/>
    <n v="36314"/>
    <n v="871899.14"/>
    <x v="0"/>
  </r>
  <r>
    <n v="1740691.6312500001"/>
    <n v="23875"/>
    <n v="575435.25"/>
    <x v="0"/>
  </r>
  <r>
    <n v="801577.48147199978"/>
    <n v="12028"/>
    <n v="300892.44799999997"/>
    <x v="0"/>
  </r>
  <r>
    <n v="2870769.1701119998"/>
    <n v="180592"/>
    <n v="2390315.7120000003"/>
    <x v="1"/>
  </r>
  <r>
    <n v="2482143.2319299998"/>
    <n v="151689"/>
    <n v="2046284.61"/>
    <x v="1"/>
  </r>
  <r>
    <n v="5576275.2057480002"/>
    <n v="54119"/>
    <n v="719890.93799999997"/>
    <x v="1"/>
  </r>
  <r>
    <n v="1985704.3799999997"/>
    <n v="68200"/>
    <n v="1275340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81836.3754299999"/>
    <n v="16821"/>
    <n v="400844.43"/>
    <x v="0"/>
  </r>
  <r>
    <n v="6102177.1559699997"/>
    <n v="120253"/>
    <n v="2882464.4099999997"/>
    <x v="0"/>
  </r>
  <r>
    <n v="586366.12999999989"/>
    <n v="14114"/>
    <n v="335066.36"/>
    <x v="0"/>
  </r>
  <r>
    <n v="819172.29755999986"/>
    <n v="19202"/>
    <n v="455855.48"/>
    <x v="0"/>
  </r>
  <r>
    <n v="4631689.1536000008"/>
    <n v="103007"/>
    <n v="2587535.8400000003"/>
    <x v="0"/>
  </r>
  <r>
    <n v="1400984.6720400001"/>
    <n v="28047"/>
    <n v="663031.07999999996"/>
    <x v="0"/>
  </r>
  <r>
    <n v="939976.32487999997"/>
    <n v="25549"/>
    <n v="590437.39"/>
    <x v="0"/>
  </r>
  <r>
    <n v="1359677.8278000001"/>
    <n v="34116"/>
    <n v="854605.8"/>
    <x v="0"/>
  </r>
  <r>
    <n v="52827.763800000001"/>
    <n v="1554"/>
    <n v="36208.200000000004"/>
    <x v="0"/>
  </r>
  <r>
    <n v="2375480.6566400002"/>
    <n v="68207"/>
    <n v="1631511.44000000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177744.503237999"/>
    <n v="128607"/>
    <n v="3256586.4539999999"/>
    <x v="0"/>
  </r>
  <r>
    <n v="10983826.226952"/>
    <n v="305244"/>
    <n v="5208073.1280000005"/>
    <x v="0"/>
  </r>
  <r>
    <n v="3596532.0335840001"/>
    <n v="112742"/>
    <n v="2002523.4040000001"/>
    <x v="0"/>
  </r>
  <r>
    <n v="12704.229719999998"/>
    <n v="364"/>
    <n v="6329.96"/>
    <x v="0"/>
  </r>
  <r>
    <n v="780521.62094399985"/>
    <n v="31624"/>
    <n v="550826.831999999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27318.0885000001"/>
    <n v="13155"/>
    <n v="330190.5"/>
    <x v="0"/>
  </r>
  <r>
    <n v="1014486.2793599999"/>
    <n v="12994"/>
    <n v="323290.71999999997"/>
    <x v="0"/>
  </r>
  <r>
    <n v="1111418.2209600001"/>
    <n v="12851"/>
    <n v="336182.16"/>
    <x v="0"/>
  </r>
  <r>
    <n v="2202326.8049999997"/>
    <n v="23318"/>
    <n v="599272.6"/>
    <x v="0"/>
  </r>
  <r>
    <n v="2194372.7551200003"/>
    <n v="25924"/>
    <n v="651729.36"/>
    <x v="0"/>
  </r>
  <r>
    <n v="8323.3991999999998"/>
    <n v="113"/>
    <n v="2951.56"/>
    <x v="0"/>
  </r>
  <r>
    <n v="1928654.6697599997"/>
    <n v="26251"/>
    <n v="662312.73"/>
    <x v="0"/>
  </r>
  <r>
    <n v="2325181.8388499999"/>
    <n v="25233"/>
    <n v="654796.35"/>
    <x v="0"/>
  </r>
  <r>
    <n v="1084502.4586199999"/>
    <n v="13102"/>
    <n v="324798.58"/>
    <x v="0"/>
  </r>
  <r>
    <n v="1145829.3846"/>
    <n v="13089"/>
    <n v="343062.69"/>
    <x v="0"/>
  </r>
  <r>
    <n v="948780.54399999988"/>
    <n v="12800"/>
    <n v="332672"/>
    <x v="0"/>
  </r>
  <r>
    <n v="953440.55939999991"/>
    <n v="12670"/>
    <n v="326632.60000000003"/>
    <x v="0"/>
  </r>
  <r>
    <n v="810314.93759999995"/>
    <n v="11256"/>
    <n v="261139.19999999998"/>
    <x v="0"/>
  </r>
  <r>
    <n v="1404184.7909839998"/>
    <n v="23074"/>
    <n v="570343.13199999998"/>
    <x v="0"/>
  </r>
  <r>
    <n v="783022.81948200008"/>
    <n v="11559"/>
    <n v="279750.91800000001"/>
    <x v="0"/>
  </r>
  <r>
    <n v="704491.52653999999"/>
    <n v="11455"/>
    <n v="300166.82"/>
    <x v="0"/>
  </r>
  <r>
    <n v="706459.00172399986"/>
    <n v="10861"/>
    <n v="269743.79599999997"/>
    <x v="0"/>
  </r>
  <r>
    <n v="3127009.4819999998"/>
    <n v="56578"/>
    <n v="1301294"/>
    <x v="0"/>
  </r>
  <r>
    <n v="4008916.5174959996"/>
    <n v="76222"/>
    <n v="1813168.936"/>
    <x v="0"/>
  </r>
  <r>
    <n v="6607993.3232040005"/>
    <n v="138021"/>
    <n v="3367988.4420000003"/>
    <x v="0"/>
  </r>
  <r>
    <n v="5021403.0065000011"/>
    <n v="91258"/>
    <n v="2030490.5"/>
    <x v="0"/>
  </r>
  <r>
    <n v="891344.28388500004"/>
    <n v="11695"/>
    <n v="272832.65500000003"/>
    <x v="0"/>
  </r>
  <r>
    <n v="2258831.0695199999"/>
    <n v="35240"/>
    <n v="822290.16"/>
    <x v="0"/>
  </r>
  <r>
    <n v="3092264.4621120002"/>
    <n v="72901"/>
    <n v="1290056.0960000001"/>
    <x v="0"/>
  </r>
  <r>
    <n v="1786351.6261440001"/>
    <n v="41892"/>
    <n v="755647.8960000000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1029214.046484"/>
    <n v="11817"/>
    <n v="293557.91399999999"/>
    <x v="0"/>
  </r>
  <r>
    <n v="1051664.2747799999"/>
    <n v="11298"/>
    <n v="309768.56400000001"/>
    <x v="0"/>
  </r>
  <r>
    <n v="3174802.5145200002"/>
    <n v="35852"/>
    <n v="927491.24"/>
    <x v="0"/>
  </r>
  <r>
    <n v="1859366.2607740001"/>
    <n v="23927"/>
    <n v="616909.84100000001"/>
    <x v="0"/>
  </r>
  <r>
    <n v="791948.55276000011"/>
    <n v="11754"/>
    <n v="293967.54000000004"/>
    <x v="0"/>
  </r>
  <r>
    <n v="764843.98452000006"/>
    <n v="11363"/>
    <n v="280779.73"/>
    <x v="0"/>
  </r>
  <r>
    <n v="760261.68197999999"/>
    <n v="11149"/>
    <n v="286350.91600000003"/>
    <x v="0"/>
  </r>
  <r>
    <n v="827906.598948"/>
    <n v="11947"/>
    <n v="291721.84600000002"/>
    <x v="0"/>
  </r>
  <r>
    <s v=""/>
    <s v=""/>
    <s v=""/>
    <x v="0"/>
  </r>
  <r>
    <s v=""/>
    <s v=""/>
    <s v=""/>
    <x v="0"/>
  </r>
  <r>
    <s v=""/>
    <s v=""/>
    <s v=""/>
    <x v="0"/>
  </r>
  <r>
    <n v="599019.04413399997"/>
    <n v="10823"/>
    <n v="253929.226"/>
    <x v="0"/>
  </r>
  <r>
    <n v="599019.04413399997"/>
    <n v="10823"/>
    <n v="253929.226"/>
    <x v="0"/>
  </r>
  <r>
    <n v="1803691.0316879998"/>
    <n v="32621"/>
    <n v="797387.72399999993"/>
    <x v="0"/>
  </r>
  <r>
    <n v="1005754.9927319998"/>
    <n v="19433"/>
    <n v="469540.14600000001"/>
    <x v="0"/>
  </r>
  <r>
    <n v="1005754.9927319998"/>
    <n v="19433"/>
    <n v="469540.14600000001"/>
    <x v="0"/>
  </r>
  <r>
    <n v="3623999.676314"/>
    <n v="61843"/>
    <n v="1560051.5179999999"/>
    <x v="0"/>
  </r>
  <r>
    <n v="10572938.913108001"/>
    <n v="218807"/>
    <n v="5524001.5219999999"/>
    <x v="0"/>
  </r>
  <r>
    <n v="681501.49221000005"/>
    <n v="11697"/>
    <n v="298250.10600000003"/>
    <x v="0"/>
  </r>
  <r>
    <n v="616372.03528399998"/>
    <n v="12578"/>
    <n v="324235.68400000001"/>
    <x v="0"/>
  </r>
  <r>
    <n v="365589.00956799998"/>
    <n v="5672"/>
    <n v="137750.19200000001"/>
    <x v="0"/>
  </r>
  <r>
    <n v="365589.00956799998"/>
    <n v="5672"/>
    <n v="137750.19200000001"/>
    <x v="0"/>
  </r>
  <r>
    <n v="1902395.2614479999"/>
    <n v="36461"/>
    <n v="873459.71600000001"/>
    <x v="0"/>
  </r>
  <r>
    <n v="498208.45417200011"/>
    <n v="9494"/>
    <n v="224115.364"/>
    <x v="0"/>
  </r>
  <r>
    <n v="1902395.2614479999"/>
    <n v="36461"/>
    <n v="873459.71600000001"/>
    <x v="0"/>
  </r>
  <r>
    <n v="1344391.0003"/>
    <n v="25715"/>
    <n v="620965.81999999995"/>
    <x v="0"/>
  </r>
  <r>
    <n v="1344391.0003"/>
    <n v="25715"/>
    <n v="620965.81999999995"/>
    <x v="0"/>
  </r>
  <r>
    <n v="5269828.9087000005"/>
    <n v="116063"/>
    <n v="3019959.26"/>
    <x v="0"/>
  </r>
  <r>
    <n v="3996859.7321100002"/>
    <n v="75897"/>
    <n v="1835948.4300000002"/>
    <x v="0"/>
  </r>
  <r>
    <n v="3493806.6735000005"/>
    <n v="56475"/>
    <n v="1424299.5"/>
    <x v="0"/>
  </r>
  <r>
    <n v="23260386.709510006"/>
    <n v="398647"/>
    <n v="9970161.4700000007"/>
    <x v="0"/>
  </r>
  <r>
    <n v="375612.01717000001"/>
    <n v="5561"/>
    <n v="134387.12599999999"/>
    <x v="0"/>
  </r>
  <r>
    <n v="375612.01717000001"/>
    <n v="5561"/>
    <n v="134387.12599999999"/>
    <x v="0"/>
  </r>
  <r>
    <n v="953496.43311599991"/>
    <n v="16722"/>
    <n v="419488.092"/>
    <x v="0"/>
  </r>
  <r>
    <n v="1036859.091136"/>
    <n v="15788"/>
    <n v="380080.31200000003"/>
    <x v="0"/>
  </r>
  <r>
    <n v="1036859.091136"/>
    <n v="15788"/>
    <n v="380080.31200000003"/>
    <x v="0"/>
  </r>
  <r>
    <n v="4801711.5141599998"/>
    <n v="75548"/>
    <n v="1822973.24"/>
    <x v="0"/>
  </r>
  <r>
    <n v="8062353.4568400001"/>
    <n v="160460"/>
    <n v="4065735.48"/>
    <x v="0"/>
  </r>
  <r>
    <n v="524409.5584000001"/>
    <n v="8155"/>
    <n v="200156.32"/>
    <x v="0"/>
  </r>
  <r>
    <n v="153549.9504"/>
    <n v="2230"/>
    <n v="52984.800000000003"/>
    <x v="0"/>
  </r>
  <r>
    <n v="153549.9504"/>
    <n v="2230"/>
    <n v="52984.800000000003"/>
    <x v="0"/>
  </r>
  <r>
    <n v="1052816.47548"/>
    <n v="22396"/>
    <n v="531457.07999999996"/>
    <x v="0"/>
  </r>
  <r>
    <n v="415875.91508399998"/>
    <n v="8666"/>
    <n v="195522.29200000002"/>
    <x v="0"/>
  </r>
  <r>
    <n v="3403000.4420159999"/>
    <n v="53748"/>
    <n v="1405617.696"/>
    <x v="0"/>
  </r>
  <r>
    <n v="7986760.883200001"/>
    <n v="109450"/>
    <n v="2514723.1999999997"/>
    <x v="0"/>
  </r>
  <r>
    <n v="2462729.258808"/>
    <n v="44772"/>
    <n v="1161117.048"/>
    <x v="0"/>
  </r>
  <r>
    <n v="1704094.38167"/>
    <n v="51763"/>
    <n v="915687.47000000009"/>
    <x v="0"/>
  </r>
  <r>
    <n v="4042977.1012999993"/>
    <n v="122245"/>
    <n v="2153956.9"/>
    <x v="0"/>
  </r>
  <r>
    <n v="617347.46780999994"/>
    <n v="15055"/>
    <n v="262589.31"/>
    <x v="0"/>
  </r>
  <r>
    <n v="573166.15329999989"/>
    <n v="15161"/>
    <n v="256220.89999999997"/>
    <x v="0"/>
  </r>
  <r>
    <n v="632913.47808399994"/>
    <n v="15203"/>
    <n v="275539.17199999996"/>
    <x v="0"/>
  </r>
  <r>
    <n v="616880.71211199998"/>
    <n v="15064"/>
    <n v="266241.136"/>
    <x v="0"/>
  </r>
  <r>
    <n v="575391.07058399997"/>
    <n v="15007"/>
    <n v="264183.228"/>
    <x v="0"/>
  </r>
  <r>
    <n v="3166901.507946"/>
    <n v="76133"/>
    <n v="1364455.6259999999"/>
    <x v="0"/>
  </r>
  <r>
    <n v="1172706.6960180001"/>
    <n v="30327"/>
    <n v="507006.78600000002"/>
    <x v="0"/>
  </r>
  <r>
    <n v="1052298.1797120001"/>
    <n v="29913"/>
    <n v="499666.75200000004"/>
    <x v="0"/>
  </r>
  <r>
    <n v="1345262.43328"/>
    <n v="33536"/>
    <n v="588221.43999999994"/>
    <x v="0"/>
  </r>
  <r>
    <n v="2772567.8511300003"/>
    <n v="66647"/>
    <n v="1180318.3700000001"/>
    <x v="0"/>
  </r>
  <r>
    <n v="3485427.8308200003"/>
    <n v="85434"/>
    <n v="1514744.82"/>
    <x v="0"/>
  </r>
  <r>
    <n v="3314487.9054"/>
    <n v="201595"/>
    <n v="3199312.65"/>
    <x v="0"/>
  </r>
  <r>
    <n v="255137.24291200005"/>
    <n v="15607"/>
    <n v="261947.88799999998"/>
    <x v="0"/>
  </r>
  <r>
    <n v="8987957.640639998"/>
    <n v="207110"/>
    <n v="4211788.96"/>
    <x v="0"/>
  </r>
  <r>
    <n v="2409292.5769620007"/>
    <n v="58151"/>
    <n v="1025667.3380000001"/>
    <x v="0"/>
  </r>
  <r>
    <n v="3058066.7149080001"/>
    <n v="72773"/>
    <n v="1310787.2760000001"/>
    <x v="0"/>
  </r>
  <r>
    <n v="27174130.704"/>
    <n v="626941"/>
    <n v="13479231.5"/>
    <x v="0"/>
  </r>
  <r>
    <n v="2545913.927776"/>
    <n v="96238"/>
    <n v="1698408.2239999999"/>
    <x v="0"/>
  </r>
  <r>
    <n v="1642821.0965979998"/>
    <n v="64243"/>
    <n v="1140056.2779999999"/>
    <x v="0"/>
  </r>
  <r>
    <n v="7568920.5593200009"/>
    <n v="255715"/>
    <n v="4502629.72"/>
    <x v="0"/>
  </r>
  <r>
    <n v="5034898.8661300018"/>
    <n v="176015"/>
    <n v="3121450.0100000002"/>
    <x v="0"/>
  </r>
  <r>
    <n v="3654347.3091839994"/>
    <n v="128164"/>
    <n v="2266964.8319999999"/>
    <x v="0"/>
  </r>
  <r>
    <n v="834606.78348800004"/>
    <n v="32026"/>
    <n v="566988.304"/>
    <x v="0"/>
  </r>
  <r>
    <n v="5003976.3434639992"/>
    <n v="192206"/>
    <n v="3349381.7559999996"/>
    <x v="0"/>
  </r>
  <r>
    <s v=""/>
    <s v=""/>
    <s v=""/>
    <x v="0"/>
  </r>
  <r>
    <s v=""/>
    <s v=""/>
    <s v=""/>
    <x v="0"/>
  </r>
  <r>
    <n v="3497053.3418399994"/>
    <n v="97914"/>
    <n v="1641038.6400000001"/>
    <x v="0"/>
  </r>
  <r>
    <n v="1889516.1949999998"/>
    <n v="49123"/>
    <n v="859652.5"/>
    <x v="0"/>
  </r>
  <r>
    <n v="1700392.1017600002"/>
    <n v="49346"/>
    <n v="827038.96000000008"/>
    <x v="0"/>
  </r>
  <r>
    <n v="2390331.0535999998"/>
    <n v="81128"/>
    <n v="1393779.04"/>
    <x v="0"/>
  </r>
  <r>
    <n v="3207192.65295"/>
    <n v="82115"/>
    <n v="1462468.15"/>
    <x v="0"/>
  </r>
  <r>
    <n v="3361483.8096000003"/>
    <n v="80346"/>
    <n v="1355437.02"/>
    <x v="0"/>
  </r>
  <r>
    <s v=""/>
    <s v=""/>
    <s v=""/>
    <x v="0"/>
  </r>
  <r>
    <s v=""/>
    <s v=""/>
    <s v=""/>
    <x v="0"/>
  </r>
  <r>
    <n v="428630.19035200006"/>
    <n v="9566"/>
    <n v="212403.46400000001"/>
    <x v="0"/>
  </r>
  <r>
    <n v="1688496.3651200002"/>
    <n v="35305"/>
    <n v="915670.48"/>
    <x v="0"/>
  </r>
  <r>
    <n v="1792331.5189500002"/>
    <n v="34825"/>
    <n v="799790.95000000007"/>
    <x v="0"/>
  </r>
  <r>
    <n v="770460.29312000005"/>
    <n v="17536"/>
    <n v="410693.12000000005"/>
    <x v="0"/>
  </r>
  <r>
    <n v="135057.96460000001"/>
    <n v="2974"/>
    <n v="74617.66"/>
    <x v="0"/>
  </r>
  <r>
    <n v="1296174.910464"/>
    <n v="25424"/>
    <n v="664024.03200000001"/>
    <x v="0"/>
  </r>
  <r>
    <n v="384025.43196000002"/>
    <n v="8622"/>
    <n v="192977.604000000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641944.8295500008"/>
    <n v="97657"/>
    <n v="1979507.39"/>
    <x v="0"/>
  </r>
  <r>
    <n v="5114837.5039599994"/>
    <n v="87404"/>
    <n v="1771679.08"/>
    <x v="0"/>
  </r>
  <r>
    <n v="1972107.8207999999"/>
    <n v="146240"/>
    <n v="2908713.6"/>
    <x v="0"/>
  </r>
  <r>
    <n v="15365692.903299998"/>
    <n v="692557"/>
    <n v="8795473.9000000004"/>
    <x v="1"/>
  </r>
  <r>
    <n v="399146.47100999992"/>
    <n v="9847"/>
    <n v="234654.00999999998"/>
    <x v="0"/>
  </r>
  <r>
    <n v="1158048.8325"/>
    <n v="27957"/>
    <n v="661742.19000000006"/>
    <x v="0"/>
  </r>
  <r>
    <n v="173281.68575999999"/>
    <n v="4716"/>
    <n v="108845.28"/>
    <x v="0"/>
  </r>
  <r>
    <n v="1565872.7593599998"/>
    <n v="44942"/>
    <n v="1075462.06"/>
    <x v="0"/>
  </r>
  <r>
    <n v="239076.06089999998"/>
    <n v="4727"/>
    <n v="113306.18999999999"/>
    <x v="0"/>
  </r>
  <r>
    <n v="1129241.8993599999"/>
    <n v="33466"/>
    <n v="772395.27999999991"/>
    <x v="0"/>
  </r>
  <r>
    <n v="2814901.5466400003"/>
    <n v="62917"/>
    <n v="1433249.26"/>
    <x v="0"/>
  </r>
  <r>
    <n v="857682.73655999987"/>
    <n v="20462"/>
    <n v="467147.45999999996"/>
    <x v="0"/>
  </r>
  <r>
    <n v="1325229.0606"/>
    <n v="21954"/>
    <n v="520309.8"/>
    <x v="0"/>
  </r>
  <r>
    <n v="1066249.0471500002"/>
    <n v="19531"/>
    <n v="465814.35000000003"/>
    <x v="0"/>
  </r>
  <r>
    <n v="1859195.5819999999"/>
    <n v="30260"/>
    <n v="692954"/>
    <x v="0"/>
  </r>
  <r>
    <n v="1663877.79424"/>
    <n v="31219"/>
    <n v="688691.14"/>
    <x v="0"/>
  </r>
  <r>
    <n v="385876.67168999999"/>
    <n v="9671"/>
    <n v="214019.22999999998"/>
    <x v="0"/>
  </r>
  <r>
    <n v="379257.39786000008"/>
    <n v="6418"/>
    <n v="154609.62"/>
    <x v="0"/>
  </r>
  <r>
    <n v="826761.91344000003"/>
    <n v="19956"/>
    <n v="446415.72000000003"/>
    <x v="0"/>
  </r>
  <r>
    <n v="151339.25170000002"/>
    <n v="3199"/>
    <n v="77095.900000000009"/>
    <x v="0"/>
  </r>
  <r>
    <n v="389303.0526"/>
    <n v="8470"/>
    <n v="196419.30000000002"/>
    <x v="0"/>
  </r>
  <r>
    <n v="300269.77870999998"/>
    <n v="6347"/>
    <n v="150360.43000000002"/>
    <x v="0"/>
  </r>
  <r>
    <n v="989888.10205999983"/>
    <n v="16027"/>
    <n v="404200.94"/>
    <x v="0"/>
  </r>
  <r>
    <n v="501683.24022000004"/>
    <n v="9489"/>
    <n v="220714.14"/>
    <x v="0"/>
  </r>
  <r>
    <n v="586780.22207999998"/>
    <n v="9312"/>
    <n v="219111.36000000002"/>
    <x v="0"/>
  </r>
  <r>
    <n v="523266.60960000003"/>
    <n v="10611"/>
    <n v="266972.76"/>
    <x v="0"/>
  </r>
  <r>
    <n v="1860503.0437800002"/>
    <n v="32874"/>
    <n v="778127.58000000007"/>
    <x v="0"/>
  </r>
  <r>
    <n v="572049.52896000003"/>
    <n v="10751"/>
    <n v="254583.67999999999"/>
    <x v="0"/>
  </r>
  <r>
    <n v="2619327.0867999997"/>
    <n v="37985"/>
    <n v="910120.6"/>
    <x v="0"/>
  </r>
  <r>
    <n v="719037.50598000002"/>
    <n v="12690"/>
    <n v="303519.42"/>
    <x v="0"/>
  </r>
  <r>
    <n v="2422859.55632"/>
    <n v="37607"/>
    <n v="863456.72000000009"/>
    <x v="0"/>
  </r>
  <r>
    <n v="804313.39469799993"/>
    <n v="11717"/>
    <n v="303399.99799999996"/>
    <x v="0"/>
  </r>
  <r>
    <n v="2617834.5214559995"/>
    <n v="37611"/>
    <n v="895292.2439999999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9103.6283499999"/>
    <n v="48455"/>
    <n v="861045.35"/>
    <x v="0"/>
  </r>
  <r>
    <n v="896067.44863999996"/>
    <n v="32468"/>
    <n v="579229.12"/>
    <x v="0"/>
  </r>
  <r>
    <n v="370161.80864"/>
    <n v="16393"/>
    <n v="272779.52000000002"/>
    <x v="0"/>
  </r>
  <r>
    <n v="400099.26095999999"/>
    <n v="16359"/>
    <n v="287427.63"/>
    <x v="0"/>
  </r>
  <r>
    <n v="384000.96059999999"/>
    <n v="16270"/>
    <n v="278867.8"/>
    <x v="0"/>
  </r>
  <r>
    <n v="399358.6128"/>
    <n v="16205"/>
    <n v="290231.55"/>
    <x v="0"/>
  </r>
  <r>
    <n v="400913.57591999997"/>
    <n v="15548"/>
    <n v="277065.36"/>
    <x v="0"/>
  </r>
  <r>
    <n v="762473.12624999997"/>
    <n v="31851"/>
    <n v="554525.91"/>
    <x v="0"/>
  </r>
  <r>
    <n v="1606895.02722"/>
    <n v="64497"/>
    <n v="1133212.29"/>
    <x v="0"/>
  </r>
  <r>
    <n v="2920969.9791999999"/>
    <n v="112021"/>
    <n v="1926761.2"/>
    <x v="0"/>
  </r>
  <r>
    <n v="393791.14619999996"/>
    <n v="16435"/>
    <n v="290406.45"/>
    <x v="0"/>
  </r>
  <r>
    <n v="17639699.007798001"/>
    <n v="633717"/>
    <n v="10607155.146"/>
    <x v="0"/>
  </r>
  <r>
    <n v="1505469.044"/>
    <n v="30620"/>
    <n v="700218.15999999992"/>
    <x v="0"/>
  </r>
  <r>
    <n v="3469271.2112300005"/>
    <n v="69718"/>
    <n v="1589221.81"/>
    <x v="0"/>
  </r>
  <r>
    <n v="1809255.7853369997"/>
    <n v="46111"/>
    <n v="827277.451"/>
    <x v="0"/>
  </r>
  <r>
    <n v="491390.785776"/>
    <n v="9816"/>
    <n v="250965.67199999999"/>
    <x v="0"/>
  </r>
  <r>
    <n v="1229183.697372"/>
    <n v="38138"/>
    <n v="850057.8820000001"/>
    <x v="0"/>
  </r>
  <r>
    <n v="153792.52564599999"/>
    <n v="4679"/>
    <n v="87431.793999999994"/>
    <x v="0"/>
  </r>
  <r>
    <n v="49285.315423999993"/>
    <n v="1648"/>
    <n v="32488.671999999999"/>
    <x v="0"/>
  </r>
  <r>
    <n v="3760576.3799129999"/>
    <n v="74001"/>
    <n v="1688628.8189999999"/>
    <x v="0"/>
  </r>
  <r>
    <n v="783080.54906400002"/>
    <n v="14031"/>
    <n v="357734.37599999999"/>
    <x v="0"/>
  </r>
  <r>
    <n v="5924892.5416799998"/>
    <n v="85960"/>
    <n v="2000976.88"/>
    <x v="0"/>
  </r>
  <r>
    <n v="3649523.992048"/>
    <n v="83281"/>
    <n v="1478737.436"/>
    <x v="0"/>
  </r>
  <r>
    <s v=""/>
    <s v=""/>
    <s v=""/>
    <x v="0"/>
  </r>
  <r>
    <s v=""/>
    <s v=""/>
    <s v=""/>
    <x v="0"/>
  </r>
  <r>
    <n v="345683.06783999997"/>
    <n v="17070"/>
    <n v="286161.48"/>
    <x v="0"/>
  </r>
  <r>
    <n v="4397143.7251559999"/>
    <n v="200829"/>
    <n v="3451447.1940000001"/>
    <x v="0"/>
  </r>
  <r>
    <n v="2548946.3283199999"/>
    <n v="118583"/>
    <n v="1991364.3189999999"/>
    <x v="0"/>
  </r>
  <r>
    <n v="1793486.3776800002"/>
    <n v="84746"/>
    <n v="1446359.9820000001"/>
    <x v="0"/>
  </r>
  <r>
    <s v=""/>
    <s v=""/>
    <s v=""/>
    <x v="0"/>
  </r>
  <r>
    <s v=""/>
    <s v=""/>
    <s v=""/>
    <x v="0"/>
  </r>
  <r>
    <n v="1258493.8610159999"/>
    <n v="30268"/>
    <n v="546458.47199999995"/>
    <x v="0"/>
  </r>
  <r>
    <n v="1321946.4168000002"/>
    <n v="32247"/>
    <n v="568579.10400000005"/>
    <x v="0"/>
  </r>
  <r>
    <n v="9670702.4815679993"/>
    <n v="170451"/>
    <n v="3728104.2719999999"/>
    <x v="0"/>
  </r>
  <r>
    <n v="838781.06036400003"/>
    <n v="14923"/>
    <n v="388684.45799999998"/>
    <x v="0"/>
  </r>
  <r>
    <n v="5044427.0492000002"/>
    <n v="144746"/>
    <n v="2467919.3000000003"/>
    <x v="0"/>
  </r>
  <r>
    <n v="567388.20096000005"/>
    <n v="14928"/>
    <n v="267509.76000000001"/>
    <x v="0"/>
  </r>
  <r>
    <n v="1098615.3871000002"/>
    <n v="30065"/>
    <n v="539065.44999999995"/>
    <x v="0"/>
  </r>
  <r>
    <n v="1431676.0827300001"/>
    <n v="43237"/>
    <n v="740649.80999999994"/>
    <x v="0"/>
  </r>
  <r>
    <n v="493930.44912"/>
    <n v="14524"/>
    <n v="246472.27999999997"/>
    <x v="0"/>
  </r>
  <r>
    <n v="1633850.4867200002"/>
    <n v="42313"/>
    <n v="762057.13000000012"/>
    <x v="0"/>
  </r>
  <r>
    <n v="1527158.7932399998"/>
    <n v="39594"/>
    <n v="694478.76"/>
    <x v="0"/>
  </r>
  <r>
    <n v="1764305.0367799997"/>
    <n v="58399"/>
    <n v="1035998.259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22612.3609599993"/>
    <n v="251516"/>
    <n v="4289856.8960000006"/>
    <x v="0"/>
  </r>
  <r>
    <n v="556420.05094400002"/>
    <n v="17572"/>
    <n v="305893.37600000005"/>
    <x v="0"/>
  </r>
  <r>
    <n v="3288445.8457599995"/>
    <n v="108272"/>
    <n v="1918579.8399999999"/>
    <x v="0"/>
  </r>
  <r>
    <n v="6828598.0052000005"/>
    <n v="283144"/>
    <n v="4725673.3600000003"/>
    <x v="0"/>
  </r>
  <r>
    <n v="1446118.1640000003"/>
    <n v="63914"/>
    <n v="1071198.6400000001"/>
    <x v="0"/>
  </r>
  <r>
    <n v="1560802.1015400002"/>
    <n v="41362"/>
    <n v="692151.7080000001"/>
    <x v="0"/>
  </r>
  <r>
    <n v="2110338.9202199997"/>
    <n v="54130"/>
    <n v="886324.61999999988"/>
    <x v="0"/>
  </r>
  <r>
    <n v="3143790.9989999998"/>
    <n v="173183"/>
    <n v="2794480.8879999998"/>
    <x v="0"/>
  </r>
  <r>
    <n v="1103087.9856"/>
    <n v="27816"/>
    <n v="473428.32"/>
    <x v="0"/>
  </r>
  <r>
    <n v="598308.45479999995"/>
    <n v="14745"/>
    <n v="257447.7"/>
    <x v="0"/>
  </r>
  <r>
    <n v="10871380.967496"/>
    <n v="126322"/>
    <n v="2920059.352"/>
    <x v="0"/>
  </r>
  <r>
    <n v="7894753.2480960004"/>
    <n v="163059"/>
    <n v="3781012.0919999997"/>
    <x v="0"/>
  </r>
  <r>
    <n v="2378916.6664799997"/>
    <n v="54935"/>
    <n v="1203296.24"/>
    <x v="0"/>
  </r>
  <r>
    <n v="6502473.9655679995"/>
    <n v="139008"/>
    <n v="3055673.8559999997"/>
    <x v="0"/>
  </r>
  <r>
    <n v="1048612.3648000001"/>
    <n v="23488"/>
    <n v="544733.696"/>
    <x v="0"/>
  </r>
  <r>
    <n v="1656336.1750640003"/>
    <n v="41794"/>
    <n v="901162.228"/>
    <x v="0"/>
  </r>
  <r>
    <n v="4114028.2055039993"/>
    <n v="120456"/>
    <n v="1946087.1359999999"/>
    <x v="0"/>
  </r>
  <r>
    <n v="5111342.031729999"/>
    <n v="96791"/>
    <n v="2225225.09"/>
    <x v="0"/>
  </r>
  <r>
    <n v="1901565.6692899999"/>
    <n v="60389"/>
    <n v="1046541.3699999999"/>
    <x v="0"/>
  </r>
  <r>
    <n v="1677338.79379"/>
    <n v="61171"/>
    <n v="1050306.07"/>
    <x v="0"/>
  </r>
  <r>
    <n v="1573619.080332"/>
    <n v="45898"/>
    <n v="786416.33200000005"/>
    <x v="0"/>
  </r>
  <r>
    <n v="3350672.9305199999"/>
    <n v="91292"/>
    <n v="1585742.04"/>
    <x v="0"/>
  </r>
  <r>
    <n v="3951.2210760000003"/>
    <n v="122"/>
    <n v="2100.596"/>
    <x v="0"/>
  </r>
  <r>
    <s v=""/>
    <s v=""/>
    <s v=""/>
    <x v="0"/>
  </r>
  <r>
    <s v=""/>
    <s v=""/>
    <s v=""/>
    <x v="1"/>
  </r>
  <r>
    <s v=""/>
    <s v=""/>
    <s v=""/>
    <x v="0"/>
  </r>
  <r>
    <n v="10269816.402614998"/>
    <n v="285601"/>
    <n v="4888061.1149999993"/>
    <x v="0"/>
  </r>
  <r>
    <n v="1014288.752984"/>
    <n v="22963"/>
    <n v="542110.50399999996"/>
    <x v="0"/>
  </r>
  <r>
    <n v="11871371.95896"/>
    <n v="323644"/>
    <n v="7142823.0800000001"/>
    <x v="0"/>
  </r>
  <r>
    <n v="540950.72702400002"/>
    <n v="9294"/>
    <n v="221792.016"/>
    <x v="0"/>
  </r>
  <r>
    <n v="86557.940820000003"/>
    <n v="1566"/>
    <n v="39290.94"/>
    <x v="0"/>
  </r>
  <r>
    <n v="199410.40756000002"/>
    <n v="3457"/>
    <n v="81792.62"/>
    <x v="0"/>
  </r>
  <r>
    <n v="9309030.3935199995"/>
    <n v="308113"/>
    <n v="5151649.3599999994"/>
    <x v="0"/>
  </r>
  <r>
    <n v="1006381.3675499998"/>
    <n v="33395"/>
    <n v="560034.15"/>
    <x v="0"/>
  </r>
  <r>
    <n v="522954.96"/>
    <n v="17600"/>
    <n v="308528"/>
    <x v="0"/>
  </r>
  <r>
    <n v="3808061.9309999999"/>
    <n v="90030"/>
    <n v="1611536.9999999998"/>
    <x v="0"/>
  </r>
  <r>
    <n v="621316.36379999993"/>
    <n v="14906"/>
    <n v="278742.2"/>
    <x v="0"/>
  </r>
  <r>
    <s v=""/>
    <s v=""/>
    <s v=""/>
    <x v="0"/>
  </r>
  <r>
    <s v=""/>
    <s v=""/>
    <s v=""/>
    <x v="0"/>
  </r>
  <r>
    <n v="2895451.0384799996"/>
    <n v="90619"/>
    <n v="1515149.68"/>
    <x v="0"/>
  </r>
  <r>
    <n v="988597.60461000015"/>
    <n v="30235"/>
    <n v="506194.37000000005"/>
    <x v="0"/>
  </r>
  <r>
    <n v="1422607.0880700003"/>
    <n v="44482"/>
    <n v="731417.52600000007"/>
    <x v="0"/>
  </r>
  <r>
    <n v="1421097.5009279998"/>
    <n v="45372"/>
    <n v="767331.26399999997"/>
    <x v="0"/>
  </r>
  <r>
    <n v="450658.66716000001"/>
    <n v="14946"/>
    <n v="250644.41999999998"/>
    <x v="0"/>
  </r>
  <r>
    <n v="3125366.9855849999"/>
    <n v="105605"/>
    <n v="1754838.2850000001"/>
    <x v="0"/>
  </r>
  <r>
    <n v="2259881.0395760001"/>
    <n v="75629"/>
    <n v="1288415.6440000001"/>
    <x v="0"/>
  </r>
  <r>
    <n v="2127163.591728"/>
    <n v="75362"/>
    <n v="1257188.8839999998"/>
    <x v="0"/>
  </r>
  <r>
    <n v="1324595.0782079999"/>
    <n v="45391"/>
    <n v="758211.26400000008"/>
    <x v="0"/>
  </r>
  <r>
    <n v="906148.50870000001"/>
    <n v="29921"/>
    <n v="511948.31"/>
    <x v="0"/>
  </r>
  <r>
    <n v="1379191.8377340001"/>
    <n v="45158"/>
    <n v="802322.18599999999"/>
    <x v="0"/>
  </r>
  <r>
    <s v=""/>
    <s v=""/>
    <s v=""/>
    <x v="1"/>
  </r>
  <r>
    <n v="2234064.8641679999"/>
    <n v="52873"/>
    <n v="926229.21400000004"/>
    <x v="0"/>
  </r>
  <r>
    <n v="12329505.771894"/>
    <n v="323793"/>
    <n v="5433894.1260000002"/>
    <x v="0"/>
  </r>
  <r>
    <n v="7902499.3379999995"/>
    <n v="280818"/>
    <n v="3004752.5999999996"/>
    <x v="1"/>
  </r>
  <r>
    <n v="1453768.5147299999"/>
    <n v="32121"/>
    <n v="578499.21000000008"/>
    <x v="0"/>
  </r>
  <r>
    <n v="2164530.8888800004"/>
    <n v="49066"/>
    <n v="866505.56"/>
    <x v="0"/>
  </r>
  <r>
    <n v="7478491.5815040004"/>
    <n v="249066"/>
    <n v="4430386.0080000004"/>
    <x v="0"/>
  </r>
  <r>
    <n v="9157500.83598"/>
    <n v="275945"/>
    <n v="4899679.42"/>
    <x v="0"/>
  </r>
  <r>
    <n v="1109119.1160000002"/>
    <n v="29995"/>
    <n v="503916"/>
    <x v="0"/>
  </r>
  <r>
    <n v="1343343.1611599999"/>
    <n v="31645"/>
    <n v="562774.67999999993"/>
    <x v="0"/>
  </r>
  <r>
    <n v="3081943.6470000003"/>
    <n v="79110"/>
    <n v="1400247"/>
    <x v="0"/>
  </r>
  <r>
    <n v="1697071.0176000001"/>
    <n v="89912"/>
    <n v="1586047.68"/>
    <x v="0"/>
  </r>
  <r>
    <n v="1698247.1282000004"/>
    <n v="89285"/>
    <n v="1541059.1"/>
    <x v="0"/>
  </r>
  <r>
    <n v="4696616.2236200003"/>
    <n v="239314"/>
    <n v="4281327.46"/>
    <x v="0"/>
  </r>
  <r>
    <n v="273771.0171"/>
    <n v="14877"/>
    <n v="264513.06"/>
    <x v="0"/>
  </r>
  <r>
    <n v="3114558.3239999996"/>
    <n v="193547"/>
    <n v="3114558.3239999996"/>
    <x v="0"/>
  </r>
  <r>
    <n v="3958738.4491200009"/>
    <n v="83943"/>
    <n v="1927331.28"/>
    <x v="0"/>
  </r>
  <r>
    <n v="4449003.6560799992"/>
    <n v="96199"/>
    <n v="2131769.84"/>
    <x v="0"/>
  </r>
  <r>
    <n v="625834.67520000006"/>
    <n v="28136"/>
    <n v="472684.80000000005"/>
    <x v="0"/>
  </r>
  <r>
    <n v="302718.28103999991"/>
    <n v="13939"/>
    <n v="232502.52"/>
    <x v="0"/>
  </r>
  <r>
    <n v="792867.32719999994"/>
    <n v="39086"/>
    <n v="648827.60000000009"/>
    <x v="0"/>
  </r>
  <r>
    <n v="2098689.8171999999"/>
    <n v="107407"/>
    <n v="1840955.98"/>
    <x v="0"/>
  </r>
  <r>
    <n v="2066959.1793199999"/>
    <n v="25994"/>
    <n v="642311.74"/>
    <x v="0"/>
  </r>
  <r>
    <n v="2523640.8432"/>
    <n v="30148"/>
    <n v="714507.6"/>
    <x v="0"/>
  </r>
  <r>
    <n v="5871877.2177119991"/>
    <n v="81763"/>
    <n v="2103107.8859999999"/>
    <x v="0"/>
  </r>
  <r>
    <n v="2516295.2614799994"/>
    <n v="35035"/>
    <n v="902221.32"/>
    <x v="0"/>
  </r>
  <r>
    <n v="4058734.6578560001"/>
    <n v="47114"/>
    <n v="1215918.112"/>
    <x v="0"/>
  </r>
  <r>
    <n v="862585.0797"/>
    <n v="30725"/>
    <n v="550469.1"/>
    <x v="0"/>
  </r>
  <r>
    <n v="3259847.157348"/>
    <n v="120101"/>
    <n v="2009770.1340000003"/>
    <x v="0"/>
  </r>
  <r>
    <n v="2913612.3799199997"/>
    <n v="103388"/>
    <n v="1760490.8639999998"/>
    <x v="0"/>
  </r>
  <r>
    <n v="8765211.6937499996"/>
    <n v="222675"/>
    <n v="3690615.45"/>
    <x v="0"/>
  </r>
  <r>
    <n v="7806808.4868719988"/>
    <n v="191236"/>
    <n v="3224621.4319999996"/>
    <x v="0"/>
  </r>
  <r>
    <n v="1150252.046388"/>
    <n v="31782"/>
    <n v="530314.45200000005"/>
    <x v="0"/>
  </r>
  <r>
    <n v="2114149.7411319995"/>
    <n v="47809"/>
    <n v="838283.00599999994"/>
    <x v="0"/>
  </r>
  <r>
    <n v="6435805.1219999986"/>
    <n v="174550"/>
    <n v="2930694.5"/>
    <x v="0"/>
  </r>
  <r>
    <n v="4859600.6726639997"/>
    <n v="127098"/>
    <n v="2167529.2919999999"/>
    <x v="0"/>
  </r>
  <r>
    <n v="1191284.0258760001"/>
    <n v="31663"/>
    <n v="535168.02600000007"/>
    <x v="0"/>
  </r>
  <r>
    <n v="6037025.3660960002"/>
    <n v="129581"/>
    <n v="3238747.514"/>
    <x v="0"/>
  </r>
  <r>
    <n v="4056018.5665999996"/>
    <n v="70525"/>
    <n v="1764253.4"/>
    <x v="0"/>
  </r>
  <r>
    <n v="849329.45255200006"/>
    <n v="14758"/>
    <n v="364050.34399999998"/>
    <x v="0"/>
  </r>
  <r>
    <n v="1355679.3916160001"/>
    <n v="22616"/>
    <n v="587382.75199999998"/>
    <x v="0"/>
  </r>
  <r>
    <n v="443528.39999999997"/>
    <n v="8337"/>
    <n v="116718"/>
    <x v="1"/>
  </r>
  <r>
    <n v="145475.4"/>
    <n v="5469"/>
    <n v="76566"/>
    <x v="0"/>
  </r>
  <r>
    <n v="5803086.4900400005"/>
    <n v="478870"/>
    <n v="6572011.8799999999"/>
    <x v="1"/>
  </r>
  <r>
    <n v="1117583.033119"/>
    <n v="23093"/>
    <n v="514304.20300000004"/>
    <x v="0"/>
  </r>
  <r>
    <n v="6259218.2732800012"/>
    <n v="122729"/>
    <n v="2794293.872"/>
    <x v="0"/>
  </r>
  <r>
    <n v="2338424.27507"/>
    <n v="49010"/>
    <n v="1135708.73"/>
    <x v="0"/>
  </r>
  <r>
    <n v="532307.22011999995"/>
    <n v="10954"/>
    <n v="243507.42"/>
    <x v="0"/>
  </r>
  <r>
    <n v="7405292.3668480003"/>
    <n v="160232"/>
    <n v="3403167.4480000003"/>
    <x v="0"/>
  </r>
  <r>
    <n v="3573912.4240640006"/>
    <n v="84439"/>
    <n v="1642422.9890000001"/>
    <x v="0"/>
  </r>
  <r>
    <n v="3591616.9608"/>
    <n v="58971"/>
    <n v="1360460.97"/>
    <x v="0"/>
  </r>
  <r>
    <n v="1099976.09678"/>
    <n v="24706"/>
    <n v="544273.18000000005"/>
    <x v="0"/>
  </r>
  <r>
    <n v="3816413.1205200003"/>
    <n v="98371"/>
    <n v="1717557.6600000001"/>
    <x v="0"/>
  </r>
  <r>
    <n v="2949898.8105599997"/>
    <n v="81968"/>
    <n v="1374603.3599999999"/>
    <x v="0"/>
  </r>
  <r>
    <n v="3231544.0938000004"/>
    <n v="82111"/>
    <n v="1461575.8"/>
    <x v="0"/>
  </r>
  <r>
    <n v="2744826.0608800007"/>
    <n v="81317"/>
    <n v="1362872.9200000002"/>
    <x v="0"/>
  </r>
  <r>
    <n v="564916.09369999997"/>
    <n v="16429"/>
    <n v="274364.3"/>
    <x v="0"/>
  </r>
  <r>
    <s v=""/>
    <s v=""/>
    <s v=""/>
    <x v="1"/>
  </r>
  <r>
    <n v="1062166.1114679999"/>
    <n v="31687"/>
    <n v="561398.57899999991"/>
    <x v="0"/>
  </r>
  <r>
    <n v="544238.05883999995"/>
    <n v="16338"/>
    <n v="292286.82"/>
    <x v="0"/>
  </r>
  <r>
    <n v="1562292.8640000003"/>
    <n v="48500"/>
    <n v="866016.00000000012"/>
    <x v="0"/>
  </r>
  <r>
    <n v="1010351.9883600001"/>
    <n v="32010"/>
    <n v="563183.94000000006"/>
    <x v="0"/>
  </r>
  <r>
    <n v="922781.43820800004"/>
    <n v="32564"/>
    <n v="581462.7840000001"/>
    <x v="0"/>
  </r>
  <r>
    <n v="922004.54854199989"/>
    <n v="32037"/>
    <n v="570194.52599999995"/>
    <x v="0"/>
  </r>
  <r>
    <s v=""/>
    <s v=""/>
    <s v=""/>
    <x v="0"/>
  </r>
  <r>
    <s v=""/>
    <s v=""/>
    <s v=""/>
    <x v="0"/>
  </r>
  <r>
    <n v="2381001.9710880001"/>
    <n v="100743"/>
    <n v="1792923.1710000001"/>
    <x v="0"/>
  </r>
  <r>
    <n v="2547581.0019"/>
    <n v="79377"/>
    <n v="1420848.2999999998"/>
    <x v="0"/>
  </r>
  <r>
    <n v="3790638.5328000002"/>
    <n v="115576"/>
    <n v="1976349.6"/>
    <x v="0"/>
  </r>
  <r>
    <n v="2106146.2117800005"/>
    <n v="34658"/>
    <n v="797480.58000000007"/>
    <x v="0"/>
  </r>
  <r>
    <n v="1967487.0124000001"/>
    <n v="38780"/>
    <n v="911717.8"/>
    <x v="0"/>
  </r>
  <r>
    <s v=""/>
    <s v=""/>
    <s v=""/>
    <x v="1"/>
  </r>
  <r>
    <n v="1040268.1889600002"/>
    <n v="13132"/>
    <n v="330663.76"/>
    <x v="0"/>
  </r>
  <r>
    <n v="3083276.7583800005"/>
    <n v="38987"/>
    <n v="972335.78"/>
    <x v="0"/>
  </r>
  <r>
    <n v="1065143.5833599998"/>
    <n v="12872"/>
    <n v="325532.88"/>
    <x v="0"/>
  </r>
  <r>
    <n v="966203.7476"/>
    <n v="12316"/>
    <n v="296199.8"/>
    <x v="0"/>
  </r>
  <r>
    <n v="904844.66559999995"/>
    <n v="10664"/>
    <n v="266130.78399999999"/>
    <x v="0"/>
  </r>
  <r>
    <n v="674347.50306000002"/>
    <n v="11781"/>
    <n v="282508.38"/>
    <x v="0"/>
  </r>
  <r>
    <n v="896889.68292000005"/>
    <n v="11865"/>
    <n v="299662.44"/>
    <x v="0"/>
  </r>
  <r>
    <n v="1045550.2639039998"/>
    <n v="12182"/>
    <n v="308058.41600000003"/>
    <x v="0"/>
  </r>
  <r>
    <n v="1818977.28825"/>
    <n v="24625"/>
    <n v="595604.875"/>
    <x v="0"/>
  </r>
  <r>
    <n v="741268.12517999997"/>
    <n v="11898"/>
    <n v="304422.228"/>
    <x v="0"/>
  </r>
  <r>
    <n v="1945999.0354999998"/>
    <n v="35450"/>
    <n v="880542.54999999993"/>
    <x v="0"/>
  </r>
  <r>
    <n v="656715.86524800002"/>
    <n v="12314"/>
    <n v="296619.63199999998"/>
    <x v="0"/>
  </r>
  <r>
    <n v="992025.00099999993"/>
    <n v="35450"/>
    <n v="606372.25"/>
    <x v="0"/>
  </r>
  <r>
    <n v="516949.67032800004"/>
    <n v="17481"/>
    <n v="311791.11599999998"/>
    <x v="0"/>
  </r>
  <r>
    <n v="522408.61892000004"/>
    <n v="17629"/>
    <n v="311328.14"/>
    <x v="0"/>
  </r>
  <r>
    <n v="1329268.1158680001"/>
    <n v="15063"/>
    <n v="392345.96100000001"/>
    <x v="0"/>
  </r>
  <r>
    <n v="3937804.4160000002"/>
    <n v="105440"/>
    <n v="1919008"/>
    <x v="0"/>
  </r>
  <r>
    <n v="15265188.682884002"/>
    <n v="400141"/>
    <n v="5155416.6440000003"/>
    <x v="1"/>
  </r>
  <r>
    <n v="1819190.8213500001"/>
    <n v="41419"/>
    <n v="722761.54999999993"/>
    <x v="0"/>
  </r>
  <r>
    <n v="3310033.0691999998"/>
    <n v="81435"/>
    <n v="1361593.2"/>
    <x v="0"/>
  </r>
  <r>
    <n v="594765.37342800014"/>
    <n v="13591"/>
    <n v="236863.948"/>
    <x v="0"/>
  </r>
  <r>
    <n v="1135013.747584"/>
    <n v="27824"/>
    <n v="465551.16800000001"/>
    <x v="0"/>
  </r>
  <r>
    <n v="617562.40909999993"/>
    <n v="13910"/>
    <n v="248516.06"/>
    <x v="0"/>
  </r>
  <r>
    <n v="1720120.1112319999"/>
    <n v="41381"/>
    <n v="693876.60800000001"/>
    <x v="0"/>
  </r>
  <r>
    <n v="2652396.5580000002"/>
    <n v="59430"/>
    <n v="1067362.8"/>
    <x v="0"/>
  </r>
  <r>
    <n v="2856796.2081600004"/>
    <n v="68456"/>
    <n v="1148691.6800000002"/>
    <x v="0"/>
  </r>
  <r>
    <n v="741491.34345000016"/>
    <n v="11185"/>
    <n v="264346.28999999998"/>
    <x v="0"/>
  </r>
  <r>
    <n v="820033.25788800011"/>
    <n v="11951"/>
    <n v="292034.636"/>
    <x v="0"/>
  </r>
  <r>
    <n v="1613973.9033599999"/>
    <n v="23296"/>
    <n v="604484.60800000001"/>
    <x v="0"/>
  </r>
  <r>
    <n v="905369.63840400008"/>
    <n v="11487"/>
    <n v="296065.93800000002"/>
    <x v="0"/>
  </r>
  <r>
    <n v="8541338.8089119997"/>
    <n v="200632"/>
    <n v="3761047.4719999996"/>
    <x v="0"/>
  </r>
  <r>
    <n v="15162513.690239999"/>
    <n v="266139"/>
    <n v="4828826.0159999998"/>
    <x v="0"/>
  </r>
  <r>
    <n v="9494068.6310399994"/>
    <n v="166644"/>
    <n v="3023588.7359999996"/>
    <x v="0"/>
  </r>
  <r>
    <n v="1546616.1487039998"/>
    <n v="37736"/>
    <n v="895550.75199999998"/>
    <x v="0"/>
  </r>
  <r>
    <n v="34062.208751999999"/>
    <n v="859"/>
    <n v="19849.772000000001"/>
    <x v="0"/>
  </r>
  <r>
    <n v="907336.519004"/>
    <n v="22894"/>
    <n v="550234.39599999995"/>
    <x v="0"/>
  </r>
  <r>
    <n v="1554741.7194999999"/>
    <n v="39250"/>
    <n v="932658.5"/>
    <x v="0"/>
  </r>
  <r>
    <n v="2127120.2972550001"/>
    <n v="53659"/>
    <n v="1005730.6369999999"/>
    <x v="0"/>
  </r>
  <r>
    <n v="1517920.835886"/>
    <n v="38263"/>
    <n v="892369.6859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559995.5800849998"/>
    <n v="58585"/>
    <n v="1028342.505"/>
    <x v="0"/>
  </r>
  <r>
    <n v="369484.443096"/>
    <n v="14561"/>
    <n v="259651.75200000001"/>
    <x v="0"/>
  </r>
  <r>
    <n v="5372638.1122780005"/>
    <n v="231971"/>
    <n v="3196096.4380000001"/>
    <x v="1"/>
  </r>
  <r>
    <n v="2457311.6010599998"/>
    <n v="59487"/>
    <n v="1058273.73"/>
    <x v="0"/>
  </r>
  <r>
    <n v="6066142.7904000003"/>
    <n v="188055"/>
    <n v="3490300.8"/>
    <x v="0"/>
  </r>
  <r>
    <n v="4140554.4114000001"/>
    <n v="120054"/>
    <n v="2145364.98"/>
    <x v="0"/>
  </r>
  <r>
    <n v="659135.41314999992"/>
    <n v="15109"/>
    <n v="268486.93"/>
    <x v="0"/>
  </r>
  <r>
    <s v=""/>
    <s v=""/>
    <s v=""/>
    <x v="0"/>
  </r>
  <r>
    <s v=""/>
    <s v=""/>
    <s v=""/>
    <x v="0"/>
  </r>
  <r>
    <s v=""/>
    <s v=""/>
    <s v=""/>
    <x v="0"/>
  </r>
  <r>
    <n v="219173.77033200001"/>
    <n v="3454"/>
    <n v="79324.563999999998"/>
    <x v="0"/>
  </r>
  <r>
    <n v="442804.811904"/>
    <n v="8281"/>
    <n v="184964.416"/>
    <x v="0"/>
  </r>
  <r>
    <n v="1460720.5704259998"/>
    <n v="25409"/>
    <n v="564638.79800000007"/>
    <x v="0"/>
  </r>
  <r>
    <n v="1167030.81534"/>
    <n v="17953"/>
    <n v="427640.46"/>
    <x v="0"/>
  </r>
  <r>
    <n v="1646779.4121600001"/>
    <n v="25345"/>
    <n v="601893.06000000006"/>
    <x v="0"/>
  </r>
  <r>
    <n v="672602.79892800003"/>
    <n v="10221"/>
    <n v="232895.70600000001"/>
    <x v="0"/>
  </r>
  <r>
    <n v="3156854.1568619995"/>
    <n v="56469"/>
    <n v="1256209.3739999998"/>
    <x v="0"/>
  </r>
  <r>
    <n v="447832.70707200002"/>
    <n v="15936"/>
    <n v="286338.04800000001"/>
    <x v="0"/>
  </r>
  <r>
    <n v="1395975.7720319999"/>
    <n v="47832"/>
    <n v="854853.50399999996"/>
    <x v="0"/>
  </r>
  <r>
    <n v="504208.722778"/>
    <n v="15863"/>
    <n v="277190.06199999998"/>
    <x v="0"/>
  </r>
  <r>
    <n v="8179790.326679999"/>
    <n v="252565"/>
    <n v="4443123.4799999995"/>
    <x v="0"/>
  </r>
  <r>
    <n v="3147648.0840000003"/>
    <n v="110900"/>
    <n v="1956276"/>
    <x v="0"/>
  </r>
  <r>
    <n v="2622300.3570719999"/>
    <n v="79697"/>
    <n v="1416693.872"/>
    <x v="0"/>
  </r>
  <r>
    <n v="8987161.5728040002"/>
    <n v="141682"/>
    <n v="3550834.284"/>
    <x v="0"/>
  </r>
  <r>
    <n v="4813876.7460000003"/>
    <n v="159075"/>
    <n v="2798765.5500000003"/>
    <x v="0"/>
  </r>
  <r>
    <n v="556911.95577599993"/>
    <n v="16424"/>
    <n v="294350.92800000001"/>
    <x v="0"/>
  </r>
  <r>
    <n v="492645.52773000003"/>
    <n v="15999"/>
    <n v="282318.35399999999"/>
    <x v="0"/>
  </r>
  <r>
    <n v="434427.28401599999"/>
    <n v="15896"/>
    <n v="284125.10399999999"/>
    <x v="0"/>
  </r>
  <r>
    <n v="2243975.1990740001"/>
    <n v="58733"/>
    <n v="1109231.4379999998"/>
    <x v="0"/>
  </r>
  <r>
    <n v="3918194.9292959999"/>
    <n v="103044"/>
    <n v="1942585.4880000001"/>
    <x v="0"/>
  </r>
  <r>
    <n v="2897847.2952000001"/>
    <n v="77850"/>
    <n v="1469496.6"/>
    <x v="0"/>
  </r>
  <r>
    <n v="6017367.960855999"/>
    <n v="154406"/>
    <n v="2955485.24599999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67454.6165920002"/>
    <n v="30293"/>
    <n v="779620.64800000004"/>
    <x v="0"/>
  </r>
  <r>
    <n v="143781.760752"/>
    <n v="3269"/>
    <n v="75834.262000000002"/>
    <x v="0"/>
  </r>
  <r>
    <n v="139881.06468000001"/>
    <n v="3254"/>
    <n v="71295.14"/>
    <x v="0"/>
  </r>
  <r>
    <n v="1020188.30744"/>
    <n v="32392"/>
    <n v="568350.03200000001"/>
    <x v="0"/>
  </r>
  <r>
    <n v="13044608.528419999"/>
    <n v="394285"/>
    <n v="6916547.4700000007"/>
    <x v="0"/>
  </r>
  <r>
    <n v="4080.6072000000004"/>
    <n v="122"/>
    <n v="2086.2000000000003"/>
    <x v="0"/>
  </r>
  <r>
    <n v="1512015.2134400001"/>
    <n v="47765"/>
    <n v="847542.1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1312040.6594399998"/>
    <n v="25172"/>
    <n v="586255.88"/>
    <x v="0"/>
  </r>
  <r>
    <n v="907428.6144000002"/>
    <n v="13783"/>
    <n v="357255.36000000004"/>
    <x v="0"/>
  </r>
  <r>
    <n v="933285.40470000007"/>
    <n v="13995"/>
    <n v="364849.65"/>
    <x v="0"/>
  </r>
  <r>
    <n v="1172164.3107"/>
    <n v="35605"/>
    <n v="624155.65"/>
    <x v="0"/>
  </r>
  <r>
    <n v="4539038.3104000008"/>
    <n v="61805"/>
    <n v="1611874.4"/>
    <x v="0"/>
  </r>
  <r>
    <n v="3105088.1971200006"/>
    <n v="67288"/>
    <n v="1186960.32"/>
    <x v="0"/>
  </r>
  <r>
    <n v="3304498.56"/>
    <n v="99870"/>
    <n v="1757712.0000000002"/>
    <x v="0"/>
  </r>
  <r>
    <s v=""/>
    <s v=""/>
    <s v=""/>
    <x v="0"/>
  </r>
  <r>
    <n v="709751.22349999996"/>
    <n v="47777"/>
    <n v="767298.62"/>
    <x v="0"/>
  </r>
  <r>
    <s v=""/>
    <s v=""/>
    <s v=""/>
    <x v="0"/>
  </r>
  <r>
    <s v=""/>
    <s v=""/>
    <s v=""/>
    <x v="0"/>
  </r>
  <r>
    <n v="1276455.5330000003"/>
    <n v="33238"/>
    <n v="573687.88"/>
    <x v="0"/>
  </r>
  <r>
    <n v="1232666.061984"/>
    <n v="32664"/>
    <n v="575474.35199999996"/>
    <x v="0"/>
  </r>
  <r>
    <n v="1217363.8772800001"/>
    <n v="32402"/>
    <n v="574228.24400000006"/>
    <x v="0"/>
  </r>
  <r>
    <n v="577091.07753000013"/>
    <n v="15415"/>
    <n v="271828.11"/>
    <x v="0"/>
  </r>
  <r>
    <n v="1333318.2735600001"/>
    <n v="32970"/>
    <n v="568336.86"/>
    <x v="0"/>
  </r>
  <r>
    <n v="1690711.6417800002"/>
    <n v="169890"/>
    <n v="2713822.8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95475.0688"/>
    <n v="34926"/>
    <n v="502934.4"/>
    <x v="1"/>
  </r>
  <r>
    <n v="8394530.1486200001"/>
    <n v="216679"/>
    <n v="3670542.2600000002"/>
    <x v="0"/>
  </r>
  <r>
    <n v="596410.60406399996"/>
    <n v="15394"/>
    <n v="291500.78399999999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864B2F8-AB22-4244-A3D9-B781BCD223F4}" name="PivotTable1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M5:P8" firstHeaderRow="0" firstDataRow="1" firstDataCol="1"/>
  <pivotFields count="4">
    <pivotField dataField="1" showAll="0"/>
    <pivotField dataField="1" showAll="0"/>
    <pivotField dataField="1" showAll="0" defaultSubtotal="0"/>
    <pivotField axis="axisRow" showAll="0" sortType="descending">
      <items count="3">
        <item x="1"/>
        <item x="0"/>
        <item t="default"/>
      </items>
    </pivotField>
  </pivotFields>
  <rowFields count="1">
    <field x="3"/>
  </rowFields>
  <rowItems count="3">
    <i>
      <x/>
    </i>
    <i>
      <x v="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Sum of Amount Paid" fld="0" baseField="2" baseItem="0"/>
    <dataField name="Sum of Total Quantity (in BTU)" fld="2" baseField="3" baseItem="0"/>
    <dataField name="Sum of Adjusted Quantity" fld="1" baseField="3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eia_report">
  <a:themeElements>
    <a:clrScheme name="EIA">
      <a:dk1>
        <a:srgbClr val="000000"/>
      </a:dk1>
      <a:lt1>
        <a:srgbClr val="FFFFFF"/>
      </a:lt1>
      <a:dk2>
        <a:srgbClr val="003953"/>
      </a:dk2>
      <a:lt2>
        <a:srgbClr val="333333"/>
      </a:lt2>
      <a:accent1>
        <a:srgbClr val="0096D7"/>
      </a:accent1>
      <a:accent2>
        <a:srgbClr val="BD732A"/>
      </a:accent2>
      <a:accent3>
        <a:srgbClr val="5D9732"/>
      </a:accent3>
      <a:accent4>
        <a:srgbClr val="FFC702"/>
      </a:accent4>
      <a:accent5>
        <a:srgbClr val="A33340"/>
      </a:accent5>
      <a:accent6>
        <a:srgbClr val="675005"/>
      </a:accent6>
      <a:hlink>
        <a:srgbClr val="0096D7"/>
      </a:hlink>
      <a:folHlink>
        <a:srgbClr val="5D9732"/>
      </a:folHlink>
    </a:clrScheme>
    <a:fontScheme name="EIA 2">
      <a:majorFont>
        <a:latin typeface="Times New Roman"/>
        <a:ea typeface=""/>
        <a:cs typeface=""/>
      </a:majorFont>
      <a:minorFont>
        <a:latin typeface="Calibri"/>
        <a:ea typeface=""/>
        <a:cs typeface="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printerSettings" Target="../printerSettings/printerSettings1.bin"/><Relationship Id="rId3" Type="http://schemas.openxmlformats.org/officeDocument/2006/relationships/hyperlink" Target="https://bucket-gw-cni-static-cms-si.s3.amazonaws.com/media/filer_public/54/24/542411db-a679-4907-9098-d42ace4719eb/insumos_energeticos_web.pdf" TargetMode="External"/><Relationship Id="rId7" Type="http://schemas.openxmlformats.org/officeDocument/2006/relationships/hyperlink" Target="https://madoc.bib.uni-mannheim.de/48755/1/Nature_Energy.pdf" TargetMode="External"/><Relationship Id="rId2" Type="http://schemas.openxmlformats.org/officeDocument/2006/relationships/hyperlink" Target="https://bucket-gw-cni-static-cms-si.s3.amazonaws.com/media/filer_public/c0/95/c095ab8e-72b8-4e77-a73a-42b68aab21e6/27_insumos_energcticos_ingles_atualizado_24-08_web.pdf" TargetMode="External"/><Relationship Id="rId1" Type="http://schemas.openxmlformats.org/officeDocument/2006/relationships/hyperlink" Target="https://www.iamcdocumentation.eu/index.php/Model_Documentation_-_BLUES" TargetMode="External"/><Relationship Id="rId6" Type="http://schemas.openxmlformats.org/officeDocument/2006/relationships/hyperlink" Target="http://www.ppe.ufrj.br/images/publica%C3%A7%C3%B5es/mestrado/Gabriela_Nascimento_da_Silva.pdf" TargetMode="External"/><Relationship Id="rId5" Type="http://schemas.openxmlformats.org/officeDocument/2006/relationships/hyperlink" Target="https://www.eia.gov/outlooks/steo/data/browser/" TargetMode="External"/><Relationship Id="rId4" Type="http://schemas.openxmlformats.org/officeDocument/2006/relationships/hyperlink" Target="http://www.eia.gov/forecasts/aeo/excel/aeotab_3.xlsx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5.bin"/><Relationship Id="rId1" Type="http://schemas.openxmlformats.org/officeDocument/2006/relationships/pivotTable" Target="../pivotTables/pivotTable1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124"/>
  <sheetViews>
    <sheetView tabSelected="1" zoomScale="115" zoomScaleNormal="115" workbookViewId="0"/>
  </sheetViews>
  <sheetFormatPr defaultColWidth="9.109375" defaultRowHeight="14.4"/>
  <cols>
    <col min="1" max="1" width="13.33203125" style="14" customWidth="1"/>
    <col min="2" max="2" width="81.109375" style="14" customWidth="1"/>
    <col min="3" max="3" width="9.21875" style="14" customWidth="1"/>
    <col min="4" max="16384" width="9.109375" style="14"/>
  </cols>
  <sheetData>
    <row r="1" spans="1:3">
      <c r="A1" s="15" t="s">
        <v>4</v>
      </c>
    </row>
    <row r="2" spans="1:3">
      <c r="A2" s="15"/>
    </row>
    <row r="3" spans="1:3">
      <c r="A3" s="15" t="s">
        <v>2</v>
      </c>
      <c r="B3" s="87" t="s">
        <v>524</v>
      </c>
    </row>
    <row r="4" spans="1:3">
      <c r="B4" s="9" t="s">
        <v>49</v>
      </c>
      <c r="C4" s="26" t="s">
        <v>50</v>
      </c>
    </row>
    <row r="5" spans="1:3">
      <c r="A5" s="15"/>
      <c r="B5" s="3">
        <v>2017</v>
      </c>
      <c r="C5" s="9"/>
    </row>
    <row r="6" spans="1:3">
      <c r="B6" s="9" t="s">
        <v>51</v>
      </c>
      <c r="C6" s="27" t="s">
        <v>52</v>
      </c>
    </row>
    <row r="7" spans="1:3" ht="27.6">
      <c r="B7" s="32" t="s">
        <v>53</v>
      </c>
      <c r="C7" s="9"/>
    </row>
    <row r="8" spans="1:3">
      <c r="B8" s="28" t="s">
        <v>54</v>
      </c>
      <c r="C8" s="26" t="s">
        <v>55</v>
      </c>
    </row>
    <row r="9" spans="1:3">
      <c r="B9" s="6"/>
      <c r="C9" s="9"/>
    </row>
    <row r="10" spans="1:3">
      <c r="B10" s="28" t="s">
        <v>56</v>
      </c>
      <c r="C10" s="9"/>
    </row>
    <row r="11" spans="1:3">
      <c r="B11" s="29">
        <v>2017</v>
      </c>
      <c r="C11" s="9"/>
    </row>
    <row r="12" spans="1:3">
      <c r="B12" s="28" t="s">
        <v>57</v>
      </c>
      <c r="C12" s="9"/>
    </row>
    <row r="13" spans="1:3">
      <c r="B13" s="6" t="s">
        <v>58</v>
      </c>
      <c r="C13" s="9"/>
    </row>
    <row r="15" spans="1:3">
      <c r="B15" s="18" t="s">
        <v>59</v>
      </c>
      <c r="C15" s="30" t="s">
        <v>60</v>
      </c>
    </row>
    <row r="16" spans="1:3">
      <c r="B16" s="31">
        <v>2018</v>
      </c>
    </row>
    <row r="17" spans="1:3">
      <c r="B17" s="18" t="s">
        <v>61</v>
      </c>
      <c r="C17" s="30" t="s">
        <v>62</v>
      </c>
    </row>
    <row r="18" spans="1:3" ht="41.4">
      <c r="B18" s="32" t="s">
        <v>82</v>
      </c>
      <c r="C18" s="56" t="s">
        <v>83</v>
      </c>
    </row>
    <row r="19" spans="1:3">
      <c r="A19" s="37"/>
      <c r="B19" s="37" t="s">
        <v>87</v>
      </c>
      <c r="C19" s="55"/>
    </row>
    <row r="20" spans="1:3">
      <c r="A20" s="37"/>
      <c r="B20" s="37"/>
      <c r="C20" s="55"/>
    </row>
    <row r="21" spans="1:3">
      <c r="A21" s="37"/>
      <c r="B21" s="87" t="s">
        <v>541</v>
      </c>
      <c r="C21" s="55"/>
    </row>
    <row r="22" spans="1:3">
      <c r="A22" s="37"/>
      <c r="B22" s="37" t="s">
        <v>542</v>
      </c>
      <c r="C22" s="55"/>
    </row>
    <row r="23" spans="1:3">
      <c r="A23" s="37"/>
      <c r="B23" s="93">
        <v>2017</v>
      </c>
      <c r="C23" s="55"/>
    </row>
    <row r="24" spans="1:3" ht="43.2">
      <c r="A24" s="37"/>
      <c r="B24" s="94" t="s">
        <v>543</v>
      </c>
      <c r="C24" s="95" t="s">
        <v>545</v>
      </c>
    </row>
    <row r="25" spans="1:3">
      <c r="A25" s="37"/>
      <c r="B25" s="6" t="s">
        <v>544</v>
      </c>
      <c r="C25" s="55"/>
    </row>
    <row r="26" spans="1:3">
      <c r="A26" s="37"/>
      <c r="B26" s="14" t="s">
        <v>546</v>
      </c>
      <c r="C26" s="55"/>
    </row>
    <row r="27" spans="1:3">
      <c r="A27" s="37"/>
      <c r="C27" s="55"/>
    </row>
    <row r="28" spans="1:3">
      <c r="A28" s="37"/>
      <c r="B28" s="14" t="s">
        <v>560</v>
      </c>
      <c r="C28" s="55"/>
    </row>
    <row r="29" spans="1:3">
      <c r="A29" s="37"/>
      <c r="B29" s="3">
        <v>2019</v>
      </c>
      <c r="C29" s="55"/>
    </row>
    <row r="30" spans="1:3">
      <c r="A30" s="37"/>
      <c r="B30" s="24" t="s">
        <v>556</v>
      </c>
    </row>
    <row r="31" spans="1:3">
      <c r="A31" s="37"/>
      <c r="B31" s="6" t="s">
        <v>558</v>
      </c>
    </row>
    <row r="32" spans="1:3">
      <c r="A32" s="37"/>
      <c r="B32" s="14" t="s">
        <v>559</v>
      </c>
    </row>
    <row r="33" spans="1:3">
      <c r="A33" s="37"/>
      <c r="B33" s="37"/>
      <c r="C33" s="55"/>
    </row>
    <row r="34" spans="1:3">
      <c r="A34" s="37"/>
      <c r="B34" s="87" t="s">
        <v>537</v>
      </c>
      <c r="C34" s="55"/>
    </row>
    <row r="35" spans="1:3">
      <c r="A35" s="37"/>
      <c r="B35" s="87" t="s">
        <v>532</v>
      </c>
      <c r="C35" s="55"/>
    </row>
    <row r="36" spans="1:3">
      <c r="A36" s="37"/>
      <c r="B36" s="9" t="s">
        <v>525</v>
      </c>
      <c r="C36" s="55"/>
    </row>
    <row r="37" spans="1:3">
      <c r="A37" s="37"/>
      <c r="B37" s="3">
        <v>2019</v>
      </c>
      <c r="C37" s="55"/>
    </row>
    <row r="38" spans="1:3">
      <c r="A38" s="37"/>
      <c r="B38" s="9" t="s">
        <v>94</v>
      </c>
      <c r="C38" s="55"/>
    </row>
    <row r="39" spans="1:3">
      <c r="A39" s="37"/>
      <c r="B39" s="91" t="s">
        <v>526</v>
      </c>
      <c r="C39" s="55"/>
    </row>
    <row r="40" spans="1:3">
      <c r="A40" s="37"/>
      <c r="B40" s="9" t="s">
        <v>527</v>
      </c>
      <c r="C40" s="55"/>
    </row>
    <row r="41" spans="1:3">
      <c r="A41" s="37"/>
      <c r="B41" s="9"/>
      <c r="C41" s="55"/>
    </row>
    <row r="42" spans="1:3">
      <c r="A42" s="37"/>
      <c r="B42" s="87" t="s">
        <v>528</v>
      </c>
      <c r="C42" s="55"/>
    </row>
    <row r="43" spans="1:3">
      <c r="A43" s="37"/>
      <c r="B43" s="9" t="s">
        <v>525</v>
      </c>
      <c r="C43" s="55"/>
    </row>
    <row r="44" spans="1:3">
      <c r="A44" s="37"/>
      <c r="B44" s="3">
        <v>2019</v>
      </c>
      <c r="C44" s="55"/>
    </row>
    <row r="45" spans="1:3">
      <c r="A45" s="37"/>
      <c r="B45" s="9" t="s">
        <v>529</v>
      </c>
      <c r="C45" s="55"/>
    </row>
    <row r="46" spans="1:3">
      <c r="A46" s="37"/>
      <c r="B46" s="6" t="s">
        <v>530</v>
      </c>
      <c r="C46" s="55"/>
    </row>
    <row r="47" spans="1:3">
      <c r="A47" s="37"/>
      <c r="B47" s="9" t="s">
        <v>531</v>
      </c>
      <c r="C47" s="55"/>
    </row>
    <row r="48" spans="1:3">
      <c r="A48" s="37"/>
      <c r="B48" s="9"/>
      <c r="C48" s="55"/>
    </row>
    <row r="49" spans="1:3">
      <c r="A49" s="37"/>
      <c r="B49" s="87" t="s">
        <v>533</v>
      </c>
      <c r="C49" s="55"/>
    </row>
    <row r="50" spans="1:3">
      <c r="A50" s="37"/>
      <c r="B50" s="9" t="s">
        <v>525</v>
      </c>
      <c r="C50" s="55"/>
    </row>
    <row r="51" spans="1:3">
      <c r="A51" s="37"/>
      <c r="B51" s="3">
        <v>2016</v>
      </c>
      <c r="C51" s="55"/>
    </row>
    <row r="52" spans="1:3">
      <c r="A52" s="37"/>
      <c r="B52" s="9" t="s">
        <v>534</v>
      </c>
      <c r="C52" s="55"/>
    </row>
    <row r="53" spans="1:3">
      <c r="A53" s="37"/>
      <c r="B53" s="9" t="s">
        <v>535</v>
      </c>
      <c r="C53" s="55"/>
    </row>
    <row r="54" spans="1:3">
      <c r="A54" s="37"/>
      <c r="B54" s="9" t="s">
        <v>536</v>
      </c>
      <c r="C54" s="55"/>
    </row>
    <row r="55" spans="1:3">
      <c r="A55" s="37"/>
      <c r="B55" s="9"/>
      <c r="C55" s="55"/>
    </row>
    <row r="56" spans="1:3">
      <c r="A56" s="15" t="s">
        <v>0</v>
      </c>
      <c r="B56" s="37"/>
    </row>
    <row r="57" spans="1:3">
      <c r="A57" s="37" t="s">
        <v>15</v>
      </c>
    </row>
    <row r="58" spans="1:3">
      <c r="A58" s="37" t="s">
        <v>16</v>
      </c>
    </row>
    <row r="59" spans="1:3">
      <c r="A59" s="37" t="s">
        <v>17</v>
      </c>
    </row>
    <row r="60" spans="1:3">
      <c r="A60" s="23"/>
    </row>
    <row r="61" spans="1:3">
      <c r="A61" s="37" t="s">
        <v>3</v>
      </c>
    </row>
    <row r="62" spans="1:3">
      <c r="A62" s="37" t="s">
        <v>1</v>
      </c>
    </row>
    <row r="63" spans="1:3">
      <c r="A63" s="22"/>
    </row>
    <row r="64" spans="1:3">
      <c r="A64" s="37" t="s">
        <v>7</v>
      </c>
    </row>
    <row r="65" spans="1:2">
      <c r="A65" s="37"/>
      <c r="B65" s="22"/>
    </row>
    <row r="66" spans="1:2">
      <c r="A66" s="37" t="s">
        <v>71</v>
      </c>
      <c r="B66" s="22"/>
    </row>
    <row r="67" spans="1:2">
      <c r="A67" s="37"/>
      <c r="B67" s="22"/>
    </row>
    <row r="68" spans="1:2">
      <c r="A68" s="37" t="s">
        <v>91</v>
      </c>
      <c r="B68" s="22"/>
    </row>
    <row r="69" spans="1:2">
      <c r="A69" s="37"/>
      <c r="B69" s="22"/>
    </row>
    <row r="70" spans="1:2">
      <c r="A70" s="18" t="s">
        <v>63</v>
      </c>
      <c r="B70" s="22"/>
    </row>
    <row r="71" spans="1:2">
      <c r="A71" s="18"/>
      <c r="B71" s="22"/>
    </row>
    <row r="72" spans="1:2">
      <c r="A72" s="38" t="s">
        <v>541</v>
      </c>
      <c r="B72" s="22"/>
    </row>
    <row r="73" spans="1:2">
      <c r="A73" s="37" t="s">
        <v>69</v>
      </c>
      <c r="B73" s="22"/>
    </row>
    <row r="74" spans="1:2">
      <c r="A74" s="37" t="s">
        <v>564</v>
      </c>
      <c r="B74" s="22"/>
    </row>
    <row r="75" spans="1:2">
      <c r="A75" s="37" t="s">
        <v>561</v>
      </c>
      <c r="B75" s="22"/>
    </row>
    <row r="76" spans="1:2">
      <c r="A76" s="37" t="s">
        <v>562</v>
      </c>
      <c r="B76" s="22"/>
    </row>
    <row r="77" spans="1:2">
      <c r="A77" s="37" t="s">
        <v>563</v>
      </c>
      <c r="B77" s="22"/>
    </row>
    <row r="78" spans="1:2">
      <c r="A78" s="37" t="s">
        <v>565</v>
      </c>
      <c r="B78" s="22"/>
    </row>
    <row r="79" spans="1:2">
      <c r="A79" s="37" t="s">
        <v>567</v>
      </c>
      <c r="B79" s="22"/>
    </row>
    <row r="80" spans="1:2">
      <c r="A80" s="37" t="s">
        <v>566</v>
      </c>
      <c r="B80" s="22"/>
    </row>
    <row r="82" spans="1:2">
      <c r="A82" s="15" t="s">
        <v>14</v>
      </c>
    </row>
    <row r="83" spans="1:2">
      <c r="A83" s="14" t="s">
        <v>9</v>
      </c>
    </row>
    <row r="84" spans="1:2">
      <c r="A84" s="14" t="s">
        <v>48</v>
      </c>
    </row>
    <row r="85" spans="1:2">
      <c r="A85" s="14" t="s">
        <v>10</v>
      </c>
    </row>
    <row r="86" spans="1:2">
      <c r="A86" s="14" t="s">
        <v>11</v>
      </c>
    </row>
    <row r="87" spans="1:2">
      <c r="A87" s="14" t="s">
        <v>12</v>
      </c>
    </row>
    <row r="88" spans="1:2">
      <c r="A88" s="14" t="s">
        <v>47</v>
      </c>
    </row>
    <row r="89" spans="1:2">
      <c r="A89" s="14" t="s">
        <v>13</v>
      </c>
    </row>
    <row r="91" spans="1:2" s="9" customFormat="1">
      <c r="A91" s="10" t="s">
        <v>67</v>
      </c>
      <c r="B91"/>
    </row>
    <row r="92" spans="1:2">
      <c r="A92" s="33" t="s">
        <v>68</v>
      </c>
    </row>
    <row r="93" spans="1:2">
      <c r="A93" s="33" t="s">
        <v>70</v>
      </c>
    </row>
    <row r="94" spans="1:2">
      <c r="A94" s="33" t="s">
        <v>89</v>
      </c>
    </row>
    <row r="95" spans="1:2">
      <c r="A95" s="33"/>
    </row>
    <row r="96" spans="1:2">
      <c r="A96" s="53" t="s">
        <v>78</v>
      </c>
    </row>
    <row r="97" spans="1:3">
      <c r="A97" s="33" t="s">
        <v>81</v>
      </c>
    </row>
    <row r="98" spans="1:3">
      <c r="A98" s="33" t="s">
        <v>84</v>
      </c>
    </row>
    <row r="99" spans="1:3">
      <c r="A99" s="33" t="s">
        <v>85</v>
      </c>
      <c r="C99" s="58">
        <v>3</v>
      </c>
    </row>
    <row r="100" spans="1:3">
      <c r="A100" s="33" t="s">
        <v>86</v>
      </c>
      <c r="C100" s="57">
        <v>1.8</v>
      </c>
    </row>
    <row r="101" spans="1:3">
      <c r="A101" s="33" t="s">
        <v>88</v>
      </c>
      <c r="C101" s="59">
        <v>1.7</v>
      </c>
    </row>
    <row r="102" spans="1:3">
      <c r="A102" s="33" t="s">
        <v>90</v>
      </c>
      <c r="C102" s="59">
        <v>1.4</v>
      </c>
    </row>
    <row r="103" spans="1:3">
      <c r="A103" s="36" t="s">
        <v>540</v>
      </c>
    </row>
    <row r="104" spans="1:3">
      <c r="A104" s="19"/>
    </row>
    <row r="105" spans="1:3">
      <c r="A105" s="38" t="s">
        <v>73</v>
      </c>
    </row>
    <row r="106" spans="1:3">
      <c r="A106" s="18" t="s">
        <v>80</v>
      </c>
    </row>
    <row r="107" spans="1:3">
      <c r="A107" s="14" t="s">
        <v>75</v>
      </c>
      <c r="B107" s="14">
        <v>8760</v>
      </c>
      <c r="C107" s="14" t="s">
        <v>76</v>
      </c>
    </row>
    <row r="108" spans="1:3">
      <c r="A108" s="14" t="s">
        <v>77</v>
      </c>
      <c r="B108" s="39">
        <v>3412.1414798999999</v>
      </c>
      <c r="C108" s="14" t="s">
        <v>74</v>
      </c>
    </row>
    <row r="109" spans="1:3">
      <c r="A109" s="18" t="s">
        <v>79</v>
      </c>
      <c r="B109" s="40">
        <f>B107*B108</f>
        <v>29890359.363924</v>
      </c>
      <c r="C109" s="14" t="s">
        <v>74</v>
      </c>
    </row>
    <row r="110" spans="1:3">
      <c r="A110" s="18"/>
    </row>
    <row r="111" spans="1:3">
      <c r="A111" s="15" t="s">
        <v>6</v>
      </c>
      <c r="B111" s="24"/>
    </row>
    <row r="112" spans="1:3">
      <c r="A112" s="9" t="s">
        <v>538</v>
      </c>
      <c r="B112" s="25"/>
    </row>
    <row r="113" spans="1:2">
      <c r="A113" s="92">
        <v>0.91400000000000003</v>
      </c>
      <c r="B113" s="9" t="s">
        <v>539</v>
      </c>
    </row>
    <row r="115" spans="1:2">
      <c r="A115" s="18" t="s">
        <v>46</v>
      </c>
    </row>
    <row r="116" spans="1:2">
      <c r="A116" s="20">
        <v>1.0529130131709286</v>
      </c>
      <c r="B116" s="14" t="s">
        <v>45</v>
      </c>
    </row>
    <row r="117" spans="1:2">
      <c r="A117" s="9" t="s">
        <v>64</v>
      </c>
    </row>
    <row r="118" spans="1:2">
      <c r="A118" s="9" t="s">
        <v>5</v>
      </c>
    </row>
    <row r="119" spans="1:2">
      <c r="A119" s="9"/>
    </row>
    <row r="120" spans="1:2">
      <c r="A120" s="9" t="s">
        <v>548</v>
      </c>
    </row>
    <row r="121" spans="1:2">
      <c r="A121" s="20">
        <v>0.95661376543184151</v>
      </c>
      <c r="B121" s="14" t="s">
        <v>547</v>
      </c>
    </row>
    <row r="122" spans="1:2">
      <c r="A122" s="9"/>
    </row>
    <row r="123" spans="1:2">
      <c r="A123" s="9" t="s">
        <v>65</v>
      </c>
    </row>
    <row r="124" spans="1:2">
      <c r="A124" s="9" t="s">
        <v>66</v>
      </c>
    </row>
  </sheetData>
  <hyperlinks>
    <hyperlink ref="B13" r:id="rId1" xr:uid="{6BE4C575-1939-4D7A-96A5-E283071DAC8C}"/>
    <hyperlink ref="C18" r:id="rId2" display="https://bucket-gw-cni-static-cms-si.s3.amazonaws.com/media/filer_public/c0/95/c095ab8e-72b8-4e77-a73a-42b68aab21e6/27_insumos_energcticos_ingles_atualizado_24-08_web.pdf" xr:uid="{03B290EA-19AC-420A-A7F8-BB8E952B5F4A}"/>
    <hyperlink ref="B18" r:id="rId3" display="https://bucket-gw-cni-static-cms-si.s3.amazonaws.com/media/filer_public/54/24/542411db-a679-4907-9098-d42ace4719eb/insumos_energeticos_web.pdf" xr:uid="{341ADBDC-A034-42B4-8AAE-A838A5C7D814}"/>
    <hyperlink ref="B39" r:id="rId4" xr:uid="{3DD1EE38-3CDD-49BE-A8E1-7EB88D820473}"/>
    <hyperlink ref="B46" r:id="rId5" location="/?v=8" display="https://www.eia.gov/outlooks/steo/data/browser/ - /?v=8" xr:uid="{84C473E3-B391-41FE-87DE-F4DAD8DF412D}"/>
    <hyperlink ref="B25" r:id="rId6" xr:uid="{058927B2-E44C-442D-AD35-BF9777712C2E}"/>
    <hyperlink ref="B31" r:id="rId7" xr:uid="{5992B30A-5EB0-408D-A15D-7FFFA1C62A00}"/>
  </hyperlinks>
  <pageMargins left="0.7" right="0.7" top="0.75" bottom="0.75" header="0.3" footer="0.3"/>
  <pageSetup orientation="portrait" horizontalDpi="1200" verticalDpi="1200" r:id="rId8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7C9764-FEF9-41EF-883B-A0A8BA8CCABD}">
  <dimension ref="A1:U35"/>
  <sheetViews>
    <sheetView topLeftCell="A13" workbookViewId="0">
      <selection activeCell="A19" sqref="A19:J19"/>
    </sheetView>
  </sheetViews>
  <sheetFormatPr defaultRowHeight="14.4"/>
  <cols>
    <col min="1" max="1" width="20.33203125" bestFit="1" customWidth="1"/>
    <col min="2" max="2" width="14.5546875" bestFit="1" customWidth="1"/>
    <col min="12" max="12" width="20.33203125" bestFit="1" customWidth="1"/>
    <col min="13" max="13" width="9.6640625" bestFit="1" customWidth="1"/>
    <col min="14" max="14" width="11.77734375" bestFit="1" customWidth="1"/>
    <col min="15" max="15" width="8.44140625" bestFit="1" customWidth="1"/>
  </cols>
  <sheetData>
    <row r="1" spans="1:21">
      <c r="A1" s="97" t="s">
        <v>27</v>
      </c>
      <c r="B1" s="97"/>
      <c r="C1" s="97"/>
      <c r="D1" s="97"/>
      <c r="E1" s="97"/>
      <c r="F1" s="97"/>
      <c r="G1" s="97"/>
      <c r="H1" s="97"/>
      <c r="I1" s="97"/>
      <c r="J1" s="97"/>
      <c r="L1" s="97" t="s">
        <v>44</v>
      </c>
      <c r="M1" s="97"/>
      <c r="N1" s="97"/>
      <c r="O1" s="97"/>
      <c r="P1" s="97"/>
      <c r="Q1" s="97"/>
      <c r="R1" s="97"/>
      <c r="S1" s="97"/>
      <c r="T1" s="97"/>
      <c r="U1" s="97"/>
    </row>
    <row r="2" spans="1:21">
      <c r="A2" s="10" t="s">
        <v>28</v>
      </c>
      <c r="B2" s="10">
        <v>2010</v>
      </c>
      <c r="C2" s="10">
        <v>2015</v>
      </c>
      <c r="D2" s="10">
        <v>2020</v>
      </c>
      <c r="E2" s="10">
        <v>2025</v>
      </c>
      <c r="F2" s="10">
        <v>2030</v>
      </c>
      <c r="G2" s="10">
        <v>2035</v>
      </c>
      <c r="H2" s="10">
        <v>2040</v>
      </c>
      <c r="I2" s="10">
        <v>2045</v>
      </c>
      <c r="J2" s="10">
        <v>2050</v>
      </c>
      <c r="L2" s="10" t="s">
        <v>28</v>
      </c>
      <c r="M2" s="10">
        <v>2010</v>
      </c>
      <c r="N2" s="10">
        <v>2015</v>
      </c>
      <c r="O2" s="10">
        <v>2020</v>
      </c>
      <c r="P2" s="10">
        <v>2025</v>
      </c>
      <c r="Q2" s="10">
        <v>2030</v>
      </c>
      <c r="R2" s="10">
        <v>2035</v>
      </c>
      <c r="S2" s="10">
        <v>2040</v>
      </c>
      <c r="T2" s="10">
        <v>2045</v>
      </c>
      <c r="U2" s="10">
        <v>2050</v>
      </c>
    </row>
    <row r="3" spans="1:21">
      <c r="A3" t="s">
        <v>29</v>
      </c>
      <c r="B3" s="13">
        <v>754.99300000000005</v>
      </c>
      <c r="C3" s="13">
        <v>634.06399999999996</v>
      </c>
      <c r="D3" s="13">
        <v>400.43900000000002</v>
      </c>
      <c r="E3" s="13">
        <v>586.74599999999998</v>
      </c>
      <c r="F3" s="13">
        <v>647.21900000000005</v>
      </c>
      <c r="G3" s="13">
        <v>789.49599999999998</v>
      </c>
      <c r="H3" s="13">
        <v>834.072</v>
      </c>
      <c r="I3" s="13">
        <v>890.37400000000002</v>
      </c>
      <c r="J3" s="13">
        <v>964.01700000000005</v>
      </c>
      <c r="L3" s="9" t="s">
        <v>29</v>
      </c>
      <c r="M3" s="13">
        <f>B3*About!$A$116</f>
        <v>794.94195455295892</v>
      </c>
      <c r="N3" s="13">
        <f>C3*About!$A$116</f>
        <v>667.6142367832116</v>
      </c>
      <c r="O3" s="13">
        <f>D3*About!$A$116</f>
        <v>421.62743408115347</v>
      </c>
      <c r="P3" s="13">
        <f>E3*About!$A$116</f>
        <v>617.79249882598958</v>
      </c>
      <c r="Q3" s="13">
        <f>F3*About!$A$116</f>
        <v>681.46530747147528</v>
      </c>
      <c r="R3" s="13">
        <f>G3*About!$A$116</f>
        <v>831.27061224639544</v>
      </c>
      <c r="S3" s="13">
        <f>H3*About!$A$116</f>
        <v>878.20526272150278</v>
      </c>
      <c r="T3" s="13">
        <f>I3*About!$A$116</f>
        <v>937.48637118905242</v>
      </c>
      <c r="U3" s="13">
        <f>J3*About!$A$116</f>
        <v>1015.0260442179991</v>
      </c>
    </row>
    <row r="4" spans="1:21">
      <c r="A4" t="s">
        <v>30</v>
      </c>
      <c r="B4" s="21">
        <v>0</v>
      </c>
      <c r="C4" s="21">
        <v>0</v>
      </c>
      <c r="D4" s="21">
        <v>0</v>
      </c>
      <c r="E4" s="21">
        <v>0</v>
      </c>
      <c r="F4" s="21">
        <v>0</v>
      </c>
      <c r="G4" s="21">
        <v>0</v>
      </c>
      <c r="H4" s="21">
        <v>0</v>
      </c>
      <c r="I4" s="21">
        <v>0</v>
      </c>
      <c r="J4" s="21">
        <v>0</v>
      </c>
      <c r="L4" s="9" t="s">
        <v>30</v>
      </c>
      <c r="M4" s="21">
        <f>B4*About!$A$116</f>
        <v>0</v>
      </c>
      <c r="N4" s="21">
        <f>C4*About!$A$116</f>
        <v>0</v>
      </c>
      <c r="O4" s="21">
        <f>D4*About!$A$116</f>
        <v>0</v>
      </c>
      <c r="P4" s="21">
        <f>E4*About!$A$116</f>
        <v>0</v>
      </c>
      <c r="Q4" s="21">
        <f>F4*About!$A$116</f>
        <v>0</v>
      </c>
      <c r="R4" s="21">
        <f>G4*About!$A$116</f>
        <v>0</v>
      </c>
      <c r="S4" s="21">
        <f>H4*About!$A$116</f>
        <v>0</v>
      </c>
      <c r="T4" s="21">
        <f>I4*About!$A$116</f>
        <v>0</v>
      </c>
      <c r="U4" s="21">
        <f>J4*About!$A$116</f>
        <v>0</v>
      </c>
    </row>
    <row r="5" spans="1:21">
      <c r="A5" t="s">
        <v>31</v>
      </c>
      <c r="B5" s="13">
        <v>184</v>
      </c>
      <c r="C5" s="13">
        <v>152.17400000000001</v>
      </c>
      <c r="D5" s="13">
        <v>171.81800000000001</v>
      </c>
      <c r="E5" s="13">
        <v>160</v>
      </c>
      <c r="F5" s="13">
        <v>178.4</v>
      </c>
      <c r="G5" s="13">
        <v>179.23099999999999</v>
      </c>
      <c r="H5" s="13">
        <v>187.30799999999999</v>
      </c>
      <c r="I5" s="13">
        <v>191.6</v>
      </c>
      <c r="J5" s="13">
        <v>200.417</v>
      </c>
      <c r="L5" s="9" t="s">
        <v>31</v>
      </c>
      <c r="M5" s="13">
        <f>B5*About!$A$116</f>
        <v>193.73599442345085</v>
      </c>
      <c r="N5" s="13">
        <f>C5*About!$A$116</f>
        <v>160.22598486627288</v>
      </c>
      <c r="O5" s="13">
        <f>D5*About!$A$116</f>
        <v>180.90940809700263</v>
      </c>
      <c r="P5" s="13">
        <f>E5*About!$A$116</f>
        <v>168.46608210734857</v>
      </c>
      <c r="Q5" s="13">
        <f>F5*About!$A$116</f>
        <v>187.83968154969367</v>
      </c>
      <c r="R5" s="13">
        <f>G5*About!$A$116</f>
        <v>188.7146522636387</v>
      </c>
      <c r="S5" s="13">
        <f>H5*About!$A$116</f>
        <v>197.21903067102028</v>
      </c>
      <c r="T5" s="13">
        <f>I5*About!$A$116</f>
        <v>201.7381333235499</v>
      </c>
      <c r="U5" s="13">
        <f>J5*About!$A$116</f>
        <v>211.02166736067798</v>
      </c>
    </row>
    <row r="6" spans="1:21">
      <c r="A6" s="9" t="s">
        <v>32</v>
      </c>
      <c r="B6" s="13">
        <v>60</v>
      </c>
      <c r="C6" s="13">
        <v>60</v>
      </c>
      <c r="D6" s="13">
        <v>60</v>
      </c>
      <c r="E6" s="13">
        <v>60</v>
      </c>
      <c r="F6" s="13">
        <v>60</v>
      </c>
      <c r="G6" s="13">
        <v>60</v>
      </c>
      <c r="H6" s="13">
        <v>60</v>
      </c>
      <c r="I6" s="13">
        <v>60</v>
      </c>
      <c r="J6" s="13">
        <v>60</v>
      </c>
      <c r="L6" s="9" t="s">
        <v>32</v>
      </c>
      <c r="M6" s="13">
        <f>B6*About!$A$116</f>
        <v>63.17478079025571</v>
      </c>
      <c r="N6" s="13">
        <f>C6*About!$A$116</f>
        <v>63.17478079025571</v>
      </c>
      <c r="O6" s="13">
        <f>D6*About!$A$116</f>
        <v>63.17478079025571</v>
      </c>
      <c r="P6" s="13">
        <f>E6*About!$A$116</f>
        <v>63.17478079025571</v>
      </c>
      <c r="Q6" s="13">
        <f>F6*About!$A$116</f>
        <v>63.17478079025571</v>
      </c>
      <c r="R6" s="13">
        <f>G6*About!$A$116</f>
        <v>63.17478079025571</v>
      </c>
      <c r="S6" s="13">
        <f>H6*About!$A$116</f>
        <v>63.17478079025571</v>
      </c>
      <c r="T6" s="13">
        <f>I6*About!$A$116</f>
        <v>63.17478079025571</v>
      </c>
      <c r="U6" s="13">
        <f>J6*About!$A$116</f>
        <v>63.17478079025571</v>
      </c>
    </row>
    <row r="7" spans="1:21">
      <c r="A7" s="9" t="s">
        <v>33</v>
      </c>
      <c r="B7" s="13">
        <v>34.742822399999994</v>
      </c>
      <c r="C7" s="13">
        <v>14.8576742</v>
      </c>
      <c r="D7" s="13">
        <v>15.486803</v>
      </c>
      <c r="E7" s="13">
        <v>15.937817799999999</v>
      </c>
      <c r="F7" s="13">
        <v>23.661711799999999</v>
      </c>
      <c r="G7" s="13">
        <v>25.164058599999997</v>
      </c>
      <c r="H7" s="13">
        <v>25.682486000000001</v>
      </c>
      <c r="I7" s="13">
        <v>23.608680599999996</v>
      </c>
      <c r="J7" s="13">
        <v>25.524219000000002</v>
      </c>
      <c r="L7" s="9" t="s">
        <v>33</v>
      </c>
      <c r="M7" s="13">
        <f>B7*About!$A$116</f>
        <v>36.581169819246426</v>
      </c>
      <c r="N7" s="13">
        <f>C7*About!$A$116</f>
        <v>15.643838510633966</v>
      </c>
      <c r="O7" s="13">
        <f>D7*About!$A$116</f>
        <v>16.306256411114575</v>
      </c>
      <c r="P7" s="13">
        <f>E7*About!$A$116</f>
        <v>16.78113576316726</v>
      </c>
      <c r="Q7" s="13">
        <f>F7*About!$A$116</f>
        <v>24.913724268120113</v>
      </c>
      <c r="R7" s="13">
        <f>G7*About!$A$116</f>
        <v>26.495564764135814</v>
      </c>
      <c r="S7" s="13">
        <f>H7*About!$A$116</f>
        <v>27.041423719980187</v>
      </c>
      <c r="T7" s="13">
        <f>I7*About!$A$116</f>
        <v>24.857887027536041</v>
      </c>
      <c r="U7" s="13">
        <f>J7*About!$A$116</f>
        <v>26.874782336124667</v>
      </c>
    </row>
    <row r="8" spans="1:21">
      <c r="A8" s="9" t="s">
        <v>34</v>
      </c>
      <c r="B8" s="13">
        <v>287.99905000000001</v>
      </c>
      <c r="C8" s="13">
        <v>294.24459360000003</v>
      </c>
      <c r="D8" s="13">
        <v>404.91838599999994</v>
      </c>
      <c r="E8" s="13">
        <v>453.59203960000002</v>
      </c>
      <c r="F8" s="13">
        <v>323.85232539999998</v>
      </c>
      <c r="G8" s="13">
        <v>420.58005539999994</v>
      </c>
      <c r="H8" s="13">
        <v>367.60185280000002</v>
      </c>
      <c r="I8" s="13">
        <v>476.79158280000001</v>
      </c>
      <c r="J8" s="13">
        <v>478.65934679999998</v>
      </c>
      <c r="L8" s="9" t="s">
        <v>34</v>
      </c>
      <c r="M8" s="13">
        <f>B8*About!$A$116</f>
        <v>303.23794752586491</v>
      </c>
      <c r="N8" s="13">
        <f>C8*About!$A$116</f>
        <v>309.81396165663136</v>
      </c>
      <c r="O8" s="13">
        <f>D8*About!$A$116</f>
        <v>426.34383789156908</v>
      </c>
      <c r="P8" s="13">
        <f>E8*About!$A$116</f>
        <v>477.59296116558318</v>
      </c>
      <c r="Q8" s="13">
        <f>F8*About!$A$116</f>
        <v>340.98832775932601</v>
      </c>
      <c r="R8" s="13">
        <f>G8*About!$A$116</f>
        <v>442.83421341080998</v>
      </c>
      <c r="S8" s="13">
        <f>H8*About!$A$116</f>
        <v>387.05277447886414</v>
      </c>
      <c r="T8" s="13">
        <f>I8*About!$A$116</f>
        <v>502.02006210048427</v>
      </c>
      <c r="U8" s="13">
        <f>J8*About!$A$116</f>
        <v>503.98665512161642</v>
      </c>
    </row>
    <row r="9" spans="1:21">
      <c r="A9" s="9" t="s">
        <v>35</v>
      </c>
      <c r="B9" s="13">
        <v>501.03757560000003</v>
      </c>
      <c r="C9" s="13">
        <v>441.62838220000003</v>
      </c>
      <c r="D9" s="13">
        <v>469.23960699999998</v>
      </c>
      <c r="E9" s="13">
        <v>521.43711099999996</v>
      </c>
      <c r="F9" s="13">
        <v>566.96317120000003</v>
      </c>
      <c r="G9" s="13">
        <v>586.32922380000002</v>
      </c>
      <c r="H9" s="13">
        <v>629.77601679999998</v>
      </c>
      <c r="I9" s="13">
        <v>615.17444599999999</v>
      </c>
      <c r="J9" s="13">
        <v>597.21774100000005</v>
      </c>
      <c r="L9" s="9" t="s">
        <v>35</v>
      </c>
      <c r="M9" s="13">
        <f>B9*About!$A$116</f>
        <v>527.54898343685295</v>
      </c>
      <c r="N9" s="13">
        <f>C9*About!$A$116</f>
        <v>464.99627060400451</v>
      </c>
      <c r="O9" s="13">
        <f>D9*About!$A$116</f>
        <v>494.06848850551233</v>
      </c>
      <c r="P9" s="13">
        <f>E9*About!$A$116</f>
        <v>549.02791972215391</v>
      </c>
      <c r="Q9" s="13">
        <f>F9*About!$A$116</f>
        <v>596.96290094513711</v>
      </c>
      <c r="R9" s="13">
        <f>G9*About!$A$116</f>
        <v>617.35366974142971</v>
      </c>
      <c r="S9" s="13">
        <f>H9*About!$A$116</f>
        <v>663.09936347167331</v>
      </c>
      <c r="T9" s="13">
        <f>I9*About!$A$116</f>
        <v>647.72517956361662</v>
      </c>
      <c r="U9" s="13">
        <f>J9*About!$A$116</f>
        <v>628.81833119544524</v>
      </c>
    </row>
    <row r="10" spans="1:21">
      <c r="A10" t="s">
        <v>36</v>
      </c>
      <c r="B10" s="13">
        <v>587.20000000000005</v>
      </c>
      <c r="C10" s="13">
        <v>520</v>
      </c>
      <c r="D10" s="13">
        <v>600.87</v>
      </c>
      <c r="E10" s="13">
        <v>715.5</v>
      </c>
      <c r="F10" s="13">
        <v>613.33299999999997</v>
      </c>
      <c r="G10" s="13">
        <v>652.60900000000004</v>
      </c>
      <c r="H10" s="13">
        <v>637.5</v>
      </c>
      <c r="I10" s="13">
        <v>632.91700000000003</v>
      </c>
      <c r="J10" s="13">
        <v>661.73900000000003</v>
      </c>
      <c r="L10" s="9" t="s">
        <v>36</v>
      </c>
      <c r="M10" s="13">
        <f>B10*About!$A$116</f>
        <v>618.27052133396933</v>
      </c>
      <c r="N10" s="13">
        <f>C10*About!$A$116</f>
        <v>547.5147668488828</v>
      </c>
      <c r="O10" s="13">
        <f>D10*About!$A$116</f>
        <v>632.66384222401587</v>
      </c>
      <c r="P10" s="13">
        <f>E10*About!$A$116</f>
        <v>753.35926092379941</v>
      </c>
      <c r="Q10" s="13">
        <f>F10*About!$A$116</f>
        <v>645.78629710716507</v>
      </c>
      <c r="R10" s="13">
        <f>G10*About!$A$116</f>
        <v>687.14050861246653</v>
      </c>
      <c r="S10" s="13">
        <f>H10*About!$A$116</f>
        <v>671.23204589646696</v>
      </c>
      <c r="T10" s="13">
        <f>I10*About!$A$116</f>
        <v>666.40654555710466</v>
      </c>
      <c r="U10" s="13">
        <f>J10*About!$A$116</f>
        <v>696.7536044227171</v>
      </c>
    </row>
    <row r="11" spans="1:21">
      <c r="A11" t="s">
        <v>37</v>
      </c>
      <c r="B11" s="13">
        <v>658.18200000000002</v>
      </c>
      <c r="C11" s="13">
        <v>509.23099999999999</v>
      </c>
      <c r="D11" s="13">
        <v>540.4</v>
      </c>
      <c r="E11" s="13">
        <v>582.5</v>
      </c>
      <c r="F11" s="13">
        <v>624.78300000000002</v>
      </c>
      <c r="G11" s="13">
        <v>732.5</v>
      </c>
      <c r="H11" s="13">
        <v>574.23099999999999</v>
      </c>
      <c r="I11" s="13">
        <v>673.63599999999997</v>
      </c>
      <c r="J11" s="13">
        <v>742.5</v>
      </c>
      <c r="L11" s="9" t="s">
        <v>37</v>
      </c>
      <c r="M11" s="13">
        <f>B11*About!$A$116</f>
        <v>693.00839283486812</v>
      </c>
      <c r="N11" s="13">
        <f>C11*About!$A$116</f>
        <v>536.17594661004512</v>
      </c>
      <c r="O11" s="13">
        <f>D11*About!$A$116</f>
        <v>568.99419231756974</v>
      </c>
      <c r="P11" s="13">
        <f>E11*About!$A$116</f>
        <v>613.32183017206592</v>
      </c>
      <c r="Q11" s="13">
        <f>F11*About!$A$116</f>
        <v>657.84215110797231</v>
      </c>
      <c r="R11" s="13">
        <f>G11*About!$A$116</f>
        <v>771.25878214770512</v>
      </c>
      <c r="S11" s="13">
        <f>H11*About!$A$116</f>
        <v>604.61529246615544</v>
      </c>
      <c r="T11" s="13">
        <f>I11*About!$A$116</f>
        <v>709.28011054041156</v>
      </c>
      <c r="U11" s="13">
        <f>J11*About!$A$116</f>
        <v>781.7879122794144</v>
      </c>
    </row>
    <row r="12" spans="1:21">
      <c r="A12" s="9" t="s">
        <v>38</v>
      </c>
      <c r="B12" s="13">
        <v>503.15233499999994</v>
      </c>
      <c r="C12" s="13">
        <v>363.97990299999998</v>
      </c>
      <c r="D12" s="13">
        <v>394.97994399999999</v>
      </c>
      <c r="E12" s="13">
        <v>444.97952100000003</v>
      </c>
      <c r="F12" s="13">
        <v>486.97965899999997</v>
      </c>
      <c r="G12" s="13">
        <v>260.76115499999997</v>
      </c>
      <c r="H12" s="13">
        <v>249.37125999999998</v>
      </c>
      <c r="I12" s="13">
        <v>230.27585800000003</v>
      </c>
      <c r="J12" s="13">
        <v>213.804722</v>
      </c>
      <c r="L12" s="9" t="s">
        <v>38</v>
      </c>
      <c r="M12" s="13">
        <f>B12*About!$A$116</f>
        <v>529.7756411288384</v>
      </c>
      <c r="N12" s="13">
        <f>C12*About!$A$116</f>
        <v>383.23917640139229</v>
      </c>
      <c r="O12" s="13">
        <f>D12*About!$A$116</f>
        <v>415.8795229791246</v>
      </c>
      <c r="P12" s="13">
        <f>E12*About!$A$116</f>
        <v>468.52472825546653</v>
      </c>
      <c r="Q12" s="13">
        <f>F12*About!$A$116</f>
        <v>512.74722011064125</v>
      </c>
      <c r="R12" s="13">
        <f>G12*About!$A$116</f>
        <v>274.55881342898152</v>
      </c>
      <c r="S12" s="13">
        <f>H12*About!$A$116</f>
        <v>262.56624476483103</v>
      </c>
      <c r="T12" s="13">
        <f>I12*About!$A$116</f>
        <v>242.4604475073009</v>
      </c>
      <c r="U12" s="13">
        <f>J12*About!$A$116</f>
        <v>225.11777407119271</v>
      </c>
    </row>
    <row r="13" spans="1:21">
      <c r="A13" s="9" t="s">
        <v>39</v>
      </c>
      <c r="B13" s="13">
        <v>25.999967199999997</v>
      </c>
      <c r="C13" s="13">
        <v>25.999992400000004</v>
      </c>
      <c r="D13" s="13">
        <v>44.573773799999998</v>
      </c>
      <c r="E13" s="13">
        <v>45.201797399999997</v>
      </c>
      <c r="F13" s="13">
        <v>46.372824200000004</v>
      </c>
      <c r="G13" s="13">
        <v>60.27553240000001</v>
      </c>
      <c r="H13" s="13">
        <v>52.526609399999998</v>
      </c>
      <c r="I13" s="13">
        <v>54.420247199999991</v>
      </c>
      <c r="J13" s="13">
        <v>66.420213599999997</v>
      </c>
      <c r="L13" s="9" t="s">
        <v>39</v>
      </c>
      <c r="M13" s="13">
        <f>B13*About!$A$116</f>
        <v>27.375703806897306</v>
      </c>
      <c r="N13" s="13">
        <f>C13*About!$A$116</f>
        <v>27.375730340305246</v>
      </c>
      <c r="O13" s="13">
        <f>D13*About!$A$116</f>
        <v>46.932306480157386</v>
      </c>
      <c r="P13" s="13">
        <f>E13*About!$A$116</f>
        <v>47.593560701175839</v>
      </c>
      <c r="Q13" s="13">
        <f>F13*About!$A$116</f>
        <v>48.82655005766776</v>
      </c>
      <c r="R13" s="13">
        <f>G13*About!$A$116</f>
        <v>63.46489243976594</v>
      </c>
      <c r="S13" s="13">
        <f>H13*About!$A$116</f>
        <v>55.30595057500642</v>
      </c>
      <c r="T13" s="13">
        <f>I13*About!$A$116</f>
        <v>57.299786456858776</v>
      </c>
      <c r="U13" s="13">
        <f>J13*About!$A$116</f>
        <v>69.934707237032683</v>
      </c>
    </row>
    <row r="14" spans="1:21">
      <c r="A14" t="s">
        <v>40</v>
      </c>
      <c r="B14" s="13">
        <v>372</v>
      </c>
      <c r="C14" s="13">
        <v>221.364</v>
      </c>
      <c r="D14" s="13">
        <v>219.583</v>
      </c>
      <c r="E14" s="13">
        <v>228.077</v>
      </c>
      <c r="F14" s="13">
        <v>324</v>
      </c>
      <c r="G14" s="13">
        <v>342.5</v>
      </c>
      <c r="H14" s="13">
        <v>345.238</v>
      </c>
      <c r="I14" s="13">
        <v>308.26100000000002</v>
      </c>
      <c r="J14" s="13">
        <v>324.09100000000001</v>
      </c>
      <c r="L14" s="9" t="s">
        <v>40</v>
      </c>
      <c r="M14" s="13">
        <f>B14*About!$A$116</f>
        <v>391.68364089958544</v>
      </c>
      <c r="N14" s="13">
        <f>C14*About!$A$116</f>
        <v>233.07703624756942</v>
      </c>
      <c r="O14" s="13">
        <f>D14*About!$A$116</f>
        <v>231.20179817111202</v>
      </c>
      <c r="P14" s="13">
        <f>E14*About!$A$116</f>
        <v>240.14524130498586</v>
      </c>
      <c r="Q14" s="13">
        <f>F14*About!$A$116</f>
        <v>341.14381626738083</v>
      </c>
      <c r="R14" s="13">
        <f>G14*About!$A$116</f>
        <v>360.62270701104302</v>
      </c>
      <c r="S14" s="13">
        <f>H14*About!$A$116</f>
        <v>363.50558284110502</v>
      </c>
      <c r="T14" s="13">
        <f>I14*About!$A$116</f>
        <v>324.57201835308365</v>
      </c>
      <c r="U14" s="13">
        <f>J14*About!$A$116</f>
        <v>341.23963135157942</v>
      </c>
    </row>
    <row r="15" spans="1:21">
      <c r="A15" t="s">
        <v>41</v>
      </c>
      <c r="B15" s="13">
        <v>270</v>
      </c>
      <c r="C15" s="13">
        <v>184.4</v>
      </c>
      <c r="D15" s="13">
        <v>192.69200000000001</v>
      </c>
      <c r="E15" s="13">
        <v>254.54499999999999</v>
      </c>
      <c r="F15" s="13">
        <v>253.75</v>
      </c>
      <c r="G15" s="13">
        <v>267.5</v>
      </c>
      <c r="H15" s="13">
        <v>282.5</v>
      </c>
      <c r="I15" s="13">
        <v>316.66699999999997</v>
      </c>
      <c r="J15" s="13">
        <v>267.2</v>
      </c>
      <c r="L15" s="9" t="s">
        <v>41</v>
      </c>
      <c r="M15" s="13">
        <f>B15*About!$A$116</f>
        <v>284.28651355615074</v>
      </c>
      <c r="N15" s="13">
        <f>C15*About!$A$116</f>
        <v>194.15715962871923</v>
      </c>
      <c r="O15" s="13">
        <f>D15*About!$A$116</f>
        <v>202.88791433393257</v>
      </c>
      <c r="P15" s="13">
        <f>E15*About!$A$116</f>
        <v>268.01374293759397</v>
      </c>
      <c r="Q15" s="13">
        <f>F15*About!$A$116</f>
        <v>267.1766770921231</v>
      </c>
      <c r="R15" s="13">
        <f>G15*About!$A$116</f>
        <v>281.65423102322342</v>
      </c>
      <c r="S15" s="13">
        <f>H15*About!$A$116</f>
        <v>297.44792622078734</v>
      </c>
      <c r="T15" s="13">
        <f>I15*About!$A$116</f>
        <v>333.42280514179839</v>
      </c>
      <c r="U15" s="13">
        <f>J15*About!$A$116</f>
        <v>281.33835711927208</v>
      </c>
    </row>
    <row r="16" spans="1:21">
      <c r="A16" t="s">
        <v>42</v>
      </c>
      <c r="B16" s="13">
        <v>369.23099999999999</v>
      </c>
      <c r="C16" s="13">
        <v>271.73899999999998</v>
      </c>
      <c r="D16" s="13">
        <v>307.72699999999998</v>
      </c>
      <c r="E16" s="13">
        <v>380.5</v>
      </c>
      <c r="F16" s="13">
        <v>377.72699999999998</v>
      </c>
      <c r="G16" s="13">
        <v>366.66699999999997</v>
      </c>
      <c r="H16" s="13">
        <v>442.85700000000003</v>
      </c>
      <c r="I16" s="13">
        <v>364.4</v>
      </c>
      <c r="J16" s="13">
        <v>381.66699999999997</v>
      </c>
      <c r="L16" s="9" t="s">
        <v>42</v>
      </c>
      <c r="M16" s="13">
        <f>B16*About!$A$116</f>
        <v>388.76812476611514</v>
      </c>
      <c r="N16" s="13">
        <f>C16*About!$A$116</f>
        <v>286.11752928605495</v>
      </c>
      <c r="O16" s="13">
        <f>D16*About!$A$116</f>
        <v>324.0097628040503</v>
      </c>
      <c r="P16" s="13">
        <f>E16*About!$A$116</f>
        <v>400.6334015115383</v>
      </c>
      <c r="Q16" s="13">
        <f>F16*About!$A$116</f>
        <v>397.71367372601532</v>
      </c>
      <c r="R16" s="13">
        <f>G16*About!$A$116</f>
        <v>386.06845580034485</v>
      </c>
      <c r="S16" s="13">
        <f>H16*About!$A$116</f>
        <v>466.28989827383793</v>
      </c>
      <c r="T16" s="13">
        <f>I16*About!$A$116</f>
        <v>383.68150199948633</v>
      </c>
      <c r="U16" s="13">
        <f>J16*About!$A$116</f>
        <v>401.86215099790877</v>
      </c>
    </row>
    <row r="17" spans="1:21">
      <c r="A17" s="9" t="s">
        <v>43</v>
      </c>
      <c r="B17" s="21">
        <v>0</v>
      </c>
      <c r="C17" s="21">
        <v>0</v>
      </c>
      <c r="D17" s="21">
        <v>0</v>
      </c>
      <c r="E17" s="21">
        <v>0</v>
      </c>
      <c r="F17" s="21">
        <v>0</v>
      </c>
      <c r="G17" s="21">
        <v>0</v>
      </c>
      <c r="H17" s="21">
        <v>0</v>
      </c>
      <c r="I17" s="21">
        <v>0</v>
      </c>
      <c r="J17" s="21">
        <v>0</v>
      </c>
      <c r="L17" s="9" t="s">
        <v>43</v>
      </c>
      <c r="M17" s="21">
        <f>B17*About!$A$116</f>
        <v>0</v>
      </c>
      <c r="N17" s="21">
        <f>C17*About!$A$116</f>
        <v>0</v>
      </c>
      <c r="O17" s="21">
        <f>D17*About!$A$116</f>
        <v>0</v>
      </c>
      <c r="P17" s="21">
        <f>E17*About!$A$116</f>
        <v>0</v>
      </c>
      <c r="Q17" s="21">
        <f>F17*About!$A$116</f>
        <v>0</v>
      </c>
      <c r="R17" s="21">
        <f>G17*About!$A$116</f>
        <v>0</v>
      </c>
      <c r="S17" s="21">
        <f>H17*About!$A$116</f>
        <v>0</v>
      </c>
      <c r="T17" s="21">
        <f>I17*About!$A$116</f>
        <v>0</v>
      </c>
      <c r="U17" s="21">
        <f>J17*About!$A$116</f>
        <v>0</v>
      </c>
    </row>
    <row r="18" spans="1:21" ht="15" thickBot="1"/>
    <row r="19" spans="1:21" ht="15" thickBot="1">
      <c r="A19" s="98" t="s">
        <v>44</v>
      </c>
      <c r="B19" s="99"/>
      <c r="C19" s="99"/>
      <c r="D19" s="99"/>
      <c r="E19" s="99"/>
      <c r="F19" s="99"/>
      <c r="G19" s="99"/>
      <c r="H19" s="99"/>
      <c r="I19" s="99"/>
      <c r="J19" s="100"/>
    </row>
    <row r="20" spans="1:21">
      <c r="A20" s="41" t="s">
        <v>72</v>
      </c>
      <c r="B20" s="42">
        <v>2010</v>
      </c>
      <c r="C20" s="42">
        <v>2015</v>
      </c>
      <c r="D20" s="42">
        <v>2020</v>
      </c>
      <c r="E20" s="42">
        <v>2025</v>
      </c>
      <c r="F20" s="42">
        <v>2030</v>
      </c>
      <c r="G20" s="42">
        <v>2035</v>
      </c>
      <c r="H20" s="42">
        <v>2040</v>
      </c>
      <c r="I20" s="42">
        <v>2045</v>
      </c>
      <c r="J20" s="43">
        <v>2050</v>
      </c>
    </row>
    <row r="21" spans="1:21">
      <c r="A21" s="44" t="s">
        <v>29</v>
      </c>
      <c r="B21" s="45">
        <f>M3/About!$B$109</f>
        <v>2.6595262535130627E-5</v>
      </c>
      <c r="C21" s="45">
        <f>N3/About!$B$109</f>
        <v>2.2335436943223399E-5</v>
      </c>
      <c r="D21" s="45">
        <f>O3/About!$B$109</f>
        <v>1.4105800099213069E-5</v>
      </c>
      <c r="E21" s="45">
        <f>P3/About!$B$109</f>
        <v>2.0668620651367302E-5</v>
      </c>
      <c r="F21" s="45">
        <f>Q3/About!$B$109</f>
        <v>2.2798832866959974E-5</v>
      </c>
      <c r="G21" s="45">
        <f>R3/About!$B$109</f>
        <v>2.7810659688812332E-5</v>
      </c>
      <c r="H21" s="45">
        <f>S3/About!$B$109</f>
        <v>2.9380886727693466E-5</v>
      </c>
      <c r="I21" s="45">
        <f>T3/About!$B$109</f>
        <v>3.1364171965110141E-5</v>
      </c>
      <c r="J21" s="46">
        <f>U3/About!$B$109</f>
        <v>3.3958308492037704E-5</v>
      </c>
    </row>
    <row r="22" spans="1:21">
      <c r="A22" s="44" t="s">
        <v>30</v>
      </c>
      <c r="B22" s="47">
        <f>M4/About!$B$109</f>
        <v>0</v>
      </c>
      <c r="C22" s="47">
        <f>N4/About!$B$109</f>
        <v>0</v>
      </c>
      <c r="D22" s="47">
        <f>O4/About!$B$109</f>
        <v>0</v>
      </c>
      <c r="E22" s="47">
        <f>P4/About!$B$109</f>
        <v>0</v>
      </c>
      <c r="F22" s="47">
        <f>Q4/About!$B$109</f>
        <v>0</v>
      </c>
      <c r="G22" s="47">
        <f>R4/About!$B$109</f>
        <v>0</v>
      </c>
      <c r="H22" s="47">
        <f>S4/About!$B$109</f>
        <v>0</v>
      </c>
      <c r="I22" s="47">
        <f>T4/About!$B$109</f>
        <v>0</v>
      </c>
      <c r="J22" s="48">
        <f>U4/About!$B$109</f>
        <v>0</v>
      </c>
    </row>
    <row r="23" spans="1:21">
      <c r="A23" s="44" t="s">
        <v>31</v>
      </c>
      <c r="B23" s="45">
        <f>M5/About!$B$109</f>
        <v>6.4815545395308765E-6</v>
      </c>
      <c r="C23" s="45">
        <f>N5/About!$B$109</f>
        <v>5.3604569592313679E-6</v>
      </c>
      <c r="D23" s="45">
        <f>O5/About!$B$109</f>
        <v>6.0524333580060672E-6</v>
      </c>
      <c r="E23" s="45">
        <f>P5/About!$B$109</f>
        <v>5.6361343822007626E-6</v>
      </c>
      <c r="F23" s="45">
        <f>Q5/About!$B$109</f>
        <v>6.2842898361538501E-6</v>
      </c>
      <c r="G23" s="45">
        <f>R5/About!$B$109</f>
        <v>6.3135625091014054E-6</v>
      </c>
      <c r="H23" s="45">
        <f>S5/About!$B$109</f>
        <v>6.5980816178828769E-6</v>
      </c>
      <c r="I23" s="45">
        <f>T5/About!$B$109</f>
        <v>6.7492709226854124E-6</v>
      </c>
      <c r="J23" s="46">
        <f>U5/About!$B$109</f>
        <v>7.0598571529845635E-6</v>
      </c>
    </row>
    <row r="24" spans="1:21">
      <c r="A24" s="44" t="s">
        <v>32</v>
      </c>
      <c r="B24" s="45">
        <f>M6/About!$B$109</f>
        <v>2.113550393325286E-6</v>
      </c>
      <c r="C24" s="45">
        <f>N6/About!$B$109</f>
        <v>2.113550393325286E-6</v>
      </c>
      <c r="D24" s="45">
        <f>O6/About!$B$109</f>
        <v>2.113550393325286E-6</v>
      </c>
      <c r="E24" s="45">
        <f>P6/About!$B$109</f>
        <v>2.113550393325286E-6</v>
      </c>
      <c r="F24" s="45">
        <f>Q6/About!$B$109</f>
        <v>2.113550393325286E-6</v>
      </c>
      <c r="G24" s="45">
        <f>R6/About!$B$109</f>
        <v>2.113550393325286E-6</v>
      </c>
      <c r="H24" s="45">
        <f>S6/About!$B$109</f>
        <v>2.113550393325286E-6</v>
      </c>
      <c r="I24" s="45">
        <f>T6/About!$B$109</f>
        <v>2.113550393325286E-6</v>
      </c>
      <c r="J24" s="46">
        <f>U6/About!$B$109</f>
        <v>2.113550393325286E-6</v>
      </c>
    </row>
    <row r="25" spans="1:21">
      <c r="A25" s="44" t="s">
        <v>33</v>
      </c>
      <c r="B25" s="45">
        <f>M7/About!$B$109</f>
        <v>1.2238450991458424E-6</v>
      </c>
      <c r="C25" s="45">
        <f>N7/About!$B$109</f>
        <v>5.2337405248848257E-7</v>
      </c>
      <c r="D25" s="45">
        <f>O7/About!$B$109</f>
        <v>5.4553564286668688E-7</v>
      </c>
      <c r="E25" s="45">
        <f>P7/About!$B$109</f>
        <v>5.6142301799894576E-7</v>
      </c>
      <c r="F25" s="45">
        <f>Q7/About!$B$109</f>
        <v>8.3350367136065924E-7</v>
      </c>
      <c r="G25" s="45">
        <f>R7/About!$B$109</f>
        <v>8.8642509919484223E-7</v>
      </c>
      <c r="H25" s="45">
        <f>S7/About!$B$109</f>
        <v>9.046871397811858E-7</v>
      </c>
      <c r="I25" s="45">
        <f>T7/About!$B$109</f>
        <v>8.3163560280035061E-7</v>
      </c>
      <c r="J25" s="46">
        <f>U7/About!$B$109</f>
        <v>8.9911205177951234E-7</v>
      </c>
    </row>
    <row r="26" spans="1:21">
      <c r="A26" s="44" t="s">
        <v>34</v>
      </c>
      <c r="B26" s="45">
        <f>M8/About!$B$109</f>
        <v>1.0145008423413478E-5</v>
      </c>
      <c r="C26" s="45">
        <f>N8/About!$B$109</f>
        <v>1.0365012942285317E-5</v>
      </c>
      <c r="D26" s="45">
        <f>O8/About!$B$109</f>
        <v>1.4263590233248997E-5</v>
      </c>
      <c r="E26" s="45">
        <f>P8/About!$B$109</f>
        <v>1.5978160561763312E-5</v>
      </c>
      <c r="F26" s="45">
        <f>Q8/About!$B$109</f>
        <v>1.1407970162141306E-5</v>
      </c>
      <c r="G26" s="45">
        <f>R8/About!$B$109</f>
        <v>1.4815285691924006E-5</v>
      </c>
      <c r="H26" s="45">
        <f>S8/About!$B$109</f>
        <v>1.2949084009542398E-5</v>
      </c>
      <c r="I26" s="45">
        <f>T8/About!$B$109</f>
        <v>1.6795383956018761E-5</v>
      </c>
      <c r="J26" s="46">
        <f>U8/About!$B$109</f>
        <v>1.6861177511632739E-5</v>
      </c>
    </row>
    <row r="27" spans="1:21">
      <c r="A27" s="44" t="s">
        <v>35</v>
      </c>
      <c r="B27" s="45">
        <f>M9/About!$B$109</f>
        <v>1.7649469416335463E-5</v>
      </c>
      <c r="C27" s="45">
        <f>N9/About!$B$109</f>
        <v>1.5556730681706995E-5</v>
      </c>
      <c r="D27" s="45">
        <f>O9/About!$B$109</f>
        <v>1.6529359265644209E-5</v>
      </c>
      <c r="E27" s="45">
        <f>P9/About!$B$109</f>
        <v>1.8368060184140845E-5</v>
      </c>
      <c r="F27" s="45">
        <f>Q9/About!$B$109</f>
        <v>1.9971753891511859E-5</v>
      </c>
      <c r="G27" s="45">
        <f>R9/About!$B$109</f>
        <v>2.065393935967666E-5</v>
      </c>
      <c r="H27" s="45">
        <f>S9/About!$B$109</f>
        <v>2.2184389133574531E-5</v>
      </c>
      <c r="I27" s="45">
        <f>T9/About!$B$109</f>
        <v>2.1670036538449411E-5</v>
      </c>
      <c r="J27" s="46">
        <f>U9/About!$B$109</f>
        <v>2.1037496523189814E-5</v>
      </c>
    </row>
    <row r="28" spans="1:21">
      <c r="A28" s="44" t="s">
        <v>36</v>
      </c>
      <c r="B28" s="45">
        <f>M10/About!$B$109</f>
        <v>2.0684613182676801E-5</v>
      </c>
      <c r="C28" s="45">
        <f>N10/About!$B$109</f>
        <v>1.8317436742152478E-5</v>
      </c>
      <c r="D28" s="45">
        <f>O10/About!$B$109</f>
        <v>2.1166150413956078E-5</v>
      </c>
      <c r="E28" s="45">
        <f>P10/About!$B$109</f>
        <v>2.5204088440404036E-5</v>
      </c>
      <c r="F28" s="45">
        <f>Q10/About!$B$109</f>
        <v>2.1605170056489626E-5</v>
      </c>
      <c r="G28" s="45">
        <f>R10/About!$B$109</f>
        <v>2.298870014396036E-5</v>
      </c>
      <c r="H28" s="45">
        <f>S10/About!$B$109</f>
        <v>2.2456472929081164E-5</v>
      </c>
      <c r="I28" s="45">
        <f>T10/About!$B$109</f>
        <v>2.2295032904871003E-5</v>
      </c>
      <c r="J28" s="46">
        <f>U10/About!$B$109</f>
        <v>2.3310312062144689E-5</v>
      </c>
    </row>
    <row r="29" spans="1:21">
      <c r="A29" s="44" t="s">
        <v>37</v>
      </c>
      <c r="B29" s="45">
        <f>M11/About!$B$109</f>
        <v>2.3185013749660389E-5</v>
      </c>
      <c r="C29" s="45">
        <f>N11/About!$B$109</f>
        <v>1.7938089672390478E-5</v>
      </c>
      <c r="D29" s="45">
        <f>O11/About!$B$109</f>
        <v>1.9036043875883072E-5</v>
      </c>
      <c r="E29" s="45">
        <f>P11/About!$B$109</f>
        <v>2.0519051735199652E-5</v>
      </c>
      <c r="F29" s="45">
        <f>Q11/About!$B$109</f>
        <v>2.2008505923215871E-5</v>
      </c>
      <c r="G29" s="45">
        <f>R11/About!$B$109</f>
        <v>2.5802927718512862E-5</v>
      </c>
      <c r="H29" s="45">
        <f>S11/About!$B$109</f>
        <v>2.0227769265159536E-5</v>
      </c>
      <c r="I29" s="45">
        <f>T11/About!$B$109</f>
        <v>2.3729393879301204E-5</v>
      </c>
      <c r="J29" s="46">
        <f>U11/About!$B$109</f>
        <v>2.6155186117400411E-5</v>
      </c>
    </row>
    <row r="30" spans="1:21">
      <c r="A30" s="44" t="s">
        <v>38</v>
      </c>
      <c r="B30" s="45">
        <f>M12/About!$B$109</f>
        <v>1.7723963592363097E-5</v>
      </c>
      <c r="C30" s="45">
        <f>N12/About!$B$109</f>
        <v>1.282149778580249E-5</v>
      </c>
      <c r="D30" s="45">
        <f>O12/About!$B$109</f>
        <v>1.3913500266613322E-5</v>
      </c>
      <c r="E30" s="45">
        <f>P12/About!$B$109</f>
        <v>1.5674777360520792E-5</v>
      </c>
      <c r="F30" s="45">
        <f>Q12/About!$B$109</f>
        <v>1.7154267497014392E-5</v>
      </c>
      <c r="G30" s="45">
        <f>R12/About!$B$109</f>
        <v>9.1855306952367631E-6</v>
      </c>
      <c r="H30" s="45">
        <f>S12/About!$B$109</f>
        <v>8.7843120776170351E-6</v>
      </c>
      <c r="I30" s="45">
        <f>T12/About!$B$109</f>
        <v>8.1116605041536286E-6</v>
      </c>
      <c r="J30" s="46">
        <f>U12/About!$B$109</f>
        <v>7.5314509046317235E-6</v>
      </c>
    </row>
    <row r="31" spans="1:21">
      <c r="A31" s="44" t="s">
        <v>39</v>
      </c>
      <c r="B31" s="45">
        <f>M13/About!$B$109</f>
        <v>9.1587068170007542E-7</v>
      </c>
      <c r="C31" s="45">
        <f>N13/About!$B$109</f>
        <v>9.158715693912409E-7</v>
      </c>
      <c r="D31" s="45">
        <f>O13/About!$B$109</f>
        <v>1.5701486191163718E-6</v>
      </c>
      <c r="E31" s="45">
        <f>P13/About!$B$109</f>
        <v>1.5922712778963312E-6</v>
      </c>
      <c r="F31" s="45">
        <f>Q13/About!$B$109</f>
        <v>1.6335216804585724E-6</v>
      </c>
      <c r="G31" s="45">
        <f>R13/About!$B$109</f>
        <v>2.1232562535318504E-6</v>
      </c>
      <c r="H31" s="45">
        <f>S13/About!$B$109</f>
        <v>1.850293932623561E-6</v>
      </c>
      <c r="I31" s="45">
        <f>T13/About!$B$109</f>
        <v>1.9169989145736544E-6</v>
      </c>
      <c r="J31" s="46">
        <f>U13/About!$B$109</f>
        <v>2.3397078096504917E-6</v>
      </c>
    </row>
    <row r="32" spans="1:21">
      <c r="A32" s="44" t="s">
        <v>40</v>
      </c>
      <c r="B32" s="45">
        <f>M14/About!$B$109</f>
        <v>1.3104012438616774E-5</v>
      </c>
      <c r="C32" s="45">
        <f>N14/About!$B$109</f>
        <v>7.7977328211343092E-6</v>
      </c>
      <c r="D32" s="45">
        <f>O14/About!$B$109</f>
        <v>7.7349956002924387E-6</v>
      </c>
      <c r="E32" s="45">
        <f>P14/About!$B$109</f>
        <v>8.0342038843075197E-6</v>
      </c>
      <c r="F32" s="45">
        <f>Q14/About!$B$109</f>
        <v>1.1413172123956542E-5</v>
      </c>
      <c r="G32" s="45">
        <f>R14/About!$B$109</f>
        <v>1.2064850161898507E-5</v>
      </c>
      <c r="H32" s="45">
        <f>S14/About!$B$109</f>
        <v>1.2161298511513918E-5</v>
      </c>
      <c r="I32" s="45">
        <f>T14/About!$B$109</f>
        <v>1.0858752629947434E-5</v>
      </c>
      <c r="J32" s="46">
        <f>U14/About!$B$109</f>
        <v>1.1416377675386422E-5</v>
      </c>
    </row>
    <row r="33" spans="1:10">
      <c r="A33" s="44" t="s">
        <v>41</v>
      </c>
      <c r="B33" s="45">
        <f>M15/About!$B$109</f>
        <v>9.510976769963788E-6</v>
      </c>
      <c r="C33" s="45">
        <f>N15/About!$B$109</f>
        <v>6.4956448754863786E-6</v>
      </c>
      <c r="D33" s="45">
        <f>O15/About!$B$109</f>
        <v>6.787737539843933E-6</v>
      </c>
      <c r="E33" s="45">
        <f>P15/About!$B$109</f>
        <v>8.9665614144830805E-6</v>
      </c>
      <c r="F33" s="45">
        <f>Q15/About!$B$109</f>
        <v>8.938556871771521E-6</v>
      </c>
      <c r="G33" s="45">
        <f>R15/About!$B$109</f>
        <v>9.4229121702418998E-6</v>
      </c>
      <c r="H33" s="45">
        <f>S15/About!$B$109</f>
        <v>9.9512997685732218E-6</v>
      </c>
      <c r="I33" s="45">
        <f>T15/About!$B$109</f>
        <v>1.1154861040052304E-5</v>
      </c>
      <c r="J33" s="46">
        <f>U15/About!$B$109</f>
        <v>9.4123444182752726E-6</v>
      </c>
    </row>
    <row r="34" spans="1:10">
      <c r="A34" s="44" t="s">
        <v>42</v>
      </c>
      <c r="B34" s="45">
        <f>M16/About!$B$109</f>
        <v>1.300647208796481E-5</v>
      </c>
      <c r="C34" s="45">
        <f>N16/About!$B$109</f>
        <v>9.5722345055303313E-6</v>
      </c>
      <c r="D34" s="45">
        <f>O16/About!$B$109</f>
        <v>1.0839942031446836E-5</v>
      </c>
      <c r="E34" s="45">
        <f>P16/About!$B$109</f>
        <v>1.3403432077671187E-5</v>
      </c>
      <c r="F34" s="45">
        <f>Q16/About!$B$109</f>
        <v>1.330575082365967E-5</v>
      </c>
      <c r="G34" s="45">
        <f>R16/About!$B$109</f>
        <v>1.2916153034490043E-5</v>
      </c>
      <c r="H34" s="45">
        <f>S16/About!$B$109</f>
        <v>1.5600009775614271E-5</v>
      </c>
      <c r="I34" s="45">
        <f>T16/About!$B$109</f>
        <v>1.2836296055462235E-5</v>
      </c>
      <c r="J34" s="46">
        <f>U16/About!$B$109</f>
        <v>1.3444540632821363E-5</v>
      </c>
    </row>
    <row r="35" spans="1:10" ht="15" thickBot="1">
      <c r="A35" s="49" t="s">
        <v>43</v>
      </c>
      <c r="B35" s="50">
        <f>M17/About!$B$109</f>
        <v>0</v>
      </c>
      <c r="C35" s="50">
        <f>N17/About!$B$109</f>
        <v>0</v>
      </c>
      <c r="D35" s="50">
        <f>O17/About!$B$109</f>
        <v>0</v>
      </c>
      <c r="E35" s="50">
        <f>P17/About!$B$109</f>
        <v>0</v>
      </c>
      <c r="F35" s="50">
        <f>Q17/About!$B$109</f>
        <v>0</v>
      </c>
      <c r="G35" s="50">
        <f>R17/About!$B$109</f>
        <v>0</v>
      </c>
      <c r="H35" s="50">
        <f>S17/About!$B$109</f>
        <v>0</v>
      </c>
      <c r="I35" s="50">
        <f>T17/About!$B$109</f>
        <v>0</v>
      </c>
      <c r="J35" s="51">
        <f>U17/About!$B$109</f>
        <v>0</v>
      </c>
    </row>
  </sheetData>
  <mergeCells count="3">
    <mergeCell ref="A1:J1"/>
    <mergeCell ref="A19:J19"/>
    <mergeCell ref="L1:U1"/>
  </mergeCells>
  <pageMargins left="0.511811024" right="0.511811024" top="0.78740157499999996" bottom="0.78740157499999996" header="0.31496062000000002" footer="0.31496062000000002"/>
  <pageSetup paperSize="9" orientation="portrait" horizontalDpi="4294967293" verticalDpi="4294967293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121A87-070E-478A-BA87-4397AA3A5309}">
  <dimension ref="A1:U21"/>
  <sheetViews>
    <sheetView workbookViewId="0"/>
  </sheetViews>
  <sheetFormatPr defaultRowHeight="14.4"/>
  <cols>
    <col min="1" max="1" width="14.21875" customWidth="1"/>
    <col min="12" max="12" width="13.6640625" bestFit="1" customWidth="1"/>
  </cols>
  <sheetData>
    <row r="1" spans="1:21">
      <c r="A1" s="96" t="s">
        <v>551</v>
      </c>
    </row>
    <row r="2" spans="1:21" s="9" customFormat="1"/>
    <row r="3" spans="1:21">
      <c r="A3" t="s">
        <v>549</v>
      </c>
    </row>
    <row r="4" spans="1:21" s="9" customFormat="1">
      <c r="A4">
        <v>33.299999999999997</v>
      </c>
      <c r="B4" t="s">
        <v>550</v>
      </c>
    </row>
    <row r="5" spans="1:21" s="9" customFormat="1"/>
    <row r="6" spans="1:21">
      <c r="A6" s="101" t="s">
        <v>555</v>
      </c>
      <c r="B6" s="101"/>
      <c r="C6" s="101"/>
      <c r="D6" s="101"/>
      <c r="E6" s="101"/>
      <c r="F6" s="101"/>
      <c r="G6" s="101"/>
      <c r="H6" s="101"/>
      <c r="I6" s="101"/>
      <c r="J6" s="101"/>
      <c r="L6" s="102" t="s">
        <v>557</v>
      </c>
      <c r="M6" s="101"/>
      <c r="N6" s="101"/>
      <c r="O6" s="101"/>
      <c r="P6" s="101"/>
      <c r="Q6" s="101"/>
      <c r="R6" s="101"/>
      <c r="S6" s="101"/>
      <c r="T6" s="101"/>
      <c r="U6" s="101"/>
    </row>
    <row r="7" spans="1:21">
      <c r="A7" s="97" t="s">
        <v>553</v>
      </c>
      <c r="B7" s="97"/>
      <c r="C7" s="97"/>
      <c r="D7" s="97"/>
      <c r="E7" s="97"/>
      <c r="F7" s="97"/>
      <c r="G7" s="97"/>
      <c r="H7" s="97"/>
      <c r="I7" s="97"/>
      <c r="J7" s="97"/>
      <c r="L7" s="97" t="s">
        <v>553</v>
      </c>
      <c r="M7" s="97"/>
      <c r="N7" s="97"/>
      <c r="O7" s="97"/>
      <c r="P7" s="97"/>
      <c r="Q7" s="97"/>
      <c r="R7" s="97"/>
      <c r="S7" s="97"/>
      <c r="T7" s="97"/>
      <c r="U7" s="97"/>
    </row>
    <row r="8" spans="1:21">
      <c r="A8" s="10" t="s">
        <v>552</v>
      </c>
      <c r="B8" s="10">
        <v>2010</v>
      </c>
      <c r="C8" s="10">
        <v>2015</v>
      </c>
      <c r="D8" s="10">
        <v>2020</v>
      </c>
      <c r="E8" s="10">
        <v>2025</v>
      </c>
      <c r="F8" s="10">
        <v>2030</v>
      </c>
      <c r="G8" s="10">
        <v>2035</v>
      </c>
      <c r="H8" s="10">
        <v>2040</v>
      </c>
      <c r="I8" s="10">
        <v>2045</v>
      </c>
      <c r="J8" s="10">
        <v>2050</v>
      </c>
      <c r="L8" s="10" t="s">
        <v>552</v>
      </c>
      <c r="M8" s="10">
        <v>2010</v>
      </c>
      <c r="N8" s="10">
        <v>2015</v>
      </c>
      <c r="O8" s="10">
        <v>2020</v>
      </c>
      <c r="P8" s="10">
        <v>2025</v>
      </c>
      <c r="Q8" s="10">
        <v>2030</v>
      </c>
      <c r="R8" s="10">
        <v>2035</v>
      </c>
      <c r="S8" s="10">
        <v>2040</v>
      </c>
      <c r="T8" s="10">
        <v>2045</v>
      </c>
      <c r="U8" s="10">
        <v>2050</v>
      </c>
    </row>
    <row r="9" spans="1:21">
      <c r="A9" s="9" t="s">
        <v>568</v>
      </c>
      <c r="C9">
        <v>8.9</v>
      </c>
      <c r="D9" s="9">
        <v>6.35</v>
      </c>
      <c r="F9">
        <v>5.59</v>
      </c>
      <c r="H9" s="9">
        <v>5.08</v>
      </c>
      <c r="J9">
        <v>4.83</v>
      </c>
      <c r="L9" s="9" t="s">
        <v>568</v>
      </c>
      <c r="M9" s="13"/>
      <c r="N9" s="13">
        <v>4.8899999999999997</v>
      </c>
      <c r="O9" s="13">
        <v>3.99</v>
      </c>
      <c r="P9" s="13"/>
      <c r="Q9" s="13">
        <v>3.73</v>
      </c>
      <c r="R9" s="13"/>
      <c r="S9" s="13">
        <v>3.55</v>
      </c>
      <c r="T9" s="13"/>
      <c r="U9" s="13">
        <v>3.46</v>
      </c>
    </row>
    <row r="11" spans="1:21">
      <c r="A11" s="97" t="s">
        <v>44</v>
      </c>
      <c r="B11" s="97"/>
      <c r="C11" s="97"/>
      <c r="D11" s="97"/>
      <c r="E11" s="97"/>
      <c r="F11" s="97"/>
      <c r="G11" s="97"/>
      <c r="H11" s="97"/>
      <c r="I11" s="97"/>
      <c r="J11" s="97"/>
      <c r="L11" s="97" t="s">
        <v>44</v>
      </c>
      <c r="M11" s="97"/>
      <c r="N11" s="97"/>
      <c r="O11" s="97"/>
      <c r="P11" s="97"/>
      <c r="Q11" s="97"/>
      <c r="R11" s="97"/>
      <c r="S11" s="97"/>
      <c r="T11" s="97"/>
      <c r="U11" s="97"/>
    </row>
    <row r="12" spans="1:21">
      <c r="A12" s="10" t="s">
        <v>552</v>
      </c>
      <c r="B12" s="10">
        <v>2010</v>
      </c>
      <c r="C12" s="10">
        <v>2015</v>
      </c>
      <c r="D12" s="10">
        <v>2020</v>
      </c>
      <c r="E12" s="10">
        <v>2025</v>
      </c>
      <c r="F12" s="10">
        <v>2030</v>
      </c>
      <c r="G12" s="10">
        <v>2035</v>
      </c>
      <c r="H12" s="10">
        <v>2040</v>
      </c>
      <c r="I12" s="10">
        <v>2045</v>
      </c>
      <c r="J12" s="10">
        <v>2050</v>
      </c>
      <c r="L12" s="10" t="s">
        <v>552</v>
      </c>
      <c r="M12" s="10">
        <v>2010</v>
      </c>
      <c r="N12" s="10">
        <v>2015</v>
      </c>
      <c r="O12" s="10">
        <v>2020</v>
      </c>
      <c r="P12" s="10">
        <v>2025</v>
      </c>
      <c r="Q12" s="10">
        <v>2030</v>
      </c>
      <c r="R12" s="10">
        <v>2035</v>
      </c>
      <c r="S12" s="10">
        <v>2040</v>
      </c>
      <c r="T12" s="10">
        <v>2045</v>
      </c>
      <c r="U12" s="10">
        <v>2050</v>
      </c>
    </row>
    <row r="13" spans="1:21">
      <c r="A13" s="9" t="s">
        <v>568</v>
      </c>
      <c r="B13" s="13"/>
      <c r="C13" s="13">
        <f>C9*About!$A$121</f>
        <v>8.5138625123433904</v>
      </c>
      <c r="D13" s="13">
        <f>D9*About!$A$121</f>
        <v>6.0744974104921932</v>
      </c>
      <c r="E13" s="13"/>
      <c r="F13" s="13">
        <f>F9*About!$A$121</f>
        <v>5.347470948763994</v>
      </c>
      <c r="G13" s="13"/>
      <c r="H13" s="13">
        <f>H9*About!$A$121</f>
        <v>4.8595979283937547</v>
      </c>
      <c r="I13" s="13"/>
      <c r="J13" s="13">
        <f>J9*About!$A$121</f>
        <v>4.6204444870357948</v>
      </c>
      <c r="L13" s="9" t="s">
        <v>568</v>
      </c>
      <c r="M13" s="13"/>
      <c r="N13" s="13">
        <f>N9*About!$A$121</f>
        <v>4.6778413129617045</v>
      </c>
      <c r="O13" s="13">
        <f>O9*About!$A$121</f>
        <v>3.8168889240730479</v>
      </c>
      <c r="P13" s="13"/>
      <c r="Q13" s="13">
        <f>Q9*About!$A$121</f>
        <v>3.568169345060769</v>
      </c>
      <c r="R13" s="13"/>
      <c r="S13" s="13">
        <f>S9*About!$A$121</f>
        <v>3.3959788672830373</v>
      </c>
      <c r="T13" s="13"/>
      <c r="U13" s="13">
        <f>U9*About!$A$121</f>
        <v>3.3098836283941715</v>
      </c>
    </row>
    <row r="15" spans="1:21">
      <c r="A15" s="97" t="s">
        <v>44</v>
      </c>
      <c r="B15" s="97"/>
      <c r="C15" s="97"/>
      <c r="D15" s="97"/>
      <c r="E15" s="97"/>
      <c r="F15" s="97"/>
      <c r="G15" s="97"/>
      <c r="H15" s="97"/>
      <c r="I15" s="97"/>
      <c r="J15" s="97"/>
      <c r="L15" s="97" t="s">
        <v>44</v>
      </c>
      <c r="M15" s="97"/>
      <c r="N15" s="97"/>
      <c r="O15" s="97"/>
      <c r="P15" s="97"/>
      <c r="Q15" s="97"/>
      <c r="R15" s="97"/>
      <c r="S15" s="97"/>
      <c r="T15" s="97"/>
      <c r="U15" s="97"/>
    </row>
    <row r="16" spans="1:21">
      <c r="A16" s="10" t="s">
        <v>554</v>
      </c>
      <c r="B16" s="10">
        <v>2010</v>
      </c>
      <c r="C16" s="10">
        <v>2015</v>
      </c>
      <c r="D16" s="10">
        <v>2020</v>
      </c>
      <c r="E16" s="10">
        <v>2025</v>
      </c>
      <c r="F16" s="10">
        <v>2030</v>
      </c>
      <c r="G16" s="10">
        <v>2035</v>
      </c>
      <c r="H16" s="10">
        <v>2040</v>
      </c>
      <c r="I16" s="10">
        <v>2045</v>
      </c>
      <c r="J16" s="10">
        <v>2050</v>
      </c>
      <c r="L16" s="10" t="s">
        <v>554</v>
      </c>
      <c r="M16" s="10">
        <v>2010</v>
      </c>
      <c r="N16" s="10">
        <v>2015</v>
      </c>
      <c r="O16" s="10">
        <v>2020</v>
      </c>
      <c r="P16" s="10">
        <v>2025</v>
      </c>
      <c r="Q16" s="10">
        <v>2030</v>
      </c>
      <c r="R16" s="10">
        <v>2035</v>
      </c>
      <c r="S16" s="10">
        <v>2040</v>
      </c>
      <c r="T16" s="10">
        <v>2045</v>
      </c>
      <c r="U16" s="10">
        <v>2050</v>
      </c>
    </row>
    <row r="17" spans="1:21">
      <c r="A17" s="9" t="s">
        <v>568</v>
      </c>
      <c r="B17" s="13"/>
      <c r="C17" s="13">
        <f>C13/$A$4</f>
        <v>0.25567154691721894</v>
      </c>
      <c r="D17" s="13">
        <f t="shared" ref="D17" si="0">D13/$A$4</f>
        <v>0.18241733965442022</v>
      </c>
      <c r="E17" s="13"/>
      <c r="F17" s="13">
        <f t="shared" ref="F17" si="1">F13/$A$4</f>
        <v>0.16058471317609593</v>
      </c>
      <c r="G17" s="13"/>
      <c r="H17" s="13">
        <f t="shared" ref="H17" si="2">H13/$A$4</f>
        <v>0.1459338717235362</v>
      </c>
      <c r="I17" s="13"/>
      <c r="J17" s="13">
        <f t="shared" ref="J17" si="3">J13/$A$4</f>
        <v>0.13875208669777161</v>
      </c>
      <c r="L17" s="9" t="s">
        <v>568</v>
      </c>
      <c r="M17" s="13"/>
      <c r="N17" s="13">
        <f>N13/$A$4</f>
        <v>0.1404757151039551</v>
      </c>
      <c r="O17" s="13">
        <f t="shared" ref="O17:U17" si="4">O13/$A$4</f>
        <v>0.11462128901120265</v>
      </c>
      <c r="P17" s="13"/>
      <c r="Q17" s="13">
        <f t="shared" si="4"/>
        <v>0.10715223258440748</v>
      </c>
      <c r="R17" s="13"/>
      <c r="S17" s="13">
        <f t="shared" si="4"/>
        <v>0.10198134736585698</v>
      </c>
      <c r="T17" s="13"/>
      <c r="U17" s="13">
        <f t="shared" si="4"/>
        <v>9.9395904756581735E-2</v>
      </c>
    </row>
    <row r="19" spans="1:21">
      <c r="A19" s="97" t="s">
        <v>44</v>
      </c>
      <c r="B19" s="97"/>
      <c r="C19" s="97"/>
      <c r="D19" s="97"/>
      <c r="E19" s="97"/>
      <c r="F19" s="97"/>
      <c r="G19" s="97"/>
      <c r="H19" s="97"/>
      <c r="I19" s="97"/>
      <c r="J19" s="97"/>
      <c r="L19" s="97" t="s">
        <v>44</v>
      </c>
      <c r="M19" s="97"/>
      <c r="N19" s="97"/>
      <c r="O19" s="97"/>
      <c r="P19" s="97"/>
      <c r="Q19" s="97"/>
      <c r="R19" s="97"/>
      <c r="S19" s="97"/>
      <c r="T19" s="97"/>
      <c r="U19" s="97"/>
    </row>
    <row r="20" spans="1:21">
      <c r="A20" s="10" t="s">
        <v>72</v>
      </c>
      <c r="B20" s="10">
        <v>2010</v>
      </c>
      <c r="C20" s="10">
        <v>2015</v>
      </c>
      <c r="D20" s="10">
        <v>2020</v>
      </c>
      <c r="E20" s="10">
        <v>2025</v>
      </c>
      <c r="F20" s="10">
        <v>2030</v>
      </c>
      <c r="G20" s="10">
        <v>2035</v>
      </c>
      <c r="H20" s="10">
        <v>2040</v>
      </c>
      <c r="I20" s="10">
        <v>2045</v>
      </c>
      <c r="J20" s="10">
        <v>2050</v>
      </c>
      <c r="L20" s="10" t="s">
        <v>72</v>
      </c>
      <c r="M20" s="10">
        <v>2010</v>
      </c>
      <c r="N20" s="10">
        <v>2015</v>
      </c>
      <c r="O20" s="10">
        <v>2020</v>
      </c>
      <c r="P20" s="10">
        <v>2025</v>
      </c>
      <c r="Q20" s="10">
        <v>2030</v>
      </c>
      <c r="R20" s="10">
        <v>2035</v>
      </c>
      <c r="S20" s="10">
        <v>2040</v>
      </c>
      <c r="T20" s="10">
        <v>2045</v>
      </c>
      <c r="U20" s="10">
        <v>2050</v>
      </c>
    </row>
    <row r="21" spans="1:21">
      <c r="A21" s="9" t="s">
        <v>568</v>
      </c>
      <c r="B21" s="7">
        <f>C21</f>
        <v>7.492993723247136E-5</v>
      </c>
      <c r="C21" s="7">
        <f>C17/About!$B$108</f>
        <v>7.492993723247136E-5</v>
      </c>
      <c r="D21" s="7">
        <f>D17/About!$B$108</f>
        <v>5.3461247351257649E-5</v>
      </c>
      <c r="E21" s="7">
        <f>AVERAGE(D21,F21)</f>
        <v>5.0261991604253257E-5</v>
      </c>
      <c r="F21" s="7">
        <f>F17/About!$B$108</f>
        <v>4.7062735857248864E-5</v>
      </c>
      <c r="G21" s="7">
        <f>AVERAGE(F21,H21)</f>
        <v>4.4915866869127492E-5</v>
      </c>
      <c r="H21" s="7">
        <f>H17/About!$B$108</f>
        <v>4.2768997881006126E-5</v>
      </c>
      <c r="I21" s="7">
        <f>AVERAGE(H21,J21)</f>
        <v>4.1716611122123099E-5</v>
      </c>
      <c r="J21" s="7">
        <f>J17/About!$B$108</f>
        <v>4.0664224363240073E-5</v>
      </c>
      <c r="L21" s="9" t="s">
        <v>568</v>
      </c>
      <c r="M21" s="7">
        <f>N21</f>
        <v>4.1169370007503923E-5</v>
      </c>
      <c r="N21" s="7">
        <f>N17/About!$B$108</f>
        <v>4.1169370007503923E-5</v>
      </c>
      <c r="O21" s="7">
        <f>O17/About!$B$108</f>
        <v>3.3592185343546154E-5</v>
      </c>
      <c r="P21" s="7">
        <f>AVERAGE(O21,Q21)</f>
        <v>3.2497703114307808E-5</v>
      </c>
      <c r="Q21" s="7">
        <f>Q17/About!$B$108</f>
        <v>3.1403220885069456E-5</v>
      </c>
      <c r="R21" s="7">
        <f>AVERAGE(Q21,S21)</f>
        <v>3.0645502418673677E-5</v>
      </c>
      <c r="S21" s="7">
        <f>S17/About!$B$108</f>
        <v>2.9887783952277901E-5</v>
      </c>
      <c r="T21" s="7">
        <f>AVERAGE(S21,U21)</f>
        <v>2.9508924719080012E-5</v>
      </c>
      <c r="U21" s="7">
        <f>U17/About!$B$108</f>
        <v>2.9130065485882122E-5</v>
      </c>
    </row>
  </sheetData>
  <mergeCells count="10">
    <mergeCell ref="L19:U19"/>
    <mergeCell ref="A7:J7"/>
    <mergeCell ref="A11:J11"/>
    <mergeCell ref="A15:J15"/>
    <mergeCell ref="A19:J19"/>
    <mergeCell ref="A6:J6"/>
    <mergeCell ref="L6:U6"/>
    <mergeCell ref="L7:U7"/>
    <mergeCell ref="L11:U11"/>
    <mergeCell ref="L15:U15"/>
  </mergeCells>
  <pageMargins left="0.511811024" right="0.511811024" top="0.78740157499999996" bottom="0.78740157499999996" header="0.31496062000000002" footer="0.31496062000000002"/>
  <pageSetup paperSize="9" orientation="portrait" horizontalDpi="4294967293" verticalDpi="4294967293" r:id="rId1"/>
  <ignoredErrors>
    <ignoredError sqref="E21:J21 P21:U21" formula="1"/>
  </ignoredError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4965FD-BADA-4B40-B53D-A57D303E6E82}">
  <dimension ref="A1:AP17"/>
  <sheetViews>
    <sheetView workbookViewId="0"/>
  </sheetViews>
  <sheetFormatPr defaultRowHeight="14.4"/>
  <cols>
    <col min="1" max="1" width="20.33203125" bestFit="1" customWidth="1"/>
    <col min="3" max="6" width="8.88671875" style="9"/>
    <col min="8" max="11" width="8.88671875" style="9"/>
    <col min="13" max="16" width="8.88671875" style="9"/>
    <col min="18" max="21" width="8.88671875" style="9"/>
    <col min="23" max="26" width="8.88671875" style="9"/>
    <col min="28" max="31" width="8.88671875" style="9"/>
    <col min="33" max="36" width="8.88671875" style="9"/>
    <col min="38" max="41" width="8.88671875" style="9"/>
  </cols>
  <sheetData>
    <row r="1" spans="1:42">
      <c r="A1" s="10" t="s">
        <v>72</v>
      </c>
      <c r="B1" s="34">
        <v>2010</v>
      </c>
      <c r="C1" s="10">
        <v>2011</v>
      </c>
      <c r="D1" s="10">
        <v>2012</v>
      </c>
      <c r="E1" s="10">
        <v>2013</v>
      </c>
      <c r="F1" s="10">
        <v>2014</v>
      </c>
      <c r="G1" s="34">
        <v>2015</v>
      </c>
      <c r="H1" s="10">
        <v>2016</v>
      </c>
      <c r="I1" s="10">
        <v>2017</v>
      </c>
      <c r="J1" s="10">
        <v>2018</v>
      </c>
      <c r="K1" s="10">
        <v>2019</v>
      </c>
      <c r="L1" s="34">
        <v>2020</v>
      </c>
      <c r="M1" s="10">
        <v>2021</v>
      </c>
      <c r="N1" s="10">
        <v>2022</v>
      </c>
      <c r="O1" s="10">
        <v>2023</v>
      </c>
      <c r="P1" s="10">
        <v>2024</v>
      </c>
      <c r="Q1" s="34">
        <v>2025</v>
      </c>
      <c r="R1" s="10">
        <v>2026</v>
      </c>
      <c r="S1" s="10">
        <v>2027</v>
      </c>
      <c r="T1" s="10">
        <v>2028</v>
      </c>
      <c r="U1" s="10">
        <v>2029</v>
      </c>
      <c r="V1" s="34">
        <v>2030</v>
      </c>
      <c r="W1" s="10">
        <v>2031</v>
      </c>
      <c r="X1" s="10">
        <v>2032</v>
      </c>
      <c r="Y1" s="10">
        <v>2033</v>
      </c>
      <c r="Z1" s="10">
        <v>2034</v>
      </c>
      <c r="AA1" s="34">
        <v>2035</v>
      </c>
      <c r="AB1" s="10">
        <v>2036</v>
      </c>
      <c r="AC1" s="10">
        <v>2037</v>
      </c>
      <c r="AD1" s="10">
        <v>2038</v>
      </c>
      <c r="AE1" s="10">
        <v>2039</v>
      </c>
      <c r="AF1" s="34">
        <v>2040</v>
      </c>
      <c r="AG1" s="10">
        <v>2041</v>
      </c>
      <c r="AH1" s="10">
        <v>2042</v>
      </c>
      <c r="AI1" s="10">
        <v>2043</v>
      </c>
      <c r="AJ1" s="10">
        <v>2044</v>
      </c>
      <c r="AK1" s="34">
        <v>2045</v>
      </c>
      <c r="AL1" s="10">
        <v>2046</v>
      </c>
      <c r="AM1" s="10">
        <v>2047</v>
      </c>
      <c r="AN1" s="10">
        <v>2048</v>
      </c>
      <c r="AO1" s="10">
        <v>2049</v>
      </c>
      <c r="AP1" s="34">
        <v>2050</v>
      </c>
    </row>
    <row r="2" spans="1:42">
      <c r="A2" s="9" t="s">
        <v>29</v>
      </c>
      <c r="B2" s="52">
        <f>'Fuel cost BLUES'!B21</f>
        <v>2.6595262535130627E-5</v>
      </c>
      <c r="C2" s="7">
        <f>(($B2-$G2)*C$1+($G2*$B$1-$G$1*$B2))/($B$1-$G$1)</f>
        <v>2.5743297416748467E-5</v>
      </c>
      <c r="D2" s="7">
        <f t="shared" ref="D2:F17" si="0">(($B2-$G2)*D$1+($G2*$B$1-$G$1*$B2))/($B$1-$G$1)</f>
        <v>2.4891332298367096E-5</v>
      </c>
      <c r="E2" s="7">
        <f t="shared" si="0"/>
        <v>2.4039367179985728E-5</v>
      </c>
      <c r="F2" s="7">
        <f t="shared" si="0"/>
        <v>2.3187402061604008E-5</v>
      </c>
      <c r="G2" s="52">
        <f>'Fuel cost BLUES'!C21</f>
        <v>2.2335436943223399E-5</v>
      </c>
      <c r="H2" s="7">
        <f>(($G2-$L2)*H$1+($L2*$G$1-$L$1*$G2))/($G$1-$L$1)</f>
        <v>2.0689509574420977E-5</v>
      </c>
      <c r="I2" s="7">
        <f t="shared" ref="I2:K17" si="1">(($G2-$L2)*I$1+($L2*$G$1-$L$1*$G2))/($G$1-$L$1)</f>
        <v>1.9043582205618968E-5</v>
      </c>
      <c r="J2" s="7">
        <f t="shared" si="1"/>
        <v>1.7397654836816963E-5</v>
      </c>
      <c r="K2" s="7">
        <f t="shared" si="1"/>
        <v>1.5751727468014259E-5</v>
      </c>
      <c r="L2" s="52">
        <f>'Fuel cost BLUES'!D21</f>
        <v>1.4105800099213069E-5</v>
      </c>
      <c r="M2" s="7">
        <f>(($L2-$Q2)*M$1+($Q2*$L$1-$Q$1*$L2))/($L$1-$Q$1)</f>
        <v>1.5418364209644069E-5</v>
      </c>
      <c r="N2" s="7">
        <f t="shared" ref="N2:P17" si="2">(($L2-$Q2)*N$1+($Q2*$L$1-$Q$1*$L2))/($L$1-$Q$1)</f>
        <v>1.6730928320074848E-5</v>
      </c>
      <c r="O2" s="7">
        <f t="shared" si="2"/>
        <v>1.8043492430505626E-5</v>
      </c>
      <c r="P2" s="7">
        <f t="shared" si="2"/>
        <v>1.9356056540936405E-5</v>
      </c>
      <c r="Q2" s="52">
        <f>'Fuel cost BLUES'!E21</f>
        <v>2.0668620651367302E-5</v>
      </c>
      <c r="R2" s="7">
        <f>(($Q2-$V2)*R$1+($V2*$Q$1-$V$1*$Q2))/($Q$1-$V$1)</f>
        <v>2.109466309448589E-5</v>
      </c>
      <c r="S2" s="7">
        <f t="shared" ref="S2:U17" si="3">(($Q2-$V2)*S$1+($V2*$Q$1-$V$1*$Q2))/($Q$1-$V$1)</f>
        <v>2.1520705537604428E-5</v>
      </c>
      <c r="T2" s="7">
        <f t="shared" si="3"/>
        <v>2.1946747980722962E-5</v>
      </c>
      <c r="U2" s="7">
        <f t="shared" si="3"/>
        <v>2.23727904238415E-5</v>
      </c>
      <c r="V2" s="52">
        <f>'Fuel cost BLUES'!F21</f>
        <v>2.2798832866959974E-5</v>
      </c>
      <c r="W2" s="7">
        <f>(($V2-$AA2)*W$1+($AA2*$V$1-$AA$1*$V2))/($V$1-$AA$1)</f>
        <v>2.3801198231331379E-5</v>
      </c>
      <c r="X2" s="7">
        <f t="shared" ref="X2:Z17" si="4">(($V2-$AA2)*X$1+($AA2*$V$1-$AA$1*$V2))/($V$1-$AA$1)</f>
        <v>2.4803563595701683E-5</v>
      </c>
      <c r="Y2" s="7">
        <f t="shared" si="4"/>
        <v>2.5805928960072333E-5</v>
      </c>
      <c r="Z2" s="7">
        <f t="shared" si="4"/>
        <v>2.6808294324442637E-5</v>
      </c>
      <c r="AA2" s="52">
        <f>'Fuel cost BLUES'!G21</f>
        <v>2.7810659688812332E-5</v>
      </c>
      <c r="AB2" s="7">
        <f>(($AA2-$AF2)*AB$1+($AF2*$AA$1-$AF$1*$AA2))/($AA$1-$AF$1)</f>
        <v>2.8124705096588525E-5</v>
      </c>
      <c r="AC2" s="7">
        <f t="shared" ref="AC2:AE17" si="5">(($AA2-$AF2)*AC$1+($AF2*$AA$1-$AF$1*$AA2))/($AA$1-$AF$1)</f>
        <v>2.8438750504364806E-5</v>
      </c>
      <c r="AD2" s="7">
        <f t="shared" si="5"/>
        <v>2.8752795912140999E-5</v>
      </c>
      <c r="AE2" s="7">
        <f t="shared" si="5"/>
        <v>2.906684131991728E-5</v>
      </c>
      <c r="AF2" s="52">
        <f>'Fuel cost BLUES'!H21</f>
        <v>2.9380886727693466E-5</v>
      </c>
      <c r="AG2" s="7">
        <f>(($AF2-$AK2)*AG$1+($AK2*$AF$1-$AK$1*$AF2))/($AF$1-$AK$1)</f>
        <v>2.9777543775175685E-5</v>
      </c>
      <c r="AH2" s="7">
        <f t="shared" ref="AH2:AJ17" si="6">(($AF2-$AK2)*AH$1+($AK2*$AF$1-$AK$1*$AF2))/($AF$1-$AK$1)</f>
        <v>3.0174200822659022E-5</v>
      </c>
      <c r="AI2" s="7">
        <f t="shared" si="6"/>
        <v>3.0570857870142362E-5</v>
      </c>
      <c r="AJ2" s="7">
        <f t="shared" si="6"/>
        <v>3.0967514917625699E-5</v>
      </c>
      <c r="AK2" s="52">
        <f>'Fuel cost BLUES'!I21</f>
        <v>3.1364171965110141E-5</v>
      </c>
      <c r="AL2" s="7">
        <f>(($AK2-$AP2)*AL$1+($AP2*$AK$1-$AP$1*$AK2))/($AK$1-$AP$1)</f>
        <v>3.1882999270494913E-5</v>
      </c>
      <c r="AM2" s="7">
        <f t="shared" ref="AM2:AO17" si="7">(($AK2-$AP2)*AM$1+($AP2*$AK$1-$AP$1*$AK2))/($AK$1-$AP$1)</f>
        <v>3.2401826575880445E-5</v>
      </c>
      <c r="AN2" s="7">
        <f t="shared" si="7"/>
        <v>3.292065388126597E-5</v>
      </c>
      <c r="AO2" s="7">
        <f t="shared" si="7"/>
        <v>3.3439481186651501E-5</v>
      </c>
      <c r="AP2" s="52">
        <f>'Fuel cost BLUES'!J21</f>
        <v>3.3958308492037704E-5</v>
      </c>
    </row>
    <row r="3" spans="1:42">
      <c r="A3" s="9" t="s">
        <v>30</v>
      </c>
      <c r="B3" s="35">
        <f>'Fuel cost BLUES'!B22</f>
        <v>0</v>
      </c>
      <c r="C3" s="21">
        <f t="shared" ref="C3:C17" si="8">(($B3-$G3)*C$1+($G3*$B$1-$G$1*$B3))/($B$1-$G$1)</f>
        <v>0</v>
      </c>
      <c r="D3" s="21">
        <f t="shared" si="0"/>
        <v>0</v>
      </c>
      <c r="E3" s="21">
        <f t="shared" si="0"/>
        <v>0</v>
      </c>
      <c r="F3" s="21">
        <f t="shared" si="0"/>
        <v>0</v>
      </c>
      <c r="G3" s="35">
        <f>'Fuel cost BLUES'!C22</f>
        <v>0</v>
      </c>
      <c r="H3" s="21">
        <f t="shared" ref="H3:H17" si="9">(($G3-$L3)*H$1+($L3*$G$1-$L$1*$G3))/($G$1-$L$1)</f>
        <v>0</v>
      </c>
      <c r="I3" s="21">
        <f t="shared" si="1"/>
        <v>0</v>
      </c>
      <c r="J3" s="21">
        <f t="shared" si="1"/>
        <v>0</v>
      </c>
      <c r="K3" s="21">
        <f t="shared" si="1"/>
        <v>0</v>
      </c>
      <c r="L3" s="35">
        <f>'Fuel cost BLUES'!D22</f>
        <v>0</v>
      </c>
      <c r="M3" s="21">
        <f t="shared" ref="M3:M17" si="10">(($L3-$Q3)*M$1+($Q3*$L$1-$Q$1*$L3))/($L$1-$Q$1)</f>
        <v>0</v>
      </c>
      <c r="N3" s="21">
        <f t="shared" si="2"/>
        <v>0</v>
      </c>
      <c r="O3" s="21">
        <f t="shared" si="2"/>
        <v>0</v>
      </c>
      <c r="P3" s="21">
        <f t="shared" si="2"/>
        <v>0</v>
      </c>
      <c r="Q3" s="35">
        <f>'Fuel cost BLUES'!E22</f>
        <v>0</v>
      </c>
      <c r="R3" s="21">
        <f t="shared" ref="R3:R17" si="11">(($Q3-$V3)*R$1+($V3*$Q$1-$V$1*$Q3))/($Q$1-$V$1)</f>
        <v>0</v>
      </c>
      <c r="S3" s="21">
        <f t="shared" si="3"/>
        <v>0</v>
      </c>
      <c r="T3" s="21">
        <f t="shared" si="3"/>
        <v>0</v>
      </c>
      <c r="U3" s="21">
        <f t="shared" si="3"/>
        <v>0</v>
      </c>
      <c r="V3" s="35">
        <f>'Fuel cost BLUES'!F22</f>
        <v>0</v>
      </c>
      <c r="W3" s="21">
        <f t="shared" ref="W3:W17" si="12">(($V3-$AA3)*W$1+($AA3*$V$1-$AA$1*$V3))/($V$1-$AA$1)</f>
        <v>0</v>
      </c>
      <c r="X3" s="21">
        <f t="shared" si="4"/>
        <v>0</v>
      </c>
      <c r="Y3" s="21">
        <f t="shared" si="4"/>
        <v>0</v>
      </c>
      <c r="Z3" s="21">
        <f t="shared" si="4"/>
        <v>0</v>
      </c>
      <c r="AA3" s="35">
        <f>'Fuel cost BLUES'!G22</f>
        <v>0</v>
      </c>
      <c r="AB3" s="21">
        <f t="shared" ref="AB3:AB17" si="13">(($AA3-$AF3)*AB$1+($AF3*$AA$1-$AF$1*$AA3))/($AA$1-$AF$1)</f>
        <v>0</v>
      </c>
      <c r="AC3" s="21">
        <f t="shared" si="5"/>
        <v>0</v>
      </c>
      <c r="AD3" s="21">
        <f t="shared" si="5"/>
        <v>0</v>
      </c>
      <c r="AE3" s="21">
        <f t="shared" si="5"/>
        <v>0</v>
      </c>
      <c r="AF3" s="35">
        <f>'Fuel cost BLUES'!H22</f>
        <v>0</v>
      </c>
      <c r="AG3" s="21">
        <f t="shared" ref="AG3:AG17" si="14">(($AF3-$AK3)*AG$1+($AK3*$AF$1-$AK$1*$AF3))/($AF$1-$AK$1)</f>
        <v>0</v>
      </c>
      <c r="AH3" s="21">
        <f t="shared" si="6"/>
        <v>0</v>
      </c>
      <c r="AI3" s="21">
        <f t="shared" si="6"/>
        <v>0</v>
      </c>
      <c r="AJ3" s="21">
        <f t="shared" si="6"/>
        <v>0</v>
      </c>
      <c r="AK3" s="35">
        <f>'Fuel cost BLUES'!I22</f>
        <v>0</v>
      </c>
      <c r="AL3" s="21">
        <f t="shared" ref="AL3:AL17" si="15">(($AK3-$AP3)*AL$1+($AP3*$AK$1-$AP$1*$AK3))/($AK$1-$AP$1)</f>
        <v>0</v>
      </c>
      <c r="AM3" s="21">
        <f t="shared" si="7"/>
        <v>0</v>
      </c>
      <c r="AN3" s="21">
        <f t="shared" si="7"/>
        <v>0</v>
      </c>
      <c r="AO3" s="21">
        <f t="shared" si="7"/>
        <v>0</v>
      </c>
      <c r="AP3" s="35">
        <f>'Fuel cost BLUES'!J22</f>
        <v>0</v>
      </c>
    </row>
    <row r="4" spans="1:42">
      <c r="A4" s="9" t="s">
        <v>31</v>
      </c>
      <c r="B4" s="52">
        <f>'Fuel cost BLUES'!B23</f>
        <v>6.4815545395308765E-6</v>
      </c>
      <c r="C4" s="7">
        <f t="shared" si="8"/>
        <v>6.2573350234709087E-6</v>
      </c>
      <c r="D4" s="7">
        <f t="shared" si="0"/>
        <v>6.0331155074110078E-6</v>
      </c>
      <c r="E4" s="7">
        <f t="shared" si="0"/>
        <v>5.808895991351107E-6</v>
      </c>
      <c r="F4" s="7">
        <f t="shared" si="0"/>
        <v>5.5846764752912061E-6</v>
      </c>
      <c r="G4" s="52">
        <f>'Fuel cost BLUES'!C23</f>
        <v>5.3604569592313679E-6</v>
      </c>
      <c r="H4" s="7">
        <f t="shared" si="9"/>
        <v>5.4988522389862874E-6</v>
      </c>
      <c r="I4" s="7">
        <f t="shared" si="1"/>
        <v>5.6372475187412265E-6</v>
      </c>
      <c r="J4" s="7">
        <f t="shared" si="1"/>
        <v>5.7756427984961663E-6</v>
      </c>
      <c r="K4" s="7">
        <f t="shared" si="1"/>
        <v>5.9140380782511054E-6</v>
      </c>
      <c r="L4" s="52">
        <f>'Fuel cost BLUES'!D23</f>
        <v>6.0524333580060672E-6</v>
      </c>
      <c r="M4" s="7">
        <f t="shared" si="10"/>
        <v>5.9691735628449382E-6</v>
      </c>
      <c r="N4" s="7">
        <f t="shared" si="2"/>
        <v>5.8859137676838761E-6</v>
      </c>
      <c r="O4" s="7">
        <f t="shared" si="2"/>
        <v>5.802653972522814E-6</v>
      </c>
      <c r="P4" s="7">
        <f t="shared" si="2"/>
        <v>5.719394177361751E-6</v>
      </c>
      <c r="Q4" s="52">
        <f>'Fuel cost BLUES'!E23</f>
        <v>5.6361343822007626E-6</v>
      </c>
      <c r="R4" s="7">
        <f t="shared" si="11"/>
        <v>5.7657654729911802E-6</v>
      </c>
      <c r="S4" s="7">
        <f t="shared" si="3"/>
        <v>5.8953965637818011E-6</v>
      </c>
      <c r="T4" s="7">
        <f t="shared" si="3"/>
        <v>6.0250276545724228E-6</v>
      </c>
      <c r="U4" s="7">
        <f t="shared" si="3"/>
        <v>6.1546587453630445E-6</v>
      </c>
      <c r="V4" s="52">
        <f>'Fuel cost BLUES'!F23</f>
        <v>6.2842898361538501E-6</v>
      </c>
      <c r="W4" s="7">
        <f t="shared" si="12"/>
        <v>6.2901443707433374E-6</v>
      </c>
      <c r="X4" s="7">
        <f t="shared" si="4"/>
        <v>6.2959989053328485E-6</v>
      </c>
      <c r="Y4" s="7">
        <f t="shared" si="4"/>
        <v>6.3018534399223604E-6</v>
      </c>
      <c r="Z4" s="7">
        <f t="shared" si="4"/>
        <v>6.3077079745118706E-6</v>
      </c>
      <c r="AA4" s="52">
        <f>'Fuel cost BLUES'!G23</f>
        <v>6.3135625091014054E-6</v>
      </c>
      <c r="AB4" s="7">
        <f t="shared" si="13"/>
        <v>6.370466330857813E-6</v>
      </c>
      <c r="AC4" s="7">
        <f t="shared" si="5"/>
        <v>6.4273701526140885E-6</v>
      </c>
      <c r="AD4" s="7">
        <f t="shared" si="5"/>
        <v>6.4842739743703861E-6</v>
      </c>
      <c r="AE4" s="7">
        <f t="shared" si="5"/>
        <v>6.5411777961266836E-6</v>
      </c>
      <c r="AF4" s="52">
        <f>'Fuel cost BLUES'!H23</f>
        <v>6.5980816178828769E-6</v>
      </c>
      <c r="AG4" s="7">
        <f t="shared" si="14"/>
        <v>6.6283194788436019E-6</v>
      </c>
      <c r="AH4" s="7">
        <f t="shared" si="6"/>
        <v>6.6585573398041041E-6</v>
      </c>
      <c r="AI4" s="7">
        <f t="shared" si="6"/>
        <v>6.6887952007646172E-6</v>
      </c>
      <c r="AJ4" s="7">
        <f t="shared" si="6"/>
        <v>6.7190330617251203E-6</v>
      </c>
      <c r="AK4" s="52">
        <f>'Fuel cost BLUES'!I23</f>
        <v>6.7492709226854124E-6</v>
      </c>
      <c r="AL4" s="7">
        <f t="shared" si="15"/>
        <v>6.8113881687454889E-6</v>
      </c>
      <c r="AM4" s="7">
        <f t="shared" si="7"/>
        <v>6.8735054148053334E-6</v>
      </c>
      <c r="AN4" s="7">
        <f t="shared" si="7"/>
        <v>6.9356226608651567E-6</v>
      </c>
      <c r="AO4" s="7">
        <f t="shared" si="7"/>
        <v>6.9977399069249799E-6</v>
      </c>
      <c r="AP4" s="52">
        <f>'Fuel cost BLUES'!J23</f>
        <v>7.0598571529845635E-6</v>
      </c>
    </row>
    <row r="5" spans="1:42">
      <c r="A5" s="9" t="s">
        <v>32</v>
      </c>
      <c r="B5" s="52">
        <f>'Fuel cost BLUES'!B24</f>
        <v>2.113550393325286E-6</v>
      </c>
      <c r="C5" s="7">
        <f t="shared" si="8"/>
        <v>2.1135503933253016E-6</v>
      </c>
      <c r="D5" s="7">
        <f t="shared" si="0"/>
        <v>2.1135503933253016E-6</v>
      </c>
      <c r="E5" s="7">
        <f t="shared" si="0"/>
        <v>2.1135503933253016E-6</v>
      </c>
      <c r="F5" s="7">
        <f t="shared" si="0"/>
        <v>2.1135503933253016E-6</v>
      </c>
      <c r="G5" s="52">
        <f>'Fuel cost BLUES'!C24</f>
        <v>2.113550393325286E-6</v>
      </c>
      <c r="H5" s="7">
        <f t="shared" si="9"/>
        <v>2.1135503933253016E-6</v>
      </c>
      <c r="I5" s="7">
        <f t="shared" si="1"/>
        <v>2.1135503933253016E-6</v>
      </c>
      <c r="J5" s="7">
        <f t="shared" si="1"/>
        <v>2.1135503933253016E-6</v>
      </c>
      <c r="K5" s="7">
        <f t="shared" si="1"/>
        <v>2.1135503933253016E-6</v>
      </c>
      <c r="L5" s="52">
        <f>'Fuel cost BLUES'!D24</f>
        <v>2.113550393325286E-6</v>
      </c>
      <c r="M5" s="7">
        <f t="shared" si="10"/>
        <v>2.113550393325128E-6</v>
      </c>
      <c r="N5" s="7">
        <f t="shared" si="2"/>
        <v>2.113550393325128E-6</v>
      </c>
      <c r="O5" s="7">
        <f t="shared" si="2"/>
        <v>2.113550393325128E-6</v>
      </c>
      <c r="P5" s="7">
        <f t="shared" si="2"/>
        <v>2.113550393325128E-6</v>
      </c>
      <c r="Q5" s="52">
        <f>'Fuel cost BLUES'!E24</f>
        <v>2.113550393325286E-6</v>
      </c>
      <c r="R5" s="7">
        <f t="shared" si="11"/>
        <v>2.1135503933253016E-6</v>
      </c>
      <c r="S5" s="7">
        <f t="shared" si="3"/>
        <v>2.1135503933253016E-6</v>
      </c>
      <c r="T5" s="7">
        <f t="shared" si="3"/>
        <v>2.1135503933253016E-6</v>
      </c>
      <c r="U5" s="7">
        <f t="shared" si="3"/>
        <v>2.1135503933253016E-6</v>
      </c>
      <c r="V5" s="52">
        <f>'Fuel cost BLUES'!F24</f>
        <v>2.113550393325286E-6</v>
      </c>
      <c r="W5" s="7">
        <f t="shared" si="12"/>
        <v>2.1135503933253016E-6</v>
      </c>
      <c r="X5" s="7">
        <f t="shared" si="4"/>
        <v>2.1135503933253016E-6</v>
      </c>
      <c r="Y5" s="7">
        <f t="shared" si="4"/>
        <v>2.1135503933253016E-6</v>
      </c>
      <c r="Z5" s="7">
        <f t="shared" si="4"/>
        <v>2.1135503933253016E-6</v>
      </c>
      <c r="AA5" s="52">
        <f>'Fuel cost BLUES'!G24</f>
        <v>2.113550393325286E-6</v>
      </c>
      <c r="AB5" s="7">
        <f t="shared" si="13"/>
        <v>2.1135503933253016E-6</v>
      </c>
      <c r="AC5" s="7">
        <f t="shared" si="5"/>
        <v>2.1135503933253016E-6</v>
      </c>
      <c r="AD5" s="7">
        <f t="shared" si="5"/>
        <v>2.1135503933253016E-6</v>
      </c>
      <c r="AE5" s="7">
        <f t="shared" si="5"/>
        <v>2.1135503933253016E-6</v>
      </c>
      <c r="AF5" s="52">
        <f>'Fuel cost BLUES'!H24</f>
        <v>2.113550393325286E-6</v>
      </c>
      <c r="AG5" s="7">
        <f t="shared" si="14"/>
        <v>2.1135503933253016E-6</v>
      </c>
      <c r="AH5" s="7">
        <f t="shared" si="6"/>
        <v>2.1135503933253016E-6</v>
      </c>
      <c r="AI5" s="7">
        <f t="shared" si="6"/>
        <v>2.1135503933253016E-6</v>
      </c>
      <c r="AJ5" s="7">
        <f t="shared" si="6"/>
        <v>2.1135503933253016E-6</v>
      </c>
      <c r="AK5" s="52">
        <f>'Fuel cost BLUES'!I24</f>
        <v>2.113550393325286E-6</v>
      </c>
      <c r="AL5" s="7">
        <f t="shared" si="15"/>
        <v>2.1135503933253016E-6</v>
      </c>
      <c r="AM5" s="7">
        <f t="shared" si="7"/>
        <v>2.1135503933253016E-6</v>
      </c>
      <c r="AN5" s="7">
        <f t="shared" si="7"/>
        <v>2.1135503933253016E-6</v>
      </c>
      <c r="AO5" s="7">
        <f t="shared" si="7"/>
        <v>2.1135503933253016E-6</v>
      </c>
      <c r="AP5" s="52">
        <f>'Fuel cost BLUES'!J24</f>
        <v>2.113550393325286E-6</v>
      </c>
    </row>
    <row r="6" spans="1:42">
      <c r="A6" s="9" t="s">
        <v>33</v>
      </c>
      <c r="B6" s="52">
        <f>'Fuel cost BLUES'!B25</f>
        <v>1.2238450991458424E-6</v>
      </c>
      <c r="C6" s="7">
        <f t="shared" si="8"/>
        <v>1.0837508898143764E-6</v>
      </c>
      <c r="D6" s="7">
        <f t="shared" si="0"/>
        <v>9.43656680482902E-7</v>
      </c>
      <c r="E6" s="7">
        <f t="shared" si="0"/>
        <v>8.0356247115142762E-7</v>
      </c>
      <c r="F6" s="7">
        <f t="shared" si="0"/>
        <v>6.6346826181995324E-7</v>
      </c>
      <c r="G6" s="52">
        <f>'Fuel cost BLUES'!C25</f>
        <v>5.2337405248848257E-7</v>
      </c>
      <c r="H6" s="7">
        <f t="shared" si="9"/>
        <v>5.2780637056411036E-7</v>
      </c>
      <c r="I6" s="7">
        <f t="shared" si="1"/>
        <v>5.3223868863974992E-7</v>
      </c>
      <c r="J6" s="7">
        <f t="shared" si="1"/>
        <v>5.3667100671539084E-7</v>
      </c>
      <c r="K6" s="7">
        <f t="shared" si="1"/>
        <v>5.4110332479103177E-7</v>
      </c>
      <c r="L6" s="52">
        <f>'Fuel cost BLUES'!D25</f>
        <v>5.4553564286668688E-7</v>
      </c>
      <c r="M6" s="7">
        <f t="shared" si="10"/>
        <v>5.4871311789313618E-7</v>
      </c>
      <c r="N6" s="7">
        <f t="shared" si="2"/>
        <v>5.5189059291958738E-7</v>
      </c>
      <c r="O6" s="7">
        <f t="shared" si="2"/>
        <v>5.5506806794604007E-7</v>
      </c>
      <c r="P6" s="7">
        <f t="shared" si="2"/>
        <v>5.5824554297249127E-7</v>
      </c>
      <c r="Q6" s="52">
        <f>'Fuel cost BLUES'!E25</f>
        <v>5.6142301799894576E-7</v>
      </c>
      <c r="R6" s="7">
        <f t="shared" si="11"/>
        <v>6.1583914867130878E-7</v>
      </c>
      <c r="S6" s="7">
        <f t="shared" si="3"/>
        <v>6.7025527934363835E-7</v>
      </c>
      <c r="T6" s="7">
        <f t="shared" si="3"/>
        <v>7.2467141001598952E-7</v>
      </c>
      <c r="U6" s="7">
        <f t="shared" si="3"/>
        <v>7.7908754068831908E-7</v>
      </c>
      <c r="V6" s="52">
        <f>'Fuel cost BLUES'!F25</f>
        <v>8.3350367136065924E-7</v>
      </c>
      <c r="W6" s="7">
        <f t="shared" si="12"/>
        <v>8.4408795692748301E-7</v>
      </c>
      <c r="X6" s="7">
        <f t="shared" si="4"/>
        <v>8.5467224249431725E-7</v>
      </c>
      <c r="Y6" s="7">
        <f t="shared" si="4"/>
        <v>8.6525652806115426E-7</v>
      </c>
      <c r="Z6" s="7">
        <f t="shared" si="4"/>
        <v>8.7584081362799126E-7</v>
      </c>
      <c r="AA6" s="52">
        <f>'Fuel cost BLUES'!G25</f>
        <v>8.8642509919484223E-7</v>
      </c>
      <c r="AB6" s="7">
        <f t="shared" si="13"/>
        <v>8.9007750731207827E-7</v>
      </c>
      <c r="AC6" s="7">
        <f t="shared" si="5"/>
        <v>8.9372991542934724E-7</v>
      </c>
      <c r="AD6" s="7">
        <f t="shared" si="5"/>
        <v>8.9738232354661621E-7</v>
      </c>
      <c r="AE6" s="7">
        <f t="shared" si="5"/>
        <v>9.0103473166388518E-7</v>
      </c>
      <c r="AF6" s="52">
        <f>'Fuel cost BLUES'!H25</f>
        <v>9.046871397811858E-7</v>
      </c>
      <c r="AG6" s="7">
        <f t="shared" si="14"/>
        <v>8.9007683238499086E-7</v>
      </c>
      <c r="AH6" s="7">
        <f t="shared" si="6"/>
        <v>8.7546652498882481E-7</v>
      </c>
      <c r="AI6" s="7">
        <f t="shared" si="6"/>
        <v>8.6085621759265888E-7</v>
      </c>
      <c r="AJ6" s="7">
        <f t="shared" si="6"/>
        <v>8.4624591019649283E-7</v>
      </c>
      <c r="AK6" s="52">
        <f>'Fuel cost BLUES'!I25</f>
        <v>8.3163560280035061E-7</v>
      </c>
      <c r="AL6" s="7">
        <f t="shared" si="15"/>
        <v>8.4513089259618287E-7</v>
      </c>
      <c r="AM6" s="7">
        <f t="shared" si="7"/>
        <v>8.5862618239201175E-7</v>
      </c>
      <c r="AN6" s="7">
        <f t="shared" si="7"/>
        <v>8.7212147218784612E-7</v>
      </c>
      <c r="AO6" s="7">
        <f t="shared" si="7"/>
        <v>8.856167619836805E-7</v>
      </c>
      <c r="AP6" s="52">
        <f>'Fuel cost BLUES'!J25</f>
        <v>8.9911205177951234E-7</v>
      </c>
    </row>
    <row r="7" spans="1:42">
      <c r="A7" s="9" t="s">
        <v>34</v>
      </c>
      <c r="B7" s="52">
        <f>'Fuel cost BLUES'!B26</f>
        <v>1.0145008423413478E-5</v>
      </c>
      <c r="C7" s="7">
        <f t="shared" si="8"/>
        <v>1.018900932718785E-5</v>
      </c>
      <c r="D7" s="7">
        <f t="shared" si="0"/>
        <v>1.0233010230962213E-5</v>
      </c>
      <c r="E7" s="7">
        <f t="shared" si="0"/>
        <v>1.0277011134736586E-5</v>
      </c>
      <c r="F7" s="7">
        <f t="shared" si="0"/>
        <v>1.032101203851095E-5</v>
      </c>
      <c r="G7" s="52">
        <f>'Fuel cost BLUES'!C26</f>
        <v>1.0365012942285317E-5</v>
      </c>
      <c r="H7" s="7">
        <f t="shared" si="9"/>
        <v>1.1144728400478213E-5</v>
      </c>
      <c r="I7" s="7">
        <f t="shared" si="1"/>
        <v>1.1924443858670961E-5</v>
      </c>
      <c r="J7" s="7">
        <f t="shared" si="1"/>
        <v>1.2704159316863708E-5</v>
      </c>
      <c r="K7" s="7">
        <f t="shared" si="1"/>
        <v>1.3483874775056457E-5</v>
      </c>
      <c r="L7" s="52">
        <f>'Fuel cost BLUES'!D26</f>
        <v>1.4263590233248997E-5</v>
      </c>
      <c r="M7" s="7">
        <f t="shared" si="10"/>
        <v>1.4606504298951811E-5</v>
      </c>
      <c r="N7" s="7">
        <f t="shared" si="2"/>
        <v>1.4949418364654677E-5</v>
      </c>
      <c r="O7" s="7">
        <f t="shared" si="2"/>
        <v>1.5292332430357542E-5</v>
      </c>
      <c r="P7" s="7">
        <f t="shared" si="2"/>
        <v>1.5635246496060409E-5</v>
      </c>
      <c r="Q7" s="52">
        <f>'Fuel cost BLUES'!E26</f>
        <v>1.5978160561763312E-5</v>
      </c>
      <c r="R7" s="7">
        <f t="shared" si="11"/>
        <v>1.5064122481839304E-5</v>
      </c>
      <c r="S7" s="7">
        <f t="shared" si="3"/>
        <v>1.4150084401914897E-5</v>
      </c>
      <c r="T7" s="7">
        <f t="shared" si="3"/>
        <v>1.323604632199049E-5</v>
      </c>
      <c r="U7" s="7">
        <f t="shared" si="3"/>
        <v>1.2322008242066085E-5</v>
      </c>
      <c r="V7" s="52">
        <f>'Fuel cost BLUES'!F26</f>
        <v>1.1407970162141306E-5</v>
      </c>
      <c r="W7" s="7">
        <f t="shared" si="12"/>
        <v>1.2089433268098159E-5</v>
      </c>
      <c r="X7" s="7">
        <f t="shared" si="4"/>
        <v>1.2770896374054638E-5</v>
      </c>
      <c r="Y7" s="7">
        <f t="shared" si="4"/>
        <v>1.3452359480011292E-5</v>
      </c>
      <c r="Z7" s="7">
        <f t="shared" si="4"/>
        <v>1.4133822585967771E-5</v>
      </c>
      <c r="AA7" s="52">
        <f>'Fuel cost BLUES'!G26</f>
        <v>1.4815285691924006E-5</v>
      </c>
      <c r="AB7" s="7">
        <f t="shared" si="13"/>
        <v>1.4442045355447623E-5</v>
      </c>
      <c r="AC7" s="7">
        <f t="shared" si="5"/>
        <v>1.4068805018971255E-5</v>
      </c>
      <c r="AD7" s="7">
        <f t="shared" si="5"/>
        <v>1.3695564682494974E-5</v>
      </c>
      <c r="AE7" s="7">
        <f t="shared" si="5"/>
        <v>1.3322324346018605E-5</v>
      </c>
      <c r="AF7" s="52">
        <f>'Fuel cost BLUES'!H26</f>
        <v>1.2949084009542398E-5</v>
      </c>
      <c r="AG7" s="7">
        <f t="shared" si="14"/>
        <v>1.3718343998837465E-5</v>
      </c>
      <c r="AH7" s="7">
        <f t="shared" si="6"/>
        <v>1.4487603988132952E-5</v>
      </c>
      <c r="AI7" s="7">
        <f t="shared" si="6"/>
        <v>1.5256863977428093E-5</v>
      </c>
      <c r="AJ7" s="7">
        <f t="shared" si="6"/>
        <v>1.6026123966723231E-5</v>
      </c>
      <c r="AK7" s="52">
        <f>'Fuel cost BLUES'!I26</f>
        <v>1.6795383956018761E-5</v>
      </c>
      <c r="AL7" s="7">
        <f t="shared" si="15"/>
        <v>1.6808542667141911E-5</v>
      </c>
      <c r="AM7" s="7">
        <f t="shared" si="7"/>
        <v>1.6821701378264709E-5</v>
      </c>
      <c r="AN7" s="7">
        <f t="shared" si="7"/>
        <v>1.6834860089387503E-5</v>
      </c>
      <c r="AO7" s="7">
        <f t="shared" si="7"/>
        <v>1.6848018800510301E-5</v>
      </c>
      <c r="AP7" s="52">
        <f>'Fuel cost BLUES'!J26</f>
        <v>1.6861177511632739E-5</v>
      </c>
    </row>
    <row r="8" spans="1:42">
      <c r="A8" s="9" t="s">
        <v>35</v>
      </c>
      <c r="B8" s="52">
        <f>'Fuel cost BLUES'!B27</f>
        <v>1.7649469416335463E-5</v>
      </c>
      <c r="C8" s="7">
        <f t="shared" si="8"/>
        <v>1.7230921669409741E-5</v>
      </c>
      <c r="D8" s="7">
        <f t="shared" si="0"/>
        <v>1.6812373922484025E-5</v>
      </c>
      <c r="E8" s="7">
        <f t="shared" si="0"/>
        <v>1.6393826175558312E-5</v>
      </c>
      <c r="F8" s="7">
        <f t="shared" si="0"/>
        <v>1.5975278428632596E-5</v>
      </c>
      <c r="G8" s="52">
        <f>'Fuel cost BLUES'!C27</f>
        <v>1.5556730681706995E-5</v>
      </c>
      <c r="H8" s="7">
        <f t="shared" si="9"/>
        <v>1.5751256398493974E-5</v>
      </c>
      <c r="I8" s="7">
        <f t="shared" si="1"/>
        <v>1.5945782115281414E-5</v>
      </c>
      <c r="J8" s="7">
        <f t="shared" si="1"/>
        <v>1.6140307832068854E-5</v>
      </c>
      <c r="K8" s="7">
        <f t="shared" si="1"/>
        <v>1.6334833548856294E-5</v>
      </c>
      <c r="L8" s="52">
        <f>'Fuel cost BLUES'!D27</f>
        <v>1.6529359265644209E-5</v>
      </c>
      <c r="M8" s="7">
        <f t="shared" si="10"/>
        <v>1.6897099449344252E-5</v>
      </c>
      <c r="N8" s="7">
        <f t="shared" si="2"/>
        <v>1.7264839633043556E-5</v>
      </c>
      <c r="O8" s="7">
        <f t="shared" si="2"/>
        <v>1.763257981674286E-5</v>
      </c>
      <c r="P8" s="7">
        <f t="shared" si="2"/>
        <v>1.8000320000442252E-5</v>
      </c>
      <c r="Q8" s="52">
        <f>'Fuel cost BLUES'!E27</f>
        <v>1.8368060184140845E-5</v>
      </c>
      <c r="R8" s="7">
        <f t="shared" si="11"/>
        <v>1.8688798925615285E-5</v>
      </c>
      <c r="S8" s="7">
        <f t="shared" si="3"/>
        <v>1.9009537667089535E-5</v>
      </c>
      <c r="T8" s="7">
        <f t="shared" si="3"/>
        <v>1.9330276408563701E-5</v>
      </c>
      <c r="U8" s="7">
        <f t="shared" si="3"/>
        <v>1.9651015150037951E-5</v>
      </c>
      <c r="V8" s="52">
        <f>'Fuel cost BLUES'!F27</f>
        <v>1.9971753891511859E-5</v>
      </c>
      <c r="W8" s="7">
        <f t="shared" si="12"/>
        <v>2.0108190985144774E-5</v>
      </c>
      <c r="X8" s="7">
        <f t="shared" si="4"/>
        <v>2.0244628078777736E-5</v>
      </c>
      <c r="Y8" s="7">
        <f t="shared" si="4"/>
        <v>2.0381065172410698E-5</v>
      </c>
      <c r="Z8" s="7">
        <f t="shared" si="4"/>
        <v>2.051750226604366E-5</v>
      </c>
      <c r="AA8" s="52">
        <f>'Fuel cost BLUES'!G27</f>
        <v>2.065393935967666E-5</v>
      </c>
      <c r="AB8" s="7">
        <f t="shared" si="13"/>
        <v>2.0960029314456406E-5</v>
      </c>
      <c r="AC8" s="7">
        <f t="shared" si="5"/>
        <v>2.1266119269235973E-5</v>
      </c>
      <c r="AD8" s="7">
        <f t="shared" si="5"/>
        <v>2.157220922401554E-5</v>
      </c>
      <c r="AE8" s="7">
        <f t="shared" si="5"/>
        <v>2.1878299178795107E-5</v>
      </c>
      <c r="AF8" s="52">
        <f>'Fuel cost BLUES'!H27</f>
        <v>2.2184389133574531E-5</v>
      </c>
      <c r="AG8" s="7">
        <f t="shared" si="14"/>
        <v>2.2081518614549188E-5</v>
      </c>
      <c r="AH8" s="7">
        <f t="shared" si="6"/>
        <v>2.1978648095524139E-5</v>
      </c>
      <c r="AI8" s="7">
        <f t="shared" si="6"/>
        <v>2.187577757649913E-5</v>
      </c>
      <c r="AJ8" s="7">
        <f t="shared" si="6"/>
        <v>2.1772907057474078E-5</v>
      </c>
      <c r="AK8" s="52">
        <f>'Fuel cost BLUES'!I27</f>
        <v>2.1670036538449411E-5</v>
      </c>
      <c r="AL8" s="7">
        <f t="shared" si="15"/>
        <v>2.1543528535398038E-5</v>
      </c>
      <c r="AM8" s="7">
        <f t="shared" si="7"/>
        <v>2.1417020532346143E-5</v>
      </c>
      <c r="AN8" s="7">
        <f t="shared" si="7"/>
        <v>2.1290512529294204E-5</v>
      </c>
      <c r="AO8" s="7">
        <f t="shared" si="7"/>
        <v>2.1164004526242265E-5</v>
      </c>
      <c r="AP8" s="52">
        <f>'Fuel cost BLUES'!J27</f>
        <v>2.1037496523189814E-5</v>
      </c>
    </row>
    <row r="9" spans="1:42">
      <c r="A9" s="9" t="s">
        <v>36</v>
      </c>
      <c r="B9" s="52">
        <f>'Fuel cost BLUES'!B28</f>
        <v>2.0684613182676801E-5</v>
      </c>
      <c r="C9" s="7">
        <f t="shared" si="8"/>
        <v>2.0211177894572178E-5</v>
      </c>
      <c r="D9" s="7">
        <f t="shared" si="0"/>
        <v>1.9737742606467344E-5</v>
      </c>
      <c r="E9" s="7">
        <f t="shared" si="0"/>
        <v>1.9264307318362338E-5</v>
      </c>
      <c r="F9" s="7">
        <f t="shared" si="0"/>
        <v>1.8790872030257504E-5</v>
      </c>
      <c r="G9" s="52">
        <f>'Fuel cost BLUES'!C28</f>
        <v>1.8317436742152478E-5</v>
      </c>
      <c r="H9" s="7">
        <f t="shared" si="9"/>
        <v>1.8887179476512717E-5</v>
      </c>
      <c r="I9" s="7">
        <f t="shared" si="1"/>
        <v>1.9456922210873453E-5</v>
      </c>
      <c r="J9" s="7">
        <f t="shared" si="1"/>
        <v>2.002666494523419E-5</v>
      </c>
      <c r="K9" s="7">
        <f t="shared" si="1"/>
        <v>2.0596407679594927E-5</v>
      </c>
      <c r="L9" s="52">
        <f>'Fuel cost BLUES'!D28</f>
        <v>2.1166150413956078E-5</v>
      </c>
      <c r="M9" s="7">
        <f t="shared" si="10"/>
        <v>2.19737380192455E-5</v>
      </c>
      <c r="N9" s="7">
        <f t="shared" si="2"/>
        <v>2.2781325624534817E-5</v>
      </c>
      <c r="O9" s="7">
        <f t="shared" si="2"/>
        <v>2.3588913229824483E-5</v>
      </c>
      <c r="P9" s="7">
        <f t="shared" si="2"/>
        <v>2.4396500835114146E-5</v>
      </c>
      <c r="Q9" s="52">
        <f>'Fuel cost BLUES'!E28</f>
        <v>2.5204088440404036E-5</v>
      </c>
      <c r="R9" s="7">
        <f t="shared" si="11"/>
        <v>2.4484304763621767E-5</v>
      </c>
      <c r="S9" s="7">
        <f t="shared" si="3"/>
        <v>2.3764521086838858E-5</v>
      </c>
      <c r="T9" s="7">
        <f t="shared" si="3"/>
        <v>2.3044737410055949E-5</v>
      </c>
      <c r="U9" s="7">
        <f t="shared" si="3"/>
        <v>2.232495373327304E-5</v>
      </c>
      <c r="V9" s="52">
        <f>'Fuel cost BLUES'!F28</f>
        <v>2.1605170056489626E-5</v>
      </c>
      <c r="W9" s="7">
        <f t="shared" si="12"/>
        <v>2.1881876073983306E-5</v>
      </c>
      <c r="X9" s="7">
        <f t="shared" si="4"/>
        <v>2.2158582091477436E-5</v>
      </c>
      <c r="Y9" s="7">
        <f t="shared" si="4"/>
        <v>2.2435288108971567E-5</v>
      </c>
      <c r="Z9" s="7">
        <f t="shared" si="4"/>
        <v>2.2711994126465694E-5</v>
      </c>
      <c r="AA9" s="52">
        <f>'Fuel cost BLUES'!G28</f>
        <v>2.298870014396036E-5</v>
      </c>
      <c r="AB9" s="7">
        <f t="shared" si="13"/>
        <v>2.2882254700985545E-5</v>
      </c>
      <c r="AC9" s="7">
        <f t="shared" si="5"/>
        <v>2.2775809258009703E-5</v>
      </c>
      <c r="AD9" s="7">
        <f t="shared" si="5"/>
        <v>2.2669363815033861E-5</v>
      </c>
      <c r="AE9" s="7">
        <f t="shared" si="5"/>
        <v>2.2562918372058019E-5</v>
      </c>
      <c r="AF9" s="52">
        <f>'Fuel cost BLUES'!H28</f>
        <v>2.2456472929081164E-5</v>
      </c>
      <c r="AG9" s="7">
        <f t="shared" si="14"/>
        <v>2.2424184924238649E-5</v>
      </c>
      <c r="AH9" s="7">
        <f t="shared" si="6"/>
        <v>2.2391896919396623E-5</v>
      </c>
      <c r="AI9" s="7">
        <f t="shared" si="6"/>
        <v>2.2359608914554592E-5</v>
      </c>
      <c r="AJ9" s="7">
        <f t="shared" si="6"/>
        <v>2.2327320909712552E-5</v>
      </c>
      <c r="AK9" s="52">
        <f>'Fuel cost BLUES'!I28</f>
        <v>2.2295032904871003E-5</v>
      </c>
      <c r="AL9" s="7">
        <f t="shared" si="15"/>
        <v>2.2498088736326582E-5</v>
      </c>
      <c r="AM9" s="7">
        <f t="shared" si="7"/>
        <v>2.2701144567781328E-5</v>
      </c>
      <c r="AN9" s="7">
        <f t="shared" si="7"/>
        <v>2.2904200399236074E-5</v>
      </c>
      <c r="AO9" s="7">
        <f t="shared" si="7"/>
        <v>2.310725623069082E-5</v>
      </c>
      <c r="AP9" s="52">
        <f>'Fuel cost BLUES'!J28</f>
        <v>2.3310312062144689E-5</v>
      </c>
    </row>
    <row r="10" spans="1:42">
      <c r="A10" s="9" t="s">
        <v>37</v>
      </c>
      <c r="B10" s="52">
        <f>'Fuel cost BLUES'!B29</f>
        <v>2.3185013749660389E-5</v>
      </c>
      <c r="C10" s="7">
        <f t="shared" si="8"/>
        <v>2.2135628934207009E-5</v>
      </c>
      <c r="D10" s="7">
        <f t="shared" si="0"/>
        <v>2.1086244118753357E-5</v>
      </c>
      <c r="E10" s="7">
        <f t="shared" si="0"/>
        <v>2.0036859303299363E-5</v>
      </c>
      <c r="F10" s="7">
        <f t="shared" si="0"/>
        <v>1.8987474487845366E-5</v>
      </c>
      <c r="G10" s="52">
        <f>'Fuel cost BLUES'!C29</f>
        <v>1.7938089672390478E-5</v>
      </c>
      <c r="H10" s="7">
        <f t="shared" si="9"/>
        <v>1.8157680513089004E-5</v>
      </c>
      <c r="I10" s="7">
        <f t="shared" si="1"/>
        <v>1.8377271353787507E-5</v>
      </c>
      <c r="J10" s="7">
        <f t="shared" si="1"/>
        <v>1.8596862194486009E-5</v>
      </c>
      <c r="K10" s="7">
        <f t="shared" si="1"/>
        <v>1.88164530351846E-5</v>
      </c>
      <c r="L10" s="52">
        <f>'Fuel cost BLUES'!D29</f>
        <v>1.9036043875883072E-5</v>
      </c>
      <c r="M10" s="7">
        <f t="shared" si="10"/>
        <v>1.9332645447745887E-5</v>
      </c>
      <c r="N10" s="7">
        <f t="shared" si="2"/>
        <v>1.9629247019609196E-5</v>
      </c>
      <c r="O10" s="7">
        <f t="shared" si="2"/>
        <v>1.9925848591472502E-5</v>
      </c>
      <c r="P10" s="7">
        <f t="shared" si="2"/>
        <v>2.0222450163335896E-5</v>
      </c>
      <c r="Q10" s="52">
        <f>'Fuel cost BLUES'!E29</f>
        <v>2.0519051735199652E-5</v>
      </c>
      <c r="R10" s="7">
        <f t="shared" si="11"/>
        <v>2.0816942572802685E-5</v>
      </c>
      <c r="S10" s="7">
        <f t="shared" si="3"/>
        <v>2.1114833410405993E-5</v>
      </c>
      <c r="T10" s="7">
        <f t="shared" si="3"/>
        <v>2.1412724248009216E-5</v>
      </c>
      <c r="U10" s="7">
        <f t="shared" si="3"/>
        <v>2.1710615085612435E-5</v>
      </c>
      <c r="V10" s="52">
        <f>'Fuel cost BLUES'!F29</f>
        <v>2.2008505923215871E-5</v>
      </c>
      <c r="W10" s="7">
        <f t="shared" si="12"/>
        <v>2.2767390282275868E-5</v>
      </c>
      <c r="X10" s="7">
        <f t="shared" si="4"/>
        <v>2.3526274641335296E-5</v>
      </c>
      <c r="Y10" s="7">
        <f t="shared" si="4"/>
        <v>2.4285159000394728E-5</v>
      </c>
      <c r="Z10" s="7">
        <f t="shared" si="4"/>
        <v>2.5044043359454156E-5</v>
      </c>
      <c r="AA10" s="52">
        <f>'Fuel cost BLUES'!G29</f>
        <v>2.5802927718512862E-5</v>
      </c>
      <c r="AB10" s="7">
        <f t="shared" si="13"/>
        <v>2.4687896027841133E-5</v>
      </c>
      <c r="AC10" s="7">
        <f t="shared" si="5"/>
        <v>2.3572864337170417E-5</v>
      </c>
      <c r="AD10" s="7">
        <f t="shared" si="5"/>
        <v>2.2457832646499697E-5</v>
      </c>
      <c r="AE10" s="7">
        <f t="shared" si="5"/>
        <v>2.1342800955829327E-5</v>
      </c>
      <c r="AF10" s="52">
        <f>'Fuel cost BLUES'!H29</f>
        <v>2.0227769265159536E-5</v>
      </c>
      <c r="AG10" s="7">
        <f t="shared" si="14"/>
        <v>2.0928094187987884E-5</v>
      </c>
      <c r="AH10" s="7">
        <f t="shared" si="6"/>
        <v>2.162841911081629E-5</v>
      </c>
      <c r="AI10" s="7">
        <f t="shared" si="6"/>
        <v>2.2328744033644524E-5</v>
      </c>
      <c r="AJ10" s="7">
        <f t="shared" si="6"/>
        <v>2.302906895647293E-5</v>
      </c>
      <c r="AK10" s="52">
        <f>'Fuel cost BLUES'!I29</f>
        <v>2.3729393879301204E-5</v>
      </c>
      <c r="AL10" s="7">
        <f t="shared" si="15"/>
        <v>2.4214552326921533E-5</v>
      </c>
      <c r="AM10" s="7">
        <f t="shared" si="7"/>
        <v>2.4699710774541381E-5</v>
      </c>
      <c r="AN10" s="7">
        <f t="shared" si="7"/>
        <v>2.5184869222161233E-5</v>
      </c>
      <c r="AO10" s="7">
        <f t="shared" si="7"/>
        <v>2.5670027669781081E-5</v>
      </c>
      <c r="AP10" s="52">
        <f>'Fuel cost BLUES'!J29</f>
        <v>2.6155186117400411E-5</v>
      </c>
    </row>
    <row r="11" spans="1:42">
      <c r="A11" s="9" t="s">
        <v>38</v>
      </c>
      <c r="B11" s="52">
        <f>'Fuel cost BLUES'!B30</f>
        <v>1.7723963592363097E-5</v>
      </c>
      <c r="C11" s="7">
        <f t="shared" si="8"/>
        <v>1.6743470431050677E-5</v>
      </c>
      <c r="D11" s="7">
        <f t="shared" si="0"/>
        <v>1.5762977269738813E-5</v>
      </c>
      <c r="E11" s="7">
        <f t="shared" si="0"/>
        <v>1.47824841084266E-5</v>
      </c>
      <c r="F11" s="7">
        <f t="shared" si="0"/>
        <v>1.3801990947114386E-5</v>
      </c>
      <c r="G11" s="52">
        <f>'Fuel cost BLUES'!C30</f>
        <v>1.282149778580249E-5</v>
      </c>
      <c r="H11" s="7">
        <f t="shared" si="9"/>
        <v>1.303989828196515E-5</v>
      </c>
      <c r="I11" s="7">
        <f t="shared" si="1"/>
        <v>1.3258298778127258E-5</v>
      </c>
      <c r="J11" s="7">
        <f t="shared" si="1"/>
        <v>1.3476699274289455E-5</v>
      </c>
      <c r="K11" s="7">
        <f t="shared" si="1"/>
        <v>1.3695099770451649E-5</v>
      </c>
      <c r="L11" s="52">
        <f>'Fuel cost BLUES'!D30</f>
        <v>1.3913500266613322E-5</v>
      </c>
      <c r="M11" s="7">
        <f t="shared" si="10"/>
        <v>1.4265755685394058E-5</v>
      </c>
      <c r="N11" s="7">
        <f t="shared" si="2"/>
        <v>1.4618011104175488E-5</v>
      </c>
      <c r="O11" s="7">
        <f t="shared" si="2"/>
        <v>1.4970266522957003E-5</v>
      </c>
      <c r="P11" s="7">
        <f t="shared" si="2"/>
        <v>1.5322521941738521E-5</v>
      </c>
      <c r="Q11" s="52">
        <f>'Fuel cost BLUES'!E30</f>
        <v>1.5674777360520792E-5</v>
      </c>
      <c r="R11" s="7">
        <f t="shared" si="11"/>
        <v>1.5970675387820196E-5</v>
      </c>
      <c r="S11" s="7">
        <f t="shared" si="3"/>
        <v>1.6266573415118885E-5</v>
      </c>
      <c r="T11" s="7">
        <f t="shared" si="3"/>
        <v>1.656247144241757E-5</v>
      </c>
      <c r="U11" s="7">
        <f t="shared" si="3"/>
        <v>1.6858369469716344E-5</v>
      </c>
      <c r="V11" s="52">
        <f>'Fuel cost BLUES'!F30</f>
        <v>1.7154267497014392E-5</v>
      </c>
      <c r="W11" s="7">
        <f t="shared" si="12"/>
        <v>1.5560520136658625E-5</v>
      </c>
      <c r="X11" s="7">
        <f t="shared" si="4"/>
        <v>1.3966772776303343E-5</v>
      </c>
      <c r="Y11" s="7">
        <f t="shared" si="4"/>
        <v>1.237302541594737E-5</v>
      </c>
      <c r="Z11" s="7">
        <f t="shared" si="4"/>
        <v>1.077927805559209E-5</v>
      </c>
      <c r="AA11" s="52">
        <f>'Fuel cost BLUES'!G30</f>
        <v>9.1855306952367631E-6</v>
      </c>
      <c r="AB11" s="7">
        <f t="shared" si="13"/>
        <v>9.1052869717134569E-6</v>
      </c>
      <c r="AC11" s="7">
        <f t="shared" si="5"/>
        <v>9.0250432481895187E-6</v>
      </c>
      <c r="AD11" s="7">
        <f t="shared" si="5"/>
        <v>8.9447995246655585E-6</v>
      </c>
      <c r="AE11" s="7">
        <f t="shared" si="5"/>
        <v>8.8645558011416204E-6</v>
      </c>
      <c r="AF11" s="52">
        <f>'Fuel cost BLUES'!H30</f>
        <v>8.7843120776170351E-6</v>
      </c>
      <c r="AG11" s="7">
        <f t="shared" si="14"/>
        <v>8.6497817629238676E-6</v>
      </c>
      <c r="AH11" s="7">
        <f t="shared" si="6"/>
        <v>8.5152514482311592E-6</v>
      </c>
      <c r="AI11" s="7">
        <f t="shared" si="6"/>
        <v>8.3807211335384931E-6</v>
      </c>
      <c r="AJ11" s="7">
        <f t="shared" si="6"/>
        <v>8.2461908188458288E-6</v>
      </c>
      <c r="AK11" s="52">
        <f>'Fuel cost BLUES'!I30</f>
        <v>8.1116605041536286E-6</v>
      </c>
      <c r="AL11" s="7">
        <f t="shared" si="15"/>
        <v>7.9956185842490216E-6</v>
      </c>
      <c r="AM11" s="7">
        <f t="shared" si="7"/>
        <v>7.8795766643446636E-6</v>
      </c>
      <c r="AN11" s="7">
        <f t="shared" si="7"/>
        <v>7.7635347444402616E-6</v>
      </c>
      <c r="AO11" s="7">
        <f t="shared" si="7"/>
        <v>7.6474928245358596E-6</v>
      </c>
      <c r="AP11" s="52">
        <f>'Fuel cost BLUES'!J30</f>
        <v>7.5314509046317235E-6</v>
      </c>
    </row>
    <row r="12" spans="1:42">
      <c r="A12" s="9" t="s">
        <v>39</v>
      </c>
      <c r="B12" s="52">
        <f>'Fuel cost BLUES'!B31</f>
        <v>9.1587068170007542E-7</v>
      </c>
      <c r="C12" s="7">
        <f t="shared" si="8"/>
        <v>9.1587085923832675E-7</v>
      </c>
      <c r="D12" s="7">
        <f t="shared" si="0"/>
        <v>9.1587103677655987E-7</v>
      </c>
      <c r="E12" s="7">
        <f t="shared" si="0"/>
        <v>9.1587121431479298E-7</v>
      </c>
      <c r="F12" s="7">
        <f t="shared" si="0"/>
        <v>9.1587139185302599E-7</v>
      </c>
      <c r="G12" s="52">
        <f>'Fuel cost BLUES'!C31</f>
        <v>9.158715693912409E-7</v>
      </c>
      <c r="H12" s="7">
        <f t="shared" si="9"/>
        <v>1.0467269793362678E-6</v>
      </c>
      <c r="I12" s="7">
        <f t="shared" si="1"/>
        <v>1.1775823892812807E-6</v>
      </c>
      <c r="J12" s="7">
        <f t="shared" si="1"/>
        <v>1.308437799226337E-6</v>
      </c>
      <c r="K12" s="7">
        <f t="shared" si="1"/>
        <v>1.4392932091713499E-6</v>
      </c>
      <c r="L12" s="52">
        <f>'Fuel cost BLUES'!D31</f>
        <v>1.5701486191163718E-6</v>
      </c>
      <c r="M12" s="7">
        <f t="shared" si="10"/>
        <v>1.5745731508723812E-6</v>
      </c>
      <c r="N12" s="7">
        <f t="shared" si="2"/>
        <v>1.5789976826283728E-6</v>
      </c>
      <c r="O12" s="7">
        <f t="shared" si="2"/>
        <v>1.5834222143843641E-6</v>
      </c>
      <c r="P12" s="7">
        <f t="shared" si="2"/>
        <v>1.5878467461403557E-6</v>
      </c>
      <c r="Q12" s="52">
        <f>'Fuel cost BLUES'!E31</f>
        <v>1.5922712778963312E-6</v>
      </c>
      <c r="R12" s="7">
        <f t="shared" si="11"/>
        <v>1.6005213584087679E-6</v>
      </c>
      <c r="S12" s="7">
        <f t="shared" si="3"/>
        <v>1.608771438921217E-6</v>
      </c>
      <c r="T12" s="7">
        <f t="shared" si="3"/>
        <v>1.6170215194336664E-6</v>
      </c>
      <c r="U12" s="7">
        <f t="shared" si="3"/>
        <v>1.6252715999461129E-6</v>
      </c>
      <c r="V12" s="52">
        <f>'Fuel cost BLUES'!F31</f>
        <v>1.6335216804585724E-6</v>
      </c>
      <c r="W12" s="7">
        <f t="shared" si="12"/>
        <v>1.7314685950732459E-6</v>
      </c>
      <c r="X12" s="7">
        <f t="shared" si="4"/>
        <v>1.8294155096878778E-6</v>
      </c>
      <c r="Y12" s="7">
        <f t="shared" si="4"/>
        <v>1.9273624243025534E-6</v>
      </c>
      <c r="Z12" s="7">
        <f t="shared" si="4"/>
        <v>2.0253093389171856E-6</v>
      </c>
      <c r="AA12" s="52">
        <f>'Fuel cost BLUES'!G31</f>
        <v>2.1232562535318504E-6</v>
      </c>
      <c r="AB12" s="7">
        <f t="shared" si="13"/>
        <v>2.068663789350127E-6</v>
      </c>
      <c r="AC12" s="7">
        <f t="shared" si="5"/>
        <v>2.0140713251684583E-6</v>
      </c>
      <c r="AD12" s="7">
        <f t="shared" si="5"/>
        <v>1.9594788609868112E-6</v>
      </c>
      <c r="AE12" s="7">
        <f t="shared" si="5"/>
        <v>1.9048863968051423E-6</v>
      </c>
      <c r="AF12" s="52">
        <f>'Fuel cost BLUES'!H31</f>
        <v>1.850293932623561E-6</v>
      </c>
      <c r="AG12" s="7">
        <f t="shared" si="14"/>
        <v>1.8636349290136192E-6</v>
      </c>
      <c r="AH12" s="7">
        <f t="shared" si="6"/>
        <v>1.8769759254036402E-6</v>
      </c>
      <c r="AI12" s="7">
        <f t="shared" si="6"/>
        <v>1.8903169217936557E-6</v>
      </c>
      <c r="AJ12" s="7">
        <f t="shared" si="6"/>
        <v>1.9036579181836767E-6</v>
      </c>
      <c r="AK12" s="52">
        <f>'Fuel cost BLUES'!I31</f>
        <v>1.9169989145736544E-6</v>
      </c>
      <c r="AL12" s="7">
        <f t="shared" si="15"/>
        <v>2.0015406935890546E-6</v>
      </c>
      <c r="AM12" s="7">
        <f t="shared" si="7"/>
        <v>2.0860824726044336E-6</v>
      </c>
      <c r="AN12" s="7">
        <f t="shared" si="7"/>
        <v>2.1706242516197905E-6</v>
      </c>
      <c r="AO12" s="7">
        <f t="shared" si="7"/>
        <v>2.2551660306351475E-6</v>
      </c>
      <c r="AP12" s="52">
        <f>'Fuel cost BLUES'!J31</f>
        <v>2.3397078096504917E-6</v>
      </c>
    </row>
    <row r="13" spans="1:42">
      <c r="A13" s="9" t="s">
        <v>40</v>
      </c>
      <c r="B13" s="52">
        <f>'Fuel cost BLUES'!B32</f>
        <v>1.3104012438616774E-5</v>
      </c>
      <c r="C13" s="7">
        <f t="shared" si="8"/>
        <v>1.2042756515120296E-5</v>
      </c>
      <c r="D13" s="7">
        <f t="shared" si="0"/>
        <v>1.0981500591623547E-5</v>
      </c>
      <c r="E13" s="7">
        <f t="shared" si="0"/>
        <v>9.9202446681271449E-6</v>
      </c>
      <c r="F13" s="7">
        <f t="shared" si="0"/>
        <v>8.8589887446307448E-6</v>
      </c>
      <c r="G13" s="52">
        <f>'Fuel cost BLUES'!C32</f>
        <v>7.7977328211343092E-6</v>
      </c>
      <c r="H13" s="7">
        <f t="shared" si="9"/>
        <v>7.7851853769655218E-6</v>
      </c>
      <c r="I13" s="7">
        <f t="shared" si="1"/>
        <v>7.772637932797146E-6</v>
      </c>
      <c r="J13" s="7">
        <f t="shared" si="1"/>
        <v>7.7600904886287736E-6</v>
      </c>
      <c r="K13" s="7">
        <f t="shared" si="1"/>
        <v>7.7475430444603978E-6</v>
      </c>
      <c r="L13" s="52">
        <f>'Fuel cost BLUES'!D32</f>
        <v>7.7349956002924387E-6</v>
      </c>
      <c r="M13" s="7">
        <f t="shared" si="10"/>
        <v>7.7948372570953685E-6</v>
      </c>
      <c r="N13" s="7">
        <f t="shared" si="2"/>
        <v>7.8546789138983847E-6</v>
      </c>
      <c r="O13" s="7">
        <f t="shared" si="2"/>
        <v>7.9145205707014009E-6</v>
      </c>
      <c r="P13" s="7">
        <f t="shared" si="2"/>
        <v>7.9743622275044172E-6</v>
      </c>
      <c r="Q13" s="52">
        <f>'Fuel cost BLUES'!E32</f>
        <v>8.0342038843075197E-6</v>
      </c>
      <c r="R13" s="7">
        <f t="shared" si="11"/>
        <v>8.7099975322371688E-6</v>
      </c>
      <c r="S13" s="7">
        <f t="shared" si="3"/>
        <v>9.3857911801669906E-6</v>
      </c>
      <c r="T13" s="7">
        <f t="shared" si="3"/>
        <v>1.0061584828096812E-5</v>
      </c>
      <c r="U13" s="7">
        <f t="shared" si="3"/>
        <v>1.0737378476026634E-5</v>
      </c>
      <c r="V13" s="52">
        <f>'Fuel cost BLUES'!F32</f>
        <v>1.1413172123956542E-5</v>
      </c>
      <c r="W13" s="7">
        <f t="shared" si="12"/>
        <v>1.1543507731544972E-5</v>
      </c>
      <c r="X13" s="7">
        <f t="shared" si="4"/>
        <v>1.1673843339133402E-5</v>
      </c>
      <c r="Y13" s="7">
        <f t="shared" si="4"/>
        <v>1.1804178946721787E-5</v>
      </c>
      <c r="Z13" s="7">
        <f t="shared" si="4"/>
        <v>1.1934514554310174E-5</v>
      </c>
      <c r="AA13" s="52">
        <f>'Fuel cost BLUES'!G32</f>
        <v>1.2064850161898507E-5</v>
      </c>
      <c r="AB13" s="7">
        <f t="shared" si="13"/>
        <v>1.2084139831821977E-5</v>
      </c>
      <c r="AC13" s="7">
        <f t="shared" si="5"/>
        <v>1.2103429501745063E-5</v>
      </c>
      <c r="AD13" s="7">
        <f t="shared" si="5"/>
        <v>1.2122719171668144E-5</v>
      </c>
      <c r="AE13" s="7">
        <f t="shared" si="5"/>
        <v>1.2142008841591225E-5</v>
      </c>
      <c r="AF13" s="52">
        <f>'Fuel cost BLUES'!H32</f>
        <v>1.2161298511513918E-5</v>
      </c>
      <c r="AG13" s="7">
        <f t="shared" si="14"/>
        <v>1.1900789335200346E-5</v>
      </c>
      <c r="AH13" s="7">
        <f t="shared" si="6"/>
        <v>1.1640280158887063E-5</v>
      </c>
      <c r="AI13" s="7">
        <f t="shared" si="6"/>
        <v>1.1379770982573781E-5</v>
      </c>
      <c r="AJ13" s="7">
        <f t="shared" si="6"/>
        <v>1.1119261806260498E-5</v>
      </c>
      <c r="AK13" s="52">
        <f>'Fuel cost BLUES'!I32</f>
        <v>1.0858752629947434E-5</v>
      </c>
      <c r="AL13" s="7">
        <f t="shared" si="15"/>
        <v>1.0970277639035102E-5</v>
      </c>
      <c r="AM13" s="7">
        <f t="shared" si="7"/>
        <v>1.1081802648122904E-5</v>
      </c>
      <c r="AN13" s="7">
        <f t="shared" si="7"/>
        <v>1.1193327657210706E-5</v>
      </c>
      <c r="AO13" s="7">
        <f t="shared" si="7"/>
        <v>1.1304852666298506E-5</v>
      </c>
      <c r="AP13" s="52">
        <f>'Fuel cost BLUES'!J32</f>
        <v>1.1416377675386422E-5</v>
      </c>
    </row>
    <row r="14" spans="1:42">
      <c r="A14" s="9" t="s">
        <v>41</v>
      </c>
      <c r="B14" s="52">
        <f>'Fuel cost BLUES'!B33</f>
        <v>9.510976769963788E-6</v>
      </c>
      <c r="C14" s="7">
        <f t="shared" si="8"/>
        <v>8.9079103910686207E-6</v>
      </c>
      <c r="D14" s="7">
        <f t="shared" si="0"/>
        <v>8.304844012173123E-6</v>
      </c>
      <c r="E14" s="7">
        <f t="shared" si="0"/>
        <v>7.7017776332776254E-6</v>
      </c>
      <c r="F14" s="7">
        <f t="shared" si="0"/>
        <v>7.0987112543821269E-6</v>
      </c>
      <c r="G14" s="52">
        <f>'Fuel cost BLUES'!C33</f>
        <v>6.4956448754863786E-6</v>
      </c>
      <c r="H14" s="7">
        <f t="shared" si="9"/>
        <v>6.5540634083581E-6</v>
      </c>
      <c r="I14" s="7">
        <f t="shared" si="1"/>
        <v>6.6124819412296131E-6</v>
      </c>
      <c r="J14" s="7">
        <f t="shared" si="1"/>
        <v>6.670900474101127E-6</v>
      </c>
      <c r="K14" s="7">
        <f t="shared" si="1"/>
        <v>6.7293190069726401E-6</v>
      </c>
      <c r="L14" s="52">
        <f>'Fuel cost BLUES'!D33</f>
        <v>6.787737539843933E-6</v>
      </c>
      <c r="M14" s="7">
        <f t="shared" si="10"/>
        <v>7.2235023147720206E-6</v>
      </c>
      <c r="N14" s="7">
        <f t="shared" si="2"/>
        <v>7.6592670896999737E-6</v>
      </c>
      <c r="O14" s="7">
        <f t="shared" si="2"/>
        <v>8.0950318646277539E-6</v>
      </c>
      <c r="P14" s="7">
        <f t="shared" si="2"/>
        <v>8.5307966395555341E-6</v>
      </c>
      <c r="Q14" s="52">
        <f>'Fuel cost BLUES'!E33</f>
        <v>8.9665614144830805E-6</v>
      </c>
      <c r="R14" s="7">
        <f t="shared" si="11"/>
        <v>8.9609605059407025E-6</v>
      </c>
      <c r="S14" s="7">
        <f t="shared" si="3"/>
        <v>8.955359597398389E-6</v>
      </c>
      <c r="T14" s="7">
        <f t="shared" si="3"/>
        <v>8.9497586888560787E-6</v>
      </c>
      <c r="U14" s="7">
        <f t="shared" si="3"/>
        <v>8.9441577803137668E-6</v>
      </c>
      <c r="V14" s="52">
        <f>'Fuel cost BLUES'!F33</f>
        <v>8.938556871771521E-6</v>
      </c>
      <c r="W14" s="7">
        <f t="shared" si="12"/>
        <v>9.0354279314660762E-6</v>
      </c>
      <c r="X14" s="7">
        <f t="shared" si="4"/>
        <v>9.1322989911601486E-6</v>
      </c>
      <c r="Y14" s="7">
        <f t="shared" si="4"/>
        <v>9.2291700508542226E-6</v>
      </c>
      <c r="Z14" s="7">
        <f t="shared" si="4"/>
        <v>9.326041110548295E-6</v>
      </c>
      <c r="AA14" s="52">
        <f>'Fuel cost BLUES'!G33</f>
        <v>9.4229121702418998E-6</v>
      </c>
      <c r="AB14" s="7">
        <f t="shared" si="13"/>
        <v>9.5285896899081547E-6</v>
      </c>
      <c r="AC14" s="7">
        <f t="shared" si="5"/>
        <v>9.6342672095744198E-6</v>
      </c>
      <c r="AD14" s="7">
        <f t="shared" si="5"/>
        <v>9.7399447292406849E-6</v>
      </c>
      <c r="AE14" s="7">
        <f t="shared" si="5"/>
        <v>9.84562224890695E-6</v>
      </c>
      <c r="AF14" s="52">
        <f>'Fuel cost BLUES'!H33</f>
        <v>9.9512997685732218E-6</v>
      </c>
      <c r="AG14" s="7">
        <f t="shared" si="14"/>
        <v>1.0192012022869086E-5</v>
      </c>
      <c r="AH14" s="7">
        <f t="shared" si="6"/>
        <v>1.0432724277164955E-5</v>
      </c>
      <c r="AI14" s="7">
        <f t="shared" si="6"/>
        <v>1.0673436531460738E-5</v>
      </c>
      <c r="AJ14" s="7">
        <f t="shared" si="6"/>
        <v>1.0914148785756521E-5</v>
      </c>
      <c r="AK14" s="52">
        <f>'Fuel cost BLUES'!I33</f>
        <v>1.1154861040052304E-5</v>
      </c>
      <c r="AL14" s="7">
        <f t="shared" si="15"/>
        <v>1.0806357715697178E-5</v>
      </c>
      <c r="AM14" s="7">
        <f t="shared" si="7"/>
        <v>1.0457854391341791E-5</v>
      </c>
      <c r="AN14" s="7">
        <f t="shared" si="7"/>
        <v>1.0109351066986406E-5</v>
      </c>
      <c r="AO14" s="7">
        <f t="shared" si="7"/>
        <v>9.7608477426310188E-6</v>
      </c>
      <c r="AP14" s="52">
        <f>'Fuel cost BLUES'!J33</f>
        <v>9.4123444182752726E-6</v>
      </c>
    </row>
    <row r="15" spans="1:42">
      <c r="A15" s="9" t="s">
        <v>42</v>
      </c>
      <c r="B15" s="52">
        <f>'Fuel cost BLUES'!B34</f>
        <v>1.300647208796481E-5</v>
      </c>
      <c r="C15" s="7">
        <f t="shared" si="8"/>
        <v>1.2319624571477394E-5</v>
      </c>
      <c r="D15" s="7">
        <f t="shared" si="0"/>
        <v>1.1632777054990628E-5</v>
      </c>
      <c r="E15" s="7">
        <f t="shared" si="0"/>
        <v>1.0945929538503685E-5</v>
      </c>
      <c r="F15" s="7">
        <f t="shared" si="0"/>
        <v>1.0259082022016745E-5</v>
      </c>
      <c r="G15" s="52">
        <f>'Fuel cost BLUES'!C34</f>
        <v>9.5722345055303313E-6</v>
      </c>
      <c r="H15" s="7">
        <f t="shared" si="9"/>
        <v>9.825776010713699E-6</v>
      </c>
      <c r="I15" s="7">
        <f t="shared" si="1"/>
        <v>1.0079317515896985E-5</v>
      </c>
      <c r="J15" s="7">
        <f t="shared" si="1"/>
        <v>1.0332859021080273E-5</v>
      </c>
      <c r="K15" s="7">
        <f t="shared" si="1"/>
        <v>1.058640052626356E-5</v>
      </c>
      <c r="L15" s="52">
        <f>'Fuel cost BLUES'!D34</f>
        <v>1.0839942031446836E-5</v>
      </c>
      <c r="M15" s="7">
        <f t="shared" si="10"/>
        <v>1.135264004069169E-5</v>
      </c>
      <c r="N15" s="7">
        <f t="shared" si="2"/>
        <v>1.1865338049936621E-5</v>
      </c>
      <c r="O15" s="7">
        <f t="shared" si="2"/>
        <v>1.2378036059181551E-5</v>
      </c>
      <c r="P15" s="7">
        <f t="shared" si="2"/>
        <v>1.2890734068426308E-5</v>
      </c>
      <c r="Q15" s="52">
        <f>'Fuel cost BLUES'!E34</f>
        <v>1.3403432077671187E-5</v>
      </c>
      <c r="R15" s="7">
        <f t="shared" si="11"/>
        <v>1.3383895826868825E-5</v>
      </c>
      <c r="S15" s="7">
        <f t="shared" si="3"/>
        <v>1.3364359576066521E-5</v>
      </c>
      <c r="T15" s="7">
        <f t="shared" si="3"/>
        <v>1.3344823325264217E-5</v>
      </c>
      <c r="U15" s="7">
        <f t="shared" si="3"/>
        <v>1.3325287074461915E-5</v>
      </c>
      <c r="V15" s="52">
        <f>'Fuel cost BLUES'!F34</f>
        <v>1.330575082365967E-5</v>
      </c>
      <c r="W15" s="7">
        <f t="shared" si="12"/>
        <v>1.3227831265825323E-5</v>
      </c>
      <c r="X15" s="7">
        <f t="shared" si="4"/>
        <v>1.3149911707991389E-5</v>
      </c>
      <c r="Y15" s="7">
        <f t="shared" si="4"/>
        <v>1.3071992150157475E-5</v>
      </c>
      <c r="Z15" s="7">
        <f t="shared" si="4"/>
        <v>1.2994072592323542E-5</v>
      </c>
      <c r="AA15" s="52">
        <f>'Fuel cost BLUES'!G34</f>
        <v>1.2916153034490043E-5</v>
      </c>
      <c r="AB15" s="7">
        <f t="shared" si="13"/>
        <v>1.3452924382715073E-5</v>
      </c>
      <c r="AC15" s="7">
        <f t="shared" si="5"/>
        <v>1.3989695730939888E-5</v>
      </c>
      <c r="AD15" s="7">
        <f t="shared" si="5"/>
        <v>1.4526467079164704E-5</v>
      </c>
      <c r="AE15" s="7">
        <f t="shared" si="5"/>
        <v>1.5063238427389519E-5</v>
      </c>
      <c r="AF15" s="52">
        <f>'Fuel cost BLUES'!H34</f>
        <v>1.5600009775614271E-5</v>
      </c>
      <c r="AG15" s="7">
        <f t="shared" si="14"/>
        <v>1.5047267031583281E-5</v>
      </c>
      <c r="AH15" s="7">
        <f t="shared" si="6"/>
        <v>1.4494524287552921E-5</v>
      </c>
      <c r="AI15" s="7">
        <f t="shared" si="6"/>
        <v>1.3941781543522388E-5</v>
      </c>
      <c r="AJ15" s="7">
        <f t="shared" si="6"/>
        <v>1.3389038799492028E-5</v>
      </c>
      <c r="AK15" s="52">
        <f>'Fuel cost BLUES'!I34</f>
        <v>1.2836296055462235E-5</v>
      </c>
      <c r="AL15" s="7">
        <f t="shared" si="15"/>
        <v>1.2957944970933737E-5</v>
      </c>
      <c r="AM15" s="7">
        <f t="shared" si="7"/>
        <v>1.307959388640559E-5</v>
      </c>
      <c r="AN15" s="7">
        <f t="shared" si="7"/>
        <v>1.32012428018774E-5</v>
      </c>
      <c r="AO15" s="7">
        <f t="shared" si="7"/>
        <v>1.3322891717349209E-5</v>
      </c>
      <c r="AP15" s="52">
        <f>'Fuel cost BLUES'!J34</f>
        <v>1.3444540632821363E-5</v>
      </c>
    </row>
    <row r="16" spans="1:42">
      <c r="A16" s="9" t="s">
        <v>43</v>
      </c>
      <c r="B16" s="35">
        <f>'Fuel cost BLUES'!B35</f>
        <v>0</v>
      </c>
      <c r="C16" s="21">
        <f t="shared" si="8"/>
        <v>0</v>
      </c>
      <c r="D16" s="21">
        <f t="shared" si="0"/>
        <v>0</v>
      </c>
      <c r="E16" s="21">
        <f t="shared" si="0"/>
        <v>0</v>
      </c>
      <c r="F16" s="21">
        <f t="shared" si="0"/>
        <v>0</v>
      </c>
      <c r="G16" s="35">
        <f>'Fuel cost BLUES'!C35</f>
        <v>0</v>
      </c>
      <c r="H16" s="21">
        <f t="shared" si="9"/>
        <v>0</v>
      </c>
      <c r="I16" s="21">
        <f t="shared" si="1"/>
        <v>0</v>
      </c>
      <c r="J16" s="21">
        <f t="shared" si="1"/>
        <v>0</v>
      </c>
      <c r="K16" s="21">
        <f t="shared" si="1"/>
        <v>0</v>
      </c>
      <c r="L16" s="35">
        <f>'Fuel cost BLUES'!D35</f>
        <v>0</v>
      </c>
      <c r="M16" s="21">
        <f t="shared" si="10"/>
        <v>0</v>
      </c>
      <c r="N16" s="21">
        <f t="shared" si="2"/>
        <v>0</v>
      </c>
      <c r="O16" s="21">
        <f t="shared" si="2"/>
        <v>0</v>
      </c>
      <c r="P16" s="21">
        <f t="shared" si="2"/>
        <v>0</v>
      </c>
      <c r="Q16" s="35">
        <f>'Fuel cost BLUES'!E35</f>
        <v>0</v>
      </c>
      <c r="R16" s="21">
        <f t="shared" si="11"/>
        <v>0</v>
      </c>
      <c r="S16" s="21">
        <f t="shared" si="3"/>
        <v>0</v>
      </c>
      <c r="T16" s="21">
        <f t="shared" si="3"/>
        <v>0</v>
      </c>
      <c r="U16" s="21">
        <f t="shared" si="3"/>
        <v>0</v>
      </c>
      <c r="V16" s="35">
        <f>'Fuel cost BLUES'!F35</f>
        <v>0</v>
      </c>
      <c r="W16" s="21">
        <f t="shared" si="12"/>
        <v>0</v>
      </c>
      <c r="X16" s="21">
        <f t="shared" si="4"/>
        <v>0</v>
      </c>
      <c r="Y16" s="21">
        <f t="shared" si="4"/>
        <v>0</v>
      </c>
      <c r="Z16" s="21">
        <f t="shared" si="4"/>
        <v>0</v>
      </c>
      <c r="AA16" s="35">
        <f>'Fuel cost BLUES'!G35</f>
        <v>0</v>
      </c>
      <c r="AB16" s="21">
        <f t="shared" si="13"/>
        <v>0</v>
      </c>
      <c r="AC16" s="21">
        <f t="shared" si="5"/>
        <v>0</v>
      </c>
      <c r="AD16" s="21">
        <f t="shared" si="5"/>
        <v>0</v>
      </c>
      <c r="AE16" s="21">
        <f t="shared" si="5"/>
        <v>0</v>
      </c>
      <c r="AF16" s="35">
        <f>'Fuel cost BLUES'!H35</f>
        <v>0</v>
      </c>
      <c r="AG16" s="21">
        <f t="shared" si="14"/>
        <v>0</v>
      </c>
      <c r="AH16" s="21">
        <f t="shared" si="6"/>
        <v>0</v>
      </c>
      <c r="AI16" s="21">
        <f t="shared" si="6"/>
        <v>0</v>
      </c>
      <c r="AJ16" s="21">
        <f t="shared" si="6"/>
        <v>0</v>
      </c>
      <c r="AK16" s="35">
        <f>'Fuel cost BLUES'!I35</f>
        <v>0</v>
      </c>
      <c r="AL16" s="21">
        <f t="shared" si="15"/>
        <v>0</v>
      </c>
      <c r="AM16" s="21">
        <f t="shared" si="7"/>
        <v>0</v>
      </c>
      <c r="AN16" s="21">
        <f t="shared" si="7"/>
        <v>0</v>
      </c>
      <c r="AO16" s="21">
        <f t="shared" si="7"/>
        <v>0</v>
      </c>
      <c r="AP16" s="35">
        <f>'Fuel cost BLUES'!J35</f>
        <v>0</v>
      </c>
    </row>
    <row r="17" spans="1:42" s="7" customFormat="1">
      <c r="A17" s="7" t="s">
        <v>8</v>
      </c>
      <c r="B17" s="52">
        <f>Hydrogen!B21</f>
        <v>7.492993723247136E-5</v>
      </c>
      <c r="C17" s="7">
        <f t="shared" si="8"/>
        <v>7.4929937232470764E-5</v>
      </c>
      <c r="D17" s="7">
        <f t="shared" si="0"/>
        <v>7.4929937232470764E-5</v>
      </c>
      <c r="E17" s="7">
        <f t="shared" si="0"/>
        <v>7.4929937232470764E-5</v>
      </c>
      <c r="F17" s="7">
        <f t="shared" si="0"/>
        <v>7.4929937232470764E-5</v>
      </c>
      <c r="G17" s="52">
        <f>Hydrogen!C21</f>
        <v>7.492993723247136E-5</v>
      </c>
      <c r="H17" s="7">
        <f t="shared" si="9"/>
        <v>7.0636199256228493E-5</v>
      </c>
      <c r="I17" s="7">
        <f t="shared" si="1"/>
        <v>6.6342461279984827E-5</v>
      </c>
      <c r="J17" s="7">
        <f t="shared" si="1"/>
        <v>6.2048723303742556E-5</v>
      </c>
      <c r="K17" s="7">
        <f t="shared" si="1"/>
        <v>5.7754985327500286E-5</v>
      </c>
      <c r="L17" s="52">
        <f>Hydrogen!D21</f>
        <v>5.3461247351257649E-5</v>
      </c>
      <c r="M17" s="7">
        <f t="shared" si="10"/>
        <v>5.2821396201857727E-5</v>
      </c>
      <c r="N17" s="7">
        <f t="shared" si="2"/>
        <v>5.2181545052456918E-5</v>
      </c>
      <c r="O17" s="7">
        <f t="shared" si="2"/>
        <v>5.1541693903055932E-5</v>
      </c>
      <c r="P17" s="7">
        <f t="shared" si="2"/>
        <v>5.090184275365513E-5</v>
      </c>
      <c r="Q17" s="52">
        <f>Hydrogen!E21</f>
        <v>5.0261991604253257E-5</v>
      </c>
      <c r="R17" s="7">
        <f t="shared" si="11"/>
        <v>4.9622140454853335E-5</v>
      </c>
      <c r="S17" s="7">
        <f t="shared" si="3"/>
        <v>4.8982289305452532E-5</v>
      </c>
      <c r="T17" s="7">
        <f t="shared" si="3"/>
        <v>4.8342438156051547E-5</v>
      </c>
      <c r="U17" s="7">
        <f t="shared" si="3"/>
        <v>4.7702587006650737E-5</v>
      </c>
      <c r="V17" s="52">
        <f>Hydrogen!F21</f>
        <v>4.7062735857248864E-5</v>
      </c>
      <c r="W17" s="7">
        <f t="shared" si="12"/>
        <v>4.6633362059626297E-5</v>
      </c>
      <c r="X17" s="7">
        <f t="shared" si="4"/>
        <v>4.6203988262002138E-5</v>
      </c>
      <c r="Y17" s="7">
        <f t="shared" si="4"/>
        <v>4.5774614464377803E-5</v>
      </c>
      <c r="Z17" s="7">
        <f t="shared" si="4"/>
        <v>4.5345240666753474E-5</v>
      </c>
      <c r="AA17" s="52">
        <f>Hydrogen!G21</f>
        <v>4.4915866869127492E-5</v>
      </c>
      <c r="AB17" s="7">
        <f t="shared" si="13"/>
        <v>4.4486493071502208E-5</v>
      </c>
      <c r="AC17" s="7">
        <f t="shared" si="5"/>
        <v>4.4057119273877879E-5</v>
      </c>
      <c r="AD17" s="7">
        <f t="shared" si="5"/>
        <v>4.362774547625372E-5</v>
      </c>
      <c r="AE17" s="7">
        <f t="shared" si="5"/>
        <v>4.3198371678629391E-5</v>
      </c>
      <c r="AF17" s="52">
        <f>Hydrogen!H21</f>
        <v>4.2768997881006126E-5</v>
      </c>
      <c r="AG17" s="7">
        <f t="shared" si="14"/>
        <v>4.2558520529227192E-5</v>
      </c>
      <c r="AH17" s="7">
        <f t="shared" si="6"/>
        <v>4.234804317745063E-5</v>
      </c>
      <c r="AI17" s="7">
        <f t="shared" si="6"/>
        <v>4.213756582567398E-5</v>
      </c>
      <c r="AJ17" s="7">
        <f t="shared" si="6"/>
        <v>4.1927088473897418E-5</v>
      </c>
      <c r="AK17" s="52">
        <f>Hydrogen!I21</f>
        <v>4.1716611122123099E-5</v>
      </c>
      <c r="AL17" s="7">
        <f t="shared" si="15"/>
        <v>4.1506133770346978E-5</v>
      </c>
      <c r="AM17" s="7">
        <f t="shared" si="7"/>
        <v>4.1295656418570328E-5</v>
      </c>
      <c r="AN17" s="7">
        <f t="shared" si="7"/>
        <v>4.1085179066793766E-5</v>
      </c>
      <c r="AO17" s="7">
        <f t="shared" si="7"/>
        <v>4.0874701715017204E-5</v>
      </c>
      <c r="AP17" s="52">
        <f>Hydrogen!J21</f>
        <v>4.0664224363240073E-5</v>
      </c>
    </row>
  </sheetData>
  <pageMargins left="0.511811024" right="0.511811024" top="0.78740157499999996" bottom="0.78740157499999996" header="0.31496062000000002" footer="0.3149606200000000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8A3B5B-51A0-45EA-B217-6E14AEE39CC1}">
  <sheetPr>
    <tabColor rgb="FF92D050"/>
  </sheetPr>
  <dimension ref="A1:AK209"/>
  <sheetViews>
    <sheetView workbookViewId="0">
      <pane xSplit="2" ySplit="1" topLeftCell="C2" activePane="bottomRight" state="frozen"/>
      <selection activeCell="C123" sqref="C123:D123"/>
      <selection pane="topRight" activeCell="C123" sqref="C123:D123"/>
      <selection pane="bottomLeft" activeCell="C123" sqref="C123:D123"/>
      <selection pane="bottomRight" activeCell="B1" sqref="B1"/>
    </sheetView>
  </sheetViews>
  <sheetFormatPr defaultColWidth="9.109375" defaultRowHeight="15" customHeight="1"/>
  <cols>
    <col min="1" max="1" width="20.88671875" style="9" hidden="1" customWidth="1"/>
    <col min="2" max="2" width="45.6640625" style="9" customWidth="1"/>
    <col min="3" max="37" width="9.109375" style="9"/>
    <col min="38" max="38" width="8" style="9" customWidth="1"/>
    <col min="39" max="16384" width="9.109375" style="9"/>
  </cols>
  <sheetData>
    <row r="1" spans="1:37" ht="15" customHeight="1" thickBot="1">
      <c r="B1" s="60" t="s">
        <v>92</v>
      </c>
      <c r="C1" s="61">
        <v>2017</v>
      </c>
      <c r="D1" s="61">
        <v>2018</v>
      </c>
      <c r="E1" s="61">
        <v>2019</v>
      </c>
      <c r="F1" s="61">
        <v>2020</v>
      </c>
      <c r="G1" s="61">
        <v>2021</v>
      </c>
      <c r="H1" s="61">
        <v>2022</v>
      </c>
      <c r="I1" s="61">
        <v>2023</v>
      </c>
      <c r="J1" s="61">
        <v>2024</v>
      </c>
      <c r="K1" s="61">
        <v>2025</v>
      </c>
      <c r="L1" s="61">
        <v>2026</v>
      </c>
      <c r="M1" s="61">
        <v>2027</v>
      </c>
      <c r="N1" s="61">
        <v>2028</v>
      </c>
      <c r="O1" s="61">
        <v>2029</v>
      </c>
      <c r="P1" s="61">
        <v>2030</v>
      </c>
      <c r="Q1" s="61">
        <v>2031</v>
      </c>
      <c r="R1" s="61">
        <v>2032</v>
      </c>
      <c r="S1" s="61">
        <v>2033</v>
      </c>
      <c r="T1" s="61">
        <v>2034</v>
      </c>
      <c r="U1" s="61">
        <v>2035</v>
      </c>
      <c r="V1" s="61">
        <v>2036</v>
      </c>
      <c r="W1" s="61">
        <v>2037</v>
      </c>
      <c r="X1" s="61">
        <v>2038</v>
      </c>
      <c r="Y1" s="61">
        <v>2039</v>
      </c>
      <c r="Z1" s="61">
        <v>2040</v>
      </c>
      <c r="AA1" s="61">
        <v>2041</v>
      </c>
      <c r="AB1" s="61">
        <v>2042</v>
      </c>
      <c r="AC1" s="61">
        <v>2043</v>
      </c>
      <c r="AD1" s="61">
        <v>2044</v>
      </c>
      <c r="AE1" s="61">
        <v>2045</v>
      </c>
      <c r="AF1" s="61">
        <v>2046</v>
      </c>
      <c r="AG1" s="61">
        <v>2047</v>
      </c>
      <c r="AH1" s="61">
        <v>2048</v>
      </c>
      <c r="AI1" s="61">
        <v>2049</v>
      </c>
      <c r="AJ1" s="61">
        <v>2050</v>
      </c>
    </row>
    <row r="2" spans="1:37" ht="15" customHeight="1" thickTop="1"/>
    <row r="3" spans="1:37" ht="15" customHeight="1">
      <c r="C3" s="62" t="s">
        <v>93</v>
      </c>
      <c r="D3" s="62" t="s">
        <v>94</v>
      </c>
      <c r="E3" s="62"/>
      <c r="F3" s="62"/>
      <c r="G3" s="62"/>
    </row>
    <row r="4" spans="1:37" ht="15" customHeight="1">
      <c r="C4" s="62" t="s">
        <v>95</v>
      </c>
      <c r="D4" s="62" t="s">
        <v>96</v>
      </c>
      <c r="E4" s="62"/>
      <c r="F4" s="62"/>
      <c r="G4" s="62" t="s">
        <v>97</v>
      </c>
    </row>
    <row r="5" spans="1:37" ht="15" customHeight="1">
      <c r="C5" s="62" t="s">
        <v>98</v>
      </c>
      <c r="D5" s="62" t="s">
        <v>99</v>
      </c>
      <c r="E5" s="62"/>
      <c r="F5" s="62"/>
      <c r="G5" s="62"/>
    </row>
    <row r="6" spans="1:37" ht="15" customHeight="1">
      <c r="C6" s="62" t="s">
        <v>100</v>
      </c>
      <c r="D6" s="62"/>
      <c r="E6" s="62" t="s">
        <v>101</v>
      </c>
      <c r="F6" s="62"/>
      <c r="G6" s="62"/>
    </row>
    <row r="10" spans="1:37" ht="15" customHeight="1">
      <c r="A10" s="63" t="s">
        <v>102</v>
      </c>
      <c r="B10" s="64" t="s">
        <v>103</v>
      </c>
    </row>
    <row r="11" spans="1:37" ht="15" customHeight="1">
      <c r="B11" s="60" t="s">
        <v>104</v>
      </c>
    </row>
    <row r="12" spans="1:37" ht="15" customHeight="1">
      <c r="B12" s="60" t="s">
        <v>105</v>
      </c>
      <c r="C12" s="3" t="s">
        <v>105</v>
      </c>
      <c r="D12" s="3" t="s">
        <v>105</v>
      </c>
      <c r="E12" s="3" t="s">
        <v>105</v>
      </c>
      <c r="F12" s="3" t="s">
        <v>105</v>
      </c>
      <c r="G12" s="3" t="s">
        <v>105</v>
      </c>
      <c r="H12" s="3" t="s">
        <v>105</v>
      </c>
      <c r="I12" s="3" t="s">
        <v>105</v>
      </c>
      <c r="J12" s="3" t="s">
        <v>105</v>
      </c>
      <c r="K12" s="3" t="s">
        <v>105</v>
      </c>
      <c r="L12" s="3" t="s">
        <v>105</v>
      </c>
      <c r="M12" s="3" t="s">
        <v>105</v>
      </c>
      <c r="N12" s="3" t="s">
        <v>105</v>
      </c>
      <c r="O12" s="3" t="s">
        <v>105</v>
      </c>
      <c r="P12" s="3" t="s">
        <v>105</v>
      </c>
      <c r="Q12" s="3" t="s">
        <v>105</v>
      </c>
      <c r="R12" s="3" t="s">
        <v>105</v>
      </c>
      <c r="S12" s="3" t="s">
        <v>105</v>
      </c>
      <c r="T12" s="3" t="s">
        <v>105</v>
      </c>
      <c r="U12" s="3" t="s">
        <v>105</v>
      </c>
      <c r="V12" s="3" t="s">
        <v>105</v>
      </c>
      <c r="W12" s="3" t="s">
        <v>105</v>
      </c>
      <c r="X12" s="3" t="s">
        <v>105</v>
      </c>
      <c r="Y12" s="3" t="s">
        <v>105</v>
      </c>
      <c r="Z12" s="3" t="s">
        <v>105</v>
      </c>
      <c r="AA12" s="3" t="s">
        <v>105</v>
      </c>
      <c r="AB12" s="3" t="s">
        <v>105</v>
      </c>
      <c r="AC12" s="3" t="s">
        <v>105</v>
      </c>
      <c r="AD12" s="3" t="s">
        <v>105</v>
      </c>
      <c r="AE12" s="3" t="s">
        <v>105</v>
      </c>
      <c r="AF12" s="3" t="s">
        <v>105</v>
      </c>
      <c r="AG12" s="3" t="s">
        <v>105</v>
      </c>
      <c r="AH12" s="3" t="s">
        <v>105</v>
      </c>
      <c r="AI12" s="3" t="s">
        <v>105</v>
      </c>
      <c r="AJ12" s="3" t="s">
        <v>105</v>
      </c>
      <c r="AK12" s="3" t="s">
        <v>106</v>
      </c>
    </row>
    <row r="13" spans="1:37" ht="15" customHeight="1" thickBot="1">
      <c r="B13" s="61" t="s">
        <v>107</v>
      </c>
      <c r="C13" s="61">
        <v>2017</v>
      </c>
      <c r="D13" s="61">
        <v>2018</v>
      </c>
      <c r="E13" s="61">
        <v>2019</v>
      </c>
      <c r="F13" s="61">
        <v>2020</v>
      </c>
      <c r="G13" s="61">
        <v>2021</v>
      </c>
      <c r="H13" s="61">
        <v>2022</v>
      </c>
      <c r="I13" s="61">
        <v>2023</v>
      </c>
      <c r="J13" s="61">
        <v>2024</v>
      </c>
      <c r="K13" s="61">
        <v>2025</v>
      </c>
      <c r="L13" s="61">
        <v>2026</v>
      </c>
      <c r="M13" s="61">
        <v>2027</v>
      </c>
      <c r="N13" s="61">
        <v>2028</v>
      </c>
      <c r="O13" s="61">
        <v>2029</v>
      </c>
      <c r="P13" s="61">
        <v>2030</v>
      </c>
      <c r="Q13" s="61">
        <v>2031</v>
      </c>
      <c r="R13" s="61">
        <v>2032</v>
      </c>
      <c r="S13" s="61">
        <v>2033</v>
      </c>
      <c r="T13" s="61">
        <v>2034</v>
      </c>
      <c r="U13" s="61">
        <v>2035</v>
      </c>
      <c r="V13" s="61">
        <v>2036</v>
      </c>
      <c r="W13" s="61">
        <v>2037</v>
      </c>
      <c r="X13" s="61">
        <v>2038</v>
      </c>
      <c r="Y13" s="61">
        <v>2039</v>
      </c>
      <c r="Z13" s="61">
        <v>2040</v>
      </c>
      <c r="AA13" s="61">
        <v>2041</v>
      </c>
      <c r="AB13" s="61">
        <v>2042</v>
      </c>
      <c r="AC13" s="61">
        <v>2043</v>
      </c>
      <c r="AD13" s="61">
        <v>2044</v>
      </c>
      <c r="AE13" s="61">
        <v>2045</v>
      </c>
      <c r="AF13" s="61">
        <v>2046</v>
      </c>
      <c r="AG13" s="61">
        <v>2047</v>
      </c>
      <c r="AH13" s="61">
        <v>2048</v>
      </c>
      <c r="AI13" s="61">
        <v>2049</v>
      </c>
      <c r="AJ13" s="61">
        <v>2050</v>
      </c>
      <c r="AK13" s="61">
        <v>2050</v>
      </c>
    </row>
    <row r="14" spans="1:37" ht="15" customHeight="1" thickTop="1"/>
    <row r="15" spans="1:37" ht="15" customHeight="1">
      <c r="B15" s="65" t="s">
        <v>108</v>
      </c>
    </row>
    <row r="16" spans="1:37" ht="15" customHeight="1">
      <c r="A16" s="63" t="s">
        <v>109</v>
      </c>
      <c r="B16" s="66" t="s">
        <v>110</v>
      </c>
      <c r="C16" s="67">
        <v>0.48805500000000002</v>
      </c>
      <c r="D16" s="67">
        <v>0.49913200000000002</v>
      </c>
      <c r="E16" s="67">
        <v>0.475439</v>
      </c>
      <c r="F16" s="67">
        <v>0.45137899999999997</v>
      </c>
      <c r="G16" s="67">
        <v>0.44248399999999999</v>
      </c>
      <c r="H16" s="67">
        <v>0.43475000000000003</v>
      </c>
      <c r="I16" s="67">
        <v>0.42779800000000001</v>
      </c>
      <c r="J16" s="67">
        <v>0.42136299999999999</v>
      </c>
      <c r="K16" s="67">
        <v>0.41533900000000001</v>
      </c>
      <c r="L16" s="67">
        <v>0.40959099999999998</v>
      </c>
      <c r="M16" s="67">
        <v>0.40448600000000001</v>
      </c>
      <c r="N16" s="67">
        <v>0.40002700000000002</v>
      </c>
      <c r="O16" s="67">
        <v>0.39615400000000001</v>
      </c>
      <c r="P16" s="67">
        <v>0.39299600000000001</v>
      </c>
      <c r="Q16" s="67">
        <v>0.39019100000000001</v>
      </c>
      <c r="R16" s="67">
        <v>0.38750400000000002</v>
      </c>
      <c r="S16" s="67">
        <v>0.38495200000000002</v>
      </c>
      <c r="T16" s="67">
        <v>0.38259300000000002</v>
      </c>
      <c r="U16" s="67">
        <v>0.38043399999999999</v>
      </c>
      <c r="V16" s="67">
        <v>0.37844100000000003</v>
      </c>
      <c r="W16" s="67">
        <v>0.37665500000000002</v>
      </c>
      <c r="X16" s="67">
        <v>0.37504300000000002</v>
      </c>
      <c r="Y16" s="67">
        <v>0.373583</v>
      </c>
      <c r="Z16" s="67">
        <v>0.372278</v>
      </c>
      <c r="AA16" s="67">
        <v>0.37120700000000001</v>
      </c>
      <c r="AB16" s="67">
        <v>0.37023600000000001</v>
      </c>
      <c r="AC16" s="67">
        <v>0.36934400000000001</v>
      </c>
      <c r="AD16" s="67">
        <v>0.36857200000000001</v>
      </c>
      <c r="AE16" s="67">
        <v>0.36795800000000001</v>
      </c>
      <c r="AF16" s="67">
        <v>0.36751800000000001</v>
      </c>
      <c r="AG16" s="67">
        <v>0.36722399999999999</v>
      </c>
      <c r="AH16" s="67">
        <v>0.36704399999999998</v>
      </c>
      <c r="AI16" s="67">
        <v>0.36698199999999997</v>
      </c>
      <c r="AJ16" s="67">
        <v>0.36709900000000001</v>
      </c>
      <c r="AK16" s="68">
        <v>-9.5549999999999993E-3</v>
      </c>
    </row>
    <row r="17" spans="1:37" ht="15" customHeight="1">
      <c r="A17" s="63" t="s">
        <v>111</v>
      </c>
      <c r="B17" s="66" t="s">
        <v>112</v>
      </c>
      <c r="C17" s="67">
        <v>0.48074</v>
      </c>
      <c r="D17" s="67">
        <v>0.48813800000000002</v>
      </c>
      <c r="E17" s="67">
        <v>0.47878500000000002</v>
      </c>
      <c r="F17" s="67">
        <v>0.43493799999999999</v>
      </c>
      <c r="G17" s="67">
        <v>0.42297699999999999</v>
      </c>
      <c r="H17" s="67">
        <v>0.41167900000000002</v>
      </c>
      <c r="I17" s="67">
        <v>0.40043299999999998</v>
      </c>
      <c r="J17" s="67">
        <v>0.38873999999999997</v>
      </c>
      <c r="K17" s="67">
        <v>0.37766499999999997</v>
      </c>
      <c r="L17" s="67">
        <v>0.36738199999999999</v>
      </c>
      <c r="M17" s="67">
        <v>0.35759800000000003</v>
      </c>
      <c r="N17" s="67">
        <v>0.34875400000000001</v>
      </c>
      <c r="O17" s="67">
        <v>0.34046199999999999</v>
      </c>
      <c r="P17" s="67">
        <v>0.33300000000000002</v>
      </c>
      <c r="Q17" s="67">
        <v>0.325818</v>
      </c>
      <c r="R17" s="67">
        <v>0.31873299999999999</v>
      </c>
      <c r="S17" s="67">
        <v>0.31171300000000002</v>
      </c>
      <c r="T17" s="67">
        <v>0.305091</v>
      </c>
      <c r="U17" s="67">
        <v>0.29867199999999999</v>
      </c>
      <c r="V17" s="67">
        <v>0.29221200000000003</v>
      </c>
      <c r="W17" s="67">
        <v>0.28625899999999999</v>
      </c>
      <c r="X17" s="67">
        <v>0.28050799999999998</v>
      </c>
      <c r="Y17" s="67">
        <v>0.27491100000000002</v>
      </c>
      <c r="Z17" s="67">
        <v>0.26933600000000002</v>
      </c>
      <c r="AA17" s="67">
        <v>0.264017</v>
      </c>
      <c r="AB17" s="67">
        <v>0.25870500000000002</v>
      </c>
      <c r="AC17" s="67">
        <v>0.25347399999999998</v>
      </c>
      <c r="AD17" s="67">
        <v>0.24840799999999999</v>
      </c>
      <c r="AE17" s="67">
        <v>0.243364</v>
      </c>
      <c r="AF17" s="67">
        <v>0.23846999999999999</v>
      </c>
      <c r="AG17" s="67">
        <v>0.23364699999999999</v>
      </c>
      <c r="AH17" s="67">
        <v>0.22873099999999999</v>
      </c>
      <c r="AI17" s="67">
        <v>0.22387499999999999</v>
      </c>
      <c r="AJ17" s="67">
        <v>0.21908</v>
      </c>
      <c r="AK17" s="68">
        <v>-2.4725E-2</v>
      </c>
    </row>
    <row r="18" spans="1:37" ht="15" customHeight="1">
      <c r="A18" s="63" t="s">
        <v>113</v>
      </c>
      <c r="B18" s="66" t="s">
        <v>114</v>
      </c>
      <c r="C18" s="67">
        <v>0.96879499999999996</v>
      </c>
      <c r="D18" s="67">
        <v>0.98726999999999998</v>
      </c>
      <c r="E18" s="67">
        <v>0.95422399999999996</v>
      </c>
      <c r="F18" s="67">
        <v>0.88631700000000002</v>
      </c>
      <c r="G18" s="67">
        <v>0.86546100000000004</v>
      </c>
      <c r="H18" s="67">
        <v>0.84642899999999999</v>
      </c>
      <c r="I18" s="67">
        <v>0.82823100000000005</v>
      </c>
      <c r="J18" s="67">
        <v>0.81010300000000002</v>
      </c>
      <c r="K18" s="67">
        <v>0.79300400000000004</v>
      </c>
      <c r="L18" s="67">
        <v>0.77697300000000002</v>
      </c>
      <c r="M18" s="67">
        <v>0.76208299999999995</v>
      </c>
      <c r="N18" s="67">
        <v>0.74878199999999995</v>
      </c>
      <c r="O18" s="67">
        <v>0.73661600000000005</v>
      </c>
      <c r="P18" s="67">
        <v>0.72599499999999995</v>
      </c>
      <c r="Q18" s="67">
        <v>0.71600900000000001</v>
      </c>
      <c r="R18" s="67">
        <v>0.70623800000000003</v>
      </c>
      <c r="S18" s="67">
        <v>0.69666499999999998</v>
      </c>
      <c r="T18" s="67">
        <v>0.68768399999999996</v>
      </c>
      <c r="U18" s="67">
        <v>0.67910599999999999</v>
      </c>
      <c r="V18" s="67">
        <v>0.67065300000000005</v>
      </c>
      <c r="W18" s="67">
        <v>0.66291500000000003</v>
      </c>
      <c r="X18" s="67">
        <v>0.65555200000000002</v>
      </c>
      <c r="Y18" s="67">
        <v>0.64849400000000001</v>
      </c>
      <c r="Z18" s="67">
        <v>0.64161400000000002</v>
      </c>
      <c r="AA18" s="67">
        <v>0.63522400000000001</v>
      </c>
      <c r="AB18" s="67">
        <v>0.62894099999999997</v>
      </c>
      <c r="AC18" s="67">
        <v>0.62281799999999998</v>
      </c>
      <c r="AD18" s="67">
        <v>0.616981</v>
      </c>
      <c r="AE18" s="67">
        <v>0.61132200000000003</v>
      </c>
      <c r="AF18" s="67">
        <v>0.60598799999999997</v>
      </c>
      <c r="AG18" s="67">
        <v>0.60087100000000004</v>
      </c>
      <c r="AH18" s="67">
        <v>0.59577500000000005</v>
      </c>
      <c r="AI18" s="67">
        <v>0.59085699999999997</v>
      </c>
      <c r="AJ18" s="67">
        <v>0.58617799999999998</v>
      </c>
      <c r="AK18" s="68">
        <v>-1.6159E-2</v>
      </c>
    </row>
    <row r="19" spans="1:37" ht="15" customHeight="1">
      <c r="A19" s="63" t="s">
        <v>115</v>
      </c>
      <c r="B19" s="66" t="s">
        <v>116</v>
      </c>
      <c r="C19" s="67">
        <v>4.5755309999999998</v>
      </c>
      <c r="D19" s="67">
        <v>5.0157780000000001</v>
      </c>
      <c r="E19" s="67">
        <v>4.9741179999999998</v>
      </c>
      <c r="F19" s="67">
        <v>4.8115940000000004</v>
      </c>
      <c r="G19" s="67">
        <v>4.7905100000000003</v>
      </c>
      <c r="H19" s="67">
        <v>4.7709539999999997</v>
      </c>
      <c r="I19" s="67">
        <v>4.7498519999999997</v>
      </c>
      <c r="J19" s="67">
        <v>4.7272699999999999</v>
      </c>
      <c r="K19" s="67">
        <v>4.7062249999999999</v>
      </c>
      <c r="L19" s="67">
        <v>4.6891290000000003</v>
      </c>
      <c r="M19" s="67">
        <v>4.6769679999999996</v>
      </c>
      <c r="N19" s="67">
        <v>4.6676909999999996</v>
      </c>
      <c r="O19" s="67">
        <v>4.6544980000000002</v>
      </c>
      <c r="P19" s="67">
        <v>4.6458579999999996</v>
      </c>
      <c r="Q19" s="67">
        <v>4.6407369999999997</v>
      </c>
      <c r="R19" s="67">
        <v>4.6345510000000001</v>
      </c>
      <c r="S19" s="67">
        <v>4.6280159999999997</v>
      </c>
      <c r="T19" s="67">
        <v>4.6236100000000002</v>
      </c>
      <c r="U19" s="67">
        <v>4.6206209999999999</v>
      </c>
      <c r="V19" s="67">
        <v>4.6175379999999997</v>
      </c>
      <c r="W19" s="67">
        <v>4.6147210000000003</v>
      </c>
      <c r="X19" s="67">
        <v>4.6132049999999998</v>
      </c>
      <c r="Y19" s="67">
        <v>4.611974</v>
      </c>
      <c r="Z19" s="67">
        <v>4.6105109999999998</v>
      </c>
      <c r="AA19" s="67">
        <v>4.6098790000000003</v>
      </c>
      <c r="AB19" s="67">
        <v>4.6091860000000002</v>
      </c>
      <c r="AC19" s="67">
        <v>4.6078919999999997</v>
      </c>
      <c r="AD19" s="67">
        <v>4.6069290000000001</v>
      </c>
      <c r="AE19" s="67">
        <v>4.6062969999999996</v>
      </c>
      <c r="AF19" s="67">
        <v>4.6062810000000001</v>
      </c>
      <c r="AG19" s="67">
        <v>4.6064990000000003</v>
      </c>
      <c r="AH19" s="67">
        <v>4.6058570000000003</v>
      </c>
      <c r="AI19" s="67">
        <v>4.6036039999999998</v>
      </c>
      <c r="AJ19" s="67">
        <v>4.6019870000000003</v>
      </c>
      <c r="AK19" s="68">
        <v>-2.6870000000000002E-3</v>
      </c>
    </row>
    <row r="20" spans="1:37" ht="15" customHeight="1">
      <c r="A20" s="63" t="s">
        <v>117</v>
      </c>
      <c r="B20" s="66" t="s">
        <v>118</v>
      </c>
      <c r="C20" s="67">
        <v>0.36779099999999998</v>
      </c>
      <c r="D20" s="67">
        <v>0.43935099999999999</v>
      </c>
      <c r="E20" s="67">
        <v>0.45001000000000002</v>
      </c>
      <c r="F20" s="67">
        <v>0.43674099999999999</v>
      </c>
      <c r="G20" s="67">
        <v>0.43218499999999999</v>
      </c>
      <c r="H20" s="67">
        <v>0.42646099999999998</v>
      </c>
      <c r="I20" s="67">
        <v>0.42180899999999999</v>
      </c>
      <c r="J20" s="67">
        <v>0.41986600000000002</v>
      </c>
      <c r="K20" s="67">
        <v>0.41866900000000001</v>
      </c>
      <c r="L20" s="67">
        <v>0.41746100000000003</v>
      </c>
      <c r="M20" s="67">
        <v>0.417209</v>
      </c>
      <c r="N20" s="67">
        <v>0.41549399999999997</v>
      </c>
      <c r="O20" s="67">
        <v>0.41375400000000001</v>
      </c>
      <c r="P20" s="67">
        <v>0.41073500000000002</v>
      </c>
      <c r="Q20" s="67">
        <v>0.407439</v>
      </c>
      <c r="R20" s="67">
        <v>0.40410699999999999</v>
      </c>
      <c r="S20" s="67">
        <v>0.40121499999999999</v>
      </c>
      <c r="T20" s="67">
        <v>0.39747399999999999</v>
      </c>
      <c r="U20" s="67">
        <v>0.39365699999999998</v>
      </c>
      <c r="V20" s="67">
        <v>0.39057700000000001</v>
      </c>
      <c r="W20" s="67">
        <v>0.386517</v>
      </c>
      <c r="X20" s="67">
        <v>0.38256499999999999</v>
      </c>
      <c r="Y20" s="67">
        <v>0.37885200000000002</v>
      </c>
      <c r="Z20" s="67">
        <v>0.37545200000000001</v>
      </c>
      <c r="AA20" s="67">
        <v>0.37187999999999999</v>
      </c>
      <c r="AB20" s="67">
        <v>0.36877900000000002</v>
      </c>
      <c r="AC20" s="67">
        <v>0.36540899999999998</v>
      </c>
      <c r="AD20" s="67">
        <v>0.36173</v>
      </c>
      <c r="AE20" s="67">
        <v>0.35827500000000001</v>
      </c>
      <c r="AF20" s="67">
        <v>0.35487400000000002</v>
      </c>
      <c r="AG20" s="67">
        <v>0.35142400000000001</v>
      </c>
      <c r="AH20" s="67">
        <v>0.34817599999999999</v>
      </c>
      <c r="AI20" s="67">
        <v>0.34471400000000002</v>
      </c>
      <c r="AJ20" s="67">
        <v>0.34121899999999999</v>
      </c>
      <c r="AK20" s="68">
        <v>-7.868E-3</v>
      </c>
    </row>
    <row r="21" spans="1:37" ht="15" customHeight="1">
      <c r="A21" s="63" t="s">
        <v>119</v>
      </c>
      <c r="B21" s="66" t="s">
        <v>120</v>
      </c>
      <c r="C21" s="67">
        <v>4.7045310000000002</v>
      </c>
      <c r="D21" s="67">
        <v>4.987749</v>
      </c>
      <c r="E21" s="67">
        <v>4.9264489999999999</v>
      </c>
      <c r="F21" s="67">
        <v>4.933414</v>
      </c>
      <c r="G21" s="67">
        <v>4.9100339999999996</v>
      </c>
      <c r="H21" s="67">
        <v>4.901211</v>
      </c>
      <c r="I21" s="67">
        <v>4.898593</v>
      </c>
      <c r="J21" s="67">
        <v>4.8930720000000001</v>
      </c>
      <c r="K21" s="67">
        <v>4.8864419999999997</v>
      </c>
      <c r="L21" s="67">
        <v>4.8907790000000002</v>
      </c>
      <c r="M21" s="67">
        <v>4.8993330000000004</v>
      </c>
      <c r="N21" s="67">
        <v>4.9154030000000004</v>
      </c>
      <c r="O21" s="67">
        <v>4.9333419999999997</v>
      </c>
      <c r="P21" s="67">
        <v>4.9512150000000004</v>
      </c>
      <c r="Q21" s="67">
        <v>4.972283</v>
      </c>
      <c r="R21" s="67">
        <v>4.9920390000000001</v>
      </c>
      <c r="S21" s="67">
        <v>5.0137520000000002</v>
      </c>
      <c r="T21" s="67">
        <v>5.0429519999999997</v>
      </c>
      <c r="U21" s="67">
        <v>5.0738589999999997</v>
      </c>
      <c r="V21" s="67">
        <v>5.1052099999999996</v>
      </c>
      <c r="W21" s="67">
        <v>5.1371909999999996</v>
      </c>
      <c r="X21" s="67">
        <v>5.1703869999999998</v>
      </c>
      <c r="Y21" s="67">
        <v>5.2047489999999996</v>
      </c>
      <c r="Z21" s="67">
        <v>5.2394740000000004</v>
      </c>
      <c r="AA21" s="67">
        <v>5.2713809999999999</v>
      </c>
      <c r="AB21" s="67">
        <v>5.3049359999999997</v>
      </c>
      <c r="AC21" s="67">
        <v>5.3392350000000004</v>
      </c>
      <c r="AD21" s="67">
        <v>5.3748849999999999</v>
      </c>
      <c r="AE21" s="67">
        <v>5.4098069999999998</v>
      </c>
      <c r="AF21" s="67">
        <v>5.4444119999999998</v>
      </c>
      <c r="AG21" s="67">
        <v>5.477887</v>
      </c>
      <c r="AH21" s="67">
        <v>5.5109589999999997</v>
      </c>
      <c r="AI21" s="67">
        <v>5.5439800000000004</v>
      </c>
      <c r="AJ21" s="67">
        <v>5.578341</v>
      </c>
      <c r="AK21" s="68">
        <v>3.503E-3</v>
      </c>
    </row>
    <row r="22" spans="1:37" ht="15" customHeight="1">
      <c r="A22" s="63" t="s">
        <v>121</v>
      </c>
      <c r="B22" s="65" t="s">
        <v>122</v>
      </c>
      <c r="C22" s="69">
        <v>10.616648</v>
      </c>
      <c r="D22" s="69">
        <v>11.430148000000001</v>
      </c>
      <c r="E22" s="69">
        <v>11.304802</v>
      </c>
      <c r="F22" s="69">
        <v>11.068066</v>
      </c>
      <c r="G22" s="69">
        <v>10.998189</v>
      </c>
      <c r="H22" s="69">
        <v>10.945054000000001</v>
      </c>
      <c r="I22" s="69">
        <v>10.898485000000001</v>
      </c>
      <c r="J22" s="69">
        <v>10.85031</v>
      </c>
      <c r="K22" s="69">
        <v>10.804341000000001</v>
      </c>
      <c r="L22" s="69">
        <v>10.774343</v>
      </c>
      <c r="M22" s="69">
        <v>10.755595</v>
      </c>
      <c r="N22" s="69">
        <v>10.747370999999999</v>
      </c>
      <c r="O22" s="69">
        <v>10.73821</v>
      </c>
      <c r="P22" s="69">
        <v>10.733803</v>
      </c>
      <c r="Q22" s="69">
        <v>10.736469</v>
      </c>
      <c r="R22" s="69">
        <v>10.736935000000001</v>
      </c>
      <c r="S22" s="69">
        <v>10.739646</v>
      </c>
      <c r="T22" s="69">
        <v>10.751719</v>
      </c>
      <c r="U22" s="69">
        <v>10.767241</v>
      </c>
      <c r="V22" s="69">
        <v>10.783977999999999</v>
      </c>
      <c r="W22" s="69">
        <v>10.801342999999999</v>
      </c>
      <c r="X22" s="69">
        <v>10.821709999999999</v>
      </c>
      <c r="Y22" s="69">
        <v>10.844068999999999</v>
      </c>
      <c r="Z22" s="69">
        <v>10.867051999999999</v>
      </c>
      <c r="AA22" s="69">
        <v>10.888363</v>
      </c>
      <c r="AB22" s="69">
        <v>10.91184</v>
      </c>
      <c r="AC22" s="69">
        <v>10.935352</v>
      </c>
      <c r="AD22" s="69">
        <v>10.960526</v>
      </c>
      <c r="AE22" s="69">
        <v>10.985703000000001</v>
      </c>
      <c r="AF22" s="69">
        <v>11.011556000000001</v>
      </c>
      <c r="AG22" s="69">
        <v>11.036682000000001</v>
      </c>
      <c r="AH22" s="69">
        <v>11.060765999999999</v>
      </c>
      <c r="AI22" s="69">
        <v>11.083156000000001</v>
      </c>
      <c r="AJ22" s="69">
        <v>11.107725</v>
      </c>
      <c r="AK22" s="70">
        <v>-8.9400000000000005E-4</v>
      </c>
    </row>
    <row r="23" spans="1:37" ht="15" customHeight="1">
      <c r="A23" s="63" t="s">
        <v>123</v>
      </c>
      <c r="B23" s="66" t="s">
        <v>124</v>
      </c>
      <c r="C23" s="67">
        <v>9.2738580000000006</v>
      </c>
      <c r="D23" s="67">
        <v>9.7072430000000001</v>
      </c>
      <c r="E23" s="67">
        <v>9.4807620000000004</v>
      </c>
      <c r="F23" s="67">
        <v>9.3702269999999999</v>
      </c>
      <c r="G23" s="67">
        <v>9.1283379999999994</v>
      </c>
      <c r="H23" s="67">
        <v>8.9365649999999999</v>
      </c>
      <c r="I23" s="67">
        <v>8.7882529999999992</v>
      </c>
      <c r="J23" s="67">
        <v>8.7028490000000005</v>
      </c>
      <c r="K23" s="67">
        <v>8.5807029999999997</v>
      </c>
      <c r="L23" s="67">
        <v>8.4917300000000004</v>
      </c>
      <c r="M23" s="67">
        <v>8.4267950000000003</v>
      </c>
      <c r="N23" s="67">
        <v>8.3869720000000001</v>
      </c>
      <c r="O23" s="67">
        <v>8.3869039999999995</v>
      </c>
      <c r="P23" s="67">
        <v>8.3735590000000002</v>
      </c>
      <c r="Q23" s="67">
        <v>8.3528520000000004</v>
      </c>
      <c r="R23" s="67">
        <v>8.2868589999999998</v>
      </c>
      <c r="S23" s="67">
        <v>8.2696839999999998</v>
      </c>
      <c r="T23" s="67">
        <v>8.252936</v>
      </c>
      <c r="U23" s="67">
        <v>8.2630099999999995</v>
      </c>
      <c r="V23" s="67">
        <v>8.2869759999999992</v>
      </c>
      <c r="W23" s="67">
        <v>8.2940559999999994</v>
      </c>
      <c r="X23" s="67">
        <v>8.3101649999999996</v>
      </c>
      <c r="Y23" s="67">
        <v>8.3352280000000007</v>
      </c>
      <c r="Z23" s="67">
        <v>8.3564310000000006</v>
      </c>
      <c r="AA23" s="67">
        <v>8.3684639999999995</v>
      </c>
      <c r="AB23" s="67">
        <v>8.3801030000000001</v>
      </c>
      <c r="AC23" s="67">
        <v>8.3965829999999997</v>
      </c>
      <c r="AD23" s="67">
        <v>8.4168500000000002</v>
      </c>
      <c r="AE23" s="67">
        <v>8.4363969999999995</v>
      </c>
      <c r="AF23" s="67">
        <v>8.4593880000000006</v>
      </c>
      <c r="AG23" s="67">
        <v>8.4921260000000007</v>
      </c>
      <c r="AH23" s="67">
        <v>8.5171620000000008</v>
      </c>
      <c r="AI23" s="67">
        <v>8.5484519999999993</v>
      </c>
      <c r="AJ23" s="67">
        <v>8.5747789999999995</v>
      </c>
      <c r="AK23" s="68">
        <v>-3.869E-3</v>
      </c>
    </row>
    <row r="24" spans="1:37" ht="15" customHeight="1">
      <c r="A24" s="63" t="s">
        <v>125</v>
      </c>
      <c r="B24" s="65" t="s">
        <v>126</v>
      </c>
      <c r="C24" s="69">
        <v>19.890506999999999</v>
      </c>
      <c r="D24" s="69">
        <v>21.13739</v>
      </c>
      <c r="E24" s="69">
        <v>20.785564000000001</v>
      </c>
      <c r="F24" s="69">
        <v>20.438293000000002</v>
      </c>
      <c r="G24" s="69">
        <v>20.126525999999998</v>
      </c>
      <c r="H24" s="69">
        <v>19.881618</v>
      </c>
      <c r="I24" s="69">
        <v>19.686737000000001</v>
      </c>
      <c r="J24" s="69">
        <v>19.553159999999998</v>
      </c>
      <c r="K24" s="69">
        <v>19.385044000000001</v>
      </c>
      <c r="L24" s="69">
        <v>19.266071</v>
      </c>
      <c r="M24" s="69">
        <v>19.182390000000002</v>
      </c>
      <c r="N24" s="69">
        <v>19.134342</v>
      </c>
      <c r="O24" s="69">
        <v>19.125114</v>
      </c>
      <c r="P24" s="69">
        <v>19.107361000000001</v>
      </c>
      <c r="Q24" s="69">
        <v>19.089321000000002</v>
      </c>
      <c r="R24" s="69">
        <v>19.023792</v>
      </c>
      <c r="S24" s="69">
        <v>19.009331</v>
      </c>
      <c r="T24" s="69">
        <v>19.004656000000001</v>
      </c>
      <c r="U24" s="69">
        <v>19.030251</v>
      </c>
      <c r="V24" s="69">
        <v>19.070952999999999</v>
      </c>
      <c r="W24" s="69">
        <v>19.095397999999999</v>
      </c>
      <c r="X24" s="69">
        <v>19.131874</v>
      </c>
      <c r="Y24" s="69">
        <v>19.179296000000001</v>
      </c>
      <c r="Z24" s="69">
        <v>19.223483999999999</v>
      </c>
      <c r="AA24" s="69">
        <v>19.256827999999999</v>
      </c>
      <c r="AB24" s="69">
        <v>19.291943</v>
      </c>
      <c r="AC24" s="69">
        <v>19.331935999999999</v>
      </c>
      <c r="AD24" s="69">
        <v>19.377376999999999</v>
      </c>
      <c r="AE24" s="69">
        <v>19.4221</v>
      </c>
      <c r="AF24" s="69">
        <v>19.470942999999998</v>
      </c>
      <c r="AG24" s="69">
        <v>19.528808999999999</v>
      </c>
      <c r="AH24" s="69">
        <v>19.577929000000001</v>
      </c>
      <c r="AI24" s="69">
        <v>19.631606999999999</v>
      </c>
      <c r="AJ24" s="69">
        <v>19.682503000000001</v>
      </c>
      <c r="AK24" s="70">
        <v>-2.2260000000000001E-3</v>
      </c>
    </row>
    <row r="25" spans="1:37" ht="15" customHeight="1">
      <c r="A25" s="63" t="s">
        <v>127</v>
      </c>
    </row>
    <row r="26" spans="1:37" ht="15" customHeight="1">
      <c r="B26" s="65" t="s">
        <v>128</v>
      </c>
    </row>
    <row r="27" spans="1:37" ht="15" customHeight="1">
      <c r="B27" s="66" t="s">
        <v>110</v>
      </c>
      <c r="C27" s="67">
        <v>0.15098</v>
      </c>
      <c r="D27" s="67">
        <v>0.156914</v>
      </c>
      <c r="E27" s="67">
        <v>0.15376400000000001</v>
      </c>
      <c r="F27" s="67">
        <v>0.155579</v>
      </c>
      <c r="G27" s="67">
        <v>0.15628500000000001</v>
      </c>
      <c r="H27" s="67">
        <v>0.155724</v>
      </c>
      <c r="I27" s="67">
        <v>0.155943</v>
      </c>
      <c r="J27" s="67">
        <v>0.155472</v>
      </c>
      <c r="K27" s="67">
        <v>0.15490999999999999</v>
      </c>
      <c r="L27" s="67">
        <v>0.155002</v>
      </c>
      <c r="M27" s="67">
        <v>0.15576300000000001</v>
      </c>
      <c r="N27" s="67">
        <v>0.15695200000000001</v>
      </c>
      <c r="O27" s="67">
        <v>0.158334</v>
      </c>
      <c r="P27" s="67">
        <v>0.16022800000000001</v>
      </c>
      <c r="Q27" s="67">
        <v>0.16214400000000001</v>
      </c>
      <c r="R27" s="67">
        <v>0.163552</v>
      </c>
      <c r="S27" s="67">
        <v>0.16478799999999999</v>
      </c>
      <c r="T27" s="67">
        <v>0.16606199999999999</v>
      </c>
      <c r="U27" s="67">
        <v>0.16742599999999999</v>
      </c>
      <c r="V27" s="67">
        <v>0.16869300000000001</v>
      </c>
      <c r="W27" s="67">
        <v>0.17019799999999999</v>
      </c>
      <c r="X27" s="67">
        <v>0.17183799999999999</v>
      </c>
      <c r="Y27" s="67">
        <v>0.17344999999999999</v>
      </c>
      <c r="Z27" s="67">
        <v>0.17510000000000001</v>
      </c>
      <c r="AA27" s="67">
        <v>0.17694199999999999</v>
      </c>
      <c r="AB27" s="67">
        <v>0.178648</v>
      </c>
      <c r="AC27" s="67">
        <v>0.180312</v>
      </c>
      <c r="AD27" s="67">
        <v>0.182004</v>
      </c>
      <c r="AE27" s="67">
        <v>0.183861</v>
      </c>
      <c r="AF27" s="67">
        <v>0.18585599999999999</v>
      </c>
      <c r="AG27" s="67">
        <v>0.18790899999999999</v>
      </c>
      <c r="AH27" s="67">
        <v>0.18998799999999999</v>
      </c>
      <c r="AI27" s="67">
        <v>0.19227</v>
      </c>
      <c r="AJ27" s="67">
        <v>0.19475999999999999</v>
      </c>
      <c r="AK27" s="68">
        <v>6.7749999999999998E-3</v>
      </c>
    </row>
    <row r="28" spans="1:37" ht="15" customHeight="1">
      <c r="A28" s="63" t="s">
        <v>129</v>
      </c>
      <c r="B28" s="66" t="s">
        <v>130</v>
      </c>
      <c r="C28" s="67">
        <v>0.37395</v>
      </c>
      <c r="D28" s="67">
        <v>0.37157899999999999</v>
      </c>
      <c r="E28" s="67">
        <v>0.37192399999999998</v>
      </c>
      <c r="F28" s="67">
        <v>0.371641</v>
      </c>
      <c r="G28" s="67">
        <v>0.372172</v>
      </c>
      <c r="H28" s="67">
        <v>0.372589</v>
      </c>
      <c r="I28" s="67">
        <v>0.37275999999999998</v>
      </c>
      <c r="J28" s="67">
        <v>0.37290600000000002</v>
      </c>
      <c r="K28" s="67">
        <v>0.37340000000000001</v>
      </c>
      <c r="L28" s="67">
        <v>0.373969</v>
      </c>
      <c r="M28" s="67">
        <v>0.37418800000000002</v>
      </c>
      <c r="N28" s="67">
        <v>0.37482100000000002</v>
      </c>
      <c r="O28" s="67">
        <v>0.374859</v>
      </c>
      <c r="P28" s="67">
        <v>0.375583</v>
      </c>
      <c r="Q28" s="67">
        <v>0.37609599999999999</v>
      </c>
      <c r="R28" s="67">
        <v>0.37668699999999999</v>
      </c>
      <c r="S28" s="67">
        <v>0.37740800000000002</v>
      </c>
      <c r="T28" s="67">
        <v>0.37801400000000002</v>
      </c>
      <c r="U28" s="67">
        <v>0.37864700000000001</v>
      </c>
      <c r="V28" s="67">
        <v>0.37920199999999998</v>
      </c>
      <c r="W28" s="67">
        <v>0.38000800000000001</v>
      </c>
      <c r="X28" s="67">
        <v>0.38063999999999998</v>
      </c>
      <c r="Y28" s="67">
        <v>0.381241</v>
      </c>
      <c r="Z28" s="67">
        <v>0.381832</v>
      </c>
      <c r="AA28" s="67">
        <v>0.38253700000000002</v>
      </c>
      <c r="AB28" s="67">
        <v>0.38309900000000002</v>
      </c>
      <c r="AC28" s="67">
        <v>0.38386700000000001</v>
      </c>
      <c r="AD28" s="67">
        <v>0.38468799999999997</v>
      </c>
      <c r="AE28" s="67">
        <v>0.38544</v>
      </c>
      <c r="AF28" s="67">
        <v>0.38616</v>
      </c>
      <c r="AG28" s="67">
        <v>0.38691900000000001</v>
      </c>
      <c r="AH28" s="67">
        <v>0.38757799999999998</v>
      </c>
      <c r="AI28" s="67">
        <v>0.38840200000000003</v>
      </c>
      <c r="AJ28" s="67">
        <v>0.38924799999999998</v>
      </c>
      <c r="AK28" s="68">
        <v>1.4530000000000001E-3</v>
      </c>
    </row>
    <row r="29" spans="1:37" ht="15" customHeight="1">
      <c r="A29" s="63" t="s">
        <v>131</v>
      </c>
      <c r="B29" s="66" t="s">
        <v>132</v>
      </c>
      <c r="C29" s="67">
        <v>1.07E-3</v>
      </c>
      <c r="D29" s="67">
        <v>2.9700000000000001E-4</v>
      </c>
      <c r="E29" s="67">
        <v>8.5700000000000001E-4</v>
      </c>
      <c r="F29" s="67">
        <v>2.1599999999999999E-4</v>
      </c>
      <c r="G29" s="67">
        <v>2.6800000000000001E-4</v>
      </c>
      <c r="H29" s="67">
        <v>3.0600000000000001E-4</v>
      </c>
      <c r="I29" s="67">
        <v>3.1399999999999999E-4</v>
      </c>
      <c r="J29" s="67">
        <v>3.2299999999999999E-4</v>
      </c>
      <c r="K29" s="67">
        <v>3.4499999999999998E-4</v>
      </c>
      <c r="L29" s="67">
        <v>3.4499999999999998E-4</v>
      </c>
      <c r="M29" s="67">
        <v>3.2000000000000003E-4</v>
      </c>
      <c r="N29" s="67">
        <v>3.2600000000000001E-4</v>
      </c>
      <c r="O29" s="67">
        <v>2.8499999999999999E-4</v>
      </c>
      <c r="P29" s="67">
        <v>3.4499999999999998E-4</v>
      </c>
      <c r="Q29" s="67">
        <v>3.8200000000000002E-4</v>
      </c>
      <c r="R29" s="67">
        <v>3.8900000000000002E-4</v>
      </c>
      <c r="S29" s="67">
        <v>4.3300000000000001E-4</v>
      </c>
      <c r="T29" s="67">
        <v>4.7899999999999999E-4</v>
      </c>
      <c r="U29" s="67">
        <v>5.0900000000000001E-4</v>
      </c>
      <c r="V29" s="67">
        <v>5.2999999999999998E-4</v>
      </c>
      <c r="W29" s="67">
        <v>5.9400000000000002E-4</v>
      </c>
      <c r="X29" s="67">
        <v>6.3199999999999997E-4</v>
      </c>
      <c r="Y29" s="67">
        <v>6.7299999999999999E-4</v>
      </c>
      <c r="Z29" s="67">
        <v>7.2800000000000002E-4</v>
      </c>
      <c r="AA29" s="67">
        <v>7.8899999999999999E-4</v>
      </c>
      <c r="AB29" s="67">
        <v>8.34E-4</v>
      </c>
      <c r="AC29" s="67">
        <v>8.9800000000000004E-4</v>
      </c>
      <c r="AD29" s="67">
        <v>9.9299999999999996E-4</v>
      </c>
      <c r="AE29" s="67">
        <v>1.0480000000000001E-3</v>
      </c>
      <c r="AF29" s="67">
        <v>1.1410000000000001E-3</v>
      </c>
      <c r="AG29" s="67">
        <v>1.222E-3</v>
      </c>
      <c r="AH29" s="67">
        <v>1.281E-3</v>
      </c>
      <c r="AI29" s="67">
        <v>1.3829999999999999E-3</v>
      </c>
      <c r="AJ29" s="67">
        <v>1.48E-3</v>
      </c>
      <c r="AK29" s="68">
        <v>5.1479999999999998E-2</v>
      </c>
    </row>
    <row r="30" spans="1:37" ht="15" customHeight="1">
      <c r="A30" s="63" t="s">
        <v>133</v>
      </c>
      <c r="B30" s="66" t="s">
        <v>134</v>
      </c>
      <c r="C30" s="67">
        <v>0.33038000000000001</v>
      </c>
      <c r="D30" s="67">
        <v>0.34564600000000001</v>
      </c>
      <c r="E30" s="67">
        <v>0.34390999999999999</v>
      </c>
      <c r="F30" s="67">
        <v>0.332034</v>
      </c>
      <c r="G30" s="67">
        <v>0.33206200000000002</v>
      </c>
      <c r="H30" s="67">
        <v>0.332762</v>
      </c>
      <c r="I30" s="67">
        <v>0.33323399999999997</v>
      </c>
      <c r="J30" s="67">
        <v>0.33239200000000002</v>
      </c>
      <c r="K30" s="67">
        <v>0.329702</v>
      </c>
      <c r="L30" s="67">
        <v>0.32630999999999999</v>
      </c>
      <c r="M30" s="67">
        <v>0.32238</v>
      </c>
      <c r="N30" s="67">
        <v>0.31916800000000001</v>
      </c>
      <c r="O30" s="67">
        <v>0.31561600000000001</v>
      </c>
      <c r="P30" s="67">
        <v>0.312699</v>
      </c>
      <c r="Q30" s="67">
        <v>0.31013800000000002</v>
      </c>
      <c r="R30" s="67">
        <v>0.30774600000000002</v>
      </c>
      <c r="S30" s="67">
        <v>0.30533700000000003</v>
      </c>
      <c r="T30" s="67">
        <v>0.30329899999999999</v>
      </c>
      <c r="U30" s="67">
        <v>0.30132799999999998</v>
      </c>
      <c r="V30" s="67">
        <v>0.29911300000000002</v>
      </c>
      <c r="W30" s="67">
        <v>0.29739300000000002</v>
      </c>
      <c r="X30" s="67">
        <v>0.29575099999999999</v>
      </c>
      <c r="Y30" s="67">
        <v>0.29410900000000001</v>
      </c>
      <c r="Z30" s="67">
        <v>0.29235899999999998</v>
      </c>
      <c r="AA30" s="67">
        <v>0.29083599999999998</v>
      </c>
      <c r="AB30" s="67">
        <v>0.28927599999999998</v>
      </c>
      <c r="AC30" s="67">
        <v>0.28790199999999999</v>
      </c>
      <c r="AD30" s="67">
        <v>0.28682200000000002</v>
      </c>
      <c r="AE30" s="67">
        <v>0.28575899999999999</v>
      </c>
      <c r="AF30" s="67">
        <v>0.28485899999999997</v>
      </c>
      <c r="AG30" s="67">
        <v>0.284109</v>
      </c>
      <c r="AH30" s="67">
        <v>0.283223</v>
      </c>
      <c r="AI30" s="67">
        <v>0.282389</v>
      </c>
      <c r="AJ30" s="67">
        <v>0.28157700000000002</v>
      </c>
      <c r="AK30" s="68">
        <v>-6.3860000000000002E-3</v>
      </c>
    </row>
    <row r="31" spans="1:37" ht="15" customHeight="1">
      <c r="A31" s="63" t="s">
        <v>135</v>
      </c>
      <c r="B31" s="66" t="s">
        <v>136</v>
      </c>
      <c r="C31" s="67">
        <v>4.9399999999999999E-3</v>
      </c>
      <c r="D31" s="67">
        <v>1.7718000000000001E-2</v>
      </c>
      <c r="E31" s="67">
        <v>4.4896999999999999E-2</v>
      </c>
      <c r="F31" s="67">
        <v>3.3534000000000001E-2</v>
      </c>
      <c r="G31" s="67">
        <v>2.7099999999999999E-2</v>
      </c>
      <c r="H31" s="67">
        <v>2.2142999999999999E-2</v>
      </c>
      <c r="I31" s="67">
        <v>1.5805E-2</v>
      </c>
      <c r="J31" s="67">
        <v>8.9689999999999995E-3</v>
      </c>
      <c r="K31" s="67">
        <v>8.4969999999999993E-3</v>
      </c>
      <c r="L31" s="67">
        <v>6.7819999999999998E-3</v>
      </c>
      <c r="M31" s="67">
        <v>4.2750000000000002E-3</v>
      </c>
      <c r="N31" s="67">
        <v>4.0610000000000004E-3</v>
      </c>
      <c r="O31" s="67">
        <v>2.6930000000000001E-3</v>
      </c>
      <c r="P31" s="67">
        <v>3.0109999999999998E-3</v>
      </c>
      <c r="Q31" s="67">
        <v>2.882E-3</v>
      </c>
      <c r="R31" s="67">
        <v>2.5539999999999998E-3</v>
      </c>
      <c r="S31" s="67">
        <v>3.0370000000000002E-3</v>
      </c>
      <c r="T31" s="67">
        <v>3.1459999999999999E-3</v>
      </c>
      <c r="U31" s="67">
        <v>3.4250000000000001E-3</v>
      </c>
      <c r="V31" s="67">
        <v>3.101E-3</v>
      </c>
      <c r="W31" s="67">
        <v>3.6180000000000001E-3</v>
      </c>
      <c r="X31" s="67">
        <v>3.954E-3</v>
      </c>
      <c r="Y31" s="67">
        <v>4.1029999999999999E-3</v>
      </c>
      <c r="Z31" s="67">
        <v>4.4660000000000004E-3</v>
      </c>
      <c r="AA31" s="67">
        <v>4.9179999999999996E-3</v>
      </c>
      <c r="AB31" s="67">
        <v>4.6909999999999999E-3</v>
      </c>
      <c r="AC31" s="67">
        <v>5.4260000000000003E-3</v>
      </c>
      <c r="AD31" s="67">
        <v>6.3959999999999998E-3</v>
      </c>
      <c r="AE31" s="67">
        <v>6.888E-3</v>
      </c>
      <c r="AF31" s="67">
        <v>7.796E-3</v>
      </c>
      <c r="AG31" s="67">
        <v>8.5920000000000007E-3</v>
      </c>
      <c r="AH31" s="67">
        <v>9.391E-3</v>
      </c>
      <c r="AI31" s="67">
        <v>1.0486000000000001E-2</v>
      </c>
      <c r="AJ31" s="67">
        <v>1.1410999999999999E-2</v>
      </c>
      <c r="AK31" s="68">
        <v>-1.3656E-2</v>
      </c>
    </row>
    <row r="32" spans="1:37" ht="15" customHeight="1">
      <c r="A32" s="63" t="s">
        <v>137</v>
      </c>
      <c r="B32" s="66" t="s">
        <v>114</v>
      </c>
      <c r="C32" s="67">
        <v>0.86131999999999997</v>
      </c>
      <c r="D32" s="67">
        <v>0.89215299999999997</v>
      </c>
      <c r="E32" s="67">
        <v>0.91535100000000003</v>
      </c>
      <c r="F32" s="67">
        <v>0.89300400000000002</v>
      </c>
      <c r="G32" s="67">
        <v>0.88788599999999995</v>
      </c>
      <c r="H32" s="67">
        <v>0.88352399999999998</v>
      </c>
      <c r="I32" s="67">
        <v>0.87805599999999995</v>
      </c>
      <c r="J32" s="67">
        <v>0.870062</v>
      </c>
      <c r="K32" s="67">
        <v>0.86685500000000004</v>
      </c>
      <c r="L32" s="67">
        <v>0.86240899999999998</v>
      </c>
      <c r="M32" s="67">
        <v>0.85692599999999997</v>
      </c>
      <c r="N32" s="67">
        <v>0.85532799999999998</v>
      </c>
      <c r="O32" s="67">
        <v>0.85178600000000004</v>
      </c>
      <c r="P32" s="67">
        <v>0.85186600000000001</v>
      </c>
      <c r="Q32" s="67">
        <v>0.85164200000000001</v>
      </c>
      <c r="R32" s="67">
        <v>0.85092800000000002</v>
      </c>
      <c r="S32" s="67">
        <v>0.85100299999999995</v>
      </c>
      <c r="T32" s="67">
        <v>0.85099800000000003</v>
      </c>
      <c r="U32" s="67">
        <v>0.85133499999999995</v>
      </c>
      <c r="V32" s="67">
        <v>0.85063900000000003</v>
      </c>
      <c r="W32" s="67">
        <v>0.85181099999999998</v>
      </c>
      <c r="X32" s="67">
        <v>0.85281399999999996</v>
      </c>
      <c r="Y32" s="67">
        <v>0.853576</v>
      </c>
      <c r="Z32" s="67">
        <v>0.85448599999999997</v>
      </c>
      <c r="AA32" s="67">
        <v>0.85602199999999995</v>
      </c>
      <c r="AB32" s="67">
        <v>0.85654799999999998</v>
      </c>
      <c r="AC32" s="67">
        <v>0.85840499999999997</v>
      </c>
      <c r="AD32" s="67">
        <v>0.86090299999999997</v>
      </c>
      <c r="AE32" s="67">
        <v>0.86299599999999999</v>
      </c>
      <c r="AF32" s="67">
        <v>0.86581200000000003</v>
      </c>
      <c r="AG32" s="67">
        <v>0.86875000000000002</v>
      </c>
      <c r="AH32" s="67">
        <v>0.87146100000000004</v>
      </c>
      <c r="AI32" s="67">
        <v>0.87492899999999996</v>
      </c>
      <c r="AJ32" s="67">
        <v>0.87847699999999995</v>
      </c>
      <c r="AK32" s="68">
        <v>-4.8299999999999998E-4</v>
      </c>
    </row>
    <row r="33" spans="1:37" ht="15" customHeight="1">
      <c r="A33" s="63" t="s">
        <v>138</v>
      </c>
      <c r="B33" s="66" t="s">
        <v>116</v>
      </c>
      <c r="C33" s="67">
        <v>3.2811430000000001</v>
      </c>
      <c r="D33" s="67">
        <v>3.4196270000000002</v>
      </c>
      <c r="E33" s="67">
        <v>3.4308109999999998</v>
      </c>
      <c r="F33" s="67">
        <v>3.392611</v>
      </c>
      <c r="G33" s="67">
        <v>3.3985789999999998</v>
      </c>
      <c r="H33" s="67">
        <v>3.3996919999999999</v>
      </c>
      <c r="I33" s="67">
        <v>3.3941859999999999</v>
      </c>
      <c r="J33" s="67">
        <v>3.3850289999999998</v>
      </c>
      <c r="K33" s="67">
        <v>3.3807019999999999</v>
      </c>
      <c r="L33" s="67">
        <v>3.386571</v>
      </c>
      <c r="M33" s="67">
        <v>3.4014579999999999</v>
      </c>
      <c r="N33" s="67">
        <v>3.4202219999999999</v>
      </c>
      <c r="O33" s="67">
        <v>3.4312200000000002</v>
      </c>
      <c r="P33" s="67">
        <v>3.446507</v>
      </c>
      <c r="Q33" s="67">
        <v>3.4665520000000001</v>
      </c>
      <c r="R33" s="67">
        <v>3.4878809999999998</v>
      </c>
      <c r="S33" s="67">
        <v>3.5087519999999999</v>
      </c>
      <c r="T33" s="67">
        <v>3.5317319999999999</v>
      </c>
      <c r="U33" s="67">
        <v>3.5565560000000001</v>
      </c>
      <c r="V33" s="67">
        <v>3.5824020000000001</v>
      </c>
      <c r="W33" s="67">
        <v>3.6088840000000002</v>
      </c>
      <c r="X33" s="67">
        <v>3.6380119999999998</v>
      </c>
      <c r="Y33" s="67">
        <v>3.6687560000000001</v>
      </c>
      <c r="Z33" s="67">
        <v>3.6994419999999999</v>
      </c>
      <c r="AA33" s="67">
        <v>3.7320679999999999</v>
      </c>
      <c r="AB33" s="67">
        <v>3.765784</v>
      </c>
      <c r="AC33" s="67">
        <v>3.800109</v>
      </c>
      <c r="AD33" s="67">
        <v>3.83575</v>
      </c>
      <c r="AE33" s="67">
        <v>3.8728530000000001</v>
      </c>
      <c r="AF33" s="67">
        <v>3.9129969999999998</v>
      </c>
      <c r="AG33" s="67">
        <v>3.9534449999999999</v>
      </c>
      <c r="AH33" s="67">
        <v>3.9931640000000002</v>
      </c>
      <c r="AI33" s="67">
        <v>4.0308590000000004</v>
      </c>
      <c r="AJ33" s="67">
        <v>4.0688000000000004</v>
      </c>
      <c r="AK33" s="68">
        <v>5.4469999999999996E-3</v>
      </c>
    </row>
    <row r="34" spans="1:37" ht="15" customHeight="1">
      <c r="A34" s="63" t="s">
        <v>139</v>
      </c>
      <c r="B34" s="66" t="s">
        <v>140</v>
      </c>
      <c r="C34" s="67">
        <v>2.0660000000000001E-2</v>
      </c>
      <c r="D34" s="67">
        <v>1.8319999999999999E-2</v>
      </c>
      <c r="E34" s="67">
        <v>1.8394000000000001E-2</v>
      </c>
      <c r="F34" s="67">
        <v>1.8297999999999998E-2</v>
      </c>
      <c r="G34" s="67">
        <v>1.8325000000000001E-2</v>
      </c>
      <c r="H34" s="67">
        <v>1.8317E-2</v>
      </c>
      <c r="I34" s="67">
        <v>1.831E-2</v>
      </c>
      <c r="J34" s="67">
        <v>1.8284999999999999E-2</v>
      </c>
      <c r="K34" s="67">
        <v>1.8265E-2</v>
      </c>
      <c r="L34" s="67">
        <v>1.8248E-2</v>
      </c>
      <c r="M34" s="67">
        <v>1.8231000000000001E-2</v>
      </c>
      <c r="N34" s="67">
        <v>1.8228000000000001E-2</v>
      </c>
      <c r="O34" s="67">
        <v>1.8217000000000001E-2</v>
      </c>
      <c r="P34" s="67">
        <v>1.821E-2</v>
      </c>
      <c r="Q34" s="67">
        <v>1.8189E-2</v>
      </c>
      <c r="R34" s="67">
        <v>1.8183000000000001E-2</v>
      </c>
      <c r="S34" s="67">
        <v>1.8183000000000001E-2</v>
      </c>
      <c r="T34" s="67">
        <v>1.8176000000000001E-2</v>
      </c>
      <c r="U34" s="67">
        <v>1.8165000000000001E-2</v>
      </c>
      <c r="V34" s="67">
        <v>1.8155000000000001E-2</v>
      </c>
      <c r="W34" s="67">
        <v>1.8144E-2</v>
      </c>
      <c r="X34" s="67">
        <v>1.8133E-2</v>
      </c>
      <c r="Y34" s="67">
        <v>1.8127000000000001E-2</v>
      </c>
      <c r="Z34" s="67">
        <v>1.8124000000000001E-2</v>
      </c>
      <c r="AA34" s="67">
        <v>1.8121000000000002E-2</v>
      </c>
      <c r="AB34" s="67">
        <v>1.8121000000000002E-2</v>
      </c>
      <c r="AC34" s="67">
        <v>1.8121000000000002E-2</v>
      </c>
      <c r="AD34" s="67">
        <v>1.8119E-2</v>
      </c>
      <c r="AE34" s="67">
        <v>1.8114000000000002E-2</v>
      </c>
      <c r="AF34" s="67">
        <v>1.8103000000000001E-2</v>
      </c>
      <c r="AG34" s="67">
        <v>1.8096000000000001E-2</v>
      </c>
      <c r="AH34" s="67">
        <v>1.8086999999999999E-2</v>
      </c>
      <c r="AI34" s="67">
        <v>1.8078E-2</v>
      </c>
      <c r="AJ34" s="67">
        <v>1.8069000000000002E-2</v>
      </c>
      <c r="AK34" s="68">
        <v>-4.3100000000000001E-4</v>
      </c>
    </row>
    <row r="35" spans="1:37" ht="15" customHeight="1">
      <c r="A35" s="63" t="s">
        <v>141</v>
      </c>
      <c r="B35" s="66" t="s">
        <v>142</v>
      </c>
      <c r="C35" s="67">
        <v>0.141098</v>
      </c>
      <c r="D35" s="67">
        <v>0.141098</v>
      </c>
      <c r="E35" s="67">
        <v>0.141097</v>
      </c>
      <c r="F35" s="67">
        <v>0.141097</v>
      </c>
      <c r="G35" s="67">
        <v>0.141097</v>
      </c>
      <c r="H35" s="67">
        <v>0.141097</v>
      </c>
      <c r="I35" s="67">
        <v>0.141097</v>
      </c>
      <c r="J35" s="67">
        <v>0.141097</v>
      </c>
      <c r="K35" s="67">
        <v>0.141097</v>
      </c>
      <c r="L35" s="67">
        <v>0.141097</v>
      </c>
      <c r="M35" s="67">
        <v>0.141097</v>
      </c>
      <c r="N35" s="67">
        <v>0.141097</v>
      </c>
      <c r="O35" s="67">
        <v>0.141097</v>
      </c>
      <c r="P35" s="67">
        <v>0.141097</v>
      </c>
      <c r="Q35" s="67">
        <v>0.141097</v>
      </c>
      <c r="R35" s="67">
        <v>0.141097</v>
      </c>
      <c r="S35" s="67">
        <v>0.141097</v>
      </c>
      <c r="T35" s="67">
        <v>0.141097</v>
      </c>
      <c r="U35" s="67">
        <v>0.141097</v>
      </c>
      <c r="V35" s="67">
        <v>0.141097</v>
      </c>
      <c r="W35" s="67">
        <v>0.141097</v>
      </c>
      <c r="X35" s="67">
        <v>0.141097</v>
      </c>
      <c r="Y35" s="67">
        <v>0.141097</v>
      </c>
      <c r="Z35" s="67">
        <v>0.141097</v>
      </c>
      <c r="AA35" s="67">
        <v>0.141097</v>
      </c>
      <c r="AB35" s="67">
        <v>0.141097</v>
      </c>
      <c r="AC35" s="67">
        <v>0.141098</v>
      </c>
      <c r="AD35" s="67">
        <v>0.141097</v>
      </c>
      <c r="AE35" s="67">
        <v>0.141097</v>
      </c>
      <c r="AF35" s="67">
        <v>0.141097</v>
      </c>
      <c r="AG35" s="67">
        <v>0.141097</v>
      </c>
      <c r="AH35" s="67">
        <v>0.141097</v>
      </c>
      <c r="AI35" s="67">
        <v>0.141097</v>
      </c>
      <c r="AJ35" s="67">
        <v>0.141097</v>
      </c>
      <c r="AK35" s="68">
        <v>0</v>
      </c>
    </row>
    <row r="36" spans="1:37" ht="15" customHeight="1">
      <c r="A36" s="63" t="s">
        <v>143</v>
      </c>
      <c r="B36" s="66" t="s">
        <v>120</v>
      </c>
      <c r="C36" s="67">
        <v>4.6034980000000001</v>
      </c>
      <c r="D36" s="67">
        <v>4.682709</v>
      </c>
      <c r="E36" s="67">
        <v>4.6308550000000004</v>
      </c>
      <c r="F36" s="67">
        <v>4.6987030000000001</v>
      </c>
      <c r="G36" s="67">
        <v>4.7266760000000003</v>
      </c>
      <c r="H36" s="67">
        <v>4.7494860000000001</v>
      </c>
      <c r="I36" s="67">
        <v>4.7662849999999999</v>
      </c>
      <c r="J36" s="67">
        <v>4.7823140000000004</v>
      </c>
      <c r="K36" s="67">
        <v>4.7986430000000002</v>
      </c>
      <c r="L36" s="67">
        <v>4.8081899999999997</v>
      </c>
      <c r="M36" s="67">
        <v>4.8227650000000004</v>
      </c>
      <c r="N36" s="67">
        <v>4.8414279999999996</v>
      </c>
      <c r="O36" s="67">
        <v>4.864179</v>
      </c>
      <c r="P36" s="67">
        <v>4.8737149999999998</v>
      </c>
      <c r="Q36" s="67">
        <v>4.8869119999999997</v>
      </c>
      <c r="R36" s="67">
        <v>4.9023700000000003</v>
      </c>
      <c r="S36" s="67">
        <v>4.9197839999999999</v>
      </c>
      <c r="T36" s="67">
        <v>4.9397919999999997</v>
      </c>
      <c r="U36" s="67">
        <v>4.9623879999999998</v>
      </c>
      <c r="V36" s="67">
        <v>4.9862010000000003</v>
      </c>
      <c r="W36" s="67">
        <v>5.0112899999999998</v>
      </c>
      <c r="X36" s="67">
        <v>5.0391399999999997</v>
      </c>
      <c r="Y36" s="67">
        <v>5.0702030000000002</v>
      </c>
      <c r="Z36" s="67">
        <v>5.0962839999999998</v>
      </c>
      <c r="AA36" s="67">
        <v>5.1244959999999997</v>
      </c>
      <c r="AB36" s="67">
        <v>5.1564180000000004</v>
      </c>
      <c r="AC36" s="67">
        <v>5.1927250000000003</v>
      </c>
      <c r="AD36" s="67">
        <v>5.231903</v>
      </c>
      <c r="AE36" s="67">
        <v>5.2742760000000004</v>
      </c>
      <c r="AF36" s="67">
        <v>5.3201590000000003</v>
      </c>
      <c r="AG36" s="67">
        <v>5.370177</v>
      </c>
      <c r="AH36" s="67">
        <v>5.4233219999999998</v>
      </c>
      <c r="AI36" s="67">
        <v>5.4808640000000004</v>
      </c>
      <c r="AJ36" s="67">
        <v>5.5433899999999996</v>
      </c>
      <c r="AK36" s="68">
        <v>5.287E-3</v>
      </c>
    </row>
    <row r="37" spans="1:37" ht="15" customHeight="1">
      <c r="A37" s="63" t="s">
        <v>144</v>
      </c>
      <c r="B37" s="65" t="s">
        <v>122</v>
      </c>
      <c r="C37" s="69">
        <v>8.9077169999999999</v>
      </c>
      <c r="D37" s="69">
        <v>9.1539070000000002</v>
      </c>
      <c r="E37" s="69">
        <v>9.1365079999999992</v>
      </c>
      <c r="F37" s="69">
        <v>9.143713</v>
      </c>
      <c r="G37" s="69">
        <v>9.1725650000000005</v>
      </c>
      <c r="H37" s="69">
        <v>9.1921149999999994</v>
      </c>
      <c r="I37" s="69">
        <v>9.1979340000000001</v>
      </c>
      <c r="J37" s="69">
        <v>9.1967859999999995</v>
      </c>
      <c r="K37" s="69">
        <v>9.2055640000000007</v>
      </c>
      <c r="L37" s="69">
        <v>9.2165149999999993</v>
      </c>
      <c r="M37" s="69">
        <v>9.2404779999999995</v>
      </c>
      <c r="N37" s="69">
        <v>9.2763019999999994</v>
      </c>
      <c r="O37" s="69">
        <v>9.3064990000000005</v>
      </c>
      <c r="P37" s="69">
        <v>9.3313959999999998</v>
      </c>
      <c r="Q37" s="69">
        <v>9.3643920000000005</v>
      </c>
      <c r="R37" s="69">
        <v>9.4004589999999997</v>
      </c>
      <c r="S37" s="69">
        <v>9.4388179999999995</v>
      </c>
      <c r="T37" s="69">
        <v>9.4817970000000003</v>
      </c>
      <c r="U37" s="69">
        <v>9.5295419999999993</v>
      </c>
      <c r="V37" s="69">
        <v>9.5784950000000002</v>
      </c>
      <c r="W37" s="69">
        <v>9.6312259999999998</v>
      </c>
      <c r="X37" s="69">
        <v>9.6891960000000008</v>
      </c>
      <c r="Y37" s="69">
        <v>9.7517600000000009</v>
      </c>
      <c r="Z37" s="69">
        <v>9.8094339999999995</v>
      </c>
      <c r="AA37" s="69">
        <v>9.8718039999999991</v>
      </c>
      <c r="AB37" s="69">
        <v>9.9379690000000007</v>
      </c>
      <c r="AC37" s="69">
        <v>10.010458</v>
      </c>
      <c r="AD37" s="69">
        <v>10.087774</v>
      </c>
      <c r="AE37" s="69">
        <v>10.169335999999999</v>
      </c>
      <c r="AF37" s="69">
        <v>10.258167</v>
      </c>
      <c r="AG37" s="69">
        <v>10.351568</v>
      </c>
      <c r="AH37" s="69">
        <v>10.447129</v>
      </c>
      <c r="AI37" s="69">
        <v>10.545828</v>
      </c>
      <c r="AJ37" s="69">
        <v>10.649832999999999</v>
      </c>
      <c r="AK37" s="70">
        <v>4.7410000000000004E-3</v>
      </c>
    </row>
    <row r="38" spans="1:37" ht="15" customHeight="1">
      <c r="A38" s="63" t="s">
        <v>145</v>
      </c>
      <c r="B38" s="66" t="s">
        <v>124</v>
      </c>
      <c r="C38" s="67">
        <v>9.0746959999999994</v>
      </c>
      <c r="D38" s="67">
        <v>9.113569</v>
      </c>
      <c r="E38" s="67">
        <v>8.9119019999999995</v>
      </c>
      <c r="F38" s="67">
        <v>8.9244319999999995</v>
      </c>
      <c r="G38" s="67">
        <v>8.7874540000000003</v>
      </c>
      <c r="H38" s="67">
        <v>8.6599199999999996</v>
      </c>
      <c r="I38" s="67">
        <v>8.5508880000000005</v>
      </c>
      <c r="J38" s="67">
        <v>8.5058559999999996</v>
      </c>
      <c r="K38" s="67">
        <v>8.4265249999999998</v>
      </c>
      <c r="L38" s="67">
        <v>8.3483339999999995</v>
      </c>
      <c r="M38" s="67">
        <v>8.2950979999999994</v>
      </c>
      <c r="N38" s="67">
        <v>8.2607510000000008</v>
      </c>
      <c r="O38" s="67">
        <v>8.2693220000000007</v>
      </c>
      <c r="P38" s="67">
        <v>8.2424900000000001</v>
      </c>
      <c r="Q38" s="67">
        <v>8.2094369999999994</v>
      </c>
      <c r="R38" s="67">
        <v>8.1380060000000007</v>
      </c>
      <c r="S38" s="67">
        <v>8.1146940000000001</v>
      </c>
      <c r="T38" s="67">
        <v>8.0841119999999993</v>
      </c>
      <c r="U38" s="67">
        <v>8.0814749999999993</v>
      </c>
      <c r="V38" s="67">
        <v>8.0937970000000004</v>
      </c>
      <c r="W38" s="67">
        <v>8.0907879999999999</v>
      </c>
      <c r="X38" s="67">
        <v>8.0992169999999994</v>
      </c>
      <c r="Y38" s="67">
        <v>8.1197579999999991</v>
      </c>
      <c r="Z38" s="67">
        <v>8.1280570000000001</v>
      </c>
      <c r="AA38" s="67">
        <v>8.1352790000000006</v>
      </c>
      <c r="AB38" s="67">
        <v>8.1454920000000008</v>
      </c>
      <c r="AC38" s="67">
        <v>8.1661780000000004</v>
      </c>
      <c r="AD38" s="67">
        <v>8.1929470000000002</v>
      </c>
      <c r="AE38" s="67">
        <v>8.2250399999999999</v>
      </c>
      <c r="AF38" s="67">
        <v>8.2663270000000004</v>
      </c>
      <c r="AG38" s="67">
        <v>8.3251469999999994</v>
      </c>
      <c r="AH38" s="67">
        <v>8.3817199999999996</v>
      </c>
      <c r="AI38" s="67">
        <v>8.4511310000000002</v>
      </c>
      <c r="AJ38" s="67">
        <v>8.5210530000000002</v>
      </c>
      <c r="AK38" s="68">
        <v>-2.0990000000000002E-3</v>
      </c>
    </row>
    <row r="39" spans="1:37" ht="15" customHeight="1">
      <c r="A39" s="63" t="s">
        <v>146</v>
      </c>
      <c r="B39" s="65" t="s">
        <v>126</v>
      </c>
      <c r="C39" s="69">
        <v>17.982412</v>
      </c>
      <c r="D39" s="69">
        <v>18.267475000000001</v>
      </c>
      <c r="E39" s="69">
        <v>18.048410000000001</v>
      </c>
      <c r="F39" s="69">
        <v>18.068145999999999</v>
      </c>
      <c r="G39" s="69">
        <v>17.960018000000002</v>
      </c>
      <c r="H39" s="69">
        <v>17.852035999999998</v>
      </c>
      <c r="I39" s="69">
        <v>17.748821</v>
      </c>
      <c r="J39" s="69">
        <v>17.702641</v>
      </c>
      <c r="K39" s="69">
        <v>17.632088</v>
      </c>
      <c r="L39" s="69">
        <v>17.56485</v>
      </c>
      <c r="M39" s="69">
        <v>17.535575999999999</v>
      </c>
      <c r="N39" s="69">
        <v>17.537051999999999</v>
      </c>
      <c r="O39" s="69">
        <v>17.575821000000001</v>
      </c>
      <c r="P39" s="69">
        <v>17.573886999999999</v>
      </c>
      <c r="Q39" s="69">
        <v>17.573830000000001</v>
      </c>
      <c r="R39" s="69">
        <v>17.538464999999999</v>
      </c>
      <c r="S39" s="69">
        <v>17.553512999999999</v>
      </c>
      <c r="T39" s="69">
        <v>17.565909999999999</v>
      </c>
      <c r="U39" s="69">
        <v>17.611017</v>
      </c>
      <c r="V39" s="69">
        <v>17.672291000000001</v>
      </c>
      <c r="W39" s="69">
        <v>17.722013</v>
      </c>
      <c r="X39" s="69">
        <v>17.788414</v>
      </c>
      <c r="Y39" s="69">
        <v>17.871517000000001</v>
      </c>
      <c r="Z39" s="69">
        <v>17.93749</v>
      </c>
      <c r="AA39" s="69">
        <v>18.007083999999999</v>
      </c>
      <c r="AB39" s="69">
        <v>18.083462000000001</v>
      </c>
      <c r="AC39" s="69">
        <v>18.176635999999998</v>
      </c>
      <c r="AD39" s="69">
        <v>18.280722000000001</v>
      </c>
      <c r="AE39" s="69">
        <v>18.394376999999999</v>
      </c>
      <c r="AF39" s="69">
        <v>18.524494000000001</v>
      </c>
      <c r="AG39" s="69">
        <v>18.676715999999999</v>
      </c>
      <c r="AH39" s="69">
        <v>18.828849999999999</v>
      </c>
      <c r="AI39" s="69">
        <v>18.996960000000001</v>
      </c>
      <c r="AJ39" s="69">
        <v>19.170887</v>
      </c>
      <c r="AK39" s="70">
        <v>1.5100000000000001E-3</v>
      </c>
    </row>
    <row r="40" spans="1:37" ht="15" customHeight="1">
      <c r="A40" s="63" t="s">
        <v>147</v>
      </c>
    </row>
    <row r="41" spans="1:37" ht="15" customHeight="1">
      <c r="B41" s="65" t="s">
        <v>148</v>
      </c>
    </row>
    <row r="42" spans="1:37" ht="15" customHeight="1">
      <c r="B42" s="66" t="s">
        <v>149</v>
      </c>
      <c r="C42" s="67">
        <v>2.8</v>
      </c>
      <c r="D42" s="67">
        <v>3.1055999999999999</v>
      </c>
      <c r="E42" s="67">
        <v>3.2343000000000002</v>
      </c>
      <c r="F42" s="67">
        <v>3.1327799999999999</v>
      </c>
      <c r="G42" s="67">
        <v>3.3448120000000001</v>
      </c>
      <c r="H42" s="67">
        <v>3.4394290000000001</v>
      </c>
      <c r="I42" s="67">
        <v>3.5009269999999999</v>
      </c>
      <c r="J42" s="67">
        <v>3.5740699999999999</v>
      </c>
      <c r="K42" s="67">
        <v>3.6247609999999999</v>
      </c>
      <c r="L42" s="67">
        <v>3.6595010000000001</v>
      </c>
      <c r="M42" s="67">
        <v>3.7414679999999998</v>
      </c>
      <c r="N42" s="67">
        <v>3.7875450000000002</v>
      </c>
      <c r="O42" s="67">
        <v>3.8537360000000001</v>
      </c>
      <c r="P42" s="67">
        <v>3.881103</v>
      </c>
      <c r="Q42" s="67">
        <v>3.9278979999999999</v>
      </c>
      <c r="R42" s="67">
        <v>3.9753039999999999</v>
      </c>
      <c r="S42" s="67">
        <v>4.0101680000000002</v>
      </c>
      <c r="T42" s="67">
        <v>4.0045400000000004</v>
      </c>
      <c r="U42" s="67">
        <v>4.0308339999999996</v>
      </c>
      <c r="V42" s="67">
        <v>4.0681200000000004</v>
      </c>
      <c r="W42" s="67">
        <v>4.0792210000000004</v>
      </c>
      <c r="X42" s="67">
        <v>4.1340669999999999</v>
      </c>
      <c r="Y42" s="67">
        <v>4.1615159999999998</v>
      </c>
      <c r="Z42" s="67">
        <v>4.1763760000000003</v>
      </c>
      <c r="AA42" s="67">
        <v>4.2056420000000001</v>
      </c>
      <c r="AB42" s="67">
        <v>4.2393590000000003</v>
      </c>
      <c r="AC42" s="67">
        <v>4.2336720000000003</v>
      </c>
      <c r="AD42" s="67">
        <v>4.2603859999999996</v>
      </c>
      <c r="AE42" s="67">
        <v>4.2752239999999997</v>
      </c>
      <c r="AF42" s="67">
        <v>4.3009259999999996</v>
      </c>
      <c r="AG42" s="67">
        <v>4.3258299999999998</v>
      </c>
      <c r="AH42" s="67">
        <v>4.3752180000000003</v>
      </c>
      <c r="AI42" s="67">
        <v>4.3825079999999996</v>
      </c>
      <c r="AJ42" s="67">
        <v>4.4100039999999998</v>
      </c>
      <c r="AK42" s="68">
        <v>1.1018999999999999E-2</v>
      </c>
    </row>
    <row r="43" spans="1:37" ht="15" customHeight="1">
      <c r="A43" s="63" t="s">
        <v>150</v>
      </c>
      <c r="B43" s="66" t="s">
        <v>130</v>
      </c>
      <c r="C43" s="67">
        <v>0.26169999999999999</v>
      </c>
      <c r="D43" s="67">
        <v>0.26140000000000002</v>
      </c>
      <c r="E43" s="67">
        <v>0.2616</v>
      </c>
      <c r="F43" s="67">
        <v>0.268758</v>
      </c>
      <c r="G43" s="67">
        <v>0.27503499999999997</v>
      </c>
      <c r="H43" s="67">
        <v>0.27960200000000002</v>
      </c>
      <c r="I43" s="67">
        <v>0.283412</v>
      </c>
      <c r="J43" s="67">
        <v>0.28689700000000001</v>
      </c>
      <c r="K43" s="67">
        <v>0.29019299999999998</v>
      </c>
      <c r="L43" s="67">
        <v>0.29344300000000001</v>
      </c>
      <c r="M43" s="67">
        <v>0.295381</v>
      </c>
      <c r="N43" s="67">
        <v>0.29722799999999999</v>
      </c>
      <c r="O43" s="67">
        <v>0.29903099999999999</v>
      </c>
      <c r="P43" s="67">
        <v>0.29982599999999998</v>
      </c>
      <c r="Q43" s="67">
        <v>0.30136099999999999</v>
      </c>
      <c r="R43" s="67">
        <v>0.30305799999999999</v>
      </c>
      <c r="S43" s="67">
        <v>0.304205</v>
      </c>
      <c r="T43" s="67">
        <v>0.305589</v>
      </c>
      <c r="U43" s="67">
        <v>0.30698599999999998</v>
      </c>
      <c r="V43" s="67">
        <v>0.30851400000000001</v>
      </c>
      <c r="W43" s="67">
        <v>0.31019999999999998</v>
      </c>
      <c r="X43" s="67">
        <v>0.31214799999999998</v>
      </c>
      <c r="Y43" s="67">
        <v>0.31377899999999997</v>
      </c>
      <c r="Z43" s="67">
        <v>0.31533099999999997</v>
      </c>
      <c r="AA43" s="67">
        <v>0.31679800000000002</v>
      </c>
      <c r="AB43" s="67">
        <v>0.31836799999999998</v>
      </c>
      <c r="AC43" s="67">
        <v>0.31982500000000003</v>
      </c>
      <c r="AD43" s="67">
        <v>0.32156600000000002</v>
      </c>
      <c r="AE43" s="67">
        <v>0.323349</v>
      </c>
      <c r="AF43" s="67">
        <v>0.32525500000000002</v>
      </c>
      <c r="AG43" s="67">
        <v>0.32716499999999998</v>
      </c>
      <c r="AH43" s="67">
        <v>0.32925700000000002</v>
      </c>
      <c r="AI43" s="67">
        <v>0.33109300000000003</v>
      </c>
      <c r="AJ43" s="67">
        <v>0.33303899999999997</v>
      </c>
      <c r="AK43" s="68">
        <v>7.5979999999999997E-3</v>
      </c>
    </row>
    <row r="44" spans="1:37" ht="15" customHeight="1">
      <c r="A44" s="63" t="s">
        <v>151</v>
      </c>
      <c r="B44" s="66" t="s">
        <v>134</v>
      </c>
      <c r="C44" s="67">
        <v>1.1655180000000001</v>
      </c>
      <c r="D44" s="67">
        <v>1.224918</v>
      </c>
      <c r="E44" s="67">
        <v>1.2338180000000001</v>
      </c>
      <c r="F44" s="67">
        <v>1.2455210000000001</v>
      </c>
      <c r="G44" s="67">
        <v>1.2498389999999999</v>
      </c>
      <c r="H44" s="67">
        <v>1.2583789999999999</v>
      </c>
      <c r="I44" s="67">
        <v>1.2626679999999999</v>
      </c>
      <c r="J44" s="67">
        <v>1.2664010000000001</v>
      </c>
      <c r="K44" s="67">
        <v>1.2709239999999999</v>
      </c>
      <c r="L44" s="67">
        <v>1.277825</v>
      </c>
      <c r="M44" s="67">
        <v>1.282006</v>
      </c>
      <c r="N44" s="67">
        <v>1.2880400000000001</v>
      </c>
      <c r="O44" s="67">
        <v>1.2932619999999999</v>
      </c>
      <c r="P44" s="67">
        <v>1.298848</v>
      </c>
      <c r="Q44" s="67">
        <v>1.307579</v>
      </c>
      <c r="R44" s="67">
        <v>1.3155859999999999</v>
      </c>
      <c r="S44" s="67">
        <v>1.322735</v>
      </c>
      <c r="T44" s="67">
        <v>1.3315269999999999</v>
      </c>
      <c r="U44" s="67">
        <v>1.3420879999999999</v>
      </c>
      <c r="V44" s="67">
        <v>1.352257</v>
      </c>
      <c r="W44" s="67">
        <v>1.3619000000000001</v>
      </c>
      <c r="X44" s="67">
        <v>1.3741969999999999</v>
      </c>
      <c r="Y44" s="67">
        <v>1.383532</v>
      </c>
      <c r="Z44" s="67">
        <v>1.394199</v>
      </c>
      <c r="AA44" s="67">
        <v>1.40682</v>
      </c>
      <c r="AB44" s="67">
        <v>1.417697</v>
      </c>
      <c r="AC44" s="67">
        <v>1.4283410000000001</v>
      </c>
      <c r="AD44" s="67">
        <v>1.4420500000000001</v>
      </c>
      <c r="AE44" s="67">
        <v>1.4550559999999999</v>
      </c>
      <c r="AF44" s="67">
        <v>1.469325</v>
      </c>
      <c r="AG44" s="67">
        <v>1.4833419999999999</v>
      </c>
      <c r="AH44" s="67">
        <v>1.497719</v>
      </c>
      <c r="AI44" s="67">
        <v>1.5087710000000001</v>
      </c>
      <c r="AJ44" s="67">
        <v>1.521933</v>
      </c>
      <c r="AK44" s="68">
        <v>6.8079999999999998E-3</v>
      </c>
    </row>
    <row r="45" spans="1:37" ht="15" customHeight="1">
      <c r="A45" s="63" t="s">
        <v>152</v>
      </c>
      <c r="B45" s="66" t="s">
        <v>136</v>
      </c>
      <c r="C45" s="67">
        <v>5.5599999999999997E-2</v>
      </c>
      <c r="D45" s="67">
        <v>5.16E-2</v>
      </c>
      <c r="E45" s="67">
        <v>5.4199999999999998E-2</v>
      </c>
      <c r="F45" s="67">
        <v>5.4524000000000003E-2</v>
      </c>
      <c r="G45" s="67">
        <v>5.6184999999999999E-2</v>
      </c>
      <c r="H45" s="67">
        <v>5.7258999999999997E-2</v>
      </c>
      <c r="I45" s="67">
        <v>5.8069000000000003E-2</v>
      </c>
      <c r="J45" s="67">
        <v>5.9026000000000002E-2</v>
      </c>
      <c r="K45" s="67">
        <v>6.0484000000000003E-2</v>
      </c>
      <c r="L45" s="67">
        <v>6.1610999999999999E-2</v>
      </c>
      <c r="M45" s="67">
        <v>6.2170999999999997E-2</v>
      </c>
      <c r="N45" s="67">
        <v>6.2813999999999995E-2</v>
      </c>
      <c r="O45" s="67">
        <v>6.3417000000000001E-2</v>
      </c>
      <c r="P45" s="67">
        <v>6.3611000000000001E-2</v>
      </c>
      <c r="Q45" s="67">
        <v>6.3933000000000004E-2</v>
      </c>
      <c r="R45" s="67">
        <v>6.4126000000000002E-2</v>
      </c>
      <c r="S45" s="67">
        <v>6.4411999999999997E-2</v>
      </c>
      <c r="T45" s="67">
        <v>6.4648999999999998E-2</v>
      </c>
      <c r="U45" s="67">
        <v>6.4921999999999994E-2</v>
      </c>
      <c r="V45" s="67">
        <v>6.5262000000000001E-2</v>
      </c>
      <c r="W45" s="67">
        <v>6.5572000000000005E-2</v>
      </c>
      <c r="X45" s="67">
        <v>6.5956000000000001E-2</v>
      </c>
      <c r="Y45" s="67">
        <v>6.6229999999999997E-2</v>
      </c>
      <c r="Z45" s="67">
        <v>6.6513000000000003E-2</v>
      </c>
      <c r="AA45" s="67">
        <v>6.6736000000000004E-2</v>
      </c>
      <c r="AB45" s="67">
        <v>6.6878999999999994E-2</v>
      </c>
      <c r="AC45" s="67">
        <v>6.6961000000000007E-2</v>
      </c>
      <c r="AD45" s="67">
        <v>6.7220000000000002E-2</v>
      </c>
      <c r="AE45" s="67">
        <v>6.7430000000000004E-2</v>
      </c>
      <c r="AF45" s="67">
        <v>6.7631999999999998E-2</v>
      </c>
      <c r="AG45" s="67">
        <v>6.7854999999999999E-2</v>
      </c>
      <c r="AH45" s="67">
        <v>6.8171999999999996E-2</v>
      </c>
      <c r="AI45" s="67">
        <v>6.8367999999999998E-2</v>
      </c>
      <c r="AJ45" s="67">
        <v>6.8713999999999997E-2</v>
      </c>
      <c r="AK45" s="68">
        <v>8.9910000000000007E-3</v>
      </c>
    </row>
    <row r="46" spans="1:37" ht="15" customHeight="1">
      <c r="A46" s="63" t="s">
        <v>153</v>
      </c>
      <c r="B46" s="66" t="s">
        <v>154</v>
      </c>
      <c r="C46" s="67">
        <v>0.69910000000000005</v>
      </c>
      <c r="D46" s="67">
        <v>0.65690000000000004</v>
      </c>
      <c r="E46" s="67">
        <v>0.69799999999999995</v>
      </c>
      <c r="F46" s="67">
        <v>0.72949299999999995</v>
      </c>
      <c r="G46" s="67">
        <v>0.77407800000000004</v>
      </c>
      <c r="H46" s="67">
        <v>0.819407</v>
      </c>
      <c r="I46" s="67">
        <v>0.85519100000000003</v>
      </c>
      <c r="J46" s="67">
        <v>0.89721600000000001</v>
      </c>
      <c r="K46" s="67">
        <v>0.92813900000000005</v>
      </c>
      <c r="L46" s="67">
        <v>0.95019500000000001</v>
      </c>
      <c r="M46" s="67">
        <v>0.99443700000000002</v>
      </c>
      <c r="N46" s="67">
        <v>1.0226770000000001</v>
      </c>
      <c r="O46" s="67">
        <v>1.0589329999999999</v>
      </c>
      <c r="P46" s="67">
        <v>1.076451</v>
      </c>
      <c r="Q46" s="67">
        <v>1.1015649999999999</v>
      </c>
      <c r="R46" s="67">
        <v>1.127151</v>
      </c>
      <c r="S46" s="67">
        <v>1.146841</v>
      </c>
      <c r="T46" s="67">
        <v>1.1452260000000001</v>
      </c>
      <c r="U46" s="67">
        <v>1.1584840000000001</v>
      </c>
      <c r="V46" s="67">
        <v>1.177856</v>
      </c>
      <c r="W46" s="67">
        <v>1.1850069999999999</v>
      </c>
      <c r="X46" s="67">
        <v>1.212761</v>
      </c>
      <c r="Y46" s="67">
        <v>1.2285619999999999</v>
      </c>
      <c r="Z46" s="67">
        <v>1.2370909999999999</v>
      </c>
      <c r="AA46" s="67">
        <v>1.251803</v>
      </c>
      <c r="AB46" s="67">
        <v>1.2693559999999999</v>
      </c>
      <c r="AC46" s="67">
        <v>1.267558</v>
      </c>
      <c r="AD46" s="67">
        <v>1.2807440000000001</v>
      </c>
      <c r="AE46" s="67">
        <v>1.2886660000000001</v>
      </c>
      <c r="AF46" s="67">
        <v>1.301666</v>
      </c>
      <c r="AG46" s="67">
        <v>1.314546</v>
      </c>
      <c r="AH46" s="67">
        <v>1.3396220000000001</v>
      </c>
      <c r="AI46" s="67">
        <v>1.3422879999999999</v>
      </c>
      <c r="AJ46" s="67">
        <v>1.3581529999999999</v>
      </c>
      <c r="AK46" s="68">
        <v>2.2957999999999999E-2</v>
      </c>
    </row>
    <row r="47" spans="1:37" ht="15" customHeight="1">
      <c r="A47" s="63" t="s">
        <v>155</v>
      </c>
      <c r="B47" s="66" t="s">
        <v>156</v>
      </c>
      <c r="C47" s="67">
        <v>3.401176</v>
      </c>
      <c r="D47" s="67">
        <v>3.4716779999999998</v>
      </c>
      <c r="E47" s="67">
        <v>3.4993609999999999</v>
      </c>
      <c r="F47" s="67">
        <v>3.485258</v>
      </c>
      <c r="G47" s="67">
        <v>3.4103309999999998</v>
      </c>
      <c r="H47" s="67">
        <v>3.3403800000000001</v>
      </c>
      <c r="I47" s="67">
        <v>3.2988900000000001</v>
      </c>
      <c r="J47" s="67">
        <v>3.2357930000000001</v>
      </c>
      <c r="K47" s="67">
        <v>3.2182369999999998</v>
      </c>
      <c r="L47" s="67">
        <v>3.1843750000000002</v>
      </c>
      <c r="M47" s="67">
        <v>3.173273</v>
      </c>
      <c r="N47" s="67">
        <v>3.2107860000000001</v>
      </c>
      <c r="O47" s="67">
        <v>3.1869830000000001</v>
      </c>
      <c r="P47" s="67">
        <v>3.217546</v>
      </c>
      <c r="Q47" s="67">
        <v>3.264812</v>
      </c>
      <c r="R47" s="67">
        <v>3.2788219999999999</v>
      </c>
      <c r="S47" s="67">
        <v>3.287309</v>
      </c>
      <c r="T47" s="67">
        <v>3.367569</v>
      </c>
      <c r="U47" s="67">
        <v>3.3856250000000001</v>
      </c>
      <c r="V47" s="67">
        <v>3.3895219999999999</v>
      </c>
      <c r="W47" s="67">
        <v>3.4994369999999999</v>
      </c>
      <c r="X47" s="67">
        <v>3.5248740000000001</v>
      </c>
      <c r="Y47" s="67">
        <v>3.5494870000000001</v>
      </c>
      <c r="Z47" s="67">
        <v>3.6027999999999998</v>
      </c>
      <c r="AA47" s="67">
        <v>3.6408719999999999</v>
      </c>
      <c r="AB47" s="67">
        <v>3.6534</v>
      </c>
      <c r="AC47" s="67">
        <v>3.7110789999999998</v>
      </c>
      <c r="AD47" s="67">
        <v>3.7784490000000002</v>
      </c>
      <c r="AE47" s="67">
        <v>3.8354110000000001</v>
      </c>
      <c r="AF47" s="67">
        <v>3.8967350000000001</v>
      </c>
      <c r="AG47" s="67">
        <v>3.9459719999999998</v>
      </c>
      <c r="AH47" s="67">
        <v>3.9904820000000001</v>
      </c>
      <c r="AI47" s="67">
        <v>4.0154610000000002</v>
      </c>
      <c r="AJ47" s="67">
        <v>4.0632200000000003</v>
      </c>
      <c r="AK47" s="68">
        <v>4.9290000000000002E-3</v>
      </c>
    </row>
    <row r="48" spans="1:37" ht="15" customHeight="1">
      <c r="A48" s="63" t="s">
        <v>157</v>
      </c>
      <c r="B48" s="66" t="s">
        <v>114</v>
      </c>
      <c r="C48" s="67">
        <v>8.3830939999999998</v>
      </c>
      <c r="D48" s="67">
        <v>8.7720950000000002</v>
      </c>
      <c r="E48" s="67">
        <v>8.9812779999999997</v>
      </c>
      <c r="F48" s="67">
        <v>8.9163329999999998</v>
      </c>
      <c r="G48" s="67">
        <v>9.1102790000000002</v>
      </c>
      <c r="H48" s="67">
        <v>9.1944560000000006</v>
      </c>
      <c r="I48" s="67">
        <v>9.2591540000000006</v>
      </c>
      <c r="J48" s="67">
        <v>9.3194040000000005</v>
      </c>
      <c r="K48" s="67">
        <v>9.3927370000000003</v>
      </c>
      <c r="L48" s="67">
        <v>9.4269490000000005</v>
      </c>
      <c r="M48" s="67">
        <v>9.5487369999999991</v>
      </c>
      <c r="N48" s="67">
        <v>9.6690880000000003</v>
      </c>
      <c r="O48" s="67">
        <v>9.7553629999999991</v>
      </c>
      <c r="P48" s="67">
        <v>9.8373830000000009</v>
      </c>
      <c r="Q48" s="67">
        <v>9.9671470000000006</v>
      </c>
      <c r="R48" s="67">
        <v>10.064048</v>
      </c>
      <c r="S48" s="67">
        <v>10.135671</v>
      </c>
      <c r="T48" s="67">
        <v>10.219101999999999</v>
      </c>
      <c r="U48" s="67">
        <v>10.288938999999999</v>
      </c>
      <c r="V48" s="67">
        <v>10.361532</v>
      </c>
      <c r="W48" s="67">
        <v>10.501338000000001</v>
      </c>
      <c r="X48" s="67">
        <v>10.624003</v>
      </c>
      <c r="Y48" s="67">
        <v>10.703106</v>
      </c>
      <c r="Z48" s="67">
        <v>10.792310000000001</v>
      </c>
      <c r="AA48" s="67">
        <v>10.888672</v>
      </c>
      <c r="AB48" s="67">
        <v>10.965059</v>
      </c>
      <c r="AC48" s="67">
        <v>11.027434</v>
      </c>
      <c r="AD48" s="67">
        <v>11.150415000000001</v>
      </c>
      <c r="AE48" s="67">
        <v>11.245138000000001</v>
      </c>
      <c r="AF48" s="67">
        <v>11.361539</v>
      </c>
      <c r="AG48" s="67">
        <v>11.46471</v>
      </c>
      <c r="AH48" s="67">
        <v>11.600471000000001</v>
      </c>
      <c r="AI48" s="67">
        <v>11.648490000000001</v>
      </c>
      <c r="AJ48" s="67">
        <v>11.755061</v>
      </c>
      <c r="AK48" s="68">
        <v>9.1889999999999993E-3</v>
      </c>
    </row>
    <row r="49" spans="1:37" ht="15" customHeight="1">
      <c r="A49" s="63" t="s">
        <v>158</v>
      </c>
      <c r="B49" s="66" t="s">
        <v>116</v>
      </c>
      <c r="C49" s="67">
        <v>8.2433010000000007</v>
      </c>
      <c r="D49" s="67">
        <v>8.5346139999999995</v>
      </c>
      <c r="E49" s="67">
        <v>8.5153090000000002</v>
      </c>
      <c r="F49" s="67">
        <v>8.7543539999999993</v>
      </c>
      <c r="G49" s="67">
        <v>8.9537750000000003</v>
      </c>
      <c r="H49" s="67">
        <v>9.134385</v>
      </c>
      <c r="I49" s="67">
        <v>9.2757210000000008</v>
      </c>
      <c r="J49" s="67">
        <v>9.3980370000000004</v>
      </c>
      <c r="K49" s="67">
        <v>9.4408390000000004</v>
      </c>
      <c r="L49" s="67">
        <v>9.5241530000000001</v>
      </c>
      <c r="M49" s="67">
        <v>9.5697969999999994</v>
      </c>
      <c r="N49" s="67">
        <v>9.6670999999999996</v>
      </c>
      <c r="O49" s="67">
        <v>9.6866640000000004</v>
      </c>
      <c r="P49" s="67">
        <v>9.7219049999999996</v>
      </c>
      <c r="Q49" s="67">
        <v>9.7503469999999997</v>
      </c>
      <c r="R49" s="67">
        <v>9.7693630000000002</v>
      </c>
      <c r="S49" s="67">
        <v>9.7721549999999997</v>
      </c>
      <c r="T49" s="67">
        <v>9.7919920000000005</v>
      </c>
      <c r="U49" s="67">
        <v>9.8430990000000005</v>
      </c>
      <c r="V49" s="67">
        <v>9.8978730000000006</v>
      </c>
      <c r="W49" s="67">
        <v>9.9369069999999997</v>
      </c>
      <c r="X49" s="67">
        <v>10.025857</v>
      </c>
      <c r="Y49" s="67">
        <v>10.077125000000001</v>
      </c>
      <c r="Z49" s="67">
        <v>10.125864999999999</v>
      </c>
      <c r="AA49" s="67">
        <v>10.186769</v>
      </c>
      <c r="AB49" s="67">
        <v>10.225085</v>
      </c>
      <c r="AC49" s="67">
        <v>10.278255</v>
      </c>
      <c r="AD49" s="67">
        <v>10.315579</v>
      </c>
      <c r="AE49" s="67">
        <v>10.430700999999999</v>
      </c>
      <c r="AF49" s="67">
        <v>10.454898</v>
      </c>
      <c r="AG49" s="67">
        <v>10.515655000000001</v>
      </c>
      <c r="AH49" s="67">
        <v>10.582853</v>
      </c>
      <c r="AI49" s="67">
        <v>10.647947</v>
      </c>
      <c r="AJ49" s="67">
        <v>10.707732</v>
      </c>
      <c r="AK49" s="68">
        <v>7.1139999999999997E-3</v>
      </c>
    </row>
    <row r="50" spans="1:37" ht="15" customHeight="1">
      <c r="A50" s="63" t="s">
        <v>159</v>
      </c>
      <c r="B50" s="66" t="s">
        <v>160</v>
      </c>
      <c r="C50" s="67">
        <v>0</v>
      </c>
      <c r="D50" s="67">
        <v>0</v>
      </c>
      <c r="E50" s="67">
        <v>0</v>
      </c>
      <c r="F50" s="67">
        <v>0</v>
      </c>
      <c r="G50" s="67">
        <v>0</v>
      </c>
      <c r="H50" s="67">
        <v>0</v>
      </c>
      <c r="I50" s="67">
        <v>0</v>
      </c>
      <c r="J50" s="67">
        <v>0</v>
      </c>
      <c r="K50" s="67">
        <v>0</v>
      </c>
      <c r="L50" s="67">
        <v>0</v>
      </c>
      <c r="M50" s="67">
        <v>0</v>
      </c>
      <c r="N50" s="67">
        <v>0</v>
      </c>
      <c r="O50" s="67">
        <v>0</v>
      </c>
      <c r="P50" s="67">
        <v>0</v>
      </c>
      <c r="Q50" s="67">
        <v>0</v>
      </c>
      <c r="R50" s="67">
        <v>0</v>
      </c>
      <c r="S50" s="67">
        <v>0</v>
      </c>
      <c r="T50" s="67">
        <v>0</v>
      </c>
      <c r="U50" s="67">
        <v>0</v>
      </c>
      <c r="V50" s="67">
        <v>0</v>
      </c>
      <c r="W50" s="67">
        <v>0</v>
      </c>
      <c r="X50" s="67">
        <v>0</v>
      </c>
      <c r="Y50" s="67">
        <v>0</v>
      </c>
      <c r="Z50" s="67">
        <v>0</v>
      </c>
      <c r="AA50" s="67">
        <v>0</v>
      </c>
      <c r="AB50" s="67">
        <v>0</v>
      </c>
      <c r="AC50" s="67">
        <v>0</v>
      </c>
      <c r="AD50" s="67">
        <v>0</v>
      </c>
      <c r="AE50" s="67">
        <v>0</v>
      </c>
      <c r="AF50" s="67">
        <v>0</v>
      </c>
      <c r="AG50" s="67">
        <v>0</v>
      </c>
      <c r="AH50" s="67">
        <v>0</v>
      </c>
      <c r="AI50" s="67">
        <v>0</v>
      </c>
      <c r="AJ50" s="67">
        <v>0</v>
      </c>
      <c r="AK50" s="68" t="s">
        <v>161</v>
      </c>
    </row>
    <row r="51" spans="1:37" ht="15" customHeight="1">
      <c r="A51" s="63" t="s">
        <v>162</v>
      </c>
      <c r="B51" s="66" t="s">
        <v>163</v>
      </c>
      <c r="C51" s="67">
        <v>1.627453</v>
      </c>
      <c r="D51" s="67">
        <v>1.8070040000000001</v>
      </c>
      <c r="E51" s="67">
        <v>1.939764</v>
      </c>
      <c r="F51" s="67">
        <v>2.0253429999999999</v>
      </c>
      <c r="G51" s="67">
        <v>2.0708859999999998</v>
      </c>
      <c r="H51" s="67">
        <v>2.1089039999999999</v>
      </c>
      <c r="I51" s="67">
        <v>2.138973</v>
      </c>
      <c r="J51" s="67">
        <v>2.1718630000000001</v>
      </c>
      <c r="K51" s="67">
        <v>2.2022780000000002</v>
      </c>
      <c r="L51" s="67">
        <v>2.2560820000000001</v>
      </c>
      <c r="M51" s="67">
        <v>2.2753489999999998</v>
      </c>
      <c r="N51" s="67">
        <v>2.2911000000000001</v>
      </c>
      <c r="O51" s="67">
        <v>2.2974600000000001</v>
      </c>
      <c r="P51" s="67">
        <v>2.3020870000000002</v>
      </c>
      <c r="Q51" s="67">
        <v>2.319197</v>
      </c>
      <c r="R51" s="67">
        <v>2.33494</v>
      </c>
      <c r="S51" s="67">
        <v>2.3408570000000002</v>
      </c>
      <c r="T51" s="67">
        <v>2.3562150000000002</v>
      </c>
      <c r="U51" s="67">
        <v>2.366606</v>
      </c>
      <c r="V51" s="67">
        <v>2.3871859999999998</v>
      </c>
      <c r="W51" s="67">
        <v>2.3990770000000001</v>
      </c>
      <c r="X51" s="67">
        <v>2.4199709999999999</v>
      </c>
      <c r="Y51" s="67">
        <v>2.4342619999999999</v>
      </c>
      <c r="Z51" s="67">
        <v>2.456324</v>
      </c>
      <c r="AA51" s="67">
        <v>2.452296</v>
      </c>
      <c r="AB51" s="67">
        <v>2.4544139999999999</v>
      </c>
      <c r="AC51" s="67">
        <v>2.4459590000000002</v>
      </c>
      <c r="AD51" s="67">
        <v>2.4473669999999998</v>
      </c>
      <c r="AE51" s="67">
        <v>2.4416449999999998</v>
      </c>
      <c r="AF51" s="67">
        <v>2.4383910000000002</v>
      </c>
      <c r="AG51" s="67">
        <v>2.4294799999999999</v>
      </c>
      <c r="AH51" s="67">
        <v>2.4306079999999999</v>
      </c>
      <c r="AI51" s="67">
        <v>2.4204110000000001</v>
      </c>
      <c r="AJ51" s="67">
        <v>2.4211450000000001</v>
      </c>
      <c r="AK51" s="68">
        <v>9.1850000000000005E-3</v>
      </c>
    </row>
    <row r="52" spans="1:37" ht="15" customHeight="1">
      <c r="A52" s="63" t="s">
        <v>164</v>
      </c>
      <c r="B52" s="66" t="s">
        <v>165</v>
      </c>
      <c r="C52" s="67">
        <v>7.3372000000000007E-2</v>
      </c>
      <c r="D52" s="67">
        <v>0.111803</v>
      </c>
      <c r="E52" s="67">
        <v>0.198681</v>
      </c>
      <c r="F52" s="67">
        <v>0.28018199999999999</v>
      </c>
      <c r="G52" s="67">
        <v>0.30360799999999999</v>
      </c>
      <c r="H52" s="67">
        <v>0.304732</v>
      </c>
      <c r="I52" s="67">
        <v>0.34478300000000001</v>
      </c>
      <c r="J52" s="67">
        <v>0.38741199999999998</v>
      </c>
      <c r="K52" s="67">
        <v>0.43491600000000002</v>
      </c>
      <c r="L52" s="67">
        <v>0.46948299999999998</v>
      </c>
      <c r="M52" s="67">
        <v>0.49022300000000002</v>
      </c>
      <c r="N52" s="67">
        <v>0.51185199999999997</v>
      </c>
      <c r="O52" s="67">
        <v>0.52478999999999998</v>
      </c>
      <c r="P52" s="67">
        <v>0.53170300000000004</v>
      </c>
      <c r="Q52" s="67">
        <v>0.53170300000000004</v>
      </c>
      <c r="R52" s="67">
        <v>0.53259199999999995</v>
      </c>
      <c r="S52" s="67">
        <v>0.53170300000000004</v>
      </c>
      <c r="T52" s="67">
        <v>0.53170300000000004</v>
      </c>
      <c r="U52" s="67">
        <v>0.53170300000000004</v>
      </c>
      <c r="V52" s="67">
        <v>0.53259199999999995</v>
      </c>
      <c r="W52" s="67">
        <v>0.53170300000000004</v>
      </c>
      <c r="X52" s="67">
        <v>0.53170300000000004</v>
      </c>
      <c r="Y52" s="67">
        <v>0.53170300000000004</v>
      </c>
      <c r="Z52" s="67">
        <v>0.53259199999999995</v>
      </c>
      <c r="AA52" s="67">
        <v>0.53170300000000004</v>
      </c>
      <c r="AB52" s="67">
        <v>0.53170300000000004</v>
      </c>
      <c r="AC52" s="67">
        <v>0.53170300000000004</v>
      </c>
      <c r="AD52" s="67">
        <v>0.53259199999999995</v>
      </c>
      <c r="AE52" s="67">
        <v>0.53170300000000004</v>
      </c>
      <c r="AF52" s="67">
        <v>0.53170300000000004</v>
      </c>
      <c r="AG52" s="67">
        <v>0.53170300000000004</v>
      </c>
      <c r="AH52" s="67">
        <v>0.53259199999999995</v>
      </c>
      <c r="AI52" s="67">
        <v>0.53170300000000004</v>
      </c>
      <c r="AJ52" s="67">
        <v>0.53170300000000004</v>
      </c>
      <c r="AK52" s="68">
        <v>4.9936000000000001E-2</v>
      </c>
    </row>
    <row r="53" spans="1:37" ht="15" customHeight="1">
      <c r="A53" s="63" t="s">
        <v>166</v>
      </c>
      <c r="B53" s="66" t="s">
        <v>167</v>
      </c>
      <c r="C53" s="67">
        <v>9.9441260000000007</v>
      </c>
      <c r="D53" s="67">
        <v>10.453421000000001</v>
      </c>
      <c r="E53" s="67">
        <v>10.653753999999999</v>
      </c>
      <c r="F53" s="67">
        <v>11.059879</v>
      </c>
      <c r="G53" s="67">
        <v>11.328269000000001</v>
      </c>
      <c r="H53" s="67">
        <v>11.548019999999999</v>
      </c>
      <c r="I53" s="67">
        <v>11.759477</v>
      </c>
      <c r="J53" s="67">
        <v>11.957311000000001</v>
      </c>
      <c r="K53" s="67">
        <v>12.078033</v>
      </c>
      <c r="L53" s="67">
        <v>12.249718</v>
      </c>
      <c r="M53" s="67">
        <v>12.335369</v>
      </c>
      <c r="N53" s="67">
        <v>12.470051</v>
      </c>
      <c r="O53" s="67">
        <v>12.508914000000001</v>
      </c>
      <c r="P53" s="67">
        <v>12.555695</v>
      </c>
      <c r="Q53" s="67">
        <v>12.601247000000001</v>
      </c>
      <c r="R53" s="67">
        <v>12.636895000000001</v>
      </c>
      <c r="S53" s="67">
        <v>12.644715</v>
      </c>
      <c r="T53" s="67">
        <v>12.67991</v>
      </c>
      <c r="U53" s="67">
        <v>12.741407000000001</v>
      </c>
      <c r="V53" s="67">
        <v>12.817651</v>
      </c>
      <c r="W53" s="67">
        <v>12.867686000000001</v>
      </c>
      <c r="X53" s="67">
        <v>12.97753</v>
      </c>
      <c r="Y53" s="67">
        <v>13.043089999999999</v>
      </c>
      <c r="Z53" s="67">
        <v>13.11478</v>
      </c>
      <c r="AA53" s="67">
        <v>13.170768000000001</v>
      </c>
      <c r="AB53" s="67">
        <v>13.211202999999999</v>
      </c>
      <c r="AC53" s="67">
        <v>13.255915999999999</v>
      </c>
      <c r="AD53" s="67">
        <v>13.295538000000001</v>
      </c>
      <c r="AE53" s="67">
        <v>13.404049000000001</v>
      </c>
      <c r="AF53" s="67">
        <v>13.424993000000001</v>
      </c>
      <c r="AG53" s="67">
        <v>13.476837</v>
      </c>
      <c r="AH53" s="67">
        <v>13.546053000000001</v>
      </c>
      <c r="AI53" s="67">
        <v>13.600059999999999</v>
      </c>
      <c r="AJ53" s="67">
        <v>13.66058</v>
      </c>
      <c r="AK53" s="68">
        <v>8.397E-3</v>
      </c>
    </row>
    <row r="54" spans="1:37" ht="15" customHeight="1">
      <c r="A54" s="63" t="s">
        <v>168</v>
      </c>
      <c r="B54" s="66" t="s">
        <v>169</v>
      </c>
      <c r="C54" s="67">
        <v>0.50290000000000001</v>
      </c>
      <c r="D54" s="67">
        <v>0.54800000000000004</v>
      </c>
      <c r="E54" s="67">
        <v>0.5776</v>
      </c>
      <c r="F54" s="67">
        <v>0.52773999999999999</v>
      </c>
      <c r="G54" s="67">
        <v>0.49602000000000002</v>
      </c>
      <c r="H54" s="67">
        <v>0.49104599999999998</v>
      </c>
      <c r="I54" s="67">
        <v>0.47783500000000001</v>
      </c>
      <c r="J54" s="67">
        <v>0.47787400000000002</v>
      </c>
      <c r="K54" s="67">
        <v>0.47932200000000003</v>
      </c>
      <c r="L54" s="67">
        <v>0.48070000000000002</v>
      </c>
      <c r="M54" s="67">
        <v>0.47894799999999998</v>
      </c>
      <c r="N54" s="67">
        <v>0.48144300000000001</v>
      </c>
      <c r="O54" s="67">
        <v>0.48016599999999998</v>
      </c>
      <c r="P54" s="67">
        <v>0.48313600000000001</v>
      </c>
      <c r="Q54" s="67">
        <v>0.48564499999999999</v>
      </c>
      <c r="R54" s="67">
        <v>0.48760599999999998</v>
      </c>
      <c r="S54" s="67">
        <v>0.49010799999999999</v>
      </c>
      <c r="T54" s="67">
        <v>0.49342999999999998</v>
      </c>
      <c r="U54" s="67">
        <v>0.49432700000000002</v>
      </c>
      <c r="V54" s="67">
        <v>0.49501899999999999</v>
      </c>
      <c r="W54" s="67">
        <v>0.49900899999999998</v>
      </c>
      <c r="X54" s="67">
        <v>0.50005999999999995</v>
      </c>
      <c r="Y54" s="67">
        <v>0.49881900000000001</v>
      </c>
      <c r="Z54" s="67">
        <v>0.49530299999999999</v>
      </c>
      <c r="AA54" s="67">
        <v>0.49410999999999999</v>
      </c>
      <c r="AB54" s="67">
        <v>0.49035000000000001</v>
      </c>
      <c r="AC54" s="67">
        <v>0.48809900000000001</v>
      </c>
      <c r="AD54" s="67">
        <v>0.48492000000000002</v>
      </c>
      <c r="AE54" s="67">
        <v>0.48463499999999998</v>
      </c>
      <c r="AF54" s="67">
        <v>0.480763</v>
      </c>
      <c r="AG54" s="67">
        <v>0.47928799999999999</v>
      </c>
      <c r="AH54" s="67">
        <v>0.476601</v>
      </c>
      <c r="AI54" s="67">
        <v>0.47451199999999999</v>
      </c>
      <c r="AJ54" s="67">
        <v>0.47174100000000002</v>
      </c>
      <c r="AK54" s="68">
        <v>-4.6719999999999999E-3</v>
      </c>
    </row>
    <row r="55" spans="1:37" ht="15" customHeight="1">
      <c r="A55" s="63" t="s">
        <v>170</v>
      </c>
      <c r="B55" s="66" t="s">
        <v>171</v>
      </c>
      <c r="C55" s="67">
        <v>0.64153199999999999</v>
      </c>
      <c r="D55" s="67">
        <v>0.58561700000000005</v>
      </c>
      <c r="E55" s="67">
        <v>0.57229399999999997</v>
      </c>
      <c r="F55" s="67">
        <v>0.59467899999999996</v>
      </c>
      <c r="G55" s="67">
        <v>0.60970500000000005</v>
      </c>
      <c r="H55" s="67">
        <v>0.62071799999999999</v>
      </c>
      <c r="I55" s="67">
        <v>0.62875899999999996</v>
      </c>
      <c r="J55" s="67">
        <v>0.63606200000000002</v>
      </c>
      <c r="K55" s="67">
        <v>0.640378</v>
      </c>
      <c r="L55" s="67">
        <v>0.63943799999999995</v>
      </c>
      <c r="M55" s="67">
        <v>0.63647100000000001</v>
      </c>
      <c r="N55" s="67">
        <v>0.63446899999999995</v>
      </c>
      <c r="O55" s="67">
        <v>0.630803</v>
      </c>
      <c r="P55" s="67">
        <v>0.62297599999999997</v>
      </c>
      <c r="Q55" s="67">
        <v>0.61583900000000003</v>
      </c>
      <c r="R55" s="67">
        <v>0.60795900000000003</v>
      </c>
      <c r="S55" s="67">
        <v>0.60061799999999999</v>
      </c>
      <c r="T55" s="67">
        <v>0.59433400000000003</v>
      </c>
      <c r="U55" s="67">
        <v>0.58695600000000003</v>
      </c>
      <c r="V55" s="67">
        <v>0.58499699999999999</v>
      </c>
      <c r="W55" s="67">
        <v>0.58394299999999999</v>
      </c>
      <c r="X55" s="67">
        <v>0.58257599999999998</v>
      </c>
      <c r="Y55" s="67">
        <v>0.58029600000000003</v>
      </c>
      <c r="Z55" s="67">
        <v>0.57837700000000003</v>
      </c>
      <c r="AA55" s="67">
        <v>0.57735099999999995</v>
      </c>
      <c r="AB55" s="67">
        <v>0.57548100000000002</v>
      </c>
      <c r="AC55" s="67">
        <v>0.57417700000000005</v>
      </c>
      <c r="AD55" s="67">
        <v>0.57329699999999995</v>
      </c>
      <c r="AE55" s="67">
        <v>0.57313199999999997</v>
      </c>
      <c r="AF55" s="67">
        <v>0.57216100000000003</v>
      </c>
      <c r="AG55" s="67">
        <v>0.57201299999999999</v>
      </c>
      <c r="AH55" s="67">
        <v>0.57201599999999997</v>
      </c>
      <c r="AI55" s="67">
        <v>0.57185299999999994</v>
      </c>
      <c r="AJ55" s="67">
        <v>0.57218899999999995</v>
      </c>
      <c r="AK55" s="68">
        <v>-7.2499999999999995E-4</v>
      </c>
    </row>
    <row r="56" spans="1:37" ht="15" customHeight="1">
      <c r="A56" s="63" t="s">
        <v>172</v>
      </c>
      <c r="B56" s="66" t="s">
        <v>173</v>
      </c>
      <c r="C56" s="67">
        <v>0</v>
      </c>
      <c r="D56" s="67">
        <v>0</v>
      </c>
      <c r="E56" s="67">
        <v>0</v>
      </c>
      <c r="F56" s="67">
        <v>0</v>
      </c>
      <c r="G56" s="67">
        <v>0</v>
      </c>
      <c r="H56" s="67">
        <v>0</v>
      </c>
      <c r="I56" s="67">
        <v>0</v>
      </c>
      <c r="J56" s="67">
        <v>0</v>
      </c>
      <c r="K56" s="67">
        <v>0</v>
      </c>
      <c r="L56" s="67">
        <v>0</v>
      </c>
      <c r="M56" s="67">
        <v>0</v>
      </c>
      <c r="N56" s="67">
        <v>0</v>
      </c>
      <c r="O56" s="67">
        <v>0</v>
      </c>
      <c r="P56" s="67">
        <v>0</v>
      </c>
      <c r="Q56" s="67">
        <v>0</v>
      </c>
      <c r="R56" s="67">
        <v>0</v>
      </c>
      <c r="S56" s="67">
        <v>0</v>
      </c>
      <c r="T56" s="67">
        <v>0</v>
      </c>
      <c r="U56" s="67">
        <v>0</v>
      </c>
      <c r="V56" s="67">
        <v>0</v>
      </c>
      <c r="W56" s="67">
        <v>0</v>
      </c>
      <c r="X56" s="67">
        <v>0</v>
      </c>
      <c r="Y56" s="67">
        <v>0</v>
      </c>
      <c r="Z56" s="67">
        <v>0</v>
      </c>
      <c r="AA56" s="67">
        <v>0</v>
      </c>
      <c r="AB56" s="67">
        <v>0</v>
      </c>
      <c r="AC56" s="67">
        <v>0</v>
      </c>
      <c r="AD56" s="67">
        <v>0</v>
      </c>
      <c r="AE56" s="67">
        <v>0</v>
      </c>
      <c r="AF56" s="67">
        <v>0</v>
      </c>
      <c r="AG56" s="67">
        <v>0</v>
      </c>
      <c r="AH56" s="67">
        <v>0</v>
      </c>
      <c r="AI56" s="67">
        <v>0</v>
      </c>
      <c r="AJ56" s="67">
        <v>0</v>
      </c>
      <c r="AK56" s="68" t="s">
        <v>161</v>
      </c>
    </row>
    <row r="57" spans="1:37" ht="15" customHeight="1">
      <c r="A57" s="63" t="s">
        <v>174</v>
      </c>
      <c r="B57" s="66" t="s">
        <v>175</v>
      </c>
      <c r="C57" s="67">
        <v>-2.8500000000000001E-2</v>
      </c>
      <c r="D57" s="67">
        <v>-1.3899999999999999E-2</v>
      </c>
      <c r="E57" s="67">
        <v>-1.5900000000000001E-2</v>
      </c>
      <c r="F57" s="67">
        <v>-1.5306E-2</v>
      </c>
      <c r="G57" s="67">
        <v>-1.5716000000000001E-2</v>
      </c>
      <c r="H57" s="67">
        <v>-2.2255E-2</v>
      </c>
      <c r="I57" s="67">
        <v>-1.8211999999999999E-2</v>
      </c>
      <c r="J57" s="67">
        <v>-1.8239999999999999E-2</v>
      </c>
      <c r="K57" s="67">
        <v>-1.6719999999999999E-2</v>
      </c>
      <c r="L57" s="67">
        <v>-1.5814000000000002E-2</v>
      </c>
      <c r="M57" s="67">
        <v>-1.5041000000000001E-2</v>
      </c>
      <c r="N57" s="67">
        <v>-1.4104999999999999E-2</v>
      </c>
      <c r="O57" s="67">
        <v>-1.3514999999999999E-2</v>
      </c>
      <c r="P57" s="67">
        <v>-1.2977000000000001E-2</v>
      </c>
      <c r="Q57" s="67">
        <v>-1.2451E-2</v>
      </c>
      <c r="R57" s="67">
        <v>-1.2078E-2</v>
      </c>
      <c r="S57" s="67">
        <v>-1.1684999999999999E-2</v>
      </c>
      <c r="T57" s="67">
        <v>-1.1315E-2</v>
      </c>
      <c r="U57" s="67">
        <v>-1.1124999999999999E-2</v>
      </c>
      <c r="V57" s="67">
        <v>-1.0952999999999999E-2</v>
      </c>
      <c r="W57" s="67">
        <v>-1.0715000000000001E-2</v>
      </c>
      <c r="X57" s="67">
        <v>-1.0522E-2</v>
      </c>
      <c r="Y57" s="67">
        <v>-1.0351000000000001E-2</v>
      </c>
      <c r="Z57" s="67">
        <v>-1.0296E-2</v>
      </c>
      <c r="AA57" s="67">
        <v>-1.0215E-2</v>
      </c>
      <c r="AB57" s="67">
        <v>-1.0178E-2</v>
      </c>
      <c r="AC57" s="67">
        <v>-1.0083E-2</v>
      </c>
      <c r="AD57" s="67">
        <v>-1.0064999999999999E-2</v>
      </c>
      <c r="AE57" s="67">
        <v>-9.9290000000000003E-3</v>
      </c>
      <c r="AF57" s="67">
        <v>-9.9310000000000006E-3</v>
      </c>
      <c r="AG57" s="67">
        <v>-9.8300000000000002E-3</v>
      </c>
      <c r="AH57" s="67">
        <v>-9.8099999999999993E-3</v>
      </c>
      <c r="AI57" s="67">
        <v>-9.7520000000000003E-3</v>
      </c>
      <c r="AJ57" s="67">
        <v>-9.7439999999999992E-3</v>
      </c>
      <c r="AK57" s="68">
        <v>-1.1039999999999999E-2</v>
      </c>
    </row>
    <row r="58" spans="1:37" ht="15" customHeight="1">
      <c r="A58" s="63" t="s">
        <v>176</v>
      </c>
      <c r="B58" s="66" t="s">
        <v>177</v>
      </c>
      <c r="C58" s="67">
        <v>1.1159319999999999</v>
      </c>
      <c r="D58" s="67">
        <v>1.1197170000000001</v>
      </c>
      <c r="E58" s="67">
        <v>1.1339939999999999</v>
      </c>
      <c r="F58" s="67">
        <v>1.107113</v>
      </c>
      <c r="G58" s="67">
        <v>1.090009</v>
      </c>
      <c r="H58" s="67">
        <v>1.0895079999999999</v>
      </c>
      <c r="I58" s="67">
        <v>1.0883830000000001</v>
      </c>
      <c r="J58" s="67">
        <v>1.095696</v>
      </c>
      <c r="K58" s="67">
        <v>1.1029800000000001</v>
      </c>
      <c r="L58" s="67">
        <v>1.1043229999999999</v>
      </c>
      <c r="M58" s="67">
        <v>1.1003780000000001</v>
      </c>
      <c r="N58" s="67">
        <v>1.101807</v>
      </c>
      <c r="O58" s="67">
        <v>1.097453</v>
      </c>
      <c r="P58" s="67">
        <v>1.0931360000000001</v>
      </c>
      <c r="Q58" s="67">
        <v>1.0890329999999999</v>
      </c>
      <c r="R58" s="67">
        <v>1.083488</v>
      </c>
      <c r="S58" s="67">
        <v>1.0790409999999999</v>
      </c>
      <c r="T58" s="67">
        <v>1.076449</v>
      </c>
      <c r="U58" s="67">
        <v>1.0701579999999999</v>
      </c>
      <c r="V58" s="67">
        <v>1.069064</v>
      </c>
      <c r="W58" s="67">
        <v>1.0722370000000001</v>
      </c>
      <c r="X58" s="67">
        <v>1.072114</v>
      </c>
      <c r="Y58" s="67">
        <v>1.068765</v>
      </c>
      <c r="Z58" s="67">
        <v>1.063385</v>
      </c>
      <c r="AA58" s="67">
        <v>1.0612459999999999</v>
      </c>
      <c r="AB58" s="67">
        <v>1.055653</v>
      </c>
      <c r="AC58" s="67">
        <v>1.0521929999999999</v>
      </c>
      <c r="AD58" s="67">
        <v>1.048152</v>
      </c>
      <c r="AE58" s="67">
        <v>1.0478369999999999</v>
      </c>
      <c r="AF58" s="67">
        <v>1.0429930000000001</v>
      </c>
      <c r="AG58" s="67">
        <v>1.041471</v>
      </c>
      <c r="AH58" s="67">
        <v>1.038807</v>
      </c>
      <c r="AI58" s="67">
        <v>1.036613</v>
      </c>
      <c r="AJ58" s="67">
        <v>1.034186</v>
      </c>
      <c r="AK58" s="68">
        <v>-2.48E-3</v>
      </c>
    </row>
    <row r="59" spans="1:37" ht="15" customHeight="1">
      <c r="A59" s="63" t="s">
        <v>178</v>
      </c>
      <c r="B59" s="66" t="s">
        <v>179</v>
      </c>
      <c r="C59" s="67">
        <v>0.78399600000000003</v>
      </c>
      <c r="D59" s="67">
        <v>0.78241799999999995</v>
      </c>
      <c r="E59" s="67">
        <v>0.80276800000000004</v>
      </c>
      <c r="F59" s="67">
        <v>0.83763100000000001</v>
      </c>
      <c r="G59" s="67">
        <v>0.838947</v>
      </c>
      <c r="H59" s="67">
        <v>0.84018099999999996</v>
      </c>
      <c r="I59" s="67">
        <v>0.84131699999999998</v>
      </c>
      <c r="J59" s="67">
        <v>0.84453400000000001</v>
      </c>
      <c r="K59" s="67">
        <v>0.84560500000000005</v>
      </c>
      <c r="L59" s="67">
        <v>0.84590200000000004</v>
      </c>
      <c r="M59" s="67">
        <v>0.84611800000000004</v>
      </c>
      <c r="N59" s="67">
        <v>0.85153000000000001</v>
      </c>
      <c r="O59" s="67">
        <v>0.85283100000000001</v>
      </c>
      <c r="P59" s="67">
        <v>0.855325</v>
      </c>
      <c r="Q59" s="67">
        <v>0.84638599999999997</v>
      </c>
      <c r="R59" s="67">
        <v>0.84730700000000003</v>
      </c>
      <c r="S59" s="67">
        <v>0.84844600000000003</v>
      </c>
      <c r="T59" s="67">
        <v>0.84872800000000004</v>
      </c>
      <c r="U59" s="67">
        <v>0.84877400000000003</v>
      </c>
      <c r="V59" s="67">
        <v>0.84877999999999998</v>
      </c>
      <c r="W59" s="67">
        <v>0.84877199999999997</v>
      </c>
      <c r="X59" s="67">
        <v>0.84874700000000003</v>
      </c>
      <c r="Y59" s="67">
        <v>0.84872599999999998</v>
      </c>
      <c r="Z59" s="67">
        <v>0.84869799999999995</v>
      </c>
      <c r="AA59" s="67">
        <v>0.84870299999999999</v>
      </c>
      <c r="AB59" s="67">
        <v>0.84451200000000004</v>
      </c>
      <c r="AC59" s="67">
        <v>0.84010700000000005</v>
      </c>
      <c r="AD59" s="67">
        <v>0.83893600000000002</v>
      </c>
      <c r="AE59" s="67">
        <v>0.83724600000000005</v>
      </c>
      <c r="AF59" s="67">
        <v>0.83723999999999998</v>
      </c>
      <c r="AG59" s="67">
        <v>0.83722700000000005</v>
      </c>
      <c r="AH59" s="67">
        <v>0.83721599999999996</v>
      </c>
      <c r="AI59" s="67">
        <v>0.83720600000000001</v>
      </c>
      <c r="AJ59" s="67">
        <v>0.83719399999999999</v>
      </c>
      <c r="AK59" s="68">
        <v>2.117E-3</v>
      </c>
    </row>
    <row r="60" spans="1:37" ht="15" customHeight="1">
      <c r="A60" s="63" t="s">
        <v>180</v>
      </c>
      <c r="B60" s="66" t="s">
        <v>181</v>
      </c>
      <c r="C60" s="67">
        <v>1.645724</v>
      </c>
      <c r="D60" s="67">
        <v>1.6372070000000001</v>
      </c>
      <c r="E60" s="67">
        <v>1.5788070000000001</v>
      </c>
      <c r="F60" s="67">
        <v>1.6148899999999999</v>
      </c>
      <c r="G60" s="67">
        <v>1.652601</v>
      </c>
      <c r="H60" s="67">
        <v>1.683052</v>
      </c>
      <c r="I60" s="67">
        <v>1.7153099999999999</v>
      </c>
      <c r="J60" s="67">
        <v>1.74841</v>
      </c>
      <c r="K60" s="67">
        <v>1.7841819999999999</v>
      </c>
      <c r="L60" s="67">
        <v>1.8130930000000001</v>
      </c>
      <c r="M60" s="67">
        <v>1.8319639999999999</v>
      </c>
      <c r="N60" s="67">
        <v>1.855602</v>
      </c>
      <c r="O60" s="67">
        <v>1.878374</v>
      </c>
      <c r="P60" s="67">
        <v>1.8951020000000001</v>
      </c>
      <c r="Q60" s="67">
        <v>1.9191549999999999</v>
      </c>
      <c r="R60" s="67">
        <v>1.942777</v>
      </c>
      <c r="S60" s="67">
        <v>1.9699949999999999</v>
      </c>
      <c r="T60" s="67">
        <v>2.005074</v>
      </c>
      <c r="U60" s="67">
        <v>2.0392320000000002</v>
      </c>
      <c r="V60" s="67">
        <v>2.0754999999999999</v>
      </c>
      <c r="W60" s="67">
        <v>2.1121059999999998</v>
      </c>
      <c r="X60" s="67">
        <v>2.14771</v>
      </c>
      <c r="Y60" s="67">
        <v>2.1763690000000002</v>
      </c>
      <c r="Z60" s="67">
        <v>2.2064539999999999</v>
      </c>
      <c r="AA60" s="67">
        <v>2.238407</v>
      </c>
      <c r="AB60" s="67">
        <v>2.2667630000000001</v>
      </c>
      <c r="AC60" s="67">
        <v>2.29358</v>
      </c>
      <c r="AD60" s="67">
        <v>2.326085</v>
      </c>
      <c r="AE60" s="67">
        <v>2.360312</v>
      </c>
      <c r="AF60" s="67">
        <v>2.3952650000000002</v>
      </c>
      <c r="AG60" s="67">
        <v>2.4304290000000002</v>
      </c>
      <c r="AH60" s="67">
        <v>2.463975</v>
      </c>
      <c r="AI60" s="67">
        <v>2.4944060000000001</v>
      </c>
      <c r="AJ60" s="67">
        <v>2.5254989999999999</v>
      </c>
      <c r="AK60" s="68">
        <v>1.3637E-2</v>
      </c>
    </row>
    <row r="61" spans="1:37" ht="15" customHeight="1">
      <c r="A61" s="63" t="s">
        <v>182</v>
      </c>
      <c r="B61" s="66" t="s">
        <v>120</v>
      </c>
      <c r="C61" s="67">
        <v>3.2292999999999998</v>
      </c>
      <c r="D61" s="67">
        <v>3.2381000000000002</v>
      </c>
      <c r="E61" s="67">
        <v>3.2694000000000001</v>
      </c>
      <c r="F61" s="67">
        <v>3.3717290000000002</v>
      </c>
      <c r="G61" s="67">
        <v>3.4567040000000002</v>
      </c>
      <c r="H61" s="67">
        <v>3.5163389999999999</v>
      </c>
      <c r="I61" s="67">
        <v>3.5681569999999998</v>
      </c>
      <c r="J61" s="67">
        <v>3.6209720000000001</v>
      </c>
      <c r="K61" s="67">
        <v>3.6740750000000002</v>
      </c>
      <c r="L61" s="67">
        <v>3.7136740000000001</v>
      </c>
      <c r="M61" s="67">
        <v>3.7518359999999999</v>
      </c>
      <c r="N61" s="67">
        <v>3.7961710000000002</v>
      </c>
      <c r="O61" s="67">
        <v>3.8312309999999998</v>
      </c>
      <c r="P61" s="67">
        <v>3.8458700000000001</v>
      </c>
      <c r="Q61" s="67">
        <v>3.869901</v>
      </c>
      <c r="R61" s="67">
        <v>3.8865400000000001</v>
      </c>
      <c r="S61" s="67">
        <v>3.9023110000000001</v>
      </c>
      <c r="T61" s="67">
        <v>3.9218329999999999</v>
      </c>
      <c r="U61" s="67">
        <v>3.943765</v>
      </c>
      <c r="V61" s="67">
        <v>3.9683540000000002</v>
      </c>
      <c r="W61" s="67">
        <v>3.9947249999999999</v>
      </c>
      <c r="X61" s="67">
        <v>4.0245629999999997</v>
      </c>
      <c r="Y61" s="67">
        <v>4.0462569999999998</v>
      </c>
      <c r="Z61" s="67">
        <v>4.0689929999999999</v>
      </c>
      <c r="AA61" s="67">
        <v>4.0881340000000002</v>
      </c>
      <c r="AB61" s="67">
        <v>4.108581</v>
      </c>
      <c r="AC61" s="67">
        <v>4.1259589999999999</v>
      </c>
      <c r="AD61" s="67">
        <v>4.1502239999999997</v>
      </c>
      <c r="AE61" s="67">
        <v>4.1773819999999997</v>
      </c>
      <c r="AF61" s="67">
        <v>4.2074889999999998</v>
      </c>
      <c r="AG61" s="67">
        <v>4.2332450000000001</v>
      </c>
      <c r="AH61" s="67">
        <v>4.2608800000000002</v>
      </c>
      <c r="AI61" s="67">
        <v>4.2817559999999997</v>
      </c>
      <c r="AJ61" s="67">
        <v>4.3060320000000001</v>
      </c>
      <c r="AK61" s="68">
        <v>8.9470000000000001E-3</v>
      </c>
    </row>
    <row r="62" spans="1:37" ht="15" customHeight="1">
      <c r="A62" s="63" t="s">
        <v>183</v>
      </c>
      <c r="B62" s="65" t="s">
        <v>122</v>
      </c>
      <c r="C62" s="69">
        <v>25.102173000000001</v>
      </c>
      <c r="D62" s="69">
        <v>26.002956000000001</v>
      </c>
      <c r="E62" s="69">
        <v>26.420002</v>
      </c>
      <c r="F62" s="69">
        <v>26.907574</v>
      </c>
      <c r="G62" s="69">
        <v>27.47681</v>
      </c>
      <c r="H62" s="69">
        <v>27.871556999999999</v>
      </c>
      <c r="I62" s="69">
        <v>28.2318</v>
      </c>
      <c r="J62" s="69">
        <v>28.586324999999999</v>
      </c>
      <c r="K62" s="69">
        <v>28.877611000000002</v>
      </c>
      <c r="L62" s="69">
        <v>29.153659999999999</v>
      </c>
      <c r="M62" s="69">
        <v>29.414397999999998</v>
      </c>
      <c r="N62" s="69">
        <v>29.744253</v>
      </c>
      <c r="O62" s="69">
        <v>29.924166</v>
      </c>
      <c r="P62" s="69">
        <v>30.082512000000001</v>
      </c>
      <c r="Q62" s="69">
        <v>30.292870000000001</v>
      </c>
      <c r="R62" s="69">
        <v>30.461054000000001</v>
      </c>
      <c r="S62" s="69">
        <v>30.580181</v>
      </c>
      <c r="T62" s="69">
        <v>30.751099</v>
      </c>
      <c r="U62" s="69">
        <v>30.932278</v>
      </c>
      <c r="V62" s="69">
        <v>31.140881</v>
      </c>
      <c r="W62" s="69">
        <v>31.396864000000001</v>
      </c>
      <c r="X62" s="69">
        <v>31.694668</v>
      </c>
      <c r="Y62" s="69">
        <v>31.886312</v>
      </c>
      <c r="Z62" s="69">
        <v>32.094619999999999</v>
      </c>
      <c r="AA62" s="69">
        <v>32.295932999999998</v>
      </c>
      <c r="AB62" s="69">
        <v>32.451771000000001</v>
      </c>
      <c r="AC62" s="69">
        <v>32.595188</v>
      </c>
      <c r="AD62" s="69">
        <v>32.809348999999997</v>
      </c>
      <c r="AE62" s="69">
        <v>33.071959999999997</v>
      </c>
      <c r="AF62" s="69">
        <v>33.269511999999999</v>
      </c>
      <c r="AG62" s="69">
        <v>33.483916999999998</v>
      </c>
      <c r="AH62" s="69">
        <v>33.747402000000001</v>
      </c>
      <c r="AI62" s="69">
        <v>33.898529000000003</v>
      </c>
      <c r="AJ62" s="69">
        <v>34.118549000000002</v>
      </c>
      <c r="AK62" s="70">
        <v>8.5249999999999996E-3</v>
      </c>
    </row>
    <row r="63" spans="1:37" ht="15" customHeight="1">
      <c r="A63" s="63" t="s">
        <v>184</v>
      </c>
      <c r="B63" s="66" t="s">
        <v>124</v>
      </c>
      <c r="C63" s="67">
        <v>6.3657940000000002</v>
      </c>
      <c r="D63" s="67">
        <v>6.3020459999999998</v>
      </c>
      <c r="E63" s="67">
        <v>6.2918339999999997</v>
      </c>
      <c r="F63" s="67">
        <v>6.404058</v>
      </c>
      <c r="G63" s="67">
        <v>6.4264260000000002</v>
      </c>
      <c r="H63" s="67">
        <v>6.4114760000000004</v>
      </c>
      <c r="I63" s="67">
        <v>6.4014030000000002</v>
      </c>
      <c r="J63" s="67">
        <v>6.4402840000000001</v>
      </c>
      <c r="K63" s="67">
        <v>6.4517579999999999</v>
      </c>
      <c r="L63" s="67">
        <v>6.4479550000000003</v>
      </c>
      <c r="M63" s="67">
        <v>6.4531130000000001</v>
      </c>
      <c r="N63" s="67">
        <v>6.4772679999999996</v>
      </c>
      <c r="O63" s="67">
        <v>6.5132640000000004</v>
      </c>
      <c r="P63" s="67">
        <v>6.5041849999999997</v>
      </c>
      <c r="Q63" s="67">
        <v>6.5009790000000001</v>
      </c>
      <c r="R63" s="67">
        <v>6.4517139999999999</v>
      </c>
      <c r="S63" s="67">
        <v>6.4364730000000003</v>
      </c>
      <c r="T63" s="67">
        <v>6.4181929999999996</v>
      </c>
      <c r="U63" s="67">
        <v>6.4226010000000002</v>
      </c>
      <c r="V63" s="67">
        <v>6.4415880000000003</v>
      </c>
      <c r="W63" s="67">
        <v>6.4495310000000003</v>
      </c>
      <c r="X63" s="67">
        <v>6.4685259999999998</v>
      </c>
      <c r="Y63" s="67">
        <v>6.4799429999999996</v>
      </c>
      <c r="Z63" s="67">
        <v>6.4896310000000001</v>
      </c>
      <c r="AA63" s="67">
        <v>6.4900260000000003</v>
      </c>
      <c r="AB63" s="67">
        <v>6.4902439999999997</v>
      </c>
      <c r="AC63" s="67">
        <v>6.4885619999999999</v>
      </c>
      <c r="AD63" s="67">
        <v>6.4990810000000003</v>
      </c>
      <c r="AE63" s="67">
        <v>6.5144739999999999</v>
      </c>
      <c r="AF63" s="67">
        <v>6.5374879999999997</v>
      </c>
      <c r="AG63" s="67">
        <v>6.5626119999999997</v>
      </c>
      <c r="AH63" s="67">
        <v>6.5851709999999999</v>
      </c>
      <c r="AI63" s="67">
        <v>6.6021869999999998</v>
      </c>
      <c r="AJ63" s="67">
        <v>6.6190410000000002</v>
      </c>
      <c r="AK63" s="68">
        <v>1.5349999999999999E-3</v>
      </c>
    </row>
    <row r="64" spans="1:37" ht="15" customHeight="1">
      <c r="A64" s="63" t="s">
        <v>185</v>
      </c>
      <c r="B64" s="65" t="s">
        <v>126</v>
      </c>
      <c r="C64" s="69">
        <v>31.467966000000001</v>
      </c>
      <c r="D64" s="69">
        <v>32.305003999999997</v>
      </c>
      <c r="E64" s="69">
        <v>32.711838</v>
      </c>
      <c r="F64" s="69">
        <v>33.311630000000001</v>
      </c>
      <c r="G64" s="69">
        <v>33.903236</v>
      </c>
      <c r="H64" s="69">
        <v>34.283031000000001</v>
      </c>
      <c r="I64" s="69">
        <v>34.633201999999997</v>
      </c>
      <c r="J64" s="69">
        <v>35.026608000000003</v>
      </c>
      <c r="K64" s="69">
        <v>35.329369</v>
      </c>
      <c r="L64" s="69">
        <v>35.601616</v>
      </c>
      <c r="M64" s="69">
        <v>35.867511999999998</v>
      </c>
      <c r="N64" s="69">
        <v>36.221519000000001</v>
      </c>
      <c r="O64" s="69">
        <v>36.437430999999997</v>
      </c>
      <c r="P64" s="69">
        <v>36.586697000000001</v>
      </c>
      <c r="Q64" s="69">
        <v>36.793849999999999</v>
      </c>
      <c r="R64" s="69">
        <v>36.912765999999998</v>
      </c>
      <c r="S64" s="69">
        <v>37.016655</v>
      </c>
      <c r="T64" s="69">
        <v>37.169291999999999</v>
      </c>
      <c r="U64" s="69">
        <v>37.354877000000002</v>
      </c>
      <c r="V64" s="69">
        <v>37.582470000000001</v>
      </c>
      <c r="W64" s="69">
        <v>37.846393999999997</v>
      </c>
      <c r="X64" s="69">
        <v>38.163193</v>
      </c>
      <c r="Y64" s="69">
        <v>38.366256999999997</v>
      </c>
      <c r="Z64" s="69">
        <v>38.584251000000002</v>
      </c>
      <c r="AA64" s="69">
        <v>38.785957000000003</v>
      </c>
      <c r="AB64" s="69">
        <v>38.942017</v>
      </c>
      <c r="AC64" s="69">
        <v>39.083748</v>
      </c>
      <c r="AD64" s="69">
        <v>39.308430000000001</v>
      </c>
      <c r="AE64" s="69">
        <v>39.586433</v>
      </c>
      <c r="AF64" s="69">
        <v>39.806998999999998</v>
      </c>
      <c r="AG64" s="69">
        <v>40.046528000000002</v>
      </c>
      <c r="AH64" s="69">
        <v>40.332572999999996</v>
      </c>
      <c r="AI64" s="69">
        <v>40.500717000000002</v>
      </c>
      <c r="AJ64" s="69">
        <v>40.737591000000002</v>
      </c>
      <c r="AK64" s="70">
        <v>7.2740000000000001E-3</v>
      </c>
    </row>
    <row r="65" spans="1:37" ht="15" customHeight="1">
      <c r="A65" s="63" t="s">
        <v>186</v>
      </c>
    </row>
    <row r="67" spans="1:37" ht="15" customHeight="1">
      <c r="B67" s="65" t="s">
        <v>187</v>
      </c>
    </row>
    <row r="68" spans="1:37" ht="15" customHeight="1">
      <c r="B68" s="66" t="s">
        <v>110</v>
      </c>
      <c r="C68" s="67">
        <v>6.9839999999999998E-3</v>
      </c>
      <c r="D68" s="67">
        <v>7.7019999999999996E-3</v>
      </c>
      <c r="E68" s="67">
        <v>7.7669999999999996E-3</v>
      </c>
      <c r="F68" s="67">
        <v>7.9430000000000004E-3</v>
      </c>
      <c r="G68" s="67">
        <v>7.9179999999999997E-3</v>
      </c>
      <c r="H68" s="67">
        <v>7.8720000000000005E-3</v>
      </c>
      <c r="I68" s="67">
        <v>7.8759999999999993E-3</v>
      </c>
      <c r="J68" s="67">
        <v>7.8440000000000003E-3</v>
      </c>
      <c r="K68" s="67">
        <v>7.809E-3</v>
      </c>
      <c r="L68" s="67">
        <v>7.7730000000000004E-3</v>
      </c>
      <c r="M68" s="67">
        <v>7.7939999999999997E-3</v>
      </c>
      <c r="N68" s="67">
        <v>7.7770000000000001E-3</v>
      </c>
      <c r="O68" s="67">
        <v>7.796E-3</v>
      </c>
      <c r="P68" s="67">
        <v>7.7949999999999998E-3</v>
      </c>
      <c r="Q68" s="67">
        <v>7.7860000000000004E-3</v>
      </c>
      <c r="R68" s="67">
        <v>7.8490000000000001E-3</v>
      </c>
      <c r="S68" s="67">
        <v>7.9220000000000002E-3</v>
      </c>
      <c r="T68" s="67">
        <v>8.0309999999999999E-3</v>
      </c>
      <c r="U68" s="67">
        <v>8.1679999999999999E-3</v>
      </c>
      <c r="V68" s="67">
        <v>8.3339999999999994E-3</v>
      </c>
      <c r="W68" s="67">
        <v>8.5179999999999995E-3</v>
      </c>
      <c r="X68" s="67">
        <v>8.7299999999999999E-3</v>
      </c>
      <c r="Y68" s="67">
        <v>8.9560000000000004E-3</v>
      </c>
      <c r="Z68" s="67">
        <v>9.1979999999999996E-3</v>
      </c>
      <c r="AA68" s="67">
        <v>9.4610000000000007E-3</v>
      </c>
      <c r="AB68" s="67">
        <v>9.7370000000000009E-3</v>
      </c>
      <c r="AC68" s="67">
        <v>1.001E-2</v>
      </c>
      <c r="AD68" s="67">
        <v>1.0303E-2</v>
      </c>
      <c r="AE68" s="67">
        <v>1.0621999999999999E-2</v>
      </c>
      <c r="AF68" s="67">
        <v>1.0959E-2</v>
      </c>
      <c r="AG68" s="67">
        <v>1.1354E-2</v>
      </c>
      <c r="AH68" s="67">
        <v>1.1686999999999999E-2</v>
      </c>
      <c r="AI68" s="67">
        <v>1.2068000000000001E-2</v>
      </c>
      <c r="AJ68" s="67">
        <v>1.2491E-2</v>
      </c>
      <c r="AK68" s="68">
        <v>1.5226E-2</v>
      </c>
    </row>
    <row r="69" spans="1:37" ht="15" customHeight="1">
      <c r="A69" s="63" t="s">
        <v>188</v>
      </c>
      <c r="B69" s="66" t="s">
        <v>130</v>
      </c>
      <c r="C69" s="67">
        <v>16.689798</v>
      </c>
      <c r="D69" s="67">
        <v>16.655833999999999</v>
      </c>
      <c r="E69" s="67">
        <v>16.565182</v>
      </c>
      <c r="F69" s="67">
        <v>16.359940000000002</v>
      </c>
      <c r="G69" s="67">
        <v>16.070405999999998</v>
      </c>
      <c r="H69" s="67">
        <v>15.755872999999999</v>
      </c>
      <c r="I69" s="67">
        <v>15.397416</v>
      </c>
      <c r="J69" s="67">
        <v>15.017545</v>
      </c>
      <c r="K69" s="67">
        <v>14.621202</v>
      </c>
      <c r="L69" s="67">
        <v>14.314080000000001</v>
      </c>
      <c r="M69" s="67">
        <v>14.029972000000001</v>
      </c>
      <c r="N69" s="67">
        <v>13.772886</v>
      </c>
      <c r="O69" s="67">
        <v>13.517746000000001</v>
      </c>
      <c r="P69" s="67">
        <v>13.276382</v>
      </c>
      <c r="Q69" s="67">
        <v>13.059941999999999</v>
      </c>
      <c r="R69" s="67">
        <v>12.859299</v>
      </c>
      <c r="S69" s="67">
        <v>12.673295</v>
      </c>
      <c r="T69" s="67">
        <v>12.503727</v>
      </c>
      <c r="U69" s="67">
        <v>12.352275000000001</v>
      </c>
      <c r="V69" s="67">
        <v>12.235912000000001</v>
      </c>
      <c r="W69" s="67">
        <v>12.145251999999999</v>
      </c>
      <c r="X69" s="67">
        <v>12.079708</v>
      </c>
      <c r="Y69" s="67">
        <v>12.030454000000001</v>
      </c>
      <c r="Z69" s="67">
        <v>11.99938</v>
      </c>
      <c r="AA69" s="67">
        <v>11.984097999999999</v>
      </c>
      <c r="AB69" s="67">
        <v>11.981491</v>
      </c>
      <c r="AC69" s="67">
        <v>11.996828000000001</v>
      </c>
      <c r="AD69" s="67">
        <v>12.018247000000001</v>
      </c>
      <c r="AE69" s="67">
        <v>12.045498</v>
      </c>
      <c r="AF69" s="67">
        <v>12.097531999999999</v>
      </c>
      <c r="AG69" s="67">
        <v>12.161543</v>
      </c>
      <c r="AH69" s="67">
        <v>12.215209</v>
      </c>
      <c r="AI69" s="67">
        <v>12.251462</v>
      </c>
      <c r="AJ69" s="67">
        <v>12.288786</v>
      </c>
      <c r="AK69" s="68">
        <v>-9.4570000000000001E-3</v>
      </c>
    </row>
    <row r="70" spans="1:37" ht="15" customHeight="1">
      <c r="A70" s="63" t="s">
        <v>189</v>
      </c>
      <c r="B70" s="66" t="s">
        <v>190</v>
      </c>
      <c r="C70" s="67">
        <v>9.1750000000000009E-3</v>
      </c>
      <c r="D70" s="67">
        <v>4.0966000000000002E-2</v>
      </c>
      <c r="E70" s="67">
        <v>4.2463000000000001E-2</v>
      </c>
      <c r="F70" s="67">
        <v>5.0098999999999998E-2</v>
      </c>
      <c r="G70" s="67">
        <v>6.0483000000000002E-2</v>
      </c>
      <c r="H70" s="67">
        <v>6.8135000000000001E-2</v>
      </c>
      <c r="I70" s="67">
        <v>7.3341000000000003E-2</v>
      </c>
      <c r="J70" s="67">
        <v>9.9748000000000003E-2</v>
      </c>
      <c r="K70" s="67">
        <v>0.13695399999999999</v>
      </c>
      <c r="L70" s="67">
        <v>0.140261</v>
      </c>
      <c r="M70" s="67">
        <v>0.158553</v>
      </c>
      <c r="N70" s="67">
        <v>0.172847</v>
      </c>
      <c r="O70" s="67">
        <v>0.187496</v>
      </c>
      <c r="P70" s="67">
        <v>0.20668700000000001</v>
      </c>
      <c r="Q70" s="67">
        <v>0.21161099999999999</v>
      </c>
      <c r="R70" s="67">
        <v>0.21415799999999999</v>
      </c>
      <c r="S70" s="67">
        <v>0.220385</v>
      </c>
      <c r="T70" s="67">
        <v>0.23193800000000001</v>
      </c>
      <c r="U70" s="67">
        <v>0.235955</v>
      </c>
      <c r="V70" s="67">
        <v>0.24282300000000001</v>
      </c>
      <c r="W70" s="67">
        <v>0.24815699999999999</v>
      </c>
      <c r="X70" s="67">
        <v>0.25067400000000001</v>
      </c>
      <c r="Y70" s="67">
        <v>0.24877199999999999</v>
      </c>
      <c r="Z70" s="67">
        <v>0.24581500000000001</v>
      </c>
      <c r="AA70" s="67">
        <v>0.23491600000000001</v>
      </c>
      <c r="AB70" s="67">
        <v>0.22489200000000001</v>
      </c>
      <c r="AC70" s="67">
        <v>0.20921300000000001</v>
      </c>
      <c r="AD70" s="67">
        <v>0.198518</v>
      </c>
      <c r="AE70" s="67">
        <v>0.189447</v>
      </c>
      <c r="AF70" s="67">
        <v>0.16306699999999999</v>
      </c>
      <c r="AG70" s="67">
        <v>0.13012499999999999</v>
      </c>
      <c r="AH70" s="67">
        <v>0.11035499999999999</v>
      </c>
      <c r="AI70" s="67">
        <v>0.110139</v>
      </c>
      <c r="AJ70" s="67">
        <v>0.110208</v>
      </c>
      <c r="AK70" s="68">
        <v>3.1408999999999999E-2</v>
      </c>
    </row>
    <row r="71" spans="1:37" ht="15" customHeight="1">
      <c r="A71" s="63" t="s">
        <v>191</v>
      </c>
      <c r="B71" s="66" t="s">
        <v>192</v>
      </c>
      <c r="C71" s="67">
        <v>2.9131420000000001</v>
      </c>
      <c r="D71" s="67">
        <v>2.9506649999999999</v>
      </c>
      <c r="E71" s="67">
        <v>3.0062190000000002</v>
      </c>
      <c r="F71" s="67">
        <v>3.0442200000000001</v>
      </c>
      <c r="G71" s="67">
        <v>3.0667089999999999</v>
      </c>
      <c r="H71" s="67">
        <v>3.0854110000000001</v>
      </c>
      <c r="I71" s="67">
        <v>3.098868</v>
      </c>
      <c r="J71" s="67">
        <v>3.1183510000000001</v>
      </c>
      <c r="K71" s="67">
        <v>3.1487530000000001</v>
      </c>
      <c r="L71" s="67">
        <v>3.1791559999999999</v>
      </c>
      <c r="M71" s="67">
        <v>3.2077209999999998</v>
      </c>
      <c r="N71" s="67">
        <v>3.248129</v>
      </c>
      <c r="O71" s="67">
        <v>3.278683</v>
      </c>
      <c r="P71" s="67">
        <v>3.30958</v>
      </c>
      <c r="Q71" s="67">
        <v>3.3417379999999999</v>
      </c>
      <c r="R71" s="67">
        <v>3.3731499999999999</v>
      </c>
      <c r="S71" s="67">
        <v>3.404677</v>
      </c>
      <c r="T71" s="67">
        <v>3.4376470000000001</v>
      </c>
      <c r="U71" s="67">
        <v>3.4696449999999999</v>
      </c>
      <c r="V71" s="67">
        <v>3.5007540000000001</v>
      </c>
      <c r="W71" s="67">
        <v>3.53233</v>
      </c>
      <c r="X71" s="67">
        <v>3.5645820000000001</v>
      </c>
      <c r="Y71" s="67">
        <v>3.5959400000000001</v>
      </c>
      <c r="Z71" s="67">
        <v>3.627704</v>
      </c>
      <c r="AA71" s="67">
        <v>3.659335</v>
      </c>
      <c r="AB71" s="67">
        <v>3.6913140000000002</v>
      </c>
      <c r="AC71" s="67">
        <v>3.7260610000000001</v>
      </c>
      <c r="AD71" s="67">
        <v>3.7611560000000002</v>
      </c>
      <c r="AE71" s="67">
        <v>3.798603</v>
      </c>
      <c r="AF71" s="67">
        <v>3.836033</v>
      </c>
      <c r="AG71" s="67">
        <v>3.8752059999999999</v>
      </c>
      <c r="AH71" s="67">
        <v>3.9141979999999998</v>
      </c>
      <c r="AI71" s="67">
        <v>3.9525649999999999</v>
      </c>
      <c r="AJ71" s="67">
        <v>3.990186</v>
      </c>
      <c r="AK71" s="68">
        <v>9.476E-3</v>
      </c>
    </row>
    <row r="72" spans="1:37" ht="15" customHeight="1">
      <c r="A72" s="63" t="s">
        <v>193</v>
      </c>
      <c r="B72" s="66" t="s">
        <v>194</v>
      </c>
      <c r="C72" s="67">
        <v>6.6900849999999998</v>
      </c>
      <c r="D72" s="67">
        <v>6.7712479999999999</v>
      </c>
      <c r="E72" s="67">
        <v>6.9654800000000003</v>
      </c>
      <c r="F72" s="67">
        <v>7.0982089999999998</v>
      </c>
      <c r="G72" s="67">
        <v>6.9670040000000002</v>
      </c>
      <c r="H72" s="67">
        <v>6.8818159999999997</v>
      </c>
      <c r="I72" s="67">
        <v>6.8540419999999997</v>
      </c>
      <c r="J72" s="67">
        <v>6.8299209999999997</v>
      </c>
      <c r="K72" s="67">
        <v>6.80783</v>
      </c>
      <c r="L72" s="67">
        <v>6.7904450000000001</v>
      </c>
      <c r="M72" s="67">
        <v>6.7453979999999998</v>
      </c>
      <c r="N72" s="67">
        <v>6.7070910000000001</v>
      </c>
      <c r="O72" s="67">
        <v>6.6558710000000003</v>
      </c>
      <c r="P72" s="67">
        <v>6.6137300000000003</v>
      </c>
      <c r="Q72" s="67">
        <v>6.5662909999999997</v>
      </c>
      <c r="R72" s="67">
        <v>6.5178640000000003</v>
      </c>
      <c r="S72" s="67">
        <v>6.4759260000000003</v>
      </c>
      <c r="T72" s="67">
        <v>6.4454570000000002</v>
      </c>
      <c r="U72" s="67">
        <v>6.4485380000000001</v>
      </c>
      <c r="V72" s="67">
        <v>6.4383850000000002</v>
      </c>
      <c r="W72" s="67">
        <v>6.4417799999999996</v>
      </c>
      <c r="X72" s="67">
        <v>6.4420409999999997</v>
      </c>
      <c r="Y72" s="67">
        <v>6.4404450000000004</v>
      </c>
      <c r="Z72" s="67">
        <v>6.4306049999999999</v>
      </c>
      <c r="AA72" s="67">
        <v>6.431349</v>
      </c>
      <c r="AB72" s="67">
        <v>6.4311930000000004</v>
      </c>
      <c r="AC72" s="67">
        <v>6.4301300000000001</v>
      </c>
      <c r="AD72" s="67">
        <v>6.4540949999999997</v>
      </c>
      <c r="AE72" s="67">
        <v>6.4721500000000001</v>
      </c>
      <c r="AF72" s="67">
        <v>6.4940559999999996</v>
      </c>
      <c r="AG72" s="67">
        <v>6.5173030000000001</v>
      </c>
      <c r="AH72" s="67">
        <v>6.5423270000000002</v>
      </c>
      <c r="AI72" s="67">
        <v>6.5598159999999996</v>
      </c>
      <c r="AJ72" s="67">
        <v>6.581601</v>
      </c>
      <c r="AK72" s="68">
        <v>-8.8699999999999998E-4</v>
      </c>
    </row>
    <row r="73" spans="1:37" ht="15" customHeight="1">
      <c r="A73" s="63" t="s">
        <v>195</v>
      </c>
      <c r="B73" s="66" t="s">
        <v>136</v>
      </c>
      <c r="C73" s="67">
        <v>0.69392299999999996</v>
      </c>
      <c r="D73" s="67">
        <v>0.64428099999999999</v>
      </c>
      <c r="E73" s="67">
        <v>0.67699100000000001</v>
      </c>
      <c r="F73" s="67">
        <v>0.373612</v>
      </c>
      <c r="G73" s="67">
        <v>0.443133</v>
      </c>
      <c r="H73" s="67">
        <v>0.58480699999999997</v>
      </c>
      <c r="I73" s="67">
        <v>0.61124100000000003</v>
      </c>
      <c r="J73" s="67">
        <v>0.62447200000000003</v>
      </c>
      <c r="K73" s="67">
        <v>0.63673199999999996</v>
      </c>
      <c r="L73" s="67">
        <v>0.62568000000000001</v>
      </c>
      <c r="M73" s="67">
        <v>0.61641100000000004</v>
      </c>
      <c r="N73" s="67">
        <v>0.61112</v>
      </c>
      <c r="O73" s="67">
        <v>0.61451199999999995</v>
      </c>
      <c r="P73" s="67">
        <v>0.59437700000000004</v>
      </c>
      <c r="Q73" s="67">
        <v>0.59131599999999995</v>
      </c>
      <c r="R73" s="67">
        <v>0.58960000000000001</v>
      </c>
      <c r="S73" s="67">
        <v>0.58833400000000002</v>
      </c>
      <c r="T73" s="67">
        <v>0.58486099999999996</v>
      </c>
      <c r="U73" s="67">
        <v>0.54837599999999997</v>
      </c>
      <c r="V73" s="67">
        <v>0.54581199999999996</v>
      </c>
      <c r="W73" s="67">
        <v>0.53697700000000004</v>
      </c>
      <c r="X73" s="67">
        <v>0.53421600000000002</v>
      </c>
      <c r="Y73" s="67">
        <v>0.53170600000000001</v>
      </c>
      <c r="Z73" s="67">
        <v>0.52966999999999997</v>
      </c>
      <c r="AA73" s="67">
        <v>0.52681599999999995</v>
      </c>
      <c r="AB73" s="67">
        <v>0.52167399999999997</v>
      </c>
      <c r="AC73" s="67">
        <v>0.53741799999999995</v>
      </c>
      <c r="AD73" s="67">
        <v>0.52030500000000002</v>
      </c>
      <c r="AE73" s="67">
        <v>0.52008100000000002</v>
      </c>
      <c r="AF73" s="67">
        <v>0.51122500000000004</v>
      </c>
      <c r="AG73" s="67">
        <v>0.51027999999999996</v>
      </c>
      <c r="AH73" s="67">
        <v>0.51024000000000003</v>
      </c>
      <c r="AI73" s="67">
        <v>0.51187400000000005</v>
      </c>
      <c r="AJ73" s="67">
        <v>0.51095900000000005</v>
      </c>
      <c r="AK73" s="68">
        <v>-7.2189999999999997E-3</v>
      </c>
    </row>
    <row r="74" spans="1:37" ht="15" customHeight="1">
      <c r="A74" s="63" t="s">
        <v>196</v>
      </c>
      <c r="B74" s="66" t="s">
        <v>197</v>
      </c>
      <c r="C74" s="67">
        <v>0.15784000000000001</v>
      </c>
      <c r="D74" s="67">
        <v>0.156773</v>
      </c>
      <c r="E74" s="67">
        <v>0.156087</v>
      </c>
      <c r="F74" s="67">
        <v>0.15556</v>
      </c>
      <c r="G74" s="67">
        <v>0.15506700000000001</v>
      </c>
      <c r="H74" s="67">
        <v>0.15439800000000001</v>
      </c>
      <c r="I74" s="67">
        <v>0.15381300000000001</v>
      </c>
      <c r="J74" s="67">
        <v>0.153277</v>
      </c>
      <c r="K74" s="67">
        <v>0.152722</v>
      </c>
      <c r="L74" s="67">
        <v>0.15220700000000001</v>
      </c>
      <c r="M74" s="67">
        <v>0.15171899999999999</v>
      </c>
      <c r="N74" s="67">
        <v>0.15129699999999999</v>
      </c>
      <c r="O74" s="67">
        <v>0.150924</v>
      </c>
      <c r="P74" s="67">
        <v>0.150645</v>
      </c>
      <c r="Q74" s="67">
        <v>0.150507</v>
      </c>
      <c r="R74" s="67">
        <v>0.15035799999999999</v>
      </c>
      <c r="S74" s="67">
        <v>0.150253</v>
      </c>
      <c r="T74" s="67">
        <v>0.15026800000000001</v>
      </c>
      <c r="U74" s="67">
        <v>0.15026999999999999</v>
      </c>
      <c r="V74" s="67">
        <v>0.15026100000000001</v>
      </c>
      <c r="W74" s="67">
        <v>0.150284</v>
      </c>
      <c r="X74" s="67">
        <v>0.15032200000000001</v>
      </c>
      <c r="Y74" s="67">
        <v>0.15034400000000001</v>
      </c>
      <c r="Z74" s="67">
        <v>0.15037700000000001</v>
      </c>
      <c r="AA74" s="67">
        <v>0.15041199999999999</v>
      </c>
      <c r="AB74" s="67">
        <v>0.15048600000000001</v>
      </c>
      <c r="AC74" s="67">
        <v>0.150558</v>
      </c>
      <c r="AD74" s="67">
        <v>0.150671</v>
      </c>
      <c r="AE74" s="67">
        <v>0.15079000000000001</v>
      </c>
      <c r="AF74" s="67">
        <v>0.150897</v>
      </c>
      <c r="AG74" s="67">
        <v>0.15096499999999999</v>
      </c>
      <c r="AH74" s="67">
        <v>0.15099399999999999</v>
      </c>
      <c r="AI74" s="67">
        <v>0.151035</v>
      </c>
      <c r="AJ74" s="67">
        <v>0.15106900000000001</v>
      </c>
      <c r="AK74" s="68">
        <v>-1.157E-3</v>
      </c>
    </row>
    <row r="75" spans="1:37" ht="15" customHeight="1">
      <c r="A75" s="63" t="s">
        <v>198</v>
      </c>
      <c r="B75" s="66" t="s">
        <v>114</v>
      </c>
      <c r="C75" s="67">
        <v>27.151772999999999</v>
      </c>
      <c r="D75" s="67">
        <v>27.186502000000001</v>
      </c>
      <c r="E75" s="67">
        <v>27.377725999999999</v>
      </c>
      <c r="F75" s="67">
        <v>27.039482</v>
      </c>
      <c r="G75" s="67">
        <v>26.710235999999998</v>
      </c>
      <c r="H75" s="67">
        <v>26.470177</v>
      </c>
      <c r="I75" s="67">
        <v>26.123251</v>
      </c>
      <c r="J75" s="67">
        <v>25.751411000000001</v>
      </c>
      <c r="K75" s="67">
        <v>25.375046000000001</v>
      </c>
      <c r="L75" s="67">
        <v>25.06934</v>
      </c>
      <c r="M75" s="67">
        <v>24.759011999999998</v>
      </c>
      <c r="N75" s="67">
        <v>24.498301000000001</v>
      </c>
      <c r="O75" s="67">
        <v>24.225532999999999</v>
      </c>
      <c r="P75" s="67">
        <v>23.952507000000001</v>
      </c>
      <c r="Q75" s="67">
        <v>23.717583000000001</v>
      </c>
      <c r="R75" s="67">
        <v>23.498125000000002</v>
      </c>
      <c r="S75" s="67">
        <v>23.300405999999999</v>
      </c>
      <c r="T75" s="67">
        <v>23.129992999999999</v>
      </c>
      <c r="U75" s="67">
        <v>22.977271999999999</v>
      </c>
      <c r="V75" s="67">
        <v>22.879460999999999</v>
      </c>
      <c r="W75" s="67">
        <v>22.815144</v>
      </c>
      <c r="X75" s="67">
        <v>22.779593999999999</v>
      </c>
      <c r="Y75" s="67">
        <v>22.757845</v>
      </c>
      <c r="Z75" s="67">
        <v>22.746932999999999</v>
      </c>
      <c r="AA75" s="67">
        <v>22.761471</v>
      </c>
      <c r="AB75" s="67">
        <v>22.785893999999999</v>
      </c>
      <c r="AC75" s="67">
        <v>22.851006000000002</v>
      </c>
      <c r="AD75" s="67">
        <v>22.914776</v>
      </c>
      <c r="AE75" s="67">
        <v>22.997744000000001</v>
      </c>
      <c r="AF75" s="67">
        <v>23.100701999999998</v>
      </c>
      <c r="AG75" s="67">
        <v>23.226648000000001</v>
      </c>
      <c r="AH75" s="67">
        <v>23.344657999999999</v>
      </c>
      <c r="AI75" s="67">
        <v>23.438821999999998</v>
      </c>
      <c r="AJ75" s="67">
        <v>23.535094999999998</v>
      </c>
      <c r="AK75" s="68">
        <v>-4.4970000000000001E-3</v>
      </c>
    </row>
    <row r="76" spans="1:37" ht="15" customHeight="1">
      <c r="A76" s="63" t="s">
        <v>199</v>
      </c>
      <c r="B76" s="66" t="s">
        <v>200</v>
      </c>
      <c r="C76" s="67">
        <v>0.67915400000000004</v>
      </c>
      <c r="D76" s="67">
        <v>0.704264</v>
      </c>
      <c r="E76" s="67">
        <v>0.69070699999999996</v>
      </c>
      <c r="F76" s="67">
        <v>0.67319200000000001</v>
      </c>
      <c r="G76" s="67">
        <v>0.66001200000000004</v>
      </c>
      <c r="H76" s="67">
        <v>0.64785300000000001</v>
      </c>
      <c r="I76" s="67">
        <v>0.64044500000000004</v>
      </c>
      <c r="J76" s="67">
        <v>0.64146599999999998</v>
      </c>
      <c r="K76" s="67">
        <v>0.65329499999999996</v>
      </c>
      <c r="L76" s="67">
        <v>0.65733299999999995</v>
      </c>
      <c r="M76" s="67">
        <v>0.66464699999999999</v>
      </c>
      <c r="N76" s="67">
        <v>0.67361899999999997</v>
      </c>
      <c r="O76" s="67">
        <v>0.68086199999999997</v>
      </c>
      <c r="P76" s="67">
        <v>0.68296500000000004</v>
      </c>
      <c r="Q76" s="67">
        <v>0.68536399999999997</v>
      </c>
      <c r="R76" s="67">
        <v>0.69249499999999997</v>
      </c>
      <c r="S76" s="67">
        <v>0.69311199999999995</v>
      </c>
      <c r="T76" s="67">
        <v>0.696353</v>
      </c>
      <c r="U76" s="67">
        <v>0.69771799999999995</v>
      </c>
      <c r="V76" s="67">
        <v>0.70013599999999998</v>
      </c>
      <c r="W76" s="67">
        <v>0.70037899999999997</v>
      </c>
      <c r="X76" s="67">
        <v>0.70328400000000002</v>
      </c>
      <c r="Y76" s="67">
        <v>0.70642099999999997</v>
      </c>
      <c r="Z76" s="67">
        <v>0.71111000000000002</v>
      </c>
      <c r="AA76" s="67">
        <v>0.71557800000000005</v>
      </c>
      <c r="AB76" s="67">
        <v>0.72145199999999998</v>
      </c>
      <c r="AC76" s="67">
        <v>0.72530799999999995</v>
      </c>
      <c r="AD76" s="67">
        <v>0.73130899999999999</v>
      </c>
      <c r="AE76" s="67">
        <v>0.73650300000000002</v>
      </c>
      <c r="AF76" s="67">
        <v>0.74035300000000004</v>
      </c>
      <c r="AG76" s="67">
        <v>0.74532799999999999</v>
      </c>
      <c r="AH76" s="67">
        <v>0.75127999999999995</v>
      </c>
      <c r="AI76" s="67">
        <v>0.75793100000000002</v>
      </c>
      <c r="AJ76" s="67">
        <v>0.76431800000000005</v>
      </c>
      <c r="AK76" s="68">
        <v>2.5600000000000002E-3</v>
      </c>
    </row>
    <row r="77" spans="1:37" ht="15" customHeight="1">
      <c r="A77" s="63" t="s">
        <v>201</v>
      </c>
      <c r="B77" s="66" t="s">
        <v>202</v>
      </c>
      <c r="C77" s="67">
        <v>7.1509000000000003E-2</v>
      </c>
      <c r="D77" s="67">
        <v>8.0618999999999996E-2</v>
      </c>
      <c r="E77" s="67">
        <v>8.8976E-2</v>
      </c>
      <c r="F77" s="67">
        <v>9.3719999999999998E-2</v>
      </c>
      <c r="G77" s="67">
        <v>0.12828800000000001</v>
      </c>
      <c r="H77" s="67">
        <v>0.120869</v>
      </c>
      <c r="I77" s="67">
        <v>0.125697</v>
      </c>
      <c r="J77" s="67">
        <v>0.13108800000000001</v>
      </c>
      <c r="K77" s="67">
        <v>0.13505300000000001</v>
      </c>
      <c r="L77" s="67">
        <v>0.14397699999999999</v>
      </c>
      <c r="M77" s="67">
        <v>0.157969</v>
      </c>
      <c r="N77" s="67">
        <v>0.169493</v>
      </c>
      <c r="O77" s="67">
        <v>0.18035599999999999</v>
      </c>
      <c r="P77" s="67">
        <v>0.19650699999999999</v>
      </c>
      <c r="Q77" s="67">
        <v>0.21063799999999999</v>
      </c>
      <c r="R77" s="67">
        <v>0.22375700000000001</v>
      </c>
      <c r="S77" s="67">
        <v>0.23661699999999999</v>
      </c>
      <c r="T77" s="67">
        <v>0.25034600000000001</v>
      </c>
      <c r="U77" s="67">
        <v>0.27149600000000002</v>
      </c>
      <c r="V77" s="67">
        <v>0.28797299999999998</v>
      </c>
      <c r="W77" s="67">
        <v>0.30374899999999999</v>
      </c>
      <c r="X77" s="67">
        <v>0.32075300000000001</v>
      </c>
      <c r="Y77" s="67">
        <v>0.33854200000000001</v>
      </c>
      <c r="Z77" s="67">
        <v>0.35567900000000002</v>
      </c>
      <c r="AA77" s="67">
        <v>0.374002</v>
      </c>
      <c r="AB77" s="67">
        <v>0.39467999999999998</v>
      </c>
      <c r="AC77" s="67">
        <v>0.40839799999999998</v>
      </c>
      <c r="AD77" s="67">
        <v>0.429033</v>
      </c>
      <c r="AE77" s="67">
        <v>0.44858799999999999</v>
      </c>
      <c r="AF77" s="67">
        <v>0.46911999999999998</v>
      </c>
      <c r="AG77" s="67">
        <v>0.48894599999999999</v>
      </c>
      <c r="AH77" s="67">
        <v>0.508552</v>
      </c>
      <c r="AI77" s="67">
        <v>0.52796200000000004</v>
      </c>
      <c r="AJ77" s="67">
        <v>0.54926200000000003</v>
      </c>
      <c r="AK77" s="68">
        <v>6.1797999999999999E-2</v>
      </c>
    </row>
    <row r="78" spans="1:37" ht="15" customHeight="1">
      <c r="A78" s="63" t="s">
        <v>203</v>
      </c>
      <c r="B78" s="66" t="s">
        <v>204</v>
      </c>
      <c r="C78" s="67">
        <v>2.9599999999999998E-4</v>
      </c>
      <c r="D78" s="67">
        <v>1.0989999999999999E-3</v>
      </c>
      <c r="E78" s="67">
        <v>2.1310000000000001E-3</v>
      </c>
      <c r="F78" s="67">
        <v>3.4770000000000001E-3</v>
      </c>
      <c r="G78" s="67">
        <v>5.4609999999999997E-3</v>
      </c>
      <c r="H78" s="67">
        <v>8.012E-3</v>
      </c>
      <c r="I78" s="67">
        <v>1.0475E-2</v>
      </c>
      <c r="J78" s="67">
        <v>1.3037999999999999E-2</v>
      </c>
      <c r="K78" s="67">
        <v>1.5701E-2</v>
      </c>
      <c r="L78" s="67">
        <v>1.8217000000000001E-2</v>
      </c>
      <c r="M78" s="67">
        <v>2.0552000000000001E-2</v>
      </c>
      <c r="N78" s="67">
        <v>2.2655999999999999E-2</v>
      </c>
      <c r="O78" s="67">
        <v>2.4639000000000001E-2</v>
      </c>
      <c r="P78" s="67">
        <v>2.649E-2</v>
      </c>
      <c r="Q78" s="67">
        <v>2.8201E-2</v>
      </c>
      <c r="R78" s="67">
        <v>2.963E-2</v>
      </c>
      <c r="S78" s="67">
        <v>3.0845999999999998E-2</v>
      </c>
      <c r="T78" s="67">
        <v>3.1979E-2</v>
      </c>
      <c r="U78" s="67">
        <v>3.3031999999999999E-2</v>
      </c>
      <c r="V78" s="67">
        <v>3.4064999999999998E-2</v>
      </c>
      <c r="W78" s="67">
        <v>3.5000999999999997E-2</v>
      </c>
      <c r="X78" s="67">
        <v>3.5890999999999999E-2</v>
      </c>
      <c r="Y78" s="67">
        <v>3.6762999999999997E-2</v>
      </c>
      <c r="Z78" s="67">
        <v>3.7664999999999997E-2</v>
      </c>
      <c r="AA78" s="67">
        <v>3.8502000000000002E-2</v>
      </c>
      <c r="AB78" s="67">
        <v>3.9327000000000001E-2</v>
      </c>
      <c r="AC78" s="67">
        <v>4.0132000000000001E-2</v>
      </c>
      <c r="AD78" s="67">
        <v>4.0947999999999998E-2</v>
      </c>
      <c r="AE78" s="67">
        <v>4.1787999999999999E-2</v>
      </c>
      <c r="AF78" s="67">
        <v>4.2652000000000002E-2</v>
      </c>
      <c r="AG78" s="67">
        <v>4.3563999999999999E-2</v>
      </c>
      <c r="AH78" s="67">
        <v>4.4553000000000002E-2</v>
      </c>
      <c r="AI78" s="67">
        <v>4.5603999999999999E-2</v>
      </c>
      <c r="AJ78" s="67">
        <v>4.6727999999999999E-2</v>
      </c>
      <c r="AK78" s="68">
        <v>0.124324</v>
      </c>
    </row>
    <row r="79" spans="1:37" ht="15" customHeight="1">
      <c r="A79" s="63" t="s">
        <v>205</v>
      </c>
      <c r="B79" s="66" t="s">
        <v>120</v>
      </c>
      <c r="C79" s="67">
        <v>3.5858000000000001E-2</v>
      </c>
      <c r="D79" s="67">
        <v>4.2944000000000003E-2</v>
      </c>
      <c r="E79" s="67">
        <v>5.5538999999999998E-2</v>
      </c>
      <c r="F79" s="67">
        <v>7.0419999999999996E-2</v>
      </c>
      <c r="G79" s="67">
        <v>8.7692000000000006E-2</v>
      </c>
      <c r="H79" s="67">
        <v>0.105629</v>
      </c>
      <c r="I79" s="67">
        <v>0.12335699999999999</v>
      </c>
      <c r="J79" s="67">
        <v>0.14133000000000001</v>
      </c>
      <c r="K79" s="67">
        <v>0.15972600000000001</v>
      </c>
      <c r="L79" s="67">
        <v>0.17754200000000001</v>
      </c>
      <c r="M79" s="67">
        <v>0.19472100000000001</v>
      </c>
      <c r="N79" s="67">
        <v>0.21162500000000001</v>
      </c>
      <c r="O79" s="67">
        <v>0.22858899999999999</v>
      </c>
      <c r="P79" s="67">
        <v>0.24585199999999999</v>
      </c>
      <c r="Q79" s="67">
        <v>0.26363300000000001</v>
      </c>
      <c r="R79" s="67">
        <v>0.28195199999999998</v>
      </c>
      <c r="S79" s="67">
        <v>0.30144100000000001</v>
      </c>
      <c r="T79" s="67">
        <v>0.31971500000000003</v>
      </c>
      <c r="U79" s="67">
        <v>0.33695000000000003</v>
      </c>
      <c r="V79" s="67">
        <v>0.35496</v>
      </c>
      <c r="W79" s="67">
        <v>0.373164</v>
      </c>
      <c r="X79" s="67">
        <v>0.39155499999999999</v>
      </c>
      <c r="Y79" s="67">
        <v>0.41022799999999998</v>
      </c>
      <c r="Z79" s="67">
        <v>0.42916399999999999</v>
      </c>
      <c r="AA79" s="67">
        <v>0.44788699999999998</v>
      </c>
      <c r="AB79" s="67">
        <v>0.46653699999999998</v>
      </c>
      <c r="AC79" s="67">
        <v>0.48514299999999999</v>
      </c>
      <c r="AD79" s="67">
        <v>0.50373299999999999</v>
      </c>
      <c r="AE79" s="67">
        <v>0.52218600000000004</v>
      </c>
      <c r="AF79" s="67">
        <v>0.54080099999999998</v>
      </c>
      <c r="AG79" s="67">
        <v>0.55931500000000001</v>
      </c>
      <c r="AH79" s="67">
        <v>0.57776099999999997</v>
      </c>
      <c r="AI79" s="67">
        <v>0.59621299999999999</v>
      </c>
      <c r="AJ79" s="67">
        <v>0.61451699999999998</v>
      </c>
      <c r="AK79" s="68">
        <v>8.6708999999999994E-2</v>
      </c>
    </row>
    <row r="80" spans="1:37" ht="15" customHeight="1">
      <c r="A80" s="63" t="s">
        <v>206</v>
      </c>
      <c r="B80" s="65" t="s">
        <v>122</v>
      </c>
      <c r="C80" s="69">
        <v>27.938589</v>
      </c>
      <c r="D80" s="69">
        <v>28.015429999999999</v>
      </c>
      <c r="E80" s="69">
        <v>28.215076</v>
      </c>
      <c r="F80" s="69">
        <v>27.880289000000001</v>
      </c>
      <c r="G80" s="69">
        <v>27.59169</v>
      </c>
      <c r="H80" s="69">
        <v>27.352540999999999</v>
      </c>
      <c r="I80" s="69">
        <v>27.023226000000001</v>
      </c>
      <c r="J80" s="69">
        <v>26.678332999999999</v>
      </c>
      <c r="K80" s="69">
        <v>26.338820999999999</v>
      </c>
      <c r="L80" s="69">
        <v>26.066407999999999</v>
      </c>
      <c r="M80" s="69">
        <v>25.796900000000001</v>
      </c>
      <c r="N80" s="69">
        <v>25.575695</v>
      </c>
      <c r="O80" s="69">
        <v>25.339977000000001</v>
      </c>
      <c r="P80" s="69">
        <v>25.104320999999999</v>
      </c>
      <c r="Q80" s="69">
        <v>24.905418000000001</v>
      </c>
      <c r="R80" s="69">
        <v>24.725960000000001</v>
      </c>
      <c r="S80" s="69">
        <v>24.562419999999999</v>
      </c>
      <c r="T80" s="69">
        <v>24.428387000000001</v>
      </c>
      <c r="U80" s="69">
        <v>24.316466999999999</v>
      </c>
      <c r="V80" s="69">
        <v>24.256595999999998</v>
      </c>
      <c r="W80" s="69">
        <v>24.227436000000001</v>
      </c>
      <c r="X80" s="69">
        <v>24.231076999999999</v>
      </c>
      <c r="Y80" s="69">
        <v>24.2498</v>
      </c>
      <c r="Z80" s="69">
        <v>24.280550000000002</v>
      </c>
      <c r="AA80" s="69">
        <v>24.337440000000001</v>
      </c>
      <c r="AB80" s="69">
        <v>24.407892</v>
      </c>
      <c r="AC80" s="69">
        <v>24.509985</v>
      </c>
      <c r="AD80" s="69">
        <v>24.619800999999999</v>
      </c>
      <c r="AE80" s="69">
        <v>24.746808999999999</v>
      </c>
      <c r="AF80" s="69">
        <v>24.893626999999999</v>
      </c>
      <c r="AG80" s="69">
        <v>25.063801000000002</v>
      </c>
      <c r="AH80" s="69">
        <v>25.226804999999999</v>
      </c>
      <c r="AI80" s="69">
        <v>25.366530999999998</v>
      </c>
      <c r="AJ80" s="69">
        <v>25.509920000000001</v>
      </c>
      <c r="AK80" s="70">
        <v>-2.9229999999999998E-3</v>
      </c>
    </row>
    <row r="81" spans="1:37" ht="15" customHeight="1">
      <c r="A81" s="63" t="s">
        <v>207</v>
      </c>
      <c r="B81" s="66" t="s">
        <v>124</v>
      </c>
      <c r="C81" s="67">
        <v>7.0684999999999998E-2</v>
      </c>
      <c r="D81" s="67">
        <v>8.3579000000000001E-2</v>
      </c>
      <c r="E81" s="67">
        <v>0.10688300000000001</v>
      </c>
      <c r="F81" s="67">
        <v>0.13375100000000001</v>
      </c>
      <c r="G81" s="67">
        <v>0.16303000000000001</v>
      </c>
      <c r="H81" s="67">
        <v>0.19259699999999999</v>
      </c>
      <c r="I81" s="67">
        <v>0.221306</v>
      </c>
      <c r="J81" s="67">
        <v>0.25136999999999998</v>
      </c>
      <c r="K81" s="67">
        <v>0.28048299999999998</v>
      </c>
      <c r="L81" s="67">
        <v>0.30826100000000001</v>
      </c>
      <c r="M81" s="67">
        <v>0.33491799999999999</v>
      </c>
      <c r="N81" s="67">
        <v>0.36108699999999999</v>
      </c>
      <c r="O81" s="67">
        <v>0.38861200000000001</v>
      </c>
      <c r="P81" s="67">
        <v>0.41578799999999999</v>
      </c>
      <c r="Q81" s="67">
        <v>0.44287300000000002</v>
      </c>
      <c r="R81" s="67">
        <v>0.46804499999999999</v>
      </c>
      <c r="S81" s="67">
        <v>0.49719600000000003</v>
      </c>
      <c r="T81" s="67">
        <v>0.52322299999999999</v>
      </c>
      <c r="U81" s="67">
        <v>0.54873799999999995</v>
      </c>
      <c r="V81" s="67">
        <v>0.57618499999999995</v>
      </c>
      <c r="W81" s="67">
        <v>0.60247799999999996</v>
      </c>
      <c r="X81" s="67">
        <v>0.62933099999999997</v>
      </c>
      <c r="Y81" s="67">
        <v>0.65696600000000005</v>
      </c>
      <c r="Z81" s="67">
        <v>0.684473</v>
      </c>
      <c r="AA81" s="67">
        <v>0.71103300000000003</v>
      </c>
      <c r="AB81" s="67">
        <v>0.73697900000000005</v>
      </c>
      <c r="AC81" s="67">
        <v>0.76294499999999998</v>
      </c>
      <c r="AD81" s="67">
        <v>0.788825</v>
      </c>
      <c r="AE81" s="67">
        <v>0.81433</v>
      </c>
      <c r="AF81" s="67">
        <v>0.84028199999999997</v>
      </c>
      <c r="AG81" s="67">
        <v>0.86708099999999999</v>
      </c>
      <c r="AH81" s="67">
        <v>0.89292700000000003</v>
      </c>
      <c r="AI81" s="67">
        <v>0.91932100000000005</v>
      </c>
      <c r="AJ81" s="67">
        <v>0.944608</v>
      </c>
      <c r="AK81" s="68">
        <v>7.8726000000000004E-2</v>
      </c>
    </row>
    <row r="82" spans="1:37" ht="15" customHeight="1">
      <c r="A82" s="63" t="s">
        <v>208</v>
      </c>
      <c r="B82" s="65" t="s">
        <v>126</v>
      </c>
      <c r="C82" s="69">
        <v>28.009274000000001</v>
      </c>
      <c r="D82" s="69">
        <v>28.09901</v>
      </c>
      <c r="E82" s="69">
        <v>28.321959</v>
      </c>
      <c r="F82" s="69">
        <v>28.014040000000001</v>
      </c>
      <c r="G82" s="69">
        <v>27.754719000000001</v>
      </c>
      <c r="H82" s="69">
        <v>27.545138999999999</v>
      </c>
      <c r="I82" s="69">
        <v>27.244532</v>
      </c>
      <c r="J82" s="69">
        <v>26.929703</v>
      </c>
      <c r="K82" s="69">
        <v>26.619305000000001</v>
      </c>
      <c r="L82" s="69">
        <v>26.374669999999998</v>
      </c>
      <c r="M82" s="69">
        <v>26.131819</v>
      </c>
      <c r="N82" s="69">
        <v>25.936782999999998</v>
      </c>
      <c r="O82" s="69">
        <v>25.728590000000001</v>
      </c>
      <c r="P82" s="69">
        <v>25.520109000000001</v>
      </c>
      <c r="Q82" s="69">
        <v>25.348291</v>
      </c>
      <c r="R82" s="69">
        <v>25.194004</v>
      </c>
      <c r="S82" s="69">
        <v>25.059615999999998</v>
      </c>
      <c r="T82" s="69">
        <v>24.951611</v>
      </c>
      <c r="U82" s="69">
        <v>24.865206000000001</v>
      </c>
      <c r="V82" s="69">
        <v>24.832781000000001</v>
      </c>
      <c r="W82" s="69">
        <v>24.829913999999999</v>
      </c>
      <c r="X82" s="69">
        <v>24.860409000000001</v>
      </c>
      <c r="Y82" s="69">
        <v>24.906765</v>
      </c>
      <c r="Z82" s="69">
        <v>24.965022999999999</v>
      </c>
      <c r="AA82" s="69">
        <v>25.048473000000001</v>
      </c>
      <c r="AB82" s="69">
        <v>25.144870999999998</v>
      </c>
      <c r="AC82" s="69">
        <v>25.272929999999999</v>
      </c>
      <c r="AD82" s="69">
        <v>25.408625000000001</v>
      </c>
      <c r="AE82" s="69">
        <v>25.561138</v>
      </c>
      <c r="AF82" s="69">
        <v>25.733910000000002</v>
      </c>
      <c r="AG82" s="69">
        <v>25.930882</v>
      </c>
      <c r="AH82" s="69">
        <v>26.119731999999999</v>
      </c>
      <c r="AI82" s="69">
        <v>26.285851999999998</v>
      </c>
      <c r="AJ82" s="69">
        <v>26.454529000000001</v>
      </c>
      <c r="AK82" s="70">
        <v>-1.8829999999999999E-3</v>
      </c>
    </row>
    <row r="83" spans="1:37" ht="15" customHeight="1">
      <c r="A83" s="63" t="s">
        <v>209</v>
      </c>
    </row>
    <row r="84" spans="1:37" ht="15" customHeight="1">
      <c r="B84" s="65" t="s">
        <v>210</v>
      </c>
    </row>
    <row r="85" spans="1:37" ht="15" customHeight="1">
      <c r="B85" s="65" t="s">
        <v>126</v>
      </c>
      <c r="C85" s="69">
        <v>5.5929E-2</v>
      </c>
      <c r="D85" s="69">
        <v>0.319801</v>
      </c>
      <c r="E85" s="69">
        <v>0.39430599999999999</v>
      </c>
      <c r="F85" s="69">
        <v>0.35225699999999999</v>
      </c>
      <c r="G85" s="69">
        <v>0.31787300000000002</v>
      </c>
      <c r="H85" s="69">
        <v>0.324631</v>
      </c>
      <c r="I85" s="69">
        <v>0.32766400000000001</v>
      </c>
      <c r="J85" s="69">
        <v>0.33160400000000001</v>
      </c>
      <c r="K85" s="69">
        <v>0.33751399999999998</v>
      </c>
      <c r="L85" s="69">
        <v>0.34349800000000003</v>
      </c>
      <c r="M85" s="69">
        <v>0.35039799999999999</v>
      </c>
      <c r="N85" s="69">
        <v>0.359371</v>
      </c>
      <c r="O85" s="69">
        <v>0.36701499999999998</v>
      </c>
      <c r="P85" s="69">
        <v>0.374336</v>
      </c>
      <c r="Q85" s="69">
        <v>0.38223299999999999</v>
      </c>
      <c r="R85" s="69">
        <v>0.39007399999999998</v>
      </c>
      <c r="S85" s="69">
        <v>0.39766600000000002</v>
      </c>
      <c r="T85" s="69">
        <v>0.40504600000000002</v>
      </c>
      <c r="U85" s="69">
        <v>0.410771</v>
      </c>
      <c r="V85" s="69">
        <v>0.41699999999999998</v>
      </c>
      <c r="W85" s="69">
        <v>0.42276900000000001</v>
      </c>
      <c r="X85" s="69">
        <v>0.42887599999999998</v>
      </c>
      <c r="Y85" s="69">
        <v>0.434942</v>
      </c>
      <c r="Z85" s="69">
        <v>0.44150600000000001</v>
      </c>
      <c r="AA85" s="69">
        <v>0.44761899999999999</v>
      </c>
      <c r="AB85" s="69">
        <v>0.45386900000000002</v>
      </c>
      <c r="AC85" s="69">
        <v>0.46075300000000002</v>
      </c>
      <c r="AD85" s="69">
        <v>0.46656999999999998</v>
      </c>
      <c r="AE85" s="69">
        <v>0.47312500000000002</v>
      </c>
      <c r="AF85" s="69">
        <v>0.47959800000000002</v>
      </c>
      <c r="AG85" s="69">
        <v>0.48639300000000002</v>
      </c>
      <c r="AH85" s="69">
        <v>0.49301899999999999</v>
      </c>
      <c r="AI85" s="69">
        <v>0.49977700000000003</v>
      </c>
      <c r="AJ85" s="69">
        <v>0.50619899999999995</v>
      </c>
      <c r="AK85" s="70">
        <v>1.4454E-2</v>
      </c>
    </row>
    <row r="86" spans="1:37" ht="15" customHeight="1">
      <c r="A86" s="63" t="s">
        <v>211</v>
      </c>
    </row>
    <row r="87" spans="1:37" ht="15" customHeight="1">
      <c r="B87" s="65" t="s">
        <v>212</v>
      </c>
    </row>
    <row r="88" spans="1:37" ht="15" customHeight="1">
      <c r="B88" s="66" t="s">
        <v>149</v>
      </c>
      <c r="C88" s="67">
        <v>3.4460190000000002</v>
      </c>
      <c r="D88" s="67">
        <v>3.7693479999999999</v>
      </c>
      <c r="E88" s="67">
        <v>3.8712689999999998</v>
      </c>
      <c r="F88" s="67">
        <v>3.7476820000000002</v>
      </c>
      <c r="G88" s="67">
        <v>3.9514990000000001</v>
      </c>
      <c r="H88" s="67">
        <v>4.0377739999999998</v>
      </c>
      <c r="I88" s="67">
        <v>4.0925440000000002</v>
      </c>
      <c r="J88" s="67">
        <v>4.1587490000000003</v>
      </c>
      <c r="K88" s="67">
        <v>4.2028179999999997</v>
      </c>
      <c r="L88" s="67">
        <v>4.2318670000000003</v>
      </c>
      <c r="M88" s="67">
        <v>4.3095100000000004</v>
      </c>
      <c r="N88" s="67">
        <v>4.3523019999999999</v>
      </c>
      <c r="O88" s="67">
        <v>4.4160199999999996</v>
      </c>
      <c r="P88" s="67">
        <v>4.4421220000000003</v>
      </c>
      <c r="Q88" s="67">
        <v>4.4880190000000004</v>
      </c>
      <c r="R88" s="67">
        <v>4.5342099999999999</v>
      </c>
      <c r="S88" s="67">
        <v>4.5678299999999998</v>
      </c>
      <c r="T88" s="67">
        <v>4.5612269999999997</v>
      </c>
      <c r="U88" s="67">
        <v>4.586862</v>
      </c>
      <c r="V88" s="67">
        <v>4.6235889999999999</v>
      </c>
      <c r="W88" s="67">
        <v>4.6345919999999996</v>
      </c>
      <c r="X88" s="67">
        <v>4.6896769999999997</v>
      </c>
      <c r="Y88" s="67">
        <v>4.7175039999999999</v>
      </c>
      <c r="Z88" s="67">
        <v>4.732952</v>
      </c>
      <c r="AA88" s="67">
        <v>4.7632519999999996</v>
      </c>
      <c r="AB88" s="67">
        <v>4.7979820000000002</v>
      </c>
      <c r="AC88" s="67">
        <v>4.7933370000000002</v>
      </c>
      <c r="AD88" s="67">
        <v>4.8212640000000002</v>
      </c>
      <c r="AE88" s="67">
        <v>4.8376659999999996</v>
      </c>
      <c r="AF88" s="67">
        <v>4.8652600000000001</v>
      </c>
      <c r="AG88" s="67">
        <v>4.892315</v>
      </c>
      <c r="AH88" s="67">
        <v>4.9439380000000002</v>
      </c>
      <c r="AI88" s="67">
        <v>4.9538279999999997</v>
      </c>
      <c r="AJ88" s="67">
        <v>4.9843529999999996</v>
      </c>
      <c r="AK88" s="68">
        <v>8.77E-3</v>
      </c>
    </row>
    <row r="89" spans="1:37" ht="15" customHeight="1">
      <c r="A89" s="63" t="s">
        <v>213</v>
      </c>
      <c r="B89" s="66" t="s">
        <v>130</v>
      </c>
      <c r="C89" s="67">
        <v>17.213225999999999</v>
      </c>
      <c r="D89" s="67">
        <v>17.224126999999999</v>
      </c>
      <c r="E89" s="67">
        <v>17.237241999999998</v>
      </c>
      <c r="F89" s="67">
        <v>17.038376</v>
      </c>
      <c r="G89" s="67">
        <v>16.754950999999998</v>
      </c>
      <c r="H89" s="67">
        <v>16.444651</v>
      </c>
      <c r="I89" s="67">
        <v>16.089328999999999</v>
      </c>
      <c r="J89" s="67">
        <v>15.712139000000001</v>
      </c>
      <c r="K89" s="67">
        <v>15.318576</v>
      </c>
      <c r="L89" s="67">
        <v>15.014547</v>
      </c>
      <c r="M89" s="67">
        <v>14.731892</v>
      </c>
      <c r="N89" s="67">
        <v>14.476653000000001</v>
      </c>
      <c r="O89" s="67">
        <v>14.222726</v>
      </c>
      <c r="P89" s="67">
        <v>13.982272</v>
      </c>
      <c r="Q89" s="67">
        <v>13.767365</v>
      </c>
      <c r="R89" s="67">
        <v>13.568536</v>
      </c>
      <c r="S89" s="67">
        <v>13.38395</v>
      </c>
      <c r="T89" s="67">
        <v>13.215951</v>
      </c>
      <c r="U89" s="67">
        <v>13.066166000000001</v>
      </c>
      <c r="V89" s="67">
        <v>12.951598000000001</v>
      </c>
      <c r="W89" s="67">
        <v>12.863206999999999</v>
      </c>
      <c r="X89" s="67">
        <v>12.800083000000001</v>
      </c>
      <c r="Y89" s="67">
        <v>12.752953</v>
      </c>
      <c r="Z89" s="67">
        <v>12.723955</v>
      </c>
      <c r="AA89" s="67">
        <v>12.710834999999999</v>
      </c>
      <c r="AB89" s="67">
        <v>12.710376</v>
      </c>
      <c r="AC89" s="67">
        <v>12.728012</v>
      </c>
      <c r="AD89" s="67">
        <v>12.752065999999999</v>
      </c>
      <c r="AE89" s="67">
        <v>12.781938999999999</v>
      </c>
      <c r="AF89" s="67">
        <v>12.836781</v>
      </c>
      <c r="AG89" s="67">
        <v>12.903687</v>
      </c>
      <c r="AH89" s="67">
        <v>12.960274999999999</v>
      </c>
      <c r="AI89" s="67">
        <v>12.999271999999999</v>
      </c>
      <c r="AJ89" s="67">
        <v>13.039477</v>
      </c>
      <c r="AK89" s="68">
        <v>-8.6599999999999993E-3</v>
      </c>
    </row>
    <row r="90" spans="1:37" ht="15" customHeight="1">
      <c r="A90" s="63" t="s">
        <v>214</v>
      </c>
      <c r="B90" s="66" t="s">
        <v>190</v>
      </c>
      <c r="C90" s="67">
        <v>9.1750000000000009E-3</v>
      </c>
      <c r="D90" s="67">
        <v>4.0966000000000002E-2</v>
      </c>
      <c r="E90" s="67">
        <v>4.2463000000000001E-2</v>
      </c>
      <c r="F90" s="67">
        <v>5.0098999999999998E-2</v>
      </c>
      <c r="G90" s="67">
        <v>6.0483000000000002E-2</v>
      </c>
      <c r="H90" s="67">
        <v>6.8135000000000001E-2</v>
      </c>
      <c r="I90" s="67">
        <v>7.3341000000000003E-2</v>
      </c>
      <c r="J90" s="67">
        <v>9.9748000000000003E-2</v>
      </c>
      <c r="K90" s="67">
        <v>0.13695399999999999</v>
      </c>
      <c r="L90" s="67">
        <v>0.140261</v>
      </c>
      <c r="M90" s="67">
        <v>0.158553</v>
      </c>
      <c r="N90" s="67">
        <v>0.172847</v>
      </c>
      <c r="O90" s="67">
        <v>0.187496</v>
      </c>
      <c r="P90" s="67">
        <v>0.20668700000000001</v>
      </c>
      <c r="Q90" s="67">
        <v>0.21161099999999999</v>
      </c>
      <c r="R90" s="67">
        <v>0.21415799999999999</v>
      </c>
      <c r="S90" s="67">
        <v>0.220385</v>
      </c>
      <c r="T90" s="67">
        <v>0.23193800000000001</v>
      </c>
      <c r="U90" s="67">
        <v>0.235955</v>
      </c>
      <c r="V90" s="67">
        <v>0.24282300000000001</v>
      </c>
      <c r="W90" s="67">
        <v>0.24815699999999999</v>
      </c>
      <c r="X90" s="67">
        <v>0.25067400000000001</v>
      </c>
      <c r="Y90" s="67">
        <v>0.24877199999999999</v>
      </c>
      <c r="Z90" s="67">
        <v>0.24581500000000001</v>
      </c>
      <c r="AA90" s="67">
        <v>0.23491600000000001</v>
      </c>
      <c r="AB90" s="67">
        <v>0.22489200000000001</v>
      </c>
      <c r="AC90" s="67">
        <v>0.20921300000000001</v>
      </c>
      <c r="AD90" s="67">
        <v>0.198518</v>
      </c>
      <c r="AE90" s="67">
        <v>0.189447</v>
      </c>
      <c r="AF90" s="67">
        <v>0.16306699999999999</v>
      </c>
      <c r="AG90" s="67">
        <v>0.13012499999999999</v>
      </c>
      <c r="AH90" s="67">
        <v>0.11035499999999999</v>
      </c>
      <c r="AI90" s="67">
        <v>0.110139</v>
      </c>
      <c r="AJ90" s="67">
        <v>0.110208</v>
      </c>
      <c r="AK90" s="68">
        <v>3.1408999999999999E-2</v>
      </c>
    </row>
    <row r="91" spans="1:37" ht="15" customHeight="1">
      <c r="A91" s="63" t="s">
        <v>215</v>
      </c>
      <c r="B91" s="66" t="s">
        <v>192</v>
      </c>
      <c r="C91" s="67">
        <v>3.4801929999999999</v>
      </c>
      <c r="D91" s="67">
        <v>3.579717</v>
      </c>
      <c r="E91" s="67">
        <v>3.6783290000000002</v>
      </c>
      <c r="F91" s="67">
        <v>3.6808049999999999</v>
      </c>
      <c r="G91" s="67">
        <v>3.6636510000000002</v>
      </c>
      <c r="H91" s="67">
        <v>3.685994</v>
      </c>
      <c r="I91" s="67">
        <v>3.70207</v>
      </c>
      <c r="J91" s="67">
        <v>3.725346</v>
      </c>
      <c r="K91" s="67">
        <v>3.7616649999999998</v>
      </c>
      <c r="L91" s="67">
        <v>3.797987</v>
      </c>
      <c r="M91" s="67">
        <v>3.8321130000000001</v>
      </c>
      <c r="N91" s="67">
        <v>3.8803860000000001</v>
      </c>
      <c r="O91" s="67">
        <v>3.916887</v>
      </c>
      <c r="P91" s="67">
        <v>3.9537979999999999</v>
      </c>
      <c r="Q91" s="67">
        <v>3.992216</v>
      </c>
      <c r="R91" s="67">
        <v>4.0297429999999999</v>
      </c>
      <c r="S91" s="67">
        <v>4.0674060000000001</v>
      </c>
      <c r="T91" s="67">
        <v>4.1067939999999998</v>
      </c>
      <c r="U91" s="67">
        <v>4.1450199999999997</v>
      </c>
      <c r="V91" s="67">
        <v>4.1821849999999996</v>
      </c>
      <c r="W91" s="67">
        <v>4.2199070000000001</v>
      </c>
      <c r="X91" s="67">
        <v>4.2584369999999998</v>
      </c>
      <c r="Y91" s="67">
        <v>4.2958990000000004</v>
      </c>
      <c r="Z91" s="67">
        <v>4.3338450000000002</v>
      </c>
      <c r="AA91" s="67">
        <v>4.3716340000000002</v>
      </c>
      <c r="AB91" s="67">
        <v>4.4098369999999996</v>
      </c>
      <c r="AC91" s="67">
        <v>4.4513490000000004</v>
      </c>
      <c r="AD91" s="67">
        <v>4.4932749999999997</v>
      </c>
      <c r="AE91" s="67">
        <v>4.5380099999999999</v>
      </c>
      <c r="AF91" s="67">
        <v>4.5827260000000001</v>
      </c>
      <c r="AG91" s="67">
        <v>4.6295250000000001</v>
      </c>
      <c r="AH91" s="67">
        <v>4.676107</v>
      </c>
      <c r="AI91" s="67">
        <v>4.7219410000000002</v>
      </c>
      <c r="AJ91" s="67">
        <v>4.7668860000000004</v>
      </c>
      <c r="AK91" s="68">
        <v>8.9910000000000007E-3</v>
      </c>
    </row>
    <row r="92" spans="1:37" ht="15" customHeight="1">
      <c r="A92" s="63" t="s">
        <v>216</v>
      </c>
      <c r="B92" s="66" t="s">
        <v>217</v>
      </c>
      <c r="C92" s="67">
        <v>1.07E-3</v>
      </c>
      <c r="D92" s="67">
        <v>2.9700000000000001E-4</v>
      </c>
      <c r="E92" s="67">
        <v>8.5700000000000001E-4</v>
      </c>
      <c r="F92" s="67">
        <v>2.1599999999999999E-4</v>
      </c>
      <c r="G92" s="67">
        <v>2.6800000000000001E-4</v>
      </c>
      <c r="H92" s="67">
        <v>3.0600000000000001E-4</v>
      </c>
      <c r="I92" s="67">
        <v>3.1399999999999999E-4</v>
      </c>
      <c r="J92" s="67">
        <v>3.2299999999999999E-4</v>
      </c>
      <c r="K92" s="67">
        <v>3.4499999999999998E-4</v>
      </c>
      <c r="L92" s="67">
        <v>3.4499999999999998E-4</v>
      </c>
      <c r="M92" s="67">
        <v>3.2000000000000003E-4</v>
      </c>
      <c r="N92" s="67">
        <v>3.2600000000000001E-4</v>
      </c>
      <c r="O92" s="67">
        <v>2.8499999999999999E-4</v>
      </c>
      <c r="P92" s="67">
        <v>3.4499999999999998E-4</v>
      </c>
      <c r="Q92" s="67">
        <v>3.8200000000000002E-4</v>
      </c>
      <c r="R92" s="67">
        <v>3.8900000000000002E-4</v>
      </c>
      <c r="S92" s="67">
        <v>4.3300000000000001E-4</v>
      </c>
      <c r="T92" s="67">
        <v>4.7899999999999999E-4</v>
      </c>
      <c r="U92" s="67">
        <v>5.0900000000000001E-4</v>
      </c>
      <c r="V92" s="67">
        <v>5.2999999999999998E-4</v>
      </c>
      <c r="W92" s="67">
        <v>5.9400000000000002E-4</v>
      </c>
      <c r="X92" s="67">
        <v>6.3199999999999997E-4</v>
      </c>
      <c r="Y92" s="67">
        <v>6.7299999999999999E-4</v>
      </c>
      <c r="Z92" s="67">
        <v>7.2800000000000002E-4</v>
      </c>
      <c r="AA92" s="67">
        <v>7.8899999999999999E-4</v>
      </c>
      <c r="AB92" s="67">
        <v>8.34E-4</v>
      </c>
      <c r="AC92" s="67">
        <v>8.9800000000000004E-4</v>
      </c>
      <c r="AD92" s="67">
        <v>9.9299999999999996E-4</v>
      </c>
      <c r="AE92" s="67">
        <v>1.0480000000000001E-3</v>
      </c>
      <c r="AF92" s="67">
        <v>1.1410000000000001E-3</v>
      </c>
      <c r="AG92" s="67">
        <v>1.222E-3</v>
      </c>
      <c r="AH92" s="67">
        <v>1.281E-3</v>
      </c>
      <c r="AI92" s="67">
        <v>1.3829999999999999E-3</v>
      </c>
      <c r="AJ92" s="67">
        <v>1.48E-3</v>
      </c>
      <c r="AK92" s="68">
        <v>5.1479999999999998E-2</v>
      </c>
    </row>
    <row r="93" spans="1:37" ht="15" customHeight="1">
      <c r="A93" s="63" t="s">
        <v>218</v>
      </c>
      <c r="B93" s="66" t="s">
        <v>112</v>
      </c>
      <c r="C93" s="67">
        <v>8.2678290000000008</v>
      </c>
      <c r="D93" s="67">
        <v>8.5853859999999997</v>
      </c>
      <c r="E93" s="67">
        <v>8.7056539999999991</v>
      </c>
      <c r="F93" s="67">
        <v>8.7883359999999993</v>
      </c>
      <c r="G93" s="67">
        <v>8.6554739999999999</v>
      </c>
      <c r="H93" s="67">
        <v>8.5720980000000004</v>
      </c>
      <c r="I93" s="67">
        <v>8.5390979999999992</v>
      </c>
      <c r="J93" s="67">
        <v>8.5072720000000004</v>
      </c>
      <c r="K93" s="67">
        <v>8.4769419999999993</v>
      </c>
      <c r="L93" s="67">
        <v>8.4535739999999997</v>
      </c>
      <c r="M93" s="67">
        <v>8.4010379999999998</v>
      </c>
      <c r="N93" s="67">
        <v>8.3584490000000002</v>
      </c>
      <c r="O93" s="67">
        <v>8.3029340000000005</v>
      </c>
      <c r="P93" s="67">
        <v>8.2579139999999995</v>
      </c>
      <c r="Q93" s="67">
        <v>8.2116170000000004</v>
      </c>
      <c r="R93" s="67">
        <v>8.1639189999999999</v>
      </c>
      <c r="S93" s="67">
        <v>8.1216069999999991</v>
      </c>
      <c r="T93" s="67">
        <v>8.0926519999999993</v>
      </c>
      <c r="U93" s="67">
        <v>8.0977639999999997</v>
      </c>
      <c r="V93" s="67">
        <v>8.0895670000000006</v>
      </c>
      <c r="W93" s="67">
        <v>8.0947779999999998</v>
      </c>
      <c r="X93" s="67">
        <v>8.0999320000000008</v>
      </c>
      <c r="Y93" s="67">
        <v>8.1005029999999998</v>
      </c>
      <c r="Z93" s="67">
        <v>8.0944509999999994</v>
      </c>
      <c r="AA93" s="67">
        <v>8.1009390000000003</v>
      </c>
      <c r="AB93" s="67">
        <v>8.1047960000000003</v>
      </c>
      <c r="AC93" s="67">
        <v>8.1078209999999995</v>
      </c>
      <c r="AD93" s="67">
        <v>8.1382639999999995</v>
      </c>
      <c r="AE93" s="67">
        <v>8.1623950000000001</v>
      </c>
      <c r="AF93" s="67">
        <v>8.1917810000000006</v>
      </c>
      <c r="AG93" s="67">
        <v>8.2224160000000008</v>
      </c>
      <c r="AH93" s="67">
        <v>8.2548790000000007</v>
      </c>
      <c r="AI93" s="67">
        <v>8.2769359999999992</v>
      </c>
      <c r="AJ93" s="67">
        <v>8.3052860000000006</v>
      </c>
      <c r="AK93" s="68">
        <v>-1.036E-3</v>
      </c>
    </row>
    <row r="94" spans="1:37" ht="15" customHeight="1">
      <c r="A94" s="63" t="s">
        <v>219</v>
      </c>
      <c r="B94" s="66" t="s">
        <v>136</v>
      </c>
      <c r="C94" s="67">
        <v>0.75446299999999999</v>
      </c>
      <c r="D94" s="67">
        <v>0.71359799999999995</v>
      </c>
      <c r="E94" s="67">
        <v>0.776088</v>
      </c>
      <c r="F94" s="67">
        <v>0.461669</v>
      </c>
      <c r="G94" s="67">
        <v>0.52641800000000005</v>
      </c>
      <c r="H94" s="67">
        <v>0.66420900000000005</v>
      </c>
      <c r="I94" s="67">
        <v>0.685114</v>
      </c>
      <c r="J94" s="67">
        <v>0.69246700000000005</v>
      </c>
      <c r="K94" s="67">
        <v>0.70571300000000003</v>
      </c>
      <c r="L94" s="67">
        <v>0.69407300000000005</v>
      </c>
      <c r="M94" s="67">
        <v>0.68285700000000005</v>
      </c>
      <c r="N94" s="67">
        <v>0.67799500000000001</v>
      </c>
      <c r="O94" s="67">
        <v>0.68062100000000003</v>
      </c>
      <c r="P94" s="67">
        <v>0.660999</v>
      </c>
      <c r="Q94" s="67">
        <v>0.65813100000000002</v>
      </c>
      <c r="R94" s="67">
        <v>0.65627999999999997</v>
      </c>
      <c r="S94" s="67">
        <v>0.65578199999999998</v>
      </c>
      <c r="T94" s="67">
        <v>0.65265600000000001</v>
      </c>
      <c r="U94" s="67">
        <v>0.61672300000000002</v>
      </c>
      <c r="V94" s="67">
        <v>0.61417500000000003</v>
      </c>
      <c r="W94" s="67">
        <v>0.60616700000000001</v>
      </c>
      <c r="X94" s="67">
        <v>0.60412600000000005</v>
      </c>
      <c r="Y94" s="67">
        <v>0.60203899999999999</v>
      </c>
      <c r="Z94" s="67">
        <v>0.60064899999999999</v>
      </c>
      <c r="AA94" s="67">
        <v>0.59847099999999998</v>
      </c>
      <c r="AB94" s="67">
        <v>0.59324299999999996</v>
      </c>
      <c r="AC94" s="67">
        <v>0.60980500000000004</v>
      </c>
      <c r="AD94" s="67">
        <v>0.59392100000000003</v>
      </c>
      <c r="AE94" s="67">
        <v>0.59440000000000004</v>
      </c>
      <c r="AF94" s="67">
        <v>0.58665299999999998</v>
      </c>
      <c r="AG94" s="67">
        <v>0.58672599999999997</v>
      </c>
      <c r="AH94" s="67">
        <v>0.58780399999999999</v>
      </c>
      <c r="AI94" s="67">
        <v>0.59072899999999995</v>
      </c>
      <c r="AJ94" s="67">
        <v>0.59108300000000003</v>
      </c>
      <c r="AK94" s="68">
        <v>-5.8690000000000001E-3</v>
      </c>
    </row>
    <row r="95" spans="1:37" ht="15" customHeight="1">
      <c r="A95" s="63" t="s">
        <v>220</v>
      </c>
      <c r="B95" s="66" t="s">
        <v>154</v>
      </c>
      <c r="C95" s="67">
        <v>0.69910000000000005</v>
      </c>
      <c r="D95" s="67">
        <v>0.65690000000000004</v>
      </c>
      <c r="E95" s="67">
        <v>0.69799999999999995</v>
      </c>
      <c r="F95" s="67">
        <v>0.72949299999999995</v>
      </c>
      <c r="G95" s="67">
        <v>0.77407800000000004</v>
      </c>
      <c r="H95" s="67">
        <v>0.819407</v>
      </c>
      <c r="I95" s="67">
        <v>0.85519100000000003</v>
      </c>
      <c r="J95" s="67">
        <v>0.89721600000000001</v>
      </c>
      <c r="K95" s="67">
        <v>0.92813900000000005</v>
      </c>
      <c r="L95" s="67">
        <v>0.95019500000000001</v>
      </c>
      <c r="M95" s="67">
        <v>0.99443700000000002</v>
      </c>
      <c r="N95" s="67">
        <v>1.0226770000000001</v>
      </c>
      <c r="O95" s="67">
        <v>1.0589329999999999</v>
      </c>
      <c r="P95" s="67">
        <v>1.076451</v>
      </c>
      <c r="Q95" s="67">
        <v>1.1015649999999999</v>
      </c>
      <c r="R95" s="67">
        <v>1.127151</v>
      </c>
      <c r="S95" s="67">
        <v>1.146841</v>
      </c>
      <c r="T95" s="67">
        <v>1.1452260000000001</v>
      </c>
      <c r="U95" s="67">
        <v>1.1584840000000001</v>
      </c>
      <c r="V95" s="67">
        <v>1.177856</v>
      </c>
      <c r="W95" s="67">
        <v>1.1850069999999999</v>
      </c>
      <c r="X95" s="67">
        <v>1.212761</v>
      </c>
      <c r="Y95" s="67">
        <v>1.2285619999999999</v>
      </c>
      <c r="Z95" s="67">
        <v>1.2370909999999999</v>
      </c>
      <c r="AA95" s="67">
        <v>1.251803</v>
      </c>
      <c r="AB95" s="67">
        <v>1.2693559999999999</v>
      </c>
      <c r="AC95" s="67">
        <v>1.267558</v>
      </c>
      <c r="AD95" s="67">
        <v>1.2807440000000001</v>
      </c>
      <c r="AE95" s="67">
        <v>1.2886660000000001</v>
      </c>
      <c r="AF95" s="67">
        <v>1.301666</v>
      </c>
      <c r="AG95" s="67">
        <v>1.314546</v>
      </c>
      <c r="AH95" s="67">
        <v>1.3396220000000001</v>
      </c>
      <c r="AI95" s="67">
        <v>1.3422879999999999</v>
      </c>
      <c r="AJ95" s="67">
        <v>1.3581529999999999</v>
      </c>
      <c r="AK95" s="68">
        <v>2.2957999999999999E-2</v>
      </c>
    </row>
    <row r="96" spans="1:37" ht="15" customHeight="1">
      <c r="A96" s="63" t="s">
        <v>221</v>
      </c>
      <c r="B96" s="66" t="s">
        <v>222</v>
      </c>
      <c r="C96" s="67">
        <v>3.5590160000000002</v>
      </c>
      <c r="D96" s="67">
        <v>3.6284510000000001</v>
      </c>
      <c r="E96" s="67">
        <v>3.6554479999999998</v>
      </c>
      <c r="F96" s="67">
        <v>3.6408179999999999</v>
      </c>
      <c r="G96" s="67">
        <v>3.5653980000000001</v>
      </c>
      <c r="H96" s="67">
        <v>3.4947780000000002</v>
      </c>
      <c r="I96" s="67">
        <v>3.4527030000000001</v>
      </c>
      <c r="J96" s="67">
        <v>3.3890699999999998</v>
      </c>
      <c r="K96" s="67">
        <v>3.370959</v>
      </c>
      <c r="L96" s="67">
        <v>3.3365819999999999</v>
      </c>
      <c r="M96" s="67">
        <v>3.3249919999999999</v>
      </c>
      <c r="N96" s="67">
        <v>3.362082</v>
      </c>
      <c r="O96" s="67">
        <v>3.337907</v>
      </c>
      <c r="P96" s="67">
        <v>3.3681909999999999</v>
      </c>
      <c r="Q96" s="67">
        <v>3.4153190000000002</v>
      </c>
      <c r="R96" s="67">
        <v>3.4291809999999998</v>
      </c>
      <c r="S96" s="67">
        <v>3.4375629999999999</v>
      </c>
      <c r="T96" s="67">
        <v>3.5178379999999998</v>
      </c>
      <c r="U96" s="67">
        <v>3.5358960000000002</v>
      </c>
      <c r="V96" s="67">
        <v>3.5397829999999999</v>
      </c>
      <c r="W96" s="67">
        <v>3.6497199999999999</v>
      </c>
      <c r="X96" s="67">
        <v>3.6751960000000001</v>
      </c>
      <c r="Y96" s="67">
        <v>3.6998310000000001</v>
      </c>
      <c r="Z96" s="67">
        <v>3.7531780000000001</v>
      </c>
      <c r="AA96" s="67">
        <v>3.7912849999999998</v>
      </c>
      <c r="AB96" s="67">
        <v>3.803887</v>
      </c>
      <c r="AC96" s="67">
        <v>3.861637</v>
      </c>
      <c r="AD96" s="67">
        <v>3.9291200000000002</v>
      </c>
      <c r="AE96" s="67">
        <v>3.986202</v>
      </c>
      <c r="AF96" s="67">
        <v>4.0476320000000001</v>
      </c>
      <c r="AG96" s="67">
        <v>4.0969379999999997</v>
      </c>
      <c r="AH96" s="67">
        <v>4.1414759999999999</v>
      </c>
      <c r="AI96" s="67">
        <v>4.1664960000000004</v>
      </c>
      <c r="AJ96" s="67">
        <v>4.214289</v>
      </c>
      <c r="AK96" s="68">
        <v>4.6880000000000003E-3</v>
      </c>
    </row>
    <row r="97" spans="1:37" ht="15" customHeight="1">
      <c r="A97" s="63" t="s">
        <v>223</v>
      </c>
      <c r="B97" s="66" t="s">
        <v>114</v>
      </c>
      <c r="C97" s="67">
        <v>37.420918</v>
      </c>
      <c r="D97" s="67">
        <v>38.157825000000003</v>
      </c>
      <c r="E97" s="67">
        <v>38.622889999999998</v>
      </c>
      <c r="F97" s="67">
        <v>38.087395000000001</v>
      </c>
      <c r="G97" s="67">
        <v>37.891739000000001</v>
      </c>
      <c r="H97" s="67">
        <v>37.719214999999998</v>
      </c>
      <c r="I97" s="67">
        <v>37.416362999999997</v>
      </c>
      <c r="J97" s="67">
        <v>37.082580999999998</v>
      </c>
      <c r="K97" s="67">
        <v>36.765155999999998</v>
      </c>
      <c r="L97" s="67">
        <v>36.479171999999998</v>
      </c>
      <c r="M97" s="67">
        <v>36.277161</v>
      </c>
      <c r="N97" s="67">
        <v>36.130870999999999</v>
      </c>
      <c r="O97" s="67">
        <v>35.936314000000003</v>
      </c>
      <c r="P97" s="67">
        <v>35.742092</v>
      </c>
      <c r="Q97" s="67">
        <v>35.634613000000002</v>
      </c>
      <c r="R97" s="67">
        <v>35.509411</v>
      </c>
      <c r="S97" s="67">
        <v>35.381408999999998</v>
      </c>
      <c r="T97" s="67">
        <v>35.292824000000003</v>
      </c>
      <c r="U97" s="67">
        <v>35.207424000000003</v>
      </c>
      <c r="V97" s="67">
        <v>35.179282999999998</v>
      </c>
      <c r="W97" s="67">
        <v>35.253971</v>
      </c>
      <c r="X97" s="67">
        <v>35.340846999999997</v>
      </c>
      <c r="Y97" s="67">
        <v>35.397961000000002</v>
      </c>
      <c r="Z97" s="67">
        <v>35.476849000000001</v>
      </c>
      <c r="AA97" s="67">
        <v>35.589005</v>
      </c>
      <c r="AB97" s="67">
        <v>35.690308000000002</v>
      </c>
      <c r="AC97" s="67">
        <v>35.820414999999997</v>
      </c>
      <c r="AD97" s="67">
        <v>36.009644000000002</v>
      </c>
      <c r="AE97" s="67">
        <v>36.190322999999999</v>
      </c>
      <c r="AF97" s="67">
        <v>36.413643</v>
      </c>
      <c r="AG97" s="67">
        <v>36.647376999999999</v>
      </c>
      <c r="AH97" s="67">
        <v>36.905380000000001</v>
      </c>
      <c r="AI97" s="67">
        <v>37.052872000000001</v>
      </c>
      <c r="AJ97" s="67">
        <v>37.261012999999998</v>
      </c>
      <c r="AK97" s="68">
        <v>-7.4299999999999995E-4</v>
      </c>
    </row>
    <row r="98" spans="1:37" ht="15" customHeight="1">
      <c r="A98" s="63" t="s">
        <v>224</v>
      </c>
      <c r="B98" s="66" t="s">
        <v>116</v>
      </c>
      <c r="C98" s="67">
        <v>16.171484</v>
      </c>
      <c r="D98" s="67">
        <v>17.050637999999999</v>
      </c>
      <c r="E98" s="67">
        <v>17.009214</v>
      </c>
      <c r="F98" s="67">
        <v>17.05228</v>
      </c>
      <c r="G98" s="67">
        <v>17.271152000000001</v>
      </c>
      <c r="H98" s="67">
        <v>17.425898</v>
      </c>
      <c r="I98" s="67">
        <v>17.545453999999999</v>
      </c>
      <c r="J98" s="67">
        <v>17.641428000000001</v>
      </c>
      <c r="K98" s="67">
        <v>17.662817</v>
      </c>
      <c r="L98" s="67">
        <v>17.743832000000001</v>
      </c>
      <c r="M98" s="67">
        <v>17.806194000000001</v>
      </c>
      <c r="N98" s="67">
        <v>17.924503000000001</v>
      </c>
      <c r="O98" s="67">
        <v>17.952736000000002</v>
      </c>
      <c r="P98" s="67">
        <v>18.010774999999999</v>
      </c>
      <c r="Q98" s="67">
        <v>18.068272</v>
      </c>
      <c r="R98" s="67">
        <v>18.115552999999998</v>
      </c>
      <c r="S98" s="67">
        <v>18.14554</v>
      </c>
      <c r="T98" s="67">
        <v>18.197679999999998</v>
      </c>
      <c r="U98" s="67">
        <v>18.291771000000001</v>
      </c>
      <c r="V98" s="67">
        <v>18.385788000000002</v>
      </c>
      <c r="W98" s="67">
        <v>18.464262000000002</v>
      </c>
      <c r="X98" s="67">
        <v>18.597823999999999</v>
      </c>
      <c r="Y98" s="67">
        <v>18.696394000000002</v>
      </c>
      <c r="Z98" s="67">
        <v>18.791495999999999</v>
      </c>
      <c r="AA98" s="67">
        <v>18.902718</v>
      </c>
      <c r="AB98" s="67">
        <v>18.994736</v>
      </c>
      <c r="AC98" s="67">
        <v>19.094652</v>
      </c>
      <c r="AD98" s="67">
        <v>19.187296</v>
      </c>
      <c r="AE98" s="67">
        <v>19.358438</v>
      </c>
      <c r="AF98" s="67">
        <v>19.443294999999999</v>
      </c>
      <c r="AG98" s="67">
        <v>19.564547000000001</v>
      </c>
      <c r="AH98" s="67">
        <v>19.690422000000002</v>
      </c>
      <c r="AI98" s="67">
        <v>19.810371</v>
      </c>
      <c r="AJ98" s="67">
        <v>19.927782000000001</v>
      </c>
      <c r="AK98" s="68">
        <v>4.8849999999999996E-3</v>
      </c>
    </row>
    <row r="99" spans="1:37" ht="15" customHeight="1">
      <c r="A99" s="63" t="s">
        <v>225</v>
      </c>
      <c r="B99" s="66" t="s">
        <v>160</v>
      </c>
      <c r="C99" s="67">
        <v>0</v>
      </c>
      <c r="D99" s="67">
        <v>0</v>
      </c>
      <c r="E99" s="67">
        <v>0</v>
      </c>
      <c r="F99" s="67">
        <v>0</v>
      </c>
      <c r="G99" s="67">
        <v>0</v>
      </c>
      <c r="H99" s="67">
        <v>0</v>
      </c>
      <c r="I99" s="67">
        <v>0</v>
      </c>
      <c r="J99" s="67">
        <v>0</v>
      </c>
      <c r="K99" s="67">
        <v>0</v>
      </c>
      <c r="L99" s="67">
        <v>0</v>
      </c>
      <c r="M99" s="67">
        <v>0</v>
      </c>
      <c r="N99" s="67">
        <v>0</v>
      </c>
      <c r="O99" s="67">
        <v>0</v>
      </c>
      <c r="P99" s="67">
        <v>0</v>
      </c>
      <c r="Q99" s="67">
        <v>0</v>
      </c>
      <c r="R99" s="67">
        <v>0</v>
      </c>
      <c r="S99" s="67">
        <v>0</v>
      </c>
      <c r="T99" s="67">
        <v>0</v>
      </c>
      <c r="U99" s="67">
        <v>0</v>
      </c>
      <c r="V99" s="67">
        <v>0</v>
      </c>
      <c r="W99" s="67">
        <v>0</v>
      </c>
      <c r="X99" s="67">
        <v>0</v>
      </c>
      <c r="Y99" s="67">
        <v>0</v>
      </c>
      <c r="Z99" s="67">
        <v>0</v>
      </c>
      <c r="AA99" s="67">
        <v>0</v>
      </c>
      <c r="AB99" s="67">
        <v>0</v>
      </c>
      <c r="AC99" s="67">
        <v>0</v>
      </c>
      <c r="AD99" s="67">
        <v>0</v>
      </c>
      <c r="AE99" s="67">
        <v>0</v>
      </c>
      <c r="AF99" s="67">
        <v>0</v>
      </c>
      <c r="AG99" s="67">
        <v>0</v>
      </c>
      <c r="AH99" s="67">
        <v>0</v>
      </c>
      <c r="AI99" s="67">
        <v>0</v>
      </c>
      <c r="AJ99" s="67">
        <v>0</v>
      </c>
      <c r="AK99" s="68" t="s">
        <v>161</v>
      </c>
    </row>
    <row r="100" spans="1:37" ht="15" customHeight="1">
      <c r="A100" s="63" t="s">
        <v>226</v>
      </c>
      <c r="B100" s="66" t="s">
        <v>163</v>
      </c>
      <c r="C100" s="67">
        <v>1.627453</v>
      </c>
      <c r="D100" s="67">
        <v>1.8070040000000001</v>
      </c>
      <c r="E100" s="67">
        <v>1.939764</v>
      </c>
      <c r="F100" s="67">
        <v>2.0253429999999999</v>
      </c>
      <c r="G100" s="67">
        <v>2.0708859999999998</v>
      </c>
      <c r="H100" s="67">
        <v>2.1089039999999999</v>
      </c>
      <c r="I100" s="67">
        <v>2.138973</v>
      </c>
      <c r="J100" s="67">
        <v>2.1718630000000001</v>
      </c>
      <c r="K100" s="67">
        <v>2.2022780000000002</v>
      </c>
      <c r="L100" s="67">
        <v>2.2560820000000001</v>
      </c>
      <c r="M100" s="67">
        <v>2.2753489999999998</v>
      </c>
      <c r="N100" s="67">
        <v>2.2911000000000001</v>
      </c>
      <c r="O100" s="67">
        <v>2.2974600000000001</v>
      </c>
      <c r="P100" s="67">
        <v>2.3020870000000002</v>
      </c>
      <c r="Q100" s="67">
        <v>2.319197</v>
      </c>
      <c r="R100" s="67">
        <v>2.33494</v>
      </c>
      <c r="S100" s="67">
        <v>2.3408570000000002</v>
      </c>
      <c r="T100" s="67">
        <v>2.3562150000000002</v>
      </c>
      <c r="U100" s="67">
        <v>2.366606</v>
      </c>
      <c r="V100" s="67">
        <v>2.3871859999999998</v>
      </c>
      <c r="W100" s="67">
        <v>2.3990770000000001</v>
      </c>
      <c r="X100" s="67">
        <v>2.4199709999999999</v>
      </c>
      <c r="Y100" s="67">
        <v>2.4342619999999999</v>
      </c>
      <c r="Z100" s="67">
        <v>2.456324</v>
      </c>
      <c r="AA100" s="67">
        <v>2.452296</v>
      </c>
      <c r="AB100" s="67">
        <v>2.4544139999999999</v>
      </c>
      <c r="AC100" s="67">
        <v>2.4459590000000002</v>
      </c>
      <c r="AD100" s="67">
        <v>2.4473669999999998</v>
      </c>
      <c r="AE100" s="67">
        <v>2.4416449999999998</v>
      </c>
      <c r="AF100" s="67">
        <v>2.4383910000000002</v>
      </c>
      <c r="AG100" s="67">
        <v>2.4294799999999999</v>
      </c>
      <c r="AH100" s="67">
        <v>2.4306079999999999</v>
      </c>
      <c r="AI100" s="67">
        <v>2.4204110000000001</v>
      </c>
      <c r="AJ100" s="67">
        <v>2.4211450000000001</v>
      </c>
      <c r="AK100" s="68">
        <v>9.1850000000000005E-3</v>
      </c>
    </row>
    <row r="101" spans="1:37" ht="15" customHeight="1">
      <c r="A101" s="63" t="s">
        <v>227</v>
      </c>
      <c r="B101" s="66" t="s">
        <v>165</v>
      </c>
      <c r="C101" s="67">
        <v>7.3372000000000007E-2</v>
      </c>
      <c r="D101" s="67">
        <v>0.111803</v>
      </c>
      <c r="E101" s="67">
        <v>0.198681</v>
      </c>
      <c r="F101" s="67">
        <v>0.28018199999999999</v>
      </c>
      <c r="G101" s="67">
        <v>0.30360799999999999</v>
      </c>
      <c r="H101" s="67">
        <v>0.304732</v>
      </c>
      <c r="I101" s="67">
        <v>0.34478300000000001</v>
      </c>
      <c r="J101" s="67">
        <v>0.38741199999999998</v>
      </c>
      <c r="K101" s="67">
        <v>0.43491600000000002</v>
      </c>
      <c r="L101" s="67">
        <v>0.46948299999999998</v>
      </c>
      <c r="M101" s="67">
        <v>0.49022300000000002</v>
      </c>
      <c r="N101" s="67">
        <v>0.51185199999999997</v>
      </c>
      <c r="O101" s="67">
        <v>0.52478999999999998</v>
      </c>
      <c r="P101" s="67">
        <v>0.53170300000000004</v>
      </c>
      <c r="Q101" s="67">
        <v>0.53170300000000004</v>
      </c>
      <c r="R101" s="67">
        <v>0.53259199999999995</v>
      </c>
      <c r="S101" s="67">
        <v>0.53170300000000004</v>
      </c>
      <c r="T101" s="67">
        <v>0.53170300000000004</v>
      </c>
      <c r="U101" s="67">
        <v>0.53170300000000004</v>
      </c>
      <c r="V101" s="67">
        <v>0.53259199999999995</v>
      </c>
      <c r="W101" s="67">
        <v>0.53170300000000004</v>
      </c>
      <c r="X101" s="67">
        <v>0.53170300000000004</v>
      </c>
      <c r="Y101" s="67">
        <v>0.53170300000000004</v>
      </c>
      <c r="Z101" s="67">
        <v>0.53259199999999995</v>
      </c>
      <c r="AA101" s="67">
        <v>0.53170300000000004</v>
      </c>
      <c r="AB101" s="67">
        <v>0.53170300000000004</v>
      </c>
      <c r="AC101" s="67">
        <v>0.53170300000000004</v>
      </c>
      <c r="AD101" s="67">
        <v>0.53259199999999995</v>
      </c>
      <c r="AE101" s="67">
        <v>0.53170300000000004</v>
      </c>
      <c r="AF101" s="67">
        <v>0.53170300000000004</v>
      </c>
      <c r="AG101" s="67">
        <v>0.53170300000000004</v>
      </c>
      <c r="AH101" s="67">
        <v>0.53259199999999995</v>
      </c>
      <c r="AI101" s="67">
        <v>0.53170300000000004</v>
      </c>
      <c r="AJ101" s="67">
        <v>0.53170300000000004</v>
      </c>
      <c r="AK101" s="68">
        <v>4.9936000000000001E-2</v>
      </c>
    </row>
    <row r="102" spans="1:37" ht="15" customHeight="1">
      <c r="A102" s="63" t="s">
        <v>228</v>
      </c>
      <c r="B102" s="66" t="s">
        <v>200</v>
      </c>
      <c r="C102" s="67">
        <v>0.67915400000000004</v>
      </c>
      <c r="D102" s="67">
        <v>0.704264</v>
      </c>
      <c r="E102" s="67">
        <v>0.69070699999999996</v>
      </c>
      <c r="F102" s="67">
        <v>0.67319200000000001</v>
      </c>
      <c r="G102" s="67">
        <v>0.66001200000000004</v>
      </c>
      <c r="H102" s="67">
        <v>0.64785300000000001</v>
      </c>
      <c r="I102" s="67">
        <v>0.64044500000000004</v>
      </c>
      <c r="J102" s="67">
        <v>0.64146599999999998</v>
      </c>
      <c r="K102" s="67">
        <v>0.65329499999999996</v>
      </c>
      <c r="L102" s="67">
        <v>0.65733299999999995</v>
      </c>
      <c r="M102" s="67">
        <v>0.66464699999999999</v>
      </c>
      <c r="N102" s="67">
        <v>0.67361899999999997</v>
      </c>
      <c r="O102" s="67">
        <v>0.68086199999999997</v>
      </c>
      <c r="P102" s="67">
        <v>0.68296500000000004</v>
      </c>
      <c r="Q102" s="67">
        <v>0.68536399999999997</v>
      </c>
      <c r="R102" s="67">
        <v>0.69249499999999997</v>
      </c>
      <c r="S102" s="67">
        <v>0.69311199999999995</v>
      </c>
      <c r="T102" s="67">
        <v>0.696353</v>
      </c>
      <c r="U102" s="67">
        <v>0.69771799999999995</v>
      </c>
      <c r="V102" s="67">
        <v>0.70013599999999998</v>
      </c>
      <c r="W102" s="67">
        <v>0.70037899999999997</v>
      </c>
      <c r="X102" s="67">
        <v>0.70328400000000002</v>
      </c>
      <c r="Y102" s="67">
        <v>0.70642099999999997</v>
      </c>
      <c r="Z102" s="67">
        <v>0.71111000000000002</v>
      </c>
      <c r="AA102" s="67">
        <v>0.71557800000000005</v>
      </c>
      <c r="AB102" s="67">
        <v>0.72145199999999998</v>
      </c>
      <c r="AC102" s="67">
        <v>0.72530799999999995</v>
      </c>
      <c r="AD102" s="67">
        <v>0.73130899999999999</v>
      </c>
      <c r="AE102" s="67">
        <v>0.73650300000000002</v>
      </c>
      <c r="AF102" s="67">
        <v>0.74035300000000004</v>
      </c>
      <c r="AG102" s="67">
        <v>0.74532799999999999</v>
      </c>
      <c r="AH102" s="67">
        <v>0.75127999999999995</v>
      </c>
      <c r="AI102" s="67">
        <v>0.75793100000000002</v>
      </c>
      <c r="AJ102" s="67">
        <v>0.76431800000000005</v>
      </c>
      <c r="AK102" s="68">
        <v>2.5600000000000002E-3</v>
      </c>
    </row>
    <row r="103" spans="1:37" ht="15" customHeight="1">
      <c r="A103" s="63" t="s">
        <v>229</v>
      </c>
      <c r="B103" s="66" t="s">
        <v>167</v>
      </c>
      <c r="C103" s="67">
        <v>18.551462000000001</v>
      </c>
      <c r="D103" s="67">
        <v>19.673708000000001</v>
      </c>
      <c r="E103" s="67">
        <v>19.838366000000001</v>
      </c>
      <c r="F103" s="67">
        <v>20.030995999999998</v>
      </c>
      <c r="G103" s="67">
        <v>20.30566</v>
      </c>
      <c r="H103" s="67">
        <v>20.487386999999998</v>
      </c>
      <c r="I103" s="67">
        <v>20.669654999999999</v>
      </c>
      <c r="J103" s="67">
        <v>20.842168999999998</v>
      </c>
      <c r="K103" s="67">
        <v>20.953306000000001</v>
      </c>
      <c r="L103" s="67">
        <v>21.126728</v>
      </c>
      <c r="M103" s="67">
        <v>21.236412000000001</v>
      </c>
      <c r="N103" s="67">
        <v>21.401073</v>
      </c>
      <c r="O103" s="67">
        <v>21.455849000000001</v>
      </c>
      <c r="P103" s="67">
        <v>21.527531</v>
      </c>
      <c r="Q103" s="67">
        <v>21.604536</v>
      </c>
      <c r="R103" s="67">
        <v>21.675578999999999</v>
      </c>
      <c r="S103" s="67">
        <v>21.711212</v>
      </c>
      <c r="T103" s="67">
        <v>21.781952</v>
      </c>
      <c r="U103" s="67">
        <v>21.887798</v>
      </c>
      <c r="V103" s="67">
        <v>22.005700999999998</v>
      </c>
      <c r="W103" s="67">
        <v>22.095421000000002</v>
      </c>
      <c r="X103" s="67">
        <v>22.252783000000001</v>
      </c>
      <c r="Y103" s="67">
        <v>22.368780000000001</v>
      </c>
      <c r="Z103" s="67">
        <v>22.491520000000001</v>
      </c>
      <c r="AA103" s="67">
        <v>22.602297</v>
      </c>
      <c r="AB103" s="67">
        <v>22.702304999999999</v>
      </c>
      <c r="AC103" s="67">
        <v>22.797623000000002</v>
      </c>
      <c r="AD103" s="67">
        <v>22.898562999999999</v>
      </c>
      <c r="AE103" s="67">
        <v>23.068290999999999</v>
      </c>
      <c r="AF103" s="67">
        <v>23.153742000000001</v>
      </c>
      <c r="AG103" s="67">
        <v>23.271059000000001</v>
      </c>
      <c r="AH103" s="67">
        <v>23.404900000000001</v>
      </c>
      <c r="AI103" s="67">
        <v>23.520416000000001</v>
      </c>
      <c r="AJ103" s="67">
        <v>23.644949</v>
      </c>
      <c r="AK103" s="68">
        <v>5.7619999999999998E-3</v>
      </c>
    </row>
    <row r="104" spans="1:37" ht="15" customHeight="1">
      <c r="A104" s="63" t="s">
        <v>230</v>
      </c>
      <c r="B104" s="66" t="s">
        <v>169</v>
      </c>
      <c r="C104" s="67">
        <v>0.50290000000000001</v>
      </c>
      <c r="D104" s="67">
        <v>0.54800000000000004</v>
      </c>
      <c r="E104" s="67">
        <v>0.5776</v>
      </c>
      <c r="F104" s="67">
        <v>0.52773999999999999</v>
      </c>
      <c r="G104" s="67">
        <v>0.49602000000000002</v>
      </c>
      <c r="H104" s="67">
        <v>0.49104599999999998</v>
      </c>
      <c r="I104" s="67">
        <v>0.47783500000000001</v>
      </c>
      <c r="J104" s="67">
        <v>0.47787400000000002</v>
      </c>
      <c r="K104" s="67">
        <v>0.47932200000000003</v>
      </c>
      <c r="L104" s="67">
        <v>0.48070000000000002</v>
      </c>
      <c r="M104" s="67">
        <v>0.47894799999999998</v>
      </c>
      <c r="N104" s="67">
        <v>0.48144300000000001</v>
      </c>
      <c r="O104" s="67">
        <v>0.48016599999999998</v>
      </c>
      <c r="P104" s="67">
        <v>0.48313600000000001</v>
      </c>
      <c r="Q104" s="67">
        <v>0.48564499999999999</v>
      </c>
      <c r="R104" s="67">
        <v>0.48760599999999998</v>
      </c>
      <c r="S104" s="67">
        <v>0.49010799999999999</v>
      </c>
      <c r="T104" s="67">
        <v>0.49342999999999998</v>
      </c>
      <c r="U104" s="67">
        <v>0.49432700000000002</v>
      </c>
      <c r="V104" s="67">
        <v>0.49501899999999999</v>
      </c>
      <c r="W104" s="67">
        <v>0.49900899999999998</v>
      </c>
      <c r="X104" s="67">
        <v>0.50005999999999995</v>
      </c>
      <c r="Y104" s="67">
        <v>0.49881900000000001</v>
      </c>
      <c r="Z104" s="67">
        <v>0.49530299999999999</v>
      </c>
      <c r="AA104" s="67">
        <v>0.49410999999999999</v>
      </c>
      <c r="AB104" s="67">
        <v>0.49035000000000001</v>
      </c>
      <c r="AC104" s="67">
        <v>0.48809900000000001</v>
      </c>
      <c r="AD104" s="67">
        <v>0.48492000000000002</v>
      </c>
      <c r="AE104" s="67">
        <v>0.48463499999999998</v>
      </c>
      <c r="AF104" s="67">
        <v>0.480763</v>
      </c>
      <c r="AG104" s="67">
        <v>0.47928799999999999</v>
      </c>
      <c r="AH104" s="67">
        <v>0.476601</v>
      </c>
      <c r="AI104" s="67">
        <v>0.47451199999999999</v>
      </c>
      <c r="AJ104" s="67">
        <v>0.47174100000000002</v>
      </c>
      <c r="AK104" s="68">
        <v>-4.6719999999999999E-3</v>
      </c>
    </row>
    <row r="105" spans="1:37" ht="15" customHeight="1">
      <c r="A105" s="63" t="s">
        <v>231</v>
      </c>
      <c r="B105" s="66" t="s">
        <v>232</v>
      </c>
      <c r="C105" s="67">
        <v>0.66218999999999995</v>
      </c>
      <c r="D105" s="67">
        <v>0.60393600000000003</v>
      </c>
      <c r="E105" s="67">
        <v>0.59068799999999999</v>
      </c>
      <c r="F105" s="67">
        <v>0.61297699999999999</v>
      </c>
      <c r="G105" s="67">
        <v>0.62802899999999995</v>
      </c>
      <c r="H105" s="67">
        <v>0.63903500000000002</v>
      </c>
      <c r="I105" s="67">
        <v>0.64706900000000001</v>
      </c>
      <c r="J105" s="67">
        <v>0.65434700000000001</v>
      </c>
      <c r="K105" s="67">
        <v>0.65864299999999998</v>
      </c>
      <c r="L105" s="67">
        <v>0.65768400000000005</v>
      </c>
      <c r="M105" s="67">
        <v>0.65469999999999995</v>
      </c>
      <c r="N105" s="67">
        <v>0.65269699999999997</v>
      </c>
      <c r="O105" s="67">
        <v>0.64902000000000004</v>
      </c>
      <c r="P105" s="67">
        <v>0.64118699999999995</v>
      </c>
      <c r="Q105" s="67">
        <v>0.63402800000000004</v>
      </c>
      <c r="R105" s="67">
        <v>0.62614300000000001</v>
      </c>
      <c r="S105" s="67">
        <v>0.61880100000000005</v>
      </c>
      <c r="T105" s="67">
        <v>0.61251100000000003</v>
      </c>
      <c r="U105" s="67">
        <v>0.60512100000000002</v>
      </c>
      <c r="V105" s="67">
        <v>0.60315099999999999</v>
      </c>
      <c r="W105" s="67">
        <v>0.60208799999999996</v>
      </c>
      <c r="X105" s="67">
        <v>0.60070699999999999</v>
      </c>
      <c r="Y105" s="67">
        <v>0.59842200000000001</v>
      </c>
      <c r="Z105" s="67">
        <v>0.59650199999999998</v>
      </c>
      <c r="AA105" s="67">
        <v>0.59547300000000003</v>
      </c>
      <c r="AB105" s="67">
        <v>0.59360199999999996</v>
      </c>
      <c r="AC105" s="67">
        <v>0.59229799999999999</v>
      </c>
      <c r="AD105" s="67">
        <v>0.59141699999999997</v>
      </c>
      <c r="AE105" s="67">
        <v>0.59124600000000005</v>
      </c>
      <c r="AF105" s="67">
        <v>0.59026299999999998</v>
      </c>
      <c r="AG105" s="67">
        <v>0.59010899999999999</v>
      </c>
      <c r="AH105" s="67">
        <v>0.59010399999999996</v>
      </c>
      <c r="AI105" s="67">
        <v>0.58992999999999995</v>
      </c>
      <c r="AJ105" s="67">
        <v>0.59025899999999998</v>
      </c>
      <c r="AK105" s="68">
        <v>-7.1599999999999995E-4</v>
      </c>
    </row>
    <row r="106" spans="1:37" ht="15" customHeight="1">
      <c r="A106" s="63" t="s">
        <v>233</v>
      </c>
      <c r="B106" s="66" t="s">
        <v>173</v>
      </c>
      <c r="C106" s="67">
        <v>0</v>
      </c>
      <c r="D106" s="67">
        <v>0</v>
      </c>
      <c r="E106" s="67">
        <v>0</v>
      </c>
      <c r="F106" s="67">
        <v>0</v>
      </c>
      <c r="G106" s="67">
        <v>0</v>
      </c>
      <c r="H106" s="67">
        <v>0</v>
      </c>
      <c r="I106" s="67">
        <v>0</v>
      </c>
      <c r="J106" s="67">
        <v>0</v>
      </c>
      <c r="K106" s="67">
        <v>0</v>
      </c>
      <c r="L106" s="67">
        <v>0</v>
      </c>
      <c r="M106" s="67">
        <v>0</v>
      </c>
      <c r="N106" s="67">
        <v>0</v>
      </c>
      <c r="O106" s="67">
        <v>0</v>
      </c>
      <c r="P106" s="67">
        <v>0</v>
      </c>
      <c r="Q106" s="67">
        <v>0</v>
      </c>
      <c r="R106" s="67">
        <v>0</v>
      </c>
      <c r="S106" s="67">
        <v>0</v>
      </c>
      <c r="T106" s="67">
        <v>0</v>
      </c>
      <c r="U106" s="67">
        <v>0</v>
      </c>
      <c r="V106" s="67">
        <v>0</v>
      </c>
      <c r="W106" s="67">
        <v>0</v>
      </c>
      <c r="X106" s="67">
        <v>0</v>
      </c>
      <c r="Y106" s="67">
        <v>0</v>
      </c>
      <c r="Z106" s="67">
        <v>0</v>
      </c>
      <c r="AA106" s="67">
        <v>0</v>
      </c>
      <c r="AB106" s="67">
        <v>0</v>
      </c>
      <c r="AC106" s="67">
        <v>0</v>
      </c>
      <c r="AD106" s="67">
        <v>0</v>
      </c>
      <c r="AE106" s="67">
        <v>0</v>
      </c>
      <c r="AF106" s="67">
        <v>0</v>
      </c>
      <c r="AG106" s="67">
        <v>0</v>
      </c>
      <c r="AH106" s="67">
        <v>0</v>
      </c>
      <c r="AI106" s="67">
        <v>0</v>
      </c>
      <c r="AJ106" s="67">
        <v>0</v>
      </c>
      <c r="AK106" s="68" t="s">
        <v>161</v>
      </c>
    </row>
    <row r="107" spans="1:37" ht="15" customHeight="1">
      <c r="A107" s="63" t="s">
        <v>234</v>
      </c>
      <c r="B107" s="66" t="s">
        <v>175</v>
      </c>
      <c r="C107" s="67">
        <v>-2.8500000000000001E-2</v>
      </c>
      <c r="D107" s="67">
        <v>-1.3899999999999999E-2</v>
      </c>
      <c r="E107" s="67">
        <v>-1.5900000000000001E-2</v>
      </c>
      <c r="F107" s="67">
        <v>-1.5306E-2</v>
      </c>
      <c r="G107" s="67">
        <v>-1.5716000000000001E-2</v>
      </c>
      <c r="H107" s="67">
        <v>-2.2255E-2</v>
      </c>
      <c r="I107" s="67">
        <v>-1.8211999999999999E-2</v>
      </c>
      <c r="J107" s="67">
        <v>-1.8239999999999999E-2</v>
      </c>
      <c r="K107" s="67">
        <v>-1.6719999999999999E-2</v>
      </c>
      <c r="L107" s="67">
        <v>-1.5814000000000002E-2</v>
      </c>
      <c r="M107" s="67">
        <v>-1.5041000000000001E-2</v>
      </c>
      <c r="N107" s="67">
        <v>-1.4104999999999999E-2</v>
      </c>
      <c r="O107" s="67">
        <v>-1.3514999999999999E-2</v>
      </c>
      <c r="P107" s="67">
        <v>-1.2977000000000001E-2</v>
      </c>
      <c r="Q107" s="67">
        <v>-1.2451E-2</v>
      </c>
      <c r="R107" s="67">
        <v>-1.2078E-2</v>
      </c>
      <c r="S107" s="67">
        <v>-1.1684999999999999E-2</v>
      </c>
      <c r="T107" s="67">
        <v>-1.1315E-2</v>
      </c>
      <c r="U107" s="67">
        <v>-1.1124999999999999E-2</v>
      </c>
      <c r="V107" s="67">
        <v>-1.0952999999999999E-2</v>
      </c>
      <c r="W107" s="67">
        <v>-1.0715000000000001E-2</v>
      </c>
      <c r="X107" s="67">
        <v>-1.0522E-2</v>
      </c>
      <c r="Y107" s="67">
        <v>-1.0351000000000001E-2</v>
      </c>
      <c r="Z107" s="67">
        <v>-1.0296E-2</v>
      </c>
      <c r="AA107" s="67">
        <v>-1.0215E-2</v>
      </c>
      <c r="AB107" s="67">
        <v>-1.0178E-2</v>
      </c>
      <c r="AC107" s="67">
        <v>-1.0083E-2</v>
      </c>
      <c r="AD107" s="67">
        <v>-1.0064999999999999E-2</v>
      </c>
      <c r="AE107" s="67">
        <v>-9.9290000000000003E-3</v>
      </c>
      <c r="AF107" s="67">
        <v>-9.9310000000000006E-3</v>
      </c>
      <c r="AG107" s="67">
        <v>-9.8300000000000002E-3</v>
      </c>
      <c r="AH107" s="67">
        <v>-9.8099999999999993E-3</v>
      </c>
      <c r="AI107" s="67">
        <v>-9.7520000000000003E-3</v>
      </c>
      <c r="AJ107" s="67">
        <v>-9.7439999999999992E-3</v>
      </c>
      <c r="AK107" s="68">
        <v>-1.1039999999999999E-2</v>
      </c>
    </row>
    <row r="108" spans="1:37" ht="15" customHeight="1">
      <c r="A108" s="63" t="s">
        <v>235</v>
      </c>
      <c r="B108" s="66" t="s">
        <v>177</v>
      </c>
      <c r="C108" s="67">
        <v>1.13659</v>
      </c>
      <c r="D108" s="67">
        <v>1.138036</v>
      </c>
      <c r="E108" s="67">
        <v>1.1523870000000001</v>
      </c>
      <c r="F108" s="67">
        <v>1.1254109999999999</v>
      </c>
      <c r="G108" s="67">
        <v>1.108333</v>
      </c>
      <c r="H108" s="67">
        <v>1.107826</v>
      </c>
      <c r="I108" s="67">
        <v>1.106692</v>
      </c>
      <c r="J108" s="67">
        <v>1.1139810000000001</v>
      </c>
      <c r="K108" s="67">
        <v>1.1212439999999999</v>
      </c>
      <c r="L108" s="67">
        <v>1.1225689999999999</v>
      </c>
      <c r="M108" s="67">
        <v>1.1186069999999999</v>
      </c>
      <c r="N108" s="67">
        <v>1.1200349999999999</v>
      </c>
      <c r="O108" s="67">
        <v>1.1156710000000001</v>
      </c>
      <c r="P108" s="67">
        <v>1.1113470000000001</v>
      </c>
      <c r="Q108" s="67">
        <v>1.1072219999999999</v>
      </c>
      <c r="R108" s="67">
        <v>1.1016710000000001</v>
      </c>
      <c r="S108" s="67">
        <v>1.097224</v>
      </c>
      <c r="T108" s="67">
        <v>1.0946260000000001</v>
      </c>
      <c r="U108" s="67">
        <v>1.0883229999999999</v>
      </c>
      <c r="V108" s="67">
        <v>1.0872170000000001</v>
      </c>
      <c r="W108" s="67">
        <v>1.090382</v>
      </c>
      <c r="X108" s="67">
        <v>1.0902449999999999</v>
      </c>
      <c r="Y108" s="67">
        <v>1.0868910000000001</v>
      </c>
      <c r="Z108" s="67">
        <v>1.0815090000000001</v>
      </c>
      <c r="AA108" s="67">
        <v>1.0793680000000001</v>
      </c>
      <c r="AB108" s="67">
        <v>1.0737749999999999</v>
      </c>
      <c r="AC108" s="67">
        <v>1.070314</v>
      </c>
      <c r="AD108" s="67">
        <v>1.066271</v>
      </c>
      <c r="AE108" s="67">
        <v>1.065952</v>
      </c>
      <c r="AF108" s="67">
        <v>1.0610949999999999</v>
      </c>
      <c r="AG108" s="67">
        <v>1.0595669999999999</v>
      </c>
      <c r="AH108" s="67">
        <v>1.0568949999999999</v>
      </c>
      <c r="AI108" s="67">
        <v>1.0546899999999999</v>
      </c>
      <c r="AJ108" s="67">
        <v>1.0522560000000001</v>
      </c>
      <c r="AK108" s="68">
        <v>-2.4459999999999998E-3</v>
      </c>
    </row>
    <row r="109" spans="1:37" ht="15" customHeight="1">
      <c r="A109" s="63" t="s">
        <v>236</v>
      </c>
      <c r="B109" s="66" t="s">
        <v>179</v>
      </c>
      <c r="C109" s="67">
        <v>0.78399600000000003</v>
      </c>
      <c r="D109" s="67">
        <v>0.78241799999999995</v>
      </c>
      <c r="E109" s="67">
        <v>0.80276800000000004</v>
      </c>
      <c r="F109" s="67">
        <v>0.83763100000000001</v>
      </c>
      <c r="G109" s="67">
        <v>0.838947</v>
      </c>
      <c r="H109" s="67">
        <v>0.84018099999999996</v>
      </c>
      <c r="I109" s="67">
        <v>0.84131699999999998</v>
      </c>
      <c r="J109" s="67">
        <v>0.84453400000000001</v>
      </c>
      <c r="K109" s="67">
        <v>0.84560500000000005</v>
      </c>
      <c r="L109" s="67">
        <v>0.84590200000000004</v>
      </c>
      <c r="M109" s="67">
        <v>0.84611800000000004</v>
      </c>
      <c r="N109" s="67">
        <v>0.85153000000000001</v>
      </c>
      <c r="O109" s="67">
        <v>0.85283100000000001</v>
      </c>
      <c r="P109" s="67">
        <v>0.855325</v>
      </c>
      <c r="Q109" s="67">
        <v>0.84638599999999997</v>
      </c>
      <c r="R109" s="67">
        <v>0.84730700000000003</v>
      </c>
      <c r="S109" s="67">
        <v>0.84844600000000003</v>
      </c>
      <c r="T109" s="67">
        <v>0.84872800000000004</v>
      </c>
      <c r="U109" s="67">
        <v>0.84877400000000003</v>
      </c>
      <c r="V109" s="67">
        <v>0.84877999999999998</v>
      </c>
      <c r="W109" s="67">
        <v>0.84877199999999997</v>
      </c>
      <c r="X109" s="67">
        <v>0.84874700000000003</v>
      </c>
      <c r="Y109" s="67">
        <v>0.84872599999999998</v>
      </c>
      <c r="Z109" s="67">
        <v>0.84869799999999995</v>
      </c>
      <c r="AA109" s="67">
        <v>0.84870299999999999</v>
      </c>
      <c r="AB109" s="67">
        <v>0.84451200000000004</v>
      </c>
      <c r="AC109" s="67">
        <v>0.84010700000000005</v>
      </c>
      <c r="AD109" s="67">
        <v>0.83893600000000002</v>
      </c>
      <c r="AE109" s="67">
        <v>0.83724600000000005</v>
      </c>
      <c r="AF109" s="67">
        <v>0.83723999999999998</v>
      </c>
      <c r="AG109" s="67">
        <v>0.83722700000000005</v>
      </c>
      <c r="AH109" s="67">
        <v>0.83721599999999996</v>
      </c>
      <c r="AI109" s="67">
        <v>0.83720600000000001</v>
      </c>
      <c r="AJ109" s="67">
        <v>0.83719399999999999</v>
      </c>
      <c r="AK109" s="68">
        <v>2.117E-3</v>
      </c>
    </row>
    <row r="110" spans="1:37" ht="15" customHeight="1">
      <c r="A110" s="63" t="s">
        <v>237</v>
      </c>
      <c r="B110" s="66" t="s">
        <v>238</v>
      </c>
      <c r="C110" s="67">
        <v>2.1546129999999999</v>
      </c>
      <c r="D110" s="67">
        <v>2.2176550000000002</v>
      </c>
      <c r="E110" s="67">
        <v>2.1699139999999999</v>
      </c>
      <c r="F110" s="67">
        <v>2.1927279999999998</v>
      </c>
      <c r="G110" s="67">
        <v>2.2258830000000001</v>
      </c>
      <c r="H110" s="67">
        <v>2.25061</v>
      </c>
      <c r="I110" s="67">
        <v>2.2782170000000002</v>
      </c>
      <c r="J110" s="67">
        <v>2.3093729999999999</v>
      </c>
      <c r="K110" s="67">
        <v>2.3439489999999998</v>
      </c>
      <c r="L110" s="67">
        <v>2.371651</v>
      </c>
      <c r="M110" s="67">
        <v>2.3902700000000001</v>
      </c>
      <c r="N110" s="67">
        <v>2.4121939999999999</v>
      </c>
      <c r="O110" s="67">
        <v>2.4332259999999999</v>
      </c>
      <c r="P110" s="67">
        <v>2.4469340000000002</v>
      </c>
      <c r="Q110" s="67">
        <v>2.467692</v>
      </c>
      <c r="R110" s="67">
        <v>2.487981</v>
      </c>
      <c r="S110" s="67">
        <v>2.512308</v>
      </c>
      <c r="T110" s="67">
        <v>2.5436450000000002</v>
      </c>
      <c r="U110" s="67">
        <v>2.5739860000000001</v>
      </c>
      <c r="V110" s="67">
        <v>2.6071740000000001</v>
      </c>
      <c r="W110" s="67">
        <v>2.6397200000000001</v>
      </c>
      <c r="X110" s="67">
        <v>2.671373</v>
      </c>
      <c r="Y110" s="67">
        <v>2.6963180000000002</v>
      </c>
      <c r="Z110" s="67">
        <v>2.7230029999999998</v>
      </c>
      <c r="AA110" s="67">
        <v>2.7513839999999998</v>
      </c>
      <c r="AB110" s="67">
        <v>2.7766389999999999</v>
      </c>
      <c r="AC110" s="67">
        <v>2.8000859999999999</v>
      </c>
      <c r="AD110" s="67">
        <v>2.8289119999999999</v>
      </c>
      <c r="AE110" s="67">
        <v>2.8596849999999998</v>
      </c>
      <c r="AF110" s="67">
        <v>2.8912369999999998</v>
      </c>
      <c r="AG110" s="67">
        <v>2.9229509999999999</v>
      </c>
      <c r="AH110" s="67">
        <v>2.953249</v>
      </c>
      <c r="AI110" s="67">
        <v>2.9802170000000001</v>
      </c>
      <c r="AJ110" s="67">
        <v>3.007816</v>
      </c>
      <c r="AK110" s="68">
        <v>9.5689999999999994E-3</v>
      </c>
    </row>
    <row r="111" spans="1:37" ht="15" customHeight="1">
      <c r="A111" s="63" t="s">
        <v>239</v>
      </c>
      <c r="B111" s="66" t="s">
        <v>204</v>
      </c>
      <c r="C111" s="67">
        <v>2.9599999999999998E-4</v>
      </c>
      <c r="D111" s="67">
        <v>1.0989999999999999E-3</v>
      </c>
      <c r="E111" s="67">
        <v>2.1310000000000001E-3</v>
      </c>
      <c r="F111" s="67">
        <v>3.4770000000000001E-3</v>
      </c>
      <c r="G111" s="67">
        <v>5.4609999999999997E-3</v>
      </c>
      <c r="H111" s="67">
        <v>8.012E-3</v>
      </c>
      <c r="I111" s="67">
        <v>1.0475E-2</v>
      </c>
      <c r="J111" s="67">
        <v>1.3037999999999999E-2</v>
      </c>
      <c r="K111" s="67">
        <v>1.5701E-2</v>
      </c>
      <c r="L111" s="67">
        <v>1.8217000000000001E-2</v>
      </c>
      <c r="M111" s="67">
        <v>2.0552000000000001E-2</v>
      </c>
      <c r="N111" s="67">
        <v>2.2655999999999999E-2</v>
      </c>
      <c r="O111" s="67">
        <v>2.4639000000000001E-2</v>
      </c>
      <c r="P111" s="67">
        <v>2.649E-2</v>
      </c>
      <c r="Q111" s="67">
        <v>2.8201E-2</v>
      </c>
      <c r="R111" s="67">
        <v>2.963E-2</v>
      </c>
      <c r="S111" s="67">
        <v>3.0845999999999998E-2</v>
      </c>
      <c r="T111" s="67">
        <v>3.1979E-2</v>
      </c>
      <c r="U111" s="67">
        <v>3.3031999999999999E-2</v>
      </c>
      <c r="V111" s="67">
        <v>3.4064999999999998E-2</v>
      </c>
      <c r="W111" s="67">
        <v>3.5000999999999997E-2</v>
      </c>
      <c r="X111" s="67">
        <v>3.5890999999999999E-2</v>
      </c>
      <c r="Y111" s="67">
        <v>3.6762999999999997E-2</v>
      </c>
      <c r="Z111" s="67">
        <v>3.7664999999999997E-2</v>
      </c>
      <c r="AA111" s="67">
        <v>3.8502000000000002E-2</v>
      </c>
      <c r="AB111" s="67">
        <v>3.9327000000000001E-2</v>
      </c>
      <c r="AC111" s="67">
        <v>4.0132000000000001E-2</v>
      </c>
      <c r="AD111" s="67">
        <v>4.0947999999999998E-2</v>
      </c>
      <c r="AE111" s="67">
        <v>4.1787999999999999E-2</v>
      </c>
      <c r="AF111" s="67">
        <v>4.2652000000000002E-2</v>
      </c>
      <c r="AG111" s="67">
        <v>4.3563999999999999E-2</v>
      </c>
      <c r="AH111" s="67">
        <v>4.4553000000000002E-2</v>
      </c>
      <c r="AI111" s="67">
        <v>4.5603999999999999E-2</v>
      </c>
      <c r="AJ111" s="67">
        <v>4.6727999999999999E-2</v>
      </c>
      <c r="AK111" s="68">
        <v>0.124324</v>
      </c>
    </row>
    <row r="112" spans="1:37" ht="15" customHeight="1">
      <c r="A112" s="63" t="s">
        <v>240</v>
      </c>
      <c r="B112" s="66" t="s">
        <v>120</v>
      </c>
      <c r="C112" s="67">
        <v>12.573186</v>
      </c>
      <c r="D112" s="67">
        <v>12.951503000000001</v>
      </c>
      <c r="E112" s="67">
        <v>12.882243000000001</v>
      </c>
      <c r="F112" s="67">
        <v>13.074266</v>
      </c>
      <c r="G112" s="67">
        <v>13.181107000000001</v>
      </c>
      <c r="H112" s="67">
        <v>13.272664000000001</v>
      </c>
      <c r="I112" s="67">
        <v>13.356391</v>
      </c>
      <c r="J112" s="67">
        <v>13.437687</v>
      </c>
      <c r="K112" s="67">
        <v>13.518886</v>
      </c>
      <c r="L112" s="67">
        <v>13.590184000000001</v>
      </c>
      <c r="M112" s="67">
        <v>13.668656</v>
      </c>
      <c r="N112" s="67">
        <v>13.764628</v>
      </c>
      <c r="O112" s="67">
        <v>13.857341999999999</v>
      </c>
      <c r="P112" s="67">
        <v>13.916651</v>
      </c>
      <c r="Q112" s="67">
        <v>13.992729000000001</v>
      </c>
      <c r="R112" s="67">
        <v>14.062901</v>
      </c>
      <c r="S112" s="67">
        <v>14.137286</v>
      </c>
      <c r="T112" s="67">
        <v>14.224292</v>
      </c>
      <c r="U112" s="67">
        <v>14.31696</v>
      </c>
      <c r="V112" s="67">
        <v>14.414726999999999</v>
      </c>
      <c r="W112" s="67">
        <v>14.516368999999999</v>
      </c>
      <c r="X112" s="67">
        <v>14.625646</v>
      </c>
      <c r="Y112" s="67">
        <v>14.731438000000001</v>
      </c>
      <c r="Z112" s="67">
        <v>14.833914999999999</v>
      </c>
      <c r="AA112" s="67">
        <v>14.931899</v>
      </c>
      <c r="AB112" s="67">
        <v>15.036469</v>
      </c>
      <c r="AC112" s="67">
        <v>15.143062</v>
      </c>
      <c r="AD112" s="67">
        <v>15.260744000000001</v>
      </c>
      <c r="AE112" s="67">
        <v>15.383649999999999</v>
      </c>
      <c r="AF112" s="67">
        <v>15.51286</v>
      </c>
      <c r="AG112" s="67">
        <v>15.640627</v>
      </c>
      <c r="AH112" s="67">
        <v>15.772921</v>
      </c>
      <c r="AI112" s="67">
        <v>15.902812000000001</v>
      </c>
      <c r="AJ112" s="67">
        <v>16.042280000000002</v>
      </c>
      <c r="AK112" s="68">
        <v>6.7099999999999998E-3</v>
      </c>
    </row>
    <row r="113" spans="1:37" ht="15" customHeight="1">
      <c r="A113" s="63" t="s">
        <v>241</v>
      </c>
      <c r="B113" s="65" t="s">
        <v>122</v>
      </c>
      <c r="C113" s="69">
        <v>72.621063000000007</v>
      </c>
      <c r="D113" s="69">
        <v>74.922241</v>
      </c>
      <c r="E113" s="69">
        <v>75.470703</v>
      </c>
      <c r="F113" s="69">
        <v>75.351906</v>
      </c>
      <c r="G113" s="69">
        <v>75.557129000000003</v>
      </c>
      <c r="H113" s="69">
        <v>75.685897999999995</v>
      </c>
      <c r="I113" s="69">
        <v>75.679107999999999</v>
      </c>
      <c r="J113" s="69">
        <v>75.643364000000005</v>
      </c>
      <c r="K113" s="69">
        <v>75.563843000000006</v>
      </c>
      <c r="L113" s="69">
        <v>75.554419999999993</v>
      </c>
      <c r="M113" s="69">
        <v>75.557777000000002</v>
      </c>
      <c r="N113" s="69">
        <v>75.702988000000005</v>
      </c>
      <c r="O113" s="69">
        <v>75.675872999999996</v>
      </c>
      <c r="P113" s="69">
        <v>75.626373000000001</v>
      </c>
      <c r="Q113" s="69">
        <v>75.681381000000002</v>
      </c>
      <c r="R113" s="69">
        <v>75.714478</v>
      </c>
      <c r="S113" s="69">
        <v>75.718734999999995</v>
      </c>
      <c r="T113" s="69">
        <v>75.818047000000007</v>
      </c>
      <c r="U113" s="69">
        <v>75.956299000000001</v>
      </c>
      <c r="V113" s="69">
        <v>76.176940999999999</v>
      </c>
      <c r="W113" s="69">
        <v>76.479636999999997</v>
      </c>
      <c r="X113" s="69">
        <v>76.865523999999994</v>
      </c>
      <c r="Y113" s="69">
        <v>77.166870000000003</v>
      </c>
      <c r="Z113" s="69">
        <v>77.493163999999993</v>
      </c>
      <c r="AA113" s="69">
        <v>77.841155999999998</v>
      </c>
      <c r="AB113" s="69">
        <v>78.163337999999996</v>
      </c>
      <c r="AC113" s="69">
        <v>78.511741999999998</v>
      </c>
      <c r="AD113" s="69">
        <v>78.944016000000005</v>
      </c>
      <c r="AE113" s="69">
        <v>79.446929999999995</v>
      </c>
      <c r="AF113" s="69">
        <v>79.912468000000004</v>
      </c>
      <c r="AG113" s="69">
        <v>80.422370999999998</v>
      </c>
      <c r="AH113" s="69">
        <v>80.975112999999993</v>
      </c>
      <c r="AI113" s="69">
        <v>81.393814000000006</v>
      </c>
      <c r="AJ113" s="69">
        <v>81.892234999999999</v>
      </c>
      <c r="AK113" s="70">
        <v>2.784E-3</v>
      </c>
    </row>
    <row r="114" spans="1:37" ht="15" customHeight="1">
      <c r="A114" s="63" t="s">
        <v>242</v>
      </c>
      <c r="B114" s="66" t="s">
        <v>124</v>
      </c>
      <c r="C114" s="67">
        <v>24.785029999999999</v>
      </c>
      <c r="D114" s="67">
        <v>25.206436</v>
      </c>
      <c r="E114" s="67">
        <v>24.791381999999999</v>
      </c>
      <c r="F114" s="67">
        <v>24.832467999999999</v>
      </c>
      <c r="G114" s="67">
        <v>24.505248999999999</v>
      </c>
      <c r="H114" s="67">
        <v>24.200558000000001</v>
      </c>
      <c r="I114" s="67">
        <v>23.961849000000001</v>
      </c>
      <c r="J114" s="67">
        <v>23.900355999999999</v>
      </c>
      <c r="K114" s="67">
        <v>23.739467999999999</v>
      </c>
      <c r="L114" s="67">
        <v>23.596278999999999</v>
      </c>
      <c r="M114" s="67">
        <v>23.509926</v>
      </c>
      <c r="N114" s="67">
        <v>23.486080000000001</v>
      </c>
      <c r="O114" s="67">
        <v>23.558102000000002</v>
      </c>
      <c r="P114" s="67">
        <v>23.536020000000001</v>
      </c>
      <c r="Q114" s="67">
        <v>23.506142000000001</v>
      </c>
      <c r="R114" s="67">
        <v>23.344624</v>
      </c>
      <c r="S114" s="67">
        <v>23.318047</v>
      </c>
      <c r="T114" s="67">
        <v>23.278465000000001</v>
      </c>
      <c r="U114" s="67">
        <v>23.315823000000002</v>
      </c>
      <c r="V114" s="67">
        <v>23.398548000000002</v>
      </c>
      <c r="W114" s="67">
        <v>23.436851999999998</v>
      </c>
      <c r="X114" s="67">
        <v>23.507239999999999</v>
      </c>
      <c r="Y114" s="67">
        <v>23.591895999999998</v>
      </c>
      <c r="Z114" s="67">
        <v>23.658591999999999</v>
      </c>
      <c r="AA114" s="67">
        <v>23.704802999999998</v>
      </c>
      <c r="AB114" s="67">
        <v>23.752814999999998</v>
      </c>
      <c r="AC114" s="67">
        <v>23.814266</v>
      </c>
      <c r="AD114" s="67">
        <v>23.897703</v>
      </c>
      <c r="AE114" s="67">
        <v>23.99024</v>
      </c>
      <c r="AF114" s="67">
        <v>24.103484999999999</v>
      </c>
      <c r="AG114" s="67">
        <v>24.246969</v>
      </c>
      <c r="AH114" s="67">
        <v>24.376978000000001</v>
      </c>
      <c r="AI114" s="67">
        <v>24.521090999999998</v>
      </c>
      <c r="AJ114" s="67">
        <v>24.659479000000001</v>
      </c>
      <c r="AK114" s="68">
        <v>-6.8499999999999995E-4</v>
      </c>
    </row>
    <row r="115" spans="1:37" ht="15" customHeight="1">
      <c r="A115" s="63" t="s">
        <v>243</v>
      </c>
      <c r="B115" s="65" t="s">
        <v>126</v>
      </c>
      <c r="C115" s="69">
        <v>97.406097000000003</v>
      </c>
      <c r="D115" s="69">
        <v>100.128677</v>
      </c>
      <c r="E115" s="69">
        <v>100.262085</v>
      </c>
      <c r="F115" s="69">
        <v>100.184372</v>
      </c>
      <c r="G115" s="69">
        <v>100.062378</v>
      </c>
      <c r="H115" s="69">
        <v>99.886459000000002</v>
      </c>
      <c r="I115" s="69">
        <v>99.640961000000004</v>
      </c>
      <c r="J115" s="69">
        <v>99.543716000000003</v>
      </c>
      <c r="K115" s="69">
        <v>99.303314</v>
      </c>
      <c r="L115" s="69">
        <v>99.150695999999996</v>
      </c>
      <c r="M115" s="69">
        <v>99.067702999999995</v>
      </c>
      <c r="N115" s="69">
        <v>99.189071999999996</v>
      </c>
      <c r="O115" s="69">
        <v>99.233977999999993</v>
      </c>
      <c r="P115" s="69">
        <v>99.162391999999997</v>
      </c>
      <c r="Q115" s="69">
        <v>99.187522999999999</v>
      </c>
      <c r="R115" s="69">
        <v>99.059096999999994</v>
      </c>
      <c r="S115" s="69">
        <v>99.036781000000005</v>
      </c>
      <c r="T115" s="69">
        <v>99.096512000000004</v>
      </c>
      <c r="U115" s="69">
        <v>99.272125000000003</v>
      </c>
      <c r="V115" s="69">
        <v>99.575485</v>
      </c>
      <c r="W115" s="69">
        <v>99.916488999999999</v>
      </c>
      <c r="X115" s="69">
        <v>100.372765</v>
      </c>
      <c r="Y115" s="69">
        <v>100.75876599999999</v>
      </c>
      <c r="Z115" s="69">
        <v>101.15175600000001</v>
      </c>
      <c r="AA115" s="69">
        <v>101.545959</v>
      </c>
      <c r="AB115" s="69">
        <v>101.91615299999999</v>
      </c>
      <c r="AC115" s="69">
        <v>102.326004</v>
      </c>
      <c r="AD115" s="69">
        <v>102.84172100000001</v>
      </c>
      <c r="AE115" s="69">
        <v>103.437172</v>
      </c>
      <c r="AF115" s="69">
        <v>104.015953</v>
      </c>
      <c r="AG115" s="69">
        <v>104.669342</v>
      </c>
      <c r="AH115" s="69">
        <v>105.35208900000001</v>
      </c>
      <c r="AI115" s="69">
        <v>105.914902</v>
      </c>
      <c r="AJ115" s="69">
        <v>106.55171199999999</v>
      </c>
      <c r="AK115" s="70">
        <v>1.9449999999999999E-3</v>
      </c>
    </row>
    <row r="116" spans="1:37" ht="15" customHeight="1">
      <c r="A116" s="63" t="s">
        <v>244</v>
      </c>
    </row>
    <row r="118" spans="1:37" ht="15" customHeight="1">
      <c r="B118" s="65" t="s">
        <v>245</v>
      </c>
    </row>
    <row r="119" spans="1:37" ht="15" customHeight="1">
      <c r="B119" s="66" t="s">
        <v>134</v>
      </c>
      <c r="C119" s="67">
        <v>5.4309999999999997E-2</v>
      </c>
      <c r="D119" s="67">
        <v>8.7792999999999996E-2</v>
      </c>
      <c r="E119" s="67">
        <v>8.4025000000000002E-2</v>
      </c>
      <c r="F119" s="67">
        <v>8.1796999999999995E-2</v>
      </c>
      <c r="G119" s="67">
        <v>8.0228999999999995E-2</v>
      </c>
      <c r="H119" s="67">
        <v>7.9782000000000006E-2</v>
      </c>
      <c r="I119" s="67">
        <v>7.9795000000000005E-2</v>
      </c>
      <c r="J119" s="67">
        <v>7.9965999999999995E-2</v>
      </c>
      <c r="K119" s="67">
        <v>7.9330999999999999E-2</v>
      </c>
      <c r="L119" s="67">
        <v>7.5957999999999998E-2</v>
      </c>
      <c r="M119" s="67">
        <v>7.2454000000000005E-2</v>
      </c>
      <c r="N119" s="67">
        <v>6.8513000000000004E-2</v>
      </c>
      <c r="O119" s="67">
        <v>6.8481E-2</v>
      </c>
      <c r="P119" s="67">
        <v>6.7816000000000001E-2</v>
      </c>
      <c r="Q119" s="67">
        <v>6.4395999999999995E-2</v>
      </c>
      <c r="R119" s="67">
        <v>6.2993999999999994E-2</v>
      </c>
      <c r="S119" s="67">
        <v>6.2605999999999995E-2</v>
      </c>
      <c r="T119" s="67">
        <v>6.1976000000000003E-2</v>
      </c>
      <c r="U119" s="67">
        <v>6.1964999999999999E-2</v>
      </c>
      <c r="V119" s="67">
        <v>6.1859999999999998E-2</v>
      </c>
      <c r="W119" s="67">
        <v>6.1587999999999997E-2</v>
      </c>
      <c r="X119" s="67">
        <v>5.9830000000000001E-2</v>
      </c>
      <c r="Y119" s="67">
        <v>5.9586E-2</v>
      </c>
      <c r="Z119" s="67">
        <v>5.9663000000000001E-2</v>
      </c>
      <c r="AA119" s="67">
        <v>5.9053000000000001E-2</v>
      </c>
      <c r="AB119" s="67">
        <v>5.8201999999999997E-2</v>
      </c>
      <c r="AC119" s="67">
        <v>5.7808999999999999E-2</v>
      </c>
      <c r="AD119" s="67">
        <v>5.7554000000000001E-2</v>
      </c>
      <c r="AE119" s="67">
        <v>5.7096000000000001E-2</v>
      </c>
      <c r="AF119" s="67">
        <v>5.7270000000000001E-2</v>
      </c>
      <c r="AG119" s="67">
        <v>5.7502999999999999E-2</v>
      </c>
      <c r="AH119" s="67">
        <v>5.7791000000000002E-2</v>
      </c>
      <c r="AI119" s="67">
        <v>5.7615E-2</v>
      </c>
      <c r="AJ119" s="67">
        <v>5.7764000000000003E-2</v>
      </c>
      <c r="AK119" s="68">
        <v>-1.2996000000000001E-2</v>
      </c>
    </row>
    <row r="120" spans="1:37" ht="15" customHeight="1">
      <c r="A120" s="63" t="s">
        <v>246</v>
      </c>
      <c r="B120" s="66" t="s">
        <v>136</v>
      </c>
      <c r="C120" s="67">
        <v>0.16220999999999999</v>
      </c>
      <c r="D120" s="67">
        <v>9.2610999999999999E-2</v>
      </c>
      <c r="E120" s="67">
        <v>8.9563000000000004E-2</v>
      </c>
      <c r="F120" s="67">
        <v>8.8200000000000001E-2</v>
      </c>
      <c r="G120" s="67">
        <v>4.8154000000000002E-2</v>
      </c>
      <c r="H120" s="67">
        <v>4.7086000000000003E-2</v>
      </c>
      <c r="I120" s="67">
        <v>4.6184999999999997E-2</v>
      </c>
      <c r="J120" s="67">
        <v>4.5185999999999997E-2</v>
      </c>
      <c r="K120" s="67">
        <v>4.2930999999999997E-2</v>
      </c>
      <c r="L120" s="67">
        <v>4.1399999999999999E-2</v>
      </c>
      <c r="M120" s="67">
        <v>4.0485E-2</v>
      </c>
      <c r="N120" s="67">
        <v>3.8918000000000001E-2</v>
      </c>
      <c r="O120" s="67">
        <v>3.8163999999999997E-2</v>
      </c>
      <c r="P120" s="67">
        <v>3.7393999999999997E-2</v>
      </c>
      <c r="Q120" s="67">
        <v>3.6963000000000003E-2</v>
      </c>
      <c r="R120" s="67">
        <v>3.6563999999999999E-2</v>
      </c>
      <c r="S120" s="67">
        <v>3.6201999999999998E-2</v>
      </c>
      <c r="T120" s="67">
        <v>3.5883999999999999E-2</v>
      </c>
      <c r="U120" s="67">
        <v>3.5534000000000003E-2</v>
      </c>
      <c r="V120" s="67">
        <v>3.4570999999999998E-2</v>
      </c>
      <c r="W120" s="67">
        <v>3.3724999999999998E-2</v>
      </c>
      <c r="X120" s="67">
        <v>3.2888000000000001E-2</v>
      </c>
      <c r="Y120" s="67">
        <v>3.2057000000000002E-2</v>
      </c>
      <c r="Z120" s="67">
        <v>3.1179999999999999E-2</v>
      </c>
      <c r="AA120" s="67">
        <v>2.8773E-2</v>
      </c>
      <c r="AB120" s="67">
        <v>2.6362E-2</v>
      </c>
      <c r="AC120" s="67">
        <v>2.3909E-2</v>
      </c>
      <c r="AD120" s="67">
        <v>2.1419000000000001E-2</v>
      </c>
      <c r="AE120" s="67">
        <v>1.8853999999999999E-2</v>
      </c>
      <c r="AF120" s="67">
        <v>1.8919999999999999E-2</v>
      </c>
      <c r="AG120" s="67">
        <v>1.8991999999999998E-2</v>
      </c>
      <c r="AH120" s="67">
        <v>1.9068000000000002E-2</v>
      </c>
      <c r="AI120" s="67">
        <v>1.9146E-2</v>
      </c>
      <c r="AJ120" s="67">
        <v>1.9234999999999999E-2</v>
      </c>
      <c r="AK120" s="68">
        <v>-4.7927999999999998E-2</v>
      </c>
    </row>
    <row r="121" spans="1:37" ht="15" customHeight="1">
      <c r="A121" s="63" t="s">
        <v>247</v>
      </c>
      <c r="B121" s="66" t="s">
        <v>114</v>
      </c>
      <c r="C121" s="67">
        <v>0.21651999999999999</v>
      </c>
      <c r="D121" s="67">
        <v>0.18040400000000001</v>
      </c>
      <c r="E121" s="67">
        <v>0.17358799999999999</v>
      </c>
      <c r="F121" s="67">
        <v>0.16999700000000001</v>
      </c>
      <c r="G121" s="67">
        <v>0.128383</v>
      </c>
      <c r="H121" s="67">
        <v>0.12686700000000001</v>
      </c>
      <c r="I121" s="67">
        <v>0.12598000000000001</v>
      </c>
      <c r="J121" s="67">
        <v>0.12515200000000001</v>
      </c>
      <c r="K121" s="67">
        <v>0.122262</v>
      </c>
      <c r="L121" s="67">
        <v>0.117357</v>
      </c>
      <c r="M121" s="67">
        <v>0.112939</v>
      </c>
      <c r="N121" s="67">
        <v>0.107431</v>
      </c>
      <c r="O121" s="67">
        <v>0.106644</v>
      </c>
      <c r="P121" s="67">
        <v>0.10521</v>
      </c>
      <c r="Q121" s="67">
        <v>0.10136000000000001</v>
      </c>
      <c r="R121" s="67">
        <v>9.9557999999999994E-2</v>
      </c>
      <c r="S121" s="67">
        <v>9.8808000000000007E-2</v>
      </c>
      <c r="T121" s="67">
        <v>9.7860000000000003E-2</v>
      </c>
      <c r="U121" s="67">
        <v>9.7498000000000001E-2</v>
      </c>
      <c r="V121" s="67">
        <v>9.6430000000000002E-2</v>
      </c>
      <c r="W121" s="67">
        <v>9.5311999999999994E-2</v>
      </c>
      <c r="X121" s="67">
        <v>9.2717999999999995E-2</v>
      </c>
      <c r="Y121" s="67">
        <v>9.1643000000000002E-2</v>
      </c>
      <c r="Z121" s="67">
        <v>9.0842999999999993E-2</v>
      </c>
      <c r="AA121" s="67">
        <v>8.7826000000000001E-2</v>
      </c>
      <c r="AB121" s="67">
        <v>8.4562999999999999E-2</v>
      </c>
      <c r="AC121" s="67">
        <v>8.1717999999999999E-2</v>
      </c>
      <c r="AD121" s="67">
        <v>7.8972000000000001E-2</v>
      </c>
      <c r="AE121" s="67">
        <v>7.5950000000000004E-2</v>
      </c>
      <c r="AF121" s="67">
        <v>7.6190999999999995E-2</v>
      </c>
      <c r="AG121" s="67">
        <v>7.6494999999999994E-2</v>
      </c>
      <c r="AH121" s="67">
        <v>7.6858999999999997E-2</v>
      </c>
      <c r="AI121" s="67">
        <v>7.6761999999999997E-2</v>
      </c>
      <c r="AJ121" s="67">
        <v>7.6998999999999998E-2</v>
      </c>
      <c r="AK121" s="68">
        <v>-2.6256000000000002E-2</v>
      </c>
    </row>
    <row r="122" spans="1:37" ht="15" customHeight="1">
      <c r="A122" s="63" t="s">
        <v>248</v>
      </c>
      <c r="B122" s="66" t="s">
        <v>116</v>
      </c>
      <c r="C122" s="67">
        <v>9.5312099999999997</v>
      </c>
      <c r="D122" s="67">
        <v>10.744287</v>
      </c>
      <c r="E122" s="67">
        <v>10.849997999999999</v>
      </c>
      <c r="F122" s="67">
        <v>11.330297</v>
      </c>
      <c r="G122" s="67">
        <v>11.257211</v>
      </c>
      <c r="H122" s="67">
        <v>11.377617000000001</v>
      </c>
      <c r="I122" s="67">
        <v>11.331556000000001</v>
      </c>
      <c r="J122" s="67">
        <v>11.191428</v>
      </c>
      <c r="K122" s="67">
        <v>11.380477000000001</v>
      </c>
      <c r="L122" s="67">
        <v>11.532733</v>
      </c>
      <c r="M122" s="67">
        <v>11.59355</v>
      </c>
      <c r="N122" s="67">
        <v>11.664431</v>
      </c>
      <c r="O122" s="67">
        <v>11.514453</v>
      </c>
      <c r="P122" s="67">
        <v>11.433738</v>
      </c>
      <c r="Q122" s="67">
        <v>11.555517999999999</v>
      </c>
      <c r="R122" s="67">
        <v>11.873616999999999</v>
      </c>
      <c r="S122" s="67">
        <v>11.883766</v>
      </c>
      <c r="T122" s="67">
        <v>11.938763</v>
      </c>
      <c r="U122" s="67">
        <v>11.968181</v>
      </c>
      <c r="V122" s="67">
        <v>11.958132000000001</v>
      </c>
      <c r="W122" s="67">
        <v>12.001135</v>
      </c>
      <c r="X122" s="67">
        <v>11.981607</v>
      </c>
      <c r="Y122" s="67">
        <v>11.958545000000001</v>
      </c>
      <c r="Z122" s="67">
        <v>12.05541</v>
      </c>
      <c r="AA122" s="67">
        <v>12.066518</v>
      </c>
      <c r="AB122" s="67">
        <v>12.183833</v>
      </c>
      <c r="AC122" s="67">
        <v>12.196906999999999</v>
      </c>
      <c r="AD122" s="67">
        <v>12.300341</v>
      </c>
      <c r="AE122" s="67">
        <v>12.394266999999999</v>
      </c>
      <c r="AF122" s="67">
        <v>12.409036</v>
      </c>
      <c r="AG122" s="67">
        <v>12.387608999999999</v>
      </c>
      <c r="AH122" s="67">
        <v>12.486259</v>
      </c>
      <c r="AI122" s="67">
        <v>12.493528</v>
      </c>
      <c r="AJ122" s="67">
        <v>12.553240000000001</v>
      </c>
      <c r="AK122" s="68">
        <v>4.8739999999999999E-3</v>
      </c>
    </row>
    <row r="123" spans="1:37" ht="15" customHeight="1">
      <c r="A123" s="63" t="s">
        <v>249</v>
      </c>
      <c r="B123" s="66" t="s">
        <v>250</v>
      </c>
      <c r="C123" s="67">
        <v>12.626302000000001</v>
      </c>
      <c r="D123" s="67">
        <v>12.036959</v>
      </c>
      <c r="E123" s="67">
        <v>11.432143</v>
      </c>
      <c r="F123" s="67">
        <v>10.797094</v>
      </c>
      <c r="G123" s="67">
        <v>10.401987999999999</v>
      </c>
      <c r="H123" s="67">
        <v>10.300319999999999</v>
      </c>
      <c r="I123" s="67">
        <v>10.303554999999999</v>
      </c>
      <c r="J123" s="67">
        <v>10.399758</v>
      </c>
      <c r="K123" s="67">
        <v>10.344301</v>
      </c>
      <c r="L123" s="67">
        <v>10.209963</v>
      </c>
      <c r="M123" s="67">
        <v>10.098312</v>
      </c>
      <c r="N123" s="67">
        <v>10.042194</v>
      </c>
      <c r="O123" s="67">
        <v>10.225892</v>
      </c>
      <c r="P123" s="67">
        <v>10.261593</v>
      </c>
      <c r="Q123" s="67">
        <v>10.098530999999999</v>
      </c>
      <c r="R123" s="67">
        <v>9.7875759999999996</v>
      </c>
      <c r="S123" s="67">
        <v>9.7917349999999992</v>
      </c>
      <c r="T123" s="67">
        <v>9.6638990000000007</v>
      </c>
      <c r="U123" s="67">
        <v>9.6457549999999994</v>
      </c>
      <c r="V123" s="67">
        <v>9.6425809999999998</v>
      </c>
      <c r="W123" s="67">
        <v>9.565709</v>
      </c>
      <c r="X123" s="67">
        <v>9.5503599999999995</v>
      </c>
      <c r="Y123" s="67">
        <v>9.5368300000000001</v>
      </c>
      <c r="Z123" s="67">
        <v>9.5463280000000008</v>
      </c>
      <c r="AA123" s="67">
        <v>9.4849230000000002</v>
      </c>
      <c r="AB123" s="67">
        <v>9.4630939999999999</v>
      </c>
      <c r="AC123" s="67">
        <v>9.4262739999999994</v>
      </c>
      <c r="AD123" s="67">
        <v>9.4429099999999995</v>
      </c>
      <c r="AE123" s="67">
        <v>9.4809730000000005</v>
      </c>
      <c r="AF123" s="67">
        <v>9.4646840000000001</v>
      </c>
      <c r="AG123" s="67">
        <v>9.4764499999999998</v>
      </c>
      <c r="AH123" s="67">
        <v>9.5016929999999995</v>
      </c>
      <c r="AI123" s="67">
        <v>9.5082649999999997</v>
      </c>
      <c r="AJ123" s="67">
        <v>9.5200279999999999</v>
      </c>
      <c r="AK123" s="68">
        <v>-7.3039999999999997E-3</v>
      </c>
    </row>
    <row r="124" spans="1:37" ht="15" customHeight="1">
      <c r="A124" s="63" t="s">
        <v>251</v>
      </c>
      <c r="B124" s="66" t="s">
        <v>252</v>
      </c>
      <c r="C124" s="67">
        <v>8.4205839999999998</v>
      </c>
      <c r="D124" s="67">
        <v>8.4588239999999999</v>
      </c>
      <c r="E124" s="67">
        <v>8.3409700000000004</v>
      </c>
      <c r="F124" s="67">
        <v>8.2132140000000007</v>
      </c>
      <c r="G124" s="67">
        <v>7.9730749999999997</v>
      </c>
      <c r="H124" s="67">
        <v>7.5687300000000004</v>
      </c>
      <c r="I124" s="67">
        <v>7.2866119999999999</v>
      </c>
      <c r="J124" s="67">
        <v>7.3045549999999997</v>
      </c>
      <c r="K124" s="67">
        <v>7.033811</v>
      </c>
      <c r="L124" s="67">
        <v>6.9392820000000004</v>
      </c>
      <c r="M124" s="67">
        <v>6.9392820000000004</v>
      </c>
      <c r="N124" s="67">
        <v>6.9392820000000004</v>
      </c>
      <c r="O124" s="67">
        <v>6.9414049999999996</v>
      </c>
      <c r="P124" s="67">
        <v>6.945532</v>
      </c>
      <c r="Q124" s="67">
        <v>6.9517179999999996</v>
      </c>
      <c r="R124" s="67">
        <v>6.8420629999999996</v>
      </c>
      <c r="S124" s="67">
        <v>6.8523709999999998</v>
      </c>
      <c r="T124" s="67">
        <v>6.8626800000000001</v>
      </c>
      <c r="U124" s="67">
        <v>6.8729889999999996</v>
      </c>
      <c r="V124" s="67">
        <v>6.8832979999999999</v>
      </c>
      <c r="W124" s="67">
        <v>6.8936060000000001</v>
      </c>
      <c r="X124" s="67">
        <v>6.9039140000000003</v>
      </c>
      <c r="Y124" s="67">
        <v>6.9142229999999998</v>
      </c>
      <c r="Z124" s="67">
        <v>6.924531</v>
      </c>
      <c r="AA124" s="67">
        <v>6.9348400000000003</v>
      </c>
      <c r="AB124" s="67">
        <v>6.9451510000000001</v>
      </c>
      <c r="AC124" s="67">
        <v>6.9554559999999999</v>
      </c>
      <c r="AD124" s="67">
        <v>6.9657650000000002</v>
      </c>
      <c r="AE124" s="67">
        <v>6.9760759999999999</v>
      </c>
      <c r="AF124" s="67">
        <v>6.986383</v>
      </c>
      <c r="AG124" s="67">
        <v>6.9966920000000004</v>
      </c>
      <c r="AH124" s="67">
        <v>7.0070009999999998</v>
      </c>
      <c r="AI124" s="67">
        <v>7.0173110000000003</v>
      </c>
      <c r="AJ124" s="67">
        <v>7.0273320000000004</v>
      </c>
      <c r="AK124" s="68">
        <v>-5.777E-3</v>
      </c>
    </row>
    <row r="125" spans="1:37" ht="15" customHeight="1">
      <c r="A125" s="63" t="s">
        <v>253</v>
      </c>
      <c r="B125" s="66" t="s">
        <v>254</v>
      </c>
      <c r="C125" s="67">
        <v>6.246861</v>
      </c>
      <c r="D125" s="67">
        <v>6.428922</v>
      </c>
      <c r="E125" s="67">
        <v>6.5618809999999996</v>
      </c>
      <c r="F125" s="67">
        <v>7.082808</v>
      </c>
      <c r="G125" s="67">
        <v>7.6077649999999997</v>
      </c>
      <c r="H125" s="67">
        <v>7.793927</v>
      </c>
      <c r="I125" s="67">
        <v>7.9710700000000001</v>
      </c>
      <c r="J125" s="67">
        <v>8.0198970000000003</v>
      </c>
      <c r="K125" s="67">
        <v>8.0798109999999994</v>
      </c>
      <c r="L125" s="67">
        <v>8.0899859999999997</v>
      </c>
      <c r="M125" s="67">
        <v>8.1282499999999995</v>
      </c>
      <c r="N125" s="67">
        <v>8.1756320000000002</v>
      </c>
      <c r="O125" s="67">
        <v>8.3022299999999998</v>
      </c>
      <c r="P125" s="67">
        <v>8.3753600000000006</v>
      </c>
      <c r="Q125" s="67">
        <v>8.4668530000000004</v>
      </c>
      <c r="R125" s="67">
        <v>8.4743600000000008</v>
      </c>
      <c r="S125" s="67">
        <v>8.4983229999999992</v>
      </c>
      <c r="T125" s="67">
        <v>8.6022350000000003</v>
      </c>
      <c r="U125" s="67">
        <v>8.7172669999999997</v>
      </c>
      <c r="V125" s="67">
        <v>8.9015339999999998</v>
      </c>
      <c r="W125" s="67">
        <v>9.0658689999999993</v>
      </c>
      <c r="X125" s="67">
        <v>9.2720140000000004</v>
      </c>
      <c r="Y125" s="67">
        <v>9.4888060000000003</v>
      </c>
      <c r="Z125" s="67">
        <v>9.5398650000000007</v>
      </c>
      <c r="AA125" s="67">
        <v>9.7292889999999996</v>
      </c>
      <c r="AB125" s="67">
        <v>9.7815759999999994</v>
      </c>
      <c r="AC125" s="67">
        <v>9.9681280000000001</v>
      </c>
      <c r="AD125" s="67">
        <v>10.043843000000001</v>
      </c>
      <c r="AE125" s="67">
        <v>10.121252999999999</v>
      </c>
      <c r="AF125" s="67">
        <v>10.357101999999999</v>
      </c>
      <c r="AG125" s="67">
        <v>10.629194999999999</v>
      </c>
      <c r="AH125" s="67">
        <v>10.758366000000001</v>
      </c>
      <c r="AI125" s="67">
        <v>11.009126999999999</v>
      </c>
      <c r="AJ125" s="67">
        <v>11.205971</v>
      </c>
      <c r="AK125" s="68">
        <v>1.7514999999999999E-2</v>
      </c>
    </row>
    <row r="126" spans="1:37" ht="15" customHeight="1">
      <c r="A126" s="63" t="s">
        <v>255</v>
      </c>
      <c r="B126" s="66" t="s">
        <v>256</v>
      </c>
      <c r="C126" s="67">
        <v>0.1246</v>
      </c>
      <c r="D126" s="67">
        <v>0.1246</v>
      </c>
      <c r="E126" s="67">
        <v>0.1246</v>
      </c>
      <c r="F126" s="67">
        <v>0.1246</v>
      </c>
      <c r="G126" s="67">
        <v>0.1246</v>
      </c>
      <c r="H126" s="67">
        <v>0.1246</v>
      </c>
      <c r="I126" s="67">
        <v>0.1246</v>
      </c>
      <c r="J126" s="67">
        <v>0.1246</v>
      </c>
      <c r="K126" s="67">
        <v>0.1246</v>
      </c>
      <c r="L126" s="67">
        <v>0.1246</v>
      </c>
      <c r="M126" s="67">
        <v>0.1246</v>
      </c>
      <c r="N126" s="67">
        <v>0.1246</v>
      </c>
      <c r="O126" s="67">
        <v>0.1246</v>
      </c>
      <c r="P126" s="67">
        <v>0.1246</v>
      </c>
      <c r="Q126" s="67">
        <v>0.1246</v>
      </c>
      <c r="R126" s="67">
        <v>0.1246</v>
      </c>
      <c r="S126" s="67">
        <v>0.1246</v>
      </c>
      <c r="T126" s="67">
        <v>0.1246</v>
      </c>
      <c r="U126" s="67">
        <v>0.1246</v>
      </c>
      <c r="V126" s="67">
        <v>0.1246</v>
      </c>
      <c r="W126" s="67">
        <v>0.1246</v>
      </c>
      <c r="X126" s="67">
        <v>0.1246</v>
      </c>
      <c r="Y126" s="67">
        <v>0.1246</v>
      </c>
      <c r="Z126" s="67">
        <v>0.1246</v>
      </c>
      <c r="AA126" s="67">
        <v>0.1246</v>
      </c>
      <c r="AB126" s="67">
        <v>0.1246</v>
      </c>
      <c r="AC126" s="67">
        <v>0.1246</v>
      </c>
      <c r="AD126" s="67">
        <v>0.1246</v>
      </c>
      <c r="AE126" s="67">
        <v>0.1246</v>
      </c>
      <c r="AF126" s="67">
        <v>0.1246</v>
      </c>
      <c r="AG126" s="67">
        <v>0.1246</v>
      </c>
      <c r="AH126" s="67">
        <v>0.1246</v>
      </c>
      <c r="AI126" s="67">
        <v>0.1246</v>
      </c>
      <c r="AJ126" s="67">
        <v>0.1246</v>
      </c>
      <c r="AK126" s="68">
        <v>0</v>
      </c>
    </row>
    <row r="127" spans="1:37" ht="15" customHeight="1">
      <c r="A127" s="63" t="s">
        <v>257</v>
      </c>
      <c r="B127" s="66" t="s">
        <v>258</v>
      </c>
      <c r="C127" s="67">
        <v>0.19214400000000001</v>
      </c>
      <c r="D127" s="67">
        <v>0.18393999999999999</v>
      </c>
      <c r="E127" s="67">
        <v>0.190446</v>
      </c>
      <c r="F127" s="67">
        <v>0.18872800000000001</v>
      </c>
      <c r="G127" s="67">
        <v>0.19333500000000001</v>
      </c>
      <c r="H127" s="67">
        <v>0.18115800000000001</v>
      </c>
      <c r="I127" s="67">
        <v>0.17486399999999999</v>
      </c>
      <c r="J127" s="67">
        <v>0.172652</v>
      </c>
      <c r="K127" s="67">
        <v>0.17308899999999999</v>
      </c>
      <c r="L127" s="67">
        <v>0.172538</v>
      </c>
      <c r="M127" s="67">
        <v>0.181644</v>
      </c>
      <c r="N127" s="67">
        <v>0.19713800000000001</v>
      </c>
      <c r="O127" s="67">
        <v>0.20022000000000001</v>
      </c>
      <c r="P127" s="67">
        <v>0.20663799999999999</v>
      </c>
      <c r="Q127" s="67">
        <v>0.20028699999999999</v>
      </c>
      <c r="R127" s="67">
        <v>0.20575599999999999</v>
      </c>
      <c r="S127" s="67">
        <v>0.205732</v>
      </c>
      <c r="T127" s="67">
        <v>0.21271699999999999</v>
      </c>
      <c r="U127" s="67">
        <v>0.20649400000000001</v>
      </c>
      <c r="V127" s="67">
        <v>0.206701</v>
      </c>
      <c r="W127" s="67">
        <v>0.20699200000000001</v>
      </c>
      <c r="X127" s="67">
        <v>0.207672</v>
      </c>
      <c r="Y127" s="67">
        <v>0.20869299999999999</v>
      </c>
      <c r="Z127" s="67">
        <v>0.21093600000000001</v>
      </c>
      <c r="AA127" s="67">
        <v>0.20870900000000001</v>
      </c>
      <c r="AB127" s="67">
        <v>0.20646800000000001</v>
      </c>
      <c r="AC127" s="67">
        <v>0.20424500000000001</v>
      </c>
      <c r="AD127" s="67">
        <v>0.202014</v>
      </c>
      <c r="AE127" s="67">
        <v>0.20077300000000001</v>
      </c>
      <c r="AF127" s="67">
        <v>0.198351</v>
      </c>
      <c r="AG127" s="67">
        <v>0.19655600000000001</v>
      </c>
      <c r="AH127" s="67">
        <v>0.19512099999999999</v>
      </c>
      <c r="AI127" s="67">
        <v>0.19431200000000001</v>
      </c>
      <c r="AJ127" s="67">
        <v>0.19359000000000001</v>
      </c>
      <c r="AK127" s="68">
        <v>1.5989999999999999E-3</v>
      </c>
    </row>
    <row r="128" spans="1:37" ht="15" customHeight="1">
      <c r="A128" s="63" t="s">
        <v>259</v>
      </c>
      <c r="B128" s="65" t="s">
        <v>126</v>
      </c>
      <c r="C128" s="69">
        <v>37.358215000000001</v>
      </c>
      <c r="D128" s="69">
        <v>38.157940000000004</v>
      </c>
      <c r="E128" s="69">
        <v>37.673625999999999</v>
      </c>
      <c r="F128" s="69">
        <v>37.906734</v>
      </c>
      <c r="G128" s="69">
        <v>37.686356000000004</v>
      </c>
      <c r="H128" s="69">
        <v>37.473221000000002</v>
      </c>
      <c r="I128" s="69">
        <v>37.318241</v>
      </c>
      <c r="J128" s="69">
        <v>37.338042999999999</v>
      </c>
      <c r="K128" s="69">
        <v>37.258353999999997</v>
      </c>
      <c r="L128" s="69">
        <v>37.186461999999999</v>
      </c>
      <c r="M128" s="69">
        <v>37.178581000000001</v>
      </c>
      <c r="N128" s="69">
        <v>37.250709999999998</v>
      </c>
      <c r="O128" s="69">
        <v>37.415443000000003</v>
      </c>
      <c r="P128" s="69">
        <v>37.452671000000002</v>
      </c>
      <c r="Q128" s="69">
        <v>37.498871000000001</v>
      </c>
      <c r="R128" s="69">
        <v>37.407524000000002</v>
      </c>
      <c r="S128" s="69">
        <v>37.455334000000001</v>
      </c>
      <c r="T128" s="69">
        <v>37.502758</v>
      </c>
      <c r="U128" s="69">
        <v>37.632781999999999</v>
      </c>
      <c r="V128" s="69">
        <v>37.813274</v>
      </c>
      <c r="W128" s="69">
        <v>37.953220000000002</v>
      </c>
      <c r="X128" s="69">
        <v>38.132885000000002</v>
      </c>
      <c r="Y128" s="69">
        <v>38.323334000000003</v>
      </c>
      <c r="Z128" s="69">
        <v>38.492508000000001</v>
      </c>
      <c r="AA128" s="69">
        <v>38.636702999999997</v>
      </c>
      <c r="AB128" s="69">
        <v>38.789284000000002</v>
      </c>
      <c r="AC128" s="69">
        <v>38.957329000000001</v>
      </c>
      <c r="AD128" s="69">
        <v>39.158447000000002</v>
      </c>
      <c r="AE128" s="69">
        <v>39.373890000000003</v>
      </c>
      <c r="AF128" s="69">
        <v>39.616343999999998</v>
      </c>
      <c r="AG128" s="69">
        <v>39.887596000000002</v>
      </c>
      <c r="AH128" s="69">
        <v>40.149898999999998</v>
      </c>
      <c r="AI128" s="69">
        <v>40.423904</v>
      </c>
      <c r="AJ128" s="69">
        <v>40.701759000000003</v>
      </c>
      <c r="AK128" s="70">
        <v>2.019E-3</v>
      </c>
    </row>
    <row r="129" spans="1:37" ht="15" customHeight="1">
      <c r="A129" s="63" t="s">
        <v>260</v>
      </c>
    </row>
    <row r="130" spans="1:37" ht="15" customHeight="1">
      <c r="B130" s="65" t="s">
        <v>261</v>
      </c>
    </row>
    <row r="131" spans="1:37" ht="15" customHeight="1">
      <c r="B131" s="66" t="s">
        <v>149</v>
      </c>
      <c r="C131" s="67">
        <v>3.4460190000000002</v>
      </c>
      <c r="D131" s="67">
        <v>3.7693479999999999</v>
      </c>
      <c r="E131" s="67">
        <v>3.8712689999999998</v>
      </c>
      <c r="F131" s="67">
        <v>3.7476820000000002</v>
      </c>
      <c r="G131" s="67">
        <v>3.9514990000000001</v>
      </c>
      <c r="H131" s="67">
        <v>4.0377739999999998</v>
      </c>
      <c r="I131" s="67">
        <v>4.0925440000000002</v>
      </c>
      <c r="J131" s="67">
        <v>4.1587490000000003</v>
      </c>
      <c r="K131" s="67">
        <v>4.2028179999999997</v>
      </c>
      <c r="L131" s="67">
        <v>4.2318670000000003</v>
      </c>
      <c r="M131" s="67">
        <v>4.3095100000000004</v>
      </c>
      <c r="N131" s="67">
        <v>4.3523019999999999</v>
      </c>
      <c r="O131" s="67">
        <v>4.4160199999999996</v>
      </c>
      <c r="P131" s="67">
        <v>4.4421220000000003</v>
      </c>
      <c r="Q131" s="67">
        <v>4.4880190000000004</v>
      </c>
      <c r="R131" s="67">
        <v>4.5342099999999999</v>
      </c>
      <c r="S131" s="67">
        <v>4.5678299999999998</v>
      </c>
      <c r="T131" s="67">
        <v>4.5612269999999997</v>
      </c>
      <c r="U131" s="67">
        <v>4.586862</v>
      </c>
      <c r="V131" s="67">
        <v>4.6235889999999999</v>
      </c>
      <c r="W131" s="67">
        <v>4.6345919999999996</v>
      </c>
      <c r="X131" s="67">
        <v>4.6896769999999997</v>
      </c>
      <c r="Y131" s="67">
        <v>4.7175039999999999</v>
      </c>
      <c r="Z131" s="67">
        <v>4.732952</v>
      </c>
      <c r="AA131" s="67">
        <v>4.7632519999999996</v>
      </c>
      <c r="AB131" s="67">
        <v>4.7979820000000002</v>
      </c>
      <c r="AC131" s="67">
        <v>4.7933370000000002</v>
      </c>
      <c r="AD131" s="67">
        <v>4.8212640000000002</v>
      </c>
      <c r="AE131" s="67">
        <v>4.8376659999999996</v>
      </c>
      <c r="AF131" s="67">
        <v>4.8652600000000001</v>
      </c>
      <c r="AG131" s="67">
        <v>4.892315</v>
      </c>
      <c r="AH131" s="67">
        <v>4.9439380000000002</v>
      </c>
      <c r="AI131" s="67">
        <v>4.9538279999999997</v>
      </c>
      <c r="AJ131" s="67">
        <v>4.9843529999999996</v>
      </c>
      <c r="AK131" s="68">
        <v>8.77E-3</v>
      </c>
    </row>
    <row r="132" spans="1:37" ht="15" customHeight="1">
      <c r="A132" s="63" t="s">
        <v>262</v>
      </c>
      <c r="B132" s="66" t="s">
        <v>130</v>
      </c>
      <c r="C132" s="67">
        <v>17.213225999999999</v>
      </c>
      <c r="D132" s="67">
        <v>17.224126999999999</v>
      </c>
      <c r="E132" s="67">
        <v>17.237241999999998</v>
      </c>
      <c r="F132" s="67">
        <v>17.038376</v>
      </c>
      <c r="G132" s="67">
        <v>16.754950999999998</v>
      </c>
      <c r="H132" s="67">
        <v>16.444651</v>
      </c>
      <c r="I132" s="67">
        <v>16.089328999999999</v>
      </c>
      <c r="J132" s="67">
        <v>15.712139000000001</v>
      </c>
      <c r="K132" s="67">
        <v>15.318576</v>
      </c>
      <c r="L132" s="67">
        <v>15.014547</v>
      </c>
      <c r="M132" s="67">
        <v>14.731892</v>
      </c>
      <c r="N132" s="67">
        <v>14.476653000000001</v>
      </c>
      <c r="O132" s="67">
        <v>14.222726</v>
      </c>
      <c r="P132" s="67">
        <v>13.982272</v>
      </c>
      <c r="Q132" s="67">
        <v>13.767365</v>
      </c>
      <c r="R132" s="67">
        <v>13.568536</v>
      </c>
      <c r="S132" s="67">
        <v>13.38395</v>
      </c>
      <c r="T132" s="67">
        <v>13.215951</v>
      </c>
      <c r="U132" s="67">
        <v>13.066166000000001</v>
      </c>
      <c r="V132" s="67">
        <v>12.951598000000001</v>
      </c>
      <c r="W132" s="67">
        <v>12.863206999999999</v>
      </c>
      <c r="X132" s="67">
        <v>12.800083000000001</v>
      </c>
      <c r="Y132" s="67">
        <v>12.752953</v>
      </c>
      <c r="Z132" s="67">
        <v>12.723955</v>
      </c>
      <c r="AA132" s="67">
        <v>12.710834999999999</v>
      </c>
      <c r="AB132" s="67">
        <v>12.710376</v>
      </c>
      <c r="AC132" s="67">
        <v>12.728012</v>
      </c>
      <c r="AD132" s="67">
        <v>12.752065999999999</v>
      </c>
      <c r="AE132" s="67">
        <v>12.781938999999999</v>
      </c>
      <c r="AF132" s="67">
        <v>12.836781</v>
      </c>
      <c r="AG132" s="67">
        <v>12.903687</v>
      </c>
      <c r="AH132" s="67">
        <v>12.960274999999999</v>
      </c>
      <c r="AI132" s="67">
        <v>12.999271999999999</v>
      </c>
      <c r="AJ132" s="67">
        <v>13.039477</v>
      </c>
      <c r="AK132" s="68">
        <v>-8.6599999999999993E-3</v>
      </c>
    </row>
    <row r="133" spans="1:37" ht="15" customHeight="1">
      <c r="A133" s="63" t="s">
        <v>263</v>
      </c>
      <c r="B133" s="66" t="s">
        <v>190</v>
      </c>
      <c r="C133" s="67">
        <v>9.1750000000000009E-3</v>
      </c>
      <c r="D133" s="67">
        <v>4.0966000000000002E-2</v>
      </c>
      <c r="E133" s="67">
        <v>4.2463000000000001E-2</v>
      </c>
      <c r="F133" s="67">
        <v>5.0098999999999998E-2</v>
      </c>
      <c r="G133" s="67">
        <v>6.0483000000000002E-2</v>
      </c>
      <c r="H133" s="67">
        <v>6.8135000000000001E-2</v>
      </c>
      <c r="I133" s="67">
        <v>7.3341000000000003E-2</v>
      </c>
      <c r="J133" s="67">
        <v>9.9748000000000003E-2</v>
      </c>
      <c r="K133" s="67">
        <v>0.13695399999999999</v>
      </c>
      <c r="L133" s="67">
        <v>0.140261</v>
      </c>
      <c r="M133" s="67">
        <v>0.158553</v>
      </c>
      <c r="N133" s="67">
        <v>0.172847</v>
      </c>
      <c r="O133" s="67">
        <v>0.187496</v>
      </c>
      <c r="P133" s="67">
        <v>0.20668700000000001</v>
      </c>
      <c r="Q133" s="67">
        <v>0.21161099999999999</v>
      </c>
      <c r="R133" s="67">
        <v>0.21415799999999999</v>
      </c>
      <c r="S133" s="67">
        <v>0.220385</v>
      </c>
      <c r="T133" s="67">
        <v>0.23193800000000001</v>
      </c>
      <c r="U133" s="67">
        <v>0.235955</v>
      </c>
      <c r="V133" s="67">
        <v>0.24282300000000001</v>
      </c>
      <c r="W133" s="67">
        <v>0.24815699999999999</v>
      </c>
      <c r="X133" s="67">
        <v>0.25067400000000001</v>
      </c>
      <c r="Y133" s="67">
        <v>0.24877199999999999</v>
      </c>
      <c r="Z133" s="67">
        <v>0.24581500000000001</v>
      </c>
      <c r="AA133" s="67">
        <v>0.23491600000000001</v>
      </c>
      <c r="AB133" s="67">
        <v>0.22489200000000001</v>
      </c>
      <c r="AC133" s="67">
        <v>0.20921300000000001</v>
      </c>
      <c r="AD133" s="67">
        <v>0.198518</v>
      </c>
      <c r="AE133" s="67">
        <v>0.189447</v>
      </c>
      <c r="AF133" s="67">
        <v>0.16306699999999999</v>
      </c>
      <c r="AG133" s="67">
        <v>0.13012499999999999</v>
      </c>
      <c r="AH133" s="67">
        <v>0.11035499999999999</v>
      </c>
      <c r="AI133" s="67">
        <v>0.110139</v>
      </c>
      <c r="AJ133" s="67">
        <v>0.110208</v>
      </c>
      <c r="AK133" s="68">
        <v>3.1408999999999999E-2</v>
      </c>
    </row>
    <row r="134" spans="1:37" ht="15" customHeight="1">
      <c r="A134" s="63" t="s">
        <v>264</v>
      </c>
      <c r="B134" s="66" t="s">
        <v>192</v>
      </c>
      <c r="C134" s="67">
        <v>3.4801929999999999</v>
      </c>
      <c r="D134" s="67">
        <v>3.579717</v>
      </c>
      <c r="E134" s="67">
        <v>3.6783290000000002</v>
      </c>
      <c r="F134" s="67">
        <v>3.6808049999999999</v>
      </c>
      <c r="G134" s="67">
        <v>3.6636510000000002</v>
      </c>
      <c r="H134" s="67">
        <v>3.685994</v>
      </c>
      <c r="I134" s="67">
        <v>3.70207</v>
      </c>
      <c r="J134" s="67">
        <v>3.725346</v>
      </c>
      <c r="K134" s="67">
        <v>3.7616649999999998</v>
      </c>
      <c r="L134" s="67">
        <v>3.797987</v>
      </c>
      <c r="M134" s="67">
        <v>3.8321130000000001</v>
      </c>
      <c r="N134" s="67">
        <v>3.8803860000000001</v>
      </c>
      <c r="O134" s="67">
        <v>3.916887</v>
      </c>
      <c r="P134" s="67">
        <v>3.9537979999999999</v>
      </c>
      <c r="Q134" s="67">
        <v>3.992216</v>
      </c>
      <c r="R134" s="67">
        <v>4.0297429999999999</v>
      </c>
      <c r="S134" s="67">
        <v>4.0674060000000001</v>
      </c>
      <c r="T134" s="67">
        <v>4.1067939999999998</v>
      </c>
      <c r="U134" s="67">
        <v>4.1450199999999997</v>
      </c>
      <c r="V134" s="67">
        <v>4.1821849999999996</v>
      </c>
      <c r="W134" s="67">
        <v>4.2199070000000001</v>
      </c>
      <c r="X134" s="67">
        <v>4.2584369999999998</v>
      </c>
      <c r="Y134" s="67">
        <v>4.2958990000000004</v>
      </c>
      <c r="Z134" s="67">
        <v>4.3338450000000002</v>
      </c>
      <c r="AA134" s="67">
        <v>4.3716340000000002</v>
      </c>
      <c r="AB134" s="67">
        <v>4.4098369999999996</v>
      </c>
      <c r="AC134" s="67">
        <v>4.4513490000000004</v>
      </c>
      <c r="AD134" s="67">
        <v>4.4932749999999997</v>
      </c>
      <c r="AE134" s="67">
        <v>4.5380099999999999</v>
      </c>
      <c r="AF134" s="67">
        <v>4.5827260000000001</v>
      </c>
      <c r="AG134" s="67">
        <v>4.6295250000000001</v>
      </c>
      <c r="AH134" s="67">
        <v>4.676107</v>
      </c>
      <c r="AI134" s="67">
        <v>4.7219410000000002</v>
      </c>
      <c r="AJ134" s="67">
        <v>4.7668860000000004</v>
      </c>
      <c r="AK134" s="68">
        <v>8.9910000000000007E-3</v>
      </c>
    </row>
    <row r="135" spans="1:37" ht="15" customHeight="1">
      <c r="A135" s="63" t="s">
        <v>265</v>
      </c>
      <c r="B135" s="66" t="s">
        <v>217</v>
      </c>
      <c r="C135" s="67">
        <v>1.07E-3</v>
      </c>
      <c r="D135" s="67">
        <v>2.9700000000000001E-4</v>
      </c>
      <c r="E135" s="67">
        <v>8.5700000000000001E-4</v>
      </c>
      <c r="F135" s="67">
        <v>2.1599999999999999E-4</v>
      </c>
      <c r="G135" s="67">
        <v>2.6800000000000001E-4</v>
      </c>
      <c r="H135" s="67">
        <v>3.0600000000000001E-4</v>
      </c>
      <c r="I135" s="67">
        <v>3.1399999999999999E-4</v>
      </c>
      <c r="J135" s="67">
        <v>3.2299999999999999E-4</v>
      </c>
      <c r="K135" s="67">
        <v>3.4499999999999998E-4</v>
      </c>
      <c r="L135" s="67">
        <v>3.4499999999999998E-4</v>
      </c>
      <c r="M135" s="67">
        <v>3.2000000000000003E-4</v>
      </c>
      <c r="N135" s="67">
        <v>3.2600000000000001E-4</v>
      </c>
      <c r="O135" s="67">
        <v>2.8499999999999999E-4</v>
      </c>
      <c r="P135" s="67">
        <v>3.4499999999999998E-4</v>
      </c>
      <c r="Q135" s="67">
        <v>3.8200000000000002E-4</v>
      </c>
      <c r="R135" s="67">
        <v>3.8900000000000002E-4</v>
      </c>
      <c r="S135" s="67">
        <v>4.3300000000000001E-4</v>
      </c>
      <c r="T135" s="67">
        <v>4.7899999999999999E-4</v>
      </c>
      <c r="U135" s="67">
        <v>5.0900000000000001E-4</v>
      </c>
      <c r="V135" s="67">
        <v>5.2999999999999998E-4</v>
      </c>
      <c r="W135" s="67">
        <v>5.9400000000000002E-4</v>
      </c>
      <c r="X135" s="67">
        <v>6.3199999999999997E-4</v>
      </c>
      <c r="Y135" s="67">
        <v>6.7299999999999999E-4</v>
      </c>
      <c r="Z135" s="67">
        <v>7.2800000000000002E-4</v>
      </c>
      <c r="AA135" s="67">
        <v>7.8899999999999999E-4</v>
      </c>
      <c r="AB135" s="67">
        <v>8.34E-4</v>
      </c>
      <c r="AC135" s="67">
        <v>8.9800000000000004E-4</v>
      </c>
      <c r="AD135" s="67">
        <v>9.9299999999999996E-4</v>
      </c>
      <c r="AE135" s="67">
        <v>1.0480000000000001E-3</v>
      </c>
      <c r="AF135" s="67">
        <v>1.1410000000000001E-3</v>
      </c>
      <c r="AG135" s="67">
        <v>1.222E-3</v>
      </c>
      <c r="AH135" s="67">
        <v>1.281E-3</v>
      </c>
      <c r="AI135" s="67">
        <v>1.3829999999999999E-3</v>
      </c>
      <c r="AJ135" s="67">
        <v>1.48E-3</v>
      </c>
      <c r="AK135" s="68">
        <v>5.1479999999999998E-2</v>
      </c>
    </row>
    <row r="136" spans="1:37" ht="15" customHeight="1">
      <c r="A136" s="63" t="s">
        <v>266</v>
      </c>
      <c r="B136" s="66" t="s">
        <v>112</v>
      </c>
      <c r="C136" s="67">
        <v>8.322139</v>
      </c>
      <c r="D136" s="67">
        <v>8.6731800000000003</v>
      </c>
      <c r="E136" s="67">
        <v>8.7896800000000006</v>
      </c>
      <c r="F136" s="67">
        <v>8.8701319999999999</v>
      </c>
      <c r="G136" s="67">
        <v>8.7357030000000009</v>
      </c>
      <c r="H136" s="67">
        <v>8.6518789999999992</v>
      </c>
      <c r="I136" s="67">
        <v>8.6188929999999999</v>
      </c>
      <c r="J136" s="67">
        <v>8.587237</v>
      </c>
      <c r="K136" s="67">
        <v>8.5562729999999991</v>
      </c>
      <c r="L136" s="67">
        <v>8.5295310000000004</v>
      </c>
      <c r="M136" s="67">
        <v>8.4734929999999995</v>
      </c>
      <c r="N136" s="67">
        <v>8.4269619999999996</v>
      </c>
      <c r="O136" s="67">
        <v>8.3714139999999997</v>
      </c>
      <c r="P136" s="67">
        <v>8.3257300000000001</v>
      </c>
      <c r="Q136" s="67">
        <v>8.2760130000000007</v>
      </c>
      <c r="R136" s="67">
        <v>8.2269129999999997</v>
      </c>
      <c r="S136" s="67">
        <v>8.1842129999999997</v>
      </c>
      <c r="T136" s="67">
        <v>8.1546280000000007</v>
      </c>
      <c r="U136" s="67">
        <v>8.1597290000000005</v>
      </c>
      <c r="V136" s="67">
        <v>8.1514260000000007</v>
      </c>
      <c r="W136" s="67">
        <v>8.1563649999999992</v>
      </c>
      <c r="X136" s="67">
        <v>8.1597609999999996</v>
      </c>
      <c r="Y136" s="67">
        <v>8.1600889999999993</v>
      </c>
      <c r="Z136" s="67">
        <v>8.1541139999999999</v>
      </c>
      <c r="AA136" s="67">
        <v>8.1599920000000008</v>
      </c>
      <c r="AB136" s="67">
        <v>8.162998</v>
      </c>
      <c r="AC136" s="67">
        <v>8.1656300000000002</v>
      </c>
      <c r="AD136" s="67">
        <v>8.1958169999999999</v>
      </c>
      <c r="AE136" s="67">
        <v>8.2194900000000004</v>
      </c>
      <c r="AF136" s="67">
        <v>8.2490509999999997</v>
      </c>
      <c r="AG136" s="67">
        <v>8.2799200000000006</v>
      </c>
      <c r="AH136" s="67">
        <v>8.3126709999999999</v>
      </c>
      <c r="AI136" s="67">
        <v>8.3345509999999994</v>
      </c>
      <c r="AJ136" s="67">
        <v>8.3630499999999994</v>
      </c>
      <c r="AK136" s="68">
        <v>-1.137E-3</v>
      </c>
    </row>
    <row r="137" spans="1:37" ht="15" customHeight="1">
      <c r="A137" s="63" t="s">
        <v>267</v>
      </c>
      <c r="B137" s="66" t="s">
        <v>136</v>
      </c>
      <c r="C137" s="67">
        <v>0.91667299999999996</v>
      </c>
      <c r="D137" s="67">
        <v>0.80620899999999995</v>
      </c>
      <c r="E137" s="67">
        <v>0.86565099999999995</v>
      </c>
      <c r="F137" s="67">
        <v>0.54986900000000005</v>
      </c>
      <c r="G137" s="67">
        <v>0.57457199999999997</v>
      </c>
      <c r="H137" s="67">
        <v>0.71129399999999998</v>
      </c>
      <c r="I137" s="67">
        <v>0.73129900000000003</v>
      </c>
      <c r="J137" s="67">
        <v>0.737653</v>
      </c>
      <c r="K137" s="67">
        <v>0.74864399999999998</v>
      </c>
      <c r="L137" s="67">
        <v>0.73547300000000004</v>
      </c>
      <c r="M137" s="67">
        <v>0.72334200000000004</v>
      </c>
      <c r="N137" s="67">
        <v>0.71691300000000002</v>
      </c>
      <c r="O137" s="67">
        <v>0.71878500000000001</v>
      </c>
      <c r="P137" s="67">
        <v>0.69839200000000001</v>
      </c>
      <c r="Q137" s="67">
        <v>0.69509500000000002</v>
      </c>
      <c r="R137" s="67">
        <v>0.69284400000000002</v>
      </c>
      <c r="S137" s="67">
        <v>0.69198400000000004</v>
      </c>
      <c r="T137" s="67">
        <v>0.68854000000000004</v>
      </c>
      <c r="U137" s="67">
        <v>0.65225599999999995</v>
      </c>
      <c r="V137" s="67">
        <v>0.64874500000000002</v>
      </c>
      <c r="W137" s="67">
        <v>0.63989200000000002</v>
      </c>
      <c r="X137" s="67">
        <v>0.63701399999999997</v>
      </c>
      <c r="Y137" s="67">
        <v>0.63409599999999999</v>
      </c>
      <c r="Z137" s="67">
        <v>0.63182899999999997</v>
      </c>
      <c r="AA137" s="67">
        <v>0.62724299999999999</v>
      </c>
      <c r="AB137" s="67">
        <v>0.61960499999999996</v>
      </c>
      <c r="AC137" s="67">
        <v>0.63371299999999997</v>
      </c>
      <c r="AD137" s="67">
        <v>0.61533899999999997</v>
      </c>
      <c r="AE137" s="67">
        <v>0.61325399999999997</v>
      </c>
      <c r="AF137" s="67">
        <v>0.60557300000000003</v>
      </c>
      <c r="AG137" s="67">
        <v>0.60571799999999998</v>
      </c>
      <c r="AH137" s="67">
        <v>0.60687100000000005</v>
      </c>
      <c r="AI137" s="67">
        <v>0.60987499999999994</v>
      </c>
      <c r="AJ137" s="67">
        <v>0.61031800000000003</v>
      </c>
      <c r="AK137" s="68">
        <v>-8.6610000000000003E-3</v>
      </c>
    </row>
    <row r="138" spans="1:37" ht="15" customHeight="1">
      <c r="A138" s="63" t="s">
        <v>268</v>
      </c>
      <c r="B138" s="66" t="s">
        <v>154</v>
      </c>
      <c r="C138" s="67">
        <v>0.69910000000000005</v>
      </c>
      <c r="D138" s="67">
        <v>0.65690000000000004</v>
      </c>
      <c r="E138" s="67">
        <v>0.69799999999999995</v>
      </c>
      <c r="F138" s="67">
        <v>0.72949299999999995</v>
      </c>
      <c r="G138" s="67">
        <v>0.77407800000000004</v>
      </c>
      <c r="H138" s="67">
        <v>0.819407</v>
      </c>
      <c r="I138" s="67">
        <v>0.85519100000000003</v>
      </c>
      <c r="J138" s="67">
        <v>0.89721600000000001</v>
      </c>
      <c r="K138" s="67">
        <v>0.92813900000000005</v>
      </c>
      <c r="L138" s="67">
        <v>0.95019500000000001</v>
      </c>
      <c r="M138" s="67">
        <v>0.99443700000000002</v>
      </c>
      <c r="N138" s="67">
        <v>1.0226770000000001</v>
      </c>
      <c r="O138" s="67">
        <v>1.0589329999999999</v>
      </c>
      <c r="P138" s="67">
        <v>1.076451</v>
      </c>
      <c r="Q138" s="67">
        <v>1.1015649999999999</v>
      </c>
      <c r="R138" s="67">
        <v>1.127151</v>
      </c>
      <c r="S138" s="67">
        <v>1.146841</v>
      </c>
      <c r="T138" s="67">
        <v>1.1452260000000001</v>
      </c>
      <c r="U138" s="67">
        <v>1.1584840000000001</v>
      </c>
      <c r="V138" s="67">
        <v>1.177856</v>
      </c>
      <c r="W138" s="67">
        <v>1.1850069999999999</v>
      </c>
      <c r="X138" s="67">
        <v>1.212761</v>
      </c>
      <c r="Y138" s="67">
        <v>1.2285619999999999</v>
      </c>
      <c r="Z138" s="67">
        <v>1.2370909999999999</v>
      </c>
      <c r="AA138" s="67">
        <v>1.251803</v>
      </c>
      <c r="AB138" s="67">
        <v>1.2693559999999999</v>
      </c>
      <c r="AC138" s="67">
        <v>1.267558</v>
      </c>
      <c r="AD138" s="67">
        <v>1.2807440000000001</v>
      </c>
      <c r="AE138" s="67">
        <v>1.2886660000000001</v>
      </c>
      <c r="AF138" s="67">
        <v>1.301666</v>
      </c>
      <c r="AG138" s="67">
        <v>1.314546</v>
      </c>
      <c r="AH138" s="67">
        <v>1.3396220000000001</v>
      </c>
      <c r="AI138" s="67">
        <v>1.3422879999999999</v>
      </c>
      <c r="AJ138" s="67">
        <v>1.3581529999999999</v>
      </c>
      <c r="AK138" s="68">
        <v>2.2957999999999999E-2</v>
      </c>
    </row>
    <row r="139" spans="1:37" ht="15" customHeight="1">
      <c r="A139" s="63" t="s">
        <v>269</v>
      </c>
      <c r="B139" s="66" t="s">
        <v>222</v>
      </c>
      <c r="C139" s="67">
        <v>3.5590160000000002</v>
      </c>
      <c r="D139" s="67">
        <v>3.6284510000000001</v>
      </c>
      <c r="E139" s="67">
        <v>3.6554479999999998</v>
      </c>
      <c r="F139" s="67">
        <v>3.6408179999999999</v>
      </c>
      <c r="G139" s="67">
        <v>3.5653980000000001</v>
      </c>
      <c r="H139" s="67">
        <v>3.4947780000000002</v>
      </c>
      <c r="I139" s="67">
        <v>3.4527030000000001</v>
      </c>
      <c r="J139" s="67">
        <v>3.3890699999999998</v>
      </c>
      <c r="K139" s="67">
        <v>3.370959</v>
      </c>
      <c r="L139" s="67">
        <v>3.3365819999999999</v>
      </c>
      <c r="M139" s="67">
        <v>3.3249919999999999</v>
      </c>
      <c r="N139" s="67">
        <v>3.362082</v>
      </c>
      <c r="O139" s="67">
        <v>3.337907</v>
      </c>
      <c r="P139" s="67">
        <v>3.3681909999999999</v>
      </c>
      <c r="Q139" s="67">
        <v>3.4153190000000002</v>
      </c>
      <c r="R139" s="67">
        <v>3.4291809999999998</v>
      </c>
      <c r="S139" s="67">
        <v>3.4375629999999999</v>
      </c>
      <c r="T139" s="67">
        <v>3.5178379999999998</v>
      </c>
      <c r="U139" s="67">
        <v>3.5358960000000002</v>
      </c>
      <c r="V139" s="67">
        <v>3.5397829999999999</v>
      </c>
      <c r="W139" s="67">
        <v>3.6497199999999999</v>
      </c>
      <c r="X139" s="67">
        <v>3.6751960000000001</v>
      </c>
      <c r="Y139" s="67">
        <v>3.6998310000000001</v>
      </c>
      <c r="Z139" s="67">
        <v>3.7531780000000001</v>
      </c>
      <c r="AA139" s="67">
        <v>3.7912849999999998</v>
      </c>
      <c r="AB139" s="67">
        <v>3.803887</v>
      </c>
      <c r="AC139" s="67">
        <v>3.861637</v>
      </c>
      <c r="AD139" s="67">
        <v>3.9291200000000002</v>
      </c>
      <c r="AE139" s="67">
        <v>3.986202</v>
      </c>
      <c r="AF139" s="67">
        <v>4.0476320000000001</v>
      </c>
      <c r="AG139" s="67">
        <v>4.0969379999999997</v>
      </c>
      <c r="AH139" s="67">
        <v>4.1414759999999999</v>
      </c>
      <c r="AI139" s="67">
        <v>4.1664960000000004</v>
      </c>
      <c r="AJ139" s="67">
        <v>4.214289</v>
      </c>
      <c r="AK139" s="68">
        <v>4.6880000000000003E-3</v>
      </c>
    </row>
    <row r="140" spans="1:37" ht="15" customHeight="1">
      <c r="A140" s="63" t="s">
        <v>270</v>
      </c>
      <c r="B140" s="66" t="s">
        <v>114</v>
      </c>
      <c r="C140" s="67">
        <v>37.637436000000001</v>
      </c>
      <c r="D140" s="67">
        <v>38.338225999999999</v>
      </c>
      <c r="E140" s="67">
        <v>38.796478</v>
      </c>
      <c r="F140" s="67">
        <v>38.257393</v>
      </c>
      <c r="G140" s="67">
        <v>38.020122999999998</v>
      </c>
      <c r="H140" s="67">
        <v>37.846085000000002</v>
      </c>
      <c r="I140" s="67">
        <v>37.542343000000002</v>
      </c>
      <c r="J140" s="67">
        <v>37.207732999999998</v>
      </c>
      <c r="K140" s="67">
        <v>36.887421000000003</v>
      </c>
      <c r="L140" s="67">
        <v>36.596527000000002</v>
      </c>
      <c r="M140" s="67">
        <v>36.390098999999999</v>
      </c>
      <c r="N140" s="67">
        <v>36.238303999999999</v>
      </c>
      <c r="O140" s="67">
        <v>36.042957000000001</v>
      </c>
      <c r="P140" s="67">
        <v>35.847298000000002</v>
      </c>
      <c r="Q140" s="67">
        <v>35.735970000000002</v>
      </c>
      <c r="R140" s="67">
        <v>35.608967</v>
      </c>
      <c r="S140" s="67">
        <v>35.480217000000003</v>
      </c>
      <c r="T140" s="67">
        <v>35.390678000000001</v>
      </c>
      <c r="U140" s="67">
        <v>35.304924</v>
      </c>
      <c r="V140" s="67">
        <v>35.275711000000001</v>
      </c>
      <c r="W140" s="67">
        <v>35.349285000000002</v>
      </c>
      <c r="X140" s="67">
        <v>35.433562999999999</v>
      </c>
      <c r="Y140" s="67">
        <v>35.489604999999997</v>
      </c>
      <c r="Z140" s="67">
        <v>35.567692000000001</v>
      </c>
      <c r="AA140" s="67">
        <v>35.676833999999999</v>
      </c>
      <c r="AB140" s="67">
        <v>35.774875999999999</v>
      </c>
      <c r="AC140" s="67">
        <v>35.902133999999997</v>
      </c>
      <c r="AD140" s="67">
        <v>36.088614999999997</v>
      </c>
      <c r="AE140" s="67">
        <v>36.266272999999998</v>
      </c>
      <c r="AF140" s="67">
        <v>36.489829999999998</v>
      </c>
      <c r="AG140" s="67">
        <v>36.723869000000001</v>
      </c>
      <c r="AH140" s="67">
        <v>36.982242999999997</v>
      </c>
      <c r="AI140" s="67">
        <v>37.129635</v>
      </c>
      <c r="AJ140" s="67">
        <v>37.338009</v>
      </c>
      <c r="AK140" s="68">
        <v>-8.2600000000000002E-4</v>
      </c>
    </row>
    <row r="141" spans="1:37" ht="15" customHeight="1">
      <c r="A141" s="63" t="s">
        <v>271</v>
      </c>
      <c r="B141" s="66" t="s">
        <v>116</v>
      </c>
      <c r="C141" s="67">
        <v>25.702694000000001</v>
      </c>
      <c r="D141" s="67">
        <v>27.794926</v>
      </c>
      <c r="E141" s="67">
        <v>27.859213</v>
      </c>
      <c r="F141" s="67">
        <v>28.382577999999999</v>
      </c>
      <c r="G141" s="67">
        <v>28.528362000000001</v>
      </c>
      <c r="H141" s="67">
        <v>28.803514</v>
      </c>
      <c r="I141" s="67">
        <v>28.877009999999999</v>
      </c>
      <c r="J141" s="67">
        <v>28.832854999999999</v>
      </c>
      <c r="K141" s="67">
        <v>29.043292999999998</v>
      </c>
      <c r="L141" s="67">
        <v>29.276564</v>
      </c>
      <c r="M141" s="67">
        <v>29.399743999999998</v>
      </c>
      <c r="N141" s="67">
        <v>29.588933999999998</v>
      </c>
      <c r="O141" s="67">
        <v>29.467189999999999</v>
      </c>
      <c r="P141" s="67">
        <v>29.444513000000001</v>
      </c>
      <c r="Q141" s="67">
        <v>29.623791000000001</v>
      </c>
      <c r="R141" s="67">
        <v>29.989170000000001</v>
      </c>
      <c r="S141" s="67">
        <v>30.029305999999998</v>
      </c>
      <c r="T141" s="67">
        <v>30.136441999999999</v>
      </c>
      <c r="U141" s="67">
        <v>30.259952999999999</v>
      </c>
      <c r="V141" s="67">
        <v>30.343920000000001</v>
      </c>
      <c r="W141" s="67">
        <v>30.465396999999999</v>
      </c>
      <c r="X141" s="67">
        <v>30.579432000000001</v>
      </c>
      <c r="Y141" s="67">
        <v>30.65494</v>
      </c>
      <c r="Z141" s="67">
        <v>30.846907000000002</v>
      </c>
      <c r="AA141" s="67">
        <v>30.969235999999999</v>
      </c>
      <c r="AB141" s="67">
        <v>31.178567999999999</v>
      </c>
      <c r="AC141" s="67">
        <v>31.291558999999999</v>
      </c>
      <c r="AD141" s="67">
        <v>31.487636999999999</v>
      </c>
      <c r="AE141" s="67">
        <v>31.752707000000001</v>
      </c>
      <c r="AF141" s="67">
        <v>31.852331</v>
      </c>
      <c r="AG141" s="67">
        <v>31.952154</v>
      </c>
      <c r="AH141" s="67">
        <v>32.176682</v>
      </c>
      <c r="AI141" s="67">
        <v>32.303902000000001</v>
      </c>
      <c r="AJ141" s="67">
        <v>32.481022000000003</v>
      </c>
      <c r="AK141" s="68">
        <v>4.8809999999999999E-3</v>
      </c>
    </row>
    <row r="142" spans="1:37" ht="15" customHeight="1">
      <c r="A142" s="63" t="s">
        <v>272</v>
      </c>
      <c r="B142" s="66" t="s">
        <v>160</v>
      </c>
      <c r="C142" s="67">
        <v>0</v>
      </c>
      <c r="D142" s="67">
        <v>0</v>
      </c>
      <c r="E142" s="67">
        <v>0</v>
      </c>
      <c r="F142" s="67">
        <v>0</v>
      </c>
      <c r="G142" s="67">
        <v>0</v>
      </c>
      <c r="H142" s="67">
        <v>0</v>
      </c>
      <c r="I142" s="67">
        <v>0</v>
      </c>
      <c r="J142" s="67">
        <v>0</v>
      </c>
      <c r="K142" s="67">
        <v>0</v>
      </c>
      <c r="L142" s="67">
        <v>0</v>
      </c>
      <c r="M142" s="67">
        <v>0</v>
      </c>
      <c r="N142" s="67">
        <v>0</v>
      </c>
      <c r="O142" s="67">
        <v>0</v>
      </c>
      <c r="P142" s="67">
        <v>0</v>
      </c>
      <c r="Q142" s="67">
        <v>0</v>
      </c>
      <c r="R142" s="67">
        <v>0</v>
      </c>
      <c r="S142" s="67">
        <v>0</v>
      </c>
      <c r="T142" s="67">
        <v>0</v>
      </c>
      <c r="U142" s="67">
        <v>0</v>
      </c>
      <c r="V142" s="67">
        <v>0</v>
      </c>
      <c r="W142" s="67">
        <v>0</v>
      </c>
      <c r="X142" s="67">
        <v>0</v>
      </c>
      <c r="Y142" s="67">
        <v>0</v>
      </c>
      <c r="Z142" s="67">
        <v>0</v>
      </c>
      <c r="AA142" s="67">
        <v>0</v>
      </c>
      <c r="AB142" s="67">
        <v>0</v>
      </c>
      <c r="AC142" s="67">
        <v>0</v>
      </c>
      <c r="AD142" s="67">
        <v>0</v>
      </c>
      <c r="AE142" s="67">
        <v>0</v>
      </c>
      <c r="AF142" s="67">
        <v>0</v>
      </c>
      <c r="AG142" s="67">
        <v>0</v>
      </c>
      <c r="AH142" s="67">
        <v>0</v>
      </c>
      <c r="AI142" s="67">
        <v>0</v>
      </c>
      <c r="AJ142" s="67">
        <v>0</v>
      </c>
      <c r="AK142" s="68" t="s">
        <v>161</v>
      </c>
    </row>
    <row r="143" spans="1:37" ht="15" customHeight="1">
      <c r="A143" s="63" t="s">
        <v>273</v>
      </c>
      <c r="B143" s="66" t="s">
        <v>163</v>
      </c>
      <c r="C143" s="67">
        <v>1.627453</v>
      </c>
      <c r="D143" s="67">
        <v>1.8070040000000001</v>
      </c>
      <c r="E143" s="67">
        <v>1.939764</v>
      </c>
      <c r="F143" s="67">
        <v>2.0253429999999999</v>
      </c>
      <c r="G143" s="67">
        <v>2.0708859999999998</v>
      </c>
      <c r="H143" s="67">
        <v>2.1089039999999999</v>
      </c>
      <c r="I143" s="67">
        <v>2.138973</v>
      </c>
      <c r="J143" s="67">
        <v>2.1718630000000001</v>
      </c>
      <c r="K143" s="67">
        <v>2.2022780000000002</v>
      </c>
      <c r="L143" s="67">
        <v>2.2560820000000001</v>
      </c>
      <c r="M143" s="67">
        <v>2.2753489999999998</v>
      </c>
      <c r="N143" s="67">
        <v>2.2911000000000001</v>
      </c>
      <c r="O143" s="67">
        <v>2.2974600000000001</v>
      </c>
      <c r="P143" s="67">
        <v>2.3020870000000002</v>
      </c>
      <c r="Q143" s="67">
        <v>2.319197</v>
      </c>
      <c r="R143" s="67">
        <v>2.33494</v>
      </c>
      <c r="S143" s="67">
        <v>2.3408570000000002</v>
      </c>
      <c r="T143" s="67">
        <v>2.3562150000000002</v>
      </c>
      <c r="U143" s="67">
        <v>2.366606</v>
      </c>
      <c r="V143" s="67">
        <v>2.3871859999999998</v>
      </c>
      <c r="W143" s="67">
        <v>2.3990770000000001</v>
      </c>
      <c r="X143" s="67">
        <v>2.4199709999999999</v>
      </c>
      <c r="Y143" s="67">
        <v>2.4342619999999999</v>
      </c>
      <c r="Z143" s="67">
        <v>2.456324</v>
      </c>
      <c r="AA143" s="67">
        <v>2.452296</v>
      </c>
      <c r="AB143" s="67">
        <v>2.4544139999999999</v>
      </c>
      <c r="AC143" s="67">
        <v>2.4459590000000002</v>
      </c>
      <c r="AD143" s="67">
        <v>2.4473669999999998</v>
      </c>
      <c r="AE143" s="67">
        <v>2.4416449999999998</v>
      </c>
      <c r="AF143" s="67">
        <v>2.4383910000000002</v>
      </c>
      <c r="AG143" s="67">
        <v>2.4294799999999999</v>
      </c>
      <c r="AH143" s="67">
        <v>2.4306079999999999</v>
      </c>
      <c r="AI143" s="67">
        <v>2.4204110000000001</v>
      </c>
      <c r="AJ143" s="67">
        <v>2.4211450000000001</v>
      </c>
      <c r="AK143" s="68">
        <v>9.1850000000000005E-3</v>
      </c>
    </row>
    <row r="144" spans="1:37" ht="15" customHeight="1">
      <c r="A144" s="63" t="s">
        <v>274</v>
      </c>
      <c r="B144" s="66" t="s">
        <v>165</v>
      </c>
      <c r="C144" s="67">
        <v>7.3372000000000007E-2</v>
      </c>
      <c r="D144" s="67">
        <v>0.111803</v>
      </c>
      <c r="E144" s="67">
        <v>0.198681</v>
      </c>
      <c r="F144" s="67">
        <v>0.28018199999999999</v>
      </c>
      <c r="G144" s="67">
        <v>0.30360799999999999</v>
      </c>
      <c r="H144" s="67">
        <v>0.304732</v>
      </c>
      <c r="I144" s="67">
        <v>0.34478300000000001</v>
      </c>
      <c r="J144" s="67">
        <v>0.38741199999999998</v>
      </c>
      <c r="K144" s="67">
        <v>0.43491600000000002</v>
      </c>
      <c r="L144" s="67">
        <v>0.46948299999999998</v>
      </c>
      <c r="M144" s="67">
        <v>0.49022300000000002</v>
      </c>
      <c r="N144" s="67">
        <v>0.51185199999999997</v>
      </c>
      <c r="O144" s="67">
        <v>0.52478999999999998</v>
      </c>
      <c r="P144" s="67">
        <v>0.53170300000000004</v>
      </c>
      <c r="Q144" s="67">
        <v>0.53170300000000004</v>
      </c>
      <c r="R144" s="67">
        <v>0.53259199999999995</v>
      </c>
      <c r="S144" s="67">
        <v>0.53170300000000004</v>
      </c>
      <c r="T144" s="67">
        <v>0.53170300000000004</v>
      </c>
      <c r="U144" s="67">
        <v>0.53170300000000004</v>
      </c>
      <c r="V144" s="67">
        <v>0.53259199999999995</v>
      </c>
      <c r="W144" s="67">
        <v>0.53170300000000004</v>
      </c>
      <c r="X144" s="67">
        <v>0.53170300000000004</v>
      </c>
      <c r="Y144" s="67">
        <v>0.53170300000000004</v>
      </c>
      <c r="Z144" s="67">
        <v>0.53259199999999995</v>
      </c>
      <c r="AA144" s="67">
        <v>0.53170300000000004</v>
      </c>
      <c r="AB144" s="67">
        <v>0.53170300000000004</v>
      </c>
      <c r="AC144" s="67">
        <v>0.53170300000000004</v>
      </c>
      <c r="AD144" s="67">
        <v>0.53259199999999995</v>
      </c>
      <c r="AE144" s="67">
        <v>0.53170300000000004</v>
      </c>
      <c r="AF144" s="67">
        <v>0.53170300000000004</v>
      </c>
      <c r="AG144" s="67">
        <v>0.53170300000000004</v>
      </c>
      <c r="AH144" s="67">
        <v>0.53259199999999995</v>
      </c>
      <c r="AI144" s="67">
        <v>0.53170300000000004</v>
      </c>
      <c r="AJ144" s="67">
        <v>0.53170300000000004</v>
      </c>
      <c r="AK144" s="68">
        <v>4.9936000000000001E-2</v>
      </c>
    </row>
    <row r="145" spans="1:37" ht="15" customHeight="1">
      <c r="A145" s="63" t="s">
        <v>275</v>
      </c>
      <c r="B145" s="66" t="s">
        <v>200</v>
      </c>
      <c r="C145" s="67">
        <v>0.67915400000000004</v>
      </c>
      <c r="D145" s="67">
        <v>0.704264</v>
      </c>
      <c r="E145" s="67">
        <v>0.69070699999999996</v>
      </c>
      <c r="F145" s="67">
        <v>0.67319200000000001</v>
      </c>
      <c r="G145" s="67">
        <v>0.66001200000000004</v>
      </c>
      <c r="H145" s="67">
        <v>0.64785300000000001</v>
      </c>
      <c r="I145" s="67">
        <v>0.64044500000000004</v>
      </c>
      <c r="J145" s="67">
        <v>0.64146599999999998</v>
      </c>
      <c r="K145" s="67">
        <v>0.65329499999999996</v>
      </c>
      <c r="L145" s="67">
        <v>0.65733299999999995</v>
      </c>
      <c r="M145" s="67">
        <v>0.66464699999999999</v>
      </c>
      <c r="N145" s="67">
        <v>0.67361899999999997</v>
      </c>
      <c r="O145" s="67">
        <v>0.68086199999999997</v>
      </c>
      <c r="P145" s="67">
        <v>0.68296500000000004</v>
      </c>
      <c r="Q145" s="67">
        <v>0.68536399999999997</v>
      </c>
      <c r="R145" s="67">
        <v>0.69249499999999997</v>
      </c>
      <c r="S145" s="67">
        <v>0.69311199999999995</v>
      </c>
      <c r="T145" s="67">
        <v>0.696353</v>
      </c>
      <c r="U145" s="67">
        <v>0.69771799999999995</v>
      </c>
      <c r="V145" s="67">
        <v>0.70013599999999998</v>
      </c>
      <c r="W145" s="67">
        <v>0.70037899999999997</v>
      </c>
      <c r="X145" s="67">
        <v>0.70328400000000002</v>
      </c>
      <c r="Y145" s="67">
        <v>0.70642099999999997</v>
      </c>
      <c r="Z145" s="67">
        <v>0.71111000000000002</v>
      </c>
      <c r="AA145" s="67">
        <v>0.71557800000000005</v>
      </c>
      <c r="AB145" s="67">
        <v>0.72145199999999998</v>
      </c>
      <c r="AC145" s="67">
        <v>0.72530799999999995</v>
      </c>
      <c r="AD145" s="67">
        <v>0.73130899999999999</v>
      </c>
      <c r="AE145" s="67">
        <v>0.73650300000000002</v>
      </c>
      <c r="AF145" s="67">
        <v>0.74035300000000004</v>
      </c>
      <c r="AG145" s="67">
        <v>0.74532799999999999</v>
      </c>
      <c r="AH145" s="67">
        <v>0.75127999999999995</v>
      </c>
      <c r="AI145" s="67">
        <v>0.75793100000000002</v>
      </c>
      <c r="AJ145" s="67">
        <v>0.76431800000000005</v>
      </c>
      <c r="AK145" s="68">
        <v>2.5600000000000002E-3</v>
      </c>
    </row>
    <row r="146" spans="1:37" ht="15" customHeight="1">
      <c r="A146" s="63" t="s">
        <v>276</v>
      </c>
      <c r="B146" s="66" t="s">
        <v>167</v>
      </c>
      <c r="C146" s="67">
        <v>28.082671999999999</v>
      </c>
      <c r="D146" s="67">
        <v>30.417995000000001</v>
      </c>
      <c r="E146" s="67">
        <v>30.688364</v>
      </c>
      <c r="F146" s="67">
        <v>31.361294000000001</v>
      </c>
      <c r="G146" s="67">
        <v>31.56287</v>
      </c>
      <c r="H146" s="67">
        <v>31.865003999999999</v>
      </c>
      <c r="I146" s="67">
        <v>32.001209000000003</v>
      </c>
      <c r="J146" s="67">
        <v>32.033591999999999</v>
      </c>
      <c r="K146" s="67">
        <v>32.333781999999999</v>
      </c>
      <c r="L146" s="67">
        <v>32.659461999999998</v>
      </c>
      <c r="M146" s="67">
        <v>32.829963999999997</v>
      </c>
      <c r="N146" s="67">
        <v>33.065505999999999</v>
      </c>
      <c r="O146" s="67">
        <v>32.970303000000001</v>
      </c>
      <c r="P146" s="67">
        <v>32.961269000000001</v>
      </c>
      <c r="Q146" s="67">
        <v>33.160057000000002</v>
      </c>
      <c r="R146" s="67">
        <v>33.549194</v>
      </c>
      <c r="S146" s="67">
        <v>33.594977999999998</v>
      </c>
      <c r="T146" s="67">
        <v>33.720714999999998</v>
      </c>
      <c r="U146" s="67">
        <v>33.855980000000002</v>
      </c>
      <c r="V146" s="67">
        <v>33.963828999999997</v>
      </c>
      <c r="W146" s="67">
        <v>34.096558000000002</v>
      </c>
      <c r="X146" s="67">
        <v>34.234389999999998</v>
      </c>
      <c r="Y146" s="67">
        <v>34.327328000000001</v>
      </c>
      <c r="Z146" s="67">
        <v>34.546931999999998</v>
      </c>
      <c r="AA146" s="67">
        <v>34.668812000000003</v>
      </c>
      <c r="AB146" s="67">
        <v>34.886139</v>
      </c>
      <c r="AC146" s="67">
        <v>34.994529999999997</v>
      </c>
      <c r="AD146" s="67">
        <v>35.198906000000001</v>
      </c>
      <c r="AE146" s="67">
        <v>35.462555000000002</v>
      </c>
      <c r="AF146" s="67">
        <v>35.562778000000002</v>
      </c>
      <c r="AG146" s="67">
        <v>35.658664999999999</v>
      </c>
      <c r="AH146" s="67">
        <v>35.891162999999999</v>
      </c>
      <c r="AI146" s="67">
        <v>36.013947000000002</v>
      </c>
      <c r="AJ146" s="67">
        <v>36.198188999999999</v>
      </c>
      <c r="AK146" s="68">
        <v>5.4520000000000002E-3</v>
      </c>
    </row>
    <row r="147" spans="1:37" ht="15" customHeight="1">
      <c r="A147" s="63" t="s">
        <v>277</v>
      </c>
      <c r="B147" s="66" t="s">
        <v>169</v>
      </c>
      <c r="C147" s="67">
        <v>0.50290000000000001</v>
      </c>
      <c r="D147" s="67">
        <v>0.54800000000000004</v>
      </c>
      <c r="E147" s="67">
        <v>0.5776</v>
      </c>
      <c r="F147" s="67">
        <v>0.52773999999999999</v>
      </c>
      <c r="G147" s="67">
        <v>0.49602000000000002</v>
      </c>
      <c r="H147" s="67">
        <v>0.49104599999999998</v>
      </c>
      <c r="I147" s="67">
        <v>0.47783500000000001</v>
      </c>
      <c r="J147" s="67">
        <v>0.47787400000000002</v>
      </c>
      <c r="K147" s="67">
        <v>0.47932200000000003</v>
      </c>
      <c r="L147" s="67">
        <v>0.48070000000000002</v>
      </c>
      <c r="M147" s="67">
        <v>0.47894799999999998</v>
      </c>
      <c r="N147" s="67">
        <v>0.48144300000000001</v>
      </c>
      <c r="O147" s="67">
        <v>0.48016599999999998</v>
      </c>
      <c r="P147" s="67">
        <v>0.48313600000000001</v>
      </c>
      <c r="Q147" s="67">
        <v>0.48564499999999999</v>
      </c>
      <c r="R147" s="67">
        <v>0.48760599999999998</v>
      </c>
      <c r="S147" s="67">
        <v>0.49010799999999999</v>
      </c>
      <c r="T147" s="67">
        <v>0.49342999999999998</v>
      </c>
      <c r="U147" s="67">
        <v>0.49432700000000002</v>
      </c>
      <c r="V147" s="67">
        <v>0.49501899999999999</v>
      </c>
      <c r="W147" s="67">
        <v>0.49900899999999998</v>
      </c>
      <c r="X147" s="67">
        <v>0.50005999999999995</v>
      </c>
      <c r="Y147" s="67">
        <v>0.49881900000000001</v>
      </c>
      <c r="Z147" s="67">
        <v>0.49530299999999999</v>
      </c>
      <c r="AA147" s="67">
        <v>0.49410999999999999</v>
      </c>
      <c r="AB147" s="67">
        <v>0.49035000000000001</v>
      </c>
      <c r="AC147" s="67">
        <v>0.48809900000000001</v>
      </c>
      <c r="AD147" s="67">
        <v>0.48492000000000002</v>
      </c>
      <c r="AE147" s="67">
        <v>0.48463499999999998</v>
      </c>
      <c r="AF147" s="67">
        <v>0.480763</v>
      </c>
      <c r="AG147" s="67">
        <v>0.47928799999999999</v>
      </c>
      <c r="AH147" s="67">
        <v>0.476601</v>
      </c>
      <c r="AI147" s="67">
        <v>0.47451199999999999</v>
      </c>
      <c r="AJ147" s="67">
        <v>0.47174100000000002</v>
      </c>
      <c r="AK147" s="68">
        <v>-4.6719999999999999E-3</v>
      </c>
    </row>
    <row r="148" spans="1:37" ht="15" customHeight="1">
      <c r="A148" s="63" t="s">
        <v>278</v>
      </c>
      <c r="B148" s="66" t="s">
        <v>232</v>
      </c>
      <c r="C148" s="67">
        <v>13.288492</v>
      </c>
      <c r="D148" s="67">
        <v>12.640895</v>
      </c>
      <c r="E148" s="67">
        <v>12.022831</v>
      </c>
      <c r="F148" s="67">
        <v>11.410071</v>
      </c>
      <c r="G148" s="67">
        <v>11.030017000000001</v>
      </c>
      <c r="H148" s="67">
        <v>10.939355000000001</v>
      </c>
      <c r="I148" s="67">
        <v>10.950623999999999</v>
      </c>
      <c r="J148" s="67">
        <v>11.054105</v>
      </c>
      <c r="K148" s="67">
        <v>11.002943999999999</v>
      </c>
      <c r="L148" s="67">
        <v>10.867646000000001</v>
      </c>
      <c r="M148" s="67">
        <v>10.753012999999999</v>
      </c>
      <c r="N148" s="67">
        <v>10.694891</v>
      </c>
      <c r="O148" s="67">
        <v>10.874912</v>
      </c>
      <c r="P148" s="67">
        <v>10.90278</v>
      </c>
      <c r="Q148" s="67">
        <v>10.732557999999999</v>
      </c>
      <c r="R148" s="67">
        <v>10.413717999999999</v>
      </c>
      <c r="S148" s="67">
        <v>10.410536</v>
      </c>
      <c r="T148" s="67">
        <v>10.27641</v>
      </c>
      <c r="U148" s="67">
        <v>10.250875000000001</v>
      </c>
      <c r="V148" s="67">
        <v>10.245730999999999</v>
      </c>
      <c r="W148" s="67">
        <v>10.167797</v>
      </c>
      <c r="X148" s="67">
        <v>10.151066999999999</v>
      </c>
      <c r="Y148" s="67">
        <v>10.135251999999999</v>
      </c>
      <c r="Z148" s="67">
        <v>10.142829000000001</v>
      </c>
      <c r="AA148" s="67">
        <v>10.080397</v>
      </c>
      <c r="AB148" s="67">
        <v>10.056696000000001</v>
      </c>
      <c r="AC148" s="67">
        <v>10.018572000000001</v>
      </c>
      <c r="AD148" s="67">
        <v>10.034326999999999</v>
      </c>
      <c r="AE148" s="67">
        <v>10.072219</v>
      </c>
      <c r="AF148" s="67">
        <v>10.054947</v>
      </c>
      <c r="AG148" s="67">
        <v>10.066559</v>
      </c>
      <c r="AH148" s="67">
        <v>10.091797</v>
      </c>
      <c r="AI148" s="67">
        <v>10.098195</v>
      </c>
      <c r="AJ148" s="67">
        <v>10.110287</v>
      </c>
      <c r="AK148" s="68">
        <v>-6.9560000000000004E-3</v>
      </c>
    </row>
    <row r="149" spans="1:37" ht="15" customHeight="1">
      <c r="A149" s="63" t="s">
        <v>279</v>
      </c>
      <c r="B149" s="66" t="s">
        <v>173</v>
      </c>
      <c r="C149" s="67">
        <v>0</v>
      </c>
      <c r="D149" s="67">
        <v>0</v>
      </c>
      <c r="E149" s="67">
        <v>0</v>
      </c>
      <c r="F149" s="67">
        <v>0</v>
      </c>
      <c r="G149" s="67">
        <v>0</v>
      </c>
      <c r="H149" s="67">
        <v>0</v>
      </c>
      <c r="I149" s="67">
        <v>0</v>
      </c>
      <c r="J149" s="67">
        <v>0</v>
      </c>
      <c r="K149" s="67">
        <v>0</v>
      </c>
      <c r="L149" s="67">
        <v>0</v>
      </c>
      <c r="M149" s="67">
        <v>0</v>
      </c>
      <c r="N149" s="67">
        <v>0</v>
      </c>
      <c r="O149" s="67">
        <v>0</v>
      </c>
      <c r="P149" s="67">
        <v>0</v>
      </c>
      <c r="Q149" s="67">
        <v>0</v>
      </c>
      <c r="R149" s="67">
        <v>0</v>
      </c>
      <c r="S149" s="67">
        <v>0</v>
      </c>
      <c r="T149" s="67">
        <v>0</v>
      </c>
      <c r="U149" s="67">
        <v>0</v>
      </c>
      <c r="V149" s="67">
        <v>0</v>
      </c>
      <c r="W149" s="67">
        <v>0</v>
      </c>
      <c r="X149" s="67">
        <v>0</v>
      </c>
      <c r="Y149" s="67">
        <v>0</v>
      </c>
      <c r="Z149" s="67">
        <v>0</v>
      </c>
      <c r="AA149" s="67">
        <v>0</v>
      </c>
      <c r="AB149" s="67">
        <v>0</v>
      </c>
      <c r="AC149" s="67">
        <v>0</v>
      </c>
      <c r="AD149" s="67">
        <v>0</v>
      </c>
      <c r="AE149" s="67">
        <v>0</v>
      </c>
      <c r="AF149" s="67">
        <v>0</v>
      </c>
      <c r="AG149" s="67">
        <v>0</v>
      </c>
      <c r="AH149" s="67">
        <v>0</v>
      </c>
      <c r="AI149" s="67">
        <v>0</v>
      </c>
      <c r="AJ149" s="67">
        <v>0</v>
      </c>
      <c r="AK149" s="68" t="s">
        <v>161</v>
      </c>
    </row>
    <row r="150" spans="1:37" ht="15" customHeight="1">
      <c r="A150" s="63" t="s">
        <v>280</v>
      </c>
      <c r="B150" s="66" t="s">
        <v>175</v>
      </c>
      <c r="C150" s="67">
        <v>-2.8500000000000001E-2</v>
      </c>
      <c r="D150" s="67">
        <v>-1.3899999999999999E-2</v>
      </c>
      <c r="E150" s="67">
        <v>-1.5900000000000001E-2</v>
      </c>
      <c r="F150" s="67">
        <v>-1.5306E-2</v>
      </c>
      <c r="G150" s="67">
        <v>-1.5716000000000001E-2</v>
      </c>
      <c r="H150" s="67">
        <v>-2.2255E-2</v>
      </c>
      <c r="I150" s="67">
        <v>-1.8211999999999999E-2</v>
      </c>
      <c r="J150" s="67">
        <v>-1.8239999999999999E-2</v>
      </c>
      <c r="K150" s="67">
        <v>-1.6719999999999999E-2</v>
      </c>
      <c r="L150" s="67">
        <v>-1.5814000000000002E-2</v>
      </c>
      <c r="M150" s="67">
        <v>-1.5041000000000001E-2</v>
      </c>
      <c r="N150" s="67">
        <v>-1.4104999999999999E-2</v>
      </c>
      <c r="O150" s="67">
        <v>-1.3514999999999999E-2</v>
      </c>
      <c r="P150" s="67">
        <v>-1.2977000000000001E-2</v>
      </c>
      <c r="Q150" s="67">
        <v>-1.2451E-2</v>
      </c>
      <c r="R150" s="67">
        <v>-1.2078E-2</v>
      </c>
      <c r="S150" s="67">
        <v>-1.1684999999999999E-2</v>
      </c>
      <c r="T150" s="67">
        <v>-1.1315E-2</v>
      </c>
      <c r="U150" s="67">
        <v>-1.1124999999999999E-2</v>
      </c>
      <c r="V150" s="67">
        <v>-1.0952999999999999E-2</v>
      </c>
      <c r="W150" s="67">
        <v>-1.0715000000000001E-2</v>
      </c>
      <c r="X150" s="67">
        <v>-1.0522E-2</v>
      </c>
      <c r="Y150" s="67">
        <v>-1.0351000000000001E-2</v>
      </c>
      <c r="Z150" s="67">
        <v>-1.0296E-2</v>
      </c>
      <c r="AA150" s="67">
        <v>-1.0215E-2</v>
      </c>
      <c r="AB150" s="67">
        <v>-1.0178E-2</v>
      </c>
      <c r="AC150" s="67">
        <v>-1.0083E-2</v>
      </c>
      <c r="AD150" s="67">
        <v>-1.0064999999999999E-2</v>
      </c>
      <c r="AE150" s="67">
        <v>-9.9290000000000003E-3</v>
      </c>
      <c r="AF150" s="67">
        <v>-9.9310000000000006E-3</v>
      </c>
      <c r="AG150" s="67">
        <v>-9.8300000000000002E-3</v>
      </c>
      <c r="AH150" s="67">
        <v>-9.8099999999999993E-3</v>
      </c>
      <c r="AI150" s="67">
        <v>-9.7520000000000003E-3</v>
      </c>
      <c r="AJ150" s="67">
        <v>-9.7439999999999992E-3</v>
      </c>
      <c r="AK150" s="68">
        <v>-1.1039999999999999E-2</v>
      </c>
    </row>
    <row r="151" spans="1:37" ht="15" customHeight="1">
      <c r="A151" s="63" t="s">
        <v>281</v>
      </c>
      <c r="B151" s="66" t="s">
        <v>177</v>
      </c>
      <c r="C151" s="67">
        <v>13.762893</v>
      </c>
      <c r="D151" s="67">
        <v>13.174994999999999</v>
      </c>
      <c r="E151" s="67">
        <v>12.584531</v>
      </c>
      <c r="F151" s="67">
        <v>11.922504</v>
      </c>
      <c r="G151" s="67">
        <v>11.510320999999999</v>
      </c>
      <c r="H151" s="67">
        <v>11.408146</v>
      </c>
      <c r="I151" s="67">
        <v>11.410247</v>
      </c>
      <c r="J151" s="67">
        <v>11.513738999999999</v>
      </c>
      <c r="K151" s="67">
        <v>11.465545000000001</v>
      </c>
      <c r="L151" s="67">
        <v>11.332532</v>
      </c>
      <c r="M151" s="67">
        <v>11.216919000000001</v>
      </c>
      <c r="N151" s="67">
        <v>11.162229999999999</v>
      </c>
      <c r="O151" s="67">
        <v>11.341563000000001</v>
      </c>
      <c r="P151" s="67">
        <v>11.372939000000001</v>
      </c>
      <c r="Q151" s="67">
        <v>11.205752</v>
      </c>
      <c r="R151" s="67">
        <v>10.889246</v>
      </c>
      <c r="S151" s="67">
        <v>10.888959</v>
      </c>
      <c r="T151" s="67">
        <v>10.758525000000001</v>
      </c>
      <c r="U151" s="67">
        <v>10.734076</v>
      </c>
      <c r="V151" s="67">
        <v>10.729797</v>
      </c>
      <c r="W151" s="67">
        <v>10.656091</v>
      </c>
      <c r="X151" s="67">
        <v>10.640605000000001</v>
      </c>
      <c r="Y151" s="67">
        <v>10.62372</v>
      </c>
      <c r="Z151" s="67">
        <v>10.627834999999999</v>
      </c>
      <c r="AA151" s="67">
        <v>10.564292</v>
      </c>
      <c r="AB151" s="67">
        <v>10.536868</v>
      </c>
      <c r="AC151" s="67">
        <v>10.496587999999999</v>
      </c>
      <c r="AD151" s="67">
        <v>10.509181</v>
      </c>
      <c r="AE151" s="67">
        <v>10.546925999999999</v>
      </c>
      <c r="AF151" s="67">
        <v>10.525779999999999</v>
      </c>
      <c r="AG151" s="67">
        <v>10.536016</v>
      </c>
      <c r="AH151" s="67">
        <v>10.558588</v>
      </c>
      <c r="AI151" s="67">
        <v>10.562956</v>
      </c>
      <c r="AJ151" s="67">
        <v>10.572284</v>
      </c>
      <c r="AK151" s="68">
        <v>-6.8539999999999998E-3</v>
      </c>
    </row>
    <row r="152" spans="1:37" ht="15" customHeight="1">
      <c r="A152" s="63" t="s">
        <v>282</v>
      </c>
      <c r="B152" s="66" t="s">
        <v>252</v>
      </c>
      <c r="C152" s="67">
        <v>8.4205839999999998</v>
      </c>
      <c r="D152" s="67">
        <v>8.4588239999999999</v>
      </c>
      <c r="E152" s="67">
        <v>8.3409700000000004</v>
      </c>
      <c r="F152" s="67">
        <v>8.2132140000000007</v>
      </c>
      <c r="G152" s="67">
        <v>7.9730749999999997</v>
      </c>
      <c r="H152" s="67">
        <v>7.5687300000000004</v>
      </c>
      <c r="I152" s="67">
        <v>7.2866119999999999</v>
      </c>
      <c r="J152" s="67">
        <v>7.3045549999999997</v>
      </c>
      <c r="K152" s="67">
        <v>7.033811</v>
      </c>
      <c r="L152" s="67">
        <v>6.9392820000000004</v>
      </c>
      <c r="M152" s="67">
        <v>6.9392820000000004</v>
      </c>
      <c r="N152" s="67">
        <v>6.9392820000000004</v>
      </c>
      <c r="O152" s="67">
        <v>6.9414049999999996</v>
      </c>
      <c r="P152" s="67">
        <v>6.945532</v>
      </c>
      <c r="Q152" s="67">
        <v>6.9517179999999996</v>
      </c>
      <c r="R152" s="67">
        <v>6.8420629999999996</v>
      </c>
      <c r="S152" s="67">
        <v>6.8523709999999998</v>
      </c>
      <c r="T152" s="67">
        <v>6.8626800000000001</v>
      </c>
      <c r="U152" s="67">
        <v>6.8729889999999996</v>
      </c>
      <c r="V152" s="67">
        <v>6.8832979999999999</v>
      </c>
      <c r="W152" s="67">
        <v>6.8936060000000001</v>
      </c>
      <c r="X152" s="67">
        <v>6.9039140000000003</v>
      </c>
      <c r="Y152" s="67">
        <v>6.9142229999999998</v>
      </c>
      <c r="Z152" s="67">
        <v>6.924531</v>
      </c>
      <c r="AA152" s="67">
        <v>6.9348400000000003</v>
      </c>
      <c r="AB152" s="67">
        <v>6.9451510000000001</v>
      </c>
      <c r="AC152" s="67">
        <v>6.9554559999999999</v>
      </c>
      <c r="AD152" s="67">
        <v>6.9657650000000002</v>
      </c>
      <c r="AE152" s="67">
        <v>6.9760759999999999</v>
      </c>
      <c r="AF152" s="67">
        <v>6.986383</v>
      </c>
      <c r="AG152" s="67">
        <v>6.9966920000000004</v>
      </c>
      <c r="AH152" s="67">
        <v>7.0070009999999998</v>
      </c>
      <c r="AI152" s="67">
        <v>7.0173110000000003</v>
      </c>
      <c r="AJ152" s="67">
        <v>7.0273320000000004</v>
      </c>
      <c r="AK152" s="68">
        <v>-5.777E-3</v>
      </c>
    </row>
    <row r="153" spans="1:37" ht="15" customHeight="1">
      <c r="A153" s="63" t="s">
        <v>283</v>
      </c>
      <c r="B153" s="66" t="s">
        <v>179</v>
      </c>
      <c r="C153" s="67">
        <v>0.78399600000000003</v>
      </c>
      <c r="D153" s="67">
        <v>0.78241799999999995</v>
      </c>
      <c r="E153" s="67">
        <v>0.80276800000000004</v>
      </c>
      <c r="F153" s="67">
        <v>0.83763100000000001</v>
      </c>
      <c r="G153" s="67">
        <v>0.838947</v>
      </c>
      <c r="H153" s="67">
        <v>0.84018099999999996</v>
      </c>
      <c r="I153" s="67">
        <v>0.84131699999999998</v>
      </c>
      <c r="J153" s="67">
        <v>0.84453400000000001</v>
      </c>
      <c r="K153" s="67">
        <v>0.84560500000000005</v>
      </c>
      <c r="L153" s="67">
        <v>0.84590200000000004</v>
      </c>
      <c r="M153" s="67">
        <v>0.84611800000000004</v>
      </c>
      <c r="N153" s="67">
        <v>0.85153000000000001</v>
      </c>
      <c r="O153" s="67">
        <v>0.85283100000000001</v>
      </c>
      <c r="P153" s="67">
        <v>0.855325</v>
      </c>
      <c r="Q153" s="67">
        <v>0.84638599999999997</v>
      </c>
      <c r="R153" s="67">
        <v>0.84730700000000003</v>
      </c>
      <c r="S153" s="67">
        <v>0.84844600000000003</v>
      </c>
      <c r="T153" s="67">
        <v>0.84872800000000004</v>
      </c>
      <c r="U153" s="67">
        <v>0.84877400000000003</v>
      </c>
      <c r="V153" s="67">
        <v>0.84877999999999998</v>
      </c>
      <c r="W153" s="67">
        <v>0.84877199999999997</v>
      </c>
      <c r="X153" s="67">
        <v>0.84874700000000003</v>
      </c>
      <c r="Y153" s="67">
        <v>0.84872599999999998</v>
      </c>
      <c r="Z153" s="67">
        <v>0.84869799999999995</v>
      </c>
      <c r="AA153" s="67">
        <v>0.84870299999999999</v>
      </c>
      <c r="AB153" s="67">
        <v>0.84451200000000004</v>
      </c>
      <c r="AC153" s="67">
        <v>0.84010700000000005</v>
      </c>
      <c r="AD153" s="67">
        <v>0.83893600000000002</v>
      </c>
      <c r="AE153" s="67">
        <v>0.83724600000000005</v>
      </c>
      <c r="AF153" s="67">
        <v>0.83723999999999998</v>
      </c>
      <c r="AG153" s="67">
        <v>0.83722700000000005</v>
      </c>
      <c r="AH153" s="67">
        <v>0.83721599999999996</v>
      </c>
      <c r="AI153" s="67">
        <v>0.83720600000000001</v>
      </c>
      <c r="AJ153" s="67">
        <v>0.83719399999999999</v>
      </c>
      <c r="AK153" s="68">
        <v>2.117E-3</v>
      </c>
    </row>
    <row r="154" spans="1:37" ht="15" customHeight="1">
      <c r="A154" s="63" t="s">
        <v>284</v>
      </c>
      <c r="B154" s="66" t="s">
        <v>285</v>
      </c>
      <c r="C154" s="67">
        <v>8.4014729999999993</v>
      </c>
      <c r="D154" s="67">
        <v>8.6465770000000006</v>
      </c>
      <c r="E154" s="67">
        <v>8.731795</v>
      </c>
      <c r="F154" s="67">
        <v>9.2755360000000007</v>
      </c>
      <c r="G154" s="67">
        <v>9.8336480000000002</v>
      </c>
      <c r="H154" s="67">
        <v>10.044537999999999</v>
      </c>
      <c r="I154" s="67">
        <v>10.249287000000001</v>
      </c>
      <c r="J154" s="67">
        <v>10.329269999999999</v>
      </c>
      <c r="K154" s="67">
        <v>10.42376</v>
      </c>
      <c r="L154" s="67">
        <v>10.461637</v>
      </c>
      <c r="M154" s="67">
        <v>10.518519</v>
      </c>
      <c r="N154" s="67">
        <v>10.587825</v>
      </c>
      <c r="O154" s="67">
        <v>10.735455999999999</v>
      </c>
      <c r="P154" s="67">
        <v>10.822293999999999</v>
      </c>
      <c r="Q154" s="67">
        <v>10.934545</v>
      </c>
      <c r="R154" s="67">
        <v>10.962339999999999</v>
      </c>
      <c r="S154" s="67">
        <v>11.010631999999999</v>
      </c>
      <c r="T154" s="67">
        <v>11.14588</v>
      </c>
      <c r="U154" s="67">
        <v>11.291252999999999</v>
      </c>
      <c r="V154" s="67">
        <v>11.508708</v>
      </c>
      <c r="W154" s="67">
        <v>11.705589</v>
      </c>
      <c r="X154" s="67">
        <v>11.943386</v>
      </c>
      <c r="Y154" s="67">
        <v>12.185124</v>
      </c>
      <c r="Z154" s="67">
        <v>12.262867999999999</v>
      </c>
      <c r="AA154" s="67">
        <v>12.480674</v>
      </c>
      <c r="AB154" s="67">
        <v>12.558215000000001</v>
      </c>
      <c r="AC154" s="67">
        <v>12.768214</v>
      </c>
      <c r="AD154" s="67">
        <v>12.872756000000001</v>
      </c>
      <c r="AE154" s="67">
        <v>12.980938</v>
      </c>
      <c r="AF154" s="67">
        <v>13.248339</v>
      </c>
      <c r="AG154" s="67">
        <v>13.552146</v>
      </c>
      <c r="AH154" s="67">
        <v>13.711615</v>
      </c>
      <c r="AI154" s="67">
        <v>13.989343999999999</v>
      </c>
      <c r="AJ154" s="67">
        <v>14.213787</v>
      </c>
      <c r="AK154" s="68">
        <v>1.5654000000000001E-2</v>
      </c>
    </row>
    <row r="155" spans="1:37" ht="15" customHeight="1">
      <c r="A155" s="63" t="s">
        <v>286</v>
      </c>
      <c r="B155" s="66" t="s">
        <v>204</v>
      </c>
      <c r="C155" s="67">
        <v>2.9599999999999998E-4</v>
      </c>
      <c r="D155" s="67">
        <v>1.0989999999999999E-3</v>
      </c>
      <c r="E155" s="67">
        <v>2.1310000000000001E-3</v>
      </c>
      <c r="F155" s="67">
        <v>3.4770000000000001E-3</v>
      </c>
      <c r="G155" s="67">
        <v>5.4609999999999997E-3</v>
      </c>
      <c r="H155" s="67">
        <v>8.012E-3</v>
      </c>
      <c r="I155" s="67">
        <v>1.0475E-2</v>
      </c>
      <c r="J155" s="67">
        <v>1.3037999999999999E-2</v>
      </c>
      <c r="K155" s="67">
        <v>1.5701E-2</v>
      </c>
      <c r="L155" s="67">
        <v>1.8217000000000001E-2</v>
      </c>
      <c r="M155" s="67">
        <v>2.0552000000000001E-2</v>
      </c>
      <c r="N155" s="67">
        <v>2.2655999999999999E-2</v>
      </c>
      <c r="O155" s="67">
        <v>2.4639000000000001E-2</v>
      </c>
      <c r="P155" s="67">
        <v>2.649E-2</v>
      </c>
      <c r="Q155" s="67">
        <v>2.8201E-2</v>
      </c>
      <c r="R155" s="67">
        <v>2.963E-2</v>
      </c>
      <c r="S155" s="67">
        <v>3.0845999999999998E-2</v>
      </c>
      <c r="T155" s="67">
        <v>3.1979E-2</v>
      </c>
      <c r="U155" s="67">
        <v>3.3031999999999999E-2</v>
      </c>
      <c r="V155" s="67">
        <v>3.4064999999999998E-2</v>
      </c>
      <c r="W155" s="67">
        <v>3.5000999999999997E-2</v>
      </c>
      <c r="X155" s="67">
        <v>3.5890999999999999E-2</v>
      </c>
      <c r="Y155" s="67">
        <v>3.6762999999999997E-2</v>
      </c>
      <c r="Z155" s="67">
        <v>3.7664999999999997E-2</v>
      </c>
      <c r="AA155" s="67">
        <v>3.8502000000000002E-2</v>
      </c>
      <c r="AB155" s="67">
        <v>3.9327000000000001E-2</v>
      </c>
      <c r="AC155" s="67">
        <v>4.0132000000000001E-2</v>
      </c>
      <c r="AD155" s="67">
        <v>4.0947999999999998E-2</v>
      </c>
      <c r="AE155" s="67">
        <v>4.1787999999999999E-2</v>
      </c>
      <c r="AF155" s="67">
        <v>4.2652000000000002E-2</v>
      </c>
      <c r="AG155" s="67">
        <v>4.3563999999999999E-2</v>
      </c>
      <c r="AH155" s="67">
        <v>4.4553000000000002E-2</v>
      </c>
      <c r="AI155" s="67">
        <v>4.5603999999999999E-2</v>
      </c>
      <c r="AJ155" s="67">
        <v>4.6727999999999999E-2</v>
      </c>
      <c r="AK155" s="68">
        <v>0.124324</v>
      </c>
    </row>
    <row r="156" spans="1:37" ht="15" customHeight="1">
      <c r="A156" s="63" t="s">
        <v>287</v>
      </c>
      <c r="B156" s="66" t="s">
        <v>256</v>
      </c>
      <c r="C156" s="67">
        <v>0.1246</v>
      </c>
      <c r="D156" s="67">
        <v>0.1246</v>
      </c>
      <c r="E156" s="67">
        <v>0.1246</v>
      </c>
      <c r="F156" s="67">
        <v>0.1246</v>
      </c>
      <c r="G156" s="67">
        <v>0.1246</v>
      </c>
      <c r="H156" s="67">
        <v>0.1246</v>
      </c>
      <c r="I156" s="67">
        <v>0.1246</v>
      </c>
      <c r="J156" s="67">
        <v>0.1246</v>
      </c>
      <c r="K156" s="67">
        <v>0.1246</v>
      </c>
      <c r="L156" s="67">
        <v>0.1246</v>
      </c>
      <c r="M156" s="67">
        <v>0.1246</v>
      </c>
      <c r="N156" s="67">
        <v>0.1246</v>
      </c>
      <c r="O156" s="67">
        <v>0.1246</v>
      </c>
      <c r="P156" s="67">
        <v>0.1246</v>
      </c>
      <c r="Q156" s="67">
        <v>0.1246</v>
      </c>
      <c r="R156" s="67">
        <v>0.1246</v>
      </c>
      <c r="S156" s="67">
        <v>0.1246</v>
      </c>
      <c r="T156" s="67">
        <v>0.1246</v>
      </c>
      <c r="U156" s="67">
        <v>0.1246</v>
      </c>
      <c r="V156" s="67">
        <v>0.1246</v>
      </c>
      <c r="W156" s="67">
        <v>0.1246</v>
      </c>
      <c r="X156" s="67">
        <v>0.1246</v>
      </c>
      <c r="Y156" s="67">
        <v>0.1246</v>
      </c>
      <c r="Z156" s="67">
        <v>0.1246</v>
      </c>
      <c r="AA156" s="67">
        <v>0.1246</v>
      </c>
      <c r="AB156" s="67">
        <v>0.1246</v>
      </c>
      <c r="AC156" s="67">
        <v>0.1246</v>
      </c>
      <c r="AD156" s="67">
        <v>0.1246</v>
      </c>
      <c r="AE156" s="67">
        <v>0.1246</v>
      </c>
      <c r="AF156" s="67">
        <v>0.1246</v>
      </c>
      <c r="AG156" s="67">
        <v>0.1246</v>
      </c>
      <c r="AH156" s="67">
        <v>0.1246</v>
      </c>
      <c r="AI156" s="67">
        <v>0.1246</v>
      </c>
      <c r="AJ156" s="67">
        <v>0.1246</v>
      </c>
      <c r="AK156" s="68">
        <v>0</v>
      </c>
    </row>
    <row r="157" spans="1:37" ht="15" customHeight="1">
      <c r="A157" s="63" t="s">
        <v>288</v>
      </c>
      <c r="B157" s="66" t="s">
        <v>258</v>
      </c>
      <c r="C157" s="67">
        <v>0.19214400000000001</v>
      </c>
      <c r="D157" s="67">
        <v>0.18393999999999999</v>
      </c>
      <c r="E157" s="67">
        <v>0.190446</v>
      </c>
      <c r="F157" s="67">
        <v>0.18872800000000001</v>
      </c>
      <c r="G157" s="67">
        <v>0.19333500000000001</v>
      </c>
      <c r="H157" s="67">
        <v>0.18115800000000001</v>
      </c>
      <c r="I157" s="67">
        <v>0.17486399999999999</v>
      </c>
      <c r="J157" s="67">
        <v>0.172652</v>
      </c>
      <c r="K157" s="67">
        <v>0.17308899999999999</v>
      </c>
      <c r="L157" s="67">
        <v>0.172538</v>
      </c>
      <c r="M157" s="67">
        <v>0.181644</v>
      </c>
      <c r="N157" s="67">
        <v>0.19713800000000001</v>
      </c>
      <c r="O157" s="67">
        <v>0.20022000000000001</v>
      </c>
      <c r="P157" s="67">
        <v>0.20663799999999999</v>
      </c>
      <c r="Q157" s="67">
        <v>0.20028699999999999</v>
      </c>
      <c r="R157" s="67">
        <v>0.20575599999999999</v>
      </c>
      <c r="S157" s="67">
        <v>0.205732</v>
      </c>
      <c r="T157" s="67">
        <v>0.21271699999999999</v>
      </c>
      <c r="U157" s="67">
        <v>0.20649400000000001</v>
      </c>
      <c r="V157" s="67">
        <v>0.206701</v>
      </c>
      <c r="W157" s="67">
        <v>0.20699200000000001</v>
      </c>
      <c r="X157" s="67">
        <v>0.207672</v>
      </c>
      <c r="Y157" s="67">
        <v>0.20869299999999999</v>
      </c>
      <c r="Z157" s="67">
        <v>0.21093600000000001</v>
      </c>
      <c r="AA157" s="67">
        <v>0.20870900000000001</v>
      </c>
      <c r="AB157" s="67">
        <v>0.20646800000000001</v>
      </c>
      <c r="AC157" s="67">
        <v>0.20424500000000001</v>
      </c>
      <c r="AD157" s="67">
        <v>0.202014</v>
      </c>
      <c r="AE157" s="67">
        <v>0.20077300000000001</v>
      </c>
      <c r="AF157" s="67">
        <v>0.198351</v>
      </c>
      <c r="AG157" s="67">
        <v>0.19655600000000001</v>
      </c>
      <c r="AH157" s="67">
        <v>0.19512099999999999</v>
      </c>
      <c r="AI157" s="67">
        <v>0.19431200000000001</v>
      </c>
      <c r="AJ157" s="67">
        <v>0.19359000000000001</v>
      </c>
      <c r="AK157" s="68">
        <v>1.5989999999999999E-3</v>
      </c>
    </row>
    <row r="158" spans="1:37" ht="15" customHeight="1">
      <c r="A158" s="63" t="s">
        <v>289</v>
      </c>
      <c r="B158" s="65" t="s">
        <v>126</v>
      </c>
      <c r="C158" s="69">
        <v>97.406097000000003</v>
      </c>
      <c r="D158" s="69">
        <v>100.128685</v>
      </c>
      <c r="E158" s="69">
        <v>100.26207700000001</v>
      </c>
      <c r="F158" s="69">
        <v>100.18438</v>
      </c>
      <c r="G158" s="69">
        <v>100.062378</v>
      </c>
      <c r="H158" s="69">
        <v>99.886459000000002</v>
      </c>
      <c r="I158" s="69">
        <v>99.640952999999996</v>
      </c>
      <c r="J158" s="69">
        <v>99.543723999999997</v>
      </c>
      <c r="K158" s="69">
        <v>99.303321999999994</v>
      </c>
      <c r="L158" s="69">
        <v>99.150695999999996</v>
      </c>
      <c r="M158" s="69">
        <v>99.067695999999998</v>
      </c>
      <c r="N158" s="69">
        <v>99.189071999999996</v>
      </c>
      <c r="O158" s="69">
        <v>99.233977999999993</v>
      </c>
      <c r="P158" s="69">
        <v>99.162384000000003</v>
      </c>
      <c r="Q158" s="69">
        <v>99.187522999999999</v>
      </c>
      <c r="R158" s="69">
        <v>99.059096999999994</v>
      </c>
      <c r="S158" s="69">
        <v>99.036788999999999</v>
      </c>
      <c r="T158" s="69">
        <v>99.096496999999999</v>
      </c>
      <c r="U158" s="69">
        <v>99.272125000000003</v>
      </c>
      <c r="V158" s="69">
        <v>99.575492999999994</v>
      </c>
      <c r="W158" s="69">
        <v>99.916495999999995</v>
      </c>
      <c r="X158" s="69">
        <v>100.372772</v>
      </c>
      <c r="Y158" s="69">
        <v>100.75878899999999</v>
      </c>
      <c r="Z158" s="69">
        <v>101.151764</v>
      </c>
      <c r="AA158" s="69">
        <v>101.545967</v>
      </c>
      <c r="AB158" s="69">
        <v>101.91615299999999</v>
      </c>
      <c r="AC158" s="69">
        <v>102.32601200000001</v>
      </c>
      <c r="AD158" s="69">
        <v>102.841728</v>
      </c>
      <c r="AE158" s="69">
        <v>103.43718</v>
      </c>
      <c r="AF158" s="69">
        <v>104.015961</v>
      </c>
      <c r="AG158" s="69">
        <v>104.669342</v>
      </c>
      <c r="AH158" s="69">
        <v>105.35211200000001</v>
      </c>
      <c r="AI158" s="69">
        <v>105.914917</v>
      </c>
      <c r="AJ158" s="69">
        <v>106.55171199999999</v>
      </c>
      <c r="AK158" s="70">
        <v>1.9449999999999999E-3</v>
      </c>
    </row>
    <row r="159" spans="1:37" ht="15" customHeight="1">
      <c r="A159" s="63" t="s">
        <v>290</v>
      </c>
    </row>
    <row r="160" spans="1:37" ht="15" customHeight="1">
      <c r="B160" s="65" t="s">
        <v>291</v>
      </c>
    </row>
    <row r="161" spans="1:37" ht="15" customHeight="1">
      <c r="B161" s="66" t="s">
        <v>292</v>
      </c>
      <c r="C161" s="67">
        <v>72.621063000000007</v>
      </c>
      <c r="D161" s="67">
        <v>74.922241</v>
      </c>
      <c r="E161" s="67">
        <v>75.470703</v>
      </c>
      <c r="F161" s="67">
        <v>75.351906</v>
      </c>
      <c r="G161" s="67">
        <v>75.557129000000003</v>
      </c>
      <c r="H161" s="67">
        <v>75.685897999999995</v>
      </c>
      <c r="I161" s="67">
        <v>75.679107999999999</v>
      </c>
      <c r="J161" s="67">
        <v>75.643364000000005</v>
      </c>
      <c r="K161" s="67">
        <v>75.563843000000006</v>
      </c>
      <c r="L161" s="67">
        <v>75.554419999999993</v>
      </c>
      <c r="M161" s="67">
        <v>75.557777000000002</v>
      </c>
      <c r="N161" s="67">
        <v>75.702988000000005</v>
      </c>
      <c r="O161" s="67">
        <v>75.675872999999996</v>
      </c>
      <c r="P161" s="67">
        <v>75.626373000000001</v>
      </c>
      <c r="Q161" s="67">
        <v>75.681381000000002</v>
      </c>
      <c r="R161" s="67">
        <v>75.714478</v>
      </c>
      <c r="S161" s="67">
        <v>75.718734999999995</v>
      </c>
      <c r="T161" s="67">
        <v>75.818047000000007</v>
      </c>
      <c r="U161" s="67">
        <v>75.956299000000001</v>
      </c>
      <c r="V161" s="67">
        <v>76.176940999999999</v>
      </c>
      <c r="W161" s="67">
        <v>76.479636999999997</v>
      </c>
      <c r="X161" s="67">
        <v>76.865523999999994</v>
      </c>
      <c r="Y161" s="67">
        <v>77.166870000000003</v>
      </c>
      <c r="Z161" s="67">
        <v>77.493163999999993</v>
      </c>
      <c r="AA161" s="67">
        <v>77.841155999999998</v>
      </c>
      <c r="AB161" s="67">
        <v>78.163337999999996</v>
      </c>
      <c r="AC161" s="67">
        <v>78.511741999999998</v>
      </c>
      <c r="AD161" s="67">
        <v>78.944016000000005</v>
      </c>
      <c r="AE161" s="67">
        <v>79.446929999999995</v>
      </c>
      <c r="AF161" s="67">
        <v>79.912468000000004</v>
      </c>
      <c r="AG161" s="67">
        <v>80.422370999999998</v>
      </c>
      <c r="AH161" s="67">
        <v>80.975112999999993</v>
      </c>
      <c r="AI161" s="67">
        <v>81.393814000000006</v>
      </c>
      <c r="AJ161" s="67">
        <v>81.892234999999999</v>
      </c>
      <c r="AK161" s="68">
        <v>2.784E-3</v>
      </c>
    </row>
    <row r="162" spans="1:37" ht="15" customHeight="1">
      <c r="A162" s="63" t="s">
        <v>293</v>
      </c>
      <c r="B162" s="66" t="s">
        <v>294</v>
      </c>
      <c r="C162" s="67">
        <v>97.406097000000003</v>
      </c>
      <c r="D162" s="67">
        <v>100.128685</v>
      </c>
      <c r="E162" s="67">
        <v>100.26207700000001</v>
      </c>
      <c r="F162" s="67">
        <v>100.18438</v>
      </c>
      <c r="G162" s="67">
        <v>100.062378</v>
      </c>
      <c r="H162" s="67">
        <v>99.886459000000002</v>
      </c>
      <c r="I162" s="67">
        <v>99.640952999999996</v>
      </c>
      <c r="J162" s="67">
        <v>99.543723999999997</v>
      </c>
      <c r="K162" s="67">
        <v>99.303321999999994</v>
      </c>
      <c r="L162" s="67">
        <v>99.150695999999996</v>
      </c>
      <c r="M162" s="67">
        <v>99.067695999999998</v>
      </c>
      <c r="N162" s="67">
        <v>99.189071999999996</v>
      </c>
      <c r="O162" s="67">
        <v>99.233977999999993</v>
      </c>
      <c r="P162" s="67">
        <v>99.162384000000003</v>
      </c>
      <c r="Q162" s="67">
        <v>99.187522999999999</v>
      </c>
      <c r="R162" s="67">
        <v>99.059096999999994</v>
      </c>
      <c r="S162" s="67">
        <v>99.036788999999999</v>
      </c>
      <c r="T162" s="67">
        <v>99.096496999999999</v>
      </c>
      <c r="U162" s="67">
        <v>99.272125000000003</v>
      </c>
      <c r="V162" s="67">
        <v>99.575492999999994</v>
      </c>
      <c r="W162" s="67">
        <v>99.916495999999995</v>
      </c>
      <c r="X162" s="67">
        <v>100.372772</v>
      </c>
      <c r="Y162" s="67">
        <v>100.75878899999999</v>
      </c>
      <c r="Z162" s="67">
        <v>101.151764</v>
      </c>
      <c r="AA162" s="67">
        <v>101.545967</v>
      </c>
      <c r="AB162" s="67">
        <v>101.91615299999999</v>
      </c>
      <c r="AC162" s="67">
        <v>102.32601200000001</v>
      </c>
      <c r="AD162" s="67">
        <v>102.841728</v>
      </c>
      <c r="AE162" s="67">
        <v>103.43718</v>
      </c>
      <c r="AF162" s="67">
        <v>104.015961</v>
      </c>
      <c r="AG162" s="67">
        <v>104.669342</v>
      </c>
      <c r="AH162" s="67">
        <v>105.35211200000001</v>
      </c>
      <c r="AI162" s="67">
        <v>105.914917</v>
      </c>
      <c r="AJ162" s="67">
        <v>106.55171199999999</v>
      </c>
      <c r="AK162" s="68">
        <v>1.9449999999999999E-3</v>
      </c>
    </row>
    <row r="163" spans="1:37" ht="15" customHeight="1">
      <c r="A163" s="63" t="s">
        <v>295</v>
      </c>
      <c r="B163" s="66" t="s">
        <v>296</v>
      </c>
      <c r="C163" s="67">
        <v>1.226553</v>
      </c>
      <c r="D163" s="67">
        <v>1.2226589999999999</v>
      </c>
      <c r="E163" s="67">
        <v>1.2304470000000001</v>
      </c>
      <c r="F163" s="67">
        <v>1.234051</v>
      </c>
      <c r="G163" s="67">
        <v>1.2264330000000001</v>
      </c>
      <c r="H163" s="67">
        <v>1.2227809999999999</v>
      </c>
      <c r="I163" s="67">
        <v>1.2166429999999999</v>
      </c>
      <c r="J163" s="67">
        <v>1.209203</v>
      </c>
      <c r="K163" s="67">
        <v>1.205654</v>
      </c>
      <c r="L163" s="67">
        <v>1.1879679999999999</v>
      </c>
      <c r="M163" s="67">
        <v>1.1807570000000001</v>
      </c>
      <c r="N163" s="67">
        <v>1.1730130000000001</v>
      </c>
      <c r="O163" s="67">
        <v>1.1652450000000001</v>
      </c>
      <c r="P163" s="67">
        <v>1.1581699999999999</v>
      </c>
      <c r="Q163" s="67">
        <v>1.1471769999999999</v>
      </c>
      <c r="R163" s="67">
        <v>1.1305350000000001</v>
      </c>
      <c r="S163" s="67">
        <v>1.115516</v>
      </c>
      <c r="T163" s="67">
        <v>1.111672</v>
      </c>
      <c r="U163" s="67">
        <v>1.1065700000000001</v>
      </c>
      <c r="V163" s="67">
        <v>1.1061780000000001</v>
      </c>
      <c r="W163" s="67">
        <v>1.107332</v>
      </c>
      <c r="X163" s="67">
        <v>1.1085750000000001</v>
      </c>
      <c r="Y163" s="67">
        <v>1.1097349999999999</v>
      </c>
      <c r="Z163" s="67">
        <v>1.112338</v>
      </c>
      <c r="AA163" s="67">
        <v>1.1123259999999999</v>
      </c>
      <c r="AB163" s="67">
        <v>1.1135930000000001</v>
      </c>
      <c r="AC163" s="67">
        <v>1.114949</v>
      </c>
      <c r="AD163" s="67">
        <v>1.1260250000000001</v>
      </c>
      <c r="AE163" s="67">
        <v>1.142085</v>
      </c>
      <c r="AF163" s="67">
        <v>1.142102</v>
      </c>
      <c r="AG163" s="67">
        <v>1.1420630000000001</v>
      </c>
      <c r="AH163" s="67">
        <v>1.150366</v>
      </c>
      <c r="AI163" s="67">
        <v>1.169729</v>
      </c>
      <c r="AJ163" s="67">
        <v>1.1734979999999999</v>
      </c>
      <c r="AK163" s="68">
        <v>-1.2819999999999999E-3</v>
      </c>
    </row>
    <row r="164" spans="1:37" ht="15" customHeight="1">
      <c r="A164" s="63" t="s">
        <v>297</v>
      </c>
      <c r="B164" s="66" t="s">
        <v>298</v>
      </c>
      <c r="C164" s="67">
        <v>325.915863</v>
      </c>
      <c r="D164" s="67">
        <v>328.36496</v>
      </c>
      <c r="E164" s="67">
        <v>330.70339999999999</v>
      </c>
      <c r="F164" s="67">
        <v>333.052032</v>
      </c>
      <c r="G164" s="67">
        <v>335.38943499999999</v>
      </c>
      <c r="H164" s="67">
        <v>337.71182299999998</v>
      </c>
      <c r="I164" s="67">
        <v>340.01290899999998</v>
      </c>
      <c r="J164" s="67">
        <v>342.28939800000001</v>
      </c>
      <c r="K164" s="67">
        <v>344.53961199999998</v>
      </c>
      <c r="L164" s="67">
        <v>346.76464800000002</v>
      </c>
      <c r="M164" s="67">
        <v>348.957245</v>
      </c>
      <c r="N164" s="67">
        <v>351.11312900000001</v>
      </c>
      <c r="O164" s="67">
        <v>353.227936</v>
      </c>
      <c r="P164" s="67">
        <v>355.29925500000002</v>
      </c>
      <c r="Q164" s="67">
        <v>357.32492100000002</v>
      </c>
      <c r="R164" s="67">
        <v>359.30371100000002</v>
      </c>
      <c r="S164" s="67">
        <v>361.23538200000002</v>
      </c>
      <c r="T164" s="67">
        <v>363.120361</v>
      </c>
      <c r="U164" s="67">
        <v>364.95953400000002</v>
      </c>
      <c r="V164" s="67">
        <v>366.75424199999998</v>
      </c>
      <c r="W164" s="67">
        <v>368.506348</v>
      </c>
      <c r="X164" s="67">
        <v>370.21768200000002</v>
      </c>
      <c r="Y164" s="67">
        <v>371.890625</v>
      </c>
      <c r="Z164" s="67">
        <v>373.52771000000001</v>
      </c>
      <c r="AA164" s="67">
        <v>375.13192700000002</v>
      </c>
      <c r="AB164" s="67">
        <v>376.70654300000001</v>
      </c>
      <c r="AC164" s="67">
        <v>378.25518799999998</v>
      </c>
      <c r="AD164" s="67">
        <v>379.78213499999998</v>
      </c>
      <c r="AE164" s="67">
        <v>381.292145</v>
      </c>
      <c r="AF164" s="67">
        <v>382.78964200000001</v>
      </c>
      <c r="AG164" s="67">
        <v>384.27773999999999</v>
      </c>
      <c r="AH164" s="67">
        <v>385.76049799999998</v>
      </c>
      <c r="AI164" s="67">
        <v>387.24206500000003</v>
      </c>
      <c r="AJ164" s="67">
        <v>388.72586100000001</v>
      </c>
      <c r="AK164" s="68">
        <v>5.287E-3</v>
      </c>
    </row>
    <row r="165" spans="1:37" ht="15" customHeight="1">
      <c r="A165" s="63" t="s">
        <v>299</v>
      </c>
      <c r="B165" s="66" t="s">
        <v>300</v>
      </c>
      <c r="C165" s="71">
        <v>17096.179688</v>
      </c>
      <c r="D165" s="71">
        <v>17581.587890999999</v>
      </c>
      <c r="E165" s="71">
        <v>18098.652343999998</v>
      </c>
      <c r="F165" s="71">
        <v>18486.851562</v>
      </c>
      <c r="G165" s="71">
        <v>18791.873047000001</v>
      </c>
      <c r="H165" s="71">
        <v>19102.099609000001</v>
      </c>
      <c r="I165" s="71">
        <v>19412.966797000001</v>
      </c>
      <c r="J165" s="71">
        <v>19749.794922000001</v>
      </c>
      <c r="K165" s="71">
        <v>20115.927734000001</v>
      </c>
      <c r="L165" s="71">
        <v>20495.132812</v>
      </c>
      <c r="M165" s="71">
        <v>20893.289062</v>
      </c>
      <c r="N165" s="71">
        <v>21314.609375</v>
      </c>
      <c r="O165" s="71">
        <v>21725.949218999998</v>
      </c>
      <c r="P165" s="71">
        <v>22156.757812</v>
      </c>
      <c r="Q165" s="71">
        <v>22591.580077999999</v>
      </c>
      <c r="R165" s="71">
        <v>23014.095702999999</v>
      </c>
      <c r="S165" s="71">
        <v>23459.132812</v>
      </c>
      <c r="T165" s="71">
        <v>23909.533202999999</v>
      </c>
      <c r="U165" s="71">
        <v>24347.900390999999</v>
      </c>
      <c r="V165" s="71">
        <v>24789.902343999998</v>
      </c>
      <c r="W165" s="71">
        <v>25245.341797000001</v>
      </c>
      <c r="X165" s="71">
        <v>25713.199218999998</v>
      </c>
      <c r="Y165" s="71">
        <v>26188.455077999999</v>
      </c>
      <c r="Z165" s="71">
        <v>26674.789062</v>
      </c>
      <c r="AA165" s="71">
        <v>27162.408202999999</v>
      </c>
      <c r="AB165" s="71">
        <v>27671.130859000001</v>
      </c>
      <c r="AC165" s="71">
        <v>28191.525390999999</v>
      </c>
      <c r="AD165" s="71">
        <v>28717.710938</v>
      </c>
      <c r="AE165" s="71">
        <v>29261.375</v>
      </c>
      <c r="AF165" s="71">
        <v>29800.648438</v>
      </c>
      <c r="AG165" s="71">
        <v>30360.574218999998</v>
      </c>
      <c r="AH165" s="71">
        <v>30909.953125</v>
      </c>
      <c r="AI165" s="71">
        <v>31460.224609000001</v>
      </c>
      <c r="AJ165" s="71">
        <v>32006.382812</v>
      </c>
      <c r="AK165" s="68">
        <v>1.8898000000000002E-2</v>
      </c>
    </row>
    <row r="166" spans="1:37" ht="15" customHeight="1">
      <c r="A166" s="63" t="s">
        <v>301</v>
      </c>
      <c r="B166" s="72" t="s">
        <v>302</v>
      </c>
    </row>
    <row r="167" spans="1:37" ht="15" customHeight="1" thickBot="1">
      <c r="B167" s="66" t="s">
        <v>303</v>
      </c>
      <c r="C167" s="73">
        <v>5146.9570309999999</v>
      </c>
      <c r="D167" s="73">
        <v>5249.7006840000004</v>
      </c>
      <c r="E167" s="73">
        <v>5216.5371089999999</v>
      </c>
      <c r="F167" s="73">
        <v>5115.7197269999997</v>
      </c>
      <c r="G167" s="73">
        <v>5050.2177730000003</v>
      </c>
      <c r="H167" s="73">
        <v>5038.0102539999998</v>
      </c>
      <c r="I167" s="73">
        <v>5014.9350590000004</v>
      </c>
      <c r="J167" s="73">
        <v>4994.3232420000004</v>
      </c>
      <c r="K167" s="73">
        <v>4976.7260740000002</v>
      </c>
      <c r="L167" s="73">
        <v>4958.6411129999997</v>
      </c>
      <c r="M167" s="73">
        <v>4935.138672</v>
      </c>
      <c r="N167" s="73">
        <v>4927.3476559999999</v>
      </c>
      <c r="O167" s="73">
        <v>4919.8168949999999</v>
      </c>
      <c r="P167" s="73">
        <v>4902.9711909999996</v>
      </c>
      <c r="Q167" s="73">
        <v>4884.8481449999999</v>
      </c>
      <c r="R167" s="73">
        <v>4861.7597660000001</v>
      </c>
      <c r="S167" s="73">
        <v>4851.0791019999997</v>
      </c>
      <c r="T167" s="73">
        <v>4837.7749020000001</v>
      </c>
      <c r="U167" s="73">
        <v>4830.0922849999997</v>
      </c>
      <c r="V167" s="73">
        <v>4830.1586909999996</v>
      </c>
      <c r="W167" s="73">
        <v>4831.4633789999998</v>
      </c>
      <c r="X167" s="73">
        <v>4837.7045900000003</v>
      </c>
      <c r="Y167" s="73">
        <v>4841.0791019999997</v>
      </c>
      <c r="Z167" s="73">
        <v>4855.7587890000004</v>
      </c>
      <c r="AA167" s="73">
        <v>4860.3007809999999</v>
      </c>
      <c r="AB167" s="73">
        <v>4872.2666019999997</v>
      </c>
      <c r="AC167" s="73">
        <v>4882.7192379999997</v>
      </c>
      <c r="AD167" s="73">
        <v>4901.607422</v>
      </c>
      <c r="AE167" s="73">
        <v>4927.3325199999999</v>
      </c>
      <c r="AF167" s="73">
        <v>4941.6210940000001</v>
      </c>
      <c r="AG167" s="73">
        <v>4960.033203</v>
      </c>
      <c r="AH167" s="73">
        <v>4985.7226559999999</v>
      </c>
      <c r="AI167" s="73">
        <v>4999.0078119999998</v>
      </c>
      <c r="AJ167" s="73">
        <v>5019.435547</v>
      </c>
      <c r="AK167" s="68">
        <v>-1.4009999999999999E-3</v>
      </c>
    </row>
    <row r="168" spans="1:37" ht="15" customHeight="1">
      <c r="A168" s="63" t="s">
        <v>304</v>
      </c>
      <c r="B168" s="103" t="s">
        <v>305</v>
      </c>
      <c r="C168" s="103"/>
      <c r="D168" s="103"/>
      <c r="E168" s="103"/>
      <c r="F168" s="103"/>
      <c r="G168" s="103"/>
      <c r="H168" s="103"/>
      <c r="I168" s="103"/>
      <c r="J168" s="103"/>
      <c r="K168" s="103"/>
      <c r="L168" s="103"/>
      <c r="M168" s="103"/>
      <c r="N168" s="103"/>
      <c r="O168" s="103"/>
      <c r="P168" s="103"/>
      <c r="Q168" s="103"/>
      <c r="R168" s="103"/>
      <c r="S168" s="103"/>
      <c r="T168" s="103"/>
      <c r="U168" s="103"/>
      <c r="V168" s="103"/>
      <c r="W168" s="103"/>
      <c r="X168" s="103"/>
      <c r="Y168" s="103"/>
      <c r="Z168" s="103"/>
      <c r="AA168" s="103"/>
      <c r="AB168" s="103"/>
      <c r="AC168" s="103"/>
      <c r="AD168" s="103"/>
      <c r="AE168" s="103"/>
      <c r="AF168" s="103"/>
      <c r="AG168" s="103"/>
      <c r="AH168" s="103"/>
      <c r="AI168" s="103"/>
      <c r="AJ168" s="103"/>
      <c r="AK168" s="103"/>
    </row>
    <row r="169" spans="1:37" ht="15" customHeight="1">
      <c r="B169" s="74" t="s">
        <v>306</v>
      </c>
    </row>
    <row r="170" spans="1:37" ht="15" customHeight="1">
      <c r="B170" s="74" t="s">
        <v>307</v>
      </c>
    </row>
    <row r="171" spans="1:37" ht="15" customHeight="1">
      <c r="B171" s="74" t="s">
        <v>308</v>
      </c>
    </row>
    <row r="172" spans="1:37" ht="15" customHeight="1">
      <c r="B172" s="74" t="s">
        <v>309</v>
      </c>
    </row>
    <row r="173" spans="1:37" ht="15" customHeight="1">
      <c r="B173" s="74" t="s">
        <v>310</v>
      </c>
    </row>
    <row r="174" spans="1:37" ht="15" customHeight="1">
      <c r="B174" s="74" t="s">
        <v>311</v>
      </c>
    </row>
    <row r="175" spans="1:37" ht="15" customHeight="1">
      <c r="B175" s="74" t="s">
        <v>312</v>
      </c>
    </row>
    <row r="176" spans="1:37" ht="15" customHeight="1">
      <c r="B176" s="74" t="s">
        <v>313</v>
      </c>
    </row>
    <row r="177" spans="2:2" ht="15" customHeight="1">
      <c r="B177" s="74" t="s">
        <v>314</v>
      </c>
    </row>
    <row r="178" spans="2:2" ht="15" customHeight="1">
      <c r="B178" s="74" t="s">
        <v>315</v>
      </c>
    </row>
    <row r="179" spans="2:2" ht="15" customHeight="1">
      <c r="B179" s="74" t="s">
        <v>316</v>
      </c>
    </row>
    <row r="180" spans="2:2" ht="15" customHeight="1">
      <c r="B180" s="74" t="s">
        <v>317</v>
      </c>
    </row>
    <row r="181" spans="2:2" ht="15" customHeight="1">
      <c r="B181" s="74" t="s">
        <v>318</v>
      </c>
    </row>
    <row r="182" spans="2:2" ht="15" customHeight="1">
      <c r="B182" s="74" t="s">
        <v>319</v>
      </c>
    </row>
    <row r="183" spans="2:2" ht="15" customHeight="1">
      <c r="B183" s="74" t="s">
        <v>320</v>
      </c>
    </row>
    <row r="184" spans="2:2" ht="15" customHeight="1">
      <c r="B184" s="74" t="s">
        <v>321</v>
      </c>
    </row>
    <row r="185" spans="2:2" ht="15" customHeight="1">
      <c r="B185" s="74" t="s">
        <v>322</v>
      </c>
    </row>
    <row r="186" spans="2:2" ht="15" customHeight="1">
      <c r="B186" s="74" t="s">
        <v>323</v>
      </c>
    </row>
    <row r="187" spans="2:2" ht="15" customHeight="1">
      <c r="B187" s="74" t="s">
        <v>324</v>
      </c>
    </row>
    <row r="188" spans="2:2" ht="15" customHeight="1">
      <c r="B188" s="74" t="s">
        <v>325</v>
      </c>
    </row>
    <row r="189" spans="2:2" ht="15" customHeight="1">
      <c r="B189" s="74" t="s">
        <v>326</v>
      </c>
    </row>
    <row r="190" spans="2:2" ht="15" customHeight="1">
      <c r="B190" s="74" t="s">
        <v>327</v>
      </c>
    </row>
    <row r="191" spans="2:2" ht="15" customHeight="1">
      <c r="B191" s="74" t="s">
        <v>328</v>
      </c>
    </row>
    <row r="192" spans="2:2" ht="15" customHeight="1">
      <c r="B192" s="74" t="s">
        <v>329</v>
      </c>
    </row>
    <row r="193" spans="2:2" ht="15" customHeight="1">
      <c r="B193" s="74" t="s">
        <v>330</v>
      </c>
    </row>
    <row r="194" spans="2:2" ht="15" customHeight="1">
      <c r="B194" s="74" t="s">
        <v>331</v>
      </c>
    </row>
    <row r="195" spans="2:2" ht="15" customHeight="1">
      <c r="B195" s="74" t="s">
        <v>332</v>
      </c>
    </row>
    <row r="196" spans="2:2" ht="15" customHeight="1">
      <c r="B196" s="74" t="s">
        <v>333</v>
      </c>
    </row>
    <row r="197" spans="2:2" ht="15" customHeight="1">
      <c r="B197" s="74" t="s">
        <v>334</v>
      </c>
    </row>
    <row r="198" spans="2:2" ht="15" customHeight="1">
      <c r="B198" s="74" t="s">
        <v>335</v>
      </c>
    </row>
    <row r="199" spans="2:2" ht="15" customHeight="1">
      <c r="B199" s="74" t="s">
        <v>336</v>
      </c>
    </row>
    <row r="200" spans="2:2" ht="15" customHeight="1">
      <c r="B200" s="74" t="s">
        <v>337</v>
      </c>
    </row>
    <row r="201" spans="2:2" ht="15" customHeight="1">
      <c r="B201" s="74" t="s">
        <v>338</v>
      </c>
    </row>
    <row r="202" spans="2:2" ht="15" customHeight="1">
      <c r="B202" s="74" t="s">
        <v>339</v>
      </c>
    </row>
    <row r="203" spans="2:2" ht="15" customHeight="1">
      <c r="B203" s="74" t="s">
        <v>340</v>
      </c>
    </row>
    <row r="204" spans="2:2" ht="15" customHeight="1">
      <c r="B204" s="74" t="s">
        <v>341</v>
      </c>
    </row>
    <row r="205" spans="2:2" ht="15" customHeight="1">
      <c r="B205" s="74" t="s">
        <v>342</v>
      </c>
    </row>
    <row r="206" spans="2:2" ht="15" customHeight="1">
      <c r="B206" s="74" t="s">
        <v>343</v>
      </c>
    </row>
    <row r="207" spans="2:2" ht="15" customHeight="1">
      <c r="B207" s="74" t="s">
        <v>344</v>
      </c>
    </row>
    <row r="208" spans="2:2" ht="15" customHeight="1">
      <c r="B208" s="74" t="s">
        <v>345</v>
      </c>
    </row>
    <row r="209" spans="2:2" ht="15" customHeight="1">
      <c r="B209" s="74" t="s">
        <v>346</v>
      </c>
    </row>
  </sheetData>
  <mergeCells count="1">
    <mergeCell ref="B168:AK168"/>
  </mergeCells>
  <pageMargins left="0.75" right="0.75" top="1" bottom="1" header="0.5" footer="0.5"/>
  <pageSetup orientation="portrait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C6D7D6-C1BF-4F9F-9FB7-AEF39F743D33}">
  <sheetPr>
    <tabColor rgb="FF92D050"/>
  </sheetPr>
  <dimension ref="A1:AK171"/>
  <sheetViews>
    <sheetView workbookViewId="0">
      <pane xSplit="2" ySplit="1" topLeftCell="C2" activePane="bottomRight" state="frozen"/>
      <selection activeCell="C123" sqref="C123:D123"/>
      <selection pane="topRight" activeCell="C123" sqref="C123:D123"/>
      <selection pane="bottomLeft" activeCell="C123" sqref="C123:D123"/>
      <selection pane="bottomRight" activeCell="B1" sqref="B1"/>
    </sheetView>
  </sheetViews>
  <sheetFormatPr defaultColWidth="9.109375" defaultRowHeight="15" customHeight="1"/>
  <cols>
    <col min="1" max="1" width="20.88671875" style="9" hidden="1" customWidth="1"/>
    <col min="2" max="2" width="45.6640625" style="9" customWidth="1"/>
    <col min="3" max="37" width="9.109375" style="9"/>
    <col min="38" max="38" width="8" style="9" customWidth="1"/>
    <col min="39" max="16384" width="9.109375" style="9"/>
  </cols>
  <sheetData>
    <row r="1" spans="1:37" ht="15" customHeight="1" thickBot="1">
      <c r="B1" s="60" t="s">
        <v>92</v>
      </c>
      <c r="C1" s="61">
        <v>2017</v>
      </c>
      <c r="D1" s="61">
        <v>2018</v>
      </c>
      <c r="E1" s="61">
        <v>2019</v>
      </c>
      <c r="F1" s="61">
        <v>2020</v>
      </c>
      <c r="G1" s="61">
        <v>2021</v>
      </c>
      <c r="H1" s="61">
        <v>2022</v>
      </c>
      <c r="I1" s="61">
        <v>2023</v>
      </c>
      <c r="J1" s="61">
        <v>2024</v>
      </c>
      <c r="K1" s="61">
        <v>2025</v>
      </c>
      <c r="L1" s="61">
        <v>2026</v>
      </c>
      <c r="M1" s="61">
        <v>2027</v>
      </c>
      <c r="N1" s="61">
        <v>2028</v>
      </c>
      <c r="O1" s="61">
        <v>2029</v>
      </c>
      <c r="P1" s="61">
        <v>2030</v>
      </c>
      <c r="Q1" s="61">
        <v>2031</v>
      </c>
      <c r="R1" s="61">
        <v>2032</v>
      </c>
      <c r="S1" s="61">
        <v>2033</v>
      </c>
      <c r="T1" s="61">
        <v>2034</v>
      </c>
      <c r="U1" s="61">
        <v>2035</v>
      </c>
      <c r="V1" s="61">
        <v>2036</v>
      </c>
      <c r="W1" s="61">
        <v>2037</v>
      </c>
      <c r="X1" s="61">
        <v>2038</v>
      </c>
      <c r="Y1" s="61">
        <v>2039</v>
      </c>
      <c r="Z1" s="61">
        <v>2040</v>
      </c>
      <c r="AA1" s="61">
        <v>2041</v>
      </c>
      <c r="AB1" s="61">
        <v>2042</v>
      </c>
      <c r="AC1" s="61">
        <v>2043</v>
      </c>
      <c r="AD1" s="61">
        <v>2044</v>
      </c>
      <c r="AE1" s="61">
        <v>2045</v>
      </c>
      <c r="AF1" s="61">
        <v>2046</v>
      </c>
      <c r="AG1" s="61">
        <v>2047</v>
      </c>
      <c r="AH1" s="61">
        <v>2048</v>
      </c>
      <c r="AI1" s="61">
        <v>2049</v>
      </c>
      <c r="AJ1" s="61">
        <v>2050</v>
      </c>
    </row>
    <row r="2" spans="1:37" ht="15" customHeight="1" thickTop="1"/>
    <row r="3" spans="1:37" ht="15" customHeight="1">
      <c r="C3" s="62" t="s">
        <v>93</v>
      </c>
      <c r="D3" s="62" t="s">
        <v>94</v>
      </c>
      <c r="E3" s="62"/>
      <c r="F3" s="62"/>
      <c r="G3" s="62"/>
    </row>
    <row r="4" spans="1:37" ht="15" customHeight="1">
      <c r="C4" s="62" t="s">
        <v>95</v>
      </c>
      <c r="D4" s="62" t="s">
        <v>96</v>
      </c>
      <c r="E4" s="62"/>
      <c r="F4" s="62"/>
      <c r="G4" s="62" t="s">
        <v>97</v>
      </c>
    </row>
    <row r="5" spans="1:37" ht="15" customHeight="1">
      <c r="C5" s="62" t="s">
        <v>98</v>
      </c>
      <c r="D5" s="62" t="s">
        <v>99</v>
      </c>
      <c r="E5" s="62"/>
      <c r="F5" s="62"/>
      <c r="G5" s="62"/>
    </row>
    <row r="6" spans="1:37" ht="15" customHeight="1">
      <c r="C6" s="62" t="s">
        <v>100</v>
      </c>
      <c r="D6" s="62"/>
      <c r="E6" s="62" t="s">
        <v>101</v>
      </c>
      <c r="F6" s="62"/>
      <c r="G6" s="62"/>
    </row>
    <row r="10" spans="1:37" ht="15" customHeight="1">
      <c r="A10" s="63" t="s">
        <v>347</v>
      </c>
      <c r="B10" s="64" t="s">
        <v>348</v>
      </c>
    </row>
    <row r="11" spans="1:37" ht="15" customHeight="1">
      <c r="B11" s="60" t="s">
        <v>349</v>
      </c>
    </row>
    <row r="12" spans="1:37" ht="15" customHeight="1">
      <c r="B12" s="60" t="s">
        <v>105</v>
      </c>
      <c r="C12" s="3" t="s">
        <v>105</v>
      </c>
      <c r="D12" s="3" t="s">
        <v>105</v>
      </c>
      <c r="E12" s="3" t="s">
        <v>105</v>
      </c>
      <c r="F12" s="3" t="s">
        <v>105</v>
      </c>
      <c r="G12" s="3" t="s">
        <v>105</v>
      </c>
      <c r="H12" s="3" t="s">
        <v>105</v>
      </c>
      <c r="I12" s="3" t="s">
        <v>105</v>
      </c>
      <c r="J12" s="3" t="s">
        <v>105</v>
      </c>
      <c r="K12" s="3" t="s">
        <v>105</v>
      </c>
      <c r="L12" s="3" t="s">
        <v>105</v>
      </c>
      <c r="M12" s="3" t="s">
        <v>105</v>
      </c>
      <c r="N12" s="3" t="s">
        <v>105</v>
      </c>
      <c r="O12" s="3" t="s">
        <v>105</v>
      </c>
      <c r="P12" s="3" t="s">
        <v>105</v>
      </c>
      <c r="Q12" s="3" t="s">
        <v>105</v>
      </c>
      <c r="R12" s="3" t="s">
        <v>105</v>
      </c>
      <c r="S12" s="3" t="s">
        <v>105</v>
      </c>
      <c r="T12" s="3" t="s">
        <v>105</v>
      </c>
      <c r="U12" s="3" t="s">
        <v>105</v>
      </c>
      <c r="V12" s="3" t="s">
        <v>105</v>
      </c>
      <c r="W12" s="3" t="s">
        <v>105</v>
      </c>
      <c r="X12" s="3" t="s">
        <v>105</v>
      </c>
      <c r="Y12" s="3" t="s">
        <v>105</v>
      </c>
      <c r="Z12" s="3" t="s">
        <v>105</v>
      </c>
      <c r="AA12" s="3" t="s">
        <v>105</v>
      </c>
      <c r="AB12" s="3" t="s">
        <v>105</v>
      </c>
      <c r="AC12" s="3" t="s">
        <v>105</v>
      </c>
      <c r="AD12" s="3" t="s">
        <v>105</v>
      </c>
      <c r="AE12" s="3" t="s">
        <v>105</v>
      </c>
      <c r="AF12" s="3" t="s">
        <v>105</v>
      </c>
      <c r="AG12" s="3" t="s">
        <v>105</v>
      </c>
      <c r="AH12" s="3" t="s">
        <v>105</v>
      </c>
      <c r="AI12" s="3" t="s">
        <v>105</v>
      </c>
      <c r="AJ12" s="3" t="s">
        <v>105</v>
      </c>
      <c r="AK12" s="3" t="s">
        <v>106</v>
      </c>
    </row>
    <row r="13" spans="1:37" ht="15" customHeight="1" thickBot="1">
      <c r="B13" s="61" t="s">
        <v>107</v>
      </c>
      <c r="C13" s="61">
        <v>2017</v>
      </c>
      <c r="D13" s="61">
        <v>2018</v>
      </c>
      <c r="E13" s="61">
        <v>2019</v>
      </c>
      <c r="F13" s="61">
        <v>2020</v>
      </c>
      <c r="G13" s="61">
        <v>2021</v>
      </c>
      <c r="H13" s="61">
        <v>2022</v>
      </c>
      <c r="I13" s="61">
        <v>2023</v>
      </c>
      <c r="J13" s="61">
        <v>2024</v>
      </c>
      <c r="K13" s="61">
        <v>2025</v>
      </c>
      <c r="L13" s="61">
        <v>2026</v>
      </c>
      <c r="M13" s="61">
        <v>2027</v>
      </c>
      <c r="N13" s="61">
        <v>2028</v>
      </c>
      <c r="O13" s="61">
        <v>2029</v>
      </c>
      <c r="P13" s="61">
        <v>2030</v>
      </c>
      <c r="Q13" s="61">
        <v>2031</v>
      </c>
      <c r="R13" s="61">
        <v>2032</v>
      </c>
      <c r="S13" s="61">
        <v>2033</v>
      </c>
      <c r="T13" s="61">
        <v>2034</v>
      </c>
      <c r="U13" s="61">
        <v>2035</v>
      </c>
      <c r="V13" s="61">
        <v>2036</v>
      </c>
      <c r="W13" s="61">
        <v>2037</v>
      </c>
      <c r="X13" s="61">
        <v>2038</v>
      </c>
      <c r="Y13" s="61">
        <v>2039</v>
      </c>
      <c r="Z13" s="61">
        <v>2040</v>
      </c>
      <c r="AA13" s="61">
        <v>2041</v>
      </c>
      <c r="AB13" s="61">
        <v>2042</v>
      </c>
      <c r="AC13" s="61">
        <v>2043</v>
      </c>
      <c r="AD13" s="61">
        <v>2044</v>
      </c>
      <c r="AE13" s="61">
        <v>2045</v>
      </c>
      <c r="AF13" s="61">
        <v>2046</v>
      </c>
      <c r="AG13" s="61">
        <v>2047</v>
      </c>
      <c r="AH13" s="61">
        <v>2048</v>
      </c>
      <c r="AI13" s="61">
        <v>2049</v>
      </c>
      <c r="AJ13" s="61">
        <v>2050</v>
      </c>
      <c r="AK13" s="61">
        <v>2050</v>
      </c>
    </row>
    <row r="14" spans="1:37" ht="15" customHeight="1" thickTop="1"/>
    <row r="15" spans="1:37" ht="15" customHeight="1">
      <c r="B15" s="65" t="s">
        <v>108</v>
      </c>
    </row>
    <row r="16" spans="1:37" ht="15" customHeight="1">
      <c r="A16" s="63" t="s">
        <v>350</v>
      </c>
      <c r="B16" s="66" t="s">
        <v>110</v>
      </c>
      <c r="C16" s="67">
        <v>17.851991999999999</v>
      </c>
      <c r="D16" s="67">
        <v>21.003157000000002</v>
      </c>
      <c r="E16" s="67">
        <v>23.486315000000001</v>
      </c>
      <c r="F16" s="67">
        <v>25.020437000000001</v>
      </c>
      <c r="G16" s="67">
        <v>26.236104999999998</v>
      </c>
      <c r="H16" s="67">
        <v>27.399304999999998</v>
      </c>
      <c r="I16" s="67">
        <v>28.346443000000001</v>
      </c>
      <c r="J16" s="67">
        <v>29.307613</v>
      </c>
      <c r="K16" s="67">
        <v>30.273872000000001</v>
      </c>
      <c r="L16" s="67">
        <v>31.130103999999999</v>
      </c>
      <c r="M16" s="67">
        <v>31.824847999999999</v>
      </c>
      <c r="N16" s="67">
        <v>32.370097999999999</v>
      </c>
      <c r="O16" s="67">
        <v>32.872039999999998</v>
      </c>
      <c r="P16" s="67">
        <v>33.119883999999999</v>
      </c>
      <c r="Q16" s="67">
        <v>33.315376000000001</v>
      </c>
      <c r="R16" s="67">
        <v>33.559277000000002</v>
      </c>
      <c r="S16" s="67">
        <v>33.850318999999999</v>
      </c>
      <c r="T16" s="67">
        <v>34.150444</v>
      </c>
      <c r="U16" s="67">
        <v>34.432910999999997</v>
      </c>
      <c r="V16" s="67">
        <v>34.72401</v>
      </c>
      <c r="W16" s="67">
        <v>34.963481999999999</v>
      </c>
      <c r="X16" s="67">
        <v>35.156421999999999</v>
      </c>
      <c r="Y16" s="67">
        <v>35.333565</v>
      </c>
      <c r="Z16" s="67">
        <v>35.494838999999999</v>
      </c>
      <c r="AA16" s="67">
        <v>35.608921000000002</v>
      </c>
      <c r="AB16" s="67">
        <v>35.731583000000001</v>
      </c>
      <c r="AC16" s="67">
        <v>35.861324000000003</v>
      </c>
      <c r="AD16" s="67">
        <v>35.987301000000002</v>
      </c>
      <c r="AE16" s="67">
        <v>36.083064999999998</v>
      </c>
      <c r="AF16" s="67">
        <v>36.142761</v>
      </c>
      <c r="AG16" s="67">
        <v>36.17841</v>
      </c>
      <c r="AH16" s="67">
        <v>36.198005999999999</v>
      </c>
      <c r="AI16" s="67">
        <v>36.170653999999999</v>
      </c>
      <c r="AJ16" s="67">
        <v>36.084465000000002</v>
      </c>
      <c r="AK16" s="68">
        <v>1.7056000000000002E-2</v>
      </c>
    </row>
    <row r="17" spans="1:37" ht="15" customHeight="1">
      <c r="A17" s="63" t="s">
        <v>351</v>
      </c>
      <c r="B17" s="66" t="s">
        <v>134</v>
      </c>
      <c r="C17" s="67">
        <v>18.591125000000002</v>
      </c>
      <c r="D17" s="67">
        <v>22.209574</v>
      </c>
      <c r="E17" s="67">
        <v>22.61862</v>
      </c>
      <c r="F17" s="67">
        <v>23.15081</v>
      </c>
      <c r="G17" s="67">
        <v>23.445747000000001</v>
      </c>
      <c r="H17" s="67">
        <v>23.637277999999998</v>
      </c>
      <c r="I17" s="67">
        <v>24.200952999999998</v>
      </c>
      <c r="J17" s="67">
        <v>25.194348999999999</v>
      </c>
      <c r="K17" s="67">
        <v>25.720345999999999</v>
      </c>
      <c r="L17" s="67">
        <v>26.141515999999999</v>
      </c>
      <c r="M17" s="67">
        <v>26.839119</v>
      </c>
      <c r="N17" s="67">
        <v>27.034019000000001</v>
      </c>
      <c r="O17" s="67">
        <v>27.503865999999999</v>
      </c>
      <c r="P17" s="67">
        <v>27.707671999999999</v>
      </c>
      <c r="Q17" s="67">
        <v>27.931259000000001</v>
      </c>
      <c r="R17" s="67">
        <v>28.236163999999999</v>
      </c>
      <c r="S17" s="67">
        <v>28.564406999999999</v>
      </c>
      <c r="T17" s="67">
        <v>28.637232000000001</v>
      </c>
      <c r="U17" s="67">
        <v>28.869236000000001</v>
      </c>
      <c r="V17" s="67">
        <v>29.240248000000001</v>
      </c>
      <c r="W17" s="67">
        <v>29.147207000000002</v>
      </c>
      <c r="X17" s="67">
        <v>29.317833</v>
      </c>
      <c r="Y17" s="67">
        <v>29.475826000000001</v>
      </c>
      <c r="Z17" s="67">
        <v>29.656288</v>
      </c>
      <c r="AA17" s="67">
        <v>29.697346</v>
      </c>
      <c r="AB17" s="67">
        <v>29.872146999999998</v>
      </c>
      <c r="AC17" s="67">
        <v>29.885083999999999</v>
      </c>
      <c r="AD17" s="67">
        <v>29.808869999999999</v>
      </c>
      <c r="AE17" s="67">
        <v>29.869741000000001</v>
      </c>
      <c r="AF17" s="67">
        <v>29.770029000000001</v>
      </c>
      <c r="AG17" s="67">
        <v>29.674028</v>
      </c>
      <c r="AH17" s="67">
        <v>29.717331000000001</v>
      </c>
      <c r="AI17" s="67">
        <v>29.654074000000001</v>
      </c>
      <c r="AJ17" s="67">
        <v>29.627223999999998</v>
      </c>
      <c r="AK17" s="68">
        <v>9.0460000000000002E-3</v>
      </c>
    </row>
    <row r="18" spans="1:37" ht="15" customHeight="1">
      <c r="A18" s="63" t="s">
        <v>352</v>
      </c>
      <c r="B18" s="66" t="s">
        <v>116</v>
      </c>
      <c r="C18" s="67">
        <v>10.762053</v>
      </c>
      <c r="D18" s="67">
        <v>10.349462000000001</v>
      </c>
      <c r="E18" s="67">
        <v>10.308386</v>
      </c>
      <c r="F18" s="67">
        <v>10.587700999999999</v>
      </c>
      <c r="G18" s="67">
        <v>10.665958</v>
      </c>
      <c r="H18" s="67">
        <v>10.81503</v>
      </c>
      <c r="I18" s="67">
        <v>11.049813</v>
      </c>
      <c r="J18" s="67">
        <v>11.28673</v>
      </c>
      <c r="K18" s="67">
        <v>11.514371000000001</v>
      </c>
      <c r="L18" s="67">
        <v>11.63411</v>
      </c>
      <c r="M18" s="67">
        <v>11.699192</v>
      </c>
      <c r="N18" s="67">
        <v>11.786046000000001</v>
      </c>
      <c r="O18" s="67">
        <v>12.120506000000001</v>
      </c>
      <c r="P18" s="67">
        <v>12.181336</v>
      </c>
      <c r="Q18" s="67">
        <v>12.255589000000001</v>
      </c>
      <c r="R18" s="67">
        <v>12.368527</v>
      </c>
      <c r="S18" s="67">
        <v>12.473045000000001</v>
      </c>
      <c r="T18" s="67">
        <v>12.538551999999999</v>
      </c>
      <c r="U18" s="67">
        <v>12.603673000000001</v>
      </c>
      <c r="V18" s="67">
        <v>12.676019</v>
      </c>
      <c r="W18" s="67">
        <v>12.750778</v>
      </c>
      <c r="X18" s="67">
        <v>12.781488</v>
      </c>
      <c r="Y18" s="67">
        <v>12.826852000000001</v>
      </c>
      <c r="Z18" s="67">
        <v>12.890895</v>
      </c>
      <c r="AA18" s="67">
        <v>12.929836999999999</v>
      </c>
      <c r="AB18" s="67">
        <v>12.990046</v>
      </c>
      <c r="AC18" s="67">
        <v>13.067600000000001</v>
      </c>
      <c r="AD18" s="67">
        <v>13.141575</v>
      </c>
      <c r="AE18" s="67">
        <v>13.236176</v>
      </c>
      <c r="AF18" s="67">
        <v>13.316609</v>
      </c>
      <c r="AG18" s="67">
        <v>13.400805999999999</v>
      </c>
      <c r="AH18" s="67">
        <v>13.505687</v>
      </c>
      <c r="AI18" s="67">
        <v>13.635227</v>
      </c>
      <c r="AJ18" s="67">
        <v>13.725849999999999</v>
      </c>
      <c r="AK18" s="68">
        <v>8.8620000000000001E-3</v>
      </c>
    </row>
    <row r="19" spans="1:37" ht="15" customHeight="1">
      <c r="A19" s="63" t="s">
        <v>353</v>
      </c>
      <c r="B19" s="66" t="s">
        <v>120</v>
      </c>
      <c r="C19" s="67">
        <v>38.488106000000002</v>
      </c>
      <c r="D19" s="67">
        <v>36.633426999999998</v>
      </c>
      <c r="E19" s="67">
        <v>36.262298999999999</v>
      </c>
      <c r="F19" s="67">
        <v>36.259982999999998</v>
      </c>
      <c r="G19" s="67">
        <v>36.111263000000001</v>
      </c>
      <c r="H19" s="67">
        <v>36.213172999999998</v>
      </c>
      <c r="I19" s="67">
        <v>36.413792000000001</v>
      </c>
      <c r="J19" s="67">
        <v>36.779381000000001</v>
      </c>
      <c r="K19" s="67">
        <v>37.243701999999999</v>
      </c>
      <c r="L19" s="67">
        <v>37.598320000000001</v>
      </c>
      <c r="M19" s="67">
        <v>37.735236999999998</v>
      </c>
      <c r="N19" s="67">
        <v>37.899704</v>
      </c>
      <c r="O19" s="67">
        <v>37.947296000000001</v>
      </c>
      <c r="P19" s="67">
        <v>38.082180000000001</v>
      </c>
      <c r="Q19" s="67">
        <v>38.186596000000002</v>
      </c>
      <c r="R19" s="67">
        <v>38.398513999999999</v>
      </c>
      <c r="S19" s="67">
        <v>38.522705000000002</v>
      </c>
      <c r="T19" s="67">
        <v>38.597900000000003</v>
      </c>
      <c r="U19" s="67">
        <v>38.626060000000003</v>
      </c>
      <c r="V19" s="67">
        <v>38.690536000000002</v>
      </c>
      <c r="W19" s="67">
        <v>38.784931</v>
      </c>
      <c r="X19" s="67">
        <v>38.775821999999998</v>
      </c>
      <c r="Y19" s="67">
        <v>38.722588000000002</v>
      </c>
      <c r="Z19" s="67">
        <v>38.576571999999999</v>
      </c>
      <c r="AA19" s="67">
        <v>38.678516000000002</v>
      </c>
      <c r="AB19" s="67">
        <v>38.591090999999999</v>
      </c>
      <c r="AC19" s="67">
        <v>38.546447999999998</v>
      </c>
      <c r="AD19" s="67">
        <v>38.507652</v>
      </c>
      <c r="AE19" s="67">
        <v>38.540691000000002</v>
      </c>
      <c r="AF19" s="67">
        <v>38.607036999999998</v>
      </c>
      <c r="AG19" s="67">
        <v>38.672012000000002</v>
      </c>
      <c r="AH19" s="67">
        <v>38.735863000000002</v>
      </c>
      <c r="AI19" s="67">
        <v>38.737144000000001</v>
      </c>
      <c r="AJ19" s="67">
        <v>38.679893</v>
      </c>
      <c r="AK19" s="68">
        <v>1.6999999999999999E-3</v>
      </c>
    </row>
    <row r="21" spans="1:37" ht="15" customHeight="1">
      <c r="B21" s="65" t="s">
        <v>128</v>
      </c>
    </row>
    <row r="22" spans="1:37" ht="15" customHeight="1">
      <c r="A22" s="63" t="s">
        <v>354</v>
      </c>
      <c r="B22" s="66" t="s">
        <v>110</v>
      </c>
      <c r="C22" s="67">
        <v>15.959046000000001</v>
      </c>
      <c r="D22" s="67">
        <v>18.188956999999998</v>
      </c>
      <c r="E22" s="67">
        <v>19.210678000000001</v>
      </c>
      <c r="F22" s="67">
        <v>19.338408999999999</v>
      </c>
      <c r="G22" s="67">
        <v>19.6614</v>
      </c>
      <c r="H22" s="67">
        <v>20.217510000000001</v>
      </c>
      <c r="I22" s="67">
        <v>20.614308999999999</v>
      </c>
      <c r="J22" s="67">
        <v>21.146528</v>
      </c>
      <c r="K22" s="67">
        <v>21.707816999999999</v>
      </c>
      <c r="L22" s="67">
        <v>22.143961000000001</v>
      </c>
      <c r="M22" s="67">
        <v>22.441953999999999</v>
      </c>
      <c r="N22" s="67">
        <v>22.649398999999999</v>
      </c>
      <c r="O22" s="67">
        <v>22.961438999999999</v>
      </c>
      <c r="P22" s="67">
        <v>23.013670000000001</v>
      </c>
      <c r="Q22" s="67">
        <v>23.085844000000002</v>
      </c>
      <c r="R22" s="67">
        <v>23.248446999999999</v>
      </c>
      <c r="S22" s="67">
        <v>23.447693000000001</v>
      </c>
      <c r="T22" s="67">
        <v>23.634193</v>
      </c>
      <c r="U22" s="67">
        <v>23.791270999999998</v>
      </c>
      <c r="V22" s="67">
        <v>23.962547000000001</v>
      </c>
      <c r="W22" s="67">
        <v>24.074074</v>
      </c>
      <c r="X22" s="67">
        <v>24.153725000000001</v>
      </c>
      <c r="Y22" s="67">
        <v>24.239432999999998</v>
      </c>
      <c r="Z22" s="67">
        <v>24.319403000000001</v>
      </c>
      <c r="AA22" s="67">
        <v>24.356562</v>
      </c>
      <c r="AB22" s="67">
        <v>24.424195999999998</v>
      </c>
      <c r="AC22" s="67">
        <v>24.501367999999999</v>
      </c>
      <c r="AD22" s="67">
        <v>24.572127999999999</v>
      </c>
      <c r="AE22" s="67">
        <v>24.610067000000001</v>
      </c>
      <c r="AF22" s="67">
        <v>24.620560000000001</v>
      </c>
      <c r="AG22" s="67">
        <v>24.621880999999998</v>
      </c>
      <c r="AH22" s="67">
        <v>24.6189</v>
      </c>
      <c r="AI22" s="67">
        <v>24.574491999999999</v>
      </c>
      <c r="AJ22" s="67">
        <v>24.486260999999999</v>
      </c>
      <c r="AK22" s="68">
        <v>9.3340000000000003E-3</v>
      </c>
    </row>
    <row r="23" spans="1:37" ht="15" customHeight="1">
      <c r="A23" s="63" t="s">
        <v>355</v>
      </c>
      <c r="B23" s="66" t="s">
        <v>134</v>
      </c>
      <c r="C23" s="67">
        <v>18.644584999999999</v>
      </c>
      <c r="D23" s="67">
        <v>22.280404999999998</v>
      </c>
      <c r="E23" s="67">
        <v>22.725206</v>
      </c>
      <c r="F23" s="67">
        <v>22.275009000000001</v>
      </c>
      <c r="G23" s="67">
        <v>21.603639999999999</v>
      </c>
      <c r="H23" s="67">
        <v>20.817148</v>
      </c>
      <c r="I23" s="67">
        <v>20.410924999999999</v>
      </c>
      <c r="J23" s="67">
        <v>20.433827999999998</v>
      </c>
      <c r="K23" s="67">
        <v>20.957571000000002</v>
      </c>
      <c r="L23" s="67">
        <v>21.378405000000001</v>
      </c>
      <c r="M23" s="67">
        <v>22.065083000000001</v>
      </c>
      <c r="N23" s="67">
        <v>22.269238999999999</v>
      </c>
      <c r="O23" s="67">
        <v>23.032864</v>
      </c>
      <c r="P23" s="67">
        <v>23.216749</v>
      </c>
      <c r="Q23" s="67">
        <v>23.475693</v>
      </c>
      <c r="R23" s="67">
        <v>23.782392999999999</v>
      </c>
      <c r="S23" s="67">
        <v>24.081028</v>
      </c>
      <c r="T23" s="67">
        <v>24.154964</v>
      </c>
      <c r="U23" s="67">
        <v>24.390478000000002</v>
      </c>
      <c r="V23" s="67">
        <v>24.743936999999999</v>
      </c>
      <c r="W23" s="67">
        <v>24.665592</v>
      </c>
      <c r="X23" s="67">
        <v>24.835287000000001</v>
      </c>
      <c r="Y23" s="67">
        <v>24.992104000000001</v>
      </c>
      <c r="Z23" s="67">
        <v>25.145159</v>
      </c>
      <c r="AA23" s="67">
        <v>25.184843000000001</v>
      </c>
      <c r="AB23" s="67">
        <v>25.369177000000001</v>
      </c>
      <c r="AC23" s="67">
        <v>25.378827999999999</v>
      </c>
      <c r="AD23" s="67">
        <v>25.288364000000001</v>
      </c>
      <c r="AE23" s="67">
        <v>25.338854000000001</v>
      </c>
      <c r="AF23" s="67">
        <v>25.244297</v>
      </c>
      <c r="AG23" s="67">
        <v>25.142015000000001</v>
      </c>
      <c r="AH23" s="67">
        <v>25.180775000000001</v>
      </c>
      <c r="AI23" s="67">
        <v>25.116019999999999</v>
      </c>
      <c r="AJ23" s="67">
        <v>25.087949999999999</v>
      </c>
      <c r="AK23" s="68">
        <v>3.7160000000000001E-3</v>
      </c>
    </row>
    <row r="24" spans="1:37" ht="15" customHeight="1">
      <c r="A24" s="63" t="s">
        <v>356</v>
      </c>
      <c r="B24" s="66" t="s">
        <v>136</v>
      </c>
      <c r="C24" s="67">
        <v>7.1971360000000004</v>
      </c>
      <c r="D24" s="67">
        <v>9.1115860000000009</v>
      </c>
      <c r="E24" s="67">
        <v>7.1063109999999998</v>
      </c>
      <c r="F24" s="67">
        <v>7.9711590000000001</v>
      </c>
      <c r="G24" s="67">
        <v>8.6377199999999998</v>
      </c>
      <c r="H24" s="67">
        <v>9.1246340000000004</v>
      </c>
      <c r="I24" s="67">
        <v>9.9844480000000004</v>
      </c>
      <c r="J24" s="67">
        <v>11.003679</v>
      </c>
      <c r="K24" s="67">
        <v>11.225566000000001</v>
      </c>
      <c r="L24" s="67">
        <v>11.615656</v>
      </c>
      <c r="M24" s="67">
        <v>12.135197</v>
      </c>
      <c r="N24" s="67">
        <v>12.331656000000001</v>
      </c>
      <c r="O24" s="67">
        <v>12.732517</v>
      </c>
      <c r="P24" s="67">
        <v>12.839161000000001</v>
      </c>
      <c r="Q24" s="67">
        <v>13.047855</v>
      </c>
      <c r="R24" s="67">
        <v>13.29711</v>
      </c>
      <c r="S24" s="67">
        <v>13.377981999999999</v>
      </c>
      <c r="T24" s="67">
        <v>13.523300000000001</v>
      </c>
      <c r="U24" s="67">
        <v>13.667638</v>
      </c>
      <c r="V24" s="67">
        <v>13.912653000000001</v>
      </c>
      <c r="W24" s="67">
        <v>14.038328999999999</v>
      </c>
      <c r="X24" s="67">
        <v>14.095665</v>
      </c>
      <c r="Y24" s="67">
        <v>14.246784</v>
      </c>
      <c r="Z24" s="67">
        <v>14.360436</v>
      </c>
      <c r="AA24" s="67">
        <v>14.455023000000001</v>
      </c>
      <c r="AB24" s="67">
        <v>14.676252</v>
      </c>
      <c r="AC24" s="67">
        <v>14.718348000000001</v>
      </c>
      <c r="AD24" s="67">
        <v>14.716013</v>
      </c>
      <c r="AE24" s="67">
        <v>14.802880999999999</v>
      </c>
      <c r="AF24" s="67">
        <v>14.811135</v>
      </c>
      <c r="AG24" s="67">
        <v>14.843029</v>
      </c>
      <c r="AH24" s="67">
        <v>14.865582</v>
      </c>
      <c r="AI24" s="67">
        <v>14.836874</v>
      </c>
      <c r="AJ24" s="67">
        <v>14.844374999999999</v>
      </c>
      <c r="AK24" s="68">
        <v>1.5369000000000001E-2</v>
      </c>
    </row>
    <row r="25" spans="1:37" ht="15" customHeight="1">
      <c r="A25" s="63" t="s">
        <v>357</v>
      </c>
      <c r="B25" s="66" t="s">
        <v>116</v>
      </c>
      <c r="C25" s="67">
        <v>7.8142310000000004</v>
      </c>
      <c r="D25" s="67">
        <v>7.7051670000000003</v>
      </c>
      <c r="E25" s="67">
        <v>7.6449470000000002</v>
      </c>
      <c r="F25" s="67">
        <v>7.8359730000000001</v>
      </c>
      <c r="G25" s="67">
        <v>7.9456769999999999</v>
      </c>
      <c r="H25" s="67">
        <v>8.1237069999999996</v>
      </c>
      <c r="I25" s="67">
        <v>8.3852989999999998</v>
      </c>
      <c r="J25" s="67">
        <v>8.6505030000000005</v>
      </c>
      <c r="K25" s="67">
        <v>8.8299850000000006</v>
      </c>
      <c r="L25" s="67">
        <v>8.9054120000000001</v>
      </c>
      <c r="M25" s="67">
        <v>8.9320950000000003</v>
      </c>
      <c r="N25" s="67">
        <v>8.9842089999999999</v>
      </c>
      <c r="O25" s="67">
        <v>9.2375410000000002</v>
      </c>
      <c r="P25" s="67">
        <v>9.2636719999999997</v>
      </c>
      <c r="Q25" s="67">
        <v>9.3010129999999993</v>
      </c>
      <c r="R25" s="67">
        <v>9.3854050000000004</v>
      </c>
      <c r="S25" s="67">
        <v>9.4610579999999995</v>
      </c>
      <c r="T25" s="67">
        <v>9.4995279999999998</v>
      </c>
      <c r="U25" s="67">
        <v>9.5391910000000006</v>
      </c>
      <c r="V25" s="67">
        <v>9.5877499999999998</v>
      </c>
      <c r="W25" s="67">
        <v>9.6394699999999993</v>
      </c>
      <c r="X25" s="67">
        <v>9.6487599999999993</v>
      </c>
      <c r="Y25" s="67">
        <v>9.674137</v>
      </c>
      <c r="Z25" s="67">
        <v>9.7191089999999996</v>
      </c>
      <c r="AA25" s="67">
        <v>9.7399050000000003</v>
      </c>
      <c r="AB25" s="67">
        <v>9.782349</v>
      </c>
      <c r="AC25" s="67">
        <v>9.8417080000000006</v>
      </c>
      <c r="AD25" s="67">
        <v>9.8977369999999993</v>
      </c>
      <c r="AE25" s="67">
        <v>9.9742730000000002</v>
      </c>
      <c r="AF25" s="67">
        <v>10.037468000000001</v>
      </c>
      <c r="AG25" s="67">
        <v>10.104244</v>
      </c>
      <c r="AH25" s="67">
        <v>10.191965</v>
      </c>
      <c r="AI25" s="67">
        <v>10.303789999999999</v>
      </c>
      <c r="AJ25" s="67">
        <v>10.377399</v>
      </c>
      <c r="AK25" s="68">
        <v>9.3480000000000004E-3</v>
      </c>
    </row>
    <row r="26" spans="1:37" ht="15" customHeight="1">
      <c r="A26" s="63" t="s">
        <v>358</v>
      </c>
      <c r="B26" s="66" t="s">
        <v>120</v>
      </c>
      <c r="C26" s="67">
        <v>32.504447999999996</v>
      </c>
      <c r="D26" s="67">
        <v>31.756233000000002</v>
      </c>
      <c r="E26" s="67">
        <v>31.498425999999998</v>
      </c>
      <c r="F26" s="67">
        <v>30.646571999999999</v>
      </c>
      <c r="G26" s="67">
        <v>30.232493999999999</v>
      </c>
      <c r="H26" s="67">
        <v>30.240819999999999</v>
      </c>
      <c r="I26" s="67">
        <v>30.242937000000001</v>
      </c>
      <c r="J26" s="67">
        <v>30.472518999999998</v>
      </c>
      <c r="K26" s="67">
        <v>30.834257000000001</v>
      </c>
      <c r="L26" s="67">
        <v>31.029245</v>
      </c>
      <c r="M26" s="67">
        <v>31.025385</v>
      </c>
      <c r="N26" s="67">
        <v>31.067132999999998</v>
      </c>
      <c r="O26" s="67">
        <v>30.996099000000001</v>
      </c>
      <c r="P26" s="67">
        <v>31.074831</v>
      </c>
      <c r="Q26" s="67">
        <v>31.091024000000001</v>
      </c>
      <c r="R26" s="67">
        <v>31.218472999999999</v>
      </c>
      <c r="S26" s="67">
        <v>31.246531000000001</v>
      </c>
      <c r="T26" s="67">
        <v>31.258299000000001</v>
      </c>
      <c r="U26" s="67">
        <v>31.232683000000002</v>
      </c>
      <c r="V26" s="67">
        <v>31.266838</v>
      </c>
      <c r="W26" s="67">
        <v>31.298508000000002</v>
      </c>
      <c r="X26" s="67">
        <v>31.240503</v>
      </c>
      <c r="Y26" s="67">
        <v>31.132947999999999</v>
      </c>
      <c r="Z26" s="67">
        <v>30.938320000000001</v>
      </c>
      <c r="AA26" s="67">
        <v>31.002241000000001</v>
      </c>
      <c r="AB26" s="67">
        <v>30.879759</v>
      </c>
      <c r="AC26" s="67">
        <v>30.825565000000001</v>
      </c>
      <c r="AD26" s="67">
        <v>30.744913</v>
      </c>
      <c r="AE26" s="67">
        <v>30.716418999999998</v>
      </c>
      <c r="AF26" s="67">
        <v>30.698740000000001</v>
      </c>
      <c r="AG26" s="67">
        <v>30.691092999999999</v>
      </c>
      <c r="AH26" s="67">
        <v>30.693128999999999</v>
      </c>
      <c r="AI26" s="67">
        <v>30.650694000000001</v>
      </c>
      <c r="AJ26" s="67">
        <v>30.547052000000001</v>
      </c>
      <c r="AK26" s="68">
        <v>-1.212E-3</v>
      </c>
    </row>
    <row r="28" spans="1:37" ht="15" customHeight="1">
      <c r="B28" s="65" t="s">
        <v>359</v>
      </c>
    </row>
    <row r="29" spans="1:37" ht="15" customHeight="1">
      <c r="A29" s="63" t="s">
        <v>360</v>
      </c>
      <c r="B29" s="66" t="s">
        <v>110</v>
      </c>
      <c r="C29" s="67">
        <v>12.893878000000001</v>
      </c>
      <c r="D29" s="67">
        <v>13.672765999999999</v>
      </c>
      <c r="E29" s="67">
        <v>14.229456000000001</v>
      </c>
      <c r="F29" s="67">
        <v>14.146156</v>
      </c>
      <c r="G29" s="67">
        <v>14.457965</v>
      </c>
      <c r="H29" s="67">
        <v>15.023512</v>
      </c>
      <c r="I29" s="67">
        <v>15.380255</v>
      </c>
      <c r="J29" s="67">
        <v>15.911363</v>
      </c>
      <c r="K29" s="67">
        <v>16.460713999999999</v>
      </c>
      <c r="L29" s="67">
        <v>16.864187000000001</v>
      </c>
      <c r="M29" s="67">
        <v>17.128958000000001</v>
      </c>
      <c r="N29" s="67">
        <v>17.313670999999999</v>
      </c>
      <c r="O29" s="67">
        <v>17.368542000000001</v>
      </c>
      <c r="P29" s="67">
        <v>17.412827</v>
      </c>
      <c r="Q29" s="67">
        <v>17.449695999999999</v>
      </c>
      <c r="R29" s="67">
        <v>17.630033000000001</v>
      </c>
      <c r="S29" s="67">
        <v>17.835062000000001</v>
      </c>
      <c r="T29" s="67">
        <v>18.018038000000001</v>
      </c>
      <c r="U29" s="67">
        <v>18.168430000000001</v>
      </c>
      <c r="V29" s="67">
        <v>18.340060999999999</v>
      </c>
      <c r="W29" s="67">
        <v>18.440995999999998</v>
      </c>
      <c r="X29" s="67">
        <v>18.513915999999998</v>
      </c>
      <c r="Y29" s="67">
        <v>18.599657000000001</v>
      </c>
      <c r="Z29" s="67">
        <v>18.678833000000001</v>
      </c>
      <c r="AA29" s="67">
        <v>18.709067999999998</v>
      </c>
      <c r="AB29" s="67">
        <v>18.781182999999999</v>
      </c>
      <c r="AC29" s="67">
        <v>18.860766999999999</v>
      </c>
      <c r="AD29" s="67">
        <v>18.930902</v>
      </c>
      <c r="AE29" s="67">
        <v>18.963881000000001</v>
      </c>
      <c r="AF29" s="67">
        <v>18.969629000000001</v>
      </c>
      <c r="AG29" s="67">
        <v>18.969342999999999</v>
      </c>
      <c r="AH29" s="67">
        <v>18.966396</v>
      </c>
      <c r="AI29" s="67">
        <v>18.91544</v>
      </c>
      <c r="AJ29" s="67">
        <v>18.819980999999999</v>
      </c>
      <c r="AK29" s="68">
        <v>1.0035000000000001E-2</v>
      </c>
    </row>
    <row r="30" spans="1:37" ht="15" customHeight="1">
      <c r="A30" s="63" t="s">
        <v>361</v>
      </c>
      <c r="B30" s="66" t="s">
        <v>134</v>
      </c>
      <c r="C30" s="67">
        <v>18.578979</v>
      </c>
      <c r="D30" s="67">
        <v>22.200142</v>
      </c>
      <c r="E30" s="67">
        <v>22.630434000000001</v>
      </c>
      <c r="F30" s="67">
        <v>22.178046999999999</v>
      </c>
      <c r="G30" s="67">
        <v>21.516881999999999</v>
      </c>
      <c r="H30" s="67">
        <v>20.749504000000002</v>
      </c>
      <c r="I30" s="67">
        <v>20.359051000000001</v>
      </c>
      <c r="J30" s="67">
        <v>20.412738999999998</v>
      </c>
      <c r="K30" s="67">
        <v>20.976004</v>
      </c>
      <c r="L30" s="67">
        <v>21.402477000000001</v>
      </c>
      <c r="M30" s="67">
        <v>22.098866999999998</v>
      </c>
      <c r="N30" s="67">
        <v>22.325351999999999</v>
      </c>
      <c r="O30" s="67">
        <v>22.829546000000001</v>
      </c>
      <c r="P30" s="67">
        <v>23.023192999999999</v>
      </c>
      <c r="Q30" s="67">
        <v>23.253273</v>
      </c>
      <c r="R30" s="67">
        <v>23.570374000000001</v>
      </c>
      <c r="S30" s="67">
        <v>23.853739000000001</v>
      </c>
      <c r="T30" s="67">
        <v>23.943228000000001</v>
      </c>
      <c r="U30" s="67">
        <v>24.191807000000001</v>
      </c>
      <c r="V30" s="67">
        <v>24.538627999999999</v>
      </c>
      <c r="W30" s="67">
        <v>24.476156</v>
      </c>
      <c r="X30" s="67">
        <v>24.652000000000001</v>
      </c>
      <c r="Y30" s="67">
        <v>24.815096</v>
      </c>
      <c r="Z30" s="67">
        <v>24.956783000000001</v>
      </c>
      <c r="AA30" s="67">
        <v>24.997990000000001</v>
      </c>
      <c r="AB30" s="67">
        <v>25.187014000000001</v>
      </c>
      <c r="AC30" s="67">
        <v>25.196489</v>
      </c>
      <c r="AD30" s="67">
        <v>25.093475000000002</v>
      </c>
      <c r="AE30" s="67">
        <v>25.143630999999999</v>
      </c>
      <c r="AF30" s="67">
        <v>25.042238000000001</v>
      </c>
      <c r="AG30" s="67">
        <v>24.926275</v>
      </c>
      <c r="AH30" s="67">
        <v>24.968615</v>
      </c>
      <c r="AI30" s="67">
        <v>24.909929000000002</v>
      </c>
      <c r="AJ30" s="67">
        <v>24.890149999999998</v>
      </c>
      <c r="AK30" s="68">
        <v>3.581E-3</v>
      </c>
    </row>
    <row r="31" spans="1:37" ht="15" customHeight="1">
      <c r="A31" s="63" t="s">
        <v>362</v>
      </c>
      <c r="B31" s="66" t="s">
        <v>136</v>
      </c>
      <c r="C31" s="67">
        <v>6.7770619999999999</v>
      </c>
      <c r="D31" s="67">
        <v>8.5998470000000005</v>
      </c>
      <c r="E31" s="67">
        <v>7.191624</v>
      </c>
      <c r="F31" s="67">
        <v>8.3465810000000005</v>
      </c>
      <c r="G31" s="67">
        <v>9.4431239999999992</v>
      </c>
      <c r="H31" s="67">
        <v>10.349281</v>
      </c>
      <c r="I31" s="67">
        <v>11.596978</v>
      </c>
      <c r="J31" s="67">
        <v>13.042707999999999</v>
      </c>
      <c r="K31" s="67">
        <v>13.284571</v>
      </c>
      <c r="L31" s="67">
        <v>13.671595999999999</v>
      </c>
      <c r="M31" s="67">
        <v>14.231192</v>
      </c>
      <c r="N31" s="67">
        <v>14.398548999999999</v>
      </c>
      <c r="O31" s="67">
        <v>14.80683</v>
      </c>
      <c r="P31" s="67">
        <v>14.915162</v>
      </c>
      <c r="Q31" s="67">
        <v>15.107379</v>
      </c>
      <c r="R31" s="67">
        <v>15.334104999999999</v>
      </c>
      <c r="S31" s="67">
        <v>15.475477</v>
      </c>
      <c r="T31" s="67">
        <v>15.581721999999999</v>
      </c>
      <c r="U31" s="67">
        <v>15.734812</v>
      </c>
      <c r="V31" s="67">
        <v>15.990114</v>
      </c>
      <c r="W31" s="67">
        <v>16.067254999999999</v>
      </c>
      <c r="X31" s="67">
        <v>16.133452999999999</v>
      </c>
      <c r="Y31" s="67">
        <v>16.273457000000001</v>
      </c>
      <c r="Z31" s="67">
        <v>16.401865000000001</v>
      </c>
      <c r="AA31" s="67">
        <v>16.486775999999999</v>
      </c>
      <c r="AB31" s="67">
        <v>16.706976000000001</v>
      </c>
      <c r="AC31" s="67">
        <v>16.738852000000001</v>
      </c>
      <c r="AD31" s="67">
        <v>16.732500000000002</v>
      </c>
      <c r="AE31" s="67">
        <v>16.807371</v>
      </c>
      <c r="AF31" s="67">
        <v>16.814329000000001</v>
      </c>
      <c r="AG31" s="67">
        <v>16.841740000000001</v>
      </c>
      <c r="AH31" s="67">
        <v>16.858460999999998</v>
      </c>
      <c r="AI31" s="67">
        <v>16.825422</v>
      </c>
      <c r="AJ31" s="67">
        <v>16.827777999999999</v>
      </c>
      <c r="AK31" s="68">
        <v>2.1198999999999999E-2</v>
      </c>
    </row>
    <row r="32" spans="1:37" ht="15" customHeight="1">
      <c r="A32" s="63" t="s">
        <v>363</v>
      </c>
      <c r="B32" s="66" t="s">
        <v>364</v>
      </c>
      <c r="C32" s="67">
        <v>3.882441</v>
      </c>
      <c r="D32" s="67">
        <v>3.89018</v>
      </c>
      <c r="E32" s="67">
        <v>3.9292989999999999</v>
      </c>
      <c r="F32" s="67">
        <v>3.9911599999999998</v>
      </c>
      <c r="G32" s="67">
        <v>3.9011830000000001</v>
      </c>
      <c r="H32" s="67">
        <v>3.9090189999999998</v>
      </c>
      <c r="I32" s="67">
        <v>4.0262250000000002</v>
      </c>
      <c r="J32" s="67">
        <v>4.1779270000000004</v>
      </c>
      <c r="K32" s="67">
        <v>4.3945990000000004</v>
      </c>
      <c r="L32" s="67">
        <v>4.471222</v>
      </c>
      <c r="M32" s="67">
        <v>4.4887119999999996</v>
      </c>
      <c r="N32" s="67">
        <v>4.5614819999999998</v>
      </c>
      <c r="O32" s="67">
        <v>4.5557129999999999</v>
      </c>
      <c r="P32" s="67">
        <v>4.5894469999999998</v>
      </c>
      <c r="Q32" s="67">
        <v>4.5766710000000002</v>
      </c>
      <c r="R32" s="67">
        <v>4.6988320000000003</v>
      </c>
      <c r="S32" s="67">
        <v>4.7630100000000004</v>
      </c>
      <c r="T32" s="67">
        <v>4.8079669999999997</v>
      </c>
      <c r="U32" s="67">
        <v>4.8476470000000003</v>
      </c>
      <c r="V32" s="67">
        <v>4.9155860000000002</v>
      </c>
      <c r="W32" s="67">
        <v>4.945252</v>
      </c>
      <c r="X32" s="67">
        <v>4.9520390000000001</v>
      </c>
      <c r="Y32" s="67">
        <v>4.9726759999999999</v>
      </c>
      <c r="Z32" s="67">
        <v>5.0305119999999999</v>
      </c>
      <c r="AA32" s="67">
        <v>5.0251960000000002</v>
      </c>
      <c r="AB32" s="67">
        <v>5.0657550000000002</v>
      </c>
      <c r="AC32" s="67">
        <v>5.1269600000000004</v>
      </c>
      <c r="AD32" s="67">
        <v>5.209015</v>
      </c>
      <c r="AE32" s="67">
        <v>5.2887209999999998</v>
      </c>
      <c r="AF32" s="67">
        <v>5.3486390000000004</v>
      </c>
      <c r="AG32" s="67">
        <v>5.4245469999999996</v>
      </c>
      <c r="AH32" s="67">
        <v>5.5511109999999997</v>
      </c>
      <c r="AI32" s="67">
        <v>5.6553009999999997</v>
      </c>
      <c r="AJ32" s="67">
        <v>5.7391629999999996</v>
      </c>
      <c r="AK32" s="68">
        <v>1.2226000000000001E-2</v>
      </c>
    </row>
    <row r="33" spans="1:37" ht="15" customHeight="1">
      <c r="A33" s="63" t="s">
        <v>365</v>
      </c>
      <c r="B33" s="66" t="s">
        <v>169</v>
      </c>
      <c r="C33" s="67">
        <v>4.6546649999999996</v>
      </c>
      <c r="D33" s="67">
        <v>5.232799</v>
      </c>
      <c r="E33" s="67">
        <v>4.910609</v>
      </c>
      <c r="F33" s="67">
        <v>4.7979989999999999</v>
      </c>
      <c r="G33" s="67">
        <v>4.6075619999999997</v>
      </c>
      <c r="H33" s="67">
        <v>4.5412679999999996</v>
      </c>
      <c r="I33" s="67">
        <v>4.5061349999999996</v>
      </c>
      <c r="J33" s="67">
        <v>4.5257019999999999</v>
      </c>
      <c r="K33" s="67">
        <v>4.5502760000000002</v>
      </c>
      <c r="L33" s="67">
        <v>4.5826320000000003</v>
      </c>
      <c r="M33" s="67">
        <v>4.6175569999999997</v>
      </c>
      <c r="N33" s="67">
        <v>4.6431740000000001</v>
      </c>
      <c r="O33" s="67">
        <v>4.6885279999999998</v>
      </c>
      <c r="P33" s="67">
        <v>4.7106849999999998</v>
      </c>
      <c r="Q33" s="67">
        <v>4.7482639999999998</v>
      </c>
      <c r="R33" s="67">
        <v>4.7781479999999998</v>
      </c>
      <c r="S33" s="67">
        <v>4.7896729999999996</v>
      </c>
      <c r="T33" s="67">
        <v>4.8049419999999996</v>
      </c>
      <c r="U33" s="67">
        <v>4.8272269999999997</v>
      </c>
      <c r="V33" s="67">
        <v>4.8500050000000003</v>
      </c>
      <c r="W33" s="67">
        <v>4.8617650000000001</v>
      </c>
      <c r="X33" s="67">
        <v>4.8752639999999996</v>
      </c>
      <c r="Y33" s="67">
        <v>4.883718</v>
      </c>
      <c r="Z33" s="67">
        <v>4.8905099999999999</v>
      </c>
      <c r="AA33" s="67">
        <v>4.9063889999999999</v>
      </c>
      <c r="AB33" s="67">
        <v>4.918361</v>
      </c>
      <c r="AC33" s="67">
        <v>4.9276099999999996</v>
      </c>
      <c r="AD33" s="67">
        <v>4.9461009999999996</v>
      </c>
      <c r="AE33" s="67">
        <v>4.9751960000000004</v>
      </c>
      <c r="AF33" s="67">
        <v>4.9832830000000001</v>
      </c>
      <c r="AG33" s="67">
        <v>4.997738</v>
      </c>
      <c r="AH33" s="67">
        <v>5.0115530000000001</v>
      </c>
      <c r="AI33" s="67">
        <v>5.0221010000000001</v>
      </c>
      <c r="AJ33" s="67">
        <v>5.033995</v>
      </c>
      <c r="AK33" s="68">
        <v>-1.2099999999999999E-3</v>
      </c>
    </row>
    <row r="34" spans="1:37" ht="15" customHeight="1">
      <c r="A34" s="63" t="s">
        <v>366</v>
      </c>
      <c r="B34" s="66" t="s">
        <v>171</v>
      </c>
      <c r="C34" s="67">
        <v>2.8399559999999999</v>
      </c>
      <c r="D34" s="67">
        <v>3.2970389999999998</v>
      </c>
      <c r="E34" s="67">
        <v>3.3016809999999999</v>
      </c>
      <c r="F34" s="67">
        <v>3.4485410000000001</v>
      </c>
      <c r="G34" s="67">
        <v>3.424077</v>
      </c>
      <c r="H34" s="67">
        <v>3.4384429999999999</v>
      </c>
      <c r="I34" s="67">
        <v>3.439368</v>
      </c>
      <c r="J34" s="67">
        <v>3.4278650000000002</v>
      </c>
      <c r="K34" s="67">
        <v>3.4496980000000002</v>
      </c>
      <c r="L34" s="67">
        <v>3.4632779999999999</v>
      </c>
      <c r="M34" s="67">
        <v>3.4795950000000002</v>
      </c>
      <c r="N34" s="67">
        <v>3.4810370000000002</v>
      </c>
      <c r="O34" s="67">
        <v>3.4944009999999999</v>
      </c>
      <c r="P34" s="67">
        <v>3.5134020000000001</v>
      </c>
      <c r="Q34" s="67">
        <v>3.5269330000000001</v>
      </c>
      <c r="R34" s="67">
        <v>3.526284</v>
      </c>
      <c r="S34" s="67">
        <v>3.5255380000000001</v>
      </c>
      <c r="T34" s="67">
        <v>3.5279910000000001</v>
      </c>
      <c r="U34" s="67">
        <v>3.5074879999999999</v>
      </c>
      <c r="V34" s="67">
        <v>3.5179260000000001</v>
      </c>
      <c r="W34" s="67">
        <v>3.5255019999999999</v>
      </c>
      <c r="X34" s="67">
        <v>3.5352079999999999</v>
      </c>
      <c r="Y34" s="67">
        <v>3.5426160000000002</v>
      </c>
      <c r="Z34" s="67">
        <v>3.546675</v>
      </c>
      <c r="AA34" s="67">
        <v>3.550233</v>
      </c>
      <c r="AB34" s="67">
        <v>3.5580620000000001</v>
      </c>
      <c r="AC34" s="67">
        <v>3.5640309999999999</v>
      </c>
      <c r="AD34" s="67">
        <v>3.5698889999999999</v>
      </c>
      <c r="AE34" s="67">
        <v>3.5777950000000001</v>
      </c>
      <c r="AF34" s="67">
        <v>3.5878100000000002</v>
      </c>
      <c r="AG34" s="67">
        <v>3.5943830000000001</v>
      </c>
      <c r="AH34" s="67">
        <v>3.6033740000000001</v>
      </c>
      <c r="AI34" s="67">
        <v>3.612724</v>
      </c>
      <c r="AJ34" s="67">
        <v>3.6222479999999999</v>
      </c>
      <c r="AK34" s="68">
        <v>2.944E-3</v>
      </c>
    </row>
    <row r="35" spans="1:37" ht="15" customHeight="1">
      <c r="A35" s="63" t="s">
        <v>367</v>
      </c>
      <c r="B35" s="66" t="s">
        <v>368</v>
      </c>
      <c r="C35" s="67">
        <v>0</v>
      </c>
      <c r="D35" s="67">
        <v>0</v>
      </c>
      <c r="E35" s="67">
        <v>0</v>
      </c>
      <c r="F35" s="67">
        <v>0</v>
      </c>
      <c r="G35" s="67">
        <v>0</v>
      </c>
      <c r="H35" s="67">
        <v>0</v>
      </c>
      <c r="I35" s="67">
        <v>0</v>
      </c>
      <c r="J35" s="67">
        <v>0</v>
      </c>
      <c r="K35" s="67">
        <v>0</v>
      </c>
      <c r="L35" s="67">
        <v>0</v>
      </c>
      <c r="M35" s="67">
        <v>0</v>
      </c>
      <c r="N35" s="67">
        <v>0</v>
      </c>
      <c r="O35" s="67">
        <v>0</v>
      </c>
      <c r="P35" s="67">
        <v>0</v>
      </c>
      <c r="Q35" s="67">
        <v>0</v>
      </c>
      <c r="R35" s="67">
        <v>0</v>
      </c>
      <c r="S35" s="67">
        <v>0</v>
      </c>
      <c r="T35" s="67">
        <v>0</v>
      </c>
      <c r="U35" s="67">
        <v>0</v>
      </c>
      <c r="V35" s="67">
        <v>0</v>
      </c>
      <c r="W35" s="67">
        <v>0</v>
      </c>
      <c r="X35" s="67">
        <v>0</v>
      </c>
      <c r="Y35" s="67">
        <v>0</v>
      </c>
      <c r="Z35" s="67">
        <v>0</v>
      </c>
      <c r="AA35" s="67">
        <v>0</v>
      </c>
      <c r="AB35" s="67">
        <v>0</v>
      </c>
      <c r="AC35" s="67">
        <v>0</v>
      </c>
      <c r="AD35" s="67">
        <v>0</v>
      </c>
      <c r="AE35" s="67">
        <v>0</v>
      </c>
      <c r="AF35" s="67">
        <v>0</v>
      </c>
      <c r="AG35" s="67">
        <v>0</v>
      </c>
      <c r="AH35" s="67">
        <v>0</v>
      </c>
      <c r="AI35" s="67">
        <v>0</v>
      </c>
      <c r="AJ35" s="67">
        <v>0</v>
      </c>
      <c r="AK35" s="68" t="s">
        <v>161</v>
      </c>
    </row>
    <row r="36" spans="1:37" ht="15" customHeight="1">
      <c r="A36" s="63" t="s">
        <v>369</v>
      </c>
      <c r="B36" s="66" t="s">
        <v>120</v>
      </c>
      <c r="C36" s="67">
        <v>20.548190999999999</v>
      </c>
      <c r="D36" s="67">
        <v>20.940262000000001</v>
      </c>
      <c r="E36" s="67">
        <v>20.855512999999998</v>
      </c>
      <c r="F36" s="67">
        <v>19.874991999999999</v>
      </c>
      <c r="G36" s="67">
        <v>19.485316999999998</v>
      </c>
      <c r="H36" s="67">
        <v>19.428626999999999</v>
      </c>
      <c r="I36" s="67">
        <v>19.415946999999999</v>
      </c>
      <c r="J36" s="67">
        <v>19.516535000000001</v>
      </c>
      <c r="K36" s="67">
        <v>19.810248999999999</v>
      </c>
      <c r="L36" s="67">
        <v>19.910247999999999</v>
      </c>
      <c r="M36" s="67">
        <v>19.878444999999999</v>
      </c>
      <c r="N36" s="67">
        <v>19.891821</v>
      </c>
      <c r="O36" s="67">
        <v>19.845541000000001</v>
      </c>
      <c r="P36" s="67">
        <v>19.895706000000001</v>
      </c>
      <c r="Q36" s="67">
        <v>19.883617000000001</v>
      </c>
      <c r="R36" s="67">
        <v>19.981601999999999</v>
      </c>
      <c r="S36" s="67">
        <v>20.004923000000002</v>
      </c>
      <c r="T36" s="67">
        <v>20.023371000000001</v>
      </c>
      <c r="U36" s="67">
        <v>20.017123999999999</v>
      </c>
      <c r="V36" s="67">
        <v>20.064572999999999</v>
      </c>
      <c r="W36" s="67">
        <v>20.098167</v>
      </c>
      <c r="X36" s="67">
        <v>20.075634000000001</v>
      </c>
      <c r="Y36" s="67">
        <v>20.040796</v>
      </c>
      <c r="Z36" s="67">
        <v>19.948080000000001</v>
      </c>
      <c r="AA36" s="67">
        <v>19.989543999999999</v>
      </c>
      <c r="AB36" s="67">
        <v>19.917560999999999</v>
      </c>
      <c r="AC36" s="67">
        <v>19.911619000000002</v>
      </c>
      <c r="AD36" s="67">
        <v>19.879860000000001</v>
      </c>
      <c r="AE36" s="67">
        <v>19.901291000000001</v>
      </c>
      <c r="AF36" s="67">
        <v>19.933903000000001</v>
      </c>
      <c r="AG36" s="67">
        <v>19.984131000000001</v>
      </c>
      <c r="AH36" s="67">
        <v>20.040602</v>
      </c>
      <c r="AI36" s="67">
        <v>20.076283</v>
      </c>
      <c r="AJ36" s="67">
        <v>20.090769000000002</v>
      </c>
      <c r="AK36" s="68">
        <v>-1.2930000000000001E-3</v>
      </c>
    </row>
    <row r="38" spans="1:37" ht="15" customHeight="1">
      <c r="B38" s="65" t="s">
        <v>187</v>
      </c>
    </row>
    <row r="39" spans="1:37" ht="15" customHeight="1">
      <c r="A39" s="63" t="s">
        <v>370</v>
      </c>
      <c r="B39" s="66" t="s">
        <v>110</v>
      </c>
      <c r="C39" s="67">
        <v>19.093874</v>
      </c>
      <c r="D39" s="67">
        <v>18.011908999999999</v>
      </c>
      <c r="E39" s="67">
        <v>18.204725</v>
      </c>
      <c r="F39" s="67">
        <v>18.120722000000001</v>
      </c>
      <c r="G39" s="67">
        <v>18.36891</v>
      </c>
      <c r="H39" s="67">
        <v>18.845790999999998</v>
      </c>
      <c r="I39" s="67">
        <v>19.167532000000001</v>
      </c>
      <c r="J39" s="67">
        <v>19.618653999999999</v>
      </c>
      <c r="K39" s="67">
        <v>20.087505</v>
      </c>
      <c r="L39" s="67">
        <v>20.440956</v>
      </c>
      <c r="M39" s="67">
        <v>20.675909000000001</v>
      </c>
      <c r="N39" s="67">
        <v>20.838861000000001</v>
      </c>
      <c r="O39" s="67">
        <v>21.52054</v>
      </c>
      <c r="P39" s="67">
        <v>21.555557</v>
      </c>
      <c r="Q39" s="67">
        <v>21.671859999999999</v>
      </c>
      <c r="R39" s="67">
        <v>21.807725999999999</v>
      </c>
      <c r="S39" s="67">
        <v>21.969311000000001</v>
      </c>
      <c r="T39" s="67">
        <v>22.115055000000002</v>
      </c>
      <c r="U39" s="67">
        <v>22.233149000000001</v>
      </c>
      <c r="V39" s="67">
        <v>22.367972999999999</v>
      </c>
      <c r="W39" s="67">
        <v>22.448108999999999</v>
      </c>
      <c r="X39" s="67">
        <v>22.502665</v>
      </c>
      <c r="Y39" s="67">
        <v>22.564640000000001</v>
      </c>
      <c r="Z39" s="67">
        <v>22.621523</v>
      </c>
      <c r="AA39" s="67">
        <v>22.640591000000001</v>
      </c>
      <c r="AB39" s="67">
        <v>22.688993</v>
      </c>
      <c r="AC39" s="67">
        <v>22.745186</v>
      </c>
      <c r="AD39" s="67">
        <v>22.794394</v>
      </c>
      <c r="AE39" s="67">
        <v>22.814636</v>
      </c>
      <c r="AF39" s="67">
        <v>22.812548</v>
      </c>
      <c r="AG39" s="67">
        <v>22.802803000000001</v>
      </c>
      <c r="AH39" s="67">
        <v>22.793049</v>
      </c>
      <c r="AI39" s="67">
        <v>22.745712000000001</v>
      </c>
      <c r="AJ39" s="67">
        <v>22.661757999999999</v>
      </c>
      <c r="AK39" s="68">
        <v>7.2020000000000001E-3</v>
      </c>
    </row>
    <row r="40" spans="1:37" ht="15" customHeight="1">
      <c r="A40" s="63" t="s">
        <v>371</v>
      </c>
      <c r="B40" s="66" t="s">
        <v>372</v>
      </c>
      <c r="C40" s="67">
        <v>22.146609999999999</v>
      </c>
      <c r="D40" s="67">
        <v>29.232935000000001</v>
      </c>
      <c r="E40" s="67">
        <v>34.052211999999997</v>
      </c>
      <c r="F40" s="67">
        <v>32.993298000000003</v>
      </c>
      <c r="G40" s="67">
        <v>32.699516000000003</v>
      </c>
      <c r="H40" s="67">
        <v>31.772414999999999</v>
      </c>
      <c r="I40" s="67">
        <v>31.519120999999998</v>
      </c>
      <c r="J40" s="67">
        <v>29.401441999999999</v>
      </c>
      <c r="K40" s="67">
        <v>26.987891999999999</v>
      </c>
      <c r="L40" s="67">
        <v>26.807842000000001</v>
      </c>
      <c r="M40" s="67">
        <v>26.192710999999999</v>
      </c>
      <c r="N40" s="67">
        <v>25.483084000000002</v>
      </c>
      <c r="O40" s="67">
        <v>25.746527</v>
      </c>
      <c r="P40" s="67">
        <v>24.796619</v>
      </c>
      <c r="Q40" s="67">
        <v>24.859034000000001</v>
      </c>
      <c r="R40" s="67">
        <v>24.914490000000001</v>
      </c>
      <c r="S40" s="67">
        <v>24.666086</v>
      </c>
      <c r="T40" s="67">
        <v>24.325018</v>
      </c>
      <c r="U40" s="67">
        <v>24.332386</v>
      </c>
      <c r="V40" s="67">
        <v>24.364547999999999</v>
      </c>
      <c r="W40" s="67">
        <v>24.223488</v>
      </c>
      <c r="X40" s="67">
        <v>24.431009</v>
      </c>
      <c r="Y40" s="67">
        <v>24.847304999999999</v>
      </c>
      <c r="Z40" s="67">
        <v>25.342030000000001</v>
      </c>
      <c r="AA40" s="67">
        <v>26.058499999999999</v>
      </c>
      <c r="AB40" s="67">
        <v>26.868804999999998</v>
      </c>
      <c r="AC40" s="67">
        <v>27.726488</v>
      </c>
      <c r="AD40" s="67">
        <v>28.261793000000001</v>
      </c>
      <c r="AE40" s="67">
        <v>28.801780999999998</v>
      </c>
      <c r="AF40" s="67">
        <v>30.356558</v>
      </c>
      <c r="AG40" s="67">
        <v>32.465274999999998</v>
      </c>
      <c r="AH40" s="67">
        <v>34.002827000000003</v>
      </c>
      <c r="AI40" s="67">
        <v>33.970126999999998</v>
      </c>
      <c r="AJ40" s="67">
        <v>33.849567</v>
      </c>
      <c r="AK40" s="68">
        <v>4.5929999999999999E-3</v>
      </c>
    </row>
    <row r="41" spans="1:37" ht="15" customHeight="1">
      <c r="A41" s="63" t="s">
        <v>373</v>
      </c>
      <c r="B41" s="66" t="s">
        <v>374</v>
      </c>
      <c r="C41" s="67">
        <v>21.520517000000002</v>
      </c>
      <c r="D41" s="67">
        <v>24.06465</v>
      </c>
      <c r="E41" s="67">
        <v>24.234852</v>
      </c>
      <c r="F41" s="67">
        <v>24.960867</v>
      </c>
      <c r="G41" s="67">
        <v>25.147348000000001</v>
      </c>
      <c r="H41" s="67">
        <v>25.215456</v>
      </c>
      <c r="I41" s="67">
        <v>25.564999</v>
      </c>
      <c r="J41" s="67">
        <v>25.915911000000001</v>
      </c>
      <c r="K41" s="67">
        <v>26.205998999999998</v>
      </c>
      <c r="L41" s="67">
        <v>26.421569999999999</v>
      </c>
      <c r="M41" s="67">
        <v>26.967485</v>
      </c>
      <c r="N41" s="67">
        <v>27.159894999999999</v>
      </c>
      <c r="O41" s="67">
        <v>27.825689000000001</v>
      </c>
      <c r="P41" s="67">
        <v>27.940798000000001</v>
      </c>
      <c r="Q41" s="67">
        <v>28.244510999999999</v>
      </c>
      <c r="R41" s="67">
        <v>28.481456999999999</v>
      </c>
      <c r="S41" s="67">
        <v>28.597303</v>
      </c>
      <c r="T41" s="67">
        <v>28.805796000000001</v>
      </c>
      <c r="U41" s="67">
        <v>28.990618000000001</v>
      </c>
      <c r="V41" s="67">
        <v>29.231501000000002</v>
      </c>
      <c r="W41" s="67">
        <v>29.229696000000001</v>
      </c>
      <c r="X41" s="67">
        <v>29.398031</v>
      </c>
      <c r="Y41" s="67">
        <v>29.585927999999999</v>
      </c>
      <c r="Z41" s="67">
        <v>29.794042999999999</v>
      </c>
      <c r="AA41" s="67">
        <v>29.89752</v>
      </c>
      <c r="AB41" s="67">
        <v>30.132586</v>
      </c>
      <c r="AC41" s="67">
        <v>30.180281000000001</v>
      </c>
      <c r="AD41" s="67">
        <v>30.181252000000001</v>
      </c>
      <c r="AE41" s="67">
        <v>30.247581</v>
      </c>
      <c r="AF41" s="67">
        <v>30.342438000000001</v>
      </c>
      <c r="AG41" s="67">
        <v>30.418403999999999</v>
      </c>
      <c r="AH41" s="67">
        <v>30.564876999999999</v>
      </c>
      <c r="AI41" s="67">
        <v>30.581316000000001</v>
      </c>
      <c r="AJ41" s="67">
        <v>30.573440999999999</v>
      </c>
      <c r="AK41" s="68">
        <v>7.509E-3</v>
      </c>
    </row>
    <row r="42" spans="1:37" ht="15" customHeight="1">
      <c r="A42" s="63" t="s">
        <v>375</v>
      </c>
      <c r="B42" s="66" t="s">
        <v>376</v>
      </c>
      <c r="C42" s="67">
        <v>12.362413999999999</v>
      </c>
      <c r="D42" s="67">
        <v>16.156372000000001</v>
      </c>
      <c r="E42" s="67">
        <v>16.221107</v>
      </c>
      <c r="F42" s="67">
        <v>17.391456999999999</v>
      </c>
      <c r="G42" s="67">
        <v>17.198521</v>
      </c>
      <c r="H42" s="67">
        <v>16.965547999999998</v>
      </c>
      <c r="I42" s="67">
        <v>17.220293000000002</v>
      </c>
      <c r="J42" s="67">
        <v>17.500954</v>
      </c>
      <c r="K42" s="67">
        <v>17.782360000000001</v>
      </c>
      <c r="L42" s="67">
        <v>18.167006000000001</v>
      </c>
      <c r="M42" s="67">
        <v>18.670538000000001</v>
      </c>
      <c r="N42" s="67">
        <v>19.052686999999999</v>
      </c>
      <c r="O42" s="67">
        <v>19.759250999999999</v>
      </c>
      <c r="P42" s="67">
        <v>19.880825000000002</v>
      </c>
      <c r="Q42" s="67">
        <v>20.144784999999999</v>
      </c>
      <c r="R42" s="67">
        <v>20.545508999999999</v>
      </c>
      <c r="S42" s="67">
        <v>20.768360000000001</v>
      </c>
      <c r="T42" s="67">
        <v>20.927616</v>
      </c>
      <c r="U42" s="67">
        <v>21.206121</v>
      </c>
      <c r="V42" s="67">
        <v>21.536283000000001</v>
      </c>
      <c r="W42" s="67">
        <v>21.578913</v>
      </c>
      <c r="X42" s="67">
        <v>21.784565000000001</v>
      </c>
      <c r="Y42" s="67">
        <v>21.975338000000001</v>
      </c>
      <c r="Z42" s="67">
        <v>22.095026000000001</v>
      </c>
      <c r="AA42" s="67">
        <v>22.210664999999999</v>
      </c>
      <c r="AB42" s="67">
        <v>22.446021999999999</v>
      </c>
      <c r="AC42" s="67">
        <v>22.556460999999999</v>
      </c>
      <c r="AD42" s="67">
        <v>22.518681999999998</v>
      </c>
      <c r="AE42" s="67">
        <v>22.683077000000001</v>
      </c>
      <c r="AF42" s="67">
        <v>22.670938</v>
      </c>
      <c r="AG42" s="67">
        <v>22.731850000000001</v>
      </c>
      <c r="AH42" s="67">
        <v>22.876764000000001</v>
      </c>
      <c r="AI42" s="67">
        <v>22.842226</v>
      </c>
      <c r="AJ42" s="67">
        <v>22.833984000000001</v>
      </c>
      <c r="AK42" s="68">
        <v>1.0869E-2</v>
      </c>
    </row>
    <row r="43" spans="1:37" ht="15" customHeight="1">
      <c r="A43" s="63" t="s">
        <v>377</v>
      </c>
      <c r="B43" s="66" t="s">
        <v>378</v>
      </c>
      <c r="C43" s="67">
        <v>19.586186999999999</v>
      </c>
      <c r="D43" s="67">
        <v>23.159742000000001</v>
      </c>
      <c r="E43" s="67">
        <v>22.720023999999999</v>
      </c>
      <c r="F43" s="67">
        <v>24.200548000000001</v>
      </c>
      <c r="G43" s="67">
        <v>24.279845999999999</v>
      </c>
      <c r="H43" s="67">
        <v>24.073951999999998</v>
      </c>
      <c r="I43" s="67">
        <v>24.335906999999999</v>
      </c>
      <c r="J43" s="67">
        <v>24.835159000000001</v>
      </c>
      <c r="K43" s="67">
        <v>25.221354000000002</v>
      </c>
      <c r="L43" s="67">
        <v>25.402543999999999</v>
      </c>
      <c r="M43" s="67">
        <v>26.099861000000001</v>
      </c>
      <c r="N43" s="67">
        <v>26.332129999999999</v>
      </c>
      <c r="O43" s="67">
        <v>27.170646999999999</v>
      </c>
      <c r="P43" s="67">
        <v>27.382055000000001</v>
      </c>
      <c r="Q43" s="67">
        <v>27.67717</v>
      </c>
      <c r="R43" s="67">
        <v>27.993576000000001</v>
      </c>
      <c r="S43" s="67">
        <v>28.269873</v>
      </c>
      <c r="T43" s="67">
        <v>28.361291999999999</v>
      </c>
      <c r="U43" s="67">
        <v>28.632473000000001</v>
      </c>
      <c r="V43" s="67">
        <v>28.963840000000001</v>
      </c>
      <c r="W43" s="67">
        <v>28.901509999999998</v>
      </c>
      <c r="X43" s="67">
        <v>29.080636999999999</v>
      </c>
      <c r="Y43" s="67">
        <v>29.239021000000001</v>
      </c>
      <c r="Z43" s="67">
        <v>29.376836999999998</v>
      </c>
      <c r="AA43" s="67">
        <v>29.398700999999999</v>
      </c>
      <c r="AB43" s="67">
        <v>29.566365999999999</v>
      </c>
      <c r="AC43" s="67">
        <v>29.566801000000002</v>
      </c>
      <c r="AD43" s="67">
        <v>29.445443999999998</v>
      </c>
      <c r="AE43" s="67">
        <v>29.487279999999998</v>
      </c>
      <c r="AF43" s="67">
        <v>29.349450999999998</v>
      </c>
      <c r="AG43" s="67">
        <v>29.202044999999998</v>
      </c>
      <c r="AH43" s="67">
        <v>29.22777</v>
      </c>
      <c r="AI43" s="67">
        <v>29.166457999999999</v>
      </c>
      <c r="AJ43" s="67">
        <v>29.156123999999998</v>
      </c>
      <c r="AK43" s="68">
        <v>7.221E-3</v>
      </c>
    </row>
    <row r="44" spans="1:37" ht="15" customHeight="1">
      <c r="A44" s="63" t="s">
        <v>379</v>
      </c>
      <c r="B44" s="66" t="s">
        <v>136</v>
      </c>
      <c r="C44" s="67">
        <v>8.6428510000000003</v>
      </c>
      <c r="D44" s="67">
        <v>10.938333999999999</v>
      </c>
      <c r="E44" s="67">
        <v>11.130122</v>
      </c>
      <c r="F44" s="67">
        <v>11.747704000000001</v>
      </c>
      <c r="G44" s="67">
        <v>11.759416</v>
      </c>
      <c r="H44" s="67">
        <v>10.426277000000001</v>
      </c>
      <c r="I44" s="67">
        <v>10.785151000000001</v>
      </c>
      <c r="J44" s="67">
        <v>11.267358</v>
      </c>
      <c r="K44" s="67">
        <v>11.574894</v>
      </c>
      <c r="L44" s="67">
        <v>11.929773000000001</v>
      </c>
      <c r="M44" s="67">
        <v>12.348798</v>
      </c>
      <c r="N44" s="67">
        <v>12.531955</v>
      </c>
      <c r="O44" s="67">
        <v>12.831950000000001</v>
      </c>
      <c r="P44" s="67">
        <v>13.384979</v>
      </c>
      <c r="Q44" s="67">
        <v>13.537853</v>
      </c>
      <c r="R44" s="67">
        <v>13.660610999999999</v>
      </c>
      <c r="S44" s="67">
        <v>13.825775999999999</v>
      </c>
      <c r="T44" s="67">
        <v>14.468102999999999</v>
      </c>
      <c r="U44" s="67">
        <v>14.792304</v>
      </c>
      <c r="V44" s="67">
        <v>14.941297</v>
      </c>
      <c r="W44" s="67">
        <v>15.426805</v>
      </c>
      <c r="X44" s="67">
        <v>15.487436000000001</v>
      </c>
      <c r="Y44" s="67">
        <v>15.571839000000001</v>
      </c>
      <c r="Z44" s="67">
        <v>15.668426999999999</v>
      </c>
      <c r="AA44" s="67">
        <v>15.737202</v>
      </c>
      <c r="AB44" s="67">
        <v>15.909072</v>
      </c>
      <c r="AC44" s="67">
        <v>15.939170000000001</v>
      </c>
      <c r="AD44" s="67">
        <v>15.735325</v>
      </c>
      <c r="AE44" s="67">
        <v>15.767515</v>
      </c>
      <c r="AF44" s="67">
        <v>16.297256000000001</v>
      </c>
      <c r="AG44" s="67">
        <v>16.66431</v>
      </c>
      <c r="AH44" s="67">
        <v>16.141355999999998</v>
      </c>
      <c r="AI44" s="67">
        <v>16.134052000000001</v>
      </c>
      <c r="AJ44" s="67">
        <v>16.508320000000001</v>
      </c>
      <c r="AK44" s="68">
        <v>1.2945E-2</v>
      </c>
    </row>
    <row r="45" spans="1:37" ht="15" customHeight="1">
      <c r="A45" s="63" t="s">
        <v>380</v>
      </c>
      <c r="B45" s="66" t="s">
        <v>381</v>
      </c>
      <c r="C45" s="67">
        <v>14.744268999999999</v>
      </c>
      <c r="D45" s="67">
        <v>14.392683999999999</v>
      </c>
      <c r="E45" s="67">
        <v>14.124518999999999</v>
      </c>
      <c r="F45" s="67">
        <v>14.000322000000001</v>
      </c>
      <c r="G45" s="67">
        <v>13.208526000000001</v>
      </c>
      <c r="H45" s="67">
        <v>13.279814999999999</v>
      </c>
      <c r="I45" s="67">
        <v>13.273958</v>
      </c>
      <c r="J45" s="67">
        <v>13.282501</v>
      </c>
      <c r="K45" s="67">
        <v>13.364941999999999</v>
      </c>
      <c r="L45" s="67">
        <v>13.239671</v>
      </c>
      <c r="M45" s="67">
        <v>13.009452</v>
      </c>
      <c r="N45" s="67">
        <v>12.856463</v>
      </c>
      <c r="O45" s="67">
        <v>13.310276999999999</v>
      </c>
      <c r="P45" s="67">
        <v>13.111701999999999</v>
      </c>
      <c r="Q45" s="67">
        <v>13.016131</v>
      </c>
      <c r="R45" s="67">
        <v>12.979464999999999</v>
      </c>
      <c r="S45" s="67">
        <v>12.903319</v>
      </c>
      <c r="T45" s="67">
        <v>12.829945</v>
      </c>
      <c r="U45" s="67">
        <v>12.770699</v>
      </c>
      <c r="V45" s="67">
        <v>12.741168999999999</v>
      </c>
      <c r="W45" s="67">
        <v>12.694189</v>
      </c>
      <c r="X45" s="67">
        <v>12.624283999999999</v>
      </c>
      <c r="Y45" s="67">
        <v>12.578768</v>
      </c>
      <c r="Z45" s="67">
        <v>12.578671999999999</v>
      </c>
      <c r="AA45" s="67">
        <v>12.525743</v>
      </c>
      <c r="AB45" s="67">
        <v>12.527932</v>
      </c>
      <c r="AC45" s="67">
        <v>12.546165</v>
      </c>
      <c r="AD45" s="67">
        <v>12.597267</v>
      </c>
      <c r="AE45" s="67">
        <v>12.650783000000001</v>
      </c>
      <c r="AF45" s="67">
        <v>12.693562999999999</v>
      </c>
      <c r="AG45" s="67">
        <v>12.752255</v>
      </c>
      <c r="AH45" s="67">
        <v>12.861394000000001</v>
      </c>
      <c r="AI45" s="67">
        <v>12.955595000000001</v>
      </c>
      <c r="AJ45" s="67">
        <v>13.027087</v>
      </c>
      <c r="AK45" s="68">
        <v>-3.1099999999999999E-3</v>
      </c>
    </row>
    <row r="46" spans="1:37" ht="15" customHeight="1">
      <c r="A46" s="63" t="s">
        <v>382</v>
      </c>
      <c r="B46" s="66" t="s">
        <v>120</v>
      </c>
      <c r="C46" s="67">
        <v>29.101451999999998</v>
      </c>
      <c r="D46" s="67">
        <v>33.287472000000001</v>
      </c>
      <c r="E46" s="67">
        <v>35.301769</v>
      </c>
      <c r="F46" s="67">
        <v>35.655743000000001</v>
      </c>
      <c r="G46" s="67">
        <v>36.136142999999997</v>
      </c>
      <c r="H46" s="67">
        <v>36.865479000000001</v>
      </c>
      <c r="I46" s="67">
        <v>37.499865999999997</v>
      </c>
      <c r="J46" s="67">
        <v>37.917560999999999</v>
      </c>
      <c r="K46" s="67">
        <v>38.429222000000003</v>
      </c>
      <c r="L46" s="67">
        <v>38.868603</v>
      </c>
      <c r="M46" s="67">
        <v>38.934277000000002</v>
      </c>
      <c r="N46" s="67">
        <v>38.963169000000001</v>
      </c>
      <c r="O46" s="67">
        <v>38.951664000000001</v>
      </c>
      <c r="P46" s="67">
        <v>38.994388999999998</v>
      </c>
      <c r="Q46" s="67">
        <v>38.99868</v>
      </c>
      <c r="R46" s="67">
        <v>39.170242000000002</v>
      </c>
      <c r="S46" s="67">
        <v>39.252037000000001</v>
      </c>
      <c r="T46" s="67">
        <v>39.125346999999998</v>
      </c>
      <c r="U46" s="67">
        <v>38.958587999999999</v>
      </c>
      <c r="V46" s="67">
        <v>38.886947999999997</v>
      </c>
      <c r="W46" s="67">
        <v>38.818939</v>
      </c>
      <c r="X46" s="67">
        <v>38.574703</v>
      </c>
      <c r="Y46" s="67">
        <v>38.337806999999998</v>
      </c>
      <c r="Z46" s="67">
        <v>38.110615000000003</v>
      </c>
      <c r="AA46" s="67">
        <v>37.905239000000002</v>
      </c>
      <c r="AB46" s="67">
        <v>37.682907</v>
      </c>
      <c r="AC46" s="67">
        <v>37.382308999999999</v>
      </c>
      <c r="AD46" s="67">
        <v>37.188625000000002</v>
      </c>
      <c r="AE46" s="67">
        <v>37.069915999999999</v>
      </c>
      <c r="AF46" s="67">
        <v>36.974594000000003</v>
      </c>
      <c r="AG46" s="67">
        <v>36.833530000000003</v>
      </c>
      <c r="AH46" s="67">
        <v>36.703105999999998</v>
      </c>
      <c r="AI46" s="67">
        <v>36.565514</v>
      </c>
      <c r="AJ46" s="67">
        <v>36.355133000000002</v>
      </c>
      <c r="AK46" s="68">
        <v>2.7590000000000002E-3</v>
      </c>
    </row>
    <row r="48" spans="1:37" ht="15" customHeight="1">
      <c r="B48" s="65" t="s">
        <v>383</v>
      </c>
    </row>
    <row r="49" spans="1:37" ht="15" customHeight="1">
      <c r="A49" s="63" t="s">
        <v>384</v>
      </c>
      <c r="B49" s="66" t="s">
        <v>134</v>
      </c>
      <c r="C49" s="67">
        <v>18.69425</v>
      </c>
      <c r="D49" s="67">
        <v>22.239955999999999</v>
      </c>
      <c r="E49" s="67">
        <v>22.638173999999999</v>
      </c>
      <c r="F49" s="67">
        <v>22.165009999999999</v>
      </c>
      <c r="G49" s="67">
        <v>21.399750000000001</v>
      </c>
      <c r="H49" s="67">
        <v>20.430983000000001</v>
      </c>
      <c r="I49" s="67">
        <v>19.918900000000001</v>
      </c>
      <c r="J49" s="67">
        <v>19.752050000000001</v>
      </c>
      <c r="K49" s="67">
        <v>20.103366999999999</v>
      </c>
      <c r="L49" s="67">
        <v>20.495049000000002</v>
      </c>
      <c r="M49" s="67">
        <v>21.115786</v>
      </c>
      <c r="N49" s="67">
        <v>21.201930999999998</v>
      </c>
      <c r="O49" s="67">
        <v>21.717043</v>
      </c>
      <c r="P49" s="67">
        <v>21.836302</v>
      </c>
      <c r="Q49" s="67">
        <v>21.905995999999998</v>
      </c>
      <c r="R49" s="67">
        <v>22.171693999999999</v>
      </c>
      <c r="S49" s="67">
        <v>22.496175999999998</v>
      </c>
      <c r="T49" s="67">
        <v>22.53285</v>
      </c>
      <c r="U49" s="67">
        <v>22.757597000000001</v>
      </c>
      <c r="V49" s="67">
        <v>23.130268000000001</v>
      </c>
      <c r="W49" s="67">
        <v>23.062939</v>
      </c>
      <c r="X49" s="67">
        <v>23.173919999999999</v>
      </c>
      <c r="Y49" s="67">
        <v>23.346789999999999</v>
      </c>
      <c r="Z49" s="67">
        <v>23.528769</v>
      </c>
      <c r="AA49" s="67">
        <v>23.613443</v>
      </c>
      <c r="AB49" s="67">
        <v>23.840679000000002</v>
      </c>
      <c r="AC49" s="67">
        <v>23.882580000000001</v>
      </c>
      <c r="AD49" s="67">
        <v>23.862005</v>
      </c>
      <c r="AE49" s="67">
        <v>23.925768000000001</v>
      </c>
      <c r="AF49" s="67">
        <v>23.936333000000001</v>
      </c>
      <c r="AG49" s="67">
        <v>23.965634999999999</v>
      </c>
      <c r="AH49" s="67">
        <v>24.039244</v>
      </c>
      <c r="AI49" s="67">
        <v>23.979467</v>
      </c>
      <c r="AJ49" s="67">
        <v>23.953275999999999</v>
      </c>
      <c r="AK49" s="68">
        <v>2.3219999999999998E-3</v>
      </c>
    </row>
    <row r="50" spans="1:37" ht="15" customHeight="1">
      <c r="A50" s="63" t="s">
        <v>385</v>
      </c>
      <c r="B50" s="66" t="s">
        <v>136</v>
      </c>
      <c r="C50" s="67">
        <v>10.822438999999999</v>
      </c>
      <c r="D50" s="67">
        <v>12.712944</v>
      </c>
      <c r="E50" s="67">
        <v>12.202261999999999</v>
      </c>
      <c r="F50" s="67">
        <v>12.104333</v>
      </c>
      <c r="G50" s="67">
        <v>13.990746</v>
      </c>
      <c r="H50" s="67">
        <v>13.831162000000001</v>
      </c>
      <c r="I50" s="67">
        <v>14.023963</v>
      </c>
      <c r="J50" s="67">
        <v>14.418233000000001</v>
      </c>
      <c r="K50" s="67">
        <v>14.722059</v>
      </c>
      <c r="L50" s="67">
        <v>15.13977</v>
      </c>
      <c r="M50" s="67">
        <v>15.681253999999999</v>
      </c>
      <c r="N50" s="67">
        <v>15.906167</v>
      </c>
      <c r="O50" s="67">
        <v>16.295940000000002</v>
      </c>
      <c r="P50" s="67">
        <v>16.388263999999999</v>
      </c>
      <c r="Q50" s="67">
        <v>16.572831999999998</v>
      </c>
      <c r="R50" s="67">
        <v>16.794257999999999</v>
      </c>
      <c r="S50" s="67">
        <v>16.950551999999998</v>
      </c>
      <c r="T50" s="67">
        <v>17.048586</v>
      </c>
      <c r="U50" s="67">
        <v>17.213132999999999</v>
      </c>
      <c r="V50" s="67">
        <v>17.458904</v>
      </c>
      <c r="W50" s="67">
        <v>17.526184000000001</v>
      </c>
      <c r="X50" s="67">
        <v>17.583922999999999</v>
      </c>
      <c r="Y50" s="67">
        <v>17.683475000000001</v>
      </c>
      <c r="Z50" s="67">
        <v>17.758984000000002</v>
      </c>
      <c r="AA50" s="67">
        <v>17.742609000000002</v>
      </c>
      <c r="AB50" s="67">
        <v>17.889513000000001</v>
      </c>
      <c r="AC50" s="67">
        <v>17.748563999999998</v>
      </c>
      <c r="AD50" s="67">
        <v>17.493856000000001</v>
      </c>
      <c r="AE50" s="67">
        <v>17.300291000000001</v>
      </c>
      <c r="AF50" s="67">
        <v>17.314581</v>
      </c>
      <c r="AG50" s="67">
        <v>17.352713000000001</v>
      </c>
      <c r="AH50" s="67">
        <v>17.382601000000001</v>
      </c>
      <c r="AI50" s="67">
        <v>17.3626</v>
      </c>
      <c r="AJ50" s="67">
        <v>17.377302</v>
      </c>
      <c r="AK50" s="68">
        <v>9.8150000000000008E-3</v>
      </c>
    </row>
    <row r="51" spans="1:37" ht="15" customHeight="1">
      <c r="A51" s="63" t="s">
        <v>386</v>
      </c>
      <c r="B51" s="66" t="s">
        <v>116</v>
      </c>
      <c r="C51" s="67">
        <v>3.4665550000000001</v>
      </c>
      <c r="D51" s="67">
        <v>3.4226549999999998</v>
      </c>
      <c r="E51" s="67">
        <v>3.2812260000000002</v>
      </c>
      <c r="F51" s="67">
        <v>3.4080699999999999</v>
      </c>
      <c r="G51" s="67">
        <v>3.3537140000000001</v>
      </c>
      <c r="H51" s="67">
        <v>3.4095689999999998</v>
      </c>
      <c r="I51" s="67">
        <v>3.5779610000000002</v>
      </c>
      <c r="J51" s="67">
        <v>3.8019349999999998</v>
      </c>
      <c r="K51" s="67">
        <v>4.027406</v>
      </c>
      <c r="L51" s="67">
        <v>4.0943649999999998</v>
      </c>
      <c r="M51" s="67">
        <v>4.1023560000000003</v>
      </c>
      <c r="N51" s="67">
        <v>4.1799770000000001</v>
      </c>
      <c r="O51" s="67">
        <v>4.1739069999999998</v>
      </c>
      <c r="P51" s="67">
        <v>4.2118659999999997</v>
      </c>
      <c r="Q51" s="67">
        <v>4.2022199999999996</v>
      </c>
      <c r="R51" s="67">
        <v>4.3537860000000004</v>
      </c>
      <c r="S51" s="67">
        <v>4.4091079999999998</v>
      </c>
      <c r="T51" s="67">
        <v>4.4500650000000004</v>
      </c>
      <c r="U51" s="67">
        <v>4.4872059999999996</v>
      </c>
      <c r="V51" s="67">
        <v>4.5614759999999999</v>
      </c>
      <c r="W51" s="67">
        <v>4.571752</v>
      </c>
      <c r="X51" s="67">
        <v>4.5711399999999998</v>
      </c>
      <c r="Y51" s="67">
        <v>4.589645</v>
      </c>
      <c r="Z51" s="67">
        <v>4.659484</v>
      </c>
      <c r="AA51" s="67">
        <v>4.6398450000000002</v>
      </c>
      <c r="AB51" s="67">
        <v>4.6830660000000002</v>
      </c>
      <c r="AC51" s="67">
        <v>4.7451470000000002</v>
      </c>
      <c r="AD51" s="67">
        <v>4.8353859999999997</v>
      </c>
      <c r="AE51" s="67">
        <v>4.9075069999999998</v>
      </c>
      <c r="AF51" s="67">
        <v>4.9622089999999996</v>
      </c>
      <c r="AG51" s="67">
        <v>5.0372310000000002</v>
      </c>
      <c r="AH51" s="67">
        <v>5.1813589999999996</v>
      </c>
      <c r="AI51" s="67">
        <v>5.2737569999999998</v>
      </c>
      <c r="AJ51" s="67">
        <v>5.3621930000000004</v>
      </c>
      <c r="AK51" s="68">
        <v>1.4128999999999999E-2</v>
      </c>
    </row>
    <row r="52" spans="1:37" ht="15" customHeight="1">
      <c r="A52" s="63" t="s">
        <v>387</v>
      </c>
      <c r="B52" s="66" t="s">
        <v>250</v>
      </c>
      <c r="C52" s="67">
        <v>2.0931289999999998</v>
      </c>
      <c r="D52" s="67">
        <v>2.105029</v>
      </c>
      <c r="E52" s="67">
        <v>2.0951900000000001</v>
      </c>
      <c r="F52" s="67">
        <v>2.094827</v>
      </c>
      <c r="G52" s="67">
        <v>2.1876609999999999</v>
      </c>
      <c r="H52" s="67">
        <v>2.1945350000000001</v>
      </c>
      <c r="I52" s="67">
        <v>2.1960820000000001</v>
      </c>
      <c r="J52" s="67">
        <v>2.1590560000000001</v>
      </c>
      <c r="K52" s="67">
        <v>2.1708219999999998</v>
      </c>
      <c r="L52" s="67">
        <v>2.166013</v>
      </c>
      <c r="M52" s="67">
        <v>2.1713749999999998</v>
      </c>
      <c r="N52" s="67">
        <v>2.1755909999999998</v>
      </c>
      <c r="O52" s="67">
        <v>2.1986300000000001</v>
      </c>
      <c r="P52" s="67">
        <v>2.217403</v>
      </c>
      <c r="Q52" s="67">
        <v>2.2130139999999998</v>
      </c>
      <c r="R52" s="67">
        <v>2.2004959999999998</v>
      </c>
      <c r="S52" s="67">
        <v>2.203039</v>
      </c>
      <c r="T52" s="67">
        <v>2.200304</v>
      </c>
      <c r="U52" s="67">
        <v>2.2067929999999998</v>
      </c>
      <c r="V52" s="67">
        <v>2.2133449999999999</v>
      </c>
      <c r="W52" s="67">
        <v>2.2187869999999998</v>
      </c>
      <c r="X52" s="67">
        <v>2.22445</v>
      </c>
      <c r="Y52" s="67">
        <v>2.2303419999999998</v>
      </c>
      <c r="Z52" s="67">
        <v>2.2339030000000002</v>
      </c>
      <c r="AA52" s="67">
        <v>2.2346059999999999</v>
      </c>
      <c r="AB52" s="67">
        <v>2.2342050000000002</v>
      </c>
      <c r="AC52" s="67">
        <v>2.2322690000000001</v>
      </c>
      <c r="AD52" s="67">
        <v>2.2308699999999999</v>
      </c>
      <c r="AE52" s="67">
        <v>2.2317909999999999</v>
      </c>
      <c r="AF52" s="67">
        <v>2.2323170000000001</v>
      </c>
      <c r="AG52" s="67">
        <v>2.2298079999999998</v>
      </c>
      <c r="AH52" s="67">
        <v>2.2306309999999998</v>
      </c>
      <c r="AI52" s="67">
        <v>2.2321800000000001</v>
      </c>
      <c r="AJ52" s="67">
        <v>2.2323170000000001</v>
      </c>
      <c r="AK52" s="68">
        <v>1.836E-3</v>
      </c>
    </row>
    <row r="53" spans="1:37" ht="15" customHeight="1">
      <c r="A53" s="63" t="s">
        <v>388</v>
      </c>
      <c r="B53" s="66" t="s">
        <v>389</v>
      </c>
      <c r="C53" s="67">
        <v>0.65970700000000004</v>
      </c>
      <c r="D53" s="67">
        <v>0.66174599999999995</v>
      </c>
      <c r="E53" s="67">
        <v>0.66276599999999997</v>
      </c>
      <c r="F53" s="67">
        <v>0.66480499999999998</v>
      </c>
      <c r="G53" s="67">
        <v>0.665825</v>
      </c>
      <c r="H53" s="67">
        <v>0.66684399999999999</v>
      </c>
      <c r="I53" s="67">
        <v>0.66888400000000003</v>
      </c>
      <c r="J53" s="67">
        <v>0.66990300000000003</v>
      </c>
      <c r="K53" s="67">
        <v>0.67194200000000004</v>
      </c>
      <c r="L53" s="67">
        <v>0.67296199999999995</v>
      </c>
      <c r="M53" s="67">
        <v>0.67398199999999997</v>
      </c>
      <c r="N53" s="67">
        <v>0.67500099999999996</v>
      </c>
      <c r="O53" s="67">
        <v>0.677041</v>
      </c>
      <c r="P53" s="67">
        <v>0.67908000000000002</v>
      </c>
      <c r="Q53" s="67">
        <v>0.68010000000000004</v>
      </c>
      <c r="R53" s="67">
        <v>0.68213900000000005</v>
      </c>
      <c r="S53" s="67">
        <v>0.68417799999999995</v>
      </c>
      <c r="T53" s="67">
        <v>0.68519799999999997</v>
      </c>
      <c r="U53" s="67">
        <v>0.68723699999999999</v>
      </c>
      <c r="V53" s="67">
        <v>0.689276</v>
      </c>
      <c r="W53" s="67">
        <v>0.69029600000000002</v>
      </c>
      <c r="X53" s="67">
        <v>0.69233500000000003</v>
      </c>
      <c r="Y53" s="67">
        <v>0.69437400000000005</v>
      </c>
      <c r="Z53" s="67">
        <v>0.69641399999999998</v>
      </c>
      <c r="AA53" s="67">
        <v>0.69743299999999997</v>
      </c>
      <c r="AB53" s="67">
        <v>0.69947300000000001</v>
      </c>
      <c r="AC53" s="67">
        <v>0.70151200000000002</v>
      </c>
      <c r="AD53" s="67">
        <v>0.70355100000000004</v>
      </c>
      <c r="AE53" s="67">
        <v>0.70559000000000005</v>
      </c>
      <c r="AF53" s="67">
        <v>0.70762999999999998</v>
      </c>
      <c r="AG53" s="67">
        <v>0.70966899999999999</v>
      </c>
      <c r="AH53" s="67">
        <v>0.71170800000000001</v>
      </c>
      <c r="AI53" s="67">
        <v>0.71374800000000005</v>
      </c>
      <c r="AJ53" s="67">
        <v>0.71578699999999995</v>
      </c>
      <c r="AK53" s="68">
        <v>2.4559999999999998E-3</v>
      </c>
    </row>
    <row r="56" spans="1:37" ht="15" customHeight="1">
      <c r="B56" s="65" t="s">
        <v>390</v>
      </c>
    </row>
    <row r="57" spans="1:37" ht="15" customHeight="1">
      <c r="A57" s="63" t="s">
        <v>391</v>
      </c>
      <c r="B57" s="66" t="s">
        <v>110</v>
      </c>
      <c r="C57" s="67">
        <v>15.564919</v>
      </c>
      <c r="D57" s="67">
        <v>17.358468999999999</v>
      </c>
      <c r="E57" s="67">
        <v>18.993476999999999</v>
      </c>
      <c r="F57" s="67">
        <v>21.202293000000001</v>
      </c>
      <c r="G57" s="67">
        <v>21.968615</v>
      </c>
      <c r="H57" s="67">
        <v>22.815951999999999</v>
      </c>
      <c r="I57" s="67">
        <v>23.456654</v>
      </c>
      <c r="J57" s="67">
        <v>24.180902</v>
      </c>
      <c r="K57" s="67">
        <v>24.909030999999999</v>
      </c>
      <c r="L57" s="67">
        <v>25.50947</v>
      </c>
      <c r="M57" s="67">
        <v>25.959463</v>
      </c>
      <c r="N57" s="67">
        <v>26.283550000000002</v>
      </c>
      <c r="O57" s="67">
        <v>26.579996000000001</v>
      </c>
      <c r="P57" s="67">
        <v>26.684180999999999</v>
      </c>
      <c r="Q57" s="67">
        <v>26.760597000000001</v>
      </c>
      <c r="R57" s="67">
        <v>26.916965000000001</v>
      </c>
      <c r="S57" s="67">
        <v>27.123743000000001</v>
      </c>
      <c r="T57" s="67">
        <v>27.321341</v>
      </c>
      <c r="U57" s="67">
        <v>27.493058999999999</v>
      </c>
      <c r="V57" s="67">
        <v>27.681989999999999</v>
      </c>
      <c r="W57" s="67">
        <v>27.807953000000001</v>
      </c>
      <c r="X57" s="67">
        <v>27.894468</v>
      </c>
      <c r="Y57" s="67">
        <v>27.984655</v>
      </c>
      <c r="Z57" s="67">
        <v>28.063086999999999</v>
      </c>
      <c r="AA57" s="67">
        <v>28.095057000000001</v>
      </c>
      <c r="AB57" s="67">
        <v>28.154002999999999</v>
      </c>
      <c r="AC57" s="67">
        <v>28.218723000000001</v>
      </c>
      <c r="AD57" s="67">
        <v>28.274843000000001</v>
      </c>
      <c r="AE57" s="67">
        <v>28.298195</v>
      </c>
      <c r="AF57" s="67">
        <v>28.288741999999999</v>
      </c>
      <c r="AG57" s="67">
        <v>28.265340999999999</v>
      </c>
      <c r="AH57" s="67">
        <v>28.23424</v>
      </c>
      <c r="AI57" s="67">
        <v>28.159872</v>
      </c>
      <c r="AJ57" s="67">
        <v>28.034625999999999</v>
      </c>
      <c r="AK57" s="68">
        <v>1.5093000000000001E-2</v>
      </c>
    </row>
    <row r="58" spans="1:37" ht="15" customHeight="1">
      <c r="A58" s="63" t="s">
        <v>392</v>
      </c>
      <c r="B58" s="66" t="s">
        <v>372</v>
      </c>
      <c r="C58" s="67">
        <v>22.146609999999999</v>
      </c>
      <c r="D58" s="67">
        <v>29.232935000000001</v>
      </c>
      <c r="E58" s="67">
        <v>34.052211999999997</v>
      </c>
      <c r="F58" s="67">
        <v>32.993298000000003</v>
      </c>
      <c r="G58" s="67">
        <v>32.699516000000003</v>
      </c>
      <c r="H58" s="67">
        <v>31.772414999999999</v>
      </c>
      <c r="I58" s="67">
        <v>31.519120999999998</v>
      </c>
      <c r="J58" s="67">
        <v>29.401441999999999</v>
      </c>
      <c r="K58" s="67">
        <v>26.987891999999999</v>
      </c>
      <c r="L58" s="67">
        <v>26.807842000000001</v>
      </c>
      <c r="M58" s="67">
        <v>26.192710999999999</v>
      </c>
      <c r="N58" s="67">
        <v>25.483084000000002</v>
      </c>
      <c r="O58" s="67">
        <v>25.746527</v>
      </c>
      <c r="P58" s="67">
        <v>24.796619</v>
      </c>
      <c r="Q58" s="67">
        <v>24.859034000000001</v>
      </c>
      <c r="R58" s="67">
        <v>24.914490000000001</v>
      </c>
      <c r="S58" s="67">
        <v>24.666086</v>
      </c>
      <c r="T58" s="67">
        <v>24.325018</v>
      </c>
      <c r="U58" s="67">
        <v>24.332386</v>
      </c>
      <c r="V58" s="67">
        <v>24.364547999999999</v>
      </c>
      <c r="W58" s="67">
        <v>24.223488</v>
      </c>
      <c r="X58" s="67">
        <v>24.431009</v>
      </c>
      <c r="Y58" s="67">
        <v>24.847304999999999</v>
      </c>
      <c r="Z58" s="67">
        <v>25.342030000000001</v>
      </c>
      <c r="AA58" s="67">
        <v>26.058499999999999</v>
      </c>
      <c r="AB58" s="67">
        <v>26.868804999999998</v>
      </c>
      <c r="AC58" s="67">
        <v>27.726488</v>
      </c>
      <c r="AD58" s="67">
        <v>28.261793000000001</v>
      </c>
      <c r="AE58" s="67">
        <v>28.801780999999998</v>
      </c>
      <c r="AF58" s="67">
        <v>30.356558</v>
      </c>
      <c r="AG58" s="67">
        <v>32.465274999999998</v>
      </c>
      <c r="AH58" s="67">
        <v>34.002827000000003</v>
      </c>
      <c r="AI58" s="67">
        <v>33.970126999999998</v>
      </c>
      <c r="AJ58" s="67">
        <v>33.849567</v>
      </c>
      <c r="AK58" s="68">
        <v>4.5929999999999999E-3</v>
      </c>
    </row>
    <row r="59" spans="1:37" ht="15" customHeight="1">
      <c r="A59" s="63" t="s">
        <v>393</v>
      </c>
      <c r="B59" s="66" t="s">
        <v>374</v>
      </c>
      <c r="C59" s="67">
        <v>21.496988000000002</v>
      </c>
      <c r="D59" s="67">
        <v>24.037481</v>
      </c>
      <c r="E59" s="67">
        <v>24.212992</v>
      </c>
      <c r="F59" s="67">
        <v>24.943671999999999</v>
      </c>
      <c r="G59" s="67">
        <v>25.135202</v>
      </c>
      <c r="H59" s="67">
        <v>25.208514999999998</v>
      </c>
      <c r="I59" s="67">
        <v>25.563890000000001</v>
      </c>
      <c r="J59" s="67">
        <v>25.921410000000002</v>
      </c>
      <c r="K59" s="67">
        <v>26.212434999999999</v>
      </c>
      <c r="L59" s="67">
        <v>26.428561999999999</v>
      </c>
      <c r="M59" s="67">
        <v>26.974920000000001</v>
      </c>
      <c r="N59" s="67">
        <v>27.167916999999999</v>
      </c>
      <c r="O59" s="67">
        <v>27.833261</v>
      </c>
      <c r="P59" s="67">
        <v>27.949068</v>
      </c>
      <c r="Q59" s="67">
        <v>28.253495999999998</v>
      </c>
      <c r="R59" s="67">
        <v>28.49119</v>
      </c>
      <c r="S59" s="67">
        <v>28.607676000000001</v>
      </c>
      <c r="T59" s="67">
        <v>28.817126999999999</v>
      </c>
      <c r="U59" s="67">
        <v>29.002682</v>
      </c>
      <c r="V59" s="67">
        <v>29.244133000000001</v>
      </c>
      <c r="W59" s="67">
        <v>29.242471999999999</v>
      </c>
      <c r="X59" s="67">
        <v>29.411131000000001</v>
      </c>
      <c r="Y59" s="67">
        <v>29.598939999999999</v>
      </c>
      <c r="Z59" s="67">
        <v>29.807366999999999</v>
      </c>
      <c r="AA59" s="67">
        <v>29.911000999999999</v>
      </c>
      <c r="AB59" s="67">
        <v>30.146090000000001</v>
      </c>
      <c r="AC59" s="67">
        <v>30.19379</v>
      </c>
      <c r="AD59" s="67">
        <v>30.194565000000001</v>
      </c>
      <c r="AE59" s="67">
        <v>30.260635000000001</v>
      </c>
      <c r="AF59" s="67">
        <v>30.355951000000001</v>
      </c>
      <c r="AG59" s="67">
        <v>30.431664000000001</v>
      </c>
      <c r="AH59" s="67">
        <v>30.577997</v>
      </c>
      <c r="AI59" s="67">
        <v>30.594298999999999</v>
      </c>
      <c r="AJ59" s="67">
        <v>30.586297999999999</v>
      </c>
      <c r="AK59" s="68">
        <v>7.5579999999999996E-3</v>
      </c>
    </row>
    <row r="60" spans="1:37" ht="15" customHeight="1">
      <c r="A60" s="63" t="s">
        <v>394</v>
      </c>
      <c r="B60" s="66" t="s">
        <v>376</v>
      </c>
      <c r="C60" s="67">
        <v>12.362413999999999</v>
      </c>
      <c r="D60" s="67">
        <v>16.156372000000001</v>
      </c>
      <c r="E60" s="67">
        <v>16.221107</v>
      </c>
      <c r="F60" s="67">
        <v>17.391456999999999</v>
      </c>
      <c r="G60" s="67">
        <v>17.198521</v>
      </c>
      <c r="H60" s="67">
        <v>16.965547999999998</v>
      </c>
      <c r="I60" s="67">
        <v>17.220293000000002</v>
      </c>
      <c r="J60" s="67">
        <v>17.500954</v>
      </c>
      <c r="K60" s="67">
        <v>17.782360000000001</v>
      </c>
      <c r="L60" s="67">
        <v>18.167006000000001</v>
      </c>
      <c r="M60" s="67">
        <v>18.670538000000001</v>
      </c>
      <c r="N60" s="67">
        <v>19.052686999999999</v>
      </c>
      <c r="O60" s="67">
        <v>19.759250999999999</v>
      </c>
      <c r="P60" s="67">
        <v>19.880825000000002</v>
      </c>
      <c r="Q60" s="67">
        <v>20.144784999999999</v>
      </c>
      <c r="R60" s="67">
        <v>20.545508999999999</v>
      </c>
      <c r="S60" s="67">
        <v>20.768360000000001</v>
      </c>
      <c r="T60" s="67">
        <v>20.927616</v>
      </c>
      <c r="U60" s="67">
        <v>21.206121</v>
      </c>
      <c r="V60" s="67">
        <v>21.536283000000001</v>
      </c>
      <c r="W60" s="67">
        <v>21.578913</v>
      </c>
      <c r="X60" s="67">
        <v>21.784565000000001</v>
      </c>
      <c r="Y60" s="67">
        <v>21.975338000000001</v>
      </c>
      <c r="Z60" s="67">
        <v>22.095026000000001</v>
      </c>
      <c r="AA60" s="67">
        <v>22.210664999999999</v>
      </c>
      <c r="AB60" s="67">
        <v>22.446021999999999</v>
      </c>
      <c r="AC60" s="67">
        <v>22.556460999999999</v>
      </c>
      <c r="AD60" s="67">
        <v>22.518681999999998</v>
      </c>
      <c r="AE60" s="67">
        <v>22.683077000000001</v>
      </c>
      <c r="AF60" s="67">
        <v>22.670938</v>
      </c>
      <c r="AG60" s="67">
        <v>22.731850000000001</v>
      </c>
      <c r="AH60" s="67">
        <v>22.876764000000001</v>
      </c>
      <c r="AI60" s="67">
        <v>22.842226</v>
      </c>
      <c r="AJ60" s="67">
        <v>22.833984000000001</v>
      </c>
      <c r="AK60" s="68">
        <v>1.0869E-2</v>
      </c>
    </row>
    <row r="61" spans="1:37" ht="15" customHeight="1">
      <c r="A61" s="63" t="s">
        <v>395</v>
      </c>
      <c r="B61" s="66" t="s">
        <v>134</v>
      </c>
      <c r="C61" s="67">
        <v>19.341715000000001</v>
      </c>
      <c r="D61" s="67">
        <v>22.923410000000001</v>
      </c>
      <c r="E61" s="67">
        <v>22.697557</v>
      </c>
      <c r="F61" s="67">
        <v>23.770835999999999</v>
      </c>
      <c r="G61" s="67">
        <v>23.637955000000002</v>
      </c>
      <c r="H61" s="67">
        <v>23.409680999999999</v>
      </c>
      <c r="I61" s="67">
        <v>23.550621</v>
      </c>
      <c r="J61" s="67">
        <v>23.974305999999999</v>
      </c>
      <c r="K61" s="67">
        <v>24.389240000000001</v>
      </c>
      <c r="L61" s="67">
        <v>24.629809999999999</v>
      </c>
      <c r="M61" s="67">
        <v>25.326443000000001</v>
      </c>
      <c r="N61" s="67">
        <v>25.555298000000001</v>
      </c>
      <c r="O61" s="67">
        <v>26.297916000000001</v>
      </c>
      <c r="P61" s="67">
        <v>26.499058000000002</v>
      </c>
      <c r="Q61" s="67">
        <v>26.764842999999999</v>
      </c>
      <c r="R61" s="67">
        <v>27.076460000000001</v>
      </c>
      <c r="S61" s="67">
        <v>27.346965999999998</v>
      </c>
      <c r="T61" s="67">
        <v>27.436261999999999</v>
      </c>
      <c r="U61" s="67">
        <v>27.687645</v>
      </c>
      <c r="V61" s="67">
        <v>28.019482</v>
      </c>
      <c r="W61" s="67">
        <v>27.953161000000001</v>
      </c>
      <c r="X61" s="67">
        <v>28.122703999999999</v>
      </c>
      <c r="Y61" s="67">
        <v>28.278926999999999</v>
      </c>
      <c r="Z61" s="67">
        <v>28.414003000000001</v>
      </c>
      <c r="AA61" s="67">
        <v>28.436669999999999</v>
      </c>
      <c r="AB61" s="67">
        <v>28.605179</v>
      </c>
      <c r="AC61" s="67">
        <v>28.603687000000001</v>
      </c>
      <c r="AD61" s="67">
        <v>28.485683000000002</v>
      </c>
      <c r="AE61" s="67">
        <v>28.526222000000001</v>
      </c>
      <c r="AF61" s="67">
        <v>28.396035999999999</v>
      </c>
      <c r="AG61" s="67">
        <v>28.248837000000002</v>
      </c>
      <c r="AH61" s="67">
        <v>28.282586999999999</v>
      </c>
      <c r="AI61" s="67">
        <v>28.219898000000001</v>
      </c>
      <c r="AJ61" s="67">
        <v>28.196726000000002</v>
      </c>
      <c r="AK61" s="68">
        <v>6.4910000000000002E-3</v>
      </c>
    </row>
    <row r="62" spans="1:37" ht="15" customHeight="1">
      <c r="A62" s="63" t="s">
        <v>396</v>
      </c>
      <c r="B62" s="66" t="s">
        <v>136</v>
      </c>
      <c r="C62" s="67">
        <v>8.9075799999999994</v>
      </c>
      <c r="D62" s="67">
        <v>10.952370999999999</v>
      </c>
      <c r="E62" s="67">
        <v>10.785757</v>
      </c>
      <c r="F62" s="67">
        <v>11.237349</v>
      </c>
      <c r="G62" s="67">
        <v>11.572683</v>
      </c>
      <c r="H62" s="67">
        <v>10.604952000000001</v>
      </c>
      <c r="I62" s="67">
        <v>11.036856999999999</v>
      </c>
      <c r="J62" s="67">
        <v>11.599223</v>
      </c>
      <c r="K62" s="67">
        <v>11.889529</v>
      </c>
      <c r="L62" s="67">
        <v>12.253482</v>
      </c>
      <c r="M62" s="67">
        <v>12.695843</v>
      </c>
      <c r="N62" s="67">
        <v>12.877539000000001</v>
      </c>
      <c r="O62" s="67">
        <v>13.189734</v>
      </c>
      <c r="P62" s="67">
        <v>13.6828</v>
      </c>
      <c r="Q62" s="67">
        <v>13.841578</v>
      </c>
      <c r="R62" s="67">
        <v>13.979538</v>
      </c>
      <c r="S62" s="67">
        <v>14.140846</v>
      </c>
      <c r="T62" s="67">
        <v>14.702832000000001</v>
      </c>
      <c r="U62" s="67">
        <v>15.012093</v>
      </c>
      <c r="V62" s="67">
        <v>15.176048</v>
      </c>
      <c r="W62" s="67">
        <v>15.595228000000001</v>
      </c>
      <c r="X62" s="67">
        <v>15.653922</v>
      </c>
      <c r="Y62" s="67">
        <v>15.743302999999999</v>
      </c>
      <c r="Z62" s="67">
        <v>15.839559</v>
      </c>
      <c r="AA62" s="67">
        <v>15.898891000000001</v>
      </c>
      <c r="AB62" s="67">
        <v>16.070124</v>
      </c>
      <c r="AC62" s="67">
        <v>16.081479999999999</v>
      </c>
      <c r="AD62" s="67">
        <v>15.894873</v>
      </c>
      <c r="AE62" s="67">
        <v>15.918144</v>
      </c>
      <c r="AF62" s="67">
        <v>16.367657000000001</v>
      </c>
      <c r="AG62" s="67">
        <v>16.679940999999999</v>
      </c>
      <c r="AH62" s="67">
        <v>16.241164999999999</v>
      </c>
      <c r="AI62" s="67">
        <v>16.227823000000001</v>
      </c>
      <c r="AJ62" s="67">
        <v>16.540564</v>
      </c>
      <c r="AK62" s="68">
        <v>1.2966999999999999E-2</v>
      </c>
    </row>
    <row r="63" spans="1:37" ht="15" customHeight="1">
      <c r="A63" s="63" t="s">
        <v>397</v>
      </c>
      <c r="B63" s="66" t="s">
        <v>116</v>
      </c>
      <c r="C63" s="67">
        <v>5.4852069999999999</v>
      </c>
      <c r="D63" s="67">
        <v>5.3754080000000002</v>
      </c>
      <c r="E63" s="67">
        <v>5.3069540000000002</v>
      </c>
      <c r="F63" s="67">
        <v>5.3708159999999996</v>
      </c>
      <c r="G63" s="67">
        <v>5.3469249999999997</v>
      </c>
      <c r="H63" s="67">
        <v>5.3955479999999998</v>
      </c>
      <c r="I63" s="67">
        <v>5.5622160000000003</v>
      </c>
      <c r="J63" s="67">
        <v>5.7688410000000001</v>
      </c>
      <c r="K63" s="67">
        <v>5.9681300000000004</v>
      </c>
      <c r="L63" s="67">
        <v>6.0324790000000004</v>
      </c>
      <c r="M63" s="67">
        <v>6.0502310000000001</v>
      </c>
      <c r="N63" s="67">
        <v>6.1168870000000002</v>
      </c>
      <c r="O63" s="67">
        <v>6.2086459999999999</v>
      </c>
      <c r="P63" s="67">
        <v>6.253514</v>
      </c>
      <c r="Q63" s="67">
        <v>6.2555940000000003</v>
      </c>
      <c r="R63" s="67">
        <v>6.3636920000000003</v>
      </c>
      <c r="S63" s="67">
        <v>6.4337770000000001</v>
      </c>
      <c r="T63" s="67">
        <v>6.4783059999999999</v>
      </c>
      <c r="U63" s="67">
        <v>6.5216599999999998</v>
      </c>
      <c r="V63" s="67">
        <v>6.5926900000000002</v>
      </c>
      <c r="W63" s="67">
        <v>6.623748</v>
      </c>
      <c r="X63" s="67">
        <v>6.6332300000000002</v>
      </c>
      <c r="Y63" s="67">
        <v>6.6617030000000002</v>
      </c>
      <c r="Z63" s="67">
        <v>6.7199090000000004</v>
      </c>
      <c r="AA63" s="67">
        <v>6.7207410000000003</v>
      </c>
      <c r="AB63" s="67">
        <v>6.7621989999999998</v>
      </c>
      <c r="AC63" s="67">
        <v>6.8273260000000002</v>
      </c>
      <c r="AD63" s="67">
        <v>6.9060759999999997</v>
      </c>
      <c r="AE63" s="67">
        <v>6.9790029999999996</v>
      </c>
      <c r="AF63" s="67">
        <v>7.0453650000000003</v>
      </c>
      <c r="AG63" s="67">
        <v>7.1264219999999998</v>
      </c>
      <c r="AH63" s="67">
        <v>7.2488440000000001</v>
      </c>
      <c r="AI63" s="67">
        <v>7.3555950000000001</v>
      </c>
      <c r="AJ63" s="67">
        <v>7.4407839999999998</v>
      </c>
      <c r="AK63" s="68">
        <v>1.0212000000000001E-2</v>
      </c>
    </row>
    <row r="64" spans="1:37" ht="15" customHeight="1">
      <c r="A64" s="63" t="s">
        <v>398</v>
      </c>
      <c r="B64" s="66" t="s">
        <v>169</v>
      </c>
      <c r="C64" s="67">
        <v>4.6546649999999996</v>
      </c>
      <c r="D64" s="67">
        <v>5.232799</v>
      </c>
      <c r="E64" s="67">
        <v>4.910609</v>
      </c>
      <c r="F64" s="67">
        <v>4.7979989999999999</v>
      </c>
      <c r="G64" s="67">
        <v>4.6075619999999997</v>
      </c>
      <c r="H64" s="67">
        <v>4.5412679999999996</v>
      </c>
      <c r="I64" s="67">
        <v>4.5061349999999996</v>
      </c>
      <c r="J64" s="67">
        <v>4.5257019999999999</v>
      </c>
      <c r="K64" s="67">
        <v>4.5502760000000002</v>
      </c>
      <c r="L64" s="67">
        <v>4.5826320000000003</v>
      </c>
      <c r="M64" s="67">
        <v>4.6175569999999997</v>
      </c>
      <c r="N64" s="67">
        <v>4.6431740000000001</v>
      </c>
      <c r="O64" s="67">
        <v>4.6885279999999998</v>
      </c>
      <c r="P64" s="67">
        <v>4.7106849999999998</v>
      </c>
      <c r="Q64" s="67">
        <v>4.7482639999999998</v>
      </c>
      <c r="R64" s="67">
        <v>4.7781479999999998</v>
      </c>
      <c r="S64" s="67">
        <v>4.7896729999999996</v>
      </c>
      <c r="T64" s="67">
        <v>4.8049419999999996</v>
      </c>
      <c r="U64" s="67">
        <v>4.8272269999999997</v>
      </c>
      <c r="V64" s="67">
        <v>4.8500050000000003</v>
      </c>
      <c r="W64" s="67">
        <v>4.8617650000000001</v>
      </c>
      <c r="X64" s="67">
        <v>4.8752639999999996</v>
      </c>
      <c r="Y64" s="67">
        <v>4.883718</v>
      </c>
      <c r="Z64" s="67">
        <v>4.8905099999999999</v>
      </c>
      <c r="AA64" s="67">
        <v>4.9063889999999999</v>
      </c>
      <c r="AB64" s="67">
        <v>4.918361</v>
      </c>
      <c r="AC64" s="67">
        <v>4.9276099999999996</v>
      </c>
      <c r="AD64" s="67">
        <v>4.9461009999999996</v>
      </c>
      <c r="AE64" s="67">
        <v>4.9751960000000004</v>
      </c>
      <c r="AF64" s="67">
        <v>4.9832830000000001</v>
      </c>
      <c r="AG64" s="67">
        <v>4.997738</v>
      </c>
      <c r="AH64" s="67">
        <v>5.0115530000000001</v>
      </c>
      <c r="AI64" s="67">
        <v>5.0221010000000001</v>
      </c>
      <c r="AJ64" s="67">
        <v>5.033995</v>
      </c>
      <c r="AK64" s="68">
        <v>-1.2099999999999999E-3</v>
      </c>
    </row>
    <row r="65" spans="1:37" ht="15" customHeight="1">
      <c r="A65" s="63" t="s">
        <v>399</v>
      </c>
      <c r="B65" s="66" t="s">
        <v>232</v>
      </c>
      <c r="C65" s="67">
        <v>2.1356670000000002</v>
      </c>
      <c r="D65" s="67">
        <v>2.1693920000000002</v>
      </c>
      <c r="E65" s="67">
        <v>2.1627260000000001</v>
      </c>
      <c r="F65" s="67">
        <v>2.1765699999999999</v>
      </c>
      <c r="G65" s="67">
        <v>2.2664270000000002</v>
      </c>
      <c r="H65" s="67">
        <v>2.2753369999999999</v>
      </c>
      <c r="I65" s="67">
        <v>2.277361</v>
      </c>
      <c r="J65" s="67">
        <v>2.2417500000000001</v>
      </c>
      <c r="K65" s="67">
        <v>2.255023</v>
      </c>
      <c r="L65" s="67">
        <v>2.2523309999999999</v>
      </c>
      <c r="M65" s="67">
        <v>2.2589540000000001</v>
      </c>
      <c r="N65" s="67">
        <v>2.2632119999999998</v>
      </c>
      <c r="O65" s="67">
        <v>2.2837350000000001</v>
      </c>
      <c r="P65" s="67">
        <v>2.3013599999999999</v>
      </c>
      <c r="Q65" s="67">
        <v>2.2985699999999998</v>
      </c>
      <c r="R65" s="67">
        <v>2.2884350000000002</v>
      </c>
      <c r="S65" s="67">
        <v>2.28986</v>
      </c>
      <c r="T65" s="67">
        <v>2.2877809999999998</v>
      </c>
      <c r="U65" s="67">
        <v>2.2918590000000001</v>
      </c>
      <c r="V65" s="67">
        <v>2.2984490000000002</v>
      </c>
      <c r="W65" s="67">
        <v>2.3045369999999998</v>
      </c>
      <c r="X65" s="67">
        <v>2.3104140000000002</v>
      </c>
      <c r="Y65" s="67">
        <v>2.31623</v>
      </c>
      <c r="Z65" s="67">
        <v>2.3195009999999998</v>
      </c>
      <c r="AA65" s="67">
        <v>2.3207689999999999</v>
      </c>
      <c r="AB65" s="67">
        <v>2.3208299999999999</v>
      </c>
      <c r="AC65" s="67">
        <v>2.3195350000000001</v>
      </c>
      <c r="AD65" s="67">
        <v>2.3183280000000002</v>
      </c>
      <c r="AE65" s="67">
        <v>2.3193260000000002</v>
      </c>
      <c r="AF65" s="67">
        <v>2.3204639999999999</v>
      </c>
      <c r="AG65" s="67">
        <v>2.3183950000000002</v>
      </c>
      <c r="AH65" s="67">
        <v>2.319502</v>
      </c>
      <c r="AI65" s="67">
        <v>2.3214510000000002</v>
      </c>
      <c r="AJ65" s="67">
        <v>2.3221050000000001</v>
      </c>
      <c r="AK65" s="68">
        <v>2.1280000000000001E-3</v>
      </c>
    </row>
    <row r="66" spans="1:37" ht="15" customHeight="1">
      <c r="A66" s="63" t="s">
        <v>400</v>
      </c>
      <c r="B66" s="66" t="s">
        <v>368</v>
      </c>
      <c r="C66" s="67">
        <v>0</v>
      </c>
      <c r="D66" s="67">
        <v>0</v>
      </c>
      <c r="E66" s="67">
        <v>0</v>
      </c>
      <c r="F66" s="67">
        <v>0</v>
      </c>
      <c r="G66" s="67">
        <v>0</v>
      </c>
      <c r="H66" s="67">
        <v>0</v>
      </c>
      <c r="I66" s="67">
        <v>0</v>
      </c>
      <c r="J66" s="67">
        <v>0</v>
      </c>
      <c r="K66" s="67">
        <v>0</v>
      </c>
      <c r="L66" s="67">
        <v>0</v>
      </c>
      <c r="M66" s="67">
        <v>0</v>
      </c>
      <c r="N66" s="67">
        <v>0</v>
      </c>
      <c r="O66" s="67">
        <v>0</v>
      </c>
      <c r="P66" s="67">
        <v>0</v>
      </c>
      <c r="Q66" s="67">
        <v>0</v>
      </c>
      <c r="R66" s="67">
        <v>0</v>
      </c>
      <c r="S66" s="67">
        <v>0</v>
      </c>
      <c r="T66" s="67">
        <v>0</v>
      </c>
      <c r="U66" s="67">
        <v>0</v>
      </c>
      <c r="V66" s="67">
        <v>0</v>
      </c>
      <c r="W66" s="67">
        <v>0</v>
      </c>
      <c r="X66" s="67">
        <v>0</v>
      </c>
      <c r="Y66" s="67">
        <v>0</v>
      </c>
      <c r="Z66" s="67">
        <v>0</v>
      </c>
      <c r="AA66" s="67">
        <v>0</v>
      </c>
      <c r="AB66" s="67">
        <v>0</v>
      </c>
      <c r="AC66" s="67">
        <v>0</v>
      </c>
      <c r="AD66" s="67">
        <v>0</v>
      </c>
      <c r="AE66" s="67">
        <v>0</v>
      </c>
      <c r="AF66" s="67">
        <v>0</v>
      </c>
      <c r="AG66" s="67">
        <v>0</v>
      </c>
      <c r="AH66" s="67">
        <v>0</v>
      </c>
      <c r="AI66" s="67">
        <v>0</v>
      </c>
      <c r="AJ66" s="67">
        <v>0</v>
      </c>
      <c r="AK66" s="68" t="s">
        <v>161</v>
      </c>
    </row>
    <row r="67" spans="1:37" ht="15" customHeight="1">
      <c r="A67" s="63" t="s">
        <v>401</v>
      </c>
      <c r="B67" s="66" t="s">
        <v>120</v>
      </c>
      <c r="C67" s="67">
        <v>31.662811000000001</v>
      </c>
      <c r="D67" s="67">
        <v>30.935385</v>
      </c>
      <c r="E67" s="67">
        <v>30.635555</v>
      </c>
      <c r="F67" s="67">
        <v>30.013815000000001</v>
      </c>
      <c r="G67" s="67">
        <v>29.643229000000002</v>
      </c>
      <c r="H67" s="67">
        <v>29.634478000000001</v>
      </c>
      <c r="I67" s="67">
        <v>29.680761</v>
      </c>
      <c r="J67" s="67">
        <v>29.895102000000001</v>
      </c>
      <c r="K67" s="67">
        <v>30.244675000000001</v>
      </c>
      <c r="L67" s="67">
        <v>30.457317</v>
      </c>
      <c r="M67" s="67">
        <v>30.483438</v>
      </c>
      <c r="N67" s="67">
        <v>30.546408</v>
      </c>
      <c r="O67" s="67">
        <v>30.519157</v>
      </c>
      <c r="P67" s="67">
        <v>30.618438999999999</v>
      </c>
      <c r="Q67" s="67">
        <v>30.661830999999999</v>
      </c>
      <c r="R67" s="67">
        <v>30.821152000000001</v>
      </c>
      <c r="S67" s="67">
        <v>30.894690000000001</v>
      </c>
      <c r="T67" s="67">
        <v>30.939615</v>
      </c>
      <c r="U67" s="67">
        <v>30.945239999999998</v>
      </c>
      <c r="V67" s="67">
        <v>30.999735000000001</v>
      </c>
      <c r="W67" s="67">
        <v>31.059006</v>
      </c>
      <c r="X67" s="67">
        <v>31.028445999999999</v>
      </c>
      <c r="Y67" s="67">
        <v>30.968406999999999</v>
      </c>
      <c r="Z67" s="67">
        <v>30.829065</v>
      </c>
      <c r="AA67" s="67">
        <v>30.904121</v>
      </c>
      <c r="AB67" s="67">
        <v>30.816116000000001</v>
      </c>
      <c r="AC67" s="67">
        <v>30.784230999999998</v>
      </c>
      <c r="AD67" s="67">
        <v>30.736875999999999</v>
      </c>
      <c r="AE67" s="67">
        <v>30.746752000000001</v>
      </c>
      <c r="AF67" s="67">
        <v>30.773333000000001</v>
      </c>
      <c r="AG67" s="67">
        <v>30.808022000000001</v>
      </c>
      <c r="AH67" s="67">
        <v>30.845694999999999</v>
      </c>
      <c r="AI67" s="67">
        <v>30.844408000000001</v>
      </c>
      <c r="AJ67" s="67">
        <v>30.790899</v>
      </c>
      <c r="AK67" s="68">
        <v>-1.46E-4</v>
      </c>
    </row>
    <row r="69" spans="1:37" ht="15" customHeight="1">
      <c r="B69" s="65" t="s">
        <v>402</v>
      </c>
    </row>
    <row r="70" spans="1:37" ht="15" customHeight="1">
      <c r="B70" s="65" t="s">
        <v>403</v>
      </c>
    </row>
    <row r="71" spans="1:37" ht="15" customHeight="1">
      <c r="A71" s="63" t="s">
        <v>404</v>
      </c>
      <c r="B71" s="66" t="s">
        <v>108</v>
      </c>
      <c r="C71" s="73">
        <v>247.96086099999999</v>
      </c>
      <c r="D71" s="73">
        <v>255.95361299999999</v>
      </c>
      <c r="E71" s="73">
        <v>251.91525300000001</v>
      </c>
      <c r="F71" s="73">
        <v>251.19210799999999</v>
      </c>
      <c r="G71" s="73">
        <v>249.92898600000001</v>
      </c>
      <c r="H71" s="73">
        <v>250.729218</v>
      </c>
      <c r="I71" s="73">
        <v>252.67872600000001</v>
      </c>
      <c r="J71" s="73">
        <v>255.462784</v>
      </c>
      <c r="K71" s="73">
        <v>258.466003</v>
      </c>
      <c r="L71" s="73">
        <v>260.79345699999999</v>
      </c>
      <c r="M71" s="73">
        <v>262.06457499999999</v>
      </c>
      <c r="N71" s="73">
        <v>263.68310500000001</v>
      </c>
      <c r="O71" s="73">
        <v>266.00830100000002</v>
      </c>
      <c r="P71" s="73">
        <v>267.38842799999998</v>
      </c>
      <c r="Q71" s="73">
        <v>268.84939600000001</v>
      </c>
      <c r="R71" s="73">
        <v>271.01364100000001</v>
      </c>
      <c r="S71" s="73">
        <v>272.80334499999998</v>
      </c>
      <c r="T71" s="73">
        <v>274.42340100000001</v>
      </c>
      <c r="U71" s="73">
        <v>275.94183299999997</v>
      </c>
      <c r="V71" s="73">
        <v>277.74063100000001</v>
      </c>
      <c r="W71" s="73">
        <v>279.59970099999998</v>
      </c>
      <c r="X71" s="73">
        <v>280.85870399999999</v>
      </c>
      <c r="Y71" s="73">
        <v>282.00167800000003</v>
      </c>
      <c r="Z71" s="73">
        <v>282.75604199999998</v>
      </c>
      <c r="AA71" s="73">
        <v>284.55306999999999</v>
      </c>
      <c r="AB71" s="73">
        <v>285.55401599999999</v>
      </c>
      <c r="AC71" s="73">
        <v>286.842896</v>
      </c>
      <c r="AD71" s="73">
        <v>288.185181</v>
      </c>
      <c r="AE71" s="73">
        <v>290.013733</v>
      </c>
      <c r="AF71" s="73">
        <v>291.91503899999998</v>
      </c>
      <c r="AG71" s="73">
        <v>293.79055799999998</v>
      </c>
      <c r="AH71" s="73">
        <v>295.76052900000002</v>
      </c>
      <c r="AI71" s="73">
        <v>297.44192500000003</v>
      </c>
      <c r="AJ71" s="73">
        <v>298.67312600000002</v>
      </c>
      <c r="AK71" s="68">
        <v>4.8349999999999999E-3</v>
      </c>
    </row>
    <row r="72" spans="1:37" ht="15" customHeight="1">
      <c r="A72" s="63" t="s">
        <v>405</v>
      </c>
      <c r="B72" s="66" t="s">
        <v>128</v>
      </c>
      <c r="C72" s="73">
        <v>191.75567599999999</v>
      </c>
      <c r="D72" s="73">
        <v>194.48608400000001</v>
      </c>
      <c r="E72" s="73">
        <v>192.053833</v>
      </c>
      <c r="F72" s="73">
        <v>190.45254499999999</v>
      </c>
      <c r="G72" s="73">
        <v>189.73362700000001</v>
      </c>
      <c r="H72" s="73">
        <v>190.97673</v>
      </c>
      <c r="I72" s="73">
        <v>192.44004799999999</v>
      </c>
      <c r="J72" s="73">
        <v>195.05830399999999</v>
      </c>
      <c r="K72" s="73">
        <v>198.17918399999999</v>
      </c>
      <c r="L72" s="73">
        <v>199.93687399999999</v>
      </c>
      <c r="M72" s="73">
        <v>200.979691</v>
      </c>
      <c r="N72" s="73">
        <v>202.25086999999999</v>
      </c>
      <c r="O72" s="73">
        <v>204.138565</v>
      </c>
      <c r="P72" s="73">
        <v>205.16426100000001</v>
      </c>
      <c r="Q72" s="73">
        <v>206.19030799999999</v>
      </c>
      <c r="R72" s="73">
        <v>207.99288899999999</v>
      </c>
      <c r="S72" s="73">
        <v>209.30613700000001</v>
      </c>
      <c r="T72" s="73">
        <v>210.481796</v>
      </c>
      <c r="U72" s="73">
        <v>211.61700400000001</v>
      </c>
      <c r="V72" s="73">
        <v>213.170151</v>
      </c>
      <c r="W72" s="73">
        <v>214.57524100000001</v>
      </c>
      <c r="X72" s="73">
        <v>215.622513</v>
      </c>
      <c r="Y72" s="73">
        <v>216.58845500000001</v>
      </c>
      <c r="Z72" s="73">
        <v>217.03301999999999</v>
      </c>
      <c r="AA72" s="73">
        <v>218.72268700000001</v>
      </c>
      <c r="AB72" s="73">
        <v>219.742142</v>
      </c>
      <c r="AC72" s="73">
        <v>221.219818</v>
      </c>
      <c r="AD72" s="73">
        <v>222.61248800000001</v>
      </c>
      <c r="AE72" s="73">
        <v>224.524292</v>
      </c>
      <c r="AF72" s="73">
        <v>226.566956</v>
      </c>
      <c r="AG72" s="73">
        <v>228.79917900000001</v>
      </c>
      <c r="AH72" s="73">
        <v>231.32217399999999</v>
      </c>
      <c r="AI72" s="73">
        <v>233.747894</v>
      </c>
      <c r="AJ72" s="73">
        <v>235.83422899999999</v>
      </c>
      <c r="AK72" s="68">
        <v>6.0419999999999996E-3</v>
      </c>
    </row>
    <row r="73" spans="1:37" ht="15" customHeight="1">
      <c r="A73" s="63" t="s">
        <v>406</v>
      </c>
      <c r="B73" s="66" t="s">
        <v>359</v>
      </c>
      <c r="C73" s="73">
        <v>176.327225</v>
      </c>
      <c r="D73" s="73">
        <v>194.92755099999999</v>
      </c>
      <c r="E73" s="73">
        <v>201.51014699999999</v>
      </c>
      <c r="F73" s="73">
        <v>199.72062700000001</v>
      </c>
      <c r="G73" s="73">
        <v>204.878342</v>
      </c>
      <c r="H73" s="73">
        <v>210.47022999999999</v>
      </c>
      <c r="I73" s="73">
        <v>216.44368</v>
      </c>
      <c r="J73" s="73">
        <v>225.36987300000001</v>
      </c>
      <c r="K73" s="73">
        <v>234.85240200000001</v>
      </c>
      <c r="L73" s="73">
        <v>241.22345000000001</v>
      </c>
      <c r="M73" s="73">
        <v>248.12960799999999</v>
      </c>
      <c r="N73" s="73">
        <v>253.06369000000001</v>
      </c>
      <c r="O73" s="73">
        <v>258.273346</v>
      </c>
      <c r="P73" s="73">
        <v>261.12707499999999</v>
      </c>
      <c r="Q73" s="73">
        <v>264.346497</v>
      </c>
      <c r="R73" s="73">
        <v>269.882294</v>
      </c>
      <c r="S73" s="73">
        <v>274.21945199999999</v>
      </c>
      <c r="T73" s="73">
        <v>276.24658199999999</v>
      </c>
      <c r="U73" s="73">
        <v>279.960846</v>
      </c>
      <c r="V73" s="73">
        <v>285.65008499999999</v>
      </c>
      <c r="W73" s="73">
        <v>287.429779</v>
      </c>
      <c r="X73" s="73">
        <v>291.58728000000002</v>
      </c>
      <c r="Y73" s="73">
        <v>294.72903400000001</v>
      </c>
      <c r="Z73" s="73">
        <v>297.45858800000002</v>
      </c>
      <c r="AA73" s="73">
        <v>300.35137900000001</v>
      </c>
      <c r="AB73" s="73">
        <v>303.89712500000002</v>
      </c>
      <c r="AC73" s="73">
        <v>306.05542000000003</v>
      </c>
      <c r="AD73" s="73">
        <v>308.80206299999998</v>
      </c>
      <c r="AE73" s="73">
        <v>312.29754600000001</v>
      </c>
      <c r="AF73" s="73">
        <v>315.22412100000003</v>
      </c>
      <c r="AG73" s="73">
        <v>318.47894300000002</v>
      </c>
      <c r="AH73" s="73">
        <v>323.30023199999999</v>
      </c>
      <c r="AI73" s="73">
        <v>325.80062900000001</v>
      </c>
      <c r="AJ73" s="73">
        <v>328.72442599999999</v>
      </c>
      <c r="AK73" s="68">
        <v>1.6465E-2</v>
      </c>
    </row>
    <row r="74" spans="1:37" ht="15" customHeight="1">
      <c r="A74" s="63" t="s">
        <v>407</v>
      </c>
      <c r="B74" s="66" t="s">
        <v>187</v>
      </c>
      <c r="C74" s="73">
        <v>533.14788799999997</v>
      </c>
      <c r="D74" s="73">
        <v>619.67913799999997</v>
      </c>
      <c r="E74" s="73">
        <v>625.60168499999997</v>
      </c>
      <c r="F74" s="73">
        <v>647.07397500000002</v>
      </c>
      <c r="G74" s="73">
        <v>640.30017099999998</v>
      </c>
      <c r="H74" s="73">
        <v>631.67858899999999</v>
      </c>
      <c r="I74" s="73">
        <v>631.51391599999999</v>
      </c>
      <c r="J74" s="73">
        <v>631.85180700000001</v>
      </c>
      <c r="K74" s="73">
        <v>629.75640899999996</v>
      </c>
      <c r="L74" s="73">
        <v>628.68054199999995</v>
      </c>
      <c r="M74" s="73">
        <v>635.36071800000002</v>
      </c>
      <c r="N74" s="73">
        <v>634.50756799999999</v>
      </c>
      <c r="O74" s="73">
        <v>644.67596400000002</v>
      </c>
      <c r="P74" s="73">
        <v>641.37152100000003</v>
      </c>
      <c r="Q74" s="73">
        <v>642.449524</v>
      </c>
      <c r="R74" s="73">
        <v>643.86395300000004</v>
      </c>
      <c r="S74" s="73">
        <v>643.14892599999996</v>
      </c>
      <c r="T74" s="73">
        <v>643.01519800000005</v>
      </c>
      <c r="U74" s="73">
        <v>644.988159</v>
      </c>
      <c r="V74" s="73">
        <v>649.25878899999998</v>
      </c>
      <c r="W74" s="73">
        <v>648.15277100000003</v>
      </c>
      <c r="X74" s="73">
        <v>651.79156499999999</v>
      </c>
      <c r="Y74" s="73">
        <v>656.08471699999996</v>
      </c>
      <c r="Z74" s="73">
        <v>660.55926499999998</v>
      </c>
      <c r="AA74" s="73">
        <v>664.00469999999996</v>
      </c>
      <c r="AB74" s="73">
        <v>670.87829599999998</v>
      </c>
      <c r="AC74" s="73">
        <v>674.79522699999995</v>
      </c>
      <c r="AD74" s="73">
        <v>676.99969499999997</v>
      </c>
      <c r="AE74" s="73">
        <v>682.34741199999996</v>
      </c>
      <c r="AF74" s="73">
        <v>687.69421399999999</v>
      </c>
      <c r="AG74" s="73">
        <v>693.68328899999995</v>
      </c>
      <c r="AH74" s="73">
        <v>701.05847200000005</v>
      </c>
      <c r="AI74" s="73">
        <v>704.31066899999996</v>
      </c>
      <c r="AJ74" s="73">
        <v>707.90625</v>
      </c>
      <c r="AK74" s="68">
        <v>4.1679999999999998E-3</v>
      </c>
    </row>
    <row r="75" spans="1:37" ht="15" customHeight="1">
      <c r="A75" s="63" t="s">
        <v>408</v>
      </c>
      <c r="B75" s="66" t="s">
        <v>409</v>
      </c>
      <c r="C75" s="73">
        <v>1149.19165</v>
      </c>
      <c r="D75" s="73">
        <v>1265.0463870000001</v>
      </c>
      <c r="E75" s="73">
        <v>1271.080933</v>
      </c>
      <c r="F75" s="73">
        <v>1288.4392089999999</v>
      </c>
      <c r="G75" s="73">
        <v>1284.841064</v>
      </c>
      <c r="H75" s="73">
        <v>1283.854736</v>
      </c>
      <c r="I75" s="73">
        <v>1293.0764160000001</v>
      </c>
      <c r="J75" s="73">
        <v>1307.742798</v>
      </c>
      <c r="K75" s="73">
        <v>1321.2540280000001</v>
      </c>
      <c r="L75" s="73">
        <v>1330.6342770000001</v>
      </c>
      <c r="M75" s="73">
        <v>1346.5345460000001</v>
      </c>
      <c r="N75" s="73">
        <v>1353.505249</v>
      </c>
      <c r="O75" s="73">
        <v>1373.0961910000001</v>
      </c>
      <c r="P75" s="73">
        <v>1375.0512699999999</v>
      </c>
      <c r="Q75" s="73">
        <v>1381.835693</v>
      </c>
      <c r="R75" s="73">
        <v>1392.752686</v>
      </c>
      <c r="S75" s="73">
        <v>1399.477905</v>
      </c>
      <c r="T75" s="73">
        <v>1404.1669919999999</v>
      </c>
      <c r="U75" s="73">
        <v>1412.5078120000001</v>
      </c>
      <c r="V75" s="73">
        <v>1425.8195800000001</v>
      </c>
      <c r="W75" s="73">
        <v>1429.757568</v>
      </c>
      <c r="X75" s="73">
        <v>1439.860107</v>
      </c>
      <c r="Y75" s="73">
        <v>1449.4039310000001</v>
      </c>
      <c r="Z75" s="73">
        <v>1457.806885</v>
      </c>
      <c r="AA75" s="73">
        <v>1467.631836</v>
      </c>
      <c r="AB75" s="73">
        <v>1480.071533</v>
      </c>
      <c r="AC75" s="73">
        <v>1488.9133300000001</v>
      </c>
      <c r="AD75" s="73">
        <v>1496.599365</v>
      </c>
      <c r="AE75" s="73">
        <v>1509.1829829999999</v>
      </c>
      <c r="AF75" s="73">
        <v>1521.4003909999999</v>
      </c>
      <c r="AG75" s="73">
        <v>1534.751953</v>
      </c>
      <c r="AH75" s="73">
        <v>1551.4414059999999</v>
      </c>
      <c r="AI75" s="73">
        <v>1561.3011469999999</v>
      </c>
      <c r="AJ75" s="73">
        <v>1571.137939</v>
      </c>
      <c r="AK75" s="68">
        <v>6.7949999999999998E-3</v>
      </c>
    </row>
    <row r="76" spans="1:37" ht="15" customHeight="1">
      <c r="A76" s="63" t="s">
        <v>410</v>
      </c>
      <c r="B76" s="66" t="s">
        <v>411</v>
      </c>
      <c r="C76" s="73">
        <v>0.20319899999999999</v>
      </c>
      <c r="D76" s="73">
        <v>1.197551</v>
      </c>
      <c r="E76" s="73">
        <v>1.445962</v>
      </c>
      <c r="F76" s="73">
        <v>1.6529419999999999</v>
      </c>
      <c r="G76" s="73">
        <v>1.9777800000000001</v>
      </c>
      <c r="H76" s="73">
        <v>2.1648100000000001</v>
      </c>
      <c r="I76" s="73">
        <v>2.3116349999999999</v>
      </c>
      <c r="J76" s="73">
        <v>2.9327260000000002</v>
      </c>
      <c r="K76" s="73">
        <v>3.6960980000000001</v>
      </c>
      <c r="L76" s="73">
        <v>3.7601079999999998</v>
      </c>
      <c r="M76" s="73">
        <v>4.152927</v>
      </c>
      <c r="N76" s="73">
        <v>4.4046789999999998</v>
      </c>
      <c r="O76" s="73">
        <v>4.8273729999999997</v>
      </c>
      <c r="P76" s="73">
        <v>5.1251350000000002</v>
      </c>
      <c r="Q76" s="73">
        <v>5.2604480000000002</v>
      </c>
      <c r="R76" s="73">
        <v>5.3356459999999997</v>
      </c>
      <c r="S76" s="73">
        <v>5.4360350000000004</v>
      </c>
      <c r="T76" s="73">
        <v>5.6418949999999999</v>
      </c>
      <c r="U76" s="73">
        <v>5.7413489999999996</v>
      </c>
      <c r="V76" s="73">
        <v>5.9162610000000004</v>
      </c>
      <c r="W76" s="73">
        <v>6.011234</v>
      </c>
      <c r="X76" s="73">
        <v>6.1242140000000003</v>
      </c>
      <c r="Y76" s="73">
        <v>6.1813070000000003</v>
      </c>
      <c r="Z76" s="73">
        <v>6.2294549999999997</v>
      </c>
      <c r="AA76" s="73">
        <v>6.1215539999999997</v>
      </c>
      <c r="AB76" s="73">
        <v>6.0425779999999998</v>
      </c>
      <c r="AC76" s="73">
        <v>5.8007350000000004</v>
      </c>
      <c r="AD76" s="73">
        <v>5.6104669999999999</v>
      </c>
      <c r="AE76" s="73">
        <v>5.45641</v>
      </c>
      <c r="AF76" s="73">
        <v>4.9501439999999999</v>
      </c>
      <c r="AG76" s="73">
        <v>4.2245559999999998</v>
      </c>
      <c r="AH76" s="73">
        <v>3.7523710000000001</v>
      </c>
      <c r="AI76" s="73">
        <v>3.7414399999999999</v>
      </c>
      <c r="AJ76" s="73">
        <v>3.730502</v>
      </c>
      <c r="AK76" s="68">
        <v>3.6145999999999998E-2</v>
      </c>
    </row>
    <row r="77" spans="1:37" ht="15" customHeight="1">
      <c r="A77" s="63" t="s">
        <v>412</v>
      </c>
      <c r="B77" s="65" t="s">
        <v>413</v>
      </c>
      <c r="C77" s="75">
        <v>1149.3948969999999</v>
      </c>
      <c r="D77" s="75">
        <v>1266.2438959999999</v>
      </c>
      <c r="E77" s="75">
        <v>1272.5268550000001</v>
      </c>
      <c r="F77" s="75">
        <v>1290.092163</v>
      </c>
      <c r="G77" s="75">
        <v>1286.8188479999999</v>
      </c>
      <c r="H77" s="75">
        <v>1286.0195309999999</v>
      </c>
      <c r="I77" s="75">
        <v>1295.388062</v>
      </c>
      <c r="J77" s="75">
        <v>1310.6755370000001</v>
      </c>
      <c r="K77" s="75">
        <v>1324.950073</v>
      </c>
      <c r="L77" s="75">
        <v>1334.394409</v>
      </c>
      <c r="M77" s="75">
        <v>1350.6875</v>
      </c>
      <c r="N77" s="75">
        <v>1357.9099120000001</v>
      </c>
      <c r="O77" s="75">
        <v>1377.9235839999999</v>
      </c>
      <c r="P77" s="75">
        <v>1380.1763920000001</v>
      </c>
      <c r="Q77" s="75">
        <v>1387.0961910000001</v>
      </c>
      <c r="R77" s="75">
        <v>1398.088379</v>
      </c>
      <c r="S77" s="75">
        <v>1404.9139399999999</v>
      </c>
      <c r="T77" s="75">
        <v>1409.8088379999999</v>
      </c>
      <c r="U77" s="75">
        <v>1418.2491460000001</v>
      </c>
      <c r="V77" s="75">
        <v>1431.7358400000001</v>
      </c>
      <c r="W77" s="75">
        <v>1435.7687989999999</v>
      </c>
      <c r="X77" s="75">
        <v>1445.984375</v>
      </c>
      <c r="Y77" s="75">
        <v>1455.5852050000001</v>
      </c>
      <c r="Z77" s="75">
        <v>1464.0363769999999</v>
      </c>
      <c r="AA77" s="75">
        <v>1473.753418</v>
      </c>
      <c r="AB77" s="75">
        <v>1486.1141359999999</v>
      </c>
      <c r="AC77" s="75">
        <v>1494.714111</v>
      </c>
      <c r="AD77" s="75">
        <v>1502.2098390000001</v>
      </c>
      <c r="AE77" s="75">
        <v>1514.639404</v>
      </c>
      <c r="AF77" s="75">
        <v>1526.350586</v>
      </c>
      <c r="AG77" s="75">
        <v>1538.9765620000001</v>
      </c>
      <c r="AH77" s="75">
        <v>1555.193726</v>
      </c>
      <c r="AI77" s="75">
        <v>1565.0426030000001</v>
      </c>
      <c r="AJ77" s="75">
        <v>1574.868408</v>
      </c>
      <c r="AK77" s="70">
        <v>6.8389999999999996E-3</v>
      </c>
    </row>
    <row r="80" spans="1:37" ht="15" customHeight="1">
      <c r="B80" s="65" t="s">
        <v>414</v>
      </c>
    </row>
    <row r="81" spans="1:37" ht="15" customHeight="1">
      <c r="B81" s="65" t="s">
        <v>108</v>
      </c>
    </row>
    <row r="82" spans="1:37" ht="15" customHeight="1">
      <c r="A82" s="63" t="s">
        <v>415</v>
      </c>
      <c r="B82" s="66" t="s">
        <v>110</v>
      </c>
      <c r="C82" s="67">
        <v>17.508139</v>
      </c>
      <c r="D82" s="67">
        <v>21.003157000000002</v>
      </c>
      <c r="E82" s="67">
        <v>24.065123</v>
      </c>
      <c r="F82" s="67">
        <v>26.346373</v>
      </c>
      <c r="G82" s="67">
        <v>28.363385999999998</v>
      </c>
      <c r="H82" s="67">
        <v>30.374645000000001</v>
      </c>
      <c r="I82" s="67">
        <v>32.200690999999999</v>
      </c>
      <c r="J82" s="67">
        <v>34.080466999999999</v>
      </c>
      <c r="K82" s="67">
        <v>36.012573000000003</v>
      </c>
      <c r="L82" s="67">
        <v>37.874656999999999</v>
      </c>
      <c r="M82" s="67">
        <v>39.599907000000002</v>
      </c>
      <c r="N82" s="67">
        <v>41.183101999999998</v>
      </c>
      <c r="O82" s="67">
        <v>42.753287999999998</v>
      </c>
      <c r="P82" s="67">
        <v>44.006348000000003</v>
      </c>
      <c r="Q82" s="67">
        <v>45.218170000000001</v>
      </c>
      <c r="R82" s="67">
        <v>46.538845000000002</v>
      </c>
      <c r="S82" s="67">
        <v>47.968727000000001</v>
      </c>
      <c r="T82" s="67">
        <v>49.453933999999997</v>
      </c>
      <c r="U82" s="67">
        <v>50.968159</v>
      </c>
      <c r="V82" s="67">
        <v>52.550609999999999</v>
      </c>
      <c r="W82" s="67">
        <v>54.097946</v>
      </c>
      <c r="X82" s="67">
        <v>55.61401</v>
      </c>
      <c r="Y82" s="67">
        <v>57.149464000000002</v>
      </c>
      <c r="Z82" s="67">
        <v>58.709319999999998</v>
      </c>
      <c r="AA82" s="67">
        <v>60.243606999999997</v>
      </c>
      <c r="AB82" s="67">
        <v>61.837173</v>
      </c>
      <c r="AC82" s="67">
        <v>63.503360999999998</v>
      </c>
      <c r="AD82" s="67">
        <v>65.215546000000003</v>
      </c>
      <c r="AE82" s="67">
        <v>66.932914999999994</v>
      </c>
      <c r="AF82" s="67">
        <v>68.632087999999996</v>
      </c>
      <c r="AG82" s="67">
        <v>70.344291999999996</v>
      </c>
      <c r="AH82" s="67">
        <v>72.092140000000001</v>
      </c>
      <c r="AI82" s="67">
        <v>73.807770000000005</v>
      </c>
      <c r="AJ82" s="67">
        <v>75.463195999999996</v>
      </c>
      <c r="AK82" s="68">
        <v>4.0777000000000001E-2</v>
      </c>
    </row>
    <row r="83" spans="1:37" ht="15" customHeight="1">
      <c r="A83" s="63" t="s">
        <v>416</v>
      </c>
      <c r="B83" s="66" t="s">
        <v>134</v>
      </c>
      <c r="C83" s="67">
        <v>18.233035999999998</v>
      </c>
      <c r="D83" s="67">
        <v>22.209574</v>
      </c>
      <c r="E83" s="67">
        <v>23.176044000000001</v>
      </c>
      <c r="F83" s="67">
        <v>24.377665</v>
      </c>
      <c r="G83" s="67">
        <v>25.346781</v>
      </c>
      <c r="H83" s="67">
        <v>26.204091999999999</v>
      </c>
      <c r="I83" s="67">
        <v>27.491541000000002</v>
      </c>
      <c r="J83" s="67">
        <v>29.297342</v>
      </c>
      <c r="K83" s="67">
        <v>30.595882</v>
      </c>
      <c r="L83" s="67">
        <v>31.805257999999998</v>
      </c>
      <c r="M83" s="67">
        <v>33.396126000000002</v>
      </c>
      <c r="N83" s="67">
        <v>34.394233999999997</v>
      </c>
      <c r="O83" s="67">
        <v>35.771458000000003</v>
      </c>
      <c r="P83" s="67">
        <v>36.815147000000003</v>
      </c>
      <c r="Q83" s="67">
        <v>37.910435</v>
      </c>
      <c r="R83" s="67">
        <v>39.156936999999999</v>
      </c>
      <c r="S83" s="67">
        <v>40.478149000000002</v>
      </c>
      <c r="T83" s="67">
        <v>41.470142000000003</v>
      </c>
      <c r="U83" s="67">
        <v>42.732716000000003</v>
      </c>
      <c r="V83" s="67">
        <v>44.251595000000002</v>
      </c>
      <c r="W83" s="67">
        <v>45.098598000000003</v>
      </c>
      <c r="X83" s="67">
        <v>46.377934000000003</v>
      </c>
      <c r="Y83" s="67">
        <v>47.674995000000003</v>
      </c>
      <c r="Z83" s="67">
        <v>49.052216000000001</v>
      </c>
      <c r="AA83" s="67">
        <v>50.242328999999998</v>
      </c>
      <c r="AB83" s="67">
        <v>51.696815000000001</v>
      </c>
      <c r="AC83" s="67">
        <v>52.920616000000003</v>
      </c>
      <c r="AD83" s="67">
        <v>54.019103999999999</v>
      </c>
      <c r="AE83" s="67">
        <v>55.407406000000002</v>
      </c>
      <c r="AF83" s="67">
        <v>56.530804000000003</v>
      </c>
      <c r="AG83" s="67">
        <v>57.69735</v>
      </c>
      <c r="AH83" s="67">
        <v>59.185195999999998</v>
      </c>
      <c r="AI83" s="67">
        <v>60.510406000000003</v>
      </c>
      <c r="AJ83" s="67">
        <v>61.959217000000002</v>
      </c>
      <c r="AK83" s="68">
        <v>3.2579999999999998E-2</v>
      </c>
    </row>
    <row r="84" spans="1:37" ht="15" customHeight="1">
      <c r="A84" s="63" t="s">
        <v>417</v>
      </c>
      <c r="B84" s="66" t="s">
        <v>116</v>
      </c>
      <c r="C84" s="67">
        <v>10.554762999999999</v>
      </c>
      <c r="D84" s="67">
        <v>10.349462000000001</v>
      </c>
      <c r="E84" s="67">
        <v>10.562430000000001</v>
      </c>
      <c r="F84" s="67">
        <v>11.148787</v>
      </c>
      <c r="G84" s="67">
        <v>11.530778</v>
      </c>
      <c r="H84" s="67">
        <v>11.989454</v>
      </c>
      <c r="I84" s="67">
        <v>12.552249</v>
      </c>
      <c r="J84" s="67">
        <v>13.124815999999999</v>
      </c>
      <c r="K84" s="67">
        <v>13.697029000000001</v>
      </c>
      <c r="L84" s="67">
        <v>14.154722</v>
      </c>
      <c r="M84" s="67">
        <v>14.557395</v>
      </c>
      <c r="N84" s="67">
        <v>14.994885999999999</v>
      </c>
      <c r="O84" s="67">
        <v>15.763899</v>
      </c>
      <c r="P84" s="67">
        <v>16.185327999999998</v>
      </c>
      <c r="Q84" s="67">
        <v>16.634219999999999</v>
      </c>
      <c r="R84" s="67">
        <v>17.152246000000002</v>
      </c>
      <c r="S84" s="67">
        <v>17.675343999999999</v>
      </c>
      <c r="T84" s="67">
        <v>18.157326000000001</v>
      </c>
      <c r="U84" s="67">
        <v>18.656161999999998</v>
      </c>
      <c r="V84" s="67">
        <v>19.183630000000001</v>
      </c>
      <c r="W84" s="67">
        <v>19.728895000000001</v>
      </c>
      <c r="X84" s="67">
        <v>20.219061</v>
      </c>
      <c r="Y84" s="67">
        <v>20.746497999999999</v>
      </c>
      <c r="Z84" s="67">
        <v>21.321850000000001</v>
      </c>
      <c r="AA84" s="67">
        <v>21.874856999999999</v>
      </c>
      <c r="AB84" s="67">
        <v>22.480606000000002</v>
      </c>
      <c r="AC84" s="67">
        <v>23.140153999999999</v>
      </c>
      <c r="AD84" s="67">
        <v>23.814927999999998</v>
      </c>
      <c r="AE84" s="67">
        <v>24.552676999999999</v>
      </c>
      <c r="AF84" s="67">
        <v>25.287132</v>
      </c>
      <c r="AG84" s="67">
        <v>26.056152000000001</v>
      </c>
      <c r="AH84" s="67">
        <v>26.897997</v>
      </c>
      <c r="AI84" s="67">
        <v>27.823264999999999</v>
      </c>
      <c r="AJ84" s="67">
        <v>28.704778999999998</v>
      </c>
      <c r="AK84" s="68">
        <v>3.2392999999999998E-2</v>
      </c>
    </row>
    <row r="85" spans="1:37" ht="15" customHeight="1">
      <c r="A85" s="63" t="s">
        <v>418</v>
      </c>
      <c r="B85" s="66" t="s">
        <v>120</v>
      </c>
      <c r="C85" s="67">
        <v>37.746777000000002</v>
      </c>
      <c r="D85" s="67">
        <v>36.633426999999998</v>
      </c>
      <c r="E85" s="67">
        <v>37.155963999999997</v>
      </c>
      <c r="F85" s="67">
        <v>38.181545</v>
      </c>
      <c r="G85" s="67">
        <v>39.039242000000002</v>
      </c>
      <c r="H85" s="67">
        <v>40.145626</v>
      </c>
      <c r="I85" s="67">
        <v>41.364952000000002</v>
      </c>
      <c r="J85" s="67">
        <v>42.769038999999999</v>
      </c>
      <c r="K85" s="67">
        <v>44.303600000000003</v>
      </c>
      <c r="L85" s="67">
        <v>45.744259</v>
      </c>
      <c r="M85" s="67">
        <v>46.954250000000002</v>
      </c>
      <c r="N85" s="67">
        <v>48.218181999999999</v>
      </c>
      <c r="O85" s="67">
        <v>49.354156000000003</v>
      </c>
      <c r="P85" s="67">
        <v>50.599747000000001</v>
      </c>
      <c r="Q85" s="67">
        <v>51.829762000000002</v>
      </c>
      <c r="R85" s="67">
        <v>53.249732999999999</v>
      </c>
      <c r="S85" s="67">
        <v>54.589886</v>
      </c>
      <c r="T85" s="67">
        <v>55.894385999999997</v>
      </c>
      <c r="U85" s="67">
        <v>57.174931000000001</v>
      </c>
      <c r="V85" s="67">
        <v>58.553474000000001</v>
      </c>
      <c r="W85" s="67">
        <v>60.010761000000002</v>
      </c>
      <c r="X85" s="67">
        <v>61.339542000000002</v>
      </c>
      <c r="Y85" s="67">
        <v>62.630958999999997</v>
      </c>
      <c r="Z85" s="67">
        <v>63.806579999999997</v>
      </c>
      <c r="AA85" s="67">
        <v>65.436783000000005</v>
      </c>
      <c r="AB85" s="67">
        <v>66.785843</v>
      </c>
      <c r="AC85" s="67">
        <v>68.258185999999995</v>
      </c>
      <c r="AD85" s="67">
        <v>69.782882999999998</v>
      </c>
      <c r="AE85" s="67">
        <v>71.491737000000001</v>
      </c>
      <c r="AF85" s="67">
        <v>73.311546000000007</v>
      </c>
      <c r="AG85" s="67">
        <v>75.192779999999999</v>
      </c>
      <c r="AH85" s="67">
        <v>77.146552999999997</v>
      </c>
      <c r="AI85" s="67">
        <v>79.044799999999995</v>
      </c>
      <c r="AJ85" s="67">
        <v>80.891006000000004</v>
      </c>
      <c r="AK85" s="68">
        <v>2.5062999999999998E-2</v>
      </c>
    </row>
    <row r="87" spans="1:37" ht="15" customHeight="1">
      <c r="B87" s="65" t="s">
        <v>128</v>
      </c>
    </row>
    <row r="88" spans="1:37" ht="15" customHeight="1">
      <c r="A88" s="63" t="s">
        <v>419</v>
      </c>
      <c r="B88" s="66" t="s">
        <v>110</v>
      </c>
      <c r="C88" s="67">
        <v>15.651655</v>
      </c>
      <c r="D88" s="67">
        <v>18.188956999999998</v>
      </c>
      <c r="E88" s="67">
        <v>19.684114000000001</v>
      </c>
      <c r="F88" s="67">
        <v>20.363230000000001</v>
      </c>
      <c r="G88" s="67">
        <v>21.255590000000002</v>
      </c>
      <c r="H88" s="67">
        <v>22.412966000000001</v>
      </c>
      <c r="I88" s="67">
        <v>23.417223</v>
      </c>
      <c r="J88" s="67">
        <v>24.590319000000001</v>
      </c>
      <c r="K88" s="67">
        <v>25.822741000000001</v>
      </c>
      <c r="L88" s="67">
        <v>26.941604999999999</v>
      </c>
      <c r="M88" s="67">
        <v>27.924696000000001</v>
      </c>
      <c r="N88" s="67">
        <v>28.815867999999998</v>
      </c>
      <c r="O88" s="67">
        <v>29.863588</v>
      </c>
      <c r="P88" s="67">
        <v>30.578236</v>
      </c>
      <c r="Q88" s="67">
        <v>31.333867999999999</v>
      </c>
      <c r="R88" s="67">
        <v>32.240143000000003</v>
      </c>
      <c r="S88" s="67">
        <v>33.227336999999999</v>
      </c>
      <c r="T88" s="67">
        <v>34.225143000000003</v>
      </c>
      <c r="U88" s="67">
        <v>35.216228000000001</v>
      </c>
      <c r="V88" s="67">
        <v>36.264431000000002</v>
      </c>
      <c r="W88" s="67">
        <v>37.249091999999997</v>
      </c>
      <c r="X88" s="67">
        <v>38.208820000000003</v>
      </c>
      <c r="Y88" s="67">
        <v>39.205513000000003</v>
      </c>
      <c r="Z88" s="67">
        <v>40.224879999999999</v>
      </c>
      <c r="AA88" s="67">
        <v>41.206726000000003</v>
      </c>
      <c r="AB88" s="67">
        <v>42.268577999999998</v>
      </c>
      <c r="AC88" s="67">
        <v>43.387112000000002</v>
      </c>
      <c r="AD88" s="67">
        <v>44.529170999999998</v>
      </c>
      <c r="AE88" s="67">
        <v>45.650879000000003</v>
      </c>
      <c r="AF88" s="67">
        <v>46.752392</v>
      </c>
      <c r="AG88" s="67">
        <v>47.874096000000002</v>
      </c>
      <c r="AH88" s="67">
        <v>49.031131999999999</v>
      </c>
      <c r="AI88" s="67">
        <v>50.145302000000001</v>
      </c>
      <c r="AJ88" s="67">
        <v>51.207954000000001</v>
      </c>
      <c r="AK88" s="68">
        <v>3.2875000000000001E-2</v>
      </c>
    </row>
    <row r="89" spans="1:37" ht="15" customHeight="1">
      <c r="A89" s="63" t="s">
        <v>420</v>
      </c>
      <c r="B89" s="66" t="s">
        <v>134</v>
      </c>
      <c r="C89" s="67">
        <v>18.285464999999999</v>
      </c>
      <c r="D89" s="67">
        <v>22.280404999999998</v>
      </c>
      <c r="E89" s="67">
        <v>23.285257000000001</v>
      </c>
      <c r="F89" s="67">
        <v>23.455454</v>
      </c>
      <c r="G89" s="67">
        <v>23.355309999999999</v>
      </c>
      <c r="H89" s="67">
        <v>23.077721</v>
      </c>
      <c r="I89" s="67">
        <v>23.186184000000001</v>
      </c>
      <c r="J89" s="67">
        <v>23.761555000000001</v>
      </c>
      <c r="K89" s="67">
        <v>24.930277</v>
      </c>
      <c r="L89" s="67">
        <v>26.010185</v>
      </c>
      <c r="M89" s="67">
        <v>27.455753000000001</v>
      </c>
      <c r="N89" s="67">
        <v>28.332207</v>
      </c>
      <c r="O89" s="67">
        <v>29.956482000000001</v>
      </c>
      <c r="P89" s="67">
        <v>30.848065999999999</v>
      </c>
      <c r="Q89" s="67">
        <v>31.862998999999999</v>
      </c>
      <c r="R89" s="67">
        <v>32.980601999999998</v>
      </c>
      <c r="S89" s="67">
        <v>34.124825000000001</v>
      </c>
      <c r="T89" s="67">
        <v>34.979281999999998</v>
      </c>
      <c r="U89" s="67">
        <v>36.103188000000003</v>
      </c>
      <c r="V89" s="67">
        <v>37.446967999999998</v>
      </c>
      <c r="W89" s="67">
        <v>38.16433</v>
      </c>
      <c r="X89" s="67">
        <v>39.286987000000003</v>
      </c>
      <c r="Y89" s="67">
        <v>40.422905</v>
      </c>
      <c r="Z89" s="67">
        <v>41.590698000000003</v>
      </c>
      <c r="AA89" s="67">
        <v>42.608024999999998</v>
      </c>
      <c r="AB89" s="67">
        <v>43.903961000000002</v>
      </c>
      <c r="AC89" s="67">
        <v>44.940918000000003</v>
      </c>
      <c r="AD89" s="67">
        <v>45.827126</v>
      </c>
      <c r="AE89" s="67">
        <v>47.002754000000003</v>
      </c>
      <c r="AF89" s="67">
        <v>47.936816999999998</v>
      </c>
      <c r="AG89" s="67">
        <v>48.885432999999999</v>
      </c>
      <c r="AH89" s="67">
        <v>50.150165999999999</v>
      </c>
      <c r="AI89" s="67">
        <v>51.250312999999998</v>
      </c>
      <c r="AJ89" s="67">
        <v>52.466259000000001</v>
      </c>
      <c r="AK89" s="68">
        <v>2.7126000000000001E-2</v>
      </c>
    </row>
    <row r="90" spans="1:37" ht="15" customHeight="1">
      <c r="A90" s="63" t="s">
        <v>421</v>
      </c>
      <c r="B90" s="66" t="s">
        <v>136</v>
      </c>
      <c r="C90" s="67">
        <v>7.0585100000000001</v>
      </c>
      <c r="D90" s="67">
        <v>9.1115860000000009</v>
      </c>
      <c r="E90" s="67">
        <v>7.2814420000000002</v>
      </c>
      <c r="F90" s="67">
        <v>8.3935829999999996</v>
      </c>
      <c r="G90" s="67">
        <v>9.3380860000000006</v>
      </c>
      <c r="H90" s="67">
        <v>10.115494999999999</v>
      </c>
      <c r="I90" s="67">
        <v>11.342027</v>
      </c>
      <c r="J90" s="67">
        <v>12.795669999999999</v>
      </c>
      <c r="K90" s="67">
        <v>13.353478000000001</v>
      </c>
      <c r="L90" s="67">
        <v>14.132269000000001</v>
      </c>
      <c r="M90" s="67">
        <v>15.099919</v>
      </c>
      <c r="N90" s="67">
        <v>15.689043</v>
      </c>
      <c r="O90" s="67">
        <v>16.559878999999999</v>
      </c>
      <c r="P90" s="67">
        <v>17.059377999999999</v>
      </c>
      <c r="Q90" s="67">
        <v>17.709543</v>
      </c>
      <c r="R90" s="67">
        <v>18.439972000000001</v>
      </c>
      <c r="S90" s="67">
        <v>18.957716000000001</v>
      </c>
      <c r="T90" s="67">
        <v>19.583359000000002</v>
      </c>
      <c r="U90" s="67">
        <v>20.231062000000001</v>
      </c>
      <c r="V90" s="67">
        <v>21.055126000000001</v>
      </c>
      <c r="W90" s="67">
        <v>21.721084999999999</v>
      </c>
      <c r="X90" s="67">
        <v>22.297958000000001</v>
      </c>
      <c r="Y90" s="67">
        <v>23.043133000000001</v>
      </c>
      <c r="Z90" s="67">
        <v>23.752507999999999</v>
      </c>
      <c r="AA90" s="67">
        <v>24.455183000000002</v>
      </c>
      <c r="AB90" s="67">
        <v>25.398762000000001</v>
      </c>
      <c r="AC90" s="67">
        <v>26.063303000000001</v>
      </c>
      <c r="AD90" s="67">
        <v>26.668096999999999</v>
      </c>
      <c r="AE90" s="67">
        <v>27.458863999999998</v>
      </c>
      <c r="AF90" s="67">
        <v>28.125112999999999</v>
      </c>
      <c r="AG90" s="67">
        <v>28.860371000000001</v>
      </c>
      <c r="AH90" s="67">
        <v>29.606375</v>
      </c>
      <c r="AI90" s="67">
        <v>30.275276000000002</v>
      </c>
      <c r="AJ90" s="67">
        <v>31.043941</v>
      </c>
      <c r="AK90" s="68">
        <v>3.9051000000000002E-2</v>
      </c>
    </row>
    <row r="91" spans="1:37" ht="15" customHeight="1">
      <c r="A91" s="63" t="s">
        <v>422</v>
      </c>
      <c r="B91" s="66" t="s">
        <v>116</v>
      </c>
      <c r="C91" s="67">
        <v>7.6637190000000004</v>
      </c>
      <c r="D91" s="67">
        <v>7.7051670000000003</v>
      </c>
      <c r="E91" s="67">
        <v>7.8333529999999998</v>
      </c>
      <c r="F91" s="67">
        <v>8.2512329999999992</v>
      </c>
      <c r="G91" s="67">
        <v>8.589931</v>
      </c>
      <c r="H91" s="67">
        <v>9.0058749999999996</v>
      </c>
      <c r="I91" s="67">
        <v>9.525442</v>
      </c>
      <c r="J91" s="67">
        <v>10.05927</v>
      </c>
      <c r="K91" s="67">
        <v>10.503792000000001</v>
      </c>
      <c r="L91" s="67">
        <v>10.834832</v>
      </c>
      <c r="M91" s="67">
        <v>11.114274999999999</v>
      </c>
      <c r="N91" s="67">
        <v>11.430227</v>
      </c>
      <c r="O91" s="67">
        <v>12.014322</v>
      </c>
      <c r="P91" s="67">
        <v>12.308630000000001</v>
      </c>
      <c r="Q91" s="67">
        <v>12.624043</v>
      </c>
      <c r="R91" s="67">
        <v>13.015354</v>
      </c>
      <c r="S91" s="67">
        <v>13.407107</v>
      </c>
      <c r="T91" s="67">
        <v>13.756454</v>
      </c>
      <c r="U91" s="67">
        <v>14.120068</v>
      </c>
      <c r="V91" s="67">
        <v>14.509907</v>
      </c>
      <c r="W91" s="67">
        <v>14.914863</v>
      </c>
      <c r="X91" s="67">
        <v>15.263391</v>
      </c>
      <c r="Y91" s="67">
        <v>15.647209999999999</v>
      </c>
      <c r="Z91" s="67">
        <v>16.07564</v>
      </c>
      <c r="AA91" s="67">
        <v>16.478090000000002</v>
      </c>
      <c r="AB91" s="67">
        <v>16.929359000000002</v>
      </c>
      <c r="AC91" s="67">
        <v>17.427731999999999</v>
      </c>
      <c r="AD91" s="67">
        <v>17.936501</v>
      </c>
      <c r="AE91" s="67">
        <v>18.501953</v>
      </c>
      <c r="AF91" s="67">
        <v>19.060316</v>
      </c>
      <c r="AG91" s="67">
        <v>19.646409999999999</v>
      </c>
      <c r="AH91" s="67">
        <v>20.298372000000001</v>
      </c>
      <c r="AI91" s="67">
        <v>21.025324000000001</v>
      </c>
      <c r="AJ91" s="67">
        <v>21.702186999999999</v>
      </c>
      <c r="AK91" s="68">
        <v>3.2889000000000002E-2</v>
      </c>
    </row>
    <row r="92" spans="1:37" ht="15" customHeight="1">
      <c r="A92" s="63" t="s">
        <v>423</v>
      </c>
      <c r="B92" s="66" t="s">
        <v>120</v>
      </c>
      <c r="C92" s="67">
        <v>31.878371999999999</v>
      </c>
      <c r="D92" s="67">
        <v>31.756233000000002</v>
      </c>
      <c r="E92" s="67">
        <v>32.274689000000002</v>
      </c>
      <c r="F92" s="67">
        <v>32.270657</v>
      </c>
      <c r="G92" s="67">
        <v>32.683810999999999</v>
      </c>
      <c r="H92" s="67">
        <v>33.524726999999999</v>
      </c>
      <c r="I92" s="67">
        <v>34.355049000000001</v>
      </c>
      <c r="J92" s="67">
        <v>35.435080999999997</v>
      </c>
      <c r="K92" s="67">
        <v>36.679183999999999</v>
      </c>
      <c r="L92" s="67">
        <v>37.751949000000003</v>
      </c>
      <c r="M92" s="67">
        <v>38.605125000000001</v>
      </c>
      <c r="N92" s="67">
        <v>39.525390999999999</v>
      </c>
      <c r="O92" s="67">
        <v>40.313445999999999</v>
      </c>
      <c r="P92" s="67">
        <v>41.289088999999997</v>
      </c>
      <c r="Q92" s="67">
        <v>42.199108000000003</v>
      </c>
      <c r="R92" s="67">
        <v>43.292701999999998</v>
      </c>
      <c r="S92" s="67">
        <v>44.278937999999997</v>
      </c>
      <c r="T92" s="67">
        <v>45.265762000000002</v>
      </c>
      <c r="U92" s="67">
        <v>46.231129000000003</v>
      </c>
      <c r="V92" s="67">
        <v>47.318595999999999</v>
      </c>
      <c r="W92" s="67">
        <v>48.427242</v>
      </c>
      <c r="X92" s="67">
        <v>49.419407</v>
      </c>
      <c r="Y92" s="67">
        <v>50.355269999999997</v>
      </c>
      <c r="Z92" s="67">
        <v>51.172728999999997</v>
      </c>
      <c r="AA92" s="67">
        <v>52.449966000000003</v>
      </c>
      <c r="AB92" s="67">
        <v>53.44059</v>
      </c>
      <c r="AC92" s="67">
        <v>54.586021000000002</v>
      </c>
      <c r="AD92" s="67">
        <v>55.715381999999998</v>
      </c>
      <c r="AE92" s="67">
        <v>56.977961999999998</v>
      </c>
      <c r="AF92" s="67">
        <v>58.294350000000001</v>
      </c>
      <c r="AG92" s="67">
        <v>59.674908000000002</v>
      </c>
      <c r="AH92" s="67">
        <v>61.128601000000003</v>
      </c>
      <c r="AI92" s="67">
        <v>62.544052000000001</v>
      </c>
      <c r="AJ92" s="67">
        <v>63.882846999999998</v>
      </c>
      <c r="AK92" s="68">
        <v>2.2082999999999998E-2</v>
      </c>
    </row>
    <row r="94" spans="1:37" ht="15" customHeight="1">
      <c r="B94" s="65" t="s">
        <v>359</v>
      </c>
    </row>
    <row r="95" spans="1:37" ht="15" customHeight="1">
      <c r="A95" s="63" t="s">
        <v>424</v>
      </c>
      <c r="B95" s="66" t="s">
        <v>110</v>
      </c>
      <c r="C95" s="67">
        <v>12.645526</v>
      </c>
      <c r="D95" s="67">
        <v>13.672765999999999</v>
      </c>
      <c r="E95" s="67">
        <v>14.580133</v>
      </c>
      <c r="F95" s="67">
        <v>14.895818999999999</v>
      </c>
      <c r="G95" s="67">
        <v>15.630248</v>
      </c>
      <c r="H95" s="67">
        <v>16.654942999999999</v>
      </c>
      <c r="I95" s="67">
        <v>17.471496999999999</v>
      </c>
      <c r="J95" s="67">
        <v>18.502587999999999</v>
      </c>
      <c r="K95" s="67">
        <v>19.580998999999998</v>
      </c>
      <c r="L95" s="67">
        <v>20.517932999999999</v>
      </c>
      <c r="M95" s="67">
        <v>21.313694000000002</v>
      </c>
      <c r="N95" s="67">
        <v>22.027449000000001</v>
      </c>
      <c r="O95" s="67">
        <v>22.589480999999999</v>
      </c>
      <c r="P95" s="67">
        <v>23.136402</v>
      </c>
      <c r="Q95" s="67">
        <v>23.684059000000001</v>
      </c>
      <c r="R95" s="67">
        <v>24.448720999999999</v>
      </c>
      <c r="S95" s="67">
        <v>25.273769000000001</v>
      </c>
      <c r="T95" s="67">
        <v>26.092278</v>
      </c>
      <c r="U95" s="67">
        <v>26.893208000000001</v>
      </c>
      <c r="V95" s="67">
        <v>27.755476000000002</v>
      </c>
      <c r="W95" s="67">
        <v>28.533199</v>
      </c>
      <c r="X95" s="67">
        <v>29.287196999999999</v>
      </c>
      <c r="Y95" s="67">
        <v>30.083587999999999</v>
      </c>
      <c r="Z95" s="67">
        <v>30.895240999999999</v>
      </c>
      <c r="AA95" s="67">
        <v>31.652228999999998</v>
      </c>
      <c r="AB95" s="67">
        <v>32.502761999999997</v>
      </c>
      <c r="AC95" s="67">
        <v>33.398712000000003</v>
      </c>
      <c r="AD95" s="67">
        <v>34.306244</v>
      </c>
      <c r="AE95" s="67">
        <v>35.177382999999999</v>
      </c>
      <c r="AF95" s="67">
        <v>36.021743999999998</v>
      </c>
      <c r="AG95" s="67">
        <v>36.883460999999997</v>
      </c>
      <c r="AH95" s="67">
        <v>37.773575000000001</v>
      </c>
      <c r="AI95" s="67">
        <v>38.597763</v>
      </c>
      <c r="AJ95" s="67">
        <v>39.358097000000001</v>
      </c>
      <c r="AK95" s="68">
        <v>3.3591999999999997E-2</v>
      </c>
    </row>
    <row r="96" spans="1:37" ht="15" customHeight="1">
      <c r="A96" s="63" t="s">
        <v>425</v>
      </c>
      <c r="B96" s="66" t="s">
        <v>134</v>
      </c>
      <c r="C96" s="67">
        <v>18.221125000000001</v>
      </c>
      <c r="D96" s="67">
        <v>22.200142</v>
      </c>
      <c r="E96" s="67">
        <v>23.188148000000002</v>
      </c>
      <c r="F96" s="67">
        <v>23.353354</v>
      </c>
      <c r="G96" s="67">
        <v>23.261517999999999</v>
      </c>
      <c r="H96" s="67">
        <v>23.002731000000001</v>
      </c>
      <c r="I96" s="67">
        <v>23.127258000000001</v>
      </c>
      <c r="J96" s="67">
        <v>23.737027999999999</v>
      </c>
      <c r="K96" s="67">
        <v>24.952206</v>
      </c>
      <c r="L96" s="67">
        <v>26.039473999999998</v>
      </c>
      <c r="M96" s="67">
        <v>27.497790999999999</v>
      </c>
      <c r="N96" s="67">
        <v>28.403597000000001</v>
      </c>
      <c r="O96" s="67">
        <v>29.692049000000001</v>
      </c>
      <c r="P96" s="67">
        <v>30.590889000000001</v>
      </c>
      <c r="Q96" s="67">
        <v>31.561115000000001</v>
      </c>
      <c r="R96" s="67">
        <v>32.686580999999997</v>
      </c>
      <c r="S96" s="67">
        <v>33.802737999999998</v>
      </c>
      <c r="T96" s="67">
        <v>34.672660999999998</v>
      </c>
      <c r="U96" s="67">
        <v>35.809108999999999</v>
      </c>
      <c r="V96" s="67">
        <v>37.136260999999998</v>
      </c>
      <c r="W96" s="67">
        <v>37.871220000000001</v>
      </c>
      <c r="X96" s="67">
        <v>38.997047000000002</v>
      </c>
      <c r="Y96" s="67">
        <v>40.136608000000003</v>
      </c>
      <c r="Z96" s="67">
        <v>41.279121000000004</v>
      </c>
      <c r="AA96" s="67">
        <v>42.291901000000003</v>
      </c>
      <c r="AB96" s="67">
        <v>43.588715000000001</v>
      </c>
      <c r="AC96" s="67">
        <v>44.618034000000002</v>
      </c>
      <c r="AD96" s="67">
        <v>45.473948999999998</v>
      </c>
      <c r="AE96" s="67">
        <v>46.640621000000003</v>
      </c>
      <c r="AF96" s="67">
        <v>47.553122999999999</v>
      </c>
      <c r="AG96" s="67">
        <v>48.465949999999999</v>
      </c>
      <c r="AH96" s="67">
        <v>49.727626999999998</v>
      </c>
      <c r="AI96" s="67">
        <v>50.829777</v>
      </c>
      <c r="AJ96" s="67">
        <v>52.052605</v>
      </c>
      <c r="AK96" s="68">
        <v>2.6988000000000002E-2</v>
      </c>
    </row>
    <row r="97" spans="1:37" ht="15" customHeight="1">
      <c r="A97" s="63" t="s">
        <v>426</v>
      </c>
      <c r="B97" s="66" t="s">
        <v>136</v>
      </c>
      <c r="C97" s="67">
        <v>6.646528</v>
      </c>
      <c r="D97" s="67">
        <v>8.5998470000000005</v>
      </c>
      <c r="E97" s="67">
        <v>7.3688570000000002</v>
      </c>
      <c r="F97" s="67">
        <v>8.7889009999999992</v>
      </c>
      <c r="G97" s="67">
        <v>10.208793999999999</v>
      </c>
      <c r="H97" s="67">
        <v>11.473128000000001</v>
      </c>
      <c r="I97" s="67">
        <v>13.173812</v>
      </c>
      <c r="J97" s="67">
        <v>15.166762</v>
      </c>
      <c r="K97" s="67">
        <v>15.802787</v>
      </c>
      <c r="L97" s="67">
        <v>16.633641999999998</v>
      </c>
      <c r="M97" s="67">
        <v>17.707981</v>
      </c>
      <c r="N97" s="67">
        <v>18.318663000000001</v>
      </c>
      <c r="O97" s="67">
        <v>19.257725000000001</v>
      </c>
      <c r="P97" s="67">
        <v>19.817757</v>
      </c>
      <c r="Q97" s="67">
        <v>20.504887</v>
      </c>
      <c r="R97" s="67">
        <v>21.264807000000001</v>
      </c>
      <c r="S97" s="67">
        <v>21.930042</v>
      </c>
      <c r="T97" s="67">
        <v>22.564198999999999</v>
      </c>
      <c r="U97" s="67">
        <v>23.290925999999999</v>
      </c>
      <c r="V97" s="67">
        <v>24.199114000000002</v>
      </c>
      <c r="W97" s="67">
        <v>24.860379999999999</v>
      </c>
      <c r="X97" s="67">
        <v>25.521538</v>
      </c>
      <c r="Y97" s="67">
        <v>26.321128999999999</v>
      </c>
      <c r="Z97" s="67">
        <v>27.129082</v>
      </c>
      <c r="AA97" s="67">
        <v>27.892530000000001</v>
      </c>
      <c r="AB97" s="67">
        <v>28.913136999999999</v>
      </c>
      <c r="AC97" s="67">
        <v>29.641220000000001</v>
      </c>
      <c r="AD97" s="67">
        <v>30.322340000000001</v>
      </c>
      <c r="AE97" s="67">
        <v>31.177128</v>
      </c>
      <c r="AF97" s="67">
        <v>31.929010000000002</v>
      </c>
      <c r="AG97" s="67">
        <v>32.746608999999999</v>
      </c>
      <c r="AH97" s="67">
        <v>33.575400999999999</v>
      </c>
      <c r="AI97" s="67">
        <v>34.332996000000001</v>
      </c>
      <c r="AJ97" s="67">
        <v>35.191822000000002</v>
      </c>
      <c r="AK97" s="68">
        <v>4.5017000000000001E-2</v>
      </c>
    </row>
    <row r="98" spans="1:37" ht="15" customHeight="1">
      <c r="A98" s="63" t="s">
        <v>427</v>
      </c>
      <c r="B98" s="66" t="s">
        <v>364</v>
      </c>
      <c r="C98" s="67">
        <v>3.8076599999999998</v>
      </c>
      <c r="D98" s="67">
        <v>3.89018</v>
      </c>
      <c r="E98" s="67">
        <v>4.0261339999999999</v>
      </c>
      <c r="F98" s="67">
        <v>4.2026680000000001</v>
      </c>
      <c r="G98" s="67">
        <v>4.2175000000000002</v>
      </c>
      <c r="H98" s="67">
        <v>4.333507</v>
      </c>
      <c r="I98" s="67">
        <v>4.5736679999999996</v>
      </c>
      <c r="J98" s="67">
        <v>4.8583179999999997</v>
      </c>
      <c r="K98" s="67">
        <v>5.2276369999999996</v>
      </c>
      <c r="L98" s="67">
        <v>5.4399439999999997</v>
      </c>
      <c r="M98" s="67">
        <v>5.5853400000000004</v>
      </c>
      <c r="N98" s="67">
        <v>5.8033799999999998</v>
      </c>
      <c r="O98" s="67">
        <v>5.9251480000000001</v>
      </c>
      <c r="P98" s="67">
        <v>6.0979929999999998</v>
      </c>
      <c r="Q98" s="67">
        <v>6.2118070000000003</v>
      </c>
      <c r="R98" s="67">
        <v>6.516178</v>
      </c>
      <c r="S98" s="67">
        <v>6.7495820000000002</v>
      </c>
      <c r="T98" s="67">
        <v>6.9625120000000003</v>
      </c>
      <c r="U98" s="67">
        <v>7.175567</v>
      </c>
      <c r="V98" s="67">
        <v>7.4391470000000002</v>
      </c>
      <c r="W98" s="67">
        <v>7.6516400000000004</v>
      </c>
      <c r="X98" s="67">
        <v>7.8336399999999999</v>
      </c>
      <c r="Y98" s="67">
        <v>8.0429399999999998</v>
      </c>
      <c r="Z98" s="67">
        <v>8.3205880000000008</v>
      </c>
      <c r="AA98" s="67">
        <v>8.5016870000000004</v>
      </c>
      <c r="AB98" s="67">
        <v>8.7668090000000003</v>
      </c>
      <c r="AC98" s="67">
        <v>9.0788390000000003</v>
      </c>
      <c r="AD98" s="67">
        <v>9.4396850000000008</v>
      </c>
      <c r="AE98" s="67">
        <v>9.8104060000000004</v>
      </c>
      <c r="AF98" s="67">
        <v>10.156618999999999</v>
      </c>
      <c r="AG98" s="67">
        <v>10.547337000000001</v>
      </c>
      <c r="AH98" s="67">
        <v>11.055622</v>
      </c>
      <c r="AI98" s="67">
        <v>11.539883</v>
      </c>
      <c r="AJ98" s="67">
        <v>12.002274999999999</v>
      </c>
      <c r="AK98" s="68">
        <v>3.5834999999999999E-2</v>
      </c>
    </row>
    <row r="99" spans="1:37" ht="15" customHeight="1">
      <c r="A99" s="63" t="s">
        <v>428</v>
      </c>
      <c r="B99" s="66" t="s">
        <v>169</v>
      </c>
      <c r="C99" s="67">
        <v>4.56501</v>
      </c>
      <c r="D99" s="67">
        <v>5.232799</v>
      </c>
      <c r="E99" s="67">
        <v>5.0316280000000004</v>
      </c>
      <c r="F99" s="67">
        <v>5.0522640000000001</v>
      </c>
      <c r="G99" s="67">
        <v>4.9811529999999999</v>
      </c>
      <c r="H99" s="67">
        <v>5.0344129999999998</v>
      </c>
      <c r="I99" s="67">
        <v>5.1188320000000003</v>
      </c>
      <c r="J99" s="67">
        <v>5.2627300000000004</v>
      </c>
      <c r="K99" s="67">
        <v>5.4128249999999998</v>
      </c>
      <c r="L99" s="67">
        <v>5.5754910000000004</v>
      </c>
      <c r="M99" s="67">
        <v>5.7456610000000001</v>
      </c>
      <c r="N99" s="67">
        <v>5.9073120000000001</v>
      </c>
      <c r="O99" s="67">
        <v>6.0978870000000001</v>
      </c>
      <c r="P99" s="67">
        <v>6.2590820000000003</v>
      </c>
      <c r="Q99" s="67">
        <v>6.444706</v>
      </c>
      <c r="R99" s="67">
        <v>6.6261710000000003</v>
      </c>
      <c r="S99" s="67">
        <v>6.7873650000000003</v>
      </c>
      <c r="T99" s="67">
        <v>6.9581309999999998</v>
      </c>
      <c r="U99" s="67">
        <v>7.14534</v>
      </c>
      <c r="V99" s="67">
        <v>7.339899</v>
      </c>
      <c r="W99" s="67">
        <v>7.5224630000000001</v>
      </c>
      <c r="X99" s="67">
        <v>7.7121899999999997</v>
      </c>
      <c r="Y99" s="67">
        <v>7.8990580000000001</v>
      </c>
      <c r="Z99" s="67">
        <v>8.0890210000000007</v>
      </c>
      <c r="AA99" s="67">
        <v>8.3006899999999995</v>
      </c>
      <c r="AB99" s="67">
        <v>8.5117279999999997</v>
      </c>
      <c r="AC99" s="67">
        <v>8.7258289999999992</v>
      </c>
      <c r="AD99" s="67">
        <v>8.9632360000000002</v>
      </c>
      <c r="AE99" s="67">
        <v>9.2288270000000008</v>
      </c>
      <c r="AF99" s="67">
        <v>9.4628390000000007</v>
      </c>
      <c r="AG99" s="67">
        <v>9.7174630000000004</v>
      </c>
      <c r="AH99" s="67">
        <v>9.9810350000000003</v>
      </c>
      <c r="AI99" s="67">
        <v>10.247812</v>
      </c>
      <c r="AJ99" s="67">
        <v>10.527559</v>
      </c>
      <c r="AK99" s="68">
        <v>2.2086000000000001E-2</v>
      </c>
    </row>
    <row r="100" spans="1:37" ht="15" customHeight="1">
      <c r="A100" s="63" t="s">
        <v>429</v>
      </c>
      <c r="B100" s="66" t="s">
        <v>171</v>
      </c>
      <c r="C100" s="67">
        <v>2.7852540000000001</v>
      </c>
      <c r="D100" s="67">
        <v>3.2970389999999998</v>
      </c>
      <c r="E100" s="67">
        <v>3.3830490000000002</v>
      </c>
      <c r="F100" s="67">
        <v>3.631294</v>
      </c>
      <c r="G100" s="67">
        <v>3.701708</v>
      </c>
      <c r="H100" s="67">
        <v>3.8118300000000001</v>
      </c>
      <c r="I100" s="67">
        <v>3.907016</v>
      </c>
      <c r="J100" s="67">
        <v>3.9861049999999998</v>
      </c>
      <c r="K100" s="67">
        <v>4.1036210000000004</v>
      </c>
      <c r="L100" s="67">
        <v>4.213622</v>
      </c>
      <c r="M100" s="67">
        <v>4.329688</v>
      </c>
      <c r="N100" s="67">
        <v>4.4287749999999999</v>
      </c>
      <c r="O100" s="67">
        <v>4.5448089999999999</v>
      </c>
      <c r="P100" s="67">
        <v>4.668253</v>
      </c>
      <c r="Q100" s="67">
        <v>4.7870220000000003</v>
      </c>
      <c r="R100" s="67">
        <v>4.8901300000000001</v>
      </c>
      <c r="S100" s="67">
        <v>4.9959809999999996</v>
      </c>
      <c r="T100" s="67">
        <v>5.1089529999999996</v>
      </c>
      <c r="U100" s="67">
        <v>5.1918410000000002</v>
      </c>
      <c r="V100" s="67">
        <v>5.3239580000000002</v>
      </c>
      <c r="W100" s="67">
        <v>5.4549029999999998</v>
      </c>
      <c r="X100" s="67">
        <v>5.5923509999999998</v>
      </c>
      <c r="Y100" s="67">
        <v>5.7299230000000003</v>
      </c>
      <c r="Z100" s="67">
        <v>5.8662850000000004</v>
      </c>
      <c r="AA100" s="67">
        <v>6.0063279999999999</v>
      </c>
      <c r="AB100" s="67">
        <v>6.157591</v>
      </c>
      <c r="AC100" s="67">
        <v>6.3111990000000002</v>
      </c>
      <c r="AD100" s="67">
        <v>6.4692879999999997</v>
      </c>
      <c r="AE100" s="67">
        <v>6.6366930000000002</v>
      </c>
      <c r="AF100" s="67">
        <v>6.8129530000000003</v>
      </c>
      <c r="AG100" s="67">
        <v>6.9888190000000003</v>
      </c>
      <c r="AH100" s="67">
        <v>7.1764979999999996</v>
      </c>
      <c r="AI100" s="67">
        <v>7.371918</v>
      </c>
      <c r="AJ100" s="67">
        <v>7.5751840000000001</v>
      </c>
      <c r="AK100" s="68">
        <v>2.6335999999999998E-2</v>
      </c>
    </row>
    <row r="101" spans="1:37" ht="15" customHeight="1">
      <c r="A101" s="63" t="s">
        <v>430</v>
      </c>
      <c r="B101" s="66" t="s">
        <v>368</v>
      </c>
      <c r="C101" s="67">
        <v>0</v>
      </c>
      <c r="D101" s="67">
        <v>0</v>
      </c>
      <c r="E101" s="67">
        <v>0</v>
      </c>
      <c r="F101" s="67">
        <v>0</v>
      </c>
      <c r="G101" s="67">
        <v>0</v>
      </c>
      <c r="H101" s="67">
        <v>0</v>
      </c>
      <c r="I101" s="67">
        <v>0</v>
      </c>
      <c r="J101" s="67">
        <v>0</v>
      </c>
      <c r="K101" s="67">
        <v>0</v>
      </c>
      <c r="L101" s="67">
        <v>0</v>
      </c>
      <c r="M101" s="67">
        <v>0</v>
      </c>
      <c r="N101" s="67">
        <v>0</v>
      </c>
      <c r="O101" s="67">
        <v>0</v>
      </c>
      <c r="P101" s="67">
        <v>0</v>
      </c>
      <c r="Q101" s="67">
        <v>0</v>
      </c>
      <c r="R101" s="67">
        <v>0</v>
      </c>
      <c r="S101" s="67">
        <v>0</v>
      </c>
      <c r="T101" s="67">
        <v>0</v>
      </c>
      <c r="U101" s="67">
        <v>0</v>
      </c>
      <c r="V101" s="67">
        <v>0</v>
      </c>
      <c r="W101" s="67">
        <v>0</v>
      </c>
      <c r="X101" s="67">
        <v>0</v>
      </c>
      <c r="Y101" s="67">
        <v>0</v>
      </c>
      <c r="Z101" s="67">
        <v>0</v>
      </c>
      <c r="AA101" s="67">
        <v>0</v>
      </c>
      <c r="AB101" s="67">
        <v>0</v>
      </c>
      <c r="AC101" s="67">
        <v>0</v>
      </c>
      <c r="AD101" s="67">
        <v>0</v>
      </c>
      <c r="AE101" s="67">
        <v>0</v>
      </c>
      <c r="AF101" s="67">
        <v>0</v>
      </c>
      <c r="AG101" s="67">
        <v>0</v>
      </c>
      <c r="AH101" s="67">
        <v>0</v>
      </c>
      <c r="AI101" s="67">
        <v>0</v>
      </c>
      <c r="AJ101" s="67">
        <v>0</v>
      </c>
      <c r="AK101" s="68" t="s">
        <v>161</v>
      </c>
    </row>
    <row r="102" spans="1:37" ht="15" customHeight="1">
      <c r="A102" s="63" t="s">
        <v>431</v>
      </c>
      <c r="B102" s="66" t="s">
        <v>120</v>
      </c>
      <c r="C102" s="67">
        <v>20.152407</v>
      </c>
      <c r="D102" s="67">
        <v>20.940262000000001</v>
      </c>
      <c r="E102" s="67">
        <v>21.369485999999998</v>
      </c>
      <c r="F102" s="67">
        <v>20.928249000000001</v>
      </c>
      <c r="G102" s="67">
        <v>21.065231000000001</v>
      </c>
      <c r="H102" s="67">
        <v>21.538418</v>
      </c>
      <c r="I102" s="67">
        <v>22.055921999999999</v>
      </c>
      <c r="J102" s="67">
        <v>22.694873999999999</v>
      </c>
      <c r="K102" s="67">
        <v>23.565472</v>
      </c>
      <c r="L102" s="67">
        <v>24.223942000000001</v>
      </c>
      <c r="M102" s="67">
        <v>24.734901000000001</v>
      </c>
      <c r="N102" s="67">
        <v>25.30752</v>
      </c>
      <c r="O102" s="67">
        <v>25.811057999999999</v>
      </c>
      <c r="P102" s="67">
        <v>26.435400000000001</v>
      </c>
      <c r="Q102" s="67">
        <v>26.987559999999998</v>
      </c>
      <c r="R102" s="67">
        <v>27.709795</v>
      </c>
      <c r="S102" s="67">
        <v>28.348644</v>
      </c>
      <c r="T102" s="67">
        <v>28.996241000000001</v>
      </c>
      <c r="U102" s="67">
        <v>29.629674999999999</v>
      </c>
      <c r="V102" s="67">
        <v>30.365316</v>
      </c>
      <c r="W102" s="67">
        <v>31.097291999999999</v>
      </c>
      <c r="X102" s="67">
        <v>31.757683</v>
      </c>
      <c r="Y102" s="67">
        <v>32.414524</v>
      </c>
      <c r="Z102" s="67">
        <v>32.994605999999997</v>
      </c>
      <c r="AA102" s="67">
        <v>33.818553999999999</v>
      </c>
      <c r="AB102" s="67">
        <v>34.469383000000001</v>
      </c>
      <c r="AC102" s="67">
        <v>35.259566999999997</v>
      </c>
      <c r="AD102" s="67">
        <v>36.025928</v>
      </c>
      <c r="AE102" s="67">
        <v>36.916248000000003</v>
      </c>
      <c r="AF102" s="67">
        <v>37.852820999999999</v>
      </c>
      <c r="AG102" s="67">
        <v>38.856586</v>
      </c>
      <c r="AH102" s="67">
        <v>39.912967999999999</v>
      </c>
      <c r="AI102" s="67">
        <v>40.966510999999997</v>
      </c>
      <c r="AJ102" s="67">
        <v>42.015689999999999</v>
      </c>
      <c r="AK102" s="68">
        <v>2.1999999999999999E-2</v>
      </c>
    </row>
    <row r="105" spans="1:37" ht="15" customHeight="1">
      <c r="B105" s="65" t="s">
        <v>187</v>
      </c>
    </row>
    <row r="106" spans="1:37" ht="15" customHeight="1">
      <c r="A106" s="63" t="s">
        <v>432</v>
      </c>
      <c r="B106" s="66" t="s">
        <v>110</v>
      </c>
      <c r="C106" s="67">
        <v>18.726102999999998</v>
      </c>
      <c r="D106" s="67">
        <v>18.011908999999999</v>
      </c>
      <c r="E106" s="67">
        <v>18.653372000000001</v>
      </c>
      <c r="F106" s="67">
        <v>19.081011</v>
      </c>
      <c r="G106" s="67">
        <v>19.858301000000001</v>
      </c>
      <c r="H106" s="67">
        <v>20.892289999999999</v>
      </c>
      <c r="I106" s="67">
        <v>21.773728999999999</v>
      </c>
      <c r="J106" s="67">
        <v>22.813623</v>
      </c>
      <c r="K106" s="67">
        <v>23.895285000000001</v>
      </c>
      <c r="L106" s="67">
        <v>24.869633</v>
      </c>
      <c r="M106" s="67">
        <v>25.727194000000001</v>
      </c>
      <c r="N106" s="67">
        <v>26.512398000000001</v>
      </c>
      <c r="O106" s="67">
        <v>27.989557000000001</v>
      </c>
      <c r="P106" s="67">
        <v>28.640841999999999</v>
      </c>
      <c r="Q106" s="67">
        <v>29.4147</v>
      </c>
      <c r="R106" s="67">
        <v>30.242198999999999</v>
      </c>
      <c r="S106" s="67">
        <v>31.132345000000001</v>
      </c>
      <c r="T106" s="67">
        <v>32.025249000000002</v>
      </c>
      <c r="U106" s="67">
        <v>32.909869999999998</v>
      </c>
      <c r="V106" s="67">
        <v>33.851233999999998</v>
      </c>
      <c r="W106" s="67">
        <v>34.733283999999998</v>
      </c>
      <c r="X106" s="67">
        <v>35.597003999999998</v>
      </c>
      <c r="Y106" s="67">
        <v>36.496657999999996</v>
      </c>
      <c r="Z106" s="67">
        <v>37.416542</v>
      </c>
      <c r="AA106" s="67">
        <v>38.303626999999999</v>
      </c>
      <c r="AB106" s="67">
        <v>39.265633000000001</v>
      </c>
      <c r="AC106" s="67">
        <v>40.277256000000001</v>
      </c>
      <c r="AD106" s="67">
        <v>41.307594000000002</v>
      </c>
      <c r="AE106" s="67">
        <v>42.320411999999997</v>
      </c>
      <c r="AF106" s="67">
        <v>43.319130000000001</v>
      </c>
      <c r="AG106" s="67">
        <v>44.337131999999997</v>
      </c>
      <c r="AH106" s="67">
        <v>45.394756000000001</v>
      </c>
      <c r="AI106" s="67">
        <v>46.413597000000003</v>
      </c>
      <c r="AJ106" s="67">
        <v>47.392384</v>
      </c>
      <c r="AK106" s="68">
        <v>3.0693999999999999E-2</v>
      </c>
    </row>
    <row r="107" spans="1:37" ht="15" customHeight="1">
      <c r="A107" s="63" t="s">
        <v>433</v>
      </c>
      <c r="B107" s="66" t="s">
        <v>372</v>
      </c>
      <c r="C107" s="67">
        <v>21.720039</v>
      </c>
      <c r="D107" s="67">
        <v>29.232935000000001</v>
      </c>
      <c r="E107" s="67">
        <v>34.891410999999998</v>
      </c>
      <c r="F107" s="67">
        <v>34.741745000000002</v>
      </c>
      <c r="G107" s="67">
        <v>35.350867999999998</v>
      </c>
      <c r="H107" s="67">
        <v>35.222641000000003</v>
      </c>
      <c r="I107" s="67">
        <v>35.804755999999998</v>
      </c>
      <c r="J107" s="67">
        <v>34.189574999999998</v>
      </c>
      <c r="K107" s="67">
        <v>32.103703000000003</v>
      </c>
      <c r="L107" s="67">
        <v>32.615952</v>
      </c>
      <c r="M107" s="67">
        <v>32.591793000000003</v>
      </c>
      <c r="N107" s="67">
        <v>32.421042999999997</v>
      </c>
      <c r="O107" s="67">
        <v>33.485866999999999</v>
      </c>
      <c r="P107" s="67">
        <v>32.947239000000003</v>
      </c>
      <c r="Q107" s="67">
        <v>33.740574000000002</v>
      </c>
      <c r="R107" s="67">
        <v>34.550556</v>
      </c>
      <c r="S107" s="67">
        <v>34.953902999999997</v>
      </c>
      <c r="T107" s="67">
        <v>35.225540000000002</v>
      </c>
      <c r="U107" s="67">
        <v>36.017197000000003</v>
      </c>
      <c r="V107" s="67">
        <v>36.872810000000001</v>
      </c>
      <c r="W107" s="67">
        <v>37.480274000000001</v>
      </c>
      <c r="X107" s="67">
        <v>38.647461</v>
      </c>
      <c r="Y107" s="67">
        <v>40.188701999999999</v>
      </c>
      <c r="Z107" s="67">
        <v>41.916328</v>
      </c>
      <c r="AA107" s="67">
        <v>44.086089999999999</v>
      </c>
      <c r="AB107" s="67">
        <v>46.499226</v>
      </c>
      <c r="AC107" s="67">
        <v>49.098163999999997</v>
      </c>
      <c r="AD107" s="67">
        <v>51.215519</v>
      </c>
      <c r="AE107" s="67">
        <v>53.426372999999998</v>
      </c>
      <c r="AF107" s="67">
        <v>57.644576999999998</v>
      </c>
      <c r="AG107" s="67">
        <v>63.124572999999998</v>
      </c>
      <c r="AH107" s="67">
        <v>67.720214999999996</v>
      </c>
      <c r="AI107" s="67">
        <v>69.317497000000003</v>
      </c>
      <c r="AJ107" s="67">
        <v>70.789375000000007</v>
      </c>
      <c r="AK107" s="68">
        <v>2.8022999999999999E-2</v>
      </c>
    </row>
    <row r="108" spans="1:37" ht="15" customHeight="1">
      <c r="A108" s="63" t="s">
        <v>434</v>
      </c>
      <c r="B108" s="66" t="s">
        <v>374</v>
      </c>
      <c r="C108" s="67">
        <v>21.106005</v>
      </c>
      <c r="D108" s="67">
        <v>24.06465</v>
      </c>
      <c r="E108" s="67">
        <v>24.832108000000002</v>
      </c>
      <c r="F108" s="67">
        <v>26.283646000000001</v>
      </c>
      <c r="G108" s="67">
        <v>27.186351999999999</v>
      </c>
      <c r="H108" s="67">
        <v>27.95365</v>
      </c>
      <c r="I108" s="67">
        <v>29.041056000000001</v>
      </c>
      <c r="J108" s="67">
        <v>30.136413999999998</v>
      </c>
      <c r="K108" s="67">
        <v>31.173594999999999</v>
      </c>
      <c r="L108" s="67">
        <v>32.145988000000003</v>
      </c>
      <c r="M108" s="67">
        <v>33.555850999999997</v>
      </c>
      <c r="N108" s="67">
        <v>34.554381999999997</v>
      </c>
      <c r="O108" s="67">
        <v>36.190018000000002</v>
      </c>
      <c r="P108" s="67">
        <v>37.124904999999998</v>
      </c>
      <c r="Q108" s="67">
        <v>38.335602000000002</v>
      </c>
      <c r="R108" s="67">
        <v>39.497101000000001</v>
      </c>
      <c r="S108" s="67">
        <v>40.524765000000002</v>
      </c>
      <c r="T108" s="67">
        <v>41.714244999999998</v>
      </c>
      <c r="U108" s="67">
        <v>42.912388</v>
      </c>
      <c r="V108" s="67">
        <v>44.238357999999998</v>
      </c>
      <c r="W108" s="67">
        <v>45.226230999999999</v>
      </c>
      <c r="X108" s="67">
        <v>46.504803000000003</v>
      </c>
      <c r="Y108" s="67">
        <v>47.853076999999999</v>
      </c>
      <c r="Z108" s="67">
        <v>49.280064000000003</v>
      </c>
      <c r="AA108" s="67">
        <v>50.580986000000003</v>
      </c>
      <c r="AB108" s="67">
        <v>52.147530000000003</v>
      </c>
      <c r="AC108" s="67">
        <v>53.443351999999997</v>
      </c>
      <c r="AD108" s="67">
        <v>54.693924000000003</v>
      </c>
      <c r="AE108" s="67">
        <v>56.108283999999998</v>
      </c>
      <c r="AF108" s="67">
        <v>57.617764000000001</v>
      </c>
      <c r="AG108" s="67">
        <v>59.144694999999999</v>
      </c>
      <c r="AH108" s="67">
        <v>60.873173000000001</v>
      </c>
      <c r="AI108" s="67">
        <v>62.402484999999999</v>
      </c>
      <c r="AJ108" s="67">
        <v>63.938034000000002</v>
      </c>
      <c r="AK108" s="68">
        <v>3.1008000000000001E-2</v>
      </c>
    </row>
    <row r="109" spans="1:37" ht="15" customHeight="1">
      <c r="A109" s="63" t="s">
        <v>435</v>
      </c>
      <c r="B109" s="66" t="s">
        <v>376</v>
      </c>
      <c r="C109" s="67">
        <v>12.124298</v>
      </c>
      <c r="D109" s="67">
        <v>16.156372000000001</v>
      </c>
      <c r="E109" s="67">
        <v>16.620868999999999</v>
      </c>
      <c r="F109" s="67">
        <v>18.313101</v>
      </c>
      <c r="G109" s="67">
        <v>18.593015999999999</v>
      </c>
      <c r="H109" s="67">
        <v>18.807867000000002</v>
      </c>
      <c r="I109" s="67">
        <v>19.561724000000002</v>
      </c>
      <c r="J109" s="67">
        <v>20.351047999999999</v>
      </c>
      <c r="K109" s="67">
        <v>21.153175000000001</v>
      </c>
      <c r="L109" s="67">
        <v>22.103016</v>
      </c>
      <c r="M109" s="67">
        <v>23.231895000000002</v>
      </c>
      <c r="N109" s="67">
        <v>24.239923000000001</v>
      </c>
      <c r="O109" s="67">
        <v>25.698830000000001</v>
      </c>
      <c r="P109" s="67">
        <v>26.415628000000002</v>
      </c>
      <c r="Q109" s="67">
        <v>27.342039</v>
      </c>
      <c r="R109" s="67">
        <v>28.491802</v>
      </c>
      <c r="S109" s="67">
        <v>29.430499999999999</v>
      </c>
      <c r="T109" s="67">
        <v>30.305695</v>
      </c>
      <c r="U109" s="67">
        <v>31.389648000000001</v>
      </c>
      <c r="V109" s="67">
        <v>32.592571</v>
      </c>
      <c r="W109" s="67">
        <v>33.388401000000002</v>
      </c>
      <c r="X109" s="67">
        <v>34.461044000000001</v>
      </c>
      <c r="Y109" s="67">
        <v>35.543506999999998</v>
      </c>
      <c r="Z109" s="67">
        <v>36.545707999999998</v>
      </c>
      <c r="AA109" s="67">
        <v>37.576270999999998</v>
      </c>
      <c r="AB109" s="67">
        <v>38.845142000000003</v>
      </c>
      <c r="AC109" s="67">
        <v>39.943061999999998</v>
      </c>
      <c r="AD109" s="67">
        <v>40.807957000000002</v>
      </c>
      <c r="AE109" s="67">
        <v>42.076374000000001</v>
      </c>
      <c r="AF109" s="67">
        <v>43.050224</v>
      </c>
      <c r="AG109" s="67">
        <v>44.199173000000002</v>
      </c>
      <c r="AH109" s="67">
        <v>45.561484999999998</v>
      </c>
      <c r="AI109" s="67">
        <v>46.610537999999998</v>
      </c>
      <c r="AJ109" s="67">
        <v>47.752560000000003</v>
      </c>
      <c r="AK109" s="68">
        <v>3.4445999999999997E-2</v>
      </c>
    </row>
    <row r="110" spans="1:37" ht="15" customHeight="1">
      <c r="A110" s="63" t="s">
        <v>436</v>
      </c>
      <c r="B110" s="66" t="s">
        <v>378</v>
      </c>
      <c r="C110" s="67">
        <v>19.208932999999998</v>
      </c>
      <c r="D110" s="67">
        <v>23.159742000000001</v>
      </c>
      <c r="E110" s="67">
        <v>23.279947</v>
      </c>
      <c r="F110" s="67">
        <v>25.483034</v>
      </c>
      <c r="G110" s="67">
        <v>26.248508000000001</v>
      </c>
      <c r="H110" s="67">
        <v>26.688186999999999</v>
      </c>
      <c r="I110" s="67">
        <v>27.644843999999999</v>
      </c>
      <c r="J110" s="67">
        <v>28.879657999999999</v>
      </c>
      <c r="K110" s="67">
        <v>30.002300000000002</v>
      </c>
      <c r="L110" s="67">
        <v>30.906182999999999</v>
      </c>
      <c r="M110" s="67">
        <v>32.476261000000001</v>
      </c>
      <c r="N110" s="67">
        <v>33.501251000000003</v>
      </c>
      <c r="O110" s="67">
        <v>35.338073999999999</v>
      </c>
      <c r="P110" s="67">
        <v>36.382503999999997</v>
      </c>
      <c r="Q110" s="67">
        <v>37.565562999999997</v>
      </c>
      <c r="R110" s="67">
        <v>38.820521999999997</v>
      </c>
      <c r="S110" s="67">
        <v>40.060768000000003</v>
      </c>
      <c r="T110" s="67">
        <v>41.070549</v>
      </c>
      <c r="U110" s="67">
        <v>42.382255999999998</v>
      </c>
      <c r="V110" s="67">
        <v>43.833286000000001</v>
      </c>
      <c r="W110" s="67">
        <v>44.718440999999999</v>
      </c>
      <c r="X110" s="67">
        <v>46.002712000000002</v>
      </c>
      <c r="Y110" s="67">
        <v>47.291981</v>
      </c>
      <c r="Z110" s="67">
        <v>48.589995999999999</v>
      </c>
      <c r="AA110" s="67">
        <v>49.737079999999999</v>
      </c>
      <c r="AB110" s="67">
        <v>51.167628999999998</v>
      </c>
      <c r="AC110" s="67">
        <v>52.356994999999998</v>
      </c>
      <c r="AD110" s="67">
        <v>53.360512</v>
      </c>
      <c r="AE110" s="67">
        <v>54.697947999999997</v>
      </c>
      <c r="AF110" s="67">
        <v>55.732162000000002</v>
      </c>
      <c r="AG110" s="67">
        <v>56.779640000000001</v>
      </c>
      <c r="AH110" s="67">
        <v>58.210182000000003</v>
      </c>
      <c r="AI110" s="67">
        <v>59.515408000000001</v>
      </c>
      <c r="AJ110" s="67">
        <v>60.97401</v>
      </c>
      <c r="AK110" s="68">
        <v>3.0713000000000001E-2</v>
      </c>
    </row>
    <row r="111" spans="1:37" ht="15" customHeight="1">
      <c r="A111" s="63" t="s">
        <v>437</v>
      </c>
      <c r="B111" s="66" t="s">
        <v>136</v>
      </c>
      <c r="C111" s="67">
        <v>8.4763780000000004</v>
      </c>
      <c r="D111" s="67">
        <v>10.938333999999999</v>
      </c>
      <c r="E111" s="67">
        <v>11.404419000000001</v>
      </c>
      <c r="F111" s="67">
        <v>12.370260999999999</v>
      </c>
      <c r="G111" s="67">
        <v>12.712895</v>
      </c>
      <c r="H111" s="67">
        <v>11.558486</v>
      </c>
      <c r="I111" s="67">
        <v>12.2516</v>
      </c>
      <c r="J111" s="67">
        <v>13.102289000000001</v>
      </c>
      <c r="K111" s="67">
        <v>13.769024999999999</v>
      </c>
      <c r="L111" s="67">
        <v>14.514442000000001</v>
      </c>
      <c r="M111" s="67">
        <v>15.365705</v>
      </c>
      <c r="N111" s="67">
        <v>15.943873</v>
      </c>
      <c r="O111" s="67">
        <v>16.689201000000001</v>
      </c>
      <c r="P111" s="67">
        <v>17.784604999999999</v>
      </c>
      <c r="Q111" s="67">
        <v>18.374607000000001</v>
      </c>
      <c r="R111" s="67">
        <v>18.944063</v>
      </c>
      <c r="S111" s="67">
        <v>19.592278</v>
      </c>
      <c r="T111" s="67">
        <v>20.951547999999999</v>
      </c>
      <c r="U111" s="67">
        <v>21.895810999999998</v>
      </c>
      <c r="V111" s="67">
        <v>22.611854999999998</v>
      </c>
      <c r="W111" s="67">
        <v>23.869430999999999</v>
      </c>
      <c r="X111" s="67">
        <v>24.499603</v>
      </c>
      <c r="Y111" s="67">
        <v>25.186313999999999</v>
      </c>
      <c r="Z111" s="67">
        <v>25.915956000000001</v>
      </c>
      <c r="AA111" s="67">
        <v>26.624389999999998</v>
      </c>
      <c r="AB111" s="67">
        <v>27.532281999999999</v>
      </c>
      <c r="AC111" s="67">
        <v>28.22514</v>
      </c>
      <c r="AD111" s="67">
        <v>28.515276</v>
      </c>
      <c r="AE111" s="67">
        <v>29.24823</v>
      </c>
      <c r="AF111" s="67">
        <v>30.947132</v>
      </c>
      <c r="AG111" s="67">
        <v>32.401618999999997</v>
      </c>
      <c r="AH111" s="67">
        <v>32.147208999999997</v>
      </c>
      <c r="AI111" s="67">
        <v>32.922226000000002</v>
      </c>
      <c r="AJ111" s="67">
        <v>34.523738999999999</v>
      </c>
      <c r="AK111" s="68">
        <v>3.6570999999999999E-2</v>
      </c>
    </row>
    <row r="112" spans="1:37" ht="15" customHeight="1">
      <c r="A112" s="63" t="s">
        <v>438</v>
      </c>
      <c r="B112" s="66" t="s">
        <v>381</v>
      </c>
      <c r="C112" s="67">
        <v>14.460276</v>
      </c>
      <c r="D112" s="67">
        <v>14.392683999999999</v>
      </c>
      <c r="E112" s="67">
        <v>14.47261</v>
      </c>
      <c r="F112" s="67">
        <v>14.742255999999999</v>
      </c>
      <c r="G112" s="67">
        <v>14.279502000000001</v>
      </c>
      <c r="H112" s="67">
        <v>14.721894000000001</v>
      </c>
      <c r="I112" s="67">
        <v>15.078810000000001</v>
      </c>
      <c r="J112" s="67">
        <v>15.445606</v>
      </c>
      <c r="K112" s="67">
        <v>15.898394</v>
      </c>
      <c r="L112" s="67">
        <v>16.108136999999999</v>
      </c>
      <c r="M112" s="67">
        <v>16.187760999999998</v>
      </c>
      <c r="N112" s="67">
        <v>16.356731</v>
      </c>
      <c r="O112" s="67">
        <v>17.311312000000001</v>
      </c>
      <c r="P112" s="67">
        <v>17.421500999999999</v>
      </c>
      <c r="Q112" s="67">
        <v>17.666487</v>
      </c>
      <c r="R112" s="67">
        <v>17.999475</v>
      </c>
      <c r="S112" s="67">
        <v>18.285080000000001</v>
      </c>
      <c r="T112" s="67">
        <v>18.579295999999999</v>
      </c>
      <c r="U112" s="67">
        <v>18.903396999999998</v>
      </c>
      <c r="V112" s="67">
        <v>19.282226999999999</v>
      </c>
      <c r="W112" s="67">
        <v>19.641335999999999</v>
      </c>
      <c r="X112" s="67">
        <v>19.970379000000001</v>
      </c>
      <c r="Y112" s="67">
        <v>20.345237999999998</v>
      </c>
      <c r="Z112" s="67">
        <v>20.805427999999999</v>
      </c>
      <c r="AA112" s="67">
        <v>21.191203999999999</v>
      </c>
      <c r="AB112" s="67">
        <v>21.680872000000001</v>
      </c>
      <c r="AC112" s="67">
        <v>22.216795000000001</v>
      </c>
      <c r="AD112" s="67">
        <v>22.828543</v>
      </c>
      <c r="AE112" s="67">
        <v>23.466792999999999</v>
      </c>
      <c r="AF112" s="67">
        <v>24.104016999999999</v>
      </c>
      <c r="AG112" s="67">
        <v>24.79513</v>
      </c>
      <c r="AH112" s="67">
        <v>25.614820000000002</v>
      </c>
      <c r="AI112" s="67">
        <v>26.436444999999999</v>
      </c>
      <c r="AJ112" s="67">
        <v>27.243462000000001</v>
      </c>
      <c r="AK112" s="68">
        <v>2.0140999999999999E-2</v>
      </c>
    </row>
    <row r="113" spans="1:37" ht="15" customHeight="1">
      <c r="A113" s="63" t="s">
        <v>439</v>
      </c>
      <c r="B113" s="66" t="s">
        <v>120</v>
      </c>
      <c r="C113" s="67">
        <v>28.54092</v>
      </c>
      <c r="D113" s="67">
        <v>33.287472000000001</v>
      </c>
      <c r="E113" s="67">
        <v>36.171764000000003</v>
      </c>
      <c r="F113" s="67">
        <v>37.545284000000002</v>
      </c>
      <c r="G113" s="67">
        <v>39.066142999999997</v>
      </c>
      <c r="H113" s="67">
        <v>40.868771000000002</v>
      </c>
      <c r="I113" s="67">
        <v>42.598697999999999</v>
      </c>
      <c r="J113" s="67">
        <v>44.092574999999997</v>
      </c>
      <c r="K113" s="67">
        <v>45.713847999999999</v>
      </c>
      <c r="L113" s="67">
        <v>47.289760999999999</v>
      </c>
      <c r="M113" s="67">
        <v>48.446219999999997</v>
      </c>
      <c r="N113" s="67">
        <v>49.571182</v>
      </c>
      <c r="O113" s="67">
        <v>50.660431000000003</v>
      </c>
      <c r="P113" s="67">
        <v>51.811793999999999</v>
      </c>
      <c r="Q113" s="67">
        <v>52.931984</v>
      </c>
      <c r="R113" s="67">
        <v>54.319938999999998</v>
      </c>
      <c r="S113" s="67">
        <v>55.623409000000002</v>
      </c>
      <c r="T113" s="67">
        <v>56.658192</v>
      </c>
      <c r="U113" s="67">
        <v>57.667136999999997</v>
      </c>
      <c r="V113" s="67">
        <v>58.850718999999998</v>
      </c>
      <c r="W113" s="67">
        <v>60.063381</v>
      </c>
      <c r="X113" s="67">
        <v>61.021393000000003</v>
      </c>
      <c r="Y113" s="67">
        <v>62.008602000000003</v>
      </c>
      <c r="Z113" s="67">
        <v>63.035873000000002</v>
      </c>
      <c r="AA113" s="67">
        <v>64.128540000000001</v>
      </c>
      <c r="AB113" s="67">
        <v>65.214134000000001</v>
      </c>
      <c r="AC113" s="67">
        <v>66.196724000000003</v>
      </c>
      <c r="AD113" s="67">
        <v>67.392570000000006</v>
      </c>
      <c r="AE113" s="67">
        <v>68.763489000000007</v>
      </c>
      <c r="AF113" s="67">
        <v>70.211678000000006</v>
      </c>
      <c r="AG113" s="67">
        <v>71.618088</v>
      </c>
      <c r="AH113" s="67">
        <v>73.098099000000005</v>
      </c>
      <c r="AI113" s="67">
        <v>74.613495</v>
      </c>
      <c r="AJ113" s="67">
        <v>76.029242999999994</v>
      </c>
      <c r="AK113" s="68">
        <v>2.6147E-2</v>
      </c>
    </row>
    <row r="115" spans="1:37" ht="15" customHeight="1">
      <c r="B115" s="65" t="s">
        <v>383</v>
      </c>
    </row>
    <row r="116" spans="1:37" ht="15" customHeight="1">
      <c r="A116" s="63" t="s">
        <v>440</v>
      </c>
      <c r="B116" s="66" t="s">
        <v>134</v>
      </c>
      <c r="C116" s="67">
        <v>18.334174999999998</v>
      </c>
      <c r="D116" s="67">
        <v>22.239955999999999</v>
      </c>
      <c r="E116" s="67">
        <v>23.196081</v>
      </c>
      <c r="F116" s="67">
        <v>23.339624000000001</v>
      </c>
      <c r="G116" s="67">
        <v>23.134888</v>
      </c>
      <c r="H116" s="67">
        <v>22.649619999999999</v>
      </c>
      <c r="I116" s="67">
        <v>22.62726</v>
      </c>
      <c r="J116" s="67">
        <v>22.968745999999999</v>
      </c>
      <c r="K116" s="67">
        <v>23.914152000000001</v>
      </c>
      <c r="L116" s="67">
        <v>24.935444</v>
      </c>
      <c r="M116" s="67">
        <v>26.274536000000001</v>
      </c>
      <c r="N116" s="67">
        <v>26.974316000000002</v>
      </c>
      <c r="O116" s="67">
        <v>28.245131000000001</v>
      </c>
      <c r="P116" s="67">
        <v>29.013866</v>
      </c>
      <c r="Q116" s="67">
        <v>29.732491</v>
      </c>
      <c r="R116" s="67">
        <v>30.746939000000001</v>
      </c>
      <c r="S116" s="67">
        <v>31.878958000000001</v>
      </c>
      <c r="T116" s="67">
        <v>32.630263999999997</v>
      </c>
      <c r="U116" s="67">
        <v>33.686169</v>
      </c>
      <c r="V116" s="67">
        <v>35.004879000000003</v>
      </c>
      <c r="W116" s="67">
        <v>35.684593</v>
      </c>
      <c r="X116" s="67">
        <v>36.658867000000001</v>
      </c>
      <c r="Y116" s="67">
        <v>37.76173</v>
      </c>
      <c r="Z116" s="67">
        <v>38.917149000000002</v>
      </c>
      <c r="AA116" s="67">
        <v>39.949511999999999</v>
      </c>
      <c r="AB116" s="67">
        <v>41.258738999999998</v>
      </c>
      <c r="AC116" s="67">
        <v>42.291359</v>
      </c>
      <c r="AD116" s="67">
        <v>43.242302000000002</v>
      </c>
      <c r="AE116" s="67">
        <v>44.381526999999998</v>
      </c>
      <c r="AF116" s="67">
        <v>45.453102000000001</v>
      </c>
      <c r="AG116" s="67">
        <v>46.598109999999998</v>
      </c>
      <c r="AH116" s="67">
        <v>47.876685999999999</v>
      </c>
      <c r="AI116" s="67">
        <v>48.931128999999999</v>
      </c>
      <c r="AJ116" s="67">
        <v>50.093327000000002</v>
      </c>
      <c r="AK116" s="68">
        <v>2.5700000000000001E-2</v>
      </c>
    </row>
    <row r="117" spans="1:37" ht="15" customHeight="1">
      <c r="A117" s="63" t="s">
        <v>441</v>
      </c>
      <c r="B117" s="66" t="s">
        <v>136</v>
      </c>
      <c r="C117" s="67">
        <v>10.613985</v>
      </c>
      <c r="D117" s="67">
        <v>12.712944</v>
      </c>
      <c r="E117" s="67">
        <v>12.502980000000001</v>
      </c>
      <c r="F117" s="67">
        <v>12.74579</v>
      </c>
      <c r="G117" s="67">
        <v>15.125146000000001</v>
      </c>
      <c r="H117" s="67">
        <v>15.333114</v>
      </c>
      <c r="I117" s="67">
        <v>15.930792</v>
      </c>
      <c r="J117" s="67">
        <v>16.766296000000001</v>
      </c>
      <c r="K117" s="67">
        <v>17.512765999999999</v>
      </c>
      <c r="L117" s="67">
        <v>18.419906999999998</v>
      </c>
      <c r="M117" s="67">
        <v>19.512305999999999</v>
      </c>
      <c r="N117" s="67">
        <v>20.236740000000001</v>
      </c>
      <c r="O117" s="67">
        <v>21.194458000000001</v>
      </c>
      <c r="P117" s="67">
        <v>21.775065999999999</v>
      </c>
      <c r="Q117" s="67">
        <v>22.493912000000002</v>
      </c>
      <c r="R117" s="67">
        <v>23.289698000000001</v>
      </c>
      <c r="S117" s="67">
        <v>24.020347999999998</v>
      </c>
      <c r="T117" s="67">
        <v>24.688395</v>
      </c>
      <c r="U117" s="67">
        <v>25.479161999999999</v>
      </c>
      <c r="V117" s="67">
        <v>26.421949000000001</v>
      </c>
      <c r="W117" s="67">
        <v>27.117739</v>
      </c>
      <c r="X117" s="67">
        <v>27.816040000000001</v>
      </c>
      <c r="Y117" s="67">
        <v>28.60173</v>
      </c>
      <c r="Z117" s="67">
        <v>29.373787</v>
      </c>
      <c r="AA117" s="67">
        <v>30.017161999999999</v>
      </c>
      <c r="AB117" s="67">
        <v>30.959637000000001</v>
      </c>
      <c r="AC117" s="67">
        <v>31.429220000000001</v>
      </c>
      <c r="AD117" s="67">
        <v>31.702052999999999</v>
      </c>
      <c r="AE117" s="67">
        <v>32.091479999999997</v>
      </c>
      <c r="AF117" s="67">
        <v>32.878943999999997</v>
      </c>
      <c r="AG117" s="67">
        <v>33.740127999999999</v>
      </c>
      <c r="AH117" s="67">
        <v>34.619278000000001</v>
      </c>
      <c r="AI117" s="67">
        <v>35.429130999999998</v>
      </c>
      <c r="AJ117" s="67">
        <v>36.341037999999998</v>
      </c>
      <c r="AK117" s="68">
        <v>3.3367000000000001E-2</v>
      </c>
    </row>
    <row r="118" spans="1:37" ht="15" customHeight="1">
      <c r="A118" s="63" t="s">
        <v>442</v>
      </c>
      <c r="B118" s="66" t="s">
        <v>116</v>
      </c>
      <c r="C118" s="67">
        <v>3.3997850000000001</v>
      </c>
      <c r="D118" s="67">
        <v>3.4226549999999998</v>
      </c>
      <c r="E118" s="67">
        <v>3.3620899999999998</v>
      </c>
      <c r="F118" s="67">
        <v>3.5886779999999998</v>
      </c>
      <c r="G118" s="67">
        <v>3.6256400000000002</v>
      </c>
      <c r="H118" s="67">
        <v>3.77982</v>
      </c>
      <c r="I118" s="67">
        <v>4.0644539999999996</v>
      </c>
      <c r="J118" s="67">
        <v>4.4210940000000001</v>
      </c>
      <c r="K118" s="67">
        <v>4.7908390000000001</v>
      </c>
      <c r="L118" s="67">
        <v>4.9814379999999998</v>
      </c>
      <c r="M118" s="67">
        <v>5.1045939999999996</v>
      </c>
      <c r="N118" s="67">
        <v>5.3180079999999998</v>
      </c>
      <c r="O118" s="67">
        <v>5.4285730000000001</v>
      </c>
      <c r="P118" s="67">
        <v>5.5963010000000004</v>
      </c>
      <c r="Q118" s="67">
        <v>5.7035729999999996</v>
      </c>
      <c r="R118" s="67">
        <v>6.0376799999999999</v>
      </c>
      <c r="S118" s="67">
        <v>6.2480729999999998</v>
      </c>
      <c r="T118" s="67">
        <v>6.4442269999999997</v>
      </c>
      <c r="U118" s="67">
        <v>6.6420360000000001</v>
      </c>
      <c r="V118" s="67">
        <v>6.9032450000000001</v>
      </c>
      <c r="W118" s="67">
        <v>7.0737350000000001</v>
      </c>
      <c r="X118" s="67">
        <v>7.231096</v>
      </c>
      <c r="Y118" s="67">
        <v>7.4234159999999996</v>
      </c>
      <c r="Z118" s="67">
        <v>7.7068989999999999</v>
      </c>
      <c r="AA118" s="67">
        <v>7.8497469999999998</v>
      </c>
      <c r="AB118" s="67">
        <v>8.1045259999999999</v>
      </c>
      <c r="AC118" s="67">
        <v>8.4027229999999999</v>
      </c>
      <c r="AD118" s="67">
        <v>8.7626000000000008</v>
      </c>
      <c r="AE118" s="67">
        <v>9.1032670000000007</v>
      </c>
      <c r="AF118" s="67">
        <v>9.4228210000000008</v>
      </c>
      <c r="AG118" s="67">
        <v>9.7942520000000002</v>
      </c>
      <c r="AH118" s="67">
        <v>10.319222999999999</v>
      </c>
      <c r="AI118" s="67">
        <v>10.761327</v>
      </c>
      <c r="AJ118" s="67">
        <v>11.213918</v>
      </c>
      <c r="AK118" s="68">
        <v>3.7782000000000003E-2</v>
      </c>
    </row>
    <row r="119" spans="1:37" ht="15" customHeight="1">
      <c r="A119" s="63" t="s">
        <v>443</v>
      </c>
      <c r="B119" s="66" t="s">
        <v>250</v>
      </c>
      <c r="C119" s="67">
        <v>2.052813</v>
      </c>
      <c r="D119" s="67">
        <v>2.105029</v>
      </c>
      <c r="E119" s="67">
        <v>2.1468250000000002</v>
      </c>
      <c r="F119" s="67">
        <v>2.2058409999999999</v>
      </c>
      <c r="G119" s="67">
        <v>2.3650410000000002</v>
      </c>
      <c r="H119" s="67">
        <v>2.4328430000000001</v>
      </c>
      <c r="I119" s="67">
        <v>2.4946820000000001</v>
      </c>
      <c r="J119" s="67">
        <v>2.5106660000000001</v>
      </c>
      <c r="K119" s="67">
        <v>2.582322</v>
      </c>
      <c r="L119" s="67">
        <v>2.6352959999999999</v>
      </c>
      <c r="M119" s="67">
        <v>2.7018589999999998</v>
      </c>
      <c r="N119" s="67">
        <v>2.7679130000000001</v>
      </c>
      <c r="O119" s="67">
        <v>2.8595320000000002</v>
      </c>
      <c r="P119" s="67">
        <v>2.9462609999999998</v>
      </c>
      <c r="Q119" s="67">
        <v>3.0036719999999999</v>
      </c>
      <c r="R119" s="67">
        <v>3.0515720000000002</v>
      </c>
      <c r="S119" s="67">
        <v>3.1218900000000001</v>
      </c>
      <c r="T119" s="67">
        <v>3.1863030000000001</v>
      </c>
      <c r="U119" s="67">
        <v>3.2665310000000001</v>
      </c>
      <c r="V119" s="67">
        <v>3.349631</v>
      </c>
      <c r="W119" s="67">
        <v>3.4330630000000002</v>
      </c>
      <c r="X119" s="67">
        <v>3.5188619999999999</v>
      </c>
      <c r="Y119" s="67">
        <v>3.607415</v>
      </c>
      <c r="Z119" s="67">
        <v>3.6949299999999998</v>
      </c>
      <c r="AA119" s="67">
        <v>3.7805339999999998</v>
      </c>
      <c r="AB119" s="67">
        <v>3.8665210000000001</v>
      </c>
      <c r="AC119" s="67">
        <v>3.9529100000000001</v>
      </c>
      <c r="AD119" s="67">
        <v>4.0427439999999999</v>
      </c>
      <c r="AE119" s="67">
        <v>4.1399010000000001</v>
      </c>
      <c r="AF119" s="67">
        <v>4.2389840000000003</v>
      </c>
      <c r="AG119" s="67">
        <v>4.3355759999999997</v>
      </c>
      <c r="AH119" s="67">
        <v>4.4425369999999997</v>
      </c>
      <c r="AI119" s="67">
        <v>4.5548580000000003</v>
      </c>
      <c r="AJ119" s="67">
        <v>4.668431</v>
      </c>
      <c r="AK119" s="68">
        <v>2.5203E-2</v>
      </c>
    </row>
    <row r="120" spans="1:37" ht="15" customHeight="1">
      <c r="A120" s="63" t="s">
        <v>444</v>
      </c>
      <c r="B120" s="66" t="s">
        <v>389</v>
      </c>
      <c r="C120" s="67">
        <v>0.64700000000000002</v>
      </c>
      <c r="D120" s="67">
        <v>0.66174599999999995</v>
      </c>
      <c r="E120" s="67">
        <v>0.67909900000000001</v>
      </c>
      <c r="F120" s="67">
        <v>0.70003599999999999</v>
      </c>
      <c r="G120" s="67">
        <v>0.71981099999999998</v>
      </c>
      <c r="H120" s="67">
        <v>0.73925799999999997</v>
      </c>
      <c r="I120" s="67">
        <v>0.75983100000000003</v>
      </c>
      <c r="J120" s="67">
        <v>0.778999</v>
      </c>
      <c r="K120" s="67">
        <v>0.79931600000000003</v>
      </c>
      <c r="L120" s="67">
        <v>0.81876400000000005</v>
      </c>
      <c r="M120" s="67">
        <v>0.83864099999999997</v>
      </c>
      <c r="N120" s="67">
        <v>0.85877599999999998</v>
      </c>
      <c r="O120" s="67">
        <v>0.88055700000000003</v>
      </c>
      <c r="P120" s="67">
        <v>0.90229300000000001</v>
      </c>
      <c r="Q120" s="67">
        <v>0.92308299999999999</v>
      </c>
      <c r="R120" s="67">
        <v>0.945967</v>
      </c>
      <c r="S120" s="67">
        <v>0.96953699999999998</v>
      </c>
      <c r="T120" s="67">
        <v>0.99224800000000002</v>
      </c>
      <c r="U120" s="67">
        <v>1.0172600000000001</v>
      </c>
      <c r="V120" s="67">
        <v>1.043137</v>
      </c>
      <c r="W120" s="67">
        <v>1.068074</v>
      </c>
      <c r="X120" s="67">
        <v>1.0952059999999999</v>
      </c>
      <c r="Y120" s="67">
        <v>1.1231</v>
      </c>
      <c r="Z120" s="67">
        <v>1.151885</v>
      </c>
      <c r="AA120" s="67">
        <v>1.179926</v>
      </c>
      <c r="AB120" s="67">
        <v>1.2105090000000001</v>
      </c>
      <c r="AC120" s="67">
        <v>1.24224</v>
      </c>
      <c r="AD120" s="67">
        <v>1.2749630000000001</v>
      </c>
      <c r="AE120" s="67">
        <v>1.308848</v>
      </c>
      <c r="AF120" s="67">
        <v>1.3437300000000001</v>
      </c>
      <c r="AG120" s="67">
        <v>1.379861</v>
      </c>
      <c r="AH120" s="67">
        <v>1.4174420000000001</v>
      </c>
      <c r="AI120" s="67">
        <v>1.4564330000000001</v>
      </c>
      <c r="AJ120" s="67">
        <v>1.49692</v>
      </c>
      <c r="AK120" s="68">
        <v>2.5836999999999999E-2</v>
      </c>
    </row>
    <row r="122" spans="1:37" ht="15" customHeight="1">
      <c r="B122" s="65" t="s">
        <v>390</v>
      </c>
    </row>
    <row r="123" spans="1:37" ht="15" customHeight="1">
      <c r="A123" s="63" t="s">
        <v>445</v>
      </c>
      <c r="B123" s="66" t="s">
        <v>110</v>
      </c>
      <c r="C123" s="67">
        <v>15.265119</v>
      </c>
      <c r="D123" s="67">
        <v>17.358468999999999</v>
      </c>
      <c r="E123" s="67">
        <v>19.461561</v>
      </c>
      <c r="F123" s="67">
        <v>22.325887999999999</v>
      </c>
      <c r="G123" s="67">
        <v>23.749877999999999</v>
      </c>
      <c r="H123" s="67">
        <v>25.293576999999999</v>
      </c>
      <c r="I123" s="67">
        <v>26.646038000000001</v>
      </c>
      <c r="J123" s="67">
        <v>28.118850999999999</v>
      </c>
      <c r="K123" s="67">
        <v>29.630775</v>
      </c>
      <c r="L123" s="67">
        <v>31.036276000000001</v>
      </c>
      <c r="M123" s="67">
        <v>32.301563000000002</v>
      </c>
      <c r="N123" s="67">
        <v>33.439444999999999</v>
      </c>
      <c r="O123" s="67">
        <v>34.569873999999999</v>
      </c>
      <c r="P123" s="67">
        <v>35.455238000000001</v>
      </c>
      <c r="Q123" s="67">
        <v>36.321522000000002</v>
      </c>
      <c r="R123" s="67">
        <v>37.327517999999998</v>
      </c>
      <c r="S123" s="67">
        <v>38.436607000000002</v>
      </c>
      <c r="T123" s="67">
        <v>39.564574999999998</v>
      </c>
      <c r="U123" s="67">
        <v>40.695678999999998</v>
      </c>
      <c r="V123" s="67">
        <v>41.893360000000001</v>
      </c>
      <c r="W123" s="67">
        <v>43.026409000000001</v>
      </c>
      <c r="X123" s="67">
        <v>44.126311999999999</v>
      </c>
      <c r="Y123" s="67">
        <v>45.263137999999998</v>
      </c>
      <c r="Z123" s="67">
        <v>46.417023</v>
      </c>
      <c r="AA123" s="67">
        <v>47.531559000000001</v>
      </c>
      <c r="AB123" s="67">
        <v>48.723391999999997</v>
      </c>
      <c r="AC123" s="67">
        <v>49.969817999999997</v>
      </c>
      <c r="AD123" s="67">
        <v>51.239170000000001</v>
      </c>
      <c r="AE123" s="67">
        <v>52.492232999999999</v>
      </c>
      <c r="AF123" s="67">
        <v>53.717964000000002</v>
      </c>
      <c r="AG123" s="67">
        <v>54.95834</v>
      </c>
      <c r="AH123" s="67">
        <v>56.231461000000003</v>
      </c>
      <c r="AI123" s="67">
        <v>57.461421999999999</v>
      </c>
      <c r="AJ123" s="67">
        <v>58.628627999999999</v>
      </c>
      <c r="AK123" s="68">
        <v>3.8767999999999997E-2</v>
      </c>
    </row>
    <row r="124" spans="1:37" ht="15" customHeight="1">
      <c r="A124" s="63" t="s">
        <v>446</v>
      </c>
      <c r="B124" s="66" t="s">
        <v>372</v>
      </c>
      <c r="C124" s="67">
        <v>21.720039</v>
      </c>
      <c r="D124" s="67">
        <v>29.232935000000001</v>
      </c>
      <c r="E124" s="67">
        <v>34.891410999999998</v>
      </c>
      <c r="F124" s="67">
        <v>34.741745000000002</v>
      </c>
      <c r="G124" s="67">
        <v>35.350867999999998</v>
      </c>
      <c r="H124" s="67">
        <v>35.222641000000003</v>
      </c>
      <c r="I124" s="67">
        <v>35.804755999999998</v>
      </c>
      <c r="J124" s="67">
        <v>34.189574999999998</v>
      </c>
      <c r="K124" s="67">
        <v>32.103703000000003</v>
      </c>
      <c r="L124" s="67">
        <v>32.615952</v>
      </c>
      <c r="M124" s="67">
        <v>32.591793000000003</v>
      </c>
      <c r="N124" s="67">
        <v>32.421042999999997</v>
      </c>
      <c r="O124" s="67">
        <v>33.485866999999999</v>
      </c>
      <c r="P124" s="67">
        <v>32.947239000000003</v>
      </c>
      <c r="Q124" s="67">
        <v>33.740574000000002</v>
      </c>
      <c r="R124" s="67">
        <v>34.550556</v>
      </c>
      <c r="S124" s="67">
        <v>34.953902999999997</v>
      </c>
      <c r="T124" s="67">
        <v>35.225540000000002</v>
      </c>
      <c r="U124" s="67">
        <v>36.017197000000003</v>
      </c>
      <c r="V124" s="67">
        <v>36.872810000000001</v>
      </c>
      <c r="W124" s="67">
        <v>37.480274000000001</v>
      </c>
      <c r="X124" s="67">
        <v>38.647461</v>
      </c>
      <c r="Y124" s="67">
        <v>40.188701999999999</v>
      </c>
      <c r="Z124" s="67">
        <v>41.916328</v>
      </c>
      <c r="AA124" s="67">
        <v>44.086089999999999</v>
      </c>
      <c r="AB124" s="67">
        <v>46.499226</v>
      </c>
      <c r="AC124" s="67">
        <v>49.098163999999997</v>
      </c>
      <c r="AD124" s="67">
        <v>51.215519</v>
      </c>
      <c r="AE124" s="67">
        <v>53.426372999999998</v>
      </c>
      <c r="AF124" s="67">
        <v>57.644576999999998</v>
      </c>
      <c r="AG124" s="67">
        <v>63.124572999999998</v>
      </c>
      <c r="AH124" s="67">
        <v>67.720214999999996</v>
      </c>
      <c r="AI124" s="67">
        <v>69.317497000000003</v>
      </c>
      <c r="AJ124" s="67">
        <v>70.789375000000007</v>
      </c>
      <c r="AK124" s="68">
        <v>2.8022999999999999E-2</v>
      </c>
    </row>
    <row r="125" spans="1:37" ht="15" customHeight="1">
      <c r="A125" s="63" t="s">
        <v>447</v>
      </c>
      <c r="B125" s="66" t="s">
        <v>374</v>
      </c>
      <c r="C125" s="67">
        <v>21.082930000000001</v>
      </c>
      <c r="D125" s="67">
        <v>24.037481</v>
      </c>
      <c r="E125" s="67">
        <v>24.809709999999999</v>
      </c>
      <c r="F125" s="67">
        <v>26.265539</v>
      </c>
      <c r="G125" s="67">
        <v>27.173220000000001</v>
      </c>
      <c r="H125" s="67">
        <v>27.945952999999999</v>
      </c>
      <c r="I125" s="67">
        <v>29.039797</v>
      </c>
      <c r="J125" s="67">
        <v>30.142807000000001</v>
      </c>
      <c r="K125" s="67">
        <v>31.181252000000001</v>
      </c>
      <c r="L125" s="67">
        <v>32.154494999999997</v>
      </c>
      <c r="M125" s="67">
        <v>33.565102000000003</v>
      </c>
      <c r="N125" s="67">
        <v>34.564587000000003</v>
      </c>
      <c r="O125" s="67">
        <v>36.199866999999998</v>
      </c>
      <c r="P125" s="67">
        <v>37.135894999999998</v>
      </c>
      <c r="Q125" s="67">
        <v>38.347797</v>
      </c>
      <c r="R125" s="67">
        <v>39.510596999999997</v>
      </c>
      <c r="S125" s="67">
        <v>40.539462999999998</v>
      </c>
      <c r="T125" s="67">
        <v>41.730651999999999</v>
      </c>
      <c r="U125" s="67">
        <v>42.930244000000002</v>
      </c>
      <c r="V125" s="67">
        <v>44.257477000000002</v>
      </c>
      <c r="W125" s="67">
        <v>45.245998</v>
      </c>
      <c r="X125" s="67">
        <v>46.525523999999997</v>
      </c>
      <c r="Y125" s="67">
        <v>47.874125999999997</v>
      </c>
      <c r="Z125" s="67">
        <v>49.302104999999997</v>
      </c>
      <c r="AA125" s="67">
        <v>50.603797999999998</v>
      </c>
      <c r="AB125" s="67">
        <v>52.170901999999998</v>
      </c>
      <c r="AC125" s="67">
        <v>53.467274000000003</v>
      </c>
      <c r="AD125" s="67">
        <v>54.718055999999997</v>
      </c>
      <c r="AE125" s="67">
        <v>56.132496000000003</v>
      </c>
      <c r="AF125" s="67">
        <v>57.643425000000001</v>
      </c>
      <c r="AG125" s="67">
        <v>59.170479</v>
      </c>
      <c r="AH125" s="67">
        <v>60.899303000000003</v>
      </c>
      <c r="AI125" s="67">
        <v>62.428978000000001</v>
      </c>
      <c r="AJ125" s="67">
        <v>63.964919999999999</v>
      </c>
      <c r="AK125" s="68">
        <v>3.1057999999999999E-2</v>
      </c>
    </row>
    <row r="126" spans="1:37" ht="15" customHeight="1">
      <c r="A126" s="63" t="s">
        <v>448</v>
      </c>
      <c r="B126" s="66" t="s">
        <v>376</v>
      </c>
      <c r="C126" s="67">
        <v>12.124298</v>
      </c>
      <c r="D126" s="67">
        <v>16.156372000000001</v>
      </c>
      <c r="E126" s="67">
        <v>16.620868999999999</v>
      </c>
      <c r="F126" s="67">
        <v>18.313101</v>
      </c>
      <c r="G126" s="67">
        <v>18.593015999999999</v>
      </c>
      <c r="H126" s="67">
        <v>18.807867000000002</v>
      </c>
      <c r="I126" s="67">
        <v>19.561724000000002</v>
      </c>
      <c r="J126" s="67">
        <v>20.351047999999999</v>
      </c>
      <c r="K126" s="67">
        <v>21.153175000000001</v>
      </c>
      <c r="L126" s="67">
        <v>22.103016</v>
      </c>
      <c r="M126" s="67">
        <v>23.231895000000002</v>
      </c>
      <c r="N126" s="67">
        <v>24.239923000000001</v>
      </c>
      <c r="O126" s="67">
        <v>25.698830000000001</v>
      </c>
      <c r="P126" s="67">
        <v>26.415628000000002</v>
      </c>
      <c r="Q126" s="67">
        <v>27.342039</v>
      </c>
      <c r="R126" s="67">
        <v>28.491802</v>
      </c>
      <c r="S126" s="67">
        <v>29.430499999999999</v>
      </c>
      <c r="T126" s="67">
        <v>30.305695</v>
      </c>
      <c r="U126" s="67">
        <v>31.389648000000001</v>
      </c>
      <c r="V126" s="67">
        <v>32.592571</v>
      </c>
      <c r="W126" s="67">
        <v>33.388401000000002</v>
      </c>
      <c r="X126" s="67">
        <v>34.461044000000001</v>
      </c>
      <c r="Y126" s="67">
        <v>35.543506999999998</v>
      </c>
      <c r="Z126" s="67">
        <v>36.545707999999998</v>
      </c>
      <c r="AA126" s="67">
        <v>37.576270999999998</v>
      </c>
      <c r="AB126" s="67">
        <v>38.845142000000003</v>
      </c>
      <c r="AC126" s="67">
        <v>39.943061999999998</v>
      </c>
      <c r="AD126" s="67">
        <v>40.807957000000002</v>
      </c>
      <c r="AE126" s="67">
        <v>42.076374000000001</v>
      </c>
      <c r="AF126" s="67">
        <v>43.050224</v>
      </c>
      <c r="AG126" s="67">
        <v>44.199173000000002</v>
      </c>
      <c r="AH126" s="67">
        <v>45.561484999999998</v>
      </c>
      <c r="AI126" s="67">
        <v>46.610537999999998</v>
      </c>
      <c r="AJ126" s="67">
        <v>47.752560000000003</v>
      </c>
      <c r="AK126" s="68">
        <v>3.4445999999999997E-2</v>
      </c>
    </row>
    <row r="127" spans="1:37" ht="15" customHeight="1">
      <c r="A127" s="63" t="s">
        <v>449</v>
      </c>
      <c r="B127" s="66" t="s">
        <v>134</v>
      </c>
      <c r="C127" s="67">
        <v>18.969168</v>
      </c>
      <c r="D127" s="67">
        <v>22.923410000000001</v>
      </c>
      <c r="E127" s="67">
        <v>23.256927000000001</v>
      </c>
      <c r="F127" s="67">
        <v>25.030548</v>
      </c>
      <c r="G127" s="67">
        <v>25.554570999999999</v>
      </c>
      <c r="H127" s="67">
        <v>25.951782000000001</v>
      </c>
      <c r="I127" s="67">
        <v>26.752783000000001</v>
      </c>
      <c r="J127" s="67">
        <v>27.878610999999999</v>
      </c>
      <c r="K127" s="67">
        <v>29.012453000000001</v>
      </c>
      <c r="L127" s="67">
        <v>29.96603</v>
      </c>
      <c r="M127" s="67">
        <v>31.513888999999999</v>
      </c>
      <c r="N127" s="67">
        <v>32.512920000000001</v>
      </c>
      <c r="O127" s="67">
        <v>34.203003000000002</v>
      </c>
      <c r="P127" s="67">
        <v>35.209266999999997</v>
      </c>
      <c r="Q127" s="67">
        <v>36.327286000000001</v>
      </c>
      <c r="R127" s="67">
        <v>37.548698000000002</v>
      </c>
      <c r="S127" s="67">
        <v>38.752929999999999</v>
      </c>
      <c r="T127" s="67">
        <v>39.730995</v>
      </c>
      <c r="U127" s="67">
        <v>40.983704000000003</v>
      </c>
      <c r="V127" s="67">
        <v>42.404114</v>
      </c>
      <c r="W127" s="67">
        <v>43.251086999999998</v>
      </c>
      <c r="X127" s="67">
        <v>44.487358</v>
      </c>
      <c r="Y127" s="67">
        <v>45.739100999999998</v>
      </c>
      <c r="Z127" s="67">
        <v>46.997447999999999</v>
      </c>
      <c r="AA127" s="67">
        <v>48.109504999999999</v>
      </c>
      <c r="AB127" s="67">
        <v>49.504196</v>
      </c>
      <c r="AC127" s="67">
        <v>50.651511999999997</v>
      </c>
      <c r="AD127" s="67">
        <v>51.621245999999999</v>
      </c>
      <c r="AE127" s="67">
        <v>52.915218000000003</v>
      </c>
      <c r="AF127" s="67">
        <v>53.921706999999998</v>
      </c>
      <c r="AG127" s="67">
        <v>54.926246999999996</v>
      </c>
      <c r="AH127" s="67">
        <v>56.327750999999999</v>
      </c>
      <c r="AI127" s="67">
        <v>57.583908000000001</v>
      </c>
      <c r="AJ127" s="67">
        <v>58.967624999999998</v>
      </c>
      <c r="AK127" s="68">
        <v>2.9966E-2</v>
      </c>
    </row>
    <row r="128" spans="1:37" ht="15" customHeight="1">
      <c r="A128" s="63" t="s">
        <v>450</v>
      </c>
      <c r="B128" s="66" t="s">
        <v>136</v>
      </c>
      <c r="C128" s="67">
        <v>8.7360100000000003</v>
      </c>
      <c r="D128" s="67">
        <v>10.952370999999999</v>
      </c>
      <c r="E128" s="67">
        <v>11.051567</v>
      </c>
      <c r="F128" s="67">
        <v>11.832860999999999</v>
      </c>
      <c r="G128" s="67">
        <v>12.511023</v>
      </c>
      <c r="H128" s="67">
        <v>11.756562000000001</v>
      </c>
      <c r="I128" s="67">
        <v>12.537531</v>
      </c>
      <c r="J128" s="67">
        <v>13.488200000000001</v>
      </c>
      <c r="K128" s="67">
        <v>14.143303</v>
      </c>
      <c r="L128" s="67">
        <v>14.908284999999999</v>
      </c>
      <c r="M128" s="67">
        <v>15.797535999999999</v>
      </c>
      <c r="N128" s="67">
        <v>16.383545000000002</v>
      </c>
      <c r="O128" s="67">
        <v>17.154534999999999</v>
      </c>
      <c r="P128" s="67">
        <v>18.180320999999999</v>
      </c>
      <c r="Q128" s="67">
        <v>18.786843999999999</v>
      </c>
      <c r="R128" s="67">
        <v>19.386339</v>
      </c>
      <c r="S128" s="67">
        <v>20.038758999999999</v>
      </c>
      <c r="T128" s="67">
        <v>21.291461999999999</v>
      </c>
      <c r="U128" s="67">
        <v>22.221146000000001</v>
      </c>
      <c r="V128" s="67">
        <v>22.967123000000001</v>
      </c>
      <c r="W128" s="67">
        <v>24.130027999999999</v>
      </c>
      <c r="X128" s="67">
        <v>24.762968000000001</v>
      </c>
      <c r="Y128" s="67">
        <v>25.463643999999999</v>
      </c>
      <c r="Z128" s="67">
        <v>26.199010999999999</v>
      </c>
      <c r="AA128" s="67">
        <v>26.897938</v>
      </c>
      <c r="AB128" s="67">
        <v>27.810997</v>
      </c>
      <c r="AC128" s="67">
        <v>28.477142000000001</v>
      </c>
      <c r="AD128" s="67">
        <v>28.804404999999999</v>
      </c>
      <c r="AE128" s="67">
        <v>29.527640999999999</v>
      </c>
      <c r="AF128" s="67">
        <v>31.080818000000001</v>
      </c>
      <c r="AG128" s="67">
        <v>32.432011000000003</v>
      </c>
      <c r="AH128" s="67">
        <v>32.345993</v>
      </c>
      <c r="AI128" s="67">
        <v>33.113567000000003</v>
      </c>
      <c r="AJ128" s="67">
        <v>34.591171000000003</v>
      </c>
      <c r="AK128" s="68">
        <v>3.6592E-2</v>
      </c>
    </row>
    <row r="129" spans="1:37" ht="15" customHeight="1">
      <c r="A129" s="63" t="s">
        <v>451</v>
      </c>
      <c r="B129" s="66" t="s">
        <v>116</v>
      </c>
      <c r="C129" s="67">
        <v>5.3795549999999999</v>
      </c>
      <c r="D129" s="67">
        <v>5.3754080000000002</v>
      </c>
      <c r="E129" s="67">
        <v>5.4377420000000001</v>
      </c>
      <c r="F129" s="67">
        <v>5.655437</v>
      </c>
      <c r="G129" s="67">
        <v>5.7804650000000004</v>
      </c>
      <c r="H129" s="67">
        <v>5.9814600000000002</v>
      </c>
      <c r="I129" s="67">
        <v>6.3185070000000003</v>
      </c>
      <c r="J129" s="67">
        <v>6.7083190000000004</v>
      </c>
      <c r="K129" s="67">
        <v>7.0994450000000002</v>
      </c>
      <c r="L129" s="67">
        <v>7.3394579999999996</v>
      </c>
      <c r="M129" s="67">
        <v>7.5283499999999997</v>
      </c>
      <c r="N129" s="67">
        <v>7.7822550000000001</v>
      </c>
      <c r="O129" s="67">
        <v>8.0749490000000002</v>
      </c>
      <c r="P129" s="67">
        <v>8.3090349999999997</v>
      </c>
      <c r="Q129" s="67">
        <v>8.4905690000000007</v>
      </c>
      <c r="R129" s="67">
        <v>8.8249469999999999</v>
      </c>
      <c r="S129" s="67">
        <v>9.1171980000000001</v>
      </c>
      <c r="T129" s="67">
        <v>9.3813630000000003</v>
      </c>
      <c r="U129" s="67">
        <v>9.6534680000000002</v>
      </c>
      <c r="V129" s="67">
        <v>9.9772429999999996</v>
      </c>
      <c r="W129" s="67">
        <v>10.248727000000001</v>
      </c>
      <c r="X129" s="67">
        <v>10.493119</v>
      </c>
      <c r="Y129" s="67">
        <v>10.774818</v>
      </c>
      <c r="Z129" s="67">
        <v>11.114891</v>
      </c>
      <c r="AA129" s="67">
        <v>11.370231</v>
      </c>
      <c r="AB129" s="67">
        <v>11.702680000000001</v>
      </c>
      <c r="AC129" s="67">
        <v>12.089853</v>
      </c>
      <c r="AD129" s="67">
        <v>12.515069</v>
      </c>
      <c r="AE129" s="67">
        <v>12.945826</v>
      </c>
      <c r="AF129" s="67">
        <v>13.378560999999999</v>
      </c>
      <c r="AG129" s="67">
        <v>13.856415999999999</v>
      </c>
      <c r="AH129" s="67">
        <v>14.436835</v>
      </c>
      <c r="AI129" s="67">
        <v>15.009404999999999</v>
      </c>
      <c r="AJ129" s="67">
        <v>15.560862999999999</v>
      </c>
      <c r="AK129" s="68">
        <v>3.3773999999999998E-2</v>
      </c>
    </row>
    <row r="130" spans="1:37" ht="15" customHeight="1">
      <c r="A130" s="63" t="s">
        <v>452</v>
      </c>
      <c r="B130" s="66" t="s">
        <v>169</v>
      </c>
      <c r="C130" s="67">
        <v>4.56501</v>
      </c>
      <c r="D130" s="67">
        <v>5.232799</v>
      </c>
      <c r="E130" s="67">
        <v>5.0316280000000004</v>
      </c>
      <c r="F130" s="67">
        <v>5.0522640000000001</v>
      </c>
      <c r="G130" s="67">
        <v>4.9811529999999999</v>
      </c>
      <c r="H130" s="67">
        <v>5.0344129999999998</v>
      </c>
      <c r="I130" s="67">
        <v>5.1188320000000003</v>
      </c>
      <c r="J130" s="67">
        <v>5.2627300000000004</v>
      </c>
      <c r="K130" s="67">
        <v>5.4128249999999998</v>
      </c>
      <c r="L130" s="67">
        <v>5.5754910000000004</v>
      </c>
      <c r="M130" s="67">
        <v>5.7456610000000001</v>
      </c>
      <c r="N130" s="67">
        <v>5.9073120000000001</v>
      </c>
      <c r="O130" s="67">
        <v>6.0978870000000001</v>
      </c>
      <c r="P130" s="67">
        <v>6.2590820000000003</v>
      </c>
      <c r="Q130" s="67">
        <v>6.444706</v>
      </c>
      <c r="R130" s="67">
        <v>6.6261710000000003</v>
      </c>
      <c r="S130" s="67">
        <v>6.7873650000000003</v>
      </c>
      <c r="T130" s="67">
        <v>6.9581309999999998</v>
      </c>
      <c r="U130" s="67">
        <v>7.14534</v>
      </c>
      <c r="V130" s="67">
        <v>7.339899</v>
      </c>
      <c r="W130" s="67">
        <v>7.5224630000000001</v>
      </c>
      <c r="X130" s="67">
        <v>7.7121899999999997</v>
      </c>
      <c r="Y130" s="67">
        <v>7.8990580000000001</v>
      </c>
      <c r="Z130" s="67">
        <v>8.0890210000000007</v>
      </c>
      <c r="AA130" s="67">
        <v>8.3006899999999995</v>
      </c>
      <c r="AB130" s="67">
        <v>8.5117279999999997</v>
      </c>
      <c r="AC130" s="67">
        <v>8.7258289999999992</v>
      </c>
      <c r="AD130" s="67">
        <v>8.9632360000000002</v>
      </c>
      <c r="AE130" s="67">
        <v>9.2288270000000008</v>
      </c>
      <c r="AF130" s="67">
        <v>9.4628390000000007</v>
      </c>
      <c r="AG130" s="67">
        <v>9.7174630000000004</v>
      </c>
      <c r="AH130" s="67">
        <v>9.9810350000000003</v>
      </c>
      <c r="AI130" s="67">
        <v>10.247812</v>
      </c>
      <c r="AJ130" s="67">
        <v>10.527559</v>
      </c>
      <c r="AK130" s="68">
        <v>2.2086000000000001E-2</v>
      </c>
    </row>
    <row r="131" spans="1:37" ht="15" customHeight="1">
      <c r="A131" s="63" t="s">
        <v>453</v>
      </c>
      <c r="B131" s="66" t="s">
        <v>232</v>
      </c>
      <c r="C131" s="67">
        <v>2.0945309999999999</v>
      </c>
      <c r="D131" s="67">
        <v>2.1693920000000002</v>
      </c>
      <c r="E131" s="67">
        <v>2.2160250000000001</v>
      </c>
      <c r="F131" s="67">
        <v>2.2919149999999999</v>
      </c>
      <c r="G131" s="67">
        <v>2.4501940000000002</v>
      </c>
      <c r="H131" s="67">
        <v>2.5224199999999999</v>
      </c>
      <c r="I131" s="67">
        <v>2.5870129999999998</v>
      </c>
      <c r="J131" s="67">
        <v>2.606827</v>
      </c>
      <c r="K131" s="67">
        <v>2.6824840000000001</v>
      </c>
      <c r="L131" s="67">
        <v>2.7403140000000001</v>
      </c>
      <c r="M131" s="67">
        <v>2.8108339999999998</v>
      </c>
      <c r="N131" s="67">
        <v>2.8793890000000002</v>
      </c>
      <c r="O131" s="67">
        <v>2.9702190000000002</v>
      </c>
      <c r="P131" s="67">
        <v>3.0578150000000002</v>
      </c>
      <c r="Q131" s="67">
        <v>3.1197940000000002</v>
      </c>
      <c r="R131" s="67">
        <v>3.1735220000000002</v>
      </c>
      <c r="S131" s="67">
        <v>3.244923</v>
      </c>
      <c r="T131" s="67">
        <v>3.3129810000000002</v>
      </c>
      <c r="U131" s="67">
        <v>3.3924479999999999</v>
      </c>
      <c r="V131" s="67">
        <v>3.4784250000000001</v>
      </c>
      <c r="W131" s="67">
        <v>3.5657399999999999</v>
      </c>
      <c r="X131" s="67">
        <v>3.6548479999999999</v>
      </c>
      <c r="Y131" s="67">
        <v>3.7463329999999999</v>
      </c>
      <c r="Z131" s="67">
        <v>3.8365109999999998</v>
      </c>
      <c r="AA131" s="67">
        <v>3.9263050000000002</v>
      </c>
      <c r="AB131" s="67">
        <v>4.0164340000000003</v>
      </c>
      <c r="AC131" s="67">
        <v>4.1074400000000004</v>
      </c>
      <c r="AD131" s="67">
        <v>4.2012320000000001</v>
      </c>
      <c r="AE131" s="67">
        <v>4.3022749999999998</v>
      </c>
      <c r="AF131" s="67">
        <v>4.4063679999999996</v>
      </c>
      <c r="AG131" s="67">
        <v>4.5078230000000001</v>
      </c>
      <c r="AH131" s="67">
        <v>4.6195329999999997</v>
      </c>
      <c r="AI131" s="67">
        <v>4.7370200000000002</v>
      </c>
      <c r="AJ131" s="67">
        <v>4.8562029999999998</v>
      </c>
      <c r="AK131" s="68">
        <v>2.5500999999999999E-2</v>
      </c>
    </row>
    <row r="132" spans="1:37" ht="15" customHeight="1">
      <c r="A132" s="63" t="s">
        <v>454</v>
      </c>
      <c r="B132" s="66" t="s">
        <v>368</v>
      </c>
      <c r="C132" s="67">
        <v>0</v>
      </c>
      <c r="D132" s="67">
        <v>0</v>
      </c>
      <c r="E132" s="67">
        <v>0</v>
      </c>
      <c r="F132" s="67">
        <v>0</v>
      </c>
      <c r="G132" s="67">
        <v>0</v>
      </c>
      <c r="H132" s="67">
        <v>0</v>
      </c>
      <c r="I132" s="67">
        <v>0</v>
      </c>
      <c r="J132" s="67">
        <v>0</v>
      </c>
      <c r="K132" s="67">
        <v>0</v>
      </c>
      <c r="L132" s="67">
        <v>0</v>
      </c>
      <c r="M132" s="67">
        <v>0</v>
      </c>
      <c r="N132" s="67">
        <v>0</v>
      </c>
      <c r="O132" s="67">
        <v>0</v>
      </c>
      <c r="P132" s="67">
        <v>0</v>
      </c>
      <c r="Q132" s="67">
        <v>0</v>
      </c>
      <c r="R132" s="67">
        <v>0</v>
      </c>
      <c r="S132" s="67">
        <v>0</v>
      </c>
      <c r="T132" s="67">
        <v>0</v>
      </c>
      <c r="U132" s="67">
        <v>0</v>
      </c>
      <c r="V132" s="67">
        <v>0</v>
      </c>
      <c r="W132" s="67">
        <v>0</v>
      </c>
      <c r="X132" s="67">
        <v>0</v>
      </c>
      <c r="Y132" s="67">
        <v>0</v>
      </c>
      <c r="Z132" s="67">
        <v>0</v>
      </c>
      <c r="AA132" s="67">
        <v>0</v>
      </c>
      <c r="AB132" s="67">
        <v>0</v>
      </c>
      <c r="AC132" s="67">
        <v>0</v>
      </c>
      <c r="AD132" s="67">
        <v>0</v>
      </c>
      <c r="AE132" s="67">
        <v>0</v>
      </c>
      <c r="AF132" s="67">
        <v>0</v>
      </c>
      <c r="AG132" s="67">
        <v>0</v>
      </c>
      <c r="AH132" s="67">
        <v>0</v>
      </c>
      <c r="AI132" s="67">
        <v>0</v>
      </c>
      <c r="AJ132" s="67">
        <v>0</v>
      </c>
      <c r="AK132" s="68" t="s">
        <v>161</v>
      </c>
    </row>
    <row r="133" spans="1:37" ht="15" customHeight="1">
      <c r="A133" s="63" t="s">
        <v>455</v>
      </c>
      <c r="B133" s="66" t="s">
        <v>120</v>
      </c>
      <c r="C133" s="67">
        <v>31.052944</v>
      </c>
      <c r="D133" s="67">
        <v>30.935385</v>
      </c>
      <c r="E133" s="67">
        <v>31.390553000000001</v>
      </c>
      <c r="F133" s="67">
        <v>31.604368000000001</v>
      </c>
      <c r="G133" s="67">
        <v>32.046768</v>
      </c>
      <c r="H133" s="67">
        <v>32.852539</v>
      </c>
      <c r="I133" s="67">
        <v>33.716434</v>
      </c>
      <c r="J133" s="67">
        <v>34.763629999999999</v>
      </c>
      <c r="K133" s="67">
        <v>35.97784</v>
      </c>
      <c r="L133" s="67">
        <v>37.056106999999997</v>
      </c>
      <c r="M133" s="67">
        <v>37.930779000000001</v>
      </c>
      <c r="N133" s="67">
        <v>38.862895999999999</v>
      </c>
      <c r="O133" s="67">
        <v>39.693134000000001</v>
      </c>
      <c r="P133" s="67">
        <v>40.682682</v>
      </c>
      <c r="Q133" s="67">
        <v>41.616576999999999</v>
      </c>
      <c r="R133" s="67">
        <v>42.741706999999998</v>
      </c>
      <c r="S133" s="67">
        <v>43.780349999999999</v>
      </c>
      <c r="T133" s="67">
        <v>44.804271999999997</v>
      </c>
      <c r="U133" s="67">
        <v>45.805653</v>
      </c>
      <c r="V133" s="67">
        <v>46.914368000000003</v>
      </c>
      <c r="W133" s="67">
        <v>48.056666999999997</v>
      </c>
      <c r="X133" s="67">
        <v>49.083958000000003</v>
      </c>
      <c r="Y133" s="67">
        <v>50.089134000000001</v>
      </c>
      <c r="Z133" s="67">
        <v>50.992016</v>
      </c>
      <c r="AA133" s="67">
        <v>52.283969999999997</v>
      </c>
      <c r="AB133" s="67">
        <v>53.330452000000001</v>
      </c>
      <c r="AC133" s="67">
        <v>54.512824999999999</v>
      </c>
      <c r="AD133" s="67">
        <v>55.700817000000001</v>
      </c>
      <c r="AE133" s="67">
        <v>57.034229000000003</v>
      </c>
      <c r="AF133" s="67">
        <v>58.435993000000003</v>
      </c>
      <c r="AG133" s="67">
        <v>59.902256000000001</v>
      </c>
      <c r="AH133" s="67">
        <v>61.432453000000002</v>
      </c>
      <c r="AI133" s="67">
        <v>62.939335</v>
      </c>
      <c r="AJ133" s="67">
        <v>64.392798999999997</v>
      </c>
      <c r="AK133" s="68">
        <v>2.3174E-2</v>
      </c>
    </row>
    <row r="135" spans="1:37" ht="15" customHeight="1">
      <c r="B135" s="65" t="s">
        <v>402</v>
      </c>
    </row>
    <row r="136" spans="1:37" ht="15" customHeight="1">
      <c r="B136" s="65" t="s">
        <v>456</v>
      </c>
    </row>
    <row r="137" spans="1:37" ht="15" customHeight="1">
      <c r="A137" s="63" t="s">
        <v>457</v>
      </c>
      <c r="B137" s="66" t="s">
        <v>108</v>
      </c>
      <c r="C137" s="73">
        <v>243.18483000000001</v>
      </c>
      <c r="D137" s="73">
        <v>255.95361299999999</v>
      </c>
      <c r="E137" s="73">
        <v>258.12356599999998</v>
      </c>
      <c r="F137" s="73">
        <v>264.503784</v>
      </c>
      <c r="G137" s="73">
        <v>270.19378699999999</v>
      </c>
      <c r="H137" s="73">
        <v>277.95639</v>
      </c>
      <c r="I137" s="73">
        <v>287.03527800000001</v>
      </c>
      <c r="J137" s="73">
        <v>297.06582600000002</v>
      </c>
      <c r="K137" s="73">
        <v>307.46069299999999</v>
      </c>
      <c r="L137" s="73">
        <v>317.29620399999999</v>
      </c>
      <c r="M137" s="73">
        <v>326.08898900000003</v>
      </c>
      <c r="N137" s="73">
        <v>335.47280899999998</v>
      </c>
      <c r="O137" s="73">
        <v>345.969696</v>
      </c>
      <c r="P137" s="73">
        <v>355.27868699999999</v>
      </c>
      <c r="Q137" s="73">
        <v>364.90289300000001</v>
      </c>
      <c r="R137" s="73">
        <v>375.83236699999998</v>
      </c>
      <c r="S137" s="73">
        <v>386.585083</v>
      </c>
      <c r="T137" s="73">
        <v>397.39798000000002</v>
      </c>
      <c r="U137" s="73">
        <v>408.45361300000002</v>
      </c>
      <c r="V137" s="73">
        <v>420.32702599999999</v>
      </c>
      <c r="W137" s="73">
        <v>432.616241</v>
      </c>
      <c r="X137" s="73">
        <v>444.29089399999998</v>
      </c>
      <c r="Y137" s="73">
        <v>456.11712599999998</v>
      </c>
      <c r="Z137" s="73">
        <v>467.68533300000001</v>
      </c>
      <c r="AA137" s="73">
        <v>481.41033900000002</v>
      </c>
      <c r="AB137" s="73">
        <v>494.180542</v>
      </c>
      <c r="AC137" s="73">
        <v>507.94241299999999</v>
      </c>
      <c r="AD137" s="73">
        <v>522.24408000000005</v>
      </c>
      <c r="AE137" s="73">
        <v>537.96612500000003</v>
      </c>
      <c r="AF137" s="73">
        <v>554.32232699999997</v>
      </c>
      <c r="AG137" s="73">
        <v>571.238159</v>
      </c>
      <c r="AH137" s="73">
        <v>589.03820800000005</v>
      </c>
      <c r="AI137" s="73">
        <v>606.942993</v>
      </c>
      <c r="AJ137" s="73">
        <v>624.61309800000004</v>
      </c>
      <c r="AK137" s="68">
        <v>2.8271999999999999E-2</v>
      </c>
    </row>
    <row r="138" spans="1:37" ht="15" customHeight="1">
      <c r="A138" s="63" t="s">
        <v>458</v>
      </c>
      <c r="B138" s="66" t="s">
        <v>128</v>
      </c>
      <c r="C138" s="73">
        <v>188.06220999999999</v>
      </c>
      <c r="D138" s="73">
        <v>194.48608400000001</v>
      </c>
      <c r="E138" s="73">
        <v>196.78689600000001</v>
      </c>
      <c r="F138" s="73">
        <v>200.54539500000001</v>
      </c>
      <c r="G138" s="73">
        <v>205.11764500000001</v>
      </c>
      <c r="H138" s="73">
        <v>211.71525600000001</v>
      </c>
      <c r="I138" s="73">
        <v>218.60600299999999</v>
      </c>
      <c r="J138" s="73">
        <v>226.82427999999999</v>
      </c>
      <c r="K138" s="73">
        <v>235.745926</v>
      </c>
      <c r="L138" s="73">
        <v>243.25460799999999</v>
      </c>
      <c r="M138" s="73">
        <v>250.08058199999999</v>
      </c>
      <c r="N138" s="73">
        <v>257.31518599999998</v>
      </c>
      <c r="O138" s="73">
        <v>265.50207499999999</v>
      </c>
      <c r="P138" s="73">
        <v>272.60150099999998</v>
      </c>
      <c r="Q138" s="73">
        <v>279.85720800000001</v>
      </c>
      <c r="R138" s="73">
        <v>288.43734699999999</v>
      </c>
      <c r="S138" s="73">
        <v>296.60424799999998</v>
      </c>
      <c r="T138" s="73">
        <v>304.80285600000002</v>
      </c>
      <c r="U138" s="73">
        <v>313.23895299999998</v>
      </c>
      <c r="V138" s="73">
        <v>322.60736100000003</v>
      </c>
      <c r="W138" s="73">
        <v>332.00582900000001</v>
      </c>
      <c r="X138" s="73">
        <v>341.09362800000002</v>
      </c>
      <c r="Y138" s="73">
        <v>350.31601000000001</v>
      </c>
      <c r="Z138" s="73">
        <v>358.977844</v>
      </c>
      <c r="AA138" s="73">
        <v>370.037689</v>
      </c>
      <c r="AB138" s="73">
        <v>380.28634599999998</v>
      </c>
      <c r="AC138" s="73">
        <v>391.73684700000001</v>
      </c>
      <c r="AD138" s="73">
        <v>403.41439800000001</v>
      </c>
      <c r="AE138" s="73">
        <v>416.48529100000002</v>
      </c>
      <c r="AF138" s="73">
        <v>430.23178100000001</v>
      </c>
      <c r="AG138" s="73">
        <v>444.87072799999999</v>
      </c>
      <c r="AH138" s="73">
        <v>460.70248400000003</v>
      </c>
      <c r="AI138" s="73">
        <v>476.97256499999997</v>
      </c>
      <c r="AJ138" s="73">
        <v>493.19854700000002</v>
      </c>
      <c r="AK138" s="68">
        <v>2.9506999999999999E-2</v>
      </c>
    </row>
    <row r="139" spans="1:37" ht="15" customHeight="1">
      <c r="A139" s="63" t="s">
        <v>459</v>
      </c>
      <c r="B139" s="66" t="s">
        <v>359</v>
      </c>
      <c r="C139" s="73">
        <v>172.930939</v>
      </c>
      <c r="D139" s="73">
        <v>194.92755099999999</v>
      </c>
      <c r="E139" s="73">
        <v>206.476257</v>
      </c>
      <c r="F139" s="73">
        <v>210.30462600000001</v>
      </c>
      <c r="G139" s="73">
        <v>221.490341</v>
      </c>
      <c r="H139" s="73">
        <v>233.32557700000001</v>
      </c>
      <c r="I139" s="73">
        <v>245.87338299999999</v>
      </c>
      <c r="J139" s="73">
        <v>262.07217400000002</v>
      </c>
      <c r="K139" s="73">
        <v>279.37091099999998</v>
      </c>
      <c r="L139" s="73">
        <v>293.48620599999998</v>
      </c>
      <c r="M139" s="73">
        <v>308.749573</v>
      </c>
      <c r="N139" s="73">
        <v>321.96218900000002</v>
      </c>
      <c r="O139" s="73">
        <v>335.90963699999998</v>
      </c>
      <c r="P139" s="73">
        <v>346.95919800000001</v>
      </c>
      <c r="Q139" s="73">
        <v>358.79119900000001</v>
      </c>
      <c r="R139" s="73">
        <v>374.26342799999998</v>
      </c>
      <c r="S139" s="73">
        <v>388.59182700000002</v>
      </c>
      <c r="T139" s="73">
        <v>400.038116</v>
      </c>
      <c r="U139" s="73">
        <v>414.40261800000002</v>
      </c>
      <c r="V139" s="73">
        <v>432.29702800000001</v>
      </c>
      <c r="W139" s="73">
        <v>444.73144500000001</v>
      </c>
      <c r="X139" s="73">
        <v>461.262451</v>
      </c>
      <c r="Y139" s="73">
        <v>476.702698</v>
      </c>
      <c r="Z139" s="73">
        <v>492.00366200000002</v>
      </c>
      <c r="AA139" s="73">
        <v>508.13815299999999</v>
      </c>
      <c r="AB139" s="73">
        <v>525.92511000000002</v>
      </c>
      <c r="AC139" s="73">
        <v>541.96405000000004</v>
      </c>
      <c r="AD139" s="73">
        <v>559.605591</v>
      </c>
      <c r="AE139" s="73">
        <v>579.30181900000002</v>
      </c>
      <c r="AF139" s="73">
        <v>598.58435099999997</v>
      </c>
      <c r="AG139" s="73">
        <v>619.24157700000001</v>
      </c>
      <c r="AH139" s="73">
        <v>643.88647500000002</v>
      </c>
      <c r="AI139" s="73">
        <v>664.81011999999998</v>
      </c>
      <c r="AJ139" s="73">
        <v>687.45916699999998</v>
      </c>
      <c r="AK139" s="68">
        <v>4.0173E-2</v>
      </c>
    </row>
    <row r="140" spans="1:37" ht="15" customHeight="1">
      <c r="A140" s="63" t="s">
        <v>460</v>
      </c>
      <c r="B140" s="66" t="s">
        <v>187</v>
      </c>
      <c r="C140" s="73">
        <v>522.878784</v>
      </c>
      <c r="D140" s="73">
        <v>619.67913799999997</v>
      </c>
      <c r="E140" s="73">
        <v>641.01934800000004</v>
      </c>
      <c r="F140" s="73">
        <v>681.36505099999999</v>
      </c>
      <c r="G140" s="73">
        <v>692.21716300000003</v>
      </c>
      <c r="H140" s="73">
        <v>700.27374299999997</v>
      </c>
      <c r="I140" s="73">
        <v>717.38043200000004</v>
      </c>
      <c r="J140" s="73">
        <v>734.75122099999999</v>
      </c>
      <c r="K140" s="73">
        <v>749.13269000000003</v>
      </c>
      <c r="L140" s="73">
        <v>764.88861099999997</v>
      </c>
      <c r="M140" s="73">
        <v>790.58422900000005</v>
      </c>
      <c r="N140" s="73">
        <v>807.25701900000001</v>
      </c>
      <c r="O140" s="73">
        <v>838.46380599999998</v>
      </c>
      <c r="P140" s="73">
        <v>852.18957499999999</v>
      </c>
      <c r="Q140" s="73">
        <v>871.98144500000001</v>
      </c>
      <c r="R140" s="73">
        <v>892.88830600000006</v>
      </c>
      <c r="S140" s="73">
        <v>911.39569100000006</v>
      </c>
      <c r="T140" s="73">
        <v>931.16302499999995</v>
      </c>
      <c r="U140" s="73">
        <v>954.72210700000005</v>
      </c>
      <c r="V140" s="73">
        <v>982.57501200000002</v>
      </c>
      <c r="W140" s="73">
        <v>1002.867371</v>
      </c>
      <c r="X140" s="73">
        <v>1031.0703120000001</v>
      </c>
      <c r="Y140" s="73">
        <v>1061.169067</v>
      </c>
      <c r="Z140" s="73">
        <v>1092.580933</v>
      </c>
      <c r="AA140" s="73">
        <v>1123.371216</v>
      </c>
      <c r="AB140" s="73">
        <v>1161.0238039999999</v>
      </c>
      <c r="AC140" s="73">
        <v>1194.9298100000001</v>
      </c>
      <c r="AD140" s="73">
        <v>1226.846802</v>
      </c>
      <c r="AE140" s="73">
        <v>1265.732422</v>
      </c>
      <c r="AF140" s="73">
        <v>1305.8740230000001</v>
      </c>
      <c r="AG140" s="73">
        <v>1348.778442</v>
      </c>
      <c r="AH140" s="73">
        <v>1396.231812</v>
      </c>
      <c r="AI140" s="73">
        <v>1437.176025</v>
      </c>
      <c r="AJ140" s="73">
        <v>1480.4395750000001</v>
      </c>
      <c r="AK140" s="68">
        <v>2.7588999999999999E-2</v>
      </c>
    </row>
    <row r="141" spans="1:37" ht="15" customHeight="1">
      <c r="A141" s="63" t="s">
        <v>461</v>
      </c>
      <c r="B141" s="66" t="s">
        <v>409</v>
      </c>
      <c r="C141" s="73">
        <v>1127.056763</v>
      </c>
      <c r="D141" s="73">
        <v>1265.0463870000001</v>
      </c>
      <c r="E141" s="73">
        <v>1302.4061280000001</v>
      </c>
      <c r="F141" s="73">
        <v>1356.7188719999999</v>
      </c>
      <c r="G141" s="73">
        <v>1389.0187989999999</v>
      </c>
      <c r="H141" s="73">
        <v>1423.270874</v>
      </c>
      <c r="I141" s="73">
        <v>1468.8951420000001</v>
      </c>
      <c r="J141" s="73">
        <v>1520.7136230000001</v>
      </c>
      <c r="K141" s="73">
        <v>1571.710327</v>
      </c>
      <c r="L141" s="73">
        <v>1618.9255370000001</v>
      </c>
      <c r="M141" s="73">
        <v>1675.5032960000001</v>
      </c>
      <c r="N141" s="73">
        <v>1722.007202</v>
      </c>
      <c r="O141" s="73">
        <v>1785.8452150000001</v>
      </c>
      <c r="P141" s="73">
        <v>1827.0289310000001</v>
      </c>
      <c r="Q141" s="73">
        <v>1875.532837</v>
      </c>
      <c r="R141" s="73">
        <v>1931.4212649999999</v>
      </c>
      <c r="S141" s="73">
        <v>1983.17688</v>
      </c>
      <c r="T141" s="73">
        <v>2033.4021</v>
      </c>
      <c r="U141" s="73">
        <v>2090.8171390000002</v>
      </c>
      <c r="V141" s="73">
        <v>2157.8063959999999</v>
      </c>
      <c r="W141" s="73">
        <v>2212.2209469999998</v>
      </c>
      <c r="X141" s="73">
        <v>2277.717529</v>
      </c>
      <c r="Y141" s="73">
        <v>2344.3051759999998</v>
      </c>
      <c r="Z141" s="73">
        <v>2411.2478030000002</v>
      </c>
      <c r="AA141" s="73">
        <v>2482.9572750000002</v>
      </c>
      <c r="AB141" s="73">
        <v>2561.4157709999999</v>
      </c>
      <c r="AC141" s="73">
        <v>2636.5732419999999</v>
      </c>
      <c r="AD141" s="73">
        <v>2712.110596</v>
      </c>
      <c r="AE141" s="73">
        <v>2799.485596</v>
      </c>
      <c r="AF141" s="73">
        <v>2889.0124510000001</v>
      </c>
      <c r="AG141" s="73">
        <v>2984.1289059999999</v>
      </c>
      <c r="AH141" s="73">
        <v>3089.8591310000002</v>
      </c>
      <c r="AI141" s="73">
        <v>3185.9018550000001</v>
      </c>
      <c r="AJ141" s="73">
        <v>3285.7104490000002</v>
      </c>
      <c r="AK141" s="68">
        <v>3.0276999999999998E-2</v>
      </c>
    </row>
    <row r="142" spans="1:37" ht="15" customHeight="1">
      <c r="A142" s="63" t="s">
        <v>462</v>
      </c>
      <c r="B142" s="66" t="s">
        <v>411</v>
      </c>
      <c r="C142" s="73">
        <v>0.19928599999999999</v>
      </c>
      <c r="D142" s="73">
        <v>1.197551</v>
      </c>
      <c r="E142" s="73">
        <v>1.4815970000000001</v>
      </c>
      <c r="F142" s="73">
        <v>1.7405379999999999</v>
      </c>
      <c r="G142" s="73">
        <v>2.1381429999999999</v>
      </c>
      <c r="H142" s="73">
        <v>2.3998910000000002</v>
      </c>
      <c r="I142" s="73">
        <v>2.6259459999999999</v>
      </c>
      <c r="J142" s="73">
        <v>3.4103309999999998</v>
      </c>
      <c r="K142" s="73">
        <v>4.3967280000000004</v>
      </c>
      <c r="L142" s="73">
        <v>4.5747609999999996</v>
      </c>
      <c r="M142" s="73">
        <v>5.1675199999999997</v>
      </c>
      <c r="N142" s="73">
        <v>5.6038860000000001</v>
      </c>
      <c r="O142" s="73">
        <v>6.2784680000000002</v>
      </c>
      <c r="P142" s="73">
        <v>6.809761</v>
      </c>
      <c r="Q142" s="73">
        <v>7.1398820000000001</v>
      </c>
      <c r="R142" s="73">
        <v>7.3992899999999997</v>
      </c>
      <c r="S142" s="73">
        <v>7.7033149999999999</v>
      </c>
      <c r="T142" s="73">
        <v>8.1701390000000007</v>
      </c>
      <c r="U142" s="73">
        <v>8.4984380000000002</v>
      </c>
      <c r="V142" s="73">
        <v>8.9535490000000006</v>
      </c>
      <c r="W142" s="73">
        <v>9.3010020000000004</v>
      </c>
      <c r="X142" s="73">
        <v>9.6879050000000007</v>
      </c>
      <c r="Y142" s="73">
        <v>9.9978130000000007</v>
      </c>
      <c r="Z142" s="73">
        <v>10.303668</v>
      </c>
      <c r="AA142" s="73">
        <v>10.35652</v>
      </c>
      <c r="AB142" s="73">
        <v>10.4573</v>
      </c>
      <c r="AC142" s="73">
        <v>10.271963</v>
      </c>
      <c r="AD142" s="73">
        <v>10.16719</v>
      </c>
      <c r="AE142" s="73">
        <v>10.121464</v>
      </c>
      <c r="AF142" s="73">
        <v>9.3999120000000005</v>
      </c>
      <c r="AG142" s="73">
        <v>8.2141079999999995</v>
      </c>
      <c r="AH142" s="73">
        <v>7.4732419999999999</v>
      </c>
      <c r="AI142" s="73">
        <v>7.6345689999999999</v>
      </c>
      <c r="AJ142" s="73">
        <v>7.8015749999999997</v>
      </c>
      <c r="AK142" s="68">
        <v>6.0312999999999999E-2</v>
      </c>
    </row>
    <row r="143" spans="1:37" ht="15" customHeight="1">
      <c r="A143" s="63" t="s">
        <v>463</v>
      </c>
      <c r="B143" s="66" t="s">
        <v>413</v>
      </c>
      <c r="C143" s="73">
        <v>1127.2561040000001</v>
      </c>
      <c r="D143" s="73">
        <v>1266.2438959999999</v>
      </c>
      <c r="E143" s="73">
        <v>1303.887573</v>
      </c>
      <c r="F143" s="73">
        <v>1358.459351</v>
      </c>
      <c r="G143" s="73">
        <v>1391.156982</v>
      </c>
      <c r="H143" s="73">
        <v>1425.6707759999999</v>
      </c>
      <c r="I143" s="73">
        <v>1471.5211179999999</v>
      </c>
      <c r="J143" s="73">
        <v>1524.1240230000001</v>
      </c>
      <c r="K143" s="73">
        <v>1576.1069339999999</v>
      </c>
      <c r="L143" s="73">
        <v>1623.5002440000001</v>
      </c>
      <c r="M143" s="73">
        <v>1680.6708980000001</v>
      </c>
      <c r="N143" s="73">
        <v>1727.6110839999999</v>
      </c>
      <c r="O143" s="73">
        <v>1792.1239009999999</v>
      </c>
      <c r="P143" s="73">
        <v>1833.838745</v>
      </c>
      <c r="Q143" s="73">
        <v>1882.6728519999999</v>
      </c>
      <c r="R143" s="73">
        <v>1938.8206789999999</v>
      </c>
      <c r="S143" s="73">
        <v>1990.8801269999999</v>
      </c>
      <c r="T143" s="73">
        <v>2041.572144</v>
      </c>
      <c r="U143" s="73">
        <v>2099.3156739999999</v>
      </c>
      <c r="V143" s="73">
        <v>2166.76001</v>
      </c>
      <c r="W143" s="73">
        <v>2221.5219729999999</v>
      </c>
      <c r="X143" s="73">
        <v>2287.4052729999999</v>
      </c>
      <c r="Y143" s="73">
        <v>2354.3027339999999</v>
      </c>
      <c r="Z143" s="73">
        <v>2421.5515140000002</v>
      </c>
      <c r="AA143" s="73">
        <v>2493.3139649999998</v>
      </c>
      <c r="AB143" s="73">
        <v>2571.873047</v>
      </c>
      <c r="AC143" s="73">
        <v>2646.8452149999998</v>
      </c>
      <c r="AD143" s="73">
        <v>2722.2778320000002</v>
      </c>
      <c r="AE143" s="73">
        <v>2809.6071780000002</v>
      </c>
      <c r="AF143" s="73">
        <v>2898.4125979999999</v>
      </c>
      <c r="AG143" s="73">
        <v>2992.343018</v>
      </c>
      <c r="AH143" s="73">
        <v>3097.3322750000002</v>
      </c>
      <c r="AI143" s="73">
        <v>3193.5363769999999</v>
      </c>
      <c r="AJ143" s="73">
        <v>3293.5117190000001</v>
      </c>
      <c r="AK143" s="68">
        <v>3.0322999999999999E-2</v>
      </c>
    </row>
    <row r="145" spans="2:37" ht="15" customHeight="1" thickBot="1"/>
    <row r="146" spans="2:37" ht="15" customHeight="1">
      <c r="B146" s="103" t="s">
        <v>464</v>
      </c>
      <c r="C146" s="103"/>
      <c r="D146" s="103"/>
      <c r="E146" s="103"/>
      <c r="F146" s="103"/>
      <c r="G146" s="103"/>
      <c r="H146" s="103"/>
      <c r="I146" s="103"/>
      <c r="J146" s="103"/>
      <c r="K146" s="103"/>
      <c r="L146" s="103"/>
      <c r="M146" s="103"/>
      <c r="N146" s="103"/>
      <c r="O146" s="103"/>
      <c r="P146" s="103"/>
      <c r="Q146" s="103"/>
      <c r="R146" s="103"/>
      <c r="S146" s="103"/>
      <c r="T146" s="103"/>
      <c r="U146" s="103"/>
      <c r="V146" s="103"/>
      <c r="W146" s="103"/>
      <c r="X146" s="103"/>
      <c r="Y146" s="103"/>
      <c r="Z146" s="103"/>
      <c r="AA146" s="103"/>
      <c r="AB146" s="103"/>
      <c r="AC146" s="103"/>
      <c r="AD146" s="103"/>
      <c r="AE146" s="103"/>
      <c r="AF146" s="103"/>
      <c r="AG146" s="103"/>
      <c r="AH146" s="103"/>
      <c r="AI146" s="103"/>
      <c r="AJ146" s="103"/>
      <c r="AK146" s="103"/>
    </row>
    <row r="147" spans="2:37" ht="15" customHeight="1">
      <c r="B147" s="74" t="s">
        <v>465</v>
      </c>
    </row>
    <row r="148" spans="2:37" ht="15" customHeight="1">
      <c r="B148" s="74" t="s">
        <v>466</v>
      </c>
    </row>
    <row r="149" spans="2:37" ht="15" customHeight="1">
      <c r="B149" s="74" t="s">
        <v>320</v>
      </c>
    </row>
    <row r="150" spans="2:37" ht="15" customHeight="1">
      <c r="B150" s="74" t="s">
        <v>467</v>
      </c>
    </row>
    <row r="151" spans="2:37" ht="15" customHeight="1">
      <c r="B151" s="74" t="s">
        <v>468</v>
      </c>
    </row>
    <row r="152" spans="2:37" ht="15" customHeight="1">
      <c r="B152" s="74" t="s">
        <v>469</v>
      </c>
    </row>
    <row r="153" spans="2:37" ht="15" customHeight="1">
      <c r="B153" s="74" t="s">
        <v>470</v>
      </c>
    </row>
    <row r="154" spans="2:37" ht="15" customHeight="1">
      <c r="B154" s="74" t="s">
        <v>471</v>
      </c>
    </row>
    <row r="155" spans="2:37" ht="15" customHeight="1">
      <c r="B155" s="74" t="s">
        <v>472</v>
      </c>
    </row>
    <row r="156" spans="2:37" ht="15" customHeight="1">
      <c r="B156" s="74" t="s">
        <v>473</v>
      </c>
    </row>
    <row r="157" spans="2:37" ht="15" customHeight="1">
      <c r="B157" s="74" t="s">
        <v>338</v>
      </c>
    </row>
    <row r="158" spans="2:37" ht="15" customHeight="1">
      <c r="B158" s="74" t="s">
        <v>339</v>
      </c>
    </row>
    <row r="159" spans="2:37" ht="15" customHeight="1">
      <c r="B159" s="74" t="s">
        <v>474</v>
      </c>
    </row>
    <row r="160" spans="2:37" ht="15" customHeight="1">
      <c r="B160" s="74" t="s">
        <v>475</v>
      </c>
    </row>
    <row r="161" spans="2:2" ht="15" customHeight="1">
      <c r="B161" s="74" t="s">
        <v>476</v>
      </c>
    </row>
    <row r="162" spans="2:2" ht="15" customHeight="1">
      <c r="B162" s="74" t="s">
        <v>477</v>
      </c>
    </row>
    <row r="163" spans="2:2" ht="15" customHeight="1">
      <c r="B163" s="74" t="s">
        <v>478</v>
      </c>
    </row>
    <row r="164" spans="2:2" ht="15" customHeight="1">
      <c r="B164" s="74" t="s">
        <v>479</v>
      </c>
    </row>
    <row r="165" spans="2:2" ht="15" customHeight="1">
      <c r="B165" s="74" t="s">
        <v>480</v>
      </c>
    </row>
    <row r="166" spans="2:2" ht="15" customHeight="1">
      <c r="B166" s="74" t="s">
        <v>481</v>
      </c>
    </row>
    <row r="167" spans="2:2" ht="15" customHeight="1">
      <c r="B167" s="74" t="s">
        <v>482</v>
      </c>
    </row>
    <row r="168" spans="2:2" ht="15" customHeight="1">
      <c r="B168" s="74" t="s">
        <v>483</v>
      </c>
    </row>
    <row r="169" spans="2:2" ht="15" customHeight="1">
      <c r="B169" s="74" t="s">
        <v>484</v>
      </c>
    </row>
    <row r="170" spans="2:2" ht="15" customHeight="1">
      <c r="B170" s="74" t="s">
        <v>345</v>
      </c>
    </row>
    <row r="171" spans="2:2" ht="15" customHeight="1">
      <c r="B171" s="74" t="s">
        <v>346</v>
      </c>
    </row>
  </sheetData>
  <mergeCells count="1">
    <mergeCell ref="B146:AK146"/>
  </mergeCells>
  <pageMargins left="0.75" right="0.75" top="1" bottom="1" header="0.5" footer="0.5"/>
  <pageSetup orientation="portrait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603417-4934-4663-A11D-9596E225612D}">
  <sheetPr>
    <tabColor rgb="FF92D050"/>
  </sheetPr>
  <dimension ref="A1:AI14"/>
  <sheetViews>
    <sheetView workbookViewId="0"/>
  </sheetViews>
  <sheetFormatPr defaultRowHeight="14.4"/>
  <cols>
    <col min="1" max="1" width="39.109375" style="9" customWidth="1"/>
    <col min="2" max="16384" width="8.88671875" style="9"/>
  </cols>
  <sheetData>
    <row r="1" spans="1:35">
      <c r="A1" s="87" t="s">
        <v>516</v>
      </c>
      <c r="B1" s="88"/>
      <c r="C1" s="88"/>
      <c r="D1" s="87"/>
      <c r="E1" s="87"/>
    </row>
    <row r="2" spans="1:35">
      <c r="A2" s="9" t="s">
        <v>517</v>
      </c>
      <c r="B2" s="9">
        <v>2017</v>
      </c>
      <c r="C2" s="9">
        <v>2018</v>
      </c>
      <c r="D2" s="9">
        <v>2019</v>
      </c>
      <c r="E2" s="9">
        <v>2020</v>
      </c>
    </row>
    <row r="3" spans="1:35">
      <c r="A3" s="9" t="s">
        <v>518</v>
      </c>
      <c r="B3" s="9">
        <v>3.37</v>
      </c>
      <c r="C3" s="9">
        <v>3.54</v>
      </c>
      <c r="D3" s="9">
        <v>2.78</v>
      </c>
      <c r="E3" s="9">
        <v>2.97</v>
      </c>
    </row>
    <row r="4" spans="1:35">
      <c r="A4" s="9" t="s">
        <v>519</v>
      </c>
      <c r="B4" s="9">
        <v>2.06</v>
      </c>
      <c r="C4" s="9">
        <v>2.06</v>
      </c>
      <c r="D4" s="9">
        <v>2.09</v>
      </c>
      <c r="E4" s="9">
        <v>2.12</v>
      </c>
    </row>
    <row r="5" spans="1:35">
      <c r="B5" s="89"/>
      <c r="C5" s="89"/>
      <c r="D5" s="89"/>
      <c r="E5" s="89"/>
    </row>
    <row r="6" spans="1:35">
      <c r="A6" s="87" t="s">
        <v>520</v>
      </c>
      <c r="B6" s="90"/>
      <c r="C6" s="90"/>
      <c r="D6" s="90"/>
      <c r="E6" s="90"/>
      <c r="F6" s="90"/>
      <c r="G6" s="90"/>
      <c r="H6" s="90"/>
      <c r="I6" s="90"/>
      <c r="J6" s="90"/>
      <c r="K6" s="90"/>
      <c r="L6" s="90"/>
      <c r="M6" s="90"/>
      <c r="N6" s="90"/>
      <c r="O6" s="90"/>
      <c r="P6" s="90"/>
      <c r="Q6" s="90"/>
      <c r="R6" s="90"/>
      <c r="S6" s="90"/>
      <c r="T6" s="90"/>
      <c r="U6" s="90"/>
      <c r="V6" s="90"/>
      <c r="W6" s="90"/>
      <c r="X6" s="90"/>
      <c r="Y6" s="90"/>
      <c r="Z6" s="90"/>
      <c r="AA6" s="90"/>
      <c r="AB6" s="90"/>
      <c r="AC6" s="90"/>
      <c r="AD6" s="90"/>
      <c r="AE6" s="90"/>
      <c r="AF6" s="90"/>
      <c r="AG6" s="90"/>
      <c r="AH6" s="90"/>
      <c r="AI6" s="90"/>
    </row>
    <row r="7" spans="1:35">
      <c r="B7" s="9">
        <v>2017</v>
      </c>
      <c r="C7" s="9">
        <v>2018</v>
      </c>
      <c r="D7" s="9">
        <v>2019</v>
      </c>
      <c r="E7" s="9">
        <v>2020</v>
      </c>
      <c r="F7" s="9">
        <v>2021</v>
      </c>
      <c r="G7" s="9">
        <v>2022</v>
      </c>
      <c r="H7" s="9">
        <v>2023</v>
      </c>
      <c r="I7" s="9">
        <v>2024</v>
      </c>
      <c r="J7" s="9">
        <v>2025</v>
      </c>
      <c r="K7" s="9">
        <v>2026</v>
      </c>
      <c r="L7" s="9">
        <v>2027</v>
      </c>
      <c r="M7" s="9">
        <v>2028</v>
      </c>
      <c r="N7" s="9">
        <v>2029</v>
      </c>
      <c r="O7" s="9">
        <v>2030</v>
      </c>
      <c r="P7" s="9">
        <v>2031</v>
      </c>
      <c r="Q7" s="9">
        <v>2032</v>
      </c>
      <c r="R7" s="9">
        <v>2033</v>
      </c>
      <c r="S7" s="9">
        <v>2034</v>
      </c>
      <c r="T7" s="9">
        <v>2035</v>
      </c>
      <c r="U7" s="9">
        <v>2036</v>
      </c>
      <c r="V7" s="9">
        <v>2037</v>
      </c>
      <c r="W7" s="9">
        <v>2038</v>
      </c>
      <c r="X7" s="9">
        <v>2039</v>
      </c>
      <c r="Y7" s="9">
        <v>2040</v>
      </c>
      <c r="Z7" s="9">
        <v>2041</v>
      </c>
      <c r="AA7" s="9">
        <v>2042</v>
      </c>
      <c r="AB7" s="9">
        <v>2043</v>
      </c>
      <c r="AC7" s="9">
        <v>2044</v>
      </c>
      <c r="AD7" s="9">
        <v>2045</v>
      </c>
      <c r="AE7" s="9">
        <v>2046</v>
      </c>
      <c r="AF7" s="9">
        <v>2047</v>
      </c>
      <c r="AG7" s="9">
        <v>2048</v>
      </c>
      <c r="AH7" s="9">
        <v>2049</v>
      </c>
      <c r="AI7" s="9">
        <v>2050</v>
      </c>
    </row>
    <row r="8" spans="1:35">
      <c r="A8" s="9" t="s">
        <v>521</v>
      </c>
      <c r="B8" s="89">
        <f>'AEO Table 3'!C51</f>
        <v>3.4665550000000001</v>
      </c>
      <c r="C8" s="89">
        <f>'AEO Table 3'!D51</f>
        <v>3.4226549999999998</v>
      </c>
      <c r="D8" s="89">
        <f>'AEO Table 3'!E51</f>
        <v>3.2812260000000002</v>
      </c>
      <c r="E8" s="89">
        <f>'AEO Table 3'!F51</f>
        <v>3.4080699999999999</v>
      </c>
      <c r="F8" s="89">
        <f>'AEO Table 3'!G51</f>
        <v>3.3537140000000001</v>
      </c>
      <c r="G8" s="89">
        <f>'AEO Table 3'!H51</f>
        <v>3.4095689999999998</v>
      </c>
      <c r="H8" s="89">
        <f>'AEO Table 3'!I51</f>
        <v>3.5779610000000002</v>
      </c>
      <c r="I8" s="89">
        <f>'AEO Table 3'!J51</f>
        <v>3.8019349999999998</v>
      </c>
      <c r="J8" s="89">
        <f>'AEO Table 3'!K51</f>
        <v>4.027406</v>
      </c>
      <c r="K8" s="89">
        <f>'AEO Table 3'!L51</f>
        <v>4.0943649999999998</v>
      </c>
      <c r="L8" s="89">
        <f>'AEO Table 3'!M51</f>
        <v>4.1023560000000003</v>
      </c>
      <c r="M8" s="89">
        <f>'AEO Table 3'!N51</f>
        <v>4.1799770000000001</v>
      </c>
      <c r="N8" s="89">
        <f>'AEO Table 3'!O51</f>
        <v>4.1739069999999998</v>
      </c>
      <c r="O8" s="89">
        <f>'AEO Table 3'!P51</f>
        <v>4.2118659999999997</v>
      </c>
      <c r="P8" s="89">
        <f>'AEO Table 3'!Q51</f>
        <v>4.2022199999999996</v>
      </c>
      <c r="Q8" s="89">
        <f>'AEO Table 3'!R51</f>
        <v>4.3537860000000004</v>
      </c>
      <c r="R8" s="89">
        <f>'AEO Table 3'!S51</f>
        <v>4.4091079999999998</v>
      </c>
      <c r="S8" s="89">
        <f>'AEO Table 3'!T51</f>
        <v>4.4500650000000004</v>
      </c>
      <c r="T8" s="89">
        <f>'AEO Table 3'!U51</f>
        <v>4.4872059999999996</v>
      </c>
      <c r="U8" s="89">
        <f>'AEO Table 3'!V51</f>
        <v>4.5614759999999999</v>
      </c>
      <c r="V8" s="89">
        <f>'AEO Table 3'!W51</f>
        <v>4.571752</v>
      </c>
      <c r="W8" s="89">
        <f>'AEO Table 3'!X51</f>
        <v>4.5711399999999998</v>
      </c>
      <c r="X8" s="89">
        <f>'AEO Table 3'!Y51</f>
        <v>4.589645</v>
      </c>
      <c r="Y8" s="89">
        <f>'AEO Table 3'!Z51</f>
        <v>4.659484</v>
      </c>
      <c r="Z8" s="89">
        <f>'AEO Table 3'!AA51</f>
        <v>4.6398450000000002</v>
      </c>
      <c r="AA8" s="89">
        <f>'AEO Table 3'!AB51</f>
        <v>4.6830660000000002</v>
      </c>
      <c r="AB8" s="89">
        <f>'AEO Table 3'!AC51</f>
        <v>4.7451470000000002</v>
      </c>
      <c r="AC8" s="89">
        <f>'AEO Table 3'!AD51</f>
        <v>4.8353859999999997</v>
      </c>
      <c r="AD8" s="89">
        <f>'AEO Table 3'!AE51</f>
        <v>4.9075069999999998</v>
      </c>
      <c r="AE8" s="89">
        <f>'AEO Table 3'!AF51</f>
        <v>4.9622089999999996</v>
      </c>
      <c r="AF8" s="89">
        <f>'AEO Table 3'!AG51</f>
        <v>5.0372310000000002</v>
      </c>
      <c r="AG8" s="89">
        <f>'AEO Table 3'!AH51</f>
        <v>5.1813589999999996</v>
      </c>
      <c r="AH8" s="89">
        <f>'AEO Table 3'!AI51</f>
        <v>5.2737569999999998</v>
      </c>
      <c r="AI8" s="89">
        <f>'AEO Table 3'!AJ51</f>
        <v>5.3621930000000004</v>
      </c>
    </row>
    <row r="9" spans="1:35">
      <c r="A9" s="9" t="s">
        <v>522</v>
      </c>
      <c r="B9" s="9">
        <f>B3</f>
        <v>3.37</v>
      </c>
      <c r="C9" s="9">
        <f t="shared" ref="C9:E9" si="0">C3</f>
        <v>3.54</v>
      </c>
      <c r="D9" s="9">
        <f t="shared" si="0"/>
        <v>2.78</v>
      </c>
      <c r="E9" s="9">
        <f t="shared" si="0"/>
        <v>2.97</v>
      </c>
      <c r="F9" s="9">
        <f>E9*(F8/E8)</f>
        <v>2.9226308673237349</v>
      </c>
      <c r="G9" s="9">
        <f>F9*(G8/F8)</f>
        <v>2.9713063199992962</v>
      </c>
      <c r="H9" s="9">
        <f t="shared" ref="H9:AI9" si="1">G9*(H8/G8)</f>
        <v>3.1180533762510754</v>
      </c>
      <c r="I9" s="9">
        <f t="shared" si="1"/>
        <v>3.3132379763326463</v>
      </c>
      <c r="J9" s="9">
        <f t="shared" si="1"/>
        <v>3.5097271534915664</v>
      </c>
      <c r="K9" s="9">
        <f t="shared" si="1"/>
        <v>3.5680793088170146</v>
      </c>
      <c r="L9" s="9">
        <f t="shared" si="1"/>
        <v>3.575043153456356</v>
      </c>
      <c r="M9" s="9">
        <f t="shared" si="1"/>
        <v>3.6426868256813982</v>
      </c>
      <c r="N9" s="9">
        <f t="shared" si="1"/>
        <v>3.637397057572175</v>
      </c>
      <c r="O9" s="9">
        <f t="shared" si="1"/>
        <v>3.6704768446657501</v>
      </c>
      <c r="P9" s="9">
        <f t="shared" si="1"/>
        <v>3.6620707321152448</v>
      </c>
      <c r="Q9" s="9">
        <f t="shared" si="1"/>
        <v>3.7941545860266963</v>
      </c>
      <c r="R9" s="9">
        <f t="shared" si="1"/>
        <v>3.8423655500033749</v>
      </c>
      <c r="S9" s="9">
        <f t="shared" si="1"/>
        <v>3.8780579770955419</v>
      </c>
      <c r="T9" s="9">
        <f t="shared" si="1"/>
        <v>3.9104249091127823</v>
      </c>
      <c r="U9" s="9">
        <f t="shared" si="1"/>
        <v>3.9751483156155833</v>
      </c>
      <c r="V9" s="9">
        <f t="shared" si="1"/>
        <v>3.9841034485794018</v>
      </c>
      <c r="W9" s="9">
        <f t="shared" si="1"/>
        <v>3.9835701144636118</v>
      </c>
      <c r="X9" s="9">
        <f t="shared" si="1"/>
        <v>3.9996964997784676</v>
      </c>
      <c r="Y9" s="9">
        <f t="shared" si="1"/>
        <v>4.0605584627076325</v>
      </c>
      <c r="Z9" s="9">
        <f t="shared" si="1"/>
        <v>4.0434438406488136</v>
      </c>
      <c r="AA9" s="9">
        <f t="shared" si="1"/>
        <v>4.0811092553850123</v>
      </c>
      <c r="AB9" s="9">
        <f t="shared" si="1"/>
        <v>4.1352104240816647</v>
      </c>
      <c r="AC9" s="9">
        <f t="shared" si="1"/>
        <v>4.2138501908704926</v>
      </c>
      <c r="AD9" s="9">
        <f t="shared" si="1"/>
        <v>4.2767008277412151</v>
      </c>
      <c r="AE9" s="9">
        <f t="shared" si="1"/>
        <v>4.3243714859143161</v>
      </c>
      <c r="AF9" s="9">
        <f t="shared" si="1"/>
        <v>4.3897502310691996</v>
      </c>
      <c r="AG9" s="9">
        <f t="shared" si="1"/>
        <v>4.5153521582596614</v>
      </c>
      <c r="AH9" s="9">
        <f t="shared" si="1"/>
        <v>4.5958734092903031</v>
      </c>
      <c r="AI9" s="9">
        <f t="shared" si="1"/>
        <v>4.6729419319438872</v>
      </c>
    </row>
    <row r="11" spans="1:35">
      <c r="A11" s="87" t="s">
        <v>523</v>
      </c>
      <c r="B11" s="90"/>
      <c r="C11" s="90"/>
      <c r="D11" s="90"/>
      <c r="E11" s="90"/>
      <c r="F11" s="90"/>
      <c r="G11" s="90"/>
      <c r="H11" s="90"/>
      <c r="I11" s="90"/>
      <c r="J11" s="90"/>
      <c r="K11" s="90"/>
      <c r="L11" s="90"/>
      <c r="M11" s="90"/>
      <c r="N11" s="90"/>
      <c r="O11" s="90"/>
      <c r="P11" s="90"/>
      <c r="Q11" s="90"/>
      <c r="R11" s="90"/>
      <c r="S11" s="90"/>
      <c r="T11" s="90"/>
      <c r="U11" s="90"/>
      <c r="V11" s="90"/>
      <c r="W11" s="90"/>
      <c r="X11" s="90"/>
      <c r="Y11" s="90"/>
      <c r="Z11" s="90"/>
      <c r="AA11" s="90"/>
      <c r="AB11" s="90"/>
      <c r="AC11" s="90"/>
      <c r="AD11" s="90"/>
      <c r="AE11" s="90"/>
      <c r="AF11" s="90"/>
      <c r="AG11" s="90"/>
      <c r="AH11" s="90"/>
      <c r="AI11" s="90"/>
    </row>
    <row r="12" spans="1:35">
      <c r="B12" s="9">
        <v>2017</v>
      </c>
      <c r="C12" s="9">
        <v>2018</v>
      </c>
      <c r="D12" s="9">
        <v>2019</v>
      </c>
      <c r="E12" s="9">
        <v>2020</v>
      </c>
      <c r="F12" s="9">
        <v>2021</v>
      </c>
      <c r="G12" s="9">
        <v>2022</v>
      </c>
      <c r="H12" s="9">
        <v>2023</v>
      </c>
      <c r="I12" s="9">
        <v>2024</v>
      </c>
      <c r="J12" s="9">
        <v>2025</v>
      </c>
      <c r="K12" s="9">
        <v>2026</v>
      </c>
      <c r="L12" s="9">
        <v>2027</v>
      </c>
      <c r="M12" s="9">
        <v>2028</v>
      </c>
      <c r="N12" s="9">
        <v>2029</v>
      </c>
      <c r="O12" s="9">
        <v>2030</v>
      </c>
      <c r="P12" s="9">
        <v>2031</v>
      </c>
      <c r="Q12" s="9">
        <v>2032</v>
      </c>
      <c r="R12" s="9">
        <v>2033</v>
      </c>
      <c r="S12" s="9">
        <v>2034</v>
      </c>
      <c r="T12" s="9">
        <v>2035</v>
      </c>
      <c r="U12" s="9">
        <v>2036</v>
      </c>
      <c r="V12" s="9">
        <v>2037</v>
      </c>
      <c r="W12" s="9">
        <v>2038</v>
      </c>
      <c r="X12" s="9">
        <v>2039</v>
      </c>
      <c r="Y12" s="9">
        <v>2040</v>
      </c>
      <c r="Z12" s="9">
        <v>2041</v>
      </c>
      <c r="AA12" s="9">
        <v>2042</v>
      </c>
      <c r="AB12" s="9">
        <v>2043</v>
      </c>
      <c r="AC12" s="9">
        <v>2044</v>
      </c>
      <c r="AD12" s="9">
        <v>2045</v>
      </c>
      <c r="AE12" s="9">
        <v>2046</v>
      </c>
      <c r="AF12" s="9">
        <v>2047</v>
      </c>
      <c r="AG12" s="9">
        <v>2048</v>
      </c>
      <c r="AH12" s="9">
        <v>2049</v>
      </c>
      <c r="AI12" s="9">
        <v>2050</v>
      </c>
    </row>
    <row r="13" spans="1:35">
      <c r="A13" s="9" t="s">
        <v>521</v>
      </c>
      <c r="B13" s="89">
        <f>'AEO Table 3'!C52</f>
        <v>2.0931289999999998</v>
      </c>
      <c r="C13" s="89">
        <f>'AEO Table 3'!D52</f>
        <v>2.105029</v>
      </c>
      <c r="D13" s="89">
        <f>'AEO Table 3'!E52</f>
        <v>2.0951900000000001</v>
      </c>
      <c r="E13" s="89">
        <f>'AEO Table 3'!F52</f>
        <v>2.094827</v>
      </c>
      <c r="F13" s="89">
        <f>'AEO Table 3'!G52</f>
        <v>2.1876609999999999</v>
      </c>
      <c r="G13" s="89">
        <f>'AEO Table 3'!H52</f>
        <v>2.1945350000000001</v>
      </c>
      <c r="H13" s="89">
        <f>'AEO Table 3'!I52</f>
        <v>2.1960820000000001</v>
      </c>
      <c r="I13" s="89">
        <f>'AEO Table 3'!J52</f>
        <v>2.1590560000000001</v>
      </c>
      <c r="J13" s="89">
        <f>'AEO Table 3'!K52</f>
        <v>2.1708219999999998</v>
      </c>
      <c r="K13" s="89">
        <f>'AEO Table 3'!L52</f>
        <v>2.166013</v>
      </c>
      <c r="L13" s="89">
        <f>'AEO Table 3'!M52</f>
        <v>2.1713749999999998</v>
      </c>
      <c r="M13" s="89">
        <f>'AEO Table 3'!N52</f>
        <v>2.1755909999999998</v>
      </c>
      <c r="N13" s="89">
        <f>'AEO Table 3'!O52</f>
        <v>2.1986300000000001</v>
      </c>
      <c r="O13" s="89">
        <f>'AEO Table 3'!P52</f>
        <v>2.217403</v>
      </c>
      <c r="P13" s="89">
        <f>'AEO Table 3'!Q52</f>
        <v>2.2130139999999998</v>
      </c>
      <c r="Q13" s="89">
        <f>'AEO Table 3'!R52</f>
        <v>2.2004959999999998</v>
      </c>
      <c r="R13" s="89">
        <f>'AEO Table 3'!S52</f>
        <v>2.203039</v>
      </c>
      <c r="S13" s="89">
        <f>'AEO Table 3'!T52</f>
        <v>2.200304</v>
      </c>
      <c r="T13" s="89">
        <f>'AEO Table 3'!U52</f>
        <v>2.2067929999999998</v>
      </c>
      <c r="U13" s="89">
        <f>'AEO Table 3'!V52</f>
        <v>2.2133449999999999</v>
      </c>
      <c r="V13" s="89">
        <f>'AEO Table 3'!W52</f>
        <v>2.2187869999999998</v>
      </c>
      <c r="W13" s="89">
        <f>'AEO Table 3'!X52</f>
        <v>2.22445</v>
      </c>
      <c r="X13" s="89">
        <f>'AEO Table 3'!Y52</f>
        <v>2.2303419999999998</v>
      </c>
      <c r="Y13" s="89">
        <f>'AEO Table 3'!Z52</f>
        <v>2.2339030000000002</v>
      </c>
      <c r="Z13" s="89">
        <f>'AEO Table 3'!AA52</f>
        <v>2.2346059999999999</v>
      </c>
      <c r="AA13" s="89">
        <f>'AEO Table 3'!AB52</f>
        <v>2.2342050000000002</v>
      </c>
      <c r="AB13" s="89">
        <f>'AEO Table 3'!AC52</f>
        <v>2.2322690000000001</v>
      </c>
      <c r="AC13" s="89">
        <f>'AEO Table 3'!AD52</f>
        <v>2.2308699999999999</v>
      </c>
      <c r="AD13" s="89">
        <f>'AEO Table 3'!AE52</f>
        <v>2.2317909999999999</v>
      </c>
      <c r="AE13" s="89">
        <f>'AEO Table 3'!AF52</f>
        <v>2.2323170000000001</v>
      </c>
      <c r="AF13" s="89">
        <f>'AEO Table 3'!AG52</f>
        <v>2.2298079999999998</v>
      </c>
      <c r="AG13" s="89">
        <f>'AEO Table 3'!AH52</f>
        <v>2.2306309999999998</v>
      </c>
      <c r="AH13" s="89">
        <f>'AEO Table 3'!AI52</f>
        <v>2.2321800000000001</v>
      </c>
      <c r="AI13" s="89">
        <f>'AEO Table 3'!AJ52</f>
        <v>2.2323170000000001</v>
      </c>
    </row>
    <row r="14" spans="1:35">
      <c r="A14" s="9" t="s">
        <v>522</v>
      </c>
      <c r="B14" s="89">
        <f>B4</f>
        <v>2.06</v>
      </c>
      <c r="C14" s="89">
        <f t="shared" ref="C14:E14" si="2">C4</f>
        <v>2.06</v>
      </c>
      <c r="D14" s="89">
        <f t="shared" si="2"/>
        <v>2.09</v>
      </c>
      <c r="E14" s="89">
        <f t="shared" si="2"/>
        <v>2.12</v>
      </c>
      <c r="F14" s="9">
        <f>E14*(F13/E13)</f>
        <v>2.2139495624220999</v>
      </c>
      <c r="G14" s="9">
        <f>F14*(G13/F13)</f>
        <v>2.2209061655210673</v>
      </c>
      <c r="H14" s="9">
        <f t="shared" ref="H14:AI14" si="3">G14*(H13/G13)</f>
        <v>2.2224717554241953</v>
      </c>
      <c r="I14" s="9">
        <f t="shared" si="3"/>
        <v>2.1850008234570208</v>
      </c>
      <c r="J14" s="9">
        <f t="shared" si="3"/>
        <v>2.1969082124681418</v>
      </c>
      <c r="K14" s="9">
        <f t="shared" si="3"/>
        <v>2.1920414239457484</v>
      </c>
      <c r="L14" s="9">
        <f t="shared" si="3"/>
        <v>2.1974678577276312</v>
      </c>
      <c r="M14" s="9">
        <f t="shared" si="3"/>
        <v>2.2017345203207714</v>
      </c>
      <c r="N14" s="9">
        <f t="shared" si="3"/>
        <v>2.2250503740881711</v>
      </c>
      <c r="O14" s="9">
        <f t="shared" si="3"/>
        <v>2.2440489644252253</v>
      </c>
      <c r="P14" s="9">
        <f t="shared" si="3"/>
        <v>2.239607222935355</v>
      </c>
      <c r="Q14" s="9">
        <f t="shared" si="3"/>
        <v>2.226938797332668</v>
      </c>
      <c r="R14" s="9">
        <f t="shared" si="3"/>
        <v>2.2295123559129228</v>
      </c>
      <c r="S14" s="9">
        <f t="shared" si="3"/>
        <v>2.2267444901178002</v>
      </c>
      <c r="T14" s="9">
        <f t="shared" si="3"/>
        <v>2.2333114667702869</v>
      </c>
      <c r="U14" s="9">
        <f t="shared" si="3"/>
        <v>2.2399422004776528</v>
      </c>
      <c r="V14" s="9">
        <f t="shared" si="3"/>
        <v>2.2454495955990637</v>
      </c>
      <c r="W14" s="9">
        <f t="shared" si="3"/>
        <v>2.2511806464209214</v>
      </c>
      <c r="X14" s="9">
        <f t="shared" si="3"/>
        <v>2.2571434490771787</v>
      </c>
      <c r="Y14" s="9">
        <f t="shared" si="3"/>
        <v>2.2607472407029316</v>
      </c>
      <c r="Z14" s="9">
        <f t="shared" si="3"/>
        <v>2.2614586884740362</v>
      </c>
      <c r="AA14" s="9">
        <f t="shared" si="3"/>
        <v>2.2610528697596508</v>
      </c>
      <c r="AB14" s="9">
        <f t="shared" si="3"/>
        <v>2.2590936053430664</v>
      </c>
      <c r="AC14" s="9">
        <f t="shared" si="3"/>
        <v>2.2576777939180657</v>
      </c>
      <c r="AD14" s="9">
        <f t="shared" si="3"/>
        <v>2.2586098613393846</v>
      </c>
      <c r="AE14" s="9">
        <f t="shared" si="3"/>
        <v>2.2591421821467832</v>
      </c>
      <c r="AF14" s="9">
        <f t="shared" si="3"/>
        <v>2.2566030321358275</v>
      </c>
      <c r="AG14" s="9">
        <f t="shared" si="3"/>
        <v>2.2574359219162243</v>
      </c>
      <c r="AH14" s="9">
        <f t="shared" si="3"/>
        <v>2.2590035358528411</v>
      </c>
      <c r="AI14" s="9">
        <f t="shared" si="3"/>
        <v>2.2591421821467832</v>
      </c>
    </row>
  </sheetData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334511-3553-4DDD-ABCC-C4BB86B9DC73}">
  <sheetPr>
    <tabColor rgb="FF92D050"/>
  </sheetPr>
  <dimension ref="A1:P10639"/>
  <sheetViews>
    <sheetView workbookViewId="0"/>
  </sheetViews>
  <sheetFormatPr defaultColWidth="9.109375" defaultRowHeight="14.4"/>
  <cols>
    <col min="1" max="1" width="5.88671875" style="9" customWidth="1"/>
    <col min="2" max="2" width="8" style="9" customWidth="1"/>
    <col min="3" max="3" width="17.44140625" style="9" bestFit="1" customWidth="1"/>
    <col min="4" max="4" width="13.5546875" style="9" bestFit="1" customWidth="1"/>
    <col min="5" max="5" width="21" style="9" customWidth="1"/>
    <col min="6" max="6" width="20.5546875" style="9" customWidth="1"/>
    <col min="7" max="7" width="29.109375" style="9" bestFit="1" customWidth="1"/>
    <col min="8" max="8" width="14.33203125" style="9" bestFit="1" customWidth="1"/>
    <col min="9" max="9" width="17.33203125" style="9" bestFit="1" customWidth="1"/>
    <col min="10" max="10" width="21.44140625" style="9" customWidth="1"/>
    <col min="11" max="12" width="9.109375" style="9"/>
    <col min="13" max="13" width="13.109375" style="9" bestFit="1" customWidth="1"/>
    <col min="14" max="14" width="23.44140625" style="9" customWidth="1"/>
    <col min="15" max="15" width="28.33203125" style="9" customWidth="1"/>
    <col min="16" max="16" width="24.109375" style="9" customWidth="1"/>
    <col min="17" max="16384" width="9.109375" style="9"/>
  </cols>
  <sheetData>
    <row r="1" spans="1:16" s="76" customFormat="1" ht="15.9" customHeight="1">
      <c r="A1" s="76" t="s">
        <v>485</v>
      </c>
    </row>
    <row r="2" spans="1:16" s="76" customFormat="1" ht="15.9" customHeight="1">
      <c r="A2" s="76" t="s">
        <v>486</v>
      </c>
    </row>
    <row r="3" spans="1:16" s="76" customFormat="1" ht="15.9" customHeight="1">
      <c r="A3" s="76" t="s">
        <v>487</v>
      </c>
    </row>
    <row r="4" spans="1:16" s="77" customFormat="1" ht="15.9" customHeight="1"/>
    <row r="5" spans="1:16" s="77" customFormat="1" ht="27">
      <c r="A5" s="78" t="s">
        <v>488</v>
      </c>
      <c r="B5" s="78" t="s">
        <v>489</v>
      </c>
      <c r="C5" s="78" t="s">
        <v>490</v>
      </c>
      <c r="D5" s="78" t="s">
        <v>491</v>
      </c>
      <c r="E5" s="79" t="s">
        <v>492</v>
      </c>
      <c r="F5" s="80" t="s">
        <v>493</v>
      </c>
      <c r="G5" s="79" t="s">
        <v>494</v>
      </c>
      <c r="H5" s="81" t="s">
        <v>495</v>
      </c>
      <c r="I5" s="81" t="s">
        <v>496</v>
      </c>
      <c r="J5" s="81" t="s">
        <v>497</v>
      </c>
      <c r="K5" s="81" t="s">
        <v>498</v>
      </c>
      <c r="M5" s="9" t="s">
        <v>499</v>
      </c>
      <c r="N5" s="9" t="s">
        <v>500</v>
      </c>
      <c r="O5" s="9" t="s">
        <v>501</v>
      </c>
      <c r="P5" s="9" t="s">
        <v>502</v>
      </c>
    </row>
    <row r="6" spans="1:16" s="77" customFormat="1">
      <c r="A6" s="82">
        <v>2016</v>
      </c>
      <c r="B6" s="82">
        <v>3</v>
      </c>
      <c r="C6" s="83" t="s">
        <v>503</v>
      </c>
      <c r="D6" s="83" t="s">
        <v>504</v>
      </c>
      <c r="E6" s="84">
        <v>134359</v>
      </c>
      <c r="F6" s="85">
        <v>21.154</v>
      </c>
      <c r="G6" s="84">
        <v>330.1</v>
      </c>
      <c r="H6" s="86">
        <f>IF(I6="","",G6/100*F6*E6)</f>
        <v>9382202.1740860008</v>
      </c>
      <c r="I6" s="77">
        <f>IF(OR(G6=".",F6=".",E6="."),"",E6)</f>
        <v>134359</v>
      </c>
      <c r="J6" s="77">
        <f>IF(I6="","",F6*I6)</f>
        <v>2842230.2859999998</v>
      </c>
      <c r="K6" s="77">
        <f>IF(C6="LIG",1,0)</f>
        <v>0</v>
      </c>
      <c r="M6" s="3">
        <v>1</v>
      </c>
      <c r="N6" s="9">
        <v>801932680.55906963</v>
      </c>
      <c r="O6" s="9">
        <v>402755761.03300005</v>
      </c>
      <c r="P6" s="9">
        <v>31147989</v>
      </c>
    </row>
    <row r="7" spans="1:16" s="77" customFormat="1">
      <c r="A7" s="82">
        <v>2016</v>
      </c>
      <c r="B7" s="82">
        <v>8</v>
      </c>
      <c r="C7" s="83" t="s">
        <v>503</v>
      </c>
      <c r="D7" s="83" t="s">
        <v>504</v>
      </c>
      <c r="E7" s="84">
        <v>20493</v>
      </c>
      <c r="F7" s="85">
        <v>23.623999999999999</v>
      </c>
      <c r="G7" s="84">
        <v>350.9</v>
      </c>
      <c r="H7" s="86">
        <f t="shared" ref="H7:H70" si="0">IF(I7="","",G7/100*F7*E7)</f>
        <v>1698800.3516879999</v>
      </c>
      <c r="I7" s="77">
        <f t="shared" ref="I7:I70" si="1">IF(OR(G7=".",F7=".",E7="."),"",E7)</f>
        <v>20493</v>
      </c>
      <c r="J7" s="77">
        <f t="shared" ref="J7:J70" si="2">IF(I7="","",F7*I7)</f>
        <v>484126.63199999998</v>
      </c>
      <c r="K7" s="77">
        <f t="shared" ref="K7:K70" si="3">IF(C7="LIG",1,0)</f>
        <v>0</v>
      </c>
      <c r="M7" s="3">
        <v>0</v>
      </c>
      <c r="N7" s="9">
        <v>19065812522.521652</v>
      </c>
      <c r="O7" s="9">
        <v>8783467226.4599533</v>
      </c>
      <c r="P7" s="9">
        <v>440893271</v>
      </c>
    </row>
    <row r="8" spans="1:16" s="77" customFormat="1">
      <c r="A8" s="82">
        <v>2016</v>
      </c>
      <c r="B8" s="82">
        <v>8</v>
      </c>
      <c r="C8" s="83" t="s">
        <v>503</v>
      </c>
      <c r="D8" s="83" t="s">
        <v>504</v>
      </c>
      <c r="E8" s="84">
        <v>129365</v>
      </c>
      <c r="F8" s="85">
        <v>23.58</v>
      </c>
      <c r="G8" s="84">
        <v>378.3</v>
      </c>
      <c r="H8" s="86">
        <f t="shared" si="0"/>
        <v>11539764.206099998</v>
      </c>
      <c r="I8" s="77">
        <f t="shared" si="1"/>
        <v>129365</v>
      </c>
      <c r="J8" s="77">
        <f t="shared" si="2"/>
        <v>3050426.6999999997</v>
      </c>
      <c r="K8" s="77">
        <f t="shared" si="3"/>
        <v>0</v>
      </c>
      <c r="M8" s="3" t="s">
        <v>505</v>
      </c>
      <c r="N8" s="9">
        <v>19867745203.080723</v>
      </c>
      <c r="O8" s="9">
        <v>9186222987.4929543</v>
      </c>
      <c r="P8" s="9">
        <v>472041260</v>
      </c>
    </row>
    <row r="9" spans="1:16" s="77" customFormat="1">
      <c r="A9" s="82">
        <v>2016</v>
      </c>
      <c r="B9" s="82">
        <v>10</v>
      </c>
      <c r="C9" s="83" t="s">
        <v>503</v>
      </c>
      <c r="D9" s="83" t="s">
        <v>504</v>
      </c>
      <c r="E9" s="84">
        <v>7633</v>
      </c>
      <c r="F9" s="85">
        <v>23.814</v>
      </c>
      <c r="G9" s="84">
        <v>345.4</v>
      </c>
      <c r="H9" s="86">
        <f t="shared" si="0"/>
        <v>627841.39294799988</v>
      </c>
      <c r="I9" s="77">
        <f t="shared" si="1"/>
        <v>7633</v>
      </c>
      <c r="J9" s="77">
        <f t="shared" si="2"/>
        <v>181772.26199999999</v>
      </c>
      <c r="K9" s="77">
        <f t="shared" si="3"/>
        <v>0</v>
      </c>
      <c r="M9" s="9"/>
      <c r="N9" s="9"/>
      <c r="O9" s="9"/>
    </row>
    <row r="10" spans="1:16" s="77" customFormat="1">
      <c r="A10" s="82">
        <v>2016</v>
      </c>
      <c r="B10" s="82">
        <v>26</v>
      </c>
      <c r="C10" s="83" t="s">
        <v>503</v>
      </c>
      <c r="D10" s="83" t="s">
        <v>504</v>
      </c>
      <c r="E10" s="84">
        <v>63347</v>
      </c>
      <c r="F10" s="85">
        <v>23.192</v>
      </c>
      <c r="G10" s="84">
        <v>270.89999999999998</v>
      </c>
      <c r="H10" s="86">
        <f t="shared" si="0"/>
        <v>3979910.0774159995</v>
      </c>
      <c r="I10" s="77">
        <f t="shared" si="1"/>
        <v>63347</v>
      </c>
      <c r="J10" s="77">
        <f t="shared" si="2"/>
        <v>1469143.6240000001</v>
      </c>
      <c r="K10" s="77">
        <f t="shared" si="3"/>
        <v>0</v>
      </c>
      <c r="N10" s="9" t="s">
        <v>506</v>
      </c>
      <c r="O10" s="9" t="s">
        <v>507</v>
      </c>
    </row>
    <row r="11" spans="1:16" s="77" customFormat="1">
      <c r="A11" s="82">
        <v>2016</v>
      </c>
      <c r="B11" s="82">
        <v>26</v>
      </c>
      <c r="C11" s="83" t="s">
        <v>503</v>
      </c>
      <c r="D11" s="83" t="s">
        <v>504</v>
      </c>
      <c r="E11" s="84">
        <v>52804</v>
      </c>
      <c r="F11" s="85">
        <v>23.686</v>
      </c>
      <c r="G11" s="84">
        <v>272</v>
      </c>
      <c r="H11" s="86">
        <f t="shared" si="0"/>
        <v>3401946.2796800002</v>
      </c>
      <c r="I11" s="77">
        <f t="shared" si="1"/>
        <v>52804</v>
      </c>
      <c r="J11" s="77">
        <f t="shared" si="2"/>
        <v>1250715.544</v>
      </c>
      <c r="K11" s="77">
        <f t="shared" si="3"/>
        <v>0</v>
      </c>
      <c r="M11" s="9" t="s">
        <v>508</v>
      </c>
      <c r="N11" s="13">
        <f>N6/O6</f>
        <v>1.9911141146739866</v>
      </c>
      <c r="O11" s="9">
        <f>P6/P8</f>
        <v>6.598573395893402E-2</v>
      </c>
    </row>
    <row r="12" spans="1:16" s="77" customFormat="1">
      <c r="A12" s="82">
        <v>2016</v>
      </c>
      <c r="B12" s="82">
        <v>26</v>
      </c>
      <c r="C12" s="83" t="s">
        <v>503</v>
      </c>
      <c r="D12" s="83" t="s">
        <v>504</v>
      </c>
      <c r="E12" s="84">
        <v>28457</v>
      </c>
      <c r="F12" s="85">
        <v>23.86</v>
      </c>
      <c r="G12" s="84">
        <v>455.8</v>
      </c>
      <c r="H12" s="86">
        <f t="shared" si="0"/>
        <v>3094809.16316</v>
      </c>
      <c r="I12" s="77">
        <f t="shared" si="1"/>
        <v>28457</v>
      </c>
      <c r="J12" s="77">
        <f t="shared" si="2"/>
        <v>678984.02</v>
      </c>
      <c r="K12" s="77">
        <f t="shared" si="3"/>
        <v>0</v>
      </c>
      <c r="M12" s="9" t="s">
        <v>509</v>
      </c>
      <c r="N12" s="13">
        <f>N7/O7</f>
        <v>2.1706476532509185</v>
      </c>
      <c r="O12" s="9">
        <f>P7/P8</f>
        <v>0.93401426604106597</v>
      </c>
    </row>
    <row r="13" spans="1:16" s="77" customFormat="1">
      <c r="A13" s="82">
        <v>2016</v>
      </c>
      <c r="B13" s="82">
        <v>26</v>
      </c>
      <c r="C13" s="83" t="s">
        <v>503</v>
      </c>
      <c r="D13" s="83" t="s">
        <v>504</v>
      </c>
      <c r="E13" s="84">
        <v>10564</v>
      </c>
      <c r="F13" s="85">
        <v>23.584</v>
      </c>
      <c r="G13" s="84">
        <v>207.1</v>
      </c>
      <c r="H13" s="86">
        <f t="shared" si="0"/>
        <v>515971.78969599993</v>
      </c>
      <c r="I13" s="77">
        <f t="shared" si="1"/>
        <v>10564</v>
      </c>
      <c r="J13" s="77">
        <f t="shared" si="2"/>
        <v>249141.37599999999</v>
      </c>
      <c r="K13" s="77">
        <f t="shared" si="3"/>
        <v>0</v>
      </c>
      <c r="M13" s="9" t="s">
        <v>510</v>
      </c>
      <c r="N13" s="13">
        <f>N8/O8</f>
        <v>2.1627762824972425</v>
      </c>
      <c r="O13" s="9">
        <f>1</f>
        <v>1</v>
      </c>
    </row>
    <row r="14" spans="1:16" s="77" customFormat="1">
      <c r="A14" s="82">
        <v>2016</v>
      </c>
      <c r="B14" s="82">
        <v>47</v>
      </c>
      <c r="C14" s="83" t="s">
        <v>503</v>
      </c>
      <c r="D14" s="83" t="s">
        <v>504</v>
      </c>
      <c r="E14" s="84">
        <v>6775</v>
      </c>
      <c r="F14" s="85">
        <v>24.878</v>
      </c>
      <c r="G14" s="84">
        <v>264.7</v>
      </c>
      <c r="H14" s="86">
        <f t="shared" si="0"/>
        <v>446147.74714999995</v>
      </c>
      <c r="I14" s="77">
        <f t="shared" si="1"/>
        <v>6775</v>
      </c>
      <c r="J14" s="77">
        <f t="shared" si="2"/>
        <v>168548.45</v>
      </c>
      <c r="K14" s="77">
        <f t="shared" si="3"/>
        <v>0</v>
      </c>
      <c r="M14" s="9"/>
      <c r="N14" s="9"/>
      <c r="O14" s="9"/>
    </row>
    <row r="15" spans="1:16" s="77" customFormat="1">
      <c r="A15" s="82">
        <v>2016</v>
      </c>
      <c r="B15" s="82">
        <v>47</v>
      </c>
      <c r="C15" s="83" t="s">
        <v>503</v>
      </c>
      <c r="D15" s="83" t="s">
        <v>504</v>
      </c>
      <c r="E15" s="84">
        <v>3166</v>
      </c>
      <c r="F15" s="85">
        <v>24.742000000000001</v>
      </c>
      <c r="G15" s="84">
        <v>244.6</v>
      </c>
      <c r="H15" s="86">
        <f t="shared" si="0"/>
        <v>191602.93871199997</v>
      </c>
      <c r="I15" s="77">
        <f t="shared" si="1"/>
        <v>3166</v>
      </c>
      <c r="J15" s="77">
        <f t="shared" si="2"/>
        <v>78333.172000000006</v>
      </c>
      <c r="K15" s="77">
        <f t="shared" si="3"/>
        <v>0</v>
      </c>
      <c r="M15" s="9" t="s">
        <v>511</v>
      </c>
      <c r="N15" s="9"/>
      <c r="O15" s="9"/>
    </row>
    <row r="16" spans="1:16" s="77" customFormat="1">
      <c r="A16" s="82">
        <v>2016</v>
      </c>
      <c r="B16" s="82">
        <v>47</v>
      </c>
      <c r="C16" s="83" t="s">
        <v>503</v>
      </c>
      <c r="D16" s="83" t="s">
        <v>504</v>
      </c>
      <c r="E16" s="84">
        <v>10700</v>
      </c>
      <c r="F16" s="85">
        <v>24.58</v>
      </c>
      <c r="G16" s="84">
        <v>261.10000000000002</v>
      </c>
      <c r="H16" s="86">
        <f t="shared" si="0"/>
        <v>686708.66600000008</v>
      </c>
      <c r="I16" s="77">
        <f t="shared" si="1"/>
        <v>10700</v>
      </c>
      <c r="J16" s="77">
        <f t="shared" si="2"/>
        <v>263006</v>
      </c>
      <c r="K16" s="77">
        <f t="shared" si="3"/>
        <v>0</v>
      </c>
      <c r="M16" s="9" t="s">
        <v>508</v>
      </c>
      <c r="N16" s="9">
        <f>N11/N13</f>
        <v>0.92062879123815489</v>
      </c>
      <c r="O16" s="9"/>
    </row>
    <row r="17" spans="1:15" s="77" customFormat="1">
      <c r="A17" s="82">
        <v>2016</v>
      </c>
      <c r="B17" s="82">
        <v>51</v>
      </c>
      <c r="C17" s="83" t="s">
        <v>512</v>
      </c>
      <c r="D17" s="83" t="s">
        <v>504</v>
      </c>
      <c r="E17" s="84">
        <v>206994</v>
      </c>
      <c r="F17" s="85">
        <v>13.664</v>
      </c>
      <c r="G17" s="84">
        <v>288.7</v>
      </c>
      <c r="H17" s="86">
        <f t="shared" si="0"/>
        <v>8165492.6881919987</v>
      </c>
      <c r="I17" s="77">
        <f t="shared" si="1"/>
        <v>206994</v>
      </c>
      <c r="J17" s="77">
        <f t="shared" si="2"/>
        <v>2828366.0159999998</v>
      </c>
      <c r="K17" s="77">
        <f t="shared" si="3"/>
        <v>1</v>
      </c>
      <c r="M17" s="9" t="s">
        <v>509</v>
      </c>
      <c r="N17" s="9">
        <f>N12/N13</f>
        <v>1.0036394752510358</v>
      </c>
      <c r="O17" s="9"/>
    </row>
    <row r="18" spans="1:15" s="77" customFormat="1">
      <c r="A18" s="82">
        <v>2016</v>
      </c>
      <c r="B18" s="82">
        <v>51</v>
      </c>
      <c r="C18" s="83" t="s">
        <v>512</v>
      </c>
      <c r="D18" s="83" t="s">
        <v>504</v>
      </c>
      <c r="E18" s="84">
        <v>78992</v>
      </c>
      <c r="F18" s="85">
        <v>13.236000000000001</v>
      </c>
      <c r="G18" s="84">
        <v>298</v>
      </c>
      <c r="H18" s="86">
        <f t="shared" si="0"/>
        <v>3115703.5737600001</v>
      </c>
      <c r="I18" s="77">
        <f t="shared" si="1"/>
        <v>78992</v>
      </c>
      <c r="J18" s="77">
        <f t="shared" si="2"/>
        <v>1045538.1120000001</v>
      </c>
      <c r="K18" s="77">
        <f t="shared" si="3"/>
        <v>1</v>
      </c>
      <c r="M18" s="9"/>
      <c r="N18" s="9"/>
      <c r="O18" s="9"/>
    </row>
    <row r="19" spans="1:15" s="77" customFormat="1">
      <c r="A19" s="82">
        <v>2016</v>
      </c>
      <c r="B19" s="82">
        <v>60</v>
      </c>
      <c r="C19" s="83" t="s">
        <v>513</v>
      </c>
      <c r="D19" s="83" t="s">
        <v>504</v>
      </c>
      <c r="E19" s="84">
        <v>79009</v>
      </c>
      <c r="F19" s="85">
        <v>16.678000000000001</v>
      </c>
      <c r="G19" s="84">
        <v>155</v>
      </c>
      <c r="H19" s="86">
        <f t="shared" si="0"/>
        <v>2042453.7581000002</v>
      </c>
      <c r="I19" s="77">
        <f t="shared" si="1"/>
        <v>79009</v>
      </c>
      <c r="J19" s="77">
        <f t="shared" si="2"/>
        <v>1317712.102</v>
      </c>
      <c r="K19" s="77">
        <f t="shared" si="3"/>
        <v>0</v>
      </c>
      <c r="M19" s="9"/>
      <c r="N19" s="9"/>
      <c r="O19" s="9"/>
    </row>
    <row r="20" spans="1:15" s="77" customFormat="1">
      <c r="A20" s="82">
        <v>2016</v>
      </c>
      <c r="B20" s="82">
        <v>87</v>
      </c>
      <c r="C20" s="83" t="s">
        <v>513</v>
      </c>
      <c r="D20" s="83" t="s">
        <v>504</v>
      </c>
      <c r="E20" s="84">
        <v>75609</v>
      </c>
      <c r="F20" s="85">
        <v>17.91</v>
      </c>
      <c r="G20" s="84">
        <v>213</v>
      </c>
      <c r="H20" s="86">
        <f t="shared" si="0"/>
        <v>2884354.8147</v>
      </c>
      <c r="I20" s="77">
        <f t="shared" si="1"/>
        <v>75609</v>
      </c>
      <c r="J20" s="77">
        <f t="shared" si="2"/>
        <v>1354157.19</v>
      </c>
      <c r="K20" s="77">
        <f t="shared" si="3"/>
        <v>0</v>
      </c>
      <c r="M20" s="9"/>
      <c r="N20" s="9"/>
      <c r="O20" s="9"/>
    </row>
    <row r="21" spans="1:15" s="77" customFormat="1">
      <c r="A21" s="82">
        <v>2016</v>
      </c>
      <c r="B21" s="82">
        <v>113</v>
      </c>
      <c r="C21" s="83" t="s">
        <v>513</v>
      </c>
      <c r="D21" s="83" t="s">
        <v>504</v>
      </c>
      <c r="E21" s="84">
        <v>165337</v>
      </c>
      <c r="F21" s="85">
        <v>18.14</v>
      </c>
      <c r="G21" s="84">
        <v>216</v>
      </c>
      <c r="H21" s="86">
        <f t="shared" si="0"/>
        <v>6478300.4687999999</v>
      </c>
      <c r="I21" s="77">
        <f t="shared" si="1"/>
        <v>165337</v>
      </c>
      <c r="J21" s="77">
        <f t="shared" si="2"/>
        <v>2999213.18</v>
      </c>
      <c r="K21" s="77">
        <f t="shared" si="3"/>
        <v>0</v>
      </c>
      <c r="M21" s="9"/>
      <c r="N21" s="9"/>
      <c r="O21" s="9"/>
    </row>
    <row r="22" spans="1:15" s="77" customFormat="1">
      <c r="A22" s="82">
        <v>2016</v>
      </c>
      <c r="B22" s="82">
        <v>127</v>
      </c>
      <c r="C22" s="83" t="s">
        <v>513</v>
      </c>
      <c r="D22" s="83" t="s">
        <v>504</v>
      </c>
      <c r="E22" s="84">
        <v>15079</v>
      </c>
      <c r="F22" s="85">
        <v>17.398</v>
      </c>
      <c r="G22" s="84">
        <v>206.8</v>
      </c>
      <c r="H22" s="86">
        <f t="shared" si="0"/>
        <v>542528.30605600006</v>
      </c>
      <c r="I22" s="77">
        <f t="shared" si="1"/>
        <v>15079</v>
      </c>
      <c r="J22" s="77">
        <f t="shared" si="2"/>
        <v>262344.44199999998</v>
      </c>
      <c r="K22" s="77">
        <f t="shared" si="3"/>
        <v>0</v>
      </c>
      <c r="M22" s="9"/>
      <c r="N22" s="9"/>
      <c r="O22" s="9"/>
    </row>
    <row r="23" spans="1:15" s="77" customFormat="1">
      <c r="A23" s="82">
        <v>2016</v>
      </c>
      <c r="B23" s="82">
        <v>130</v>
      </c>
      <c r="C23" s="83" t="s">
        <v>503</v>
      </c>
      <c r="D23" s="83" t="s">
        <v>504</v>
      </c>
      <c r="E23" s="84">
        <v>39045</v>
      </c>
      <c r="F23" s="85">
        <v>24.78</v>
      </c>
      <c r="G23" s="84">
        <v>349.4</v>
      </c>
      <c r="H23" s="86">
        <f t="shared" si="0"/>
        <v>3380567.6394000002</v>
      </c>
      <c r="I23" s="77">
        <f t="shared" si="1"/>
        <v>39045</v>
      </c>
      <c r="J23" s="77">
        <f t="shared" si="2"/>
        <v>967535.10000000009</v>
      </c>
      <c r="K23" s="77">
        <f t="shared" si="3"/>
        <v>0</v>
      </c>
    </row>
    <row r="24" spans="1:15" s="77" customFormat="1">
      <c r="A24" s="82">
        <v>2016</v>
      </c>
      <c r="B24" s="82">
        <v>130</v>
      </c>
      <c r="C24" s="83" t="s">
        <v>503</v>
      </c>
      <c r="D24" s="83" t="s">
        <v>504</v>
      </c>
      <c r="E24" s="84">
        <v>63626</v>
      </c>
      <c r="F24" s="85">
        <v>25.75</v>
      </c>
      <c r="G24" s="84">
        <v>331.7</v>
      </c>
      <c r="H24" s="86">
        <f t="shared" si="0"/>
        <v>5434471.6314999992</v>
      </c>
      <c r="I24" s="77">
        <f t="shared" si="1"/>
        <v>63626</v>
      </c>
      <c r="J24" s="77">
        <f t="shared" si="2"/>
        <v>1638369.5</v>
      </c>
      <c r="K24" s="77">
        <f t="shared" si="3"/>
        <v>0</v>
      </c>
    </row>
    <row r="25" spans="1:15" s="77" customFormat="1">
      <c r="A25" s="82">
        <v>2016</v>
      </c>
      <c r="B25" s="82">
        <v>130</v>
      </c>
      <c r="C25" s="83" t="s">
        <v>503</v>
      </c>
      <c r="D25" s="83" t="s">
        <v>504</v>
      </c>
      <c r="E25" s="84">
        <v>51349</v>
      </c>
      <c r="F25" s="85">
        <v>26.35</v>
      </c>
      <c r="G25" s="84">
        <v>286.8</v>
      </c>
      <c r="H25" s="86">
        <f t="shared" si="0"/>
        <v>3880536.3582000006</v>
      </c>
      <c r="I25" s="77">
        <f t="shared" si="1"/>
        <v>51349</v>
      </c>
      <c r="J25" s="77">
        <f t="shared" si="2"/>
        <v>1353046.1500000001</v>
      </c>
      <c r="K25" s="77">
        <f t="shared" si="3"/>
        <v>0</v>
      </c>
    </row>
    <row r="26" spans="1:15" s="77" customFormat="1">
      <c r="A26" s="82">
        <v>2016</v>
      </c>
      <c r="B26" s="82">
        <v>130</v>
      </c>
      <c r="C26" s="83" t="s">
        <v>503</v>
      </c>
      <c r="D26" s="83" t="s">
        <v>504</v>
      </c>
      <c r="E26" s="84">
        <v>90632</v>
      </c>
      <c r="F26" s="85">
        <v>23.74</v>
      </c>
      <c r="G26" s="84">
        <v>353.9</v>
      </c>
      <c r="H26" s="86">
        <f t="shared" si="0"/>
        <v>7614525.4235199988</v>
      </c>
      <c r="I26" s="77">
        <f t="shared" si="1"/>
        <v>90632</v>
      </c>
      <c r="J26" s="77">
        <f t="shared" si="2"/>
        <v>2151603.6799999997</v>
      </c>
      <c r="K26" s="77">
        <f t="shared" si="3"/>
        <v>0</v>
      </c>
    </row>
    <row r="27" spans="1:15" s="77" customFormat="1">
      <c r="A27" s="82">
        <v>2016</v>
      </c>
      <c r="B27" s="82">
        <v>130</v>
      </c>
      <c r="C27" s="83" t="s">
        <v>503</v>
      </c>
      <c r="D27" s="83" t="s">
        <v>504</v>
      </c>
      <c r="E27" s="84">
        <v>105140</v>
      </c>
      <c r="F27" s="85">
        <v>23.63</v>
      </c>
      <c r="G27" s="84">
        <v>300.39999999999998</v>
      </c>
      <c r="H27" s="86">
        <f t="shared" si="0"/>
        <v>7463312.4327999987</v>
      </c>
      <c r="I27" s="77">
        <f t="shared" si="1"/>
        <v>105140</v>
      </c>
      <c r="J27" s="77">
        <f t="shared" si="2"/>
        <v>2484458.1999999997</v>
      </c>
      <c r="K27" s="77">
        <f t="shared" si="3"/>
        <v>0</v>
      </c>
    </row>
    <row r="28" spans="1:15" s="77" customFormat="1">
      <c r="A28" s="82">
        <v>2016</v>
      </c>
      <c r="B28" s="82">
        <v>130</v>
      </c>
      <c r="C28" s="83" t="s">
        <v>503</v>
      </c>
      <c r="D28" s="83" t="s">
        <v>504</v>
      </c>
      <c r="E28" s="84">
        <v>42978</v>
      </c>
      <c r="F28" s="85">
        <v>23.56</v>
      </c>
      <c r="G28" s="84">
        <v>361.7</v>
      </c>
      <c r="H28" s="86">
        <f t="shared" si="0"/>
        <v>3662435.5965599995</v>
      </c>
      <c r="I28" s="77">
        <f t="shared" si="1"/>
        <v>42978</v>
      </c>
      <c r="J28" s="77">
        <f t="shared" si="2"/>
        <v>1012561.6799999999</v>
      </c>
      <c r="K28" s="77">
        <f t="shared" si="3"/>
        <v>0</v>
      </c>
    </row>
    <row r="29" spans="1:15" s="77" customFormat="1">
      <c r="A29" s="82">
        <v>2016</v>
      </c>
      <c r="B29" s="82">
        <v>130</v>
      </c>
      <c r="C29" s="83" t="s">
        <v>503</v>
      </c>
      <c r="D29" s="83" t="s">
        <v>504</v>
      </c>
      <c r="E29" s="84">
        <v>12249</v>
      </c>
      <c r="F29" s="85">
        <v>24.55</v>
      </c>
      <c r="G29" s="84">
        <v>331.7</v>
      </c>
      <c r="H29" s="86">
        <f t="shared" si="0"/>
        <v>997464.85514999996</v>
      </c>
      <c r="I29" s="77">
        <f t="shared" si="1"/>
        <v>12249</v>
      </c>
      <c r="J29" s="77">
        <f t="shared" si="2"/>
        <v>300712.95</v>
      </c>
      <c r="K29" s="77">
        <f t="shared" si="3"/>
        <v>0</v>
      </c>
    </row>
    <row r="30" spans="1:15" s="77" customFormat="1">
      <c r="A30" s="82">
        <v>2016</v>
      </c>
      <c r="B30" s="82">
        <v>136</v>
      </c>
      <c r="C30" s="83" t="s">
        <v>503</v>
      </c>
      <c r="D30" s="83" t="s">
        <v>504</v>
      </c>
      <c r="E30" s="84">
        <v>20531</v>
      </c>
      <c r="F30" s="85">
        <v>23.26</v>
      </c>
      <c r="G30" s="84">
        <v>341.9</v>
      </c>
      <c r="H30" s="86">
        <f t="shared" si="0"/>
        <v>1632747.0741399999</v>
      </c>
      <c r="I30" s="77">
        <f t="shared" si="1"/>
        <v>20531</v>
      </c>
      <c r="J30" s="77">
        <f t="shared" si="2"/>
        <v>477551.06000000006</v>
      </c>
      <c r="K30" s="77">
        <f t="shared" si="3"/>
        <v>0</v>
      </c>
    </row>
    <row r="31" spans="1:15" s="77" customFormat="1">
      <c r="A31" s="82">
        <v>2016</v>
      </c>
      <c r="B31" s="82">
        <v>136</v>
      </c>
      <c r="C31" s="83" t="s">
        <v>503</v>
      </c>
      <c r="D31" s="83" t="s">
        <v>504</v>
      </c>
      <c r="E31" s="84">
        <v>140996</v>
      </c>
      <c r="F31" s="85">
        <v>24.88</v>
      </c>
      <c r="G31" s="84">
        <v>326.10000000000002</v>
      </c>
      <c r="H31" s="86">
        <f t="shared" si="0"/>
        <v>11439524.345279999</v>
      </c>
      <c r="I31" s="77">
        <f t="shared" si="1"/>
        <v>140996</v>
      </c>
      <c r="J31" s="77">
        <f t="shared" si="2"/>
        <v>3507980.48</v>
      </c>
      <c r="K31" s="77">
        <f t="shared" si="3"/>
        <v>0</v>
      </c>
    </row>
    <row r="32" spans="1:15" s="77" customFormat="1">
      <c r="A32" s="82">
        <v>2016</v>
      </c>
      <c r="B32" s="82">
        <v>136</v>
      </c>
      <c r="C32" s="83" t="s">
        <v>503</v>
      </c>
      <c r="D32" s="83" t="s">
        <v>504</v>
      </c>
      <c r="E32" s="84">
        <v>89588</v>
      </c>
      <c r="F32" s="85">
        <v>24.28</v>
      </c>
      <c r="G32" s="84">
        <v>341.9</v>
      </c>
      <c r="H32" s="86">
        <f t="shared" si="0"/>
        <v>7436997.3121599993</v>
      </c>
      <c r="I32" s="77">
        <f t="shared" si="1"/>
        <v>89588</v>
      </c>
      <c r="J32" s="77">
        <f t="shared" si="2"/>
        <v>2175196.64</v>
      </c>
      <c r="K32" s="77">
        <f t="shared" si="3"/>
        <v>0</v>
      </c>
    </row>
    <row r="33" spans="1:11" s="77" customFormat="1">
      <c r="A33" s="82">
        <v>2016</v>
      </c>
      <c r="B33" s="82">
        <v>160</v>
      </c>
      <c r="C33" s="83" t="s">
        <v>513</v>
      </c>
      <c r="D33" s="83" t="s">
        <v>504</v>
      </c>
      <c r="E33" s="84">
        <v>55460</v>
      </c>
      <c r="F33" s="85">
        <v>18.13</v>
      </c>
      <c r="G33" s="84">
        <v>240.4</v>
      </c>
      <c r="H33" s="86">
        <f t="shared" si="0"/>
        <v>2417197.4791999999</v>
      </c>
      <c r="I33" s="77">
        <f t="shared" si="1"/>
        <v>55460</v>
      </c>
      <c r="J33" s="77">
        <f t="shared" si="2"/>
        <v>1005489.7999999999</v>
      </c>
      <c r="K33" s="77">
        <f t="shared" si="3"/>
        <v>0</v>
      </c>
    </row>
    <row r="34" spans="1:11" s="77" customFormat="1">
      <c r="A34" s="82">
        <v>2016</v>
      </c>
      <c r="B34" s="82">
        <v>165</v>
      </c>
      <c r="C34" s="83" t="s">
        <v>513</v>
      </c>
      <c r="D34" s="83" t="s">
        <v>504</v>
      </c>
      <c r="E34" s="84">
        <v>194437</v>
      </c>
      <c r="F34" s="85">
        <v>16.48</v>
      </c>
      <c r="G34" s="84">
        <v>205.8</v>
      </c>
      <c r="H34" s="86">
        <f t="shared" si="0"/>
        <v>6594494.1820800006</v>
      </c>
      <c r="I34" s="77">
        <f t="shared" si="1"/>
        <v>194437</v>
      </c>
      <c r="J34" s="77">
        <f t="shared" si="2"/>
        <v>3204321.7600000002</v>
      </c>
      <c r="K34" s="77">
        <f t="shared" si="3"/>
        <v>0</v>
      </c>
    </row>
    <row r="35" spans="1:11" s="77" customFormat="1">
      <c r="A35" s="82">
        <v>2016</v>
      </c>
      <c r="B35" s="82">
        <v>165</v>
      </c>
      <c r="C35" s="83" t="s">
        <v>513</v>
      </c>
      <c r="D35" s="83" t="s">
        <v>504</v>
      </c>
      <c r="E35" s="84">
        <v>32654</v>
      </c>
      <c r="F35" s="85">
        <v>16.48</v>
      </c>
      <c r="G35" s="84">
        <v>205.2</v>
      </c>
      <c r="H35" s="86">
        <f t="shared" si="0"/>
        <v>1104259.0118400001</v>
      </c>
      <c r="I35" s="77">
        <f t="shared" si="1"/>
        <v>32654</v>
      </c>
      <c r="J35" s="77">
        <f t="shared" si="2"/>
        <v>538137.92000000004</v>
      </c>
      <c r="K35" s="77">
        <f t="shared" si="3"/>
        <v>0</v>
      </c>
    </row>
    <row r="36" spans="1:11" s="77" customFormat="1">
      <c r="A36" s="82">
        <v>2016</v>
      </c>
      <c r="B36" s="82">
        <v>165</v>
      </c>
      <c r="C36" s="83" t="s">
        <v>513</v>
      </c>
      <c r="D36" s="83" t="s">
        <v>504</v>
      </c>
      <c r="E36" s="84">
        <v>48088</v>
      </c>
      <c r="F36" s="85">
        <v>16.48</v>
      </c>
      <c r="G36" s="84">
        <v>207</v>
      </c>
      <c r="H36" s="86">
        <f t="shared" si="0"/>
        <v>1640454.7967999999</v>
      </c>
      <c r="I36" s="77">
        <f t="shared" si="1"/>
        <v>48088</v>
      </c>
      <c r="J36" s="77">
        <f t="shared" si="2"/>
        <v>792490.24</v>
      </c>
      <c r="K36" s="77">
        <f t="shared" si="3"/>
        <v>0</v>
      </c>
    </row>
    <row r="37" spans="1:11" s="77" customFormat="1">
      <c r="A37" s="82">
        <v>2016</v>
      </c>
      <c r="B37" s="82">
        <v>207</v>
      </c>
      <c r="C37" s="83" t="s">
        <v>503</v>
      </c>
      <c r="D37" s="83" t="s">
        <v>504</v>
      </c>
      <c r="E37" s="84">
        <v>13452</v>
      </c>
      <c r="F37" s="85">
        <v>21.462</v>
      </c>
      <c r="G37" s="84">
        <v>419.7</v>
      </c>
      <c r="H37" s="86">
        <f t="shared" si="0"/>
        <v>1211702.540328</v>
      </c>
      <c r="I37" s="77">
        <f t="shared" si="1"/>
        <v>13452</v>
      </c>
      <c r="J37" s="77">
        <f t="shared" si="2"/>
        <v>288706.82400000002</v>
      </c>
      <c r="K37" s="77">
        <f t="shared" si="3"/>
        <v>0</v>
      </c>
    </row>
    <row r="38" spans="1:11" s="77" customFormat="1">
      <c r="A38" s="82">
        <v>2016</v>
      </c>
      <c r="B38" s="82">
        <v>298</v>
      </c>
      <c r="C38" s="83" t="s">
        <v>513</v>
      </c>
      <c r="D38" s="83" t="s">
        <v>504</v>
      </c>
      <c r="E38" s="84">
        <v>60830</v>
      </c>
      <c r="F38" s="85">
        <v>16.8</v>
      </c>
      <c r="G38" s="84" t="s">
        <v>514</v>
      </c>
      <c r="H38" s="86" t="str">
        <f t="shared" si="0"/>
        <v/>
      </c>
      <c r="I38" s="77" t="str">
        <f t="shared" si="1"/>
        <v/>
      </c>
      <c r="J38" s="77" t="str">
        <f t="shared" si="2"/>
        <v/>
      </c>
      <c r="K38" s="77">
        <f t="shared" si="3"/>
        <v>0</v>
      </c>
    </row>
    <row r="39" spans="1:11" s="77" customFormat="1">
      <c r="A39" s="82">
        <v>2016</v>
      </c>
      <c r="B39" s="82">
        <v>298</v>
      </c>
      <c r="C39" s="83" t="s">
        <v>513</v>
      </c>
      <c r="D39" s="83" t="s">
        <v>504</v>
      </c>
      <c r="E39" s="84">
        <v>16425</v>
      </c>
      <c r="F39" s="85">
        <v>17.079999999999998</v>
      </c>
      <c r="G39" s="84" t="s">
        <v>514</v>
      </c>
      <c r="H39" s="86" t="str">
        <f t="shared" si="0"/>
        <v/>
      </c>
      <c r="I39" s="77" t="str">
        <f t="shared" si="1"/>
        <v/>
      </c>
      <c r="J39" s="77" t="str">
        <f t="shared" si="2"/>
        <v/>
      </c>
      <c r="K39" s="77">
        <f t="shared" si="3"/>
        <v>0</v>
      </c>
    </row>
    <row r="40" spans="1:11" s="77" customFormat="1">
      <c r="A40" s="82">
        <v>2016</v>
      </c>
      <c r="B40" s="82">
        <v>298</v>
      </c>
      <c r="C40" s="83" t="s">
        <v>513</v>
      </c>
      <c r="D40" s="83" t="s">
        <v>504</v>
      </c>
      <c r="E40" s="84">
        <v>80473</v>
      </c>
      <c r="F40" s="85">
        <v>16.53</v>
      </c>
      <c r="G40" s="84" t="s">
        <v>514</v>
      </c>
      <c r="H40" s="86" t="str">
        <f t="shared" si="0"/>
        <v/>
      </c>
      <c r="I40" s="77" t="str">
        <f t="shared" si="1"/>
        <v/>
      </c>
      <c r="J40" s="77" t="str">
        <f t="shared" si="2"/>
        <v/>
      </c>
      <c r="K40" s="77">
        <f t="shared" si="3"/>
        <v>0</v>
      </c>
    </row>
    <row r="41" spans="1:11" s="77" customFormat="1">
      <c r="A41" s="82">
        <v>2016</v>
      </c>
      <c r="B41" s="82">
        <v>298</v>
      </c>
      <c r="C41" s="83" t="s">
        <v>512</v>
      </c>
      <c r="D41" s="83" t="s">
        <v>504</v>
      </c>
      <c r="E41" s="84">
        <v>211110</v>
      </c>
      <c r="F41" s="85">
        <v>13.39</v>
      </c>
      <c r="G41" s="84" t="s">
        <v>514</v>
      </c>
      <c r="H41" s="86" t="str">
        <f t="shared" si="0"/>
        <v/>
      </c>
      <c r="I41" s="77" t="str">
        <f t="shared" si="1"/>
        <v/>
      </c>
      <c r="J41" s="77" t="str">
        <f t="shared" si="2"/>
        <v/>
      </c>
      <c r="K41" s="77">
        <f t="shared" si="3"/>
        <v>1</v>
      </c>
    </row>
    <row r="42" spans="1:11" s="77" customFormat="1">
      <c r="A42" s="82">
        <v>2016</v>
      </c>
      <c r="B42" s="82">
        <v>298</v>
      </c>
      <c r="C42" s="83" t="s">
        <v>513</v>
      </c>
      <c r="D42" s="83" t="s">
        <v>504</v>
      </c>
      <c r="E42" s="84">
        <v>16458</v>
      </c>
      <c r="F42" s="85">
        <v>16.649999999999999</v>
      </c>
      <c r="G42" s="84" t="s">
        <v>514</v>
      </c>
      <c r="H42" s="86" t="str">
        <f t="shared" si="0"/>
        <v/>
      </c>
      <c r="I42" s="77" t="str">
        <f t="shared" si="1"/>
        <v/>
      </c>
      <c r="J42" s="77" t="str">
        <f t="shared" si="2"/>
        <v/>
      </c>
      <c r="K42" s="77">
        <f t="shared" si="3"/>
        <v>0</v>
      </c>
    </row>
    <row r="43" spans="1:11" s="77" customFormat="1">
      <c r="A43" s="82">
        <v>2016</v>
      </c>
      <c r="B43" s="82">
        <v>298</v>
      </c>
      <c r="C43" s="83" t="s">
        <v>513</v>
      </c>
      <c r="D43" s="83" t="s">
        <v>504</v>
      </c>
      <c r="E43" s="84">
        <v>32902</v>
      </c>
      <c r="F43" s="85">
        <v>16.95</v>
      </c>
      <c r="G43" s="84" t="s">
        <v>514</v>
      </c>
      <c r="H43" s="86" t="str">
        <f t="shared" si="0"/>
        <v/>
      </c>
      <c r="I43" s="77" t="str">
        <f t="shared" si="1"/>
        <v/>
      </c>
      <c r="J43" s="77" t="str">
        <f t="shared" si="2"/>
        <v/>
      </c>
      <c r="K43" s="77">
        <f t="shared" si="3"/>
        <v>0</v>
      </c>
    </row>
    <row r="44" spans="1:11" s="77" customFormat="1">
      <c r="A44" s="82">
        <v>2016</v>
      </c>
      <c r="B44" s="82">
        <v>298</v>
      </c>
      <c r="C44" s="83" t="s">
        <v>513</v>
      </c>
      <c r="D44" s="83" t="s">
        <v>504</v>
      </c>
      <c r="E44" s="84">
        <v>16476</v>
      </c>
      <c r="F44" s="85">
        <v>17.920000000000002</v>
      </c>
      <c r="G44" s="84" t="s">
        <v>514</v>
      </c>
      <c r="H44" s="86" t="str">
        <f t="shared" si="0"/>
        <v/>
      </c>
      <c r="I44" s="77" t="str">
        <f t="shared" si="1"/>
        <v/>
      </c>
      <c r="J44" s="77" t="str">
        <f t="shared" si="2"/>
        <v/>
      </c>
      <c r="K44" s="77">
        <f t="shared" si="3"/>
        <v>0</v>
      </c>
    </row>
    <row r="45" spans="1:11" s="77" customFormat="1">
      <c r="A45" s="82">
        <v>2016</v>
      </c>
      <c r="B45" s="82">
        <v>469</v>
      </c>
      <c r="C45" s="83" t="s">
        <v>503</v>
      </c>
      <c r="D45" s="83" t="s">
        <v>504</v>
      </c>
      <c r="E45" s="84">
        <v>66014</v>
      </c>
      <c r="F45" s="85">
        <v>22.5</v>
      </c>
      <c r="G45" s="84">
        <v>279.39999999999998</v>
      </c>
      <c r="H45" s="86">
        <f t="shared" si="0"/>
        <v>4149970.1099999994</v>
      </c>
      <c r="I45" s="77">
        <f t="shared" si="1"/>
        <v>66014</v>
      </c>
      <c r="J45" s="77">
        <f t="shared" si="2"/>
        <v>1485315</v>
      </c>
      <c r="K45" s="77">
        <f t="shared" si="3"/>
        <v>0</v>
      </c>
    </row>
    <row r="46" spans="1:11" s="77" customFormat="1">
      <c r="A46" s="82">
        <v>2016</v>
      </c>
      <c r="B46" s="82">
        <v>470</v>
      </c>
      <c r="C46" s="83" t="s">
        <v>513</v>
      </c>
      <c r="D46" s="83" t="s">
        <v>504</v>
      </c>
      <c r="E46" s="84">
        <v>41986</v>
      </c>
      <c r="F46" s="85">
        <v>17.22</v>
      </c>
      <c r="G46" s="84">
        <v>141.9</v>
      </c>
      <c r="H46" s="86">
        <f t="shared" si="0"/>
        <v>1025935.46748</v>
      </c>
      <c r="I46" s="77">
        <f t="shared" si="1"/>
        <v>41986</v>
      </c>
      <c r="J46" s="77">
        <f t="shared" si="2"/>
        <v>722998.91999999993</v>
      </c>
      <c r="K46" s="77">
        <f t="shared" si="3"/>
        <v>0</v>
      </c>
    </row>
    <row r="47" spans="1:11" s="77" customFormat="1">
      <c r="A47" s="82">
        <v>2016</v>
      </c>
      <c r="B47" s="82">
        <v>470</v>
      </c>
      <c r="C47" s="83" t="s">
        <v>513</v>
      </c>
      <c r="D47" s="83" t="s">
        <v>504</v>
      </c>
      <c r="E47" s="84">
        <v>41093</v>
      </c>
      <c r="F47" s="85">
        <v>17.32</v>
      </c>
      <c r="G47" s="84">
        <v>152.30000000000001</v>
      </c>
      <c r="H47" s="86">
        <f t="shared" si="0"/>
        <v>1083965.9474800001</v>
      </c>
      <c r="I47" s="77">
        <f t="shared" si="1"/>
        <v>41093</v>
      </c>
      <c r="J47" s="77">
        <f t="shared" si="2"/>
        <v>711730.76</v>
      </c>
      <c r="K47" s="77">
        <f t="shared" si="3"/>
        <v>0</v>
      </c>
    </row>
    <row r="48" spans="1:11" s="77" customFormat="1">
      <c r="A48" s="82">
        <v>2016</v>
      </c>
      <c r="B48" s="82">
        <v>470</v>
      </c>
      <c r="C48" s="83" t="s">
        <v>513</v>
      </c>
      <c r="D48" s="83" t="s">
        <v>504</v>
      </c>
      <c r="E48" s="84">
        <v>14077</v>
      </c>
      <c r="F48" s="85">
        <v>17.78</v>
      </c>
      <c r="G48" s="84">
        <v>143.9</v>
      </c>
      <c r="H48" s="86">
        <f t="shared" si="0"/>
        <v>360165.95734000002</v>
      </c>
      <c r="I48" s="77">
        <f t="shared" si="1"/>
        <v>14077</v>
      </c>
      <c r="J48" s="77">
        <f t="shared" si="2"/>
        <v>250289.06000000003</v>
      </c>
      <c r="K48" s="77">
        <f t="shared" si="3"/>
        <v>0</v>
      </c>
    </row>
    <row r="49" spans="1:11" s="77" customFormat="1">
      <c r="A49" s="82">
        <v>2016</v>
      </c>
      <c r="B49" s="82">
        <v>470</v>
      </c>
      <c r="C49" s="83" t="s">
        <v>513</v>
      </c>
      <c r="D49" s="83" t="s">
        <v>504</v>
      </c>
      <c r="E49" s="84">
        <v>140250</v>
      </c>
      <c r="F49" s="85">
        <v>18.03</v>
      </c>
      <c r="G49" s="84">
        <v>136.5</v>
      </c>
      <c r="H49" s="86">
        <f t="shared" si="0"/>
        <v>3451685.7375000003</v>
      </c>
      <c r="I49" s="77">
        <f t="shared" si="1"/>
        <v>140250</v>
      </c>
      <c r="J49" s="77">
        <f t="shared" si="2"/>
        <v>2528707.5</v>
      </c>
      <c r="K49" s="77">
        <f t="shared" si="3"/>
        <v>0</v>
      </c>
    </row>
    <row r="50" spans="1:11" s="77" customFormat="1">
      <c r="A50" s="82">
        <v>2016</v>
      </c>
      <c r="B50" s="82">
        <v>470</v>
      </c>
      <c r="C50" s="83" t="s">
        <v>513</v>
      </c>
      <c r="D50" s="83" t="s">
        <v>504</v>
      </c>
      <c r="E50" s="84">
        <v>41386</v>
      </c>
      <c r="F50" s="85">
        <v>17.260000000000002</v>
      </c>
      <c r="G50" s="84">
        <v>154</v>
      </c>
      <c r="H50" s="86">
        <f t="shared" si="0"/>
        <v>1100056.4344000001</v>
      </c>
      <c r="I50" s="77">
        <f t="shared" si="1"/>
        <v>41386</v>
      </c>
      <c r="J50" s="77">
        <f t="shared" si="2"/>
        <v>714322.3600000001</v>
      </c>
      <c r="K50" s="77">
        <f t="shared" si="3"/>
        <v>0</v>
      </c>
    </row>
    <row r="51" spans="1:11" s="77" customFormat="1">
      <c r="A51" s="82">
        <v>2016</v>
      </c>
      <c r="B51" s="82">
        <v>470</v>
      </c>
      <c r="C51" s="83" t="s">
        <v>513</v>
      </c>
      <c r="D51" s="83" t="s">
        <v>504</v>
      </c>
      <c r="E51" s="84">
        <v>41804</v>
      </c>
      <c r="F51" s="85">
        <v>17.22</v>
      </c>
      <c r="G51" s="84">
        <v>143.80000000000001</v>
      </c>
      <c r="H51" s="86">
        <f t="shared" si="0"/>
        <v>1035165.69744</v>
      </c>
      <c r="I51" s="77">
        <f t="shared" si="1"/>
        <v>41804</v>
      </c>
      <c r="J51" s="77">
        <f t="shared" si="2"/>
        <v>719864.88</v>
      </c>
      <c r="K51" s="77">
        <f t="shared" si="3"/>
        <v>0</v>
      </c>
    </row>
    <row r="52" spans="1:11" s="77" customFormat="1">
      <c r="A52" s="82">
        <v>2016</v>
      </c>
      <c r="B52" s="82">
        <v>470</v>
      </c>
      <c r="C52" s="83" t="s">
        <v>513</v>
      </c>
      <c r="D52" s="83" t="s">
        <v>504</v>
      </c>
      <c r="E52" s="84">
        <v>14103</v>
      </c>
      <c r="F52" s="85">
        <v>17.22</v>
      </c>
      <c r="G52" s="84">
        <v>126.3</v>
      </c>
      <c r="H52" s="86">
        <f t="shared" si="0"/>
        <v>306724.17257999995</v>
      </c>
      <c r="I52" s="77">
        <f t="shared" si="1"/>
        <v>14103</v>
      </c>
      <c r="J52" s="77">
        <f t="shared" si="2"/>
        <v>242853.65999999997</v>
      </c>
      <c r="K52" s="77">
        <f t="shared" si="3"/>
        <v>0</v>
      </c>
    </row>
    <row r="53" spans="1:11" s="77" customFormat="1">
      <c r="A53" s="82">
        <v>2016</v>
      </c>
      <c r="B53" s="82">
        <v>470</v>
      </c>
      <c r="C53" s="83" t="s">
        <v>513</v>
      </c>
      <c r="D53" s="83" t="s">
        <v>504</v>
      </c>
      <c r="E53" s="84">
        <v>84479</v>
      </c>
      <c r="F53" s="85">
        <v>17.28</v>
      </c>
      <c r="G53" s="84">
        <v>135.80000000000001</v>
      </c>
      <c r="H53" s="86">
        <f t="shared" si="0"/>
        <v>1982404.4889600002</v>
      </c>
      <c r="I53" s="77">
        <f t="shared" si="1"/>
        <v>84479</v>
      </c>
      <c r="J53" s="77">
        <f t="shared" si="2"/>
        <v>1459797.12</v>
      </c>
      <c r="K53" s="77">
        <f t="shared" si="3"/>
        <v>0</v>
      </c>
    </row>
    <row r="54" spans="1:11" s="77" customFormat="1">
      <c r="A54" s="82">
        <v>2016</v>
      </c>
      <c r="B54" s="82">
        <v>470</v>
      </c>
      <c r="C54" s="83" t="s">
        <v>513</v>
      </c>
      <c r="D54" s="83" t="s">
        <v>504</v>
      </c>
      <c r="E54" s="84">
        <v>28097</v>
      </c>
      <c r="F54" s="85">
        <v>17.600000000000001</v>
      </c>
      <c r="G54" s="84">
        <v>137.4</v>
      </c>
      <c r="H54" s="86">
        <f t="shared" si="0"/>
        <v>679452.89280000015</v>
      </c>
      <c r="I54" s="77">
        <f t="shared" si="1"/>
        <v>28097</v>
      </c>
      <c r="J54" s="77">
        <f t="shared" si="2"/>
        <v>494507.2</v>
      </c>
      <c r="K54" s="77">
        <f t="shared" si="3"/>
        <v>0</v>
      </c>
    </row>
    <row r="55" spans="1:11" s="77" customFormat="1">
      <c r="A55" s="82">
        <v>2016</v>
      </c>
      <c r="B55" s="82">
        <v>477</v>
      </c>
      <c r="C55" s="83" t="s">
        <v>503</v>
      </c>
      <c r="D55" s="83" t="s">
        <v>504</v>
      </c>
      <c r="E55" s="84">
        <v>43103</v>
      </c>
      <c r="F55" s="85">
        <v>22.59</v>
      </c>
      <c r="G55" s="84">
        <v>311.8</v>
      </c>
      <c r="H55" s="86">
        <f t="shared" si="0"/>
        <v>3035986.52886</v>
      </c>
      <c r="I55" s="77">
        <f t="shared" si="1"/>
        <v>43103</v>
      </c>
      <c r="J55" s="77">
        <f t="shared" si="2"/>
        <v>973696.77</v>
      </c>
      <c r="K55" s="77">
        <f t="shared" si="3"/>
        <v>0</v>
      </c>
    </row>
    <row r="56" spans="1:11" s="77" customFormat="1">
      <c r="A56" s="82">
        <v>2016</v>
      </c>
      <c r="B56" s="82">
        <v>492</v>
      </c>
      <c r="C56" s="83" t="s">
        <v>513</v>
      </c>
      <c r="D56" s="83" t="s">
        <v>504</v>
      </c>
      <c r="E56" s="84">
        <v>14103</v>
      </c>
      <c r="F56" s="85">
        <v>17.399999999999999</v>
      </c>
      <c r="G56" s="84">
        <v>138.6</v>
      </c>
      <c r="H56" s="86">
        <f t="shared" si="0"/>
        <v>340113.58919999993</v>
      </c>
      <c r="I56" s="77">
        <f t="shared" si="1"/>
        <v>14103</v>
      </c>
      <c r="J56" s="77">
        <f t="shared" si="2"/>
        <v>245392.19999999998</v>
      </c>
      <c r="K56" s="77">
        <f t="shared" si="3"/>
        <v>0</v>
      </c>
    </row>
    <row r="57" spans="1:11" s="77" customFormat="1">
      <c r="A57" s="82">
        <v>2016</v>
      </c>
      <c r="B57" s="82">
        <v>492</v>
      </c>
      <c r="C57" s="83" t="s">
        <v>513</v>
      </c>
      <c r="D57" s="83" t="s">
        <v>504</v>
      </c>
      <c r="E57" s="84">
        <v>56329</v>
      </c>
      <c r="F57" s="85">
        <v>17.5</v>
      </c>
      <c r="G57" s="84">
        <v>148.19999999999999</v>
      </c>
      <c r="H57" s="86">
        <f t="shared" si="0"/>
        <v>1460892.615</v>
      </c>
      <c r="I57" s="77">
        <f t="shared" si="1"/>
        <v>56329</v>
      </c>
      <c r="J57" s="77">
        <f t="shared" si="2"/>
        <v>985757.5</v>
      </c>
      <c r="K57" s="77">
        <f t="shared" si="3"/>
        <v>0</v>
      </c>
    </row>
    <row r="58" spans="1:11" s="77" customFormat="1">
      <c r="A58" s="82">
        <v>2016</v>
      </c>
      <c r="B58" s="82">
        <v>525</v>
      </c>
      <c r="C58" s="83" t="s">
        <v>503</v>
      </c>
      <c r="D58" s="83" t="s">
        <v>504</v>
      </c>
      <c r="E58" s="84">
        <v>118974</v>
      </c>
      <c r="F58" s="85">
        <v>22.46</v>
      </c>
      <c r="G58" s="84">
        <v>230.3</v>
      </c>
      <c r="H58" s="86">
        <f t="shared" si="0"/>
        <v>6153975.3601200003</v>
      </c>
      <c r="I58" s="77">
        <f t="shared" si="1"/>
        <v>118974</v>
      </c>
      <c r="J58" s="77">
        <f t="shared" si="2"/>
        <v>2672156.04</v>
      </c>
      <c r="K58" s="77">
        <f t="shared" si="3"/>
        <v>0</v>
      </c>
    </row>
    <row r="59" spans="1:11" s="77" customFormat="1">
      <c r="A59" s="82">
        <v>2016</v>
      </c>
      <c r="B59" s="82">
        <v>527</v>
      </c>
      <c r="C59" s="83" t="s">
        <v>503</v>
      </c>
      <c r="D59" s="83" t="s">
        <v>504</v>
      </c>
      <c r="E59" s="84">
        <v>28719</v>
      </c>
      <c r="F59" s="85">
        <v>20</v>
      </c>
      <c r="G59" s="84">
        <v>335</v>
      </c>
      <c r="H59" s="86">
        <f t="shared" si="0"/>
        <v>1924173</v>
      </c>
      <c r="I59" s="77">
        <f t="shared" si="1"/>
        <v>28719</v>
      </c>
      <c r="J59" s="77">
        <f t="shared" si="2"/>
        <v>574380</v>
      </c>
      <c r="K59" s="77">
        <f t="shared" si="3"/>
        <v>0</v>
      </c>
    </row>
    <row r="60" spans="1:11" s="77" customFormat="1">
      <c r="A60" s="82">
        <v>2016</v>
      </c>
      <c r="B60" s="82">
        <v>564</v>
      </c>
      <c r="C60" s="83" t="s">
        <v>503</v>
      </c>
      <c r="D60" s="83" t="s">
        <v>504</v>
      </c>
      <c r="E60" s="84">
        <v>36818</v>
      </c>
      <c r="F60" s="85">
        <v>23.62</v>
      </c>
      <c r="G60" s="84">
        <v>280.5</v>
      </c>
      <c r="H60" s="86">
        <f t="shared" si="0"/>
        <v>2439343.4538000003</v>
      </c>
      <c r="I60" s="77">
        <f t="shared" si="1"/>
        <v>36818</v>
      </c>
      <c r="J60" s="77">
        <f t="shared" si="2"/>
        <v>869641.16</v>
      </c>
      <c r="K60" s="77">
        <f t="shared" si="3"/>
        <v>0</v>
      </c>
    </row>
    <row r="61" spans="1:11" s="77" customFormat="1">
      <c r="A61" s="82">
        <v>2016</v>
      </c>
      <c r="B61" s="82">
        <v>564</v>
      </c>
      <c r="C61" s="83" t="s">
        <v>503</v>
      </c>
      <c r="D61" s="83" t="s">
        <v>504</v>
      </c>
      <c r="E61" s="84">
        <v>12339</v>
      </c>
      <c r="F61" s="85">
        <v>23.71</v>
      </c>
      <c r="G61" s="84">
        <v>278.60000000000002</v>
      </c>
      <c r="H61" s="86">
        <f t="shared" si="0"/>
        <v>815065.72434000007</v>
      </c>
      <c r="I61" s="77">
        <f t="shared" si="1"/>
        <v>12339</v>
      </c>
      <c r="J61" s="77">
        <f t="shared" si="2"/>
        <v>292557.69</v>
      </c>
      <c r="K61" s="77">
        <f t="shared" si="3"/>
        <v>0</v>
      </c>
    </row>
    <row r="62" spans="1:11" s="77" customFormat="1">
      <c r="A62" s="82">
        <v>2016</v>
      </c>
      <c r="B62" s="82">
        <v>568</v>
      </c>
      <c r="C62" s="83" t="s">
        <v>513</v>
      </c>
      <c r="D62" s="83" t="s">
        <v>504</v>
      </c>
      <c r="E62" s="84">
        <v>84877</v>
      </c>
      <c r="F62" s="85">
        <v>18.41</v>
      </c>
      <c r="G62" s="84" t="s">
        <v>514</v>
      </c>
      <c r="H62" s="86" t="str">
        <f t="shared" si="0"/>
        <v/>
      </c>
      <c r="I62" s="77" t="str">
        <f t="shared" si="1"/>
        <v/>
      </c>
      <c r="J62" s="77" t="str">
        <f t="shared" si="2"/>
        <v/>
      </c>
      <c r="K62" s="77">
        <f t="shared" si="3"/>
        <v>0</v>
      </c>
    </row>
    <row r="63" spans="1:11" s="77" customFormat="1">
      <c r="A63" s="82">
        <v>2016</v>
      </c>
      <c r="B63" s="82">
        <v>602</v>
      </c>
      <c r="C63" s="83" t="s">
        <v>503</v>
      </c>
      <c r="D63" s="83" t="s">
        <v>504</v>
      </c>
      <c r="E63" s="84">
        <v>120133</v>
      </c>
      <c r="F63" s="85">
        <v>26.04</v>
      </c>
      <c r="G63" s="84" t="s">
        <v>514</v>
      </c>
      <c r="H63" s="86" t="str">
        <f t="shared" si="0"/>
        <v/>
      </c>
      <c r="I63" s="77" t="str">
        <f t="shared" si="1"/>
        <v/>
      </c>
      <c r="J63" s="77" t="str">
        <f t="shared" si="2"/>
        <v/>
      </c>
      <c r="K63" s="77">
        <f t="shared" si="3"/>
        <v>0</v>
      </c>
    </row>
    <row r="64" spans="1:11" s="77" customFormat="1">
      <c r="A64" s="82">
        <v>2016</v>
      </c>
      <c r="B64" s="82">
        <v>628</v>
      </c>
      <c r="C64" s="83" t="s">
        <v>503</v>
      </c>
      <c r="D64" s="83" t="s">
        <v>504</v>
      </c>
      <c r="E64" s="84">
        <v>11822</v>
      </c>
      <c r="F64" s="85">
        <v>24.207999999999998</v>
      </c>
      <c r="G64" s="84">
        <v>303.8</v>
      </c>
      <c r="H64" s="86">
        <f t="shared" si="0"/>
        <v>869436.03308800003</v>
      </c>
      <c r="I64" s="77">
        <f t="shared" si="1"/>
        <v>11822</v>
      </c>
      <c r="J64" s="77">
        <f t="shared" si="2"/>
        <v>286186.97599999997</v>
      </c>
      <c r="K64" s="77">
        <f t="shared" si="3"/>
        <v>0</v>
      </c>
    </row>
    <row r="65" spans="1:11" s="77" customFormat="1">
      <c r="A65" s="82">
        <v>2016</v>
      </c>
      <c r="B65" s="82">
        <v>628</v>
      </c>
      <c r="C65" s="83" t="s">
        <v>503</v>
      </c>
      <c r="D65" s="83" t="s">
        <v>504</v>
      </c>
      <c r="E65" s="84">
        <v>14502</v>
      </c>
      <c r="F65" s="85">
        <v>21.942</v>
      </c>
      <c r="G65" s="84">
        <v>384</v>
      </c>
      <c r="H65" s="86">
        <f t="shared" si="0"/>
        <v>1221899.0745599999</v>
      </c>
      <c r="I65" s="77">
        <f t="shared" si="1"/>
        <v>14502</v>
      </c>
      <c r="J65" s="77">
        <f t="shared" si="2"/>
        <v>318202.88400000002</v>
      </c>
      <c r="K65" s="77">
        <f t="shared" si="3"/>
        <v>0</v>
      </c>
    </row>
    <row r="66" spans="1:11" s="77" customFormat="1">
      <c r="A66" s="82">
        <v>2016</v>
      </c>
      <c r="B66" s="82">
        <v>628</v>
      </c>
      <c r="C66" s="83" t="s">
        <v>503</v>
      </c>
      <c r="D66" s="83" t="s">
        <v>504</v>
      </c>
      <c r="E66" s="84">
        <v>16269</v>
      </c>
      <c r="F66" s="85">
        <v>22.896000000000001</v>
      </c>
      <c r="G66" s="84">
        <v>364.8</v>
      </c>
      <c r="H66" s="86">
        <f t="shared" si="0"/>
        <v>1358861.8475520001</v>
      </c>
      <c r="I66" s="77">
        <f t="shared" si="1"/>
        <v>16269</v>
      </c>
      <c r="J66" s="77">
        <f t="shared" si="2"/>
        <v>372495.02400000003</v>
      </c>
      <c r="K66" s="77">
        <f t="shared" si="3"/>
        <v>0</v>
      </c>
    </row>
    <row r="67" spans="1:11" s="77" customFormat="1">
      <c r="A67" s="82">
        <v>2016</v>
      </c>
      <c r="B67" s="82">
        <v>641</v>
      </c>
      <c r="C67" s="83" t="s">
        <v>503</v>
      </c>
      <c r="D67" s="83" t="s">
        <v>504</v>
      </c>
      <c r="E67" s="84">
        <v>149602</v>
      </c>
      <c r="F67" s="85">
        <v>23.728000000000002</v>
      </c>
      <c r="G67" s="84">
        <v>220.2</v>
      </c>
      <c r="H67" s="86">
        <f t="shared" si="0"/>
        <v>7816563.2757120002</v>
      </c>
      <c r="I67" s="77">
        <f t="shared" si="1"/>
        <v>149602</v>
      </c>
      <c r="J67" s="77">
        <f t="shared" si="2"/>
        <v>3549756.2560000001</v>
      </c>
      <c r="K67" s="77">
        <f t="shared" si="3"/>
        <v>0</v>
      </c>
    </row>
    <row r="68" spans="1:11" s="77" customFormat="1">
      <c r="A68" s="82">
        <v>2016</v>
      </c>
      <c r="B68" s="82">
        <v>643</v>
      </c>
      <c r="C68" s="83" t="s">
        <v>503</v>
      </c>
      <c r="D68" s="83" t="s">
        <v>504</v>
      </c>
      <c r="E68" s="84">
        <v>1479</v>
      </c>
      <c r="F68" s="85">
        <v>23.728000000000002</v>
      </c>
      <c r="G68" s="84">
        <v>316.7</v>
      </c>
      <c r="H68" s="86">
        <f t="shared" si="0"/>
        <v>111141.78590399999</v>
      </c>
      <c r="I68" s="77">
        <f t="shared" si="1"/>
        <v>1479</v>
      </c>
      <c r="J68" s="77">
        <f t="shared" si="2"/>
        <v>35093.712</v>
      </c>
      <c r="K68" s="77">
        <f t="shared" si="3"/>
        <v>0</v>
      </c>
    </row>
    <row r="69" spans="1:11" s="77" customFormat="1">
      <c r="A69" s="82">
        <v>2016</v>
      </c>
      <c r="B69" s="82">
        <v>645</v>
      </c>
      <c r="C69" s="83" t="s">
        <v>503</v>
      </c>
      <c r="D69" s="83" t="s">
        <v>504</v>
      </c>
      <c r="E69" s="84">
        <v>129264</v>
      </c>
      <c r="F69" s="85">
        <v>23.34</v>
      </c>
      <c r="G69" s="84">
        <v>350.5</v>
      </c>
      <c r="H69" s="86">
        <f t="shared" si="0"/>
        <v>10574661.2688</v>
      </c>
      <c r="I69" s="77">
        <f t="shared" si="1"/>
        <v>129264</v>
      </c>
      <c r="J69" s="77">
        <f t="shared" si="2"/>
        <v>3017021.76</v>
      </c>
      <c r="K69" s="77">
        <f t="shared" si="3"/>
        <v>0</v>
      </c>
    </row>
    <row r="70" spans="1:11" s="77" customFormat="1">
      <c r="A70" s="82">
        <v>2016</v>
      </c>
      <c r="B70" s="82">
        <v>645</v>
      </c>
      <c r="C70" s="83" t="s">
        <v>503</v>
      </c>
      <c r="D70" s="83" t="s">
        <v>504</v>
      </c>
      <c r="E70" s="84">
        <v>38885</v>
      </c>
      <c r="F70" s="85">
        <v>26</v>
      </c>
      <c r="G70" s="84">
        <v>353.2</v>
      </c>
      <c r="H70" s="86">
        <f t="shared" si="0"/>
        <v>3570887.32</v>
      </c>
      <c r="I70" s="77">
        <f t="shared" si="1"/>
        <v>38885</v>
      </c>
      <c r="J70" s="77">
        <f t="shared" si="2"/>
        <v>1011010</v>
      </c>
      <c r="K70" s="77">
        <f t="shared" si="3"/>
        <v>0</v>
      </c>
    </row>
    <row r="71" spans="1:11" s="77" customFormat="1">
      <c r="A71" s="82">
        <v>2016</v>
      </c>
      <c r="B71" s="82">
        <v>667</v>
      </c>
      <c r="C71" s="83" t="s">
        <v>503</v>
      </c>
      <c r="D71" s="83" t="s">
        <v>504</v>
      </c>
      <c r="E71" s="84">
        <v>40232</v>
      </c>
      <c r="F71" s="85">
        <v>22.91</v>
      </c>
      <c r="G71" s="84">
        <v>217.8</v>
      </c>
      <c r="H71" s="86">
        <f t="shared" ref="H71:H134" si="4">IF(I71="","",G71/100*F71*E71)</f>
        <v>2007495.5313599999</v>
      </c>
      <c r="I71" s="77">
        <f t="shared" ref="I71:I134" si="5">IF(OR(G71=".",F71=".",E71="."),"",E71)</f>
        <v>40232</v>
      </c>
      <c r="J71" s="77">
        <f t="shared" ref="J71:J134" si="6">IF(I71="","",F71*I71)</f>
        <v>921715.12</v>
      </c>
      <c r="K71" s="77">
        <f t="shared" ref="K71:K134" si="7">IF(C71="LIG",1,0)</f>
        <v>0</v>
      </c>
    </row>
    <row r="72" spans="1:11" s="77" customFormat="1">
      <c r="A72" s="82">
        <v>2016</v>
      </c>
      <c r="B72" s="82">
        <v>676</v>
      </c>
      <c r="C72" s="83" t="s">
        <v>503</v>
      </c>
      <c r="D72" s="83" t="s">
        <v>504</v>
      </c>
      <c r="E72" s="84">
        <v>38786</v>
      </c>
      <c r="F72" s="85">
        <v>23.44</v>
      </c>
      <c r="G72" s="84">
        <v>292.5</v>
      </c>
      <c r="H72" s="86">
        <f t="shared" si="4"/>
        <v>2659245.7319999998</v>
      </c>
      <c r="I72" s="77">
        <f t="shared" si="5"/>
        <v>38786</v>
      </c>
      <c r="J72" s="77">
        <f t="shared" si="6"/>
        <v>909143.84000000008</v>
      </c>
      <c r="K72" s="77">
        <f t="shared" si="7"/>
        <v>0</v>
      </c>
    </row>
    <row r="73" spans="1:11" s="77" customFormat="1">
      <c r="A73" s="82">
        <v>2016</v>
      </c>
      <c r="B73" s="82">
        <v>703</v>
      </c>
      <c r="C73" s="83" t="s">
        <v>503</v>
      </c>
      <c r="D73" s="83" t="s">
        <v>504</v>
      </c>
      <c r="E73" s="84">
        <v>44758</v>
      </c>
      <c r="F73" s="85">
        <v>23.64</v>
      </c>
      <c r="G73" s="84">
        <v>349.2</v>
      </c>
      <c r="H73" s="86">
        <f t="shared" si="4"/>
        <v>3694812.2870400003</v>
      </c>
      <c r="I73" s="77">
        <f t="shared" si="5"/>
        <v>44758</v>
      </c>
      <c r="J73" s="77">
        <f t="shared" si="6"/>
        <v>1058079.1200000001</v>
      </c>
      <c r="K73" s="77">
        <f t="shared" si="7"/>
        <v>0</v>
      </c>
    </row>
    <row r="74" spans="1:11" s="77" customFormat="1">
      <c r="A74" s="82">
        <v>2016</v>
      </c>
      <c r="B74" s="82">
        <v>703</v>
      </c>
      <c r="C74" s="83" t="s">
        <v>503</v>
      </c>
      <c r="D74" s="83" t="s">
        <v>504</v>
      </c>
      <c r="E74" s="84">
        <v>77706</v>
      </c>
      <c r="F74" s="85">
        <v>23.34</v>
      </c>
      <c r="G74" s="84">
        <v>481.7</v>
      </c>
      <c r="H74" s="86">
        <f t="shared" si="4"/>
        <v>8736390.7786800005</v>
      </c>
      <c r="I74" s="77">
        <f t="shared" si="5"/>
        <v>77706</v>
      </c>
      <c r="J74" s="77">
        <f t="shared" si="6"/>
        <v>1813658.04</v>
      </c>
      <c r="K74" s="77">
        <f t="shared" si="7"/>
        <v>0</v>
      </c>
    </row>
    <row r="75" spans="1:11" s="77" customFormat="1">
      <c r="A75" s="82">
        <v>2016</v>
      </c>
      <c r="B75" s="82">
        <v>703</v>
      </c>
      <c r="C75" s="83" t="s">
        <v>503</v>
      </c>
      <c r="D75" s="83" t="s">
        <v>504</v>
      </c>
      <c r="E75" s="84">
        <v>11092</v>
      </c>
      <c r="F75" s="85">
        <v>23.094000000000001</v>
      </c>
      <c r="G75" s="84">
        <v>356.8</v>
      </c>
      <c r="H75" s="86">
        <f t="shared" si="4"/>
        <v>913974.05606400012</v>
      </c>
      <c r="I75" s="77">
        <f t="shared" si="5"/>
        <v>11092</v>
      </c>
      <c r="J75" s="77">
        <f t="shared" si="6"/>
        <v>256158.64800000002</v>
      </c>
      <c r="K75" s="77">
        <f t="shared" si="7"/>
        <v>0</v>
      </c>
    </row>
    <row r="76" spans="1:11" s="77" customFormat="1">
      <c r="A76" s="82">
        <v>2016</v>
      </c>
      <c r="B76" s="82">
        <v>703</v>
      </c>
      <c r="C76" s="83" t="s">
        <v>503</v>
      </c>
      <c r="D76" s="83" t="s">
        <v>504</v>
      </c>
      <c r="E76" s="84">
        <v>12444</v>
      </c>
      <c r="F76" s="85">
        <v>24.212</v>
      </c>
      <c r="G76" s="84">
        <v>299.39999999999998</v>
      </c>
      <c r="H76" s="86">
        <f t="shared" si="4"/>
        <v>902074.61923199985</v>
      </c>
      <c r="I76" s="77">
        <f t="shared" si="5"/>
        <v>12444</v>
      </c>
      <c r="J76" s="77">
        <f t="shared" si="6"/>
        <v>301294.12799999997</v>
      </c>
      <c r="K76" s="77">
        <f t="shared" si="7"/>
        <v>0</v>
      </c>
    </row>
    <row r="77" spans="1:11" s="77" customFormat="1">
      <c r="A77" s="82">
        <v>2016</v>
      </c>
      <c r="B77" s="82">
        <v>703</v>
      </c>
      <c r="C77" s="83" t="s">
        <v>503</v>
      </c>
      <c r="D77" s="83" t="s">
        <v>504</v>
      </c>
      <c r="E77" s="84">
        <v>12689</v>
      </c>
      <c r="F77" s="85">
        <v>25.082000000000001</v>
      </c>
      <c r="G77" s="84">
        <v>314.60000000000002</v>
      </c>
      <c r="H77" s="86">
        <f t="shared" si="4"/>
        <v>1001263.2567080002</v>
      </c>
      <c r="I77" s="77">
        <f t="shared" si="5"/>
        <v>12689</v>
      </c>
      <c r="J77" s="77">
        <f t="shared" si="6"/>
        <v>318265.49800000002</v>
      </c>
      <c r="K77" s="77">
        <f t="shared" si="7"/>
        <v>0</v>
      </c>
    </row>
    <row r="78" spans="1:11" s="77" customFormat="1">
      <c r="A78" s="82">
        <v>2016</v>
      </c>
      <c r="B78" s="82">
        <v>703</v>
      </c>
      <c r="C78" s="83" t="s">
        <v>503</v>
      </c>
      <c r="D78" s="83" t="s">
        <v>504</v>
      </c>
      <c r="E78" s="84">
        <v>33555</v>
      </c>
      <c r="F78" s="85">
        <v>23.172000000000001</v>
      </c>
      <c r="G78" s="84">
        <v>277.10000000000002</v>
      </c>
      <c r="H78" s="86">
        <f t="shared" si="4"/>
        <v>2154553.5306600002</v>
      </c>
      <c r="I78" s="77">
        <f t="shared" si="5"/>
        <v>33555</v>
      </c>
      <c r="J78" s="77">
        <f t="shared" si="6"/>
        <v>777536.46</v>
      </c>
      <c r="K78" s="77">
        <f t="shared" si="7"/>
        <v>0</v>
      </c>
    </row>
    <row r="79" spans="1:11" s="77" customFormat="1">
      <c r="A79" s="82">
        <v>2016</v>
      </c>
      <c r="B79" s="82">
        <v>703</v>
      </c>
      <c r="C79" s="83" t="s">
        <v>503</v>
      </c>
      <c r="D79" s="83" t="s">
        <v>504</v>
      </c>
      <c r="E79" s="84">
        <v>44531</v>
      </c>
      <c r="F79" s="85">
        <v>23.498000000000001</v>
      </c>
      <c r="G79" s="84">
        <v>362.6</v>
      </c>
      <c r="H79" s="86">
        <f t="shared" si="4"/>
        <v>3794208.1021880009</v>
      </c>
      <c r="I79" s="77">
        <f t="shared" si="5"/>
        <v>44531</v>
      </c>
      <c r="J79" s="77">
        <f t="shared" si="6"/>
        <v>1046389.4380000001</v>
      </c>
      <c r="K79" s="77">
        <f t="shared" si="7"/>
        <v>0</v>
      </c>
    </row>
    <row r="80" spans="1:11" s="77" customFormat="1">
      <c r="A80" s="82">
        <v>2016</v>
      </c>
      <c r="B80" s="82">
        <v>703</v>
      </c>
      <c r="C80" s="83" t="s">
        <v>503</v>
      </c>
      <c r="D80" s="83" t="s">
        <v>504</v>
      </c>
      <c r="E80" s="84">
        <v>12688</v>
      </c>
      <c r="F80" s="85">
        <v>26.204000000000001</v>
      </c>
      <c r="G80" s="84">
        <v>286.10000000000002</v>
      </c>
      <c r="H80" s="86">
        <f t="shared" si="4"/>
        <v>951214.84307200008</v>
      </c>
      <c r="I80" s="77">
        <f t="shared" si="5"/>
        <v>12688</v>
      </c>
      <c r="J80" s="77">
        <f t="shared" si="6"/>
        <v>332476.35200000001</v>
      </c>
      <c r="K80" s="77">
        <f t="shared" si="7"/>
        <v>0</v>
      </c>
    </row>
    <row r="81" spans="1:11" s="77" customFormat="1">
      <c r="A81" s="82">
        <v>2016</v>
      </c>
      <c r="B81" s="82">
        <v>708</v>
      </c>
      <c r="C81" s="83" t="s">
        <v>503</v>
      </c>
      <c r="D81" s="83" t="s">
        <v>504</v>
      </c>
      <c r="E81" s="84">
        <v>12801</v>
      </c>
      <c r="F81" s="85">
        <v>23.488</v>
      </c>
      <c r="G81" s="84">
        <v>357.6</v>
      </c>
      <c r="H81" s="86">
        <f t="shared" si="4"/>
        <v>1075195.5194880001</v>
      </c>
      <c r="I81" s="77">
        <f t="shared" si="5"/>
        <v>12801</v>
      </c>
      <c r="J81" s="77">
        <f t="shared" si="6"/>
        <v>300669.88799999998</v>
      </c>
      <c r="K81" s="77">
        <f t="shared" si="7"/>
        <v>0</v>
      </c>
    </row>
    <row r="82" spans="1:11" s="77" customFormat="1">
      <c r="A82" s="82">
        <v>2016</v>
      </c>
      <c r="B82" s="82">
        <v>856</v>
      </c>
      <c r="C82" s="83" t="s">
        <v>513</v>
      </c>
      <c r="D82" s="83" t="s">
        <v>504</v>
      </c>
      <c r="E82" s="84">
        <v>48515</v>
      </c>
      <c r="F82" s="85">
        <v>17.600000000000001</v>
      </c>
      <c r="G82" s="84" t="s">
        <v>514</v>
      </c>
      <c r="H82" s="86" t="str">
        <f t="shared" si="4"/>
        <v/>
      </c>
      <c r="I82" s="77" t="str">
        <f t="shared" si="5"/>
        <v/>
      </c>
      <c r="J82" s="77" t="str">
        <f t="shared" si="6"/>
        <v/>
      </c>
      <c r="K82" s="77">
        <f t="shared" si="7"/>
        <v>0</v>
      </c>
    </row>
    <row r="83" spans="1:11" s="77" customFormat="1">
      <c r="A83" s="82">
        <v>2016</v>
      </c>
      <c r="B83" s="82">
        <v>856</v>
      </c>
      <c r="C83" s="83" t="s">
        <v>513</v>
      </c>
      <c r="D83" s="83" t="s">
        <v>504</v>
      </c>
      <c r="E83" s="84">
        <v>16364</v>
      </c>
      <c r="F83" s="85">
        <v>17.600000000000001</v>
      </c>
      <c r="G83" s="84" t="s">
        <v>514</v>
      </c>
      <c r="H83" s="86" t="str">
        <f t="shared" si="4"/>
        <v/>
      </c>
      <c r="I83" s="77" t="str">
        <f t="shared" si="5"/>
        <v/>
      </c>
      <c r="J83" s="77" t="str">
        <f t="shared" si="6"/>
        <v/>
      </c>
      <c r="K83" s="77">
        <f t="shared" si="7"/>
        <v>0</v>
      </c>
    </row>
    <row r="84" spans="1:11" s="77" customFormat="1">
      <c r="A84" s="82">
        <v>2016</v>
      </c>
      <c r="B84" s="82">
        <v>861</v>
      </c>
      <c r="C84" s="83" t="s">
        <v>513</v>
      </c>
      <c r="D84" s="83" t="s">
        <v>504</v>
      </c>
      <c r="E84" s="84">
        <v>236220</v>
      </c>
      <c r="F84" s="85">
        <v>17.600000000000001</v>
      </c>
      <c r="G84" s="84" t="s">
        <v>514</v>
      </c>
      <c r="H84" s="86" t="str">
        <f t="shared" si="4"/>
        <v/>
      </c>
      <c r="I84" s="77" t="str">
        <f t="shared" si="5"/>
        <v/>
      </c>
      <c r="J84" s="77" t="str">
        <f t="shared" si="6"/>
        <v/>
      </c>
      <c r="K84" s="77">
        <f t="shared" si="7"/>
        <v>0</v>
      </c>
    </row>
    <row r="85" spans="1:11" s="77" customFormat="1">
      <c r="A85" s="82">
        <v>2016</v>
      </c>
      <c r="B85" s="82">
        <v>861</v>
      </c>
      <c r="C85" s="83" t="s">
        <v>513</v>
      </c>
      <c r="D85" s="83" t="s">
        <v>504</v>
      </c>
      <c r="E85" s="84">
        <v>41687</v>
      </c>
      <c r="F85" s="85">
        <v>17.600000000000001</v>
      </c>
      <c r="G85" s="84" t="s">
        <v>514</v>
      </c>
      <c r="H85" s="86" t="str">
        <f t="shared" si="4"/>
        <v/>
      </c>
      <c r="I85" s="77" t="str">
        <f t="shared" si="5"/>
        <v/>
      </c>
      <c r="J85" s="77" t="str">
        <f t="shared" si="6"/>
        <v/>
      </c>
      <c r="K85" s="77">
        <f t="shared" si="7"/>
        <v>0</v>
      </c>
    </row>
    <row r="86" spans="1:11" s="77" customFormat="1">
      <c r="A86" s="82">
        <v>2016</v>
      </c>
      <c r="B86" s="82">
        <v>874</v>
      </c>
      <c r="C86" s="83" t="s">
        <v>513</v>
      </c>
      <c r="D86" s="83" t="s">
        <v>504</v>
      </c>
      <c r="E86" s="84">
        <v>57379</v>
      </c>
      <c r="F86" s="85">
        <v>17.22</v>
      </c>
      <c r="G86" s="84" t="s">
        <v>514</v>
      </c>
      <c r="H86" s="86" t="str">
        <f t="shared" si="4"/>
        <v/>
      </c>
      <c r="I86" s="77" t="str">
        <f t="shared" si="5"/>
        <v/>
      </c>
      <c r="J86" s="77" t="str">
        <f t="shared" si="6"/>
        <v/>
      </c>
      <c r="K86" s="77">
        <f t="shared" si="7"/>
        <v>0</v>
      </c>
    </row>
    <row r="87" spans="1:11" s="77" customFormat="1">
      <c r="A87" s="82">
        <v>2016</v>
      </c>
      <c r="B87" s="82">
        <v>876</v>
      </c>
      <c r="C87" s="83" t="s">
        <v>513</v>
      </c>
      <c r="D87" s="83" t="s">
        <v>504</v>
      </c>
      <c r="E87" s="84">
        <v>111130</v>
      </c>
      <c r="F87" s="85">
        <v>17.559999999999999</v>
      </c>
      <c r="G87" s="84" t="s">
        <v>514</v>
      </c>
      <c r="H87" s="86" t="str">
        <f t="shared" si="4"/>
        <v/>
      </c>
      <c r="I87" s="77" t="str">
        <f t="shared" si="5"/>
        <v/>
      </c>
      <c r="J87" s="77" t="str">
        <f t="shared" si="6"/>
        <v/>
      </c>
      <c r="K87" s="77">
        <f t="shared" si="7"/>
        <v>0</v>
      </c>
    </row>
    <row r="88" spans="1:11" s="77" customFormat="1">
      <c r="A88" s="82">
        <v>2016</v>
      </c>
      <c r="B88" s="82">
        <v>876</v>
      </c>
      <c r="C88" s="83" t="s">
        <v>513</v>
      </c>
      <c r="D88" s="83" t="s">
        <v>504</v>
      </c>
      <c r="E88" s="84">
        <v>111465</v>
      </c>
      <c r="F88" s="85">
        <v>17.68</v>
      </c>
      <c r="G88" s="84" t="s">
        <v>514</v>
      </c>
      <c r="H88" s="86" t="str">
        <f t="shared" si="4"/>
        <v/>
      </c>
      <c r="I88" s="77" t="str">
        <f t="shared" si="5"/>
        <v/>
      </c>
      <c r="J88" s="77" t="str">
        <f t="shared" si="6"/>
        <v/>
      </c>
      <c r="K88" s="77">
        <f t="shared" si="7"/>
        <v>0</v>
      </c>
    </row>
    <row r="89" spans="1:11" s="77" customFormat="1">
      <c r="A89" s="82">
        <v>2016</v>
      </c>
      <c r="B89" s="82">
        <v>879</v>
      </c>
      <c r="C89" s="83" t="s">
        <v>513</v>
      </c>
      <c r="D89" s="83" t="s">
        <v>504</v>
      </c>
      <c r="E89" s="84">
        <v>255855</v>
      </c>
      <c r="F89" s="85">
        <v>17.190000000000001</v>
      </c>
      <c r="G89" s="84" t="s">
        <v>514</v>
      </c>
      <c r="H89" s="86" t="str">
        <f t="shared" si="4"/>
        <v/>
      </c>
      <c r="I89" s="77" t="str">
        <f t="shared" si="5"/>
        <v/>
      </c>
      <c r="J89" s="77" t="str">
        <f t="shared" si="6"/>
        <v/>
      </c>
      <c r="K89" s="77">
        <f t="shared" si="7"/>
        <v>0</v>
      </c>
    </row>
    <row r="90" spans="1:11" s="77" customFormat="1">
      <c r="A90" s="82">
        <v>2016</v>
      </c>
      <c r="B90" s="82">
        <v>884</v>
      </c>
      <c r="C90" s="83" t="s">
        <v>513</v>
      </c>
      <c r="D90" s="83" t="s">
        <v>504</v>
      </c>
      <c r="E90" s="84">
        <v>141342</v>
      </c>
      <c r="F90" s="85">
        <v>17.16</v>
      </c>
      <c r="G90" s="84" t="s">
        <v>514</v>
      </c>
      <c r="H90" s="86" t="str">
        <f t="shared" si="4"/>
        <v/>
      </c>
      <c r="I90" s="77" t="str">
        <f t="shared" si="5"/>
        <v/>
      </c>
      <c r="J90" s="77" t="str">
        <f t="shared" si="6"/>
        <v/>
      </c>
      <c r="K90" s="77">
        <f t="shared" si="7"/>
        <v>0</v>
      </c>
    </row>
    <row r="91" spans="1:11" s="77" customFormat="1">
      <c r="A91" s="82">
        <v>2016</v>
      </c>
      <c r="B91" s="82">
        <v>887</v>
      </c>
      <c r="C91" s="83" t="s">
        <v>513</v>
      </c>
      <c r="D91" s="83" t="s">
        <v>504</v>
      </c>
      <c r="E91" s="84">
        <v>15633</v>
      </c>
      <c r="F91" s="85">
        <v>17.64</v>
      </c>
      <c r="G91" s="84" t="s">
        <v>514</v>
      </c>
      <c r="H91" s="86" t="str">
        <f t="shared" si="4"/>
        <v/>
      </c>
      <c r="I91" s="77" t="str">
        <f t="shared" si="5"/>
        <v/>
      </c>
      <c r="J91" s="77" t="str">
        <f t="shared" si="6"/>
        <v/>
      </c>
      <c r="K91" s="77">
        <f t="shared" si="7"/>
        <v>0</v>
      </c>
    </row>
    <row r="92" spans="1:11" s="77" customFormat="1">
      <c r="A92" s="82">
        <v>2016</v>
      </c>
      <c r="B92" s="82">
        <v>887</v>
      </c>
      <c r="C92" s="83" t="s">
        <v>513</v>
      </c>
      <c r="D92" s="83" t="s">
        <v>504</v>
      </c>
      <c r="E92" s="84">
        <v>127971</v>
      </c>
      <c r="F92" s="85">
        <v>17.64</v>
      </c>
      <c r="G92" s="84" t="s">
        <v>514</v>
      </c>
      <c r="H92" s="86" t="str">
        <f t="shared" si="4"/>
        <v/>
      </c>
      <c r="I92" s="77" t="str">
        <f t="shared" si="5"/>
        <v/>
      </c>
      <c r="J92" s="77" t="str">
        <f t="shared" si="6"/>
        <v/>
      </c>
      <c r="K92" s="77">
        <f t="shared" si="7"/>
        <v>0</v>
      </c>
    </row>
    <row r="93" spans="1:11" s="77" customFormat="1">
      <c r="A93" s="82">
        <v>2016</v>
      </c>
      <c r="B93" s="82">
        <v>887</v>
      </c>
      <c r="C93" s="83" t="s">
        <v>513</v>
      </c>
      <c r="D93" s="83" t="s">
        <v>504</v>
      </c>
      <c r="E93" s="84">
        <v>31800</v>
      </c>
      <c r="F93" s="85">
        <v>17.64</v>
      </c>
      <c r="G93" s="84" t="s">
        <v>514</v>
      </c>
      <c r="H93" s="86" t="str">
        <f t="shared" si="4"/>
        <v/>
      </c>
      <c r="I93" s="77" t="str">
        <f t="shared" si="5"/>
        <v/>
      </c>
      <c r="J93" s="77" t="str">
        <f t="shared" si="6"/>
        <v/>
      </c>
      <c r="K93" s="77">
        <f t="shared" si="7"/>
        <v>0</v>
      </c>
    </row>
    <row r="94" spans="1:11" s="77" customFormat="1">
      <c r="A94" s="82">
        <v>2016</v>
      </c>
      <c r="B94" s="82">
        <v>889</v>
      </c>
      <c r="C94" s="83" t="s">
        <v>513</v>
      </c>
      <c r="D94" s="83" t="s">
        <v>504</v>
      </c>
      <c r="E94" s="84">
        <v>111890</v>
      </c>
      <c r="F94" s="85">
        <v>17.600000000000001</v>
      </c>
      <c r="G94" s="84" t="s">
        <v>514</v>
      </c>
      <c r="H94" s="86" t="str">
        <f t="shared" si="4"/>
        <v/>
      </c>
      <c r="I94" s="77" t="str">
        <f t="shared" si="5"/>
        <v/>
      </c>
      <c r="J94" s="77" t="str">
        <f t="shared" si="6"/>
        <v/>
      </c>
      <c r="K94" s="77">
        <f t="shared" si="7"/>
        <v>0</v>
      </c>
    </row>
    <row r="95" spans="1:11" s="77" customFormat="1">
      <c r="A95" s="82">
        <v>2016</v>
      </c>
      <c r="B95" s="82">
        <v>889</v>
      </c>
      <c r="C95" s="83" t="s">
        <v>513</v>
      </c>
      <c r="D95" s="83" t="s">
        <v>504</v>
      </c>
      <c r="E95" s="84">
        <v>485678</v>
      </c>
      <c r="F95" s="85">
        <v>17.600000000000001</v>
      </c>
      <c r="G95" s="84" t="s">
        <v>514</v>
      </c>
      <c r="H95" s="86" t="str">
        <f t="shared" si="4"/>
        <v/>
      </c>
      <c r="I95" s="77" t="str">
        <f t="shared" si="5"/>
        <v/>
      </c>
      <c r="J95" s="77" t="str">
        <f t="shared" si="6"/>
        <v/>
      </c>
      <c r="K95" s="77">
        <f t="shared" si="7"/>
        <v>0</v>
      </c>
    </row>
    <row r="96" spans="1:11" s="77" customFormat="1">
      <c r="A96" s="82">
        <v>2016</v>
      </c>
      <c r="B96" s="82">
        <v>891</v>
      </c>
      <c r="C96" s="83" t="s">
        <v>513</v>
      </c>
      <c r="D96" s="83" t="s">
        <v>504</v>
      </c>
      <c r="E96" s="84">
        <v>30876</v>
      </c>
      <c r="F96" s="85">
        <v>17.600000000000001</v>
      </c>
      <c r="G96" s="84" t="s">
        <v>514</v>
      </c>
      <c r="H96" s="86" t="str">
        <f t="shared" si="4"/>
        <v/>
      </c>
      <c r="I96" s="77" t="str">
        <f t="shared" si="5"/>
        <v/>
      </c>
      <c r="J96" s="77" t="str">
        <f t="shared" si="6"/>
        <v/>
      </c>
      <c r="K96" s="77">
        <f t="shared" si="7"/>
        <v>0</v>
      </c>
    </row>
    <row r="97" spans="1:11" s="77" customFormat="1">
      <c r="A97" s="82">
        <v>2016</v>
      </c>
      <c r="B97" s="82">
        <v>891</v>
      </c>
      <c r="C97" s="83" t="s">
        <v>513</v>
      </c>
      <c r="D97" s="83" t="s">
        <v>504</v>
      </c>
      <c r="E97" s="84">
        <v>122806</v>
      </c>
      <c r="F97" s="85">
        <v>17.600000000000001</v>
      </c>
      <c r="G97" s="84" t="s">
        <v>514</v>
      </c>
      <c r="H97" s="86" t="str">
        <f t="shared" si="4"/>
        <v/>
      </c>
      <c r="I97" s="77" t="str">
        <f t="shared" si="5"/>
        <v/>
      </c>
      <c r="J97" s="77" t="str">
        <f t="shared" si="6"/>
        <v/>
      </c>
      <c r="K97" s="77">
        <f t="shared" si="7"/>
        <v>0</v>
      </c>
    </row>
    <row r="98" spans="1:11" s="77" customFormat="1">
      <c r="A98" s="82">
        <v>2016</v>
      </c>
      <c r="B98" s="82">
        <v>892</v>
      </c>
      <c r="C98" s="83" t="s">
        <v>513</v>
      </c>
      <c r="D98" s="83" t="s">
        <v>504</v>
      </c>
      <c r="E98" s="84">
        <v>18042</v>
      </c>
      <c r="F98" s="85">
        <v>17.600000000000001</v>
      </c>
      <c r="G98" s="84" t="s">
        <v>514</v>
      </c>
      <c r="H98" s="86" t="str">
        <f t="shared" si="4"/>
        <v/>
      </c>
      <c r="I98" s="77" t="str">
        <f t="shared" si="5"/>
        <v/>
      </c>
      <c r="J98" s="77" t="str">
        <f t="shared" si="6"/>
        <v/>
      </c>
      <c r="K98" s="77">
        <f t="shared" si="7"/>
        <v>0</v>
      </c>
    </row>
    <row r="99" spans="1:11" s="77" customFormat="1">
      <c r="A99" s="82">
        <v>2016</v>
      </c>
      <c r="B99" s="82">
        <v>898</v>
      </c>
      <c r="C99" s="83" t="s">
        <v>513</v>
      </c>
      <c r="D99" s="83" t="s">
        <v>504</v>
      </c>
      <c r="E99" s="84">
        <v>77010</v>
      </c>
      <c r="F99" s="85">
        <v>17.600000000000001</v>
      </c>
      <c r="G99" s="84" t="s">
        <v>514</v>
      </c>
      <c r="H99" s="86" t="str">
        <f t="shared" si="4"/>
        <v/>
      </c>
      <c r="I99" s="77" t="str">
        <f t="shared" si="5"/>
        <v/>
      </c>
      <c r="J99" s="77" t="str">
        <f t="shared" si="6"/>
        <v/>
      </c>
      <c r="K99" s="77">
        <f t="shared" si="7"/>
        <v>0</v>
      </c>
    </row>
    <row r="100" spans="1:11" s="77" customFormat="1">
      <c r="A100" s="82">
        <v>2016</v>
      </c>
      <c r="B100" s="82">
        <v>963</v>
      </c>
      <c r="C100" s="83" t="s">
        <v>503</v>
      </c>
      <c r="D100" s="83" t="s">
        <v>504</v>
      </c>
      <c r="E100" s="84">
        <v>56026</v>
      </c>
      <c r="F100" s="85">
        <v>20.9</v>
      </c>
      <c r="G100" s="84">
        <v>226.1</v>
      </c>
      <c r="H100" s="86">
        <f t="shared" si="4"/>
        <v>2647503.0274</v>
      </c>
      <c r="I100" s="77">
        <f t="shared" si="5"/>
        <v>56026</v>
      </c>
      <c r="J100" s="77">
        <f t="shared" si="6"/>
        <v>1170943.3999999999</v>
      </c>
      <c r="K100" s="77">
        <f t="shared" si="7"/>
        <v>0</v>
      </c>
    </row>
    <row r="101" spans="1:11" s="77" customFormat="1">
      <c r="A101" s="82">
        <v>2016</v>
      </c>
      <c r="B101" s="82">
        <v>976</v>
      </c>
      <c r="C101" s="83" t="s">
        <v>503</v>
      </c>
      <c r="D101" s="83" t="s">
        <v>504</v>
      </c>
      <c r="E101" s="84">
        <v>1340</v>
      </c>
      <c r="F101" s="85">
        <v>18.39</v>
      </c>
      <c r="G101" s="84">
        <v>174</v>
      </c>
      <c r="H101" s="86">
        <f t="shared" si="4"/>
        <v>42878.123999999996</v>
      </c>
      <c r="I101" s="77">
        <f t="shared" si="5"/>
        <v>1340</v>
      </c>
      <c r="J101" s="77">
        <f t="shared" si="6"/>
        <v>24642.600000000002</v>
      </c>
      <c r="K101" s="77">
        <f t="shared" si="7"/>
        <v>0</v>
      </c>
    </row>
    <row r="102" spans="1:11" s="77" customFormat="1">
      <c r="A102" s="82">
        <v>2016</v>
      </c>
      <c r="B102" s="82">
        <v>976</v>
      </c>
      <c r="C102" s="83" t="s">
        <v>503</v>
      </c>
      <c r="D102" s="83" t="s">
        <v>504</v>
      </c>
      <c r="E102" s="84">
        <v>2194</v>
      </c>
      <c r="F102" s="85">
        <v>23.38</v>
      </c>
      <c r="G102" s="84">
        <v>205.4</v>
      </c>
      <c r="H102" s="86">
        <f t="shared" si="4"/>
        <v>105361.40888000002</v>
      </c>
      <c r="I102" s="77">
        <f t="shared" si="5"/>
        <v>2194</v>
      </c>
      <c r="J102" s="77">
        <f t="shared" si="6"/>
        <v>51295.72</v>
      </c>
      <c r="K102" s="77">
        <f t="shared" si="7"/>
        <v>0</v>
      </c>
    </row>
    <row r="103" spans="1:11" s="77" customFormat="1">
      <c r="A103" s="82">
        <v>2016</v>
      </c>
      <c r="B103" s="82">
        <v>976</v>
      </c>
      <c r="C103" s="83" t="s">
        <v>503</v>
      </c>
      <c r="D103" s="83" t="s">
        <v>504</v>
      </c>
      <c r="E103" s="84">
        <v>16104</v>
      </c>
      <c r="F103" s="85">
        <v>24.49</v>
      </c>
      <c r="G103" s="84">
        <v>211.3</v>
      </c>
      <c r="H103" s="86">
        <f t="shared" si="4"/>
        <v>833339.64648</v>
      </c>
      <c r="I103" s="77">
        <f t="shared" si="5"/>
        <v>16104</v>
      </c>
      <c r="J103" s="77">
        <f t="shared" si="6"/>
        <v>394386.95999999996</v>
      </c>
      <c r="K103" s="77">
        <f t="shared" si="7"/>
        <v>0</v>
      </c>
    </row>
    <row r="104" spans="1:11" s="77" customFormat="1">
      <c r="A104" s="82">
        <v>2016</v>
      </c>
      <c r="B104" s="82">
        <v>976</v>
      </c>
      <c r="C104" s="83" t="s">
        <v>503</v>
      </c>
      <c r="D104" s="83" t="s">
        <v>504</v>
      </c>
      <c r="E104" s="84">
        <v>6417</v>
      </c>
      <c r="F104" s="85">
        <v>23.77</v>
      </c>
      <c r="G104" s="84">
        <v>211.1</v>
      </c>
      <c r="H104" s="86">
        <f t="shared" si="4"/>
        <v>321995.24198999995</v>
      </c>
      <c r="I104" s="77">
        <f t="shared" si="5"/>
        <v>6417</v>
      </c>
      <c r="J104" s="77">
        <f t="shared" si="6"/>
        <v>152532.09</v>
      </c>
      <c r="K104" s="77">
        <f t="shared" si="7"/>
        <v>0</v>
      </c>
    </row>
    <row r="105" spans="1:11" s="77" customFormat="1">
      <c r="A105" s="82">
        <v>2016</v>
      </c>
      <c r="B105" s="82">
        <v>976</v>
      </c>
      <c r="C105" s="83" t="s">
        <v>503</v>
      </c>
      <c r="D105" s="83" t="s">
        <v>504</v>
      </c>
      <c r="E105" s="84">
        <v>2594</v>
      </c>
      <c r="F105" s="85">
        <v>21.63</v>
      </c>
      <c r="G105" s="84">
        <v>199.3</v>
      </c>
      <c r="H105" s="86">
        <f t="shared" si="4"/>
        <v>111823.68246</v>
      </c>
      <c r="I105" s="77">
        <f t="shared" si="5"/>
        <v>2594</v>
      </c>
      <c r="J105" s="77">
        <f t="shared" si="6"/>
        <v>56108.219999999994</v>
      </c>
      <c r="K105" s="77">
        <f t="shared" si="7"/>
        <v>0</v>
      </c>
    </row>
    <row r="106" spans="1:11" s="77" customFormat="1">
      <c r="A106" s="82">
        <v>2016</v>
      </c>
      <c r="B106" s="82">
        <v>976</v>
      </c>
      <c r="C106" s="83" t="s">
        <v>503</v>
      </c>
      <c r="D106" s="83" t="s">
        <v>504</v>
      </c>
      <c r="E106" s="84">
        <v>18131</v>
      </c>
      <c r="F106" s="85">
        <v>21.83</v>
      </c>
      <c r="G106" s="84">
        <v>202.6</v>
      </c>
      <c r="H106" s="86">
        <f t="shared" si="4"/>
        <v>801890.25297999976</v>
      </c>
      <c r="I106" s="77">
        <f t="shared" si="5"/>
        <v>18131</v>
      </c>
      <c r="J106" s="77">
        <f t="shared" si="6"/>
        <v>395799.73</v>
      </c>
      <c r="K106" s="77">
        <f t="shared" si="7"/>
        <v>0</v>
      </c>
    </row>
    <row r="107" spans="1:11" s="77" customFormat="1">
      <c r="A107" s="82">
        <v>2016</v>
      </c>
      <c r="B107" s="82">
        <v>976</v>
      </c>
      <c r="C107" s="83" t="s">
        <v>503</v>
      </c>
      <c r="D107" s="83" t="s">
        <v>504</v>
      </c>
      <c r="E107" s="84">
        <v>2406</v>
      </c>
      <c r="F107" s="85">
        <v>19.71</v>
      </c>
      <c r="G107" s="84">
        <v>158.1</v>
      </c>
      <c r="H107" s="86">
        <f t="shared" si="4"/>
        <v>74974.593059999999</v>
      </c>
      <c r="I107" s="77">
        <f t="shared" si="5"/>
        <v>2406</v>
      </c>
      <c r="J107" s="77">
        <f t="shared" si="6"/>
        <v>47422.26</v>
      </c>
      <c r="K107" s="77">
        <f t="shared" si="7"/>
        <v>0</v>
      </c>
    </row>
    <row r="108" spans="1:11" s="77" customFormat="1">
      <c r="A108" s="82">
        <v>2016</v>
      </c>
      <c r="B108" s="82">
        <v>983</v>
      </c>
      <c r="C108" s="83" t="s">
        <v>503</v>
      </c>
      <c r="D108" s="83" t="s">
        <v>504</v>
      </c>
      <c r="E108" s="84">
        <v>84692</v>
      </c>
      <c r="F108" s="85">
        <v>22.361999999999998</v>
      </c>
      <c r="G108" s="84">
        <v>202.2</v>
      </c>
      <c r="H108" s="86">
        <f t="shared" si="4"/>
        <v>3829430.4230879992</v>
      </c>
      <c r="I108" s="77">
        <f t="shared" si="5"/>
        <v>84692</v>
      </c>
      <c r="J108" s="77">
        <f t="shared" si="6"/>
        <v>1893882.504</v>
      </c>
      <c r="K108" s="77">
        <f t="shared" si="7"/>
        <v>0</v>
      </c>
    </row>
    <row r="109" spans="1:11" s="77" customFormat="1">
      <c r="A109" s="82">
        <v>2016</v>
      </c>
      <c r="B109" s="82">
        <v>983</v>
      </c>
      <c r="C109" s="83" t="s">
        <v>503</v>
      </c>
      <c r="D109" s="83" t="s">
        <v>504</v>
      </c>
      <c r="E109" s="84">
        <v>66514</v>
      </c>
      <c r="F109" s="85">
        <v>22.974</v>
      </c>
      <c r="G109" s="84">
        <v>258.39999999999998</v>
      </c>
      <c r="H109" s="86">
        <f t="shared" si="4"/>
        <v>3948591.3714239993</v>
      </c>
      <c r="I109" s="77">
        <f t="shared" si="5"/>
        <v>66514</v>
      </c>
      <c r="J109" s="77">
        <f t="shared" si="6"/>
        <v>1528092.6359999999</v>
      </c>
      <c r="K109" s="77">
        <f t="shared" si="7"/>
        <v>0</v>
      </c>
    </row>
    <row r="110" spans="1:11" s="77" customFormat="1">
      <c r="A110" s="82">
        <v>2016</v>
      </c>
      <c r="B110" s="82">
        <v>983</v>
      </c>
      <c r="C110" s="83" t="s">
        <v>503</v>
      </c>
      <c r="D110" s="83" t="s">
        <v>504</v>
      </c>
      <c r="E110" s="84">
        <v>6589</v>
      </c>
      <c r="F110" s="85">
        <v>22.315999999999999</v>
      </c>
      <c r="G110" s="84">
        <v>218.7</v>
      </c>
      <c r="H110" s="86">
        <f t="shared" si="4"/>
        <v>321576.75118799997</v>
      </c>
      <c r="I110" s="77">
        <f t="shared" si="5"/>
        <v>6589</v>
      </c>
      <c r="J110" s="77">
        <f t="shared" si="6"/>
        <v>147040.12399999998</v>
      </c>
      <c r="K110" s="77">
        <f t="shared" si="7"/>
        <v>0</v>
      </c>
    </row>
    <row r="111" spans="1:11" s="77" customFormat="1">
      <c r="A111" s="82">
        <v>2016</v>
      </c>
      <c r="B111" s="82">
        <v>983</v>
      </c>
      <c r="C111" s="83" t="s">
        <v>503</v>
      </c>
      <c r="D111" s="83" t="s">
        <v>504</v>
      </c>
      <c r="E111" s="84">
        <v>34825</v>
      </c>
      <c r="F111" s="85">
        <v>22.302</v>
      </c>
      <c r="G111" s="84">
        <v>191.1</v>
      </c>
      <c r="H111" s="86">
        <f t="shared" si="4"/>
        <v>1484210.92365</v>
      </c>
      <c r="I111" s="77">
        <f t="shared" si="5"/>
        <v>34825</v>
      </c>
      <c r="J111" s="77">
        <f t="shared" si="6"/>
        <v>776667.15</v>
      </c>
      <c r="K111" s="77">
        <f t="shared" si="7"/>
        <v>0</v>
      </c>
    </row>
    <row r="112" spans="1:11" s="77" customFormat="1">
      <c r="A112" s="82">
        <v>2016</v>
      </c>
      <c r="B112" s="82">
        <v>990</v>
      </c>
      <c r="C112" s="83" t="s">
        <v>503</v>
      </c>
      <c r="D112" s="83" t="s">
        <v>504</v>
      </c>
      <c r="E112" s="84">
        <v>1714</v>
      </c>
      <c r="F112" s="85">
        <v>23.03</v>
      </c>
      <c r="G112" s="84">
        <v>226.6</v>
      </c>
      <c r="H112" s="86">
        <f t="shared" si="4"/>
        <v>89446.769719999997</v>
      </c>
      <c r="I112" s="77">
        <f t="shared" si="5"/>
        <v>1714</v>
      </c>
      <c r="J112" s="77">
        <f t="shared" si="6"/>
        <v>39473.420000000006</v>
      </c>
      <c r="K112" s="77">
        <f t="shared" si="7"/>
        <v>0</v>
      </c>
    </row>
    <row r="113" spans="1:11" s="77" customFormat="1">
      <c r="A113" s="82">
        <v>2016</v>
      </c>
      <c r="B113" s="82">
        <v>991</v>
      </c>
      <c r="C113" s="83" t="s">
        <v>503</v>
      </c>
      <c r="D113" s="83" t="s">
        <v>504</v>
      </c>
      <c r="E113" s="84">
        <v>4978</v>
      </c>
      <c r="F113" s="85">
        <v>22.88</v>
      </c>
      <c r="G113" s="84">
        <v>246.6</v>
      </c>
      <c r="H113" s="86">
        <f t="shared" si="4"/>
        <v>280869.11423999997</v>
      </c>
      <c r="I113" s="77">
        <f t="shared" si="5"/>
        <v>4978</v>
      </c>
      <c r="J113" s="77">
        <f t="shared" si="6"/>
        <v>113896.64</v>
      </c>
      <c r="K113" s="77">
        <f t="shared" si="7"/>
        <v>0</v>
      </c>
    </row>
    <row r="114" spans="1:11" s="77" customFormat="1">
      <c r="A114" s="82">
        <v>2016</v>
      </c>
      <c r="B114" s="82">
        <v>994</v>
      </c>
      <c r="C114" s="83" t="s">
        <v>503</v>
      </c>
      <c r="D114" s="83" t="s">
        <v>504</v>
      </c>
      <c r="E114" s="84">
        <v>1926</v>
      </c>
      <c r="F114" s="85">
        <v>23.31</v>
      </c>
      <c r="G114" s="84">
        <v>202.4</v>
      </c>
      <c r="H114" s="86">
        <f t="shared" si="4"/>
        <v>90867.601439999999</v>
      </c>
      <c r="I114" s="77">
        <f t="shared" si="5"/>
        <v>1926</v>
      </c>
      <c r="J114" s="77">
        <f t="shared" si="6"/>
        <v>44895.06</v>
      </c>
      <c r="K114" s="77">
        <f t="shared" si="7"/>
        <v>0</v>
      </c>
    </row>
    <row r="115" spans="1:11" s="77" customFormat="1">
      <c r="A115" s="82">
        <v>2016</v>
      </c>
      <c r="B115" s="82">
        <v>994</v>
      </c>
      <c r="C115" s="83" t="s">
        <v>503</v>
      </c>
      <c r="D115" s="83" t="s">
        <v>504</v>
      </c>
      <c r="E115" s="84">
        <v>92609</v>
      </c>
      <c r="F115" s="85">
        <v>23.22</v>
      </c>
      <c r="G115" s="84">
        <v>233.2</v>
      </c>
      <c r="H115" s="86">
        <f t="shared" si="4"/>
        <v>5014688.4453599993</v>
      </c>
      <c r="I115" s="77">
        <f t="shared" si="5"/>
        <v>92609</v>
      </c>
      <c r="J115" s="77">
        <f t="shared" si="6"/>
        <v>2150380.98</v>
      </c>
      <c r="K115" s="77">
        <f t="shared" si="7"/>
        <v>0</v>
      </c>
    </row>
    <row r="116" spans="1:11" s="77" customFormat="1">
      <c r="A116" s="82">
        <v>2016</v>
      </c>
      <c r="B116" s="82">
        <v>994</v>
      </c>
      <c r="C116" s="83" t="s">
        <v>503</v>
      </c>
      <c r="D116" s="83" t="s">
        <v>504</v>
      </c>
      <c r="E116" s="84">
        <v>54026</v>
      </c>
      <c r="F116" s="85">
        <v>23.39</v>
      </c>
      <c r="G116" s="84">
        <v>228.4</v>
      </c>
      <c r="H116" s="86">
        <f t="shared" si="4"/>
        <v>2886218.0317600002</v>
      </c>
      <c r="I116" s="77">
        <f t="shared" si="5"/>
        <v>54026</v>
      </c>
      <c r="J116" s="77">
        <f t="shared" si="6"/>
        <v>1263668.1400000001</v>
      </c>
      <c r="K116" s="77">
        <f t="shared" si="7"/>
        <v>0</v>
      </c>
    </row>
    <row r="117" spans="1:11" s="77" customFormat="1">
      <c r="A117" s="82">
        <v>2016</v>
      </c>
      <c r="B117" s="82">
        <v>994</v>
      </c>
      <c r="C117" s="83" t="s">
        <v>503</v>
      </c>
      <c r="D117" s="83" t="s">
        <v>504</v>
      </c>
      <c r="E117" s="84">
        <v>42207</v>
      </c>
      <c r="F117" s="85">
        <v>22.95</v>
      </c>
      <c r="G117" s="84">
        <v>204.9</v>
      </c>
      <c r="H117" s="86">
        <f t="shared" si="4"/>
        <v>1984765.1818499998</v>
      </c>
      <c r="I117" s="77">
        <f t="shared" si="5"/>
        <v>42207</v>
      </c>
      <c r="J117" s="77">
        <f t="shared" si="6"/>
        <v>968650.65</v>
      </c>
      <c r="K117" s="77">
        <f t="shared" si="7"/>
        <v>0</v>
      </c>
    </row>
    <row r="118" spans="1:11" s="77" customFormat="1">
      <c r="A118" s="82">
        <v>2016</v>
      </c>
      <c r="B118" s="82">
        <v>994</v>
      </c>
      <c r="C118" s="83" t="s">
        <v>503</v>
      </c>
      <c r="D118" s="83" t="s">
        <v>504</v>
      </c>
      <c r="E118" s="84">
        <v>27786</v>
      </c>
      <c r="F118" s="85">
        <v>23.2</v>
      </c>
      <c r="G118" s="84">
        <v>198.6</v>
      </c>
      <c r="H118" s="86">
        <f t="shared" si="4"/>
        <v>1280245.5071999999</v>
      </c>
      <c r="I118" s="77">
        <f t="shared" si="5"/>
        <v>27786</v>
      </c>
      <c r="J118" s="77">
        <f t="shared" si="6"/>
        <v>644635.19999999995</v>
      </c>
      <c r="K118" s="77">
        <f t="shared" si="7"/>
        <v>0</v>
      </c>
    </row>
    <row r="119" spans="1:11" s="77" customFormat="1">
      <c r="A119" s="82">
        <v>2016</v>
      </c>
      <c r="B119" s="82">
        <v>994</v>
      </c>
      <c r="C119" s="83" t="s">
        <v>503</v>
      </c>
      <c r="D119" s="83" t="s">
        <v>504</v>
      </c>
      <c r="E119" s="84">
        <v>124653</v>
      </c>
      <c r="F119" s="85">
        <v>22.91</v>
      </c>
      <c r="G119" s="84">
        <v>202.9</v>
      </c>
      <c r="H119" s="86">
        <f t="shared" si="4"/>
        <v>5794418.6666699992</v>
      </c>
      <c r="I119" s="77">
        <f t="shared" si="5"/>
        <v>124653</v>
      </c>
      <c r="J119" s="77">
        <f t="shared" si="6"/>
        <v>2855800.23</v>
      </c>
      <c r="K119" s="77">
        <f t="shared" si="7"/>
        <v>0</v>
      </c>
    </row>
    <row r="120" spans="1:11" s="77" customFormat="1">
      <c r="A120" s="82">
        <v>2016</v>
      </c>
      <c r="B120" s="82">
        <v>995</v>
      </c>
      <c r="C120" s="83" t="s">
        <v>503</v>
      </c>
      <c r="D120" s="83" t="s">
        <v>504</v>
      </c>
      <c r="E120" s="84">
        <v>39708</v>
      </c>
      <c r="F120" s="85">
        <v>22.538</v>
      </c>
      <c r="G120" s="84">
        <v>240.3</v>
      </c>
      <c r="H120" s="86">
        <f t="shared" si="4"/>
        <v>2150538.1863119998</v>
      </c>
      <c r="I120" s="77">
        <f t="shared" si="5"/>
        <v>39708</v>
      </c>
      <c r="J120" s="77">
        <f t="shared" si="6"/>
        <v>894938.90399999998</v>
      </c>
      <c r="K120" s="77">
        <f t="shared" si="7"/>
        <v>0</v>
      </c>
    </row>
    <row r="121" spans="1:11" s="77" customFormat="1">
      <c r="A121" s="82">
        <v>2016</v>
      </c>
      <c r="B121" s="82">
        <v>997</v>
      </c>
      <c r="C121" s="83" t="s">
        <v>513</v>
      </c>
      <c r="D121" s="83" t="s">
        <v>504</v>
      </c>
      <c r="E121" s="84">
        <v>44219</v>
      </c>
      <c r="F121" s="85">
        <v>17.806000000000001</v>
      </c>
      <c r="G121" s="84">
        <v>220</v>
      </c>
      <c r="H121" s="86">
        <f t="shared" si="4"/>
        <v>1732199.7308000005</v>
      </c>
      <c r="I121" s="77">
        <f t="shared" si="5"/>
        <v>44219</v>
      </c>
      <c r="J121" s="77">
        <f t="shared" si="6"/>
        <v>787363.51400000008</v>
      </c>
      <c r="K121" s="77">
        <f t="shared" si="7"/>
        <v>0</v>
      </c>
    </row>
    <row r="122" spans="1:11" s="77" customFormat="1">
      <c r="A122" s="82">
        <v>2016</v>
      </c>
      <c r="B122" s="82">
        <v>1001</v>
      </c>
      <c r="C122" s="83" t="s">
        <v>503</v>
      </c>
      <c r="D122" s="83" t="s">
        <v>504</v>
      </c>
      <c r="E122" s="84">
        <v>318400</v>
      </c>
      <c r="F122" s="85">
        <v>22.123999999999999</v>
      </c>
      <c r="G122" s="84">
        <v>210.6</v>
      </c>
      <c r="H122" s="86">
        <f t="shared" si="4"/>
        <v>14835257.049599998</v>
      </c>
      <c r="I122" s="77">
        <f t="shared" si="5"/>
        <v>318400</v>
      </c>
      <c r="J122" s="77">
        <f t="shared" si="6"/>
        <v>7044281.5999999996</v>
      </c>
      <c r="K122" s="77">
        <f t="shared" si="7"/>
        <v>0</v>
      </c>
    </row>
    <row r="123" spans="1:11" s="77" customFormat="1">
      <c r="A123" s="82">
        <v>2016</v>
      </c>
      <c r="B123" s="82">
        <v>1004</v>
      </c>
      <c r="C123" s="83" t="s">
        <v>503</v>
      </c>
      <c r="D123" s="83" t="s">
        <v>504</v>
      </c>
      <c r="E123" s="84">
        <v>138334</v>
      </c>
      <c r="F123" s="85">
        <v>22.184000000000001</v>
      </c>
      <c r="G123" s="84">
        <v>181.6</v>
      </c>
      <c r="H123" s="86">
        <f t="shared" si="4"/>
        <v>5572943.4440959999</v>
      </c>
      <c r="I123" s="77">
        <f t="shared" si="5"/>
        <v>138334</v>
      </c>
      <c r="J123" s="77">
        <f t="shared" si="6"/>
        <v>3068801.4560000002</v>
      </c>
      <c r="K123" s="77">
        <f t="shared" si="7"/>
        <v>0</v>
      </c>
    </row>
    <row r="124" spans="1:11" s="77" customFormat="1">
      <c r="A124" s="82">
        <v>2016</v>
      </c>
      <c r="B124" s="82">
        <v>1010</v>
      </c>
      <c r="C124" s="83" t="s">
        <v>503</v>
      </c>
      <c r="D124" s="83" t="s">
        <v>504</v>
      </c>
      <c r="E124" s="84">
        <v>37702</v>
      </c>
      <c r="F124" s="85">
        <v>21.853999999999999</v>
      </c>
      <c r="G124" s="84">
        <v>206.1</v>
      </c>
      <c r="H124" s="86">
        <f t="shared" si="4"/>
        <v>1698139.3259879998</v>
      </c>
      <c r="I124" s="77">
        <f t="shared" si="5"/>
        <v>37702</v>
      </c>
      <c r="J124" s="77">
        <f t="shared" si="6"/>
        <v>823939.50799999991</v>
      </c>
      <c r="K124" s="77">
        <f t="shared" si="7"/>
        <v>0</v>
      </c>
    </row>
    <row r="125" spans="1:11" s="77" customFormat="1">
      <c r="A125" s="82">
        <v>2016</v>
      </c>
      <c r="B125" s="82">
        <v>1012</v>
      </c>
      <c r="C125" s="83" t="s">
        <v>503</v>
      </c>
      <c r="D125" s="83" t="s">
        <v>504</v>
      </c>
      <c r="E125" s="84">
        <v>49299</v>
      </c>
      <c r="F125" s="85">
        <v>22.942</v>
      </c>
      <c r="G125" s="84">
        <v>228.6</v>
      </c>
      <c r="H125" s="86">
        <f t="shared" si="4"/>
        <v>2585506.3661880004</v>
      </c>
      <c r="I125" s="77">
        <f t="shared" si="5"/>
        <v>49299</v>
      </c>
      <c r="J125" s="77">
        <f t="shared" si="6"/>
        <v>1131017.6580000001</v>
      </c>
      <c r="K125" s="77">
        <f t="shared" si="7"/>
        <v>0</v>
      </c>
    </row>
    <row r="126" spans="1:11" s="77" customFormat="1">
      <c r="A126" s="82">
        <v>2016</v>
      </c>
      <c r="B126" s="82">
        <v>1073</v>
      </c>
      <c r="C126" s="83" t="s">
        <v>513</v>
      </c>
      <c r="D126" s="83" t="s">
        <v>504</v>
      </c>
      <c r="E126" s="84">
        <v>14700</v>
      </c>
      <c r="F126" s="85">
        <v>17.474</v>
      </c>
      <c r="G126" s="84">
        <v>195.4</v>
      </c>
      <c r="H126" s="86">
        <f t="shared" si="4"/>
        <v>501919.68119999999</v>
      </c>
      <c r="I126" s="77">
        <f t="shared" si="5"/>
        <v>14700</v>
      </c>
      <c r="J126" s="77">
        <f t="shared" si="6"/>
        <v>256867.80000000002</v>
      </c>
      <c r="K126" s="77">
        <f t="shared" si="7"/>
        <v>0</v>
      </c>
    </row>
    <row r="127" spans="1:11" s="77" customFormat="1">
      <c r="A127" s="82">
        <v>2016</v>
      </c>
      <c r="B127" s="82">
        <v>1073</v>
      </c>
      <c r="C127" s="83" t="s">
        <v>513</v>
      </c>
      <c r="D127" s="83" t="s">
        <v>504</v>
      </c>
      <c r="E127" s="84">
        <v>44397</v>
      </c>
      <c r="F127" s="85">
        <v>17.48</v>
      </c>
      <c r="G127" s="84">
        <v>184.4</v>
      </c>
      <c r="H127" s="86">
        <f t="shared" si="4"/>
        <v>1431053.82864</v>
      </c>
      <c r="I127" s="77">
        <f t="shared" si="5"/>
        <v>44397</v>
      </c>
      <c r="J127" s="77">
        <f t="shared" si="6"/>
        <v>776059.56</v>
      </c>
      <c r="K127" s="77">
        <f t="shared" si="7"/>
        <v>0</v>
      </c>
    </row>
    <row r="128" spans="1:11" s="77" customFormat="1">
      <c r="A128" s="82">
        <v>2016</v>
      </c>
      <c r="B128" s="82">
        <v>1082</v>
      </c>
      <c r="C128" s="83" t="s">
        <v>513</v>
      </c>
      <c r="D128" s="83" t="s">
        <v>504</v>
      </c>
      <c r="E128" s="84">
        <v>32110</v>
      </c>
      <c r="F128" s="85">
        <v>17.818999999999999</v>
      </c>
      <c r="G128" s="84">
        <v>147</v>
      </c>
      <c r="H128" s="86">
        <f t="shared" si="4"/>
        <v>841087.0922999999</v>
      </c>
      <c r="I128" s="77">
        <f t="shared" si="5"/>
        <v>32110</v>
      </c>
      <c r="J128" s="77">
        <f t="shared" si="6"/>
        <v>572168.09</v>
      </c>
      <c r="K128" s="77">
        <f t="shared" si="7"/>
        <v>0</v>
      </c>
    </row>
    <row r="129" spans="1:11" s="77" customFormat="1">
      <c r="A129" s="82">
        <v>2016</v>
      </c>
      <c r="B129" s="82">
        <v>1082</v>
      </c>
      <c r="C129" s="83" t="s">
        <v>513</v>
      </c>
      <c r="D129" s="83" t="s">
        <v>504</v>
      </c>
      <c r="E129" s="84">
        <v>80202</v>
      </c>
      <c r="F129" s="85">
        <v>18.079999999999998</v>
      </c>
      <c r="G129" s="84">
        <v>145.4</v>
      </c>
      <c r="H129" s="86">
        <f t="shared" si="4"/>
        <v>2108375.8406399996</v>
      </c>
      <c r="I129" s="77">
        <f t="shared" si="5"/>
        <v>80202</v>
      </c>
      <c r="J129" s="77">
        <f t="shared" si="6"/>
        <v>1450052.16</v>
      </c>
      <c r="K129" s="77">
        <f t="shared" si="7"/>
        <v>0</v>
      </c>
    </row>
    <row r="130" spans="1:11" s="77" customFormat="1">
      <c r="A130" s="82">
        <v>2016</v>
      </c>
      <c r="B130" s="82">
        <v>1082</v>
      </c>
      <c r="C130" s="83" t="s">
        <v>513</v>
      </c>
      <c r="D130" s="83" t="s">
        <v>504</v>
      </c>
      <c r="E130" s="84">
        <v>63826</v>
      </c>
      <c r="F130" s="85">
        <v>18.113</v>
      </c>
      <c r="G130" s="84">
        <v>137.6</v>
      </c>
      <c r="H130" s="86">
        <f t="shared" si="4"/>
        <v>1590766.5450879999</v>
      </c>
      <c r="I130" s="77">
        <f t="shared" si="5"/>
        <v>63826</v>
      </c>
      <c r="J130" s="77">
        <f t="shared" si="6"/>
        <v>1156080.338</v>
      </c>
      <c r="K130" s="77">
        <f t="shared" si="7"/>
        <v>0</v>
      </c>
    </row>
    <row r="131" spans="1:11" s="77" customFormat="1">
      <c r="A131" s="82">
        <v>2016</v>
      </c>
      <c r="B131" s="82">
        <v>1082</v>
      </c>
      <c r="C131" s="83" t="s">
        <v>513</v>
      </c>
      <c r="D131" s="83" t="s">
        <v>504</v>
      </c>
      <c r="E131" s="84">
        <v>32268</v>
      </c>
      <c r="F131" s="85">
        <v>17.29</v>
      </c>
      <c r="G131" s="84">
        <v>129.80000000000001</v>
      </c>
      <c r="H131" s="86">
        <f t="shared" si="4"/>
        <v>724172.00855999999</v>
      </c>
      <c r="I131" s="77">
        <f t="shared" si="5"/>
        <v>32268</v>
      </c>
      <c r="J131" s="77">
        <f t="shared" si="6"/>
        <v>557913.72</v>
      </c>
      <c r="K131" s="77">
        <f t="shared" si="7"/>
        <v>0</v>
      </c>
    </row>
    <row r="132" spans="1:11" s="77" customFormat="1">
      <c r="A132" s="82">
        <v>2016</v>
      </c>
      <c r="B132" s="82">
        <v>1082</v>
      </c>
      <c r="C132" s="83" t="s">
        <v>513</v>
      </c>
      <c r="D132" s="83" t="s">
        <v>504</v>
      </c>
      <c r="E132" s="84">
        <v>32309</v>
      </c>
      <c r="F132" s="85">
        <v>16.89</v>
      </c>
      <c r="G132" s="84">
        <v>142.4</v>
      </c>
      <c r="H132" s="86">
        <f t="shared" si="4"/>
        <v>777075.3902400001</v>
      </c>
      <c r="I132" s="77">
        <f t="shared" si="5"/>
        <v>32309</v>
      </c>
      <c r="J132" s="77">
        <f t="shared" si="6"/>
        <v>545699.01</v>
      </c>
      <c r="K132" s="77">
        <f t="shared" si="7"/>
        <v>0</v>
      </c>
    </row>
    <row r="133" spans="1:11" s="77" customFormat="1">
      <c r="A133" s="82">
        <v>2016</v>
      </c>
      <c r="B133" s="82">
        <v>1082</v>
      </c>
      <c r="C133" s="83" t="s">
        <v>513</v>
      </c>
      <c r="D133" s="83" t="s">
        <v>504</v>
      </c>
      <c r="E133" s="84">
        <v>47412</v>
      </c>
      <c r="F133" s="85">
        <v>17.428999999999998</v>
      </c>
      <c r="G133" s="84">
        <v>136.30000000000001</v>
      </c>
      <c r="H133" s="86">
        <f t="shared" si="4"/>
        <v>1126306.528524</v>
      </c>
      <c r="I133" s="77">
        <f t="shared" si="5"/>
        <v>47412</v>
      </c>
      <c r="J133" s="77">
        <f t="shared" si="6"/>
        <v>826343.74799999991</v>
      </c>
      <c r="K133" s="77">
        <f t="shared" si="7"/>
        <v>0</v>
      </c>
    </row>
    <row r="134" spans="1:11" s="77" customFormat="1">
      <c r="A134" s="82">
        <v>2016</v>
      </c>
      <c r="B134" s="82">
        <v>1082</v>
      </c>
      <c r="C134" s="83" t="s">
        <v>513</v>
      </c>
      <c r="D134" s="83" t="s">
        <v>504</v>
      </c>
      <c r="E134" s="84">
        <v>47462</v>
      </c>
      <c r="F134" s="85">
        <v>18.25</v>
      </c>
      <c r="G134" s="84">
        <v>134.80000000000001</v>
      </c>
      <c r="H134" s="86">
        <f t="shared" si="4"/>
        <v>1167612.662</v>
      </c>
      <c r="I134" s="77">
        <f t="shared" si="5"/>
        <v>47462</v>
      </c>
      <c r="J134" s="77">
        <f t="shared" si="6"/>
        <v>866181.5</v>
      </c>
      <c r="K134" s="77">
        <f t="shared" si="7"/>
        <v>0</v>
      </c>
    </row>
    <row r="135" spans="1:11" s="77" customFormat="1">
      <c r="A135" s="82">
        <v>2016</v>
      </c>
      <c r="B135" s="82">
        <v>1082</v>
      </c>
      <c r="C135" s="83" t="s">
        <v>513</v>
      </c>
      <c r="D135" s="83" t="s">
        <v>504</v>
      </c>
      <c r="E135" s="84">
        <v>64263</v>
      </c>
      <c r="F135" s="85">
        <v>17.59</v>
      </c>
      <c r="G135" s="84">
        <v>142.69999999999999</v>
      </c>
      <c r="H135" s="86">
        <f t="shared" ref="H135:H198" si="8">IF(I135="","",G135/100*F135*E135)</f>
        <v>1613061.0645899998</v>
      </c>
      <c r="I135" s="77">
        <f t="shared" ref="I135:I198" si="9">IF(OR(G135=".",F135=".",E135="."),"",E135)</f>
        <v>64263</v>
      </c>
      <c r="J135" s="77">
        <f t="shared" ref="J135:J198" si="10">IF(I135="","",F135*I135)</f>
        <v>1130386.17</v>
      </c>
      <c r="K135" s="77">
        <f t="shared" ref="K135:K198" si="11">IF(C135="LIG",1,0)</f>
        <v>0</v>
      </c>
    </row>
    <row r="136" spans="1:11" s="77" customFormat="1">
      <c r="A136" s="82">
        <v>2016</v>
      </c>
      <c r="B136" s="82">
        <v>1082</v>
      </c>
      <c r="C136" s="83" t="s">
        <v>513</v>
      </c>
      <c r="D136" s="83" t="s">
        <v>504</v>
      </c>
      <c r="E136" s="84">
        <v>96357</v>
      </c>
      <c r="F136" s="85">
        <v>17.556000000000001</v>
      </c>
      <c r="G136" s="84">
        <v>136.19999999999999</v>
      </c>
      <c r="H136" s="86">
        <f t="shared" si="8"/>
        <v>2304018.4361040001</v>
      </c>
      <c r="I136" s="77">
        <f t="shared" si="9"/>
        <v>96357</v>
      </c>
      <c r="J136" s="77">
        <f t="shared" si="10"/>
        <v>1691643.4920000001</v>
      </c>
      <c r="K136" s="77">
        <f t="shared" si="11"/>
        <v>0</v>
      </c>
    </row>
    <row r="137" spans="1:11" s="77" customFormat="1">
      <c r="A137" s="82">
        <v>2016</v>
      </c>
      <c r="B137" s="82">
        <v>1082</v>
      </c>
      <c r="C137" s="83" t="s">
        <v>513</v>
      </c>
      <c r="D137" s="83" t="s">
        <v>504</v>
      </c>
      <c r="E137" s="84">
        <v>47561</v>
      </c>
      <c r="F137" s="85">
        <v>18.026</v>
      </c>
      <c r="G137" s="84">
        <v>111</v>
      </c>
      <c r="H137" s="86">
        <f t="shared" si="8"/>
        <v>951641.39046000014</v>
      </c>
      <c r="I137" s="77">
        <f t="shared" si="9"/>
        <v>47561</v>
      </c>
      <c r="J137" s="77">
        <f t="shared" si="10"/>
        <v>857334.58600000001</v>
      </c>
      <c r="K137" s="77">
        <f t="shared" si="11"/>
        <v>0</v>
      </c>
    </row>
    <row r="138" spans="1:11" s="77" customFormat="1">
      <c r="A138" s="82">
        <v>2016</v>
      </c>
      <c r="B138" s="82">
        <v>1091</v>
      </c>
      <c r="C138" s="83" t="s">
        <v>513</v>
      </c>
      <c r="D138" s="83" t="s">
        <v>504</v>
      </c>
      <c r="E138" s="84">
        <v>35376</v>
      </c>
      <c r="F138" s="85">
        <v>18.13</v>
      </c>
      <c r="G138" s="84">
        <v>181.4</v>
      </c>
      <c r="H138" s="86">
        <f t="shared" si="8"/>
        <v>1163439.5203199999</v>
      </c>
      <c r="I138" s="77">
        <f t="shared" si="9"/>
        <v>35376</v>
      </c>
      <c r="J138" s="77">
        <f t="shared" si="10"/>
        <v>641366.88</v>
      </c>
      <c r="K138" s="77">
        <f t="shared" si="11"/>
        <v>0</v>
      </c>
    </row>
    <row r="139" spans="1:11" s="77" customFormat="1">
      <c r="A139" s="82">
        <v>2016</v>
      </c>
      <c r="B139" s="82">
        <v>1091</v>
      </c>
      <c r="C139" s="83" t="s">
        <v>513</v>
      </c>
      <c r="D139" s="83" t="s">
        <v>504</v>
      </c>
      <c r="E139" s="84">
        <v>17581</v>
      </c>
      <c r="F139" s="85">
        <v>18.347999999999999</v>
      </c>
      <c r="G139" s="84">
        <v>173.8</v>
      </c>
      <c r="H139" s="86">
        <f t="shared" si="8"/>
        <v>560637.41474400007</v>
      </c>
      <c r="I139" s="77">
        <f t="shared" si="9"/>
        <v>17581</v>
      </c>
      <c r="J139" s="77">
        <f t="shared" si="10"/>
        <v>322576.18799999997</v>
      </c>
      <c r="K139" s="77">
        <f t="shared" si="11"/>
        <v>0</v>
      </c>
    </row>
    <row r="140" spans="1:11" s="77" customFormat="1">
      <c r="A140" s="82">
        <v>2016</v>
      </c>
      <c r="B140" s="82">
        <v>1091</v>
      </c>
      <c r="C140" s="83" t="s">
        <v>513</v>
      </c>
      <c r="D140" s="83" t="s">
        <v>504</v>
      </c>
      <c r="E140" s="84">
        <v>17589</v>
      </c>
      <c r="F140" s="85">
        <v>17.102</v>
      </c>
      <c r="G140" s="84">
        <v>168.8</v>
      </c>
      <c r="H140" s="86">
        <f t="shared" si="8"/>
        <v>507762.34766400006</v>
      </c>
      <c r="I140" s="77">
        <f t="shared" si="9"/>
        <v>17589</v>
      </c>
      <c r="J140" s="77">
        <f t="shared" si="10"/>
        <v>300807.07799999998</v>
      </c>
      <c r="K140" s="77">
        <f t="shared" si="11"/>
        <v>0</v>
      </c>
    </row>
    <row r="141" spans="1:11" s="77" customFormat="1">
      <c r="A141" s="82">
        <v>2016</v>
      </c>
      <c r="B141" s="82">
        <v>1091</v>
      </c>
      <c r="C141" s="83" t="s">
        <v>513</v>
      </c>
      <c r="D141" s="83" t="s">
        <v>504</v>
      </c>
      <c r="E141" s="84">
        <v>35246</v>
      </c>
      <c r="F141" s="85">
        <v>17.643000000000001</v>
      </c>
      <c r="G141" s="84">
        <v>174.3</v>
      </c>
      <c r="H141" s="86">
        <f t="shared" si="8"/>
        <v>1083876.1452540001</v>
      </c>
      <c r="I141" s="77">
        <f t="shared" si="9"/>
        <v>35246</v>
      </c>
      <c r="J141" s="77">
        <f t="shared" si="10"/>
        <v>621845.17800000007</v>
      </c>
      <c r="K141" s="77">
        <f t="shared" si="11"/>
        <v>0</v>
      </c>
    </row>
    <row r="142" spans="1:11" s="77" customFormat="1">
      <c r="A142" s="82">
        <v>2016</v>
      </c>
      <c r="B142" s="82">
        <v>1104</v>
      </c>
      <c r="C142" s="83" t="s">
        <v>513</v>
      </c>
      <c r="D142" s="83" t="s">
        <v>504</v>
      </c>
      <c r="E142" s="84">
        <v>28036</v>
      </c>
      <c r="F142" s="85">
        <v>17.948</v>
      </c>
      <c r="G142" s="84">
        <v>169.1</v>
      </c>
      <c r="H142" s="86">
        <f t="shared" si="8"/>
        <v>850894.50644799985</v>
      </c>
      <c r="I142" s="77">
        <f t="shared" si="9"/>
        <v>28036</v>
      </c>
      <c r="J142" s="77">
        <f t="shared" si="10"/>
        <v>503190.12800000003</v>
      </c>
      <c r="K142" s="77">
        <f t="shared" si="11"/>
        <v>0</v>
      </c>
    </row>
    <row r="143" spans="1:11" s="77" customFormat="1">
      <c r="A143" s="82">
        <v>2016</v>
      </c>
      <c r="B143" s="82">
        <v>1104</v>
      </c>
      <c r="C143" s="83" t="s">
        <v>513</v>
      </c>
      <c r="D143" s="83" t="s">
        <v>504</v>
      </c>
      <c r="E143" s="84">
        <v>27964</v>
      </c>
      <c r="F143" s="85">
        <v>18.327999999999999</v>
      </c>
      <c r="G143" s="84">
        <v>150.19999999999999</v>
      </c>
      <c r="H143" s="86">
        <f t="shared" si="8"/>
        <v>769811.33638399979</v>
      </c>
      <c r="I143" s="77">
        <f t="shared" si="9"/>
        <v>27964</v>
      </c>
      <c r="J143" s="77">
        <f t="shared" si="10"/>
        <v>512524.19199999998</v>
      </c>
      <c r="K143" s="77">
        <f t="shared" si="11"/>
        <v>0</v>
      </c>
    </row>
    <row r="144" spans="1:11" s="77" customFormat="1">
      <c r="A144" s="82">
        <v>2016</v>
      </c>
      <c r="B144" s="82">
        <v>1104</v>
      </c>
      <c r="C144" s="83" t="s">
        <v>513</v>
      </c>
      <c r="D144" s="83" t="s">
        <v>504</v>
      </c>
      <c r="E144" s="84">
        <v>14037</v>
      </c>
      <c r="F144" s="85">
        <v>17.931999999999999</v>
      </c>
      <c r="G144" s="84">
        <v>146.30000000000001</v>
      </c>
      <c r="H144" s="86">
        <f t="shared" si="8"/>
        <v>368253.90109200001</v>
      </c>
      <c r="I144" s="77">
        <f t="shared" si="9"/>
        <v>14037</v>
      </c>
      <c r="J144" s="77">
        <f t="shared" si="10"/>
        <v>251711.48399999997</v>
      </c>
      <c r="K144" s="77">
        <f t="shared" si="11"/>
        <v>0</v>
      </c>
    </row>
    <row r="145" spans="1:11" s="77" customFormat="1">
      <c r="A145" s="82">
        <v>2016</v>
      </c>
      <c r="B145" s="82">
        <v>1241</v>
      </c>
      <c r="C145" s="83" t="s">
        <v>513</v>
      </c>
      <c r="D145" s="83" t="s">
        <v>504</v>
      </c>
      <c r="E145" s="84">
        <v>16321</v>
      </c>
      <c r="F145" s="85">
        <v>18.02</v>
      </c>
      <c r="G145" s="84">
        <v>155.1</v>
      </c>
      <c r="H145" s="86">
        <f t="shared" si="8"/>
        <v>456155.95541999995</v>
      </c>
      <c r="I145" s="77">
        <f t="shared" si="9"/>
        <v>16321</v>
      </c>
      <c r="J145" s="77">
        <f t="shared" si="10"/>
        <v>294104.42</v>
      </c>
      <c r="K145" s="77">
        <f t="shared" si="11"/>
        <v>0</v>
      </c>
    </row>
    <row r="146" spans="1:11" s="77" customFormat="1">
      <c r="A146" s="82">
        <v>2016</v>
      </c>
      <c r="B146" s="82">
        <v>1241</v>
      </c>
      <c r="C146" s="83" t="s">
        <v>503</v>
      </c>
      <c r="D146" s="83" t="s">
        <v>504</v>
      </c>
      <c r="E146" s="84">
        <v>15853</v>
      </c>
      <c r="F146" s="85">
        <v>22.31</v>
      </c>
      <c r="G146" s="84">
        <v>254.3</v>
      </c>
      <c r="H146" s="86">
        <f t="shared" si="8"/>
        <v>899409.33348999999</v>
      </c>
      <c r="I146" s="77">
        <f t="shared" si="9"/>
        <v>15853</v>
      </c>
      <c r="J146" s="77">
        <f t="shared" si="10"/>
        <v>353680.43</v>
      </c>
      <c r="K146" s="77">
        <f t="shared" si="11"/>
        <v>0</v>
      </c>
    </row>
    <row r="147" spans="1:11" s="77" customFormat="1">
      <c r="A147" s="82">
        <v>2016</v>
      </c>
      <c r="B147" s="82">
        <v>1241</v>
      </c>
      <c r="C147" s="83" t="s">
        <v>503</v>
      </c>
      <c r="D147" s="83" t="s">
        <v>504</v>
      </c>
      <c r="E147" s="84">
        <v>2145</v>
      </c>
      <c r="F147" s="85">
        <v>21.64</v>
      </c>
      <c r="G147" s="84">
        <v>262.2</v>
      </c>
      <c r="H147" s="86">
        <f t="shared" si="8"/>
        <v>121707.4716</v>
      </c>
      <c r="I147" s="77">
        <f t="shared" si="9"/>
        <v>2145</v>
      </c>
      <c r="J147" s="77">
        <f t="shared" si="10"/>
        <v>46417.8</v>
      </c>
      <c r="K147" s="77">
        <f t="shared" si="11"/>
        <v>0</v>
      </c>
    </row>
    <row r="148" spans="1:11" s="77" customFormat="1">
      <c r="A148" s="82">
        <v>2016</v>
      </c>
      <c r="B148" s="82">
        <v>1241</v>
      </c>
      <c r="C148" s="83" t="s">
        <v>513</v>
      </c>
      <c r="D148" s="83" t="s">
        <v>504</v>
      </c>
      <c r="E148" s="84">
        <v>96383</v>
      </c>
      <c r="F148" s="85">
        <v>17.670000000000002</v>
      </c>
      <c r="G148" s="84">
        <v>176.8</v>
      </c>
      <c r="H148" s="86">
        <f t="shared" si="8"/>
        <v>3011058.8944800003</v>
      </c>
      <c r="I148" s="77">
        <f t="shared" si="9"/>
        <v>96383</v>
      </c>
      <c r="J148" s="77">
        <f t="shared" si="10"/>
        <v>1703087.61</v>
      </c>
      <c r="K148" s="77">
        <f t="shared" si="11"/>
        <v>0</v>
      </c>
    </row>
    <row r="149" spans="1:11" s="77" customFormat="1">
      <c r="A149" s="82">
        <v>2016</v>
      </c>
      <c r="B149" s="82">
        <v>1241</v>
      </c>
      <c r="C149" s="83" t="s">
        <v>513</v>
      </c>
      <c r="D149" s="83" t="s">
        <v>504</v>
      </c>
      <c r="E149" s="84">
        <v>31256</v>
      </c>
      <c r="F149" s="85">
        <v>16.899999999999999</v>
      </c>
      <c r="G149" s="84">
        <v>157.80000000000001</v>
      </c>
      <c r="H149" s="86">
        <f t="shared" si="8"/>
        <v>833541.25919999997</v>
      </c>
      <c r="I149" s="77">
        <f t="shared" si="9"/>
        <v>31256</v>
      </c>
      <c r="J149" s="77">
        <f t="shared" si="10"/>
        <v>528226.39999999991</v>
      </c>
      <c r="K149" s="77">
        <f t="shared" si="11"/>
        <v>0</v>
      </c>
    </row>
    <row r="150" spans="1:11" s="77" customFormat="1">
      <c r="A150" s="82">
        <v>2016</v>
      </c>
      <c r="B150" s="82">
        <v>1241</v>
      </c>
      <c r="C150" s="83" t="s">
        <v>513</v>
      </c>
      <c r="D150" s="83" t="s">
        <v>504</v>
      </c>
      <c r="E150" s="84">
        <v>31149</v>
      </c>
      <c r="F150" s="85">
        <v>17.32</v>
      </c>
      <c r="G150" s="84">
        <v>161.5</v>
      </c>
      <c r="H150" s="86">
        <f t="shared" si="8"/>
        <v>871293.59820000001</v>
      </c>
      <c r="I150" s="77">
        <f t="shared" si="9"/>
        <v>31149</v>
      </c>
      <c r="J150" s="77">
        <f t="shared" si="10"/>
        <v>539500.68000000005</v>
      </c>
      <c r="K150" s="77">
        <f t="shared" si="11"/>
        <v>0</v>
      </c>
    </row>
    <row r="151" spans="1:11" s="77" customFormat="1">
      <c r="A151" s="82">
        <v>2016</v>
      </c>
      <c r="B151" s="82">
        <v>1241</v>
      </c>
      <c r="C151" s="83" t="s">
        <v>513</v>
      </c>
      <c r="D151" s="83" t="s">
        <v>504</v>
      </c>
      <c r="E151" s="84">
        <v>16329</v>
      </c>
      <c r="F151" s="85">
        <v>17.71</v>
      </c>
      <c r="G151" s="84">
        <v>161.4</v>
      </c>
      <c r="H151" s="86">
        <f t="shared" si="8"/>
        <v>466747.15626000002</v>
      </c>
      <c r="I151" s="77">
        <f t="shared" si="9"/>
        <v>16329</v>
      </c>
      <c r="J151" s="77">
        <f t="shared" si="10"/>
        <v>289186.59000000003</v>
      </c>
      <c r="K151" s="77">
        <f t="shared" si="11"/>
        <v>0</v>
      </c>
    </row>
    <row r="152" spans="1:11" s="77" customFormat="1">
      <c r="A152" s="82">
        <v>2016</v>
      </c>
      <c r="B152" s="82">
        <v>1241</v>
      </c>
      <c r="C152" s="83" t="s">
        <v>513</v>
      </c>
      <c r="D152" s="83" t="s">
        <v>504</v>
      </c>
      <c r="E152" s="84">
        <v>16287</v>
      </c>
      <c r="F152" s="85">
        <v>17.12</v>
      </c>
      <c r="G152" s="84">
        <v>175.2</v>
      </c>
      <c r="H152" s="86">
        <f t="shared" si="8"/>
        <v>488516.18687999994</v>
      </c>
      <c r="I152" s="77">
        <f t="shared" si="9"/>
        <v>16287</v>
      </c>
      <c r="J152" s="77">
        <f t="shared" si="10"/>
        <v>278833.44</v>
      </c>
      <c r="K152" s="77">
        <f t="shared" si="11"/>
        <v>0</v>
      </c>
    </row>
    <row r="153" spans="1:11" s="77" customFormat="1">
      <c r="A153" s="82">
        <v>2016</v>
      </c>
      <c r="B153" s="82">
        <v>1241</v>
      </c>
      <c r="C153" s="83" t="s">
        <v>513</v>
      </c>
      <c r="D153" s="83" t="s">
        <v>504</v>
      </c>
      <c r="E153" s="84">
        <v>15998</v>
      </c>
      <c r="F153" s="85">
        <v>17.89</v>
      </c>
      <c r="G153" s="84">
        <v>156.9</v>
      </c>
      <c r="H153" s="86">
        <f t="shared" si="8"/>
        <v>449054.42118</v>
      </c>
      <c r="I153" s="77">
        <f t="shared" si="9"/>
        <v>15998</v>
      </c>
      <c r="J153" s="77">
        <f t="shared" si="10"/>
        <v>286204.22000000003</v>
      </c>
      <c r="K153" s="77">
        <f t="shared" si="11"/>
        <v>0</v>
      </c>
    </row>
    <row r="154" spans="1:11" s="77" customFormat="1">
      <c r="A154" s="82">
        <v>2016</v>
      </c>
      <c r="B154" s="82">
        <v>1241</v>
      </c>
      <c r="C154" s="83" t="s">
        <v>513</v>
      </c>
      <c r="D154" s="83" t="s">
        <v>504</v>
      </c>
      <c r="E154" s="84">
        <v>32318</v>
      </c>
      <c r="F154" s="85">
        <v>17.62</v>
      </c>
      <c r="G154" s="84">
        <v>164.4</v>
      </c>
      <c r="H154" s="86">
        <f t="shared" si="8"/>
        <v>936164.55504000012</v>
      </c>
      <c r="I154" s="77">
        <f t="shared" si="9"/>
        <v>32318</v>
      </c>
      <c r="J154" s="77">
        <f t="shared" si="10"/>
        <v>569443.16</v>
      </c>
      <c r="K154" s="77">
        <f t="shared" si="11"/>
        <v>0</v>
      </c>
    </row>
    <row r="155" spans="1:11" s="77" customFormat="1">
      <c r="A155" s="82">
        <v>2016</v>
      </c>
      <c r="B155" s="82">
        <v>1241</v>
      </c>
      <c r="C155" s="83" t="s">
        <v>513</v>
      </c>
      <c r="D155" s="83" t="s">
        <v>504</v>
      </c>
      <c r="E155" s="84">
        <v>32336</v>
      </c>
      <c r="F155" s="85">
        <v>17.54</v>
      </c>
      <c r="G155" s="84">
        <v>158.69999999999999</v>
      </c>
      <c r="H155" s="86">
        <f t="shared" si="8"/>
        <v>900104.24927999999</v>
      </c>
      <c r="I155" s="77">
        <f t="shared" si="9"/>
        <v>32336</v>
      </c>
      <c r="J155" s="77">
        <f t="shared" si="10"/>
        <v>567173.43999999994</v>
      </c>
      <c r="K155" s="77">
        <f t="shared" si="11"/>
        <v>0</v>
      </c>
    </row>
    <row r="156" spans="1:11" s="77" customFormat="1">
      <c r="A156" s="82">
        <v>2016</v>
      </c>
      <c r="B156" s="82">
        <v>1241</v>
      </c>
      <c r="C156" s="83" t="s">
        <v>513</v>
      </c>
      <c r="D156" s="83" t="s">
        <v>504</v>
      </c>
      <c r="E156" s="84">
        <v>32474</v>
      </c>
      <c r="F156" s="85">
        <v>17.61</v>
      </c>
      <c r="G156" s="84">
        <v>151</v>
      </c>
      <c r="H156" s="86">
        <f t="shared" si="8"/>
        <v>863519.38140000007</v>
      </c>
      <c r="I156" s="77">
        <f t="shared" si="9"/>
        <v>32474</v>
      </c>
      <c r="J156" s="77">
        <f t="shared" si="10"/>
        <v>571867.14</v>
      </c>
      <c r="K156" s="77">
        <f t="shared" si="11"/>
        <v>0</v>
      </c>
    </row>
    <row r="157" spans="1:11" s="77" customFormat="1">
      <c r="A157" s="82">
        <v>2016</v>
      </c>
      <c r="B157" s="82">
        <v>1241</v>
      </c>
      <c r="C157" s="83" t="s">
        <v>513</v>
      </c>
      <c r="D157" s="83" t="s">
        <v>504</v>
      </c>
      <c r="E157" s="84">
        <v>32620</v>
      </c>
      <c r="F157" s="85">
        <v>16.78</v>
      </c>
      <c r="G157" s="84">
        <v>165.6</v>
      </c>
      <c r="H157" s="86">
        <f t="shared" si="8"/>
        <v>906434.12160000007</v>
      </c>
      <c r="I157" s="77">
        <f t="shared" si="9"/>
        <v>32620</v>
      </c>
      <c r="J157" s="77">
        <f t="shared" si="10"/>
        <v>547363.60000000009</v>
      </c>
      <c r="K157" s="77">
        <f t="shared" si="11"/>
        <v>0</v>
      </c>
    </row>
    <row r="158" spans="1:11" s="77" customFormat="1">
      <c r="A158" s="82">
        <v>2016</v>
      </c>
      <c r="B158" s="82">
        <v>1241</v>
      </c>
      <c r="C158" s="83" t="s">
        <v>513</v>
      </c>
      <c r="D158" s="83" t="s">
        <v>504</v>
      </c>
      <c r="E158" s="84">
        <v>48231</v>
      </c>
      <c r="F158" s="85">
        <v>17.16</v>
      </c>
      <c r="G158" s="84">
        <v>175.5</v>
      </c>
      <c r="H158" s="86">
        <f t="shared" si="8"/>
        <v>1452515.1498</v>
      </c>
      <c r="I158" s="77">
        <f t="shared" si="9"/>
        <v>48231</v>
      </c>
      <c r="J158" s="77">
        <f t="shared" si="10"/>
        <v>827643.96</v>
      </c>
      <c r="K158" s="77">
        <f t="shared" si="11"/>
        <v>0</v>
      </c>
    </row>
    <row r="159" spans="1:11" s="77" customFormat="1">
      <c r="A159" s="82">
        <v>2016</v>
      </c>
      <c r="B159" s="82">
        <v>1241</v>
      </c>
      <c r="C159" s="83" t="s">
        <v>513</v>
      </c>
      <c r="D159" s="83" t="s">
        <v>504</v>
      </c>
      <c r="E159" s="84">
        <v>64238</v>
      </c>
      <c r="F159" s="85">
        <v>18.09</v>
      </c>
      <c r="G159" s="84">
        <v>154.9</v>
      </c>
      <c r="H159" s="86">
        <f t="shared" si="8"/>
        <v>1800039.3355800002</v>
      </c>
      <c r="I159" s="77">
        <f t="shared" si="9"/>
        <v>64238</v>
      </c>
      <c r="J159" s="77">
        <f t="shared" si="10"/>
        <v>1162065.42</v>
      </c>
      <c r="K159" s="77">
        <f t="shared" si="11"/>
        <v>0</v>
      </c>
    </row>
    <row r="160" spans="1:11" s="77" customFormat="1">
      <c r="A160" s="82">
        <v>2016</v>
      </c>
      <c r="B160" s="82">
        <v>1241</v>
      </c>
      <c r="C160" s="83" t="s">
        <v>513</v>
      </c>
      <c r="D160" s="83" t="s">
        <v>504</v>
      </c>
      <c r="E160" s="84">
        <v>16376</v>
      </c>
      <c r="F160" s="85">
        <v>16.91</v>
      </c>
      <c r="G160" s="84">
        <v>157.4</v>
      </c>
      <c r="H160" s="86">
        <f t="shared" si="8"/>
        <v>435869.18384000001</v>
      </c>
      <c r="I160" s="77">
        <f t="shared" si="9"/>
        <v>16376</v>
      </c>
      <c r="J160" s="77">
        <f t="shared" si="10"/>
        <v>276918.15999999997</v>
      </c>
      <c r="K160" s="77">
        <f t="shared" si="11"/>
        <v>0</v>
      </c>
    </row>
    <row r="161" spans="1:11" s="77" customFormat="1">
      <c r="A161" s="82">
        <v>2016</v>
      </c>
      <c r="B161" s="82">
        <v>1250</v>
      </c>
      <c r="C161" s="83" t="s">
        <v>513</v>
      </c>
      <c r="D161" s="83" t="s">
        <v>504</v>
      </c>
      <c r="E161" s="84">
        <v>107483</v>
      </c>
      <c r="F161" s="85">
        <v>17.923999999999999</v>
      </c>
      <c r="G161" s="84">
        <v>170.6</v>
      </c>
      <c r="H161" s="86">
        <f t="shared" si="8"/>
        <v>3286652.1481519998</v>
      </c>
      <c r="I161" s="77">
        <f t="shared" si="9"/>
        <v>107483</v>
      </c>
      <c r="J161" s="77">
        <f t="shared" si="10"/>
        <v>1926525.2919999999</v>
      </c>
      <c r="K161" s="77">
        <f t="shared" si="11"/>
        <v>0</v>
      </c>
    </row>
    <row r="162" spans="1:11" s="77" customFormat="1">
      <c r="A162" s="82">
        <v>2016</v>
      </c>
      <c r="B162" s="82">
        <v>1252</v>
      </c>
      <c r="C162" s="83" t="s">
        <v>513</v>
      </c>
      <c r="D162" s="83" t="s">
        <v>504</v>
      </c>
      <c r="E162" s="84">
        <v>18652</v>
      </c>
      <c r="F162" s="85">
        <v>17.922000000000001</v>
      </c>
      <c r="G162" s="84">
        <v>170.7</v>
      </c>
      <c r="H162" s="86">
        <f t="shared" si="8"/>
        <v>570617.91280799999</v>
      </c>
      <c r="I162" s="77">
        <f t="shared" si="9"/>
        <v>18652</v>
      </c>
      <c r="J162" s="77">
        <f t="shared" si="10"/>
        <v>334281.14400000003</v>
      </c>
      <c r="K162" s="77">
        <f t="shared" si="11"/>
        <v>0</v>
      </c>
    </row>
    <row r="163" spans="1:11" s="77" customFormat="1">
      <c r="A163" s="82">
        <v>2016</v>
      </c>
      <c r="B163" s="82">
        <v>1355</v>
      </c>
      <c r="C163" s="83" t="s">
        <v>503</v>
      </c>
      <c r="D163" s="83" t="s">
        <v>504</v>
      </c>
      <c r="E163" s="84">
        <v>5386</v>
      </c>
      <c r="F163" s="85">
        <v>24.658000000000001</v>
      </c>
      <c r="G163" s="84">
        <v>255</v>
      </c>
      <c r="H163" s="86">
        <f t="shared" si="8"/>
        <v>338660.36939999997</v>
      </c>
      <c r="I163" s="77">
        <f t="shared" si="9"/>
        <v>5386</v>
      </c>
      <c r="J163" s="77">
        <f t="shared" si="10"/>
        <v>132807.98800000001</v>
      </c>
      <c r="K163" s="77">
        <f t="shared" si="11"/>
        <v>0</v>
      </c>
    </row>
    <row r="164" spans="1:11" s="77" customFormat="1">
      <c r="A164" s="82">
        <v>2016</v>
      </c>
      <c r="B164" s="82">
        <v>1355</v>
      </c>
      <c r="C164" s="83" t="s">
        <v>503</v>
      </c>
      <c r="D164" s="83" t="s">
        <v>504</v>
      </c>
      <c r="E164" s="84">
        <v>22259</v>
      </c>
      <c r="F164" s="85">
        <v>22.843</v>
      </c>
      <c r="G164" s="84">
        <v>283.10000000000002</v>
      </c>
      <c r="H164" s="86">
        <f t="shared" si="8"/>
        <v>1439456.8760470003</v>
      </c>
      <c r="I164" s="77">
        <f t="shared" si="9"/>
        <v>22259</v>
      </c>
      <c r="J164" s="77">
        <f t="shared" si="10"/>
        <v>508462.337</v>
      </c>
      <c r="K164" s="77">
        <f t="shared" si="11"/>
        <v>0</v>
      </c>
    </row>
    <row r="165" spans="1:11" s="77" customFormat="1">
      <c r="A165" s="82">
        <v>2016</v>
      </c>
      <c r="B165" s="82">
        <v>1355</v>
      </c>
      <c r="C165" s="83" t="s">
        <v>503</v>
      </c>
      <c r="D165" s="83" t="s">
        <v>504</v>
      </c>
      <c r="E165" s="84">
        <v>33252</v>
      </c>
      <c r="F165" s="85">
        <v>23.02</v>
      </c>
      <c r="G165" s="84">
        <v>267.5</v>
      </c>
      <c r="H165" s="86">
        <f t="shared" si="8"/>
        <v>2047608.2819999999</v>
      </c>
      <c r="I165" s="77">
        <f t="shared" si="9"/>
        <v>33252</v>
      </c>
      <c r="J165" s="77">
        <f t="shared" si="10"/>
        <v>765461.04</v>
      </c>
      <c r="K165" s="77">
        <f t="shared" si="11"/>
        <v>0</v>
      </c>
    </row>
    <row r="166" spans="1:11" s="77" customFormat="1">
      <c r="A166" s="82">
        <v>2016</v>
      </c>
      <c r="B166" s="82">
        <v>1355</v>
      </c>
      <c r="C166" s="83" t="s">
        <v>503</v>
      </c>
      <c r="D166" s="83" t="s">
        <v>504</v>
      </c>
      <c r="E166" s="84">
        <v>11276</v>
      </c>
      <c r="F166" s="85">
        <v>22.28</v>
      </c>
      <c r="G166" s="84">
        <v>259.5</v>
      </c>
      <c r="H166" s="86">
        <f t="shared" si="8"/>
        <v>651939.98160000006</v>
      </c>
      <c r="I166" s="77">
        <f t="shared" si="9"/>
        <v>11276</v>
      </c>
      <c r="J166" s="77">
        <f t="shared" si="10"/>
        <v>251229.28</v>
      </c>
      <c r="K166" s="77">
        <f t="shared" si="11"/>
        <v>0</v>
      </c>
    </row>
    <row r="167" spans="1:11" s="77" customFormat="1">
      <c r="A167" s="82">
        <v>2016</v>
      </c>
      <c r="B167" s="82">
        <v>1356</v>
      </c>
      <c r="C167" s="83" t="s">
        <v>503</v>
      </c>
      <c r="D167" s="83" t="s">
        <v>504</v>
      </c>
      <c r="E167" s="84">
        <v>3214</v>
      </c>
      <c r="F167" s="85">
        <v>22.428000000000001</v>
      </c>
      <c r="G167" s="84">
        <v>233.4</v>
      </c>
      <c r="H167" s="86">
        <f t="shared" si="8"/>
        <v>168243.10372800002</v>
      </c>
      <c r="I167" s="77">
        <f t="shared" si="9"/>
        <v>3214</v>
      </c>
      <c r="J167" s="77">
        <f t="shared" si="10"/>
        <v>72083.592000000004</v>
      </c>
      <c r="K167" s="77">
        <f t="shared" si="11"/>
        <v>0</v>
      </c>
    </row>
    <row r="168" spans="1:11" s="77" customFormat="1">
      <c r="A168" s="82">
        <v>2016</v>
      </c>
      <c r="B168" s="82">
        <v>1356</v>
      </c>
      <c r="C168" s="83" t="s">
        <v>503</v>
      </c>
      <c r="D168" s="83" t="s">
        <v>504</v>
      </c>
      <c r="E168" s="84">
        <v>20228</v>
      </c>
      <c r="F168" s="85">
        <v>22.152999999999999</v>
      </c>
      <c r="G168" s="84">
        <v>275.3</v>
      </c>
      <c r="H168" s="86">
        <f t="shared" si="8"/>
        <v>1233649.2636520001</v>
      </c>
      <c r="I168" s="77">
        <f t="shared" si="9"/>
        <v>20228</v>
      </c>
      <c r="J168" s="77">
        <f t="shared" si="10"/>
        <v>448110.88399999996</v>
      </c>
      <c r="K168" s="77">
        <f t="shared" si="11"/>
        <v>0</v>
      </c>
    </row>
    <row r="169" spans="1:11" s="77" customFormat="1">
      <c r="A169" s="82">
        <v>2016</v>
      </c>
      <c r="B169" s="82">
        <v>1356</v>
      </c>
      <c r="C169" s="83" t="s">
        <v>503</v>
      </c>
      <c r="D169" s="83" t="s">
        <v>504</v>
      </c>
      <c r="E169" s="84">
        <v>14301</v>
      </c>
      <c r="F169" s="85">
        <v>22.91</v>
      </c>
      <c r="G169" s="84">
        <v>213.5</v>
      </c>
      <c r="H169" s="86">
        <f t="shared" si="8"/>
        <v>699502.66784999997</v>
      </c>
      <c r="I169" s="77">
        <f t="shared" si="9"/>
        <v>14301</v>
      </c>
      <c r="J169" s="77">
        <f t="shared" si="10"/>
        <v>327635.90999999997</v>
      </c>
      <c r="K169" s="77">
        <f t="shared" si="11"/>
        <v>0</v>
      </c>
    </row>
    <row r="170" spans="1:11" s="77" customFormat="1">
      <c r="A170" s="82">
        <v>2016</v>
      </c>
      <c r="B170" s="82">
        <v>1356</v>
      </c>
      <c r="C170" s="83" t="s">
        <v>503</v>
      </c>
      <c r="D170" s="83" t="s">
        <v>504</v>
      </c>
      <c r="E170" s="84">
        <v>12778</v>
      </c>
      <c r="F170" s="85">
        <v>21.821000000000002</v>
      </c>
      <c r="G170" s="84">
        <v>200.1</v>
      </c>
      <c r="H170" s="86">
        <f t="shared" si="8"/>
        <v>557936.30473800004</v>
      </c>
      <c r="I170" s="77">
        <f t="shared" si="9"/>
        <v>12778</v>
      </c>
      <c r="J170" s="77">
        <f t="shared" si="10"/>
        <v>278828.73800000001</v>
      </c>
      <c r="K170" s="77">
        <f t="shared" si="11"/>
        <v>0</v>
      </c>
    </row>
    <row r="171" spans="1:11" s="77" customFormat="1">
      <c r="A171" s="82">
        <v>2016</v>
      </c>
      <c r="B171" s="82">
        <v>1356</v>
      </c>
      <c r="C171" s="83" t="s">
        <v>503</v>
      </c>
      <c r="D171" s="83" t="s">
        <v>504</v>
      </c>
      <c r="E171" s="84">
        <v>8650</v>
      </c>
      <c r="F171" s="85">
        <v>25.032</v>
      </c>
      <c r="G171" s="84">
        <v>238.8</v>
      </c>
      <c r="H171" s="86">
        <f t="shared" si="8"/>
        <v>517065.99839999998</v>
      </c>
      <c r="I171" s="77">
        <f t="shared" si="9"/>
        <v>8650</v>
      </c>
      <c r="J171" s="77">
        <f t="shared" si="10"/>
        <v>216526.8</v>
      </c>
      <c r="K171" s="77">
        <f t="shared" si="11"/>
        <v>0</v>
      </c>
    </row>
    <row r="172" spans="1:11" s="77" customFormat="1">
      <c r="A172" s="82">
        <v>2016</v>
      </c>
      <c r="B172" s="82">
        <v>1356</v>
      </c>
      <c r="C172" s="83" t="s">
        <v>503</v>
      </c>
      <c r="D172" s="83" t="s">
        <v>504</v>
      </c>
      <c r="E172" s="84">
        <v>28864</v>
      </c>
      <c r="F172" s="85">
        <v>22.443000000000001</v>
      </c>
      <c r="G172" s="84">
        <v>192.8</v>
      </c>
      <c r="H172" s="86">
        <f t="shared" si="8"/>
        <v>1248948.2818560002</v>
      </c>
      <c r="I172" s="77">
        <f t="shared" si="9"/>
        <v>28864</v>
      </c>
      <c r="J172" s="77">
        <f t="shared" si="10"/>
        <v>647794.75200000009</v>
      </c>
      <c r="K172" s="77">
        <f t="shared" si="11"/>
        <v>0</v>
      </c>
    </row>
    <row r="173" spans="1:11" s="77" customFormat="1">
      <c r="A173" s="82">
        <v>2016</v>
      </c>
      <c r="B173" s="82">
        <v>1356</v>
      </c>
      <c r="C173" s="83" t="s">
        <v>503</v>
      </c>
      <c r="D173" s="83" t="s">
        <v>504</v>
      </c>
      <c r="E173" s="84">
        <v>53330</v>
      </c>
      <c r="F173" s="85">
        <v>22.396000000000001</v>
      </c>
      <c r="G173" s="84">
        <v>217.1</v>
      </c>
      <c r="H173" s="86">
        <f t="shared" si="8"/>
        <v>2592996.1142799999</v>
      </c>
      <c r="I173" s="77">
        <f t="shared" si="9"/>
        <v>53330</v>
      </c>
      <c r="J173" s="77">
        <f t="shared" si="10"/>
        <v>1194378.68</v>
      </c>
      <c r="K173" s="77">
        <f t="shared" si="11"/>
        <v>0</v>
      </c>
    </row>
    <row r="174" spans="1:11" s="77" customFormat="1">
      <c r="A174" s="82">
        <v>2016</v>
      </c>
      <c r="B174" s="82">
        <v>1356</v>
      </c>
      <c r="C174" s="83" t="s">
        <v>503</v>
      </c>
      <c r="D174" s="83" t="s">
        <v>504</v>
      </c>
      <c r="E174" s="84">
        <v>22338</v>
      </c>
      <c r="F174" s="85">
        <v>22.456</v>
      </c>
      <c r="G174" s="84">
        <v>192</v>
      </c>
      <c r="H174" s="86">
        <f t="shared" si="8"/>
        <v>963114.48575999995</v>
      </c>
      <c r="I174" s="77">
        <f t="shared" si="9"/>
        <v>22338</v>
      </c>
      <c r="J174" s="77">
        <f t="shared" si="10"/>
        <v>501622.12799999997</v>
      </c>
      <c r="K174" s="77">
        <f t="shared" si="11"/>
        <v>0</v>
      </c>
    </row>
    <row r="175" spans="1:11" s="77" customFormat="1">
      <c r="A175" s="82">
        <v>2016</v>
      </c>
      <c r="B175" s="82">
        <v>1356</v>
      </c>
      <c r="C175" s="83" t="s">
        <v>503</v>
      </c>
      <c r="D175" s="83" t="s">
        <v>504</v>
      </c>
      <c r="E175" s="84">
        <v>36132</v>
      </c>
      <c r="F175" s="85">
        <v>21.93</v>
      </c>
      <c r="G175" s="84">
        <v>199</v>
      </c>
      <c r="H175" s="86">
        <f t="shared" si="8"/>
        <v>1576825.7724000001</v>
      </c>
      <c r="I175" s="77">
        <f t="shared" si="9"/>
        <v>36132</v>
      </c>
      <c r="J175" s="77">
        <f t="shared" si="10"/>
        <v>792374.76</v>
      </c>
      <c r="K175" s="77">
        <f t="shared" si="11"/>
        <v>0</v>
      </c>
    </row>
    <row r="176" spans="1:11" s="77" customFormat="1">
      <c r="A176" s="82">
        <v>2016</v>
      </c>
      <c r="B176" s="82">
        <v>1356</v>
      </c>
      <c r="C176" s="83" t="s">
        <v>503</v>
      </c>
      <c r="D176" s="83" t="s">
        <v>504</v>
      </c>
      <c r="E176" s="84">
        <v>4920</v>
      </c>
      <c r="F176" s="85">
        <v>25.324000000000002</v>
      </c>
      <c r="G176" s="84">
        <v>198.2</v>
      </c>
      <c r="H176" s="86">
        <f t="shared" si="8"/>
        <v>246945.46656</v>
      </c>
      <c r="I176" s="77">
        <f t="shared" si="9"/>
        <v>4920</v>
      </c>
      <c r="J176" s="77">
        <f t="shared" si="10"/>
        <v>124594.08</v>
      </c>
      <c r="K176" s="77">
        <f t="shared" si="11"/>
        <v>0</v>
      </c>
    </row>
    <row r="177" spans="1:11" s="77" customFormat="1">
      <c r="A177" s="82">
        <v>2016</v>
      </c>
      <c r="B177" s="82">
        <v>1356</v>
      </c>
      <c r="C177" s="83" t="s">
        <v>503</v>
      </c>
      <c r="D177" s="83" t="s">
        <v>504</v>
      </c>
      <c r="E177" s="84">
        <v>84634</v>
      </c>
      <c r="F177" s="85">
        <v>22.408000000000001</v>
      </c>
      <c r="G177" s="84">
        <v>150.9</v>
      </c>
      <c r="H177" s="86">
        <f t="shared" si="8"/>
        <v>2861786.3160480005</v>
      </c>
      <c r="I177" s="77">
        <f t="shared" si="9"/>
        <v>84634</v>
      </c>
      <c r="J177" s="77">
        <f t="shared" si="10"/>
        <v>1896478.672</v>
      </c>
      <c r="K177" s="77">
        <f t="shared" si="11"/>
        <v>0</v>
      </c>
    </row>
    <row r="178" spans="1:11" s="77" customFormat="1">
      <c r="A178" s="82">
        <v>2016</v>
      </c>
      <c r="B178" s="82">
        <v>1356</v>
      </c>
      <c r="C178" s="83" t="s">
        <v>503</v>
      </c>
      <c r="D178" s="83" t="s">
        <v>504</v>
      </c>
      <c r="E178" s="84">
        <v>3200</v>
      </c>
      <c r="F178" s="85">
        <v>22.646999999999998</v>
      </c>
      <c r="G178" s="84">
        <v>209.1</v>
      </c>
      <c r="H178" s="86">
        <f t="shared" si="8"/>
        <v>151535.60639999996</v>
      </c>
      <c r="I178" s="77">
        <f t="shared" si="9"/>
        <v>3200</v>
      </c>
      <c r="J178" s="77">
        <f t="shared" si="10"/>
        <v>72470.399999999994</v>
      </c>
      <c r="K178" s="77">
        <f t="shared" si="11"/>
        <v>0</v>
      </c>
    </row>
    <row r="179" spans="1:11" s="77" customFormat="1">
      <c r="A179" s="82">
        <v>2016</v>
      </c>
      <c r="B179" s="82">
        <v>1356</v>
      </c>
      <c r="C179" s="83" t="s">
        <v>503</v>
      </c>
      <c r="D179" s="83" t="s">
        <v>504</v>
      </c>
      <c r="E179" s="84">
        <v>48207</v>
      </c>
      <c r="F179" s="85">
        <v>22.442</v>
      </c>
      <c r="G179" s="84">
        <v>223.9</v>
      </c>
      <c r="H179" s="86">
        <f t="shared" si="8"/>
        <v>2422287.8850659998</v>
      </c>
      <c r="I179" s="77">
        <f t="shared" si="9"/>
        <v>48207</v>
      </c>
      <c r="J179" s="77">
        <f t="shared" si="10"/>
        <v>1081861.4939999999</v>
      </c>
      <c r="K179" s="77">
        <f t="shared" si="11"/>
        <v>0</v>
      </c>
    </row>
    <row r="180" spans="1:11" s="77" customFormat="1">
      <c r="A180" s="82">
        <v>2016</v>
      </c>
      <c r="B180" s="82">
        <v>1356</v>
      </c>
      <c r="C180" s="83" t="s">
        <v>503</v>
      </c>
      <c r="D180" s="83" t="s">
        <v>504</v>
      </c>
      <c r="E180" s="84">
        <v>6287</v>
      </c>
      <c r="F180" s="85">
        <v>19.309999999999999</v>
      </c>
      <c r="G180" s="84">
        <v>210.5</v>
      </c>
      <c r="H180" s="86">
        <f t="shared" si="8"/>
        <v>255551.14684999996</v>
      </c>
      <c r="I180" s="77">
        <f t="shared" si="9"/>
        <v>6287</v>
      </c>
      <c r="J180" s="77">
        <f t="shared" si="10"/>
        <v>121401.96999999999</v>
      </c>
      <c r="K180" s="77">
        <f t="shared" si="11"/>
        <v>0</v>
      </c>
    </row>
    <row r="181" spans="1:11" s="77" customFormat="1">
      <c r="A181" s="82">
        <v>2016</v>
      </c>
      <c r="B181" s="82">
        <v>1356</v>
      </c>
      <c r="C181" s="83" t="s">
        <v>503</v>
      </c>
      <c r="D181" s="83" t="s">
        <v>504</v>
      </c>
      <c r="E181" s="84">
        <v>20764</v>
      </c>
      <c r="F181" s="85">
        <v>22.265999999999998</v>
      </c>
      <c r="G181" s="84">
        <v>213.3</v>
      </c>
      <c r="H181" s="86">
        <f t="shared" si="8"/>
        <v>986152.50079199998</v>
      </c>
      <c r="I181" s="77">
        <f t="shared" si="9"/>
        <v>20764</v>
      </c>
      <c r="J181" s="77">
        <f t="shared" si="10"/>
        <v>462331.22399999999</v>
      </c>
      <c r="K181" s="77">
        <f t="shared" si="11"/>
        <v>0</v>
      </c>
    </row>
    <row r="182" spans="1:11" s="77" customFormat="1">
      <c r="A182" s="82">
        <v>2016</v>
      </c>
      <c r="B182" s="82">
        <v>1356</v>
      </c>
      <c r="C182" s="83" t="s">
        <v>503</v>
      </c>
      <c r="D182" s="83" t="s">
        <v>504</v>
      </c>
      <c r="E182" s="84">
        <v>39458</v>
      </c>
      <c r="F182" s="85">
        <v>22.949000000000002</v>
      </c>
      <c r="G182" s="84">
        <v>220</v>
      </c>
      <c r="H182" s="86">
        <f t="shared" si="8"/>
        <v>1992147.6124000002</v>
      </c>
      <c r="I182" s="77">
        <f t="shared" si="9"/>
        <v>39458</v>
      </c>
      <c r="J182" s="77">
        <f t="shared" si="10"/>
        <v>905521.64200000011</v>
      </c>
      <c r="K182" s="77">
        <f t="shared" si="11"/>
        <v>0</v>
      </c>
    </row>
    <row r="183" spans="1:11" s="77" customFormat="1">
      <c r="A183" s="82">
        <v>2016</v>
      </c>
      <c r="B183" s="82">
        <v>1356</v>
      </c>
      <c r="C183" s="83" t="s">
        <v>503</v>
      </c>
      <c r="D183" s="83" t="s">
        <v>504</v>
      </c>
      <c r="E183" s="84">
        <v>39501</v>
      </c>
      <c r="F183" s="85">
        <v>22.925000000000001</v>
      </c>
      <c r="G183" s="84">
        <v>224.8</v>
      </c>
      <c r="H183" s="86">
        <f t="shared" si="8"/>
        <v>2035699.8354000004</v>
      </c>
      <c r="I183" s="77">
        <f t="shared" si="9"/>
        <v>39501</v>
      </c>
      <c r="J183" s="77">
        <f t="shared" si="10"/>
        <v>905560.42500000005</v>
      </c>
      <c r="K183" s="77">
        <f t="shared" si="11"/>
        <v>0</v>
      </c>
    </row>
    <row r="184" spans="1:11" s="77" customFormat="1">
      <c r="A184" s="82">
        <v>2016</v>
      </c>
      <c r="B184" s="82">
        <v>1356</v>
      </c>
      <c r="C184" s="83" t="s">
        <v>503</v>
      </c>
      <c r="D184" s="83" t="s">
        <v>504</v>
      </c>
      <c r="E184" s="84">
        <v>44904</v>
      </c>
      <c r="F184" s="85">
        <v>23.670999999999999</v>
      </c>
      <c r="G184" s="84">
        <v>222.2</v>
      </c>
      <c r="H184" s="86">
        <f t="shared" si="8"/>
        <v>2361813.981648</v>
      </c>
      <c r="I184" s="77">
        <f t="shared" si="9"/>
        <v>44904</v>
      </c>
      <c r="J184" s="77">
        <f t="shared" si="10"/>
        <v>1062922.584</v>
      </c>
      <c r="K184" s="77">
        <f t="shared" si="11"/>
        <v>0</v>
      </c>
    </row>
    <row r="185" spans="1:11" s="77" customFormat="1">
      <c r="A185" s="82">
        <v>2016</v>
      </c>
      <c r="B185" s="82">
        <v>1356</v>
      </c>
      <c r="C185" s="83" t="s">
        <v>503</v>
      </c>
      <c r="D185" s="83" t="s">
        <v>504</v>
      </c>
      <c r="E185" s="84">
        <v>47886</v>
      </c>
      <c r="F185" s="85">
        <v>23.547000000000001</v>
      </c>
      <c r="G185" s="84">
        <v>199</v>
      </c>
      <c r="H185" s="86">
        <f t="shared" si="8"/>
        <v>2243867.56758</v>
      </c>
      <c r="I185" s="77">
        <f t="shared" si="9"/>
        <v>47886</v>
      </c>
      <c r="J185" s="77">
        <f t="shared" si="10"/>
        <v>1127571.642</v>
      </c>
      <c r="K185" s="77">
        <f t="shared" si="11"/>
        <v>0</v>
      </c>
    </row>
    <row r="186" spans="1:11" s="77" customFormat="1">
      <c r="A186" s="82">
        <v>2016</v>
      </c>
      <c r="B186" s="82">
        <v>1356</v>
      </c>
      <c r="C186" s="83" t="s">
        <v>503</v>
      </c>
      <c r="D186" s="83" t="s">
        <v>504</v>
      </c>
      <c r="E186" s="84">
        <v>3139</v>
      </c>
      <c r="F186" s="85">
        <v>21.114999999999998</v>
      </c>
      <c r="G186" s="84">
        <v>200.2</v>
      </c>
      <c r="H186" s="86">
        <f t="shared" si="8"/>
        <v>132692.52996999997</v>
      </c>
      <c r="I186" s="77">
        <f t="shared" si="9"/>
        <v>3139</v>
      </c>
      <c r="J186" s="77">
        <f t="shared" si="10"/>
        <v>66279.985000000001</v>
      </c>
      <c r="K186" s="77">
        <f t="shared" si="11"/>
        <v>0</v>
      </c>
    </row>
    <row r="187" spans="1:11" s="77" customFormat="1">
      <c r="A187" s="82">
        <v>2016</v>
      </c>
      <c r="B187" s="82">
        <v>1356</v>
      </c>
      <c r="C187" s="83" t="s">
        <v>503</v>
      </c>
      <c r="D187" s="83" t="s">
        <v>504</v>
      </c>
      <c r="E187" s="84">
        <v>1726</v>
      </c>
      <c r="F187" s="85">
        <v>25.062000000000001</v>
      </c>
      <c r="G187" s="84">
        <v>202.1</v>
      </c>
      <c r="H187" s="86">
        <f t="shared" si="8"/>
        <v>87422.421252</v>
      </c>
      <c r="I187" s="77">
        <f t="shared" si="9"/>
        <v>1726</v>
      </c>
      <c r="J187" s="77">
        <f t="shared" si="10"/>
        <v>43257.012000000002</v>
      </c>
      <c r="K187" s="77">
        <f t="shared" si="11"/>
        <v>0</v>
      </c>
    </row>
    <row r="188" spans="1:11" s="77" customFormat="1">
      <c r="A188" s="82">
        <v>2016</v>
      </c>
      <c r="B188" s="82">
        <v>1364</v>
      </c>
      <c r="C188" s="83" t="s">
        <v>503</v>
      </c>
      <c r="D188" s="83" t="s">
        <v>504</v>
      </c>
      <c r="E188" s="84">
        <v>11391</v>
      </c>
      <c r="F188" s="85">
        <v>22.978000000000002</v>
      </c>
      <c r="G188" s="84">
        <v>209.7</v>
      </c>
      <c r="H188" s="86">
        <f t="shared" si="8"/>
        <v>548873.80860600004</v>
      </c>
      <c r="I188" s="77">
        <f t="shared" si="9"/>
        <v>11391</v>
      </c>
      <c r="J188" s="77">
        <f t="shared" si="10"/>
        <v>261742.39800000002</v>
      </c>
      <c r="K188" s="77">
        <f t="shared" si="11"/>
        <v>0</v>
      </c>
    </row>
    <row r="189" spans="1:11" s="77" customFormat="1">
      <c r="A189" s="82">
        <v>2016</v>
      </c>
      <c r="B189" s="82">
        <v>1364</v>
      </c>
      <c r="C189" s="83" t="s">
        <v>503</v>
      </c>
      <c r="D189" s="83" t="s">
        <v>504</v>
      </c>
      <c r="E189" s="84">
        <v>232892</v>
      </c>
      <c r="F189" s="85">
        <v>24.059000000000001</v>
      </c>
      <c r="G189" s="84">
        <v>222.7</v>
      </c>
      <c r="H189" s="86">
        <f t="shared" si="8"/>
        <v>12478211.994555999</v>
      </c>
      <c r="I189" s="77">
        <f t="shared" si="9"/>
        <v>232892</v>
      </c>
      <c r="J189" s="77">
        <f t="shared" si="10"/>
        <v>5603148.6280000005</v>
      </c>
      <c r="K189" s="77">
        <f t="shared" si="11"/>
        <v>0</v>
      </c>
    </row>
    <row r="190" spans="1:11" s="77" customFormat="1">
      <c r="A190" s="82">
        <v>2016</v>
      </c>
      <c r="B190" s="82">
        <v>1364</v>
      </c>
      <c r="C190" s="83" t="s">
        <v>503</v>
      </c>
      <c r="D190" s="83" t="s">
        <v>504</v>
      </c>
      <c r="E190" s="84">
        <v>11070</v>
      </c>
      <c r="F190" s="85">
        <v>22.757999999999999</v>
      </c>
      <c r="G190" s="84">
        <v>228.9</v>
      </c>
      <c r="H190" s="86">
        <f t="shared" si="8"/>
        <v>576670.19634000002</v>
      </c>
      <c r="I190" s="77">
        <f t="shared" si="9"/>
        <v>11070</v>
      </c>
      <c r="J190" s="77">
        <f t="shared" si="10"/>
        <v>251931.06</v>
      </c>
      <c r="K190" s="77">
        <f t="shared" si="11"/>
        <v>0</v>
      </c>
    </row>
    <row r="191" spans="1:11" s="77" customFormat="1">
      <c r="A191" s="82">
        <v>2016</v>
      </c>
      <c r="B191" s="82">
        <v>1364</v>
      </c>
      <c r="C191" s="83" t="s">
        <v>503</v>
      </c>
      <c r="D191" s="83" t="s">
        <v>504</v>
      </c>
      <c r="E191" s="84">
        <v>19701</v>
      </c>
      <c r="F191" s="85">
        <v>23.523</v>
      </c>
      <c r="G191" s="84">
        <v>228.1</v>
      </c>
      <c r="H191" s="86">
        <f t="shared" si="8"/>
        <v>1057076.1270630001</v>
      </c>
      <c r="I191" s="77">
        <f t="shared" si="9"/>
        <v>19701</v>
      </c>
      <c r="J191" s="77">
        <f t="shared" si="10"/>
        <v>463426.62300000002</v>
      </c>
      <c r="K191" s="77">
        <f t="shared" si="11"/>
        <v>0</v>
      </c>
    </row>
    <row r="192" spans="1:11" s="77" customFormat="1">
      <c r="A192" s="82">
        <v>2016</v>
      </c>
      <c r="B192" s="82">
        <v>1364</v>
      </c>
      <c r="C192" s="83" t="s">
        <v>503</v>
      </c>
      <c r="D192" s="83" t="s">
        <v>504</v>
      </c>
      <c r="E192" s="84">
        <v>1602</v>
      </c>
      <c r="F192" s="85">
        <v>22.545999999999999</v>
      </c>
      <c r="G192" s="84">
        <v>188.9</v>
      </c>
      <c r="H192" s="86">
        <f t="shared" si="8"/>
        <v>68228.209187999993</v>
      </c>
      <c r="I192" s="77">
        <f t="shared" si="9"/>
        <v>1602</v>
      </c>
      <c r="J192" s="77">
        <f t="shared" si="10"/>
        <v>36118.691999999995</v>
      </c>
      <c r="K192" s="77">
        <f t="shared" si="11"/>
        <v>0</v>
      </c>
    </row>
    <row r="193" spans="1:11" s="77" customFormat="1">
      <c r="A193" s="82">
        <v>2016</v>
      </c>
      <c r="B193" s="82">
        <v>1364</v>
      </c>
      <c r="C193" s="83" t="s">
        <v>503</v>
      </c>
      <c r="D193" s="83" t="s">
        <v>504</v>
      </c>
      <c r="E193" s="84">
        <v>20088</v>
      </c>
      <c r="F193" s="85">
        <v>22.321000000000002</v>
      </c>
      <c r="G193" s="84">
        <v>217.5</v>
      </c>
      <c r="H193" s="86">
        <f t="shared" si="8"/>
        <v>975235.73939999996</v>
      </c>
      <c r="I193" s="77">
        <f t="shared" si="9"/>
        <v>20088</v>
      </c>
      <c r="J193" s="77">
        <f t="shared" si="10"/>
        <v>448384.24800000002</v>
      </c>
      <c r="K193" s="77">
        <f t="shared" si="11"/>
        <v>0</v>
      </c>
    </row>
    <row r="194" spans="1:11" s="77" customFormat="1">
      <c r="A194" s="82">
        <v>2016</v>
      </c>
      <c r="B194" s="82">
        <v>1364</v>
      </c>
      <c r="C194" s="83" t="s">
        <v>503</v>
      </c>
      <c r="D194" s="83" t="s">
        <v>504</v>
      </c>
      <c r="E194" s="84">
        <v>9590</v>
      </c>
      <c r="F194" s="85">
        <v>22.405999999999999</v>
      </c>
      <c r="G194" s="84">
        <v>213.8</v>
      </c>
      <c r="H194" s="86">
        <f t="shared" si="8"/>
        <v>459399.62851999997</v>
      </c>
      <c r="I194" s="77">
        <f t="shared" si="9"/>
        <v>9590</v>
      </c>
      <c r="J194" s="77">
        <f t="shared" si="10"/>
        <v>214873.53999999998</v>
      </c>
      <c r="K194" s="77">
        <f t="shared" si="11"/>
        <v>0</v>
      </c>
    </row>
    <row r="195" spans="1:11" s="77" customFormat="1">
      <c r="A195" s="82">
        <v>2016</v>
      </c>
      <c r="B195" s="82">
        <v>1364</v>
      </c>
      <c r="C195" s="83" t="s">
        <v>503</v>
      </c>
      <c r="D195" s="83" t="s">
        <v>504</v>
      </c>
      <c r="E195" s="84">
        <v>11219</v>
      </c>
      <c r="F195" s="85">
        <v>22.298999999999999</v>
      </c>
      <c r="G195" s="84">
        <v>148.80000000000001</v>
      </c>
      <c r="H195" s="86">
        <f t="shared" si="8"/>
        <v>372256.65172800008</v>
      </c>
      <c r="I195" s="77">
        <f t="shared" si="9"/>
        <v>11219</v>
      </c>
      <c r="J195" s="77">
        <f t="shared" si="10"/>
        <v>250172.481</v>
      </c>
      <c r="K195" s="77">
        <f t="shared" si="11"/>
        <v>0</v>
      </c>
    </row>
    <row r="196" spans="1:11" s="77" customFormat="1">
      <c r="A196" s="82">
        <v>2016</v>
      </c>
      <c r="B196" s="82">
        <v>1364</v>
      </c>
      <c r="C196" s="83" t="s">
        <v>503</v>
      </c>
      <c r="D196" s="83" t="s">
        <v>504</v>
      </c>
      <c r="E196" s="84">
        <v>10000</v>
      </c>
      <c r="F196" s="85">
        <v>22.02</v>
      </c>
      <c r="G196" s="84">
        <v>157.30000000000001</v>
      </c>
      <c r="H196" s="86">
        <f t="shared" si="8"/>
        <v>346374.60000000003</v>
      </c>
      <c r="I196" s="77">
        <f t="shared" si="9"/>
        <v>10000</v>
      </c>
      <c r="J196" s="77">
        <f t="shared" si="10"/>
        <v>220200</v>
      </c>
      <c r="K196" s="77">
        <f t="shared" si="11"/>
        <v>0</v>
      </c>
    </row>
    <row r="197" spans="1:11" s="77" customFormat="1">
      <c r="A197" s="82">
        <v>2016</v>
      </c>
      <c r="B197" s="82">
        <v>1364</v>
      </c>
      <c r="C197" s="83" t="s">
        <v>503</v>
      </c>
      <c r="D197" s="83" t="s">
        <v>504</v>
      </c>
      <c r="E197" s="84">
        <v>4795</v>
      </c>
      <c r="F197" s="85">
        <v>22.891999999999999</v>
      </c>
      <c r="G197" s="84">
        <v>217.4</v>
      </c>
      <c r="H197" s="86">
        <f t="shared" si="8"/>
        <v>238633.76235999999</v>
      </c>
      <c r="I197" s="77">
        <f t="shared" si="9"/>
        <v>4795</v>
      </c>
      <c r="J197" s="77">
        <f t="shared" si="10"/>
        <v>109767.14</v>
      </c>
      <c r="K197" s="77">
        <f t="shared" si="11"/>
        <v>0</v>
      </c>
    </row>
    <row r="198" spans="1:11" s="77" customFormat="1">
      <c r="A198" s="82">
        <v>2016</v>
      </c>
      <c r="B198" s="82">
        <v>1364</v>
      </c>
      <c r="C198" s="83" t="s">
        <v>503</v>
      </c>
      <c r="D198" s="83" t="s">
        <v>504</v>
      </c>
      <c r="E198" s="84">
        <v>1567</v>
      </c>
      <c r="F198" s="85">
        <v>22.867999999999999</v>
      </c>
      <c r="G198" s="84">
        <v>222.3</v>
      </c>
      <c r="H198" s="86">
        <f t="shared" si="8"/>
        <v>79659.328788000013</v>
      </c>
      <c r="I198" s="77">
        <f t="shared" si="9"/>
        <v>1567</v>
      </c>
      <c r="J198" s="77">
        <f t="shared" si="10"/>
        <v>35834.155999999995</v>
      </c>
      <c r="K198" s="77">
        <f t="shared" si="11"/>
        <v>0</v>
      </c>
    </row>
    <row r="199" spans="1:11" s="77" customFormat="1">
      <c r="A199" s="82">
        <v>2016</v>
      </c>
      <c r="B199" s="82">
        <v>1364</v>
      </c>
      <c r="C199" s="83" t="s">
        <v>503</v>
      </c>
      <c r="D199" s="83" t="s">
        <v>504</v>
      </c>
      <c r="E199" s="84">
        <v>9733</v>
      </c>
      <c r="F199" s="85">
        <v>23.46</v>
      </c>
      <c r="G199" s="84">
        <v>196.7</v>
      </c>
      <c r="H199" s="86">
        <f t="shared" ref="H199:H262" si="12">IF(I199="","",G199/100*F199*E199)</f>
        <v>449137.26605999999</v>
      </c>
      <c r="I199" s="77">
        <f t="shared" ref="I199:I262" si="13">IF(OR(G199=".",F199=".",E199="."),"",E199)</f>
        <v>9733</v>
      </c>
      <c r="J199" s="77">
        <f t="shared" ref="J199:J262" si="14">IF(I199="","",F199*I199)</f>
        <v>228336.18000000002</v>
      </c>
      <c r="K199" s="77">
        <f t="shared" ref="K199:K262" si="15">IF(C199="LIG",1,0)</f>
        <v>0</v>
      </c>
    </row>
    <row r="200" spans="1:11" s="77" customFormat="1">
      <c r="A200" s="82">
        <v>2016</v>
      </c>
      <c r="B200" s="82">
        <v>1374</v>
      </c>
      <c r="C200" s="83" t="s">
        <v>503</v>
      </c>
      <c r="D200" s="83" t="s">
        <v>504</v>
      </c>
      <c r="E200" s="84">
        <v>37993</v>
      </c>
      <c r="F200" s="85">
        <v>23.512</v>
      </c>
      <c r="G200" s="84">
        <v>192.8</v>
      </c>
      <c r="H200" s="86">
        <f t="shared" si="12"/>
        <v>1722265.8500480002</v>
      </c>
      <c r="I200" s="77">
        <f t="shared" si="13"/>
        <v>37993</v>
      </c>
      <c r="J200" s="77">
        <f t="shared" si="14"/>
        <v>893291.41599999997</v>
      </c>
      <c r="K200" s="77">
        <f t="shared" si="15"/>
        <v>0</v>
      </c>
    </row>
    <row r="201" spans="1:11" s="77" customFormat="1">
      <c r="A201" s="82">
        <v>2016</v>
      </c>
      <c r="B201" s="82">
        <v>1374</v>
      </c>
      <c r="C201" s="83" t="s">
        <v>503</v>
      </c>
      <c r="D201" s="83" t="s">
        <v>504</v>
      </c>
      <c r="E201" s="84">
        <v>21591</v>
      </c>
      <c r="F201" s="85">
        <v>21.925999999999998</v>
      </c>
      <c r="G201" s="84">
        <v>196.2</v>
      </c>
      <c r="H201" s="86">
        <f t="shared" si="12"/>
        <v>928819.16989199992</v>
      </c>
      <c r="I201" s="77">
        <f t="shared" si="13"/>
        <v>21591</v>
      </c>
      <c r="J201" s="77">
        <f t="shared" si="14"/>
        <v>473404.26599999995</v>
      </c>
      <c r="K201" s="77">
        <f t="shared" si="15"/>
        <v>0</v>
      </c>
    </row>
    <row r="202" spans="1:11" s="77" customFormat="1">
      <c r="A202" s="82">
        <v>2016</v>
      </c>
      <c r="B202" s="82">
        <v>1374</v>
      </c>
      <c r="C202" s="83" t="s">
        <v>503</v>
      </c>
      <c r="D202" s="83" t="s">
        <v>504</v>
      </c>
      <c r="E202" s="84">
        <v>32277</v>
      </c>
      <c r="F202" s="85">
        <v>21.72</v>
      </c>
      <c r="G202" s="84">
        <v>197.3</v>
      </c>
      <c r="H202" s="86">
        <f t="shared" si="12"/>
        <v>1383184.3561200001</v>
      </c>
      <c r="I202" s="77">
        <f t="shared" si="13"/>
        <v>32277</v>
      </c>
      <c r="J202" s="77">
        <f t="shared" si="14"/>
        <v>701056.44</v>
      </c>
      <c r="K202" s="77">
        <f t="shared" si="15"/>
        <v>0</v>
      </c>
    </row>
    <row r="203" spans="1:11" s="77" customFormat="1">
      <c r="A203" s="82">
        <v>2016</v>
      </c>
      <c r="B203" s="82">
        <v>1378</v>
      </c>
      <c r="C203" s="83" t="s">
        <v>503</v>
      </c>
      <c r="D203" s="83" t="s">
        <v>504</v>
      </c>
      <c r="E203" s="84">
        <v>67379</v>
      </c>
      <c r="F203" s="85">
        <v>23.52</v>
      </c>
      <c r="G203" s="84">
        <v>227.3</v>
      </c>
      <c r="H203" s="86">
        <f t="shared" si="12"/>
        <v>3602146.0238399999</v>
      </c>
      <c r="I203" s="77">
        <f t="shared" si="13"/>
        <v>67379</v>
      </c>
      <c r="J203" s="77">
        <f t="shared" si="14"/>
        <v>1584754.08</v>
      </c>
      <c r="K203" s="77">
        <f t="shared" si="15"/>
        <v>0</v>
      </c>
    </row>
    <row r="204" spans="1:11" s="77" customFormat="1">
      <c r="A204" s="82">
        <v>2016</v>
      </c>
      <c r="B204" s="82">
        <v>1378</v>
      </c>
      <c r="C204" s="83" t="s">
        <v>503</v>
      </c>
      <c r="D204" s="83" t="s">
        <v>504</v>
      </c>
      <c r="E204" s="84">
        <v>27574</v>
      </c>
      <c r="F204" s="85">
        <v>24.047999999999998</v>
      </c>
      <c r="G204" s="84">
        <v>254.2</v>
      </c>
      <c r="H204" s="86">
        <f t="shared" si="12"/>
        <v>1685599.0611839998</v>
      </c>
      <c r="I204" s="77">
        <f t="shared" si="13"/>
        <v>27574</v>
      </c>
      <c r="J204" s="77">
        <f t="shared" si="14"/>
        <v>663099.55199999991</v>
      </c>
      <c r="K204" s="77">
        <f t="shared" si="15"/>
        <v>0</v>
      </c>
    </row>
    <row r="205" spans="1:11" s="77" customFormat="1">
      <c r="A205" s="82">
        <v>2016</v>
      </c>
      <c r="B205" s="82">
        <v>1378</v>
      </c>
      <c r="C205" s="83" t="s">
        <v>503</v>
      </c>
      <c r="D205" s="83" t="s">
        <v>504</v>
      </c>
      <c r="E205" s="84">
        <v>9272</v>
      </c>
      <c r="F205" s="85">
        <v>23.126000000000001</v>
      </c>
      <c r="G205" s="84">
        <v>269.8</v>
      </c>
      <c r="H205" s="86">
        <f t="shared" si="12"/>
        <v>578516.68585600005</v>
      </c>
      <c r="I205" s="77">
        <f t="shared" si="13"/>
        <v>9272</v>
      </c>
      <c r="J205" s="77">
        <f t="shared" si="14"/>
        <v>214424.272</v>
      </c>
      <c r="K205" s="77">
        <f t="shared" si="15"/>
        <v>0</v>
      </c>
    </row>
    <row r="206" spans="1:11" s="77" customFormat="1">
      <c r="A206" s="82">
        <v>2016</v>
      </c>
      <c r="B206" s="82">
        <v>1378</v>
      </c>
      <c r="C206" s="83" t="s">
        <v>503</v>
      </c>
      <c r="D206" s="83" t="s">
        <v>504</v>
      </c>
      <c r="E206" s="84">
        <v>30340</v>
      </c>
      <c r="F206" s="85">
        <v>23.158000000000001</v>
      </c>
      <c r="G206" s="84">
        <v>238.3</v>
      </c>
      <c r="H206" s="86">
        <f t="shared" si="12"/>
        <v>1674328.4947600001</v>
      </c>
      <c r="I206" s="77">
        <f t="shared" si="13"/>
        <v>30340</v>
      </c>
      <c r="J206" s="77">
        <f t="shared" si="14"/>
        <v>702613.72000000009</v>
      </c>
      <c r="K206" s="77">
        <f t="shared" si="15"/>
        <v>0</v>
      </c>
    </row>
    <row r="207" spans="1:11" s="77" customFormat="1">
      <c r="A207" s="82">
        <v>2016</v>
      </c>
      <c r="B207" s="82">
        <v>1378</v>
      </c>
      <c r="C207" s="83" t="s">
        <v>503</v>
      </c>
      <c r="D207" s="83" t="s">
        <v>504</v>
      </c>
      <c r="E207" s="84">
        <v>86356</v>
      </c>
      <c r="F207" s="85">
        <v>23.431999999999999</v>
      </c>
      <c r="G207" s="84">
        <v>201.8</v>
      </c>
      <c r="H207" s="86">
        <f t="shared" si="12"/>
        <v>4083410.4722560006</v>
      </c>
      <c r="I207" s="77">
        <f t="shared" si="13"/>
        <v>86356</v>
      </c>
      <c r="J207" s="77">
        <f t="shared" si="14"/>
        <v>2023493.7919999999</v>
      </c>
      <c r="K207" s="77">
        <f t="shared" si="15"/>
        <v>0</v>
      </c>
    </row>
    <row r="208" spans="1:11" s="77" customFormat="1">
      <c r="A208" s="82">
        <v>2016</v>
      </c>
      <c r="B208" s="82">
        <v>1379</v>
      </c>
      <c r="C208" s="83" t="s">
        <v>513</v>
      </c>
      <c r="D208" s="83" t="s">
        <v>504</v>
      </c>
      <c r="E208" s="84">
        <v>78600</v>
      </c>
      <c r="F208" s="85">
        <v>17.654</v>
      </c>
      <c r="G208" s="84">
        <v>177.6</v>
      </c>
      <c r="H208" s="86">
        <f t="shared" si="12"/>
        <v>2464385.4144000001</v>
      </c>
      <c r="I208" s="77">
        <f t="shared" si="13"/>
        <v>78600</v>
      </c>
      <c r="J208" s="77">
        <f t="shared" si="14"/>
        <v>1387604.4</v>
      </c>
      <c r="K208" s="77">
        <f t="shared" si="15"/>
        <v>0</v>
      </c>
    </row>
    <row r="209" spans="1:11" s="77" customFormat="1">
      <c r="A209" s="82">
        <v>2016</v>
      </c>
      <c r="B209" s="82">
        <v>1379</v>
      </c>
      <c r="C209" s="83" t="s">
        <v>513</v>
      </c>
      <c r="D209" s="83" t="s">
        <v>504</v>
      </c>
      <c r="E209" s="84">
        <v>30525</v>
      </c>
      <c r="F209" s="85">
        <v>18.010000000000002</v>
      </c>
      <c r="G209" s="84">
        <v>166.8</v>
      </c>
      <c r="H209" s="86">
        <f t="shared" si="12"/>
        <v>916991.75700000022</v>
      </c>
      <c r="I209" s="77">
        <f t="shared" si="13"/>
        <v>30525</v>
      </c>
      <c r="J209" s="77">
        <f t="shared" si="14"/>
        <v>549755.25</v>
      </c>
      <c r="K209" s="77">
        <f t="shared" si="15"/>
        <v>0</v>
      </c>
    </row>
    <row r="210" spans="1:11" s="77" customFormat="1">
      <c r="A210" s="82">
        <v>2016</v>
      </c>
      <c r="B210" s="82">
        <v>1382</v>
      </c>
      <c r="C210" s="83" t="s">
        <v>503</v>
      </c>
      <c r="D210" s="83" t="s">
        <v>504</v>
      </c>
      <c r="E210" s="84">
        <v>39905</v>
      </c>
      <c r="F210" s="85">
        <v>24.198</v>
      </c>
      <c r="G210" s="84">
        <v>223.4</v>
      </c>
      <c r="H210" s="86">
        <f t="shared" si="12"/>
        <v>2157197.7384600001</v>
      </c>
      <c r="I210" s="77">
        <f t="shared" si="13"/>
        <v>39905</v>
      </c>
      <c r="J210" s="77">
        <f t="shared" si="14"/>
        <v>965621.19000000006</v>
      </c>
      <c r="K210" s="77">
        <f t="shared" si="15"/>
        <v>0</v>
      </c>
    </row>
    <row r="211" spans="1:11" s="77" customFormat="1">
      <c r="A211" s="82">
        <v>2016</v>
      </c>
      <c r="B211" s="82">
        <v>1382</v>
      </c>
      <c r="C211" s="83" t="s">
        <v>503</v>
      </c>
      <c r="D211" s="83" t="s">
        <v>504</v>
      </c>
      <c r="E211" s="84">
        <v>24865</v>
      </c>
      <c r="F211" s="85">
        <v>24.18</v>
      </c>
      <c r="G211" s="84">
        <v>233.2</v>
      </c>
      <c r="H211" s="86">
        <f t="shared" si="12"/>
        <v>1402081.6523999998</v>
      </c>
      <c r="I211" s="77">
        <f t="shared" si="13"/>
        <v>24865</v>
      </c>
      <c r="J211" s="77">
        <f t="shared" si="14"/>
        <v>601235.69999999995</v>
      </c>
      <c r="K211" s="77">
        <f t="shared" si="15"/>
        <v>0</v>
      </c>
    </row>
    <row r="212" spans="1:11" s="77" customFormat="1">
      <c r="A212" s="82">
        <v>2016</v>
      </c>
      <c r="B212" s="82">
        <v>1384</v>
      </c>
      <c r="C212" s="83" t="s">
        <v>503</v>
      </c>
      <c r="D212" s="83" t="s">
        <v>504</v>
      </c>
      <c r="E212" s="84">
        <v>13544</v>
      </c>
      <c r="F212" s="85">
        <v>24.29</v>
      </c>
      <c r="G212" s="84">
        <v>222.4</v>
      </c>
      <c r="H212" s="86">
        <f t="shared" si="12"/>
        <v>731659.88224000006</v>
      </c>
      <c r="I212" s="77">
        <f t="shared" si="13"/>
        <v>13544</v>
      </c>
      <c r="J212" s="77">
        <f t="shared" si="14"/>
        <v>328983.76</v>
      </c>
      <c r="K212" s="77">
        <f t="shared" si="15"/>
        <v>0</v>
      </c>
    </row>
    <row r="213" spans="1:11" s="77" customFormat="1">
      <c r="A213" s="82">
        <v>2016</v>
      </c>
      <c r="B213" s="82">
        <v>1384</v>
      </c>
      <c r="C213" s="83" t="s">
        <v>503</v>
      </c>
      <c r="D213" s="83" t="s">
        <v>504</v>
      </c>
      <c r="E213" s="84">
        <v>14268</v>
      </c>
      <c r="F213" s="85">
        <v>24.04</v>
      </c>
      <c r="G213" s="84">
        <v>286.7</v>
      </c>
      <c r="H213" s="86">
        <f t="shared" si="12"/>
        <v>983388.79824000003</v>
      </c>
      <c r="I213" s="77">
        <f t="shared" si="13"/>
        <v>14268</v>
      </c>
      <c r="J213" s="77">
        <f t="shared" si="14"/>
        <v>343002.72</v>
      </c>
      <c r="K213" s="77">
        <f t="shared" si="15"/>
        <v>0</v>
      </c>
    </row>
    <row r="214" spans="1:11" s="77" customFormat="1">
      <c r="A214" s="82">
        <v>2016</v>
      </c>
      <c r="B214" s="82">
        <v>1384</v>
      </c>
      <c r="C214" s="83" t="s">
        <v>503</v>
      </c>
      <c r="D214" s="83" t="s">
        <v>504</v>
      </c>
      <c r="E214" s="84">
        <v>1908</v>
      </c>
      <c r="F214" s="85">
        <v>24.81</v>
      </c>
      <c r="G214" s="84">
        <v>248.4</v>
      </c>
      <c r="H214" s="86">
        <f t="shared" si="12"/>
        <v>117586.30031999999</v>
      </c>
      <c r="I214" s="77">
        <f t="shared" si="13"/>
        <v>1908</v>
      </c>
      <c r="J214" s="77">
        <f t="shared" si="14"/>
        <v>47337.479999999996</v>
      </c>
      <c r="K214" s="77">
        <f t="shared" si="15"/>
        <v>0</v>
      </c>
    </row>
    <row r="215" spans="1:11" s="77" customFormat="1">
      <c r="A215" s="82">
        <v>2016</v>
      </c>
      <c r="B215" s="82">
        <v>1384</v>
      </c>
      <c r="C215" s="83" t="s">
        <v>503</v>
      </c>
      <c r="D215" s="83" t="s">
        <v>504</v>
      </c>
      <c r="E215" s="84">
        <v>6125</v>
      </c>
      <c r="F215" s="85">
        <v>25.62</v>
      </c>
      <c r="G215" s="84">
        <v>248.4</v>
      </c>
      <c r="H215" s="86">
        <f t="shared" si="12"/>
        <v>389795.49000000005</v>
      </c>
      <c r="I215" s="77">
        <f t="shared" si="13"/>
        <v>6125</v>
      </c>
      <c r="J215" s="77">
        <f t="shared" si="14"/>
        <v>156922.5</v>
      </c>
      <c r="K215" s="77">
        <f t="shared" si="15"/>
        <v>0</v>
      </c>
    </row>
    <row r="216" spans="1:11" s="77" customFormat="1">
      <c r="A216" s="82">
        <v>2016</v>
      </c>
      <c r="B216" s="82">
        <v>1393</v>
      </c>
      <c r="C216" s="83" t="s">
        <v>513</v>
      </c>
      <c r="D216" s="83" t="s">
        <v>504</v>
      </c>
      <c r="E216" s="84">
        <v>44982</v>
      </c>
      <c r="F216" s="85">
        <v>18.12</v>
      </c>
      <c r="G216" s="84">
        <v>255.8</v>
      </c>
      <c r="H216" s="86">
        <f t="shared" si="12"/>
        <v>2084958.8827200003</v>
      </c>
      <c r="I216" s="77">
        <f t="shared" si="13"/>
        <v>44982</v>
      </c>
      <c r="J216" s="77">
        <f t="shared" si="14"/>
        <v>815073.84000000008</v>
      </c>
      <c r="K216" s="77">
        <f t="shared" si="15"/>
        <v>0</v>
      </c>
    </row>
    <row r="217" spans="1:11" s="77" customFormat="1">
      <c r="A217" s="82">
        <v>2016</v>
      </c>
      <c r="B217" s="82">
        <v>1393</v>
      </c>
      <c r="C217" s="83" t="s">
        <v>513</v>
      </c>
      <c r="D217" s="83" t="s">
        <v>504</v>
      </c>
      <c r="E217" s="84">
        <v>45659</v>
      </c>
      <c r="F217" s="85">
        <v>16.78</v>
      </c>
      <c r="G217" s="84">
        <v>263.2</v>
      </c>
      <c r="H217" s="86">
        <f t="shared" si="12"/>
        <v>2016527.90864</v>
      </c>
      <c r="I217" s="77">
        <f t="shared" si="13"/>
        <v>45659</v>
      </c>
      <c r="J217" s="77">
        <f t="shared" si="14"/>
        <v>766158.02</v>
      </c>
      <c r="K217" s="77">
        <f t="shared" si="15"/>
        <v>0</v>
      </c>
    </row>
    <row r="218" spans="1:11" s="77" customFormat="1">
      <c r="A218" s="82">
        <v>2016</v>
      </c>
      <c r="B218" s="82">
        <v>1393</v>
      </c>
      <c r="C218" s="83" t="s">
        <v>513</v>
      </c>
      <c r="D218" s="83" t="s">
        <v>504</v>
      </c>
      <c r="E218" s="84">
        <v>29786</v>
      </c>
      <c r="F218" s="85">
        <v>17.940000000000001</v>
      </c>
      <c r="G218" s="84">
        <v>253.6</v>
      </c>
      <c r="H218" s="86">
        <f t="shared" si="12"/>
        <v>1355139.09024</v>
      </c>
      <c r="I218" s="77">
        <f t="shared" si="13"/>
        <v>29786</v>
      </c>
      <c r="J218" s="77">
        <f t="shared" si="14"/>
        <v>534360.84000000008</v>
      </c>
      <c r="K218" s="77">
        <f t="shared" si="15"/>
        <v>0</v>
      </c>
    </row>
    <row r="219" spans="1:11" s="77" customFormat="1">
      <c r="A219" s="82">
        <v>2016</v>
      </c>
      <c r="B219" s="82">
        <v>1393</v>
      </c>
      <c r="C219" s="83" t="s">
        <v>513</v>
      </c>
      <c r="D219" s="83" t="s">
        <v>504</v>
      </c>
      <c r="E219" s="84">
        <v>29696</v>
      </c>
      <c r="F219" s="85">
        <v>16.899999999999999</v>
      </c>
      <c r="G219" s="84">
        <v>244.6</v>
      </c>
      <c r="H219" s="86">
        <f t="shared" si="12"/>
        <v>1227555.4304</v>
      </c>
      <c r="I219" s="77">
        <f t="shared" si="13"/>
        <v>29696</v>
      </c>
      <c r="J219" s="77">
        <f t="shared" si="14"/>
        <v>501862.39999999997</v>
      </c>
      <c r="K219" s="77">
        <f t="shared" si="15"/>
        <v>0</v>
      </c>
    </row>
    <row r="220" spans="1:11" s="77" customFormat="1">
      <c r="A220" s="82">
        <v>2016</v>
      </c>
      <c r="B220" s="82">
        <v>1393</v>
      </c>
      <c r="C220" s="83" t="s">
        <v>513</v>
      </c>
      <c r="D220" s="83" t="s">
        <v>504</v>
      </c>
      <c r="E220" s="84">
        <v>41169</v>
      </c>
      <c r="F220" s="85">
        <v>16.86</v>
      </c>
      <c r="G220" s="84">
        <v>240.2</v>
      </c>
      <c r="H220" s="86">
        <f t="shared" si="12"/>
        <v>1667250.6346799997</v>
      </c>
      <c r="I220" s="77">
        <f t="shared" si="13"/>
        <v>41169</v>
      </c>
      <c r="J220" s="77">
        <f t="shared" si="14"/>
        <v>694109.34</v>
      </c>
      <c r="K220" s="77">
        <f t="shared" si="15"/>
        <v>0</v>
      </c>
    </row>
    <row r="221" spans="1:11" s="77" customFormat="1">
      <c r="A221" s="82">
        <v>2016</v>
      </c>
      <c r="B221" s="82">
        <v>1554</v>
      </c>
      <c r="C221" s="83" t="s">
        <v>503</v>
      </c>
      <c r="D221" s="83" t="s">
        <v>504</v>
      </c>
      <c r="E221" s="84">
        <v>11014</v>
      </c>
      <c r="F221" s="85">
        <v>25.3</v>
      </c>
      <c r="G221" s="84" t="s">
        <v>514</v>
      </c>
      <c r="H221" s="86" t="str">
        <f t="shared" si="12"/>
        <v/>
      </c>
      <c r="I221" s="77" t="str">
        <f t="shared" si="13"/>
        <v/>
      </c>
      <c r="J221" s="77" t="str">
        <f t="shared" si="14"/>
        <v/>
      </c>
      <c r="K221" s="77">
        <f t="shared" si="15"/>
        <v>0</v>
      </c>
    </row>
    <row r="222" spans="1:11" s="77" customFormat="1">
      <c r="A222" s="82">
        <v>2016</v>
      </c>
      <c r="B222" s="82">
        <v>1554</v>
      </c>
      <c r="C222" s="83" t="s">
        <v>503</v>
      </c>
      <c r="D222" s="83" t="s">
        <v>504</v>
      </c>
      <c r="E222" s="84">
        <v>10981</v>
      </c>
      <c r="F222" s="85">
        <v>26.72</v>
      </c>
      <c r="G222" s="84" t="s">
        <v>514</v>
      </c>
      <c r="H222" s="86" t="str">
        <f t="shared" si="12"/>
        <v/>
      </c>
      <c r="I222" s="77" t="str">
        <f t="shared" si="13"/>
        <v/>
      </c>
      <c r="J222" s="77" t="str">
        <f t="shared" si="14"/>
        <v/>
      </c>
      <c r="K222" s="77">
        <f t="shared" si="15"/>
        <v>0</v>
      </c>
    </row>
    <row r="223" spans="1:11" s="77" customFormat="1">
      <c r="A223" s="82">
        <v>2016</v>
      </c>
      <c r="B223" s="82">
        <v>1571</v>
      </c>
      <c r="C223" s="83" t="s">
        <v>503</v>
      </c>
      <c r="D223" s="83" t="s">
        <v>504</v>
      </c>
      <c r="E223" s="84">
        <v>20408</v>
      </c>
      <c r="F223" s="85">
        <v>26.03</v>
      </c>
      <c r="G223" s="84" t="s">
        <v>514</v>
      </c>
      <c r="H223" s="86" t="str">
        <f t="shared" si="12"/>
        <v/>
      </c>
      <c r="I223" s="77" t="str">
        <f t="shared" si="13"/>
        <v/>
      </c>
      <c r="J223" s="77" t="str">
        <f t="shared" si="14"/>
        <v/>
      </c>
      <c r="K223" s="77">
        <f t="shared" si="15"/>
        <v>0</v>
      </c>
    </row>
    <row r="224" spans="1:11" s="77" customFormat="1">
      <c r="A224" s="82">
        <v>2016</v>
      </c>
      <c r="B224" s="82">
        <v>1573</v>
      </c>
      <c r="C224" s="83" t="s">
        <v>503</v>
      </c>
      <c r="D224" s="83" t="s">
        <v>504</v>
      </c>
      <c r="E224" s="84">
        <v>6426</v>
      </c>
      <c r="F224" s="85">
        <v>25.96</v>
      </c>
      <c r="G224" s="84" t="s">
        <v>514</v>
      </c>
      <c r="H224" s="86" t="str">
        <f t="shared" si="12"/>
        <v/>
      </c>
      <c r="I224" s="77" t="str">
        <f t="shared" si="13"/>
        <v/>
      </c>
      <c r="J224" s="77" t="str">
        <f t="shared" si="14"/>
        <v/>
      </c>
      <c r="K224" s="77">
        <f t="shared" si="15"/>
        <v>0</v>
      </c>
    </row>
    <row r="225" spans="1:11" s="77" customFormat="1">
      <c r="A225" s="82">
        <v>2016</v>
      </c>
      <c r="B225" s="82">
        <v>1619</v>
      </c>
      <c r="C225" s="83" t="s">
        <v>503</v>
      </c>
      <c r="D225" s="83" t="s">
        <v>504</v>
      </c>
      <c r="E225" s="84">
        <v>119194</v>
      </c>
      <c r="F225" s="85">
        <v>24.34</v>
      </c>
      <c r="G225" s="84" t="s">
        <v>514</v>
      </c>
      <c r="H225" s="86" t="str">
        <f t="shared" si="12"/>
        <v/>
      </c>
      <c r="I225" s="77" t="str">
        <f t="shared" si="13"/>
        <v/>
      </c>
      <c r="J225" s="77" t="str">
        <f t="shared" si="14"/>
        <v/>
      </c>
      <c r="K225" s="77">
        <f t="shared" si="15"/>
        <v>0</v>
      </c>
    </row>
    <row r="226" spans="1:11" s="77" customFormat="1">
      <c r="A226" s="82">
        <v>2016</v>
      </c>
      <c r="B226" s="82">
        <v>1619</v>
      </c>
      <c r="C226" s="83" t="s">
        <v>503</v>
      </c>
      <c r="D226" s="83" t="s">
        <v>504</v>
      </c>
      <c r="E226" s="84">
        <v>66235</v>
      </c>
      <c r="F226" s="85">
        <v>21.39</v>
      </c>
      <c r="G226" s="84" t="s">
        <v>514</v>
      </c>
      <c r="H226" s="86" t="str">
        <f t="shared" si="12"/>
        <v/>
      </c>
      <c r="I226" s="77" t="str">
        <f t="shared" si="13"/>
        <v/>
      </c>
      <c r="J226" s="77" t="str">
        <f t="shared" si="14"/>
        <v/>
      </c>
      <c r="K226" s="77">
        <f t="shared" si="15"/>
        <v>0</v>
      </c>
    </row>
    <row r="227" spans="1:11" s="77" customFormat="1">
      <c r="A227" s="82">
        <v>2016</v>
      </c>
      <c r="B227" s="82">
        <v>1702</v>
      </c>
      <c r="C227" s="83" t="s">
        <v>513</v>
      </c>
      <c r="D227" s="83" t="s">
        <v>504</v>
      </c>
      <c r="E227" s="84">
        <v>8047</v>
      </c>
      <c r="F227" s="85">
        <v>17.87</v>
      </c>
      <c r="G227" s="84">
        <v>224.4</v>
      </c>
      <c r="H227" s="86">
        <f t="shared" si="12"/>
        <v>322686.95316000003</v>
      </c>
      <c r="I227" s="77">
        <f t="shared" si="13"/>
        <v>8047</v>
      </c>
      <c r="J227" s="77">
        <f t="shared" si="14"/>
        <v>143799.89000000001</v>
      </c>
      <c r="K227" s="77">
        <f t="shared" si="15"/>
        <v>0</v>
      </c>
    </row>
    <row r="228" spans="1:11" s="77" customFormat="1">
      <c r="A228" s="82">
        <v>2016</v>
      </c>
      <c r="B228" s="82">
        <v>1702</v>
      </c>
      <c r="C228" s="83" t="s">
        <v>513</v>
      </c>
      <c r="D228" s="83" t="s">
        <v>504</v>
      </c>
      <c r="E228" s="84">
        <v>122</v>
      </c>
      <c r="F228" s="85">
        <v>17.466000000000001</v>
      </c>
      <c r="G228" s="84">
        <v>235</v>
      </c>
      <c r="H228" s="86">
        <f t="shared" si="12"/>
        <v>5007.5022000000008</v>
      </c>
      <c r="I228" s="77">
        <f t="shared" si="13"/>
        <v>122</v>
      </c>
      <c r="J228" s="77">
        <f t="shared" si="14"/>
        <v>2130.8520000000003</v>
      </c>
      <c r="K228" s="77">
        <f t="shared" si="15"/>
        <v>0</v>
      </c>
    </row>
    <row r="229" spans="1:11" s="77" customFormat="1">
      <c r="A229" s="82">
        <v>2016</v>
      </c>
      <c r="B229" s="82">
        <v>1702</v>
      </c>
      <c r="C229" s="83" t="s">
        <v>513</v>
      </c>
      <c r="D229" s="83" t="s">
        <v>504</v>
      </c>
      <c r="E229" s="84">
        <v>11779</v>
      </c>
      <c r="F229" s="85">
        <v>17.739000000000001</v>
      </c>
      <c r="G229" s="84">
        <v>234.6</v>
      </c>
      <c r="H229" s="86">
        <f t="shared" si="12"/>
        <v>490191.25962600007</v>
      </c>
      <c r="I229" s="77">
        <f t="shared" si="13"/>
        <v>11779</v>
      </c>
      <c r="J229" s="77">
        <f t="shared" si="14"/>
        <v>208947.68100000001</v>
      </c>
      <c r="K229" s="77">
        <f t="shared" si="15"/>
        <v>0</v>
      </c>
    </row>
    <row r="230" spans="1:11" s="77" customFormat="1">
      <c r="A230" s="82">
        <v>2016</v>
      </c>
      <c r="B230" s="82">
        <v>1702</v>
      </c>
      <c r="C230" s="83" t="s">
        <v>513</v>
      </c>
      <c r="D230" s="83" t="s">
        <v>504</v>
      </c>
      <c r="E230" s="84">
        <v>15798</v>
      </c>
      <c r="F230" s="85">
        <v>17.989999999999998</v>
      </c>
      <c r="G230" s="84">
        <v>209.3</v>
      </c>
      <c r="H230" s="86">
        <f t="shared" si="12"/>
        <v>594843.19986000005</v>
      </c>
      <c r="I230" s="77">
        <f t="shared" si="13"/>
        <v>15798</v>
      </c>
      <c r="J230" s="77">
        <f t="shared" si="14"/>
        <v>284206.01999999996</v>
      </c>
      <c r="K230" s="77">
        <f t="shared" si="15"/>
        <v>0</v>
      </c>
    </row>
    <row r="231" spans="1:11" s="77" customFormat="1">
      <c r="A231" s="82">
        <v>2016</v>
      </c>
      <c r="B231" s="82">
        <v>1710</v>
      </c>
      <c r="C231" s="83" t="s">
        <v>513</v>
      </c>
      <c r="D231" s="83" t="s">
        <v>504</v>
      </c>
      <c r="E231" s="84">
        <v>31338</v>
      </c>
      <c r="F231" s="85">
        <v>17.725999999999999</v>
      </c>
      <c r="G231" s="84">
        <v>253.9</v>
      </c>
      <c r="H231" s="86">
        <f t="shared" si="12"/>
        <v>1410407.8681320001</v>
      </c>
      <c r="I231" s="77">
        <f t="shared" si="13"/>
        <v>31338</v>
      </c>
      <c r="J231" s="77">
        <f t="shared" si="14"/>
        <v>555497.38799999992</v>
      </c>
      <c r="K231" s="77">
        <f t="shared" si="15"/>
        <v>0</v>
      </c>
    </row>
    <row r="232" spans="1:11" s="77" customFormat="1">
      <c r="A232" s="82">
        <v>2016</v>
      </c>
      <c r="B232" s="82">
        <v>1710</v>
      </c>
      <c r="C232" s="83" t="s">
        <v>513</v>
      </c>
      <c r="D232" s="83" t="s">
        <v>504</v>
      </c>
      <c r="E232" s="84">
        <v>15747</v>
      </c>
      <c r="F232" s="85">
        <v>17.928000000000001</v>
      </c>
      <c r="G232" s="84">
        <v>234.7</v>
      </c>
      <c r="H232" s="86">
        <f t="shared" si="12"/>
        <v>662586.77095200005</v>
      </c>
      <c r="I232" s="77">
        <f t="shared" si="13"/>
        <v>15747</v>
      </c>
      <c r="J232" s="77">
        <f t="shared" si="14"/>
        <v>282312.21600000001</v>
      </c>
      <c r="K232" s="77">
        <f t="shared" si="15"/>
        <v>0</v>
      </c>
    </row>
    <row r="233" spans="1:11" s="77" customFormat="1">
      <c r="A233" s="82">
        <v>2016</v>
      </c>
      <c r="B233" s="82">
        <v>1710</v>
      </c>
      <c r="C233" s="83" t="s">
        <v>513</v>
      </c>
      <c r="D233" s="83" t="s">
        <v>504</v>
      </c>
      <c r="E233" s="84">
        <v>16444</v>
      </c>
      <c r="F233" s="85">
        <v>17.861999999999998</v>
      </c>
      <c r="G233" s="84">
        <v>238.5</v>
      </c>
      <c r="H233" s="86">
        <f t="shared" si="12"/>
        <v>700528.70627999993</v>
      </c>
      <c r="I233" s="77">
        <f t="shared" si="13"/>
        <v>16444</v>
      </c>
      <c r="J233" s="77">
        <f t="shared" si="14"/>
        <v>293722.72799999994</v>
      </c>
      <c r="K233" s="77">
        <f t="shared" si="15"/>
        <v>0</v>
      </c>
    </row>
    <row r="234" spans="1:11" s="77" customFormat="1">
      <c r="A234" s="82">
        <v>2016</v>
      </c>
      <c r="B234" s="82">
        <v>1710</v>
      </c>
      <c r="C234" s="83" t="s">
        <v>513</v>
      </c>
      <c r="D234" s="83" t="s">
        <v>504</v>
      </c>
      <c r="E234" s="84">
        <v>47083</v>
      </c>
      <c r="F234" s="85">
        <v>17.64</v>
      </c>
      <c r="G234" s="84">
        <v>248.2</v>
      </c>
      <c r="H234" s="86">
        <f t="shared" si="12"/>
        <v>2061410.50584</v>
      </c>
      <c r="I234" s="77">
        <f t="shared" si="13"/>
        <v>47083</v>
      </c>
      <c r="J234" s="77">
        <f t="shared" si="14"/>
        <v>830544.12</v>
      </c>
      <c r="K234" s="77">
        <f t="shared" si="15"/>
        <v>0</v>
      </c>
    </row>
    <row r="235" spans="1:11" s="77" customFormat="1">
      <c r="A235" s="82">
        <v>2016</v>
      </c>
      <c r="B235" s="82">
        <v>1710</v>
      </c>
      <c r="C235" s="83" t="s">
        <v>513</v>
      </c>
      <c r="D235" s="83" t="s">
        <v>504</v>
      </c>
      <c r="E235" s="84">
        <v>62966</v>
      </c>
      <c r="F235" s="85">
        <v>17.620999999999999</v>
      </c>
      <c r="G235" s="84">
        <v>242.8</v>
      </c>
      <c r="H235" s="86">
        <f t="shared" si="12"/>
        <v>2693923.9952079998</v>
      </c>
      <c r="I235" s="77">
        <f t="shared" si="13"/>
        <v>62966</v>
      </c>
      <c r="J235" s="77">
        <f t="shared" si="14"/>
        <v>1109523.8859999999</v>
      </c>
      <c r="K235" s="77">
        <f t="shared" si="15"/>
        <v>0</v>
      </c>
    </row>
    <row r="236" spans="1:11" s="77" customFormat="1">
      <c r="A236" s="82">
        <v>2016</v>
      </c>
      <c r="B236" s="82">
        <v>1710</v>
      </c>
      <c r="C236" s="83" t="s">
        <v>513</v>
      </c>
      <c r="D236" s="83" t="s">
        <v>504</v>
      </c>
      <c r="E236" s="84">
        <v>15863</v>
      </c>
      <c r="F236" s="85">
        <v>17.725999999999999</v>
      </c>
      <c r="G236" s="84">
        <v>250.4</v>
      </c>
      <c r="H236" s="86">
        <f t="shared" si="12"/>
        <v>704093.59515199997</v>
      </c>
      <c r="I236" s="77">
        <f t="shared" si="13"/>
        <v>15863</v>
      </c>
      <c r="J236" s="77">
        <f t="shared" si="14"/>
        <v>281187.538</v>
      </c>
      <c r="K236" s="77">
        <f t="shared" si="15"/>
        <v>0</v>
      </c>
    </row>
    <row r="237" spans="1:11" s="77" customFormat="1">
      <c r="A237" s="82">
        <v>2016</v>
      </c>
      <c r="B237" s="82">
        <v>1710</v>
      </c>
      <c r="C237" s="83" t="s">
        <v>513</v>
      </c>
      <c r="D237" s="83" t="s">
        <v>504</v>
      </c>
      <c r="E237" s="84">
        <v>47695</v>
      </c>
      <c r="F237" s="85">
        <v>17.571999999999999</v>
      </c>
      <c r="G237" s="84">
        <v>241.6</v>
      </c>
      <c r="H237" s="86">
        <f t="shared" si="12"/>
        <v>2024841.2406399997</v>
      </c>
      <c r="I237" s="77">
        <f t="shared" si="13"/>
        <v>47695</v>
      </c>
      <c r="J237" s="77">
        <f t="shared" si="14"/>
        <v>838096.53999999992</v>
      </c>
      <c r="K237" s="77">
        <f t="shared" si="15"/>
        <v>0</v>
      </c>
    </row>
    <row r="238" spans="1:11" s="77" customFormat="1">
      <c r="A238" s="82">
        <v>2016</v>
      </c>
      <c r="B238" s="82">
        <v>1720</v>
      </c>
      <c r="C238" s="83" t="s">
        <v>513</v>
      </c>
      <c r="D238" s="83" t="s">
        <v>504</v>
      </c>
      <c r="E238" s="84">
        <v>244</v>
      </c>
      <c r="F238" s="85">
        <v>17.974</v>
      </c>
      <c r="G238" s="84">
        <v>261</v>
      </c>
      <c r="H238" s="86">
        <f t="shared" si="12"/>
        <v>11446.562159999999</v>
      </c>
      <c r="I238" s="77">
        <f t="shared" si="13"/>
        <v>244</v>
      </c>
      <c r="J238" s="77">
        <f t="shared" si="14"/>
        <v>4385.6559999999999</v>
      </c>
      <c r="K238" s="77">
        <f t="shared" si="15"/>
        <v>0</v>
      </c>
    </row>
    <row r="239" spans="1:11" s="77" customFormat="1">
      <c r="A239" s="82">
        <v>2016</v>
      </c>
      <c r="B239" s="82">
        <v>1720</v>
      </c>
      <c r="C239" s="83" t="s">
        <v>513</v>
      </c>
      <c r="D239" s="83" t="s">
        <v>504</v>
      </c>
      <c r="E239" s="84">
        <v>121</v>
      </c>
      <c r="F239" s="85">
        <v>17.942</v>
      </c>
      <c r="G239" s="84">
        <v>233.1</v>
      </c>
      <c r="H239" s="86">
        <f t="shared" si="12"/>
        <v>5060.5590420000008</v>
      </c>
      <c r="I239" s="77">
        <f t="shared" si="13"/>
        <v>121</v>
      </c>
      <c r="J239" s="77">
        <f t="shared" si="14"/>
        <v>2170.982</v>
      </c>
      <c r="K239" s="77">
        <f t="shared" si="15"/>
        <v>0</v>
      </c>
    </row>
    <row r="240" spans="1:11" s="77" customFormat="1">
      <c r="A240" s="82">
        <v>2016</v>
      </c>
      <c r="B240" s="82">
        <v>1720</v>
      </c>
      <c r="C240" s="83" t="s">
        <v>513</v>
      </c>
      <c r="D240" s="83" t="s">
        <v>504</v>
      </c>
      <c r="E240" s="84">
        <v>240</v>
      </c>
      <c r="F240" s="85">
        <v>17.524000000000001</v>
      </c>
      <c r="G240" s="84">
        <v>227.8</v>
      </c>
      <c r="H240" s="86">
        <f t="shared" si="12"/>
        <v>9580.7212800000016</v>
      </c>
      <c r="I240" s="77">
        <f t="shared" si="13"/>
        <v>240</v>
      </c>
      <c r="J240" s="77">
        <f t="shared" si="14"/>
        <v>4205.76</v>
      </c>
      <c r="K240" s="77">
        <f t="shared" si="15"/>
        <v>0</v>
      </c>
    </row>
    <row r="241" spans="1:11" s="77" customFormat="1">
      <c r="A241" s="82">
        <v>2016</v>
      </c>
      <c r="B241" s="82">
        <v>1720</v>
      </c>
      <c r="C241" s="83" t="s">
        <v>513</v>
      </c>
      <c r="D241" s="83" t="s">
        <v>504</v>
      </c>
      <c r="E241" s="84">
        <v>241</v>
      </c>
      <c r="F241" s="85">
        <v>17.939</v>
      </c>
      <c r="G241" s="84">
        <v>227.8</v>
      </c>
      <c r="H241" s="86">
        <f t="shared" si="12"/>
        <v>9848.4751219999998</v>
      </c>
      <c r="I241" s="77">
        <f t="shared" si="13"/>
        <v>241</v>
      </c>
      <c r="J241" s="77">
        <f t="shared" si="14"/>
        <v>4323.299</v>
      </c>
      <c r="K241" s="77">
        <f t="shared" si="15"/>
        <v>0</v>
      </c>
    </row>
    <row r="242" spans="1:11" s="77" customFormat="1">
      <c r="A242" s="82">
        <v>2016</v>
      </c>
      <c r="B242" s="82">
        <v>1720</v>
      </c>
      <c r="C242" s="83" t="s">
        <v>513</v>
      </c>
      <c r="D242" s="83" t="s">
        <v>504</v>
      </c>
      <c r="E242" s="84">
        <v>15712</v>
      </c>
      <c r="F242" s="85">
        <v>17.582000000000001</v>
      </c>
      <c r="G242" s="84">
        <v>231.4</v>
      </c>
      <c r="H242" s="86">
        <f t="shared" si="12"/>
        <v>639238.76057600009</v>
      </c>
      <c r="I242" s="77">
        <f t="shared" si="13"/>
        <v>15712</v>
      </c>
      <c r="J242" s="77">
        <f t="shared" si="14"/>
        <v>276248.38400000002</v>
      </c>
      <c r="K242" s="77">
        <f t="shared" si="15"/>
        <v>0</v>
      </c>
    </row>
    <row r="243" spans="1:11" s="77" customFormat="1">
      <c r="A243" s="82">
        <v>2016</v>
      </c>
      <c r="B243" s="82">
        <v>1720</v>
      </c>
      <c r="C243" s="83" t="s">
        <v>513</v>
      </c>
      <c r="D243" s="83" t="s">
        <v>504</v>
      </c>
      <c r="E243" s="84">
        <v>7687</v>
      </c>
      <c r="F243" s="85">
        <v>17.87</v>
      </c>
      <c r="G243" s="84">
        <v>224.4</v>
      </c>
      <c r="H243" s="86">
        <f t="shared" si="12"/>
        <v>308250.85236000002</v>
      </c>
      <c r="I243" s="77">
        <f t="shared" si="13"/>
        <v>7687</v>
      </c>
      <c r="J243" s="77">
        <f t="shared" si="14"/>
        <v>137366.69</v>
      </c>
      <c r="K243" s="77">
        <f t="shared" si="15"/>
        <v>0</v>
      </c>
    </row>
    <row r="244" spans="1:11" s="77" customFormat="1">
      <c r="A244" s="82">
        <v>2016</v>
      </c>
      <c r="B244" s="82">
        <v>1720</v>
      </c>
      <c r="C244" s="83" t="s">
        <v>513</v>
      </c>
      <c r="D244" s="83" t="s">
        <v>504</v>
      </c>
      <c r="E244" s="84">
        <v>15773</v>
      </c>
      <c r="F244" s="85">
        <v>17.564</v>
      </c>
      <c r="G244" s="84">
        <v>213.1</v>
      </c>
      <c r="H244" s="86">
        <f t="shared" si="12"/>
        <v>590365.78733199998</v>
      </c>
      <c r="I244" s="77">
        <f t="shared" si="13"/>
        <v>15773</v>
      </c>
      <c r="J244" s="77">
        <f t="shared" si="14"/>
        <v>277036.97200000001</v>
      </c>
      <c r="K244" s="77">
        <f t="shared" si="15"/>
        <v>0</v>
      </c>
    </row>
    <row r="245" spans="1:11" s="77" customFormat="1">
      <c r="A245" s="82">
        <v>2016</v>
      </c>
      <c r="B245" s="82">
        <v>1720</v>
      </c>
      <c r="C245" s="83" t="s">
        <v>513</v>
      </c>
      <c r="D245" s="83" t="s">
        <v>504</v>
      </c>
      <c r="E245" s="84">
        <v>50182</v>
      </c>
      <c r="F245" s="85">
        <v>17.673999999999999</v>
      </c>
      <c r="G245" s="84">
        <v>235.6</v>
      </c>
      <c r="H245" s="86">
        <f t="shared" si="12"/>
        <v>2089575.6698080001</v>
      </c>
      <c r="I245" s="77">
        <f t="shared" si="13"/>
        <v>50182</v>
      </c>
      <c r="J245" s="77">
        <f t="shared" si="14"/>
        <v>886916.66799999995</v>
      </c>
      <c r="K245" s="77">
        <f t="shared" si="15"/>
        <v>0</v>
      </c>
    </row>
    <row r="246" spans="1:11" s="77" customFormat="1">
      <c r="A246" s="82">
        <v>2016</v>
      </c>
      <c r="B246" s="82">
        <v>1720</v>
      </c>
      <c r="C246" s="83" t="s">
        <v>503</v>
      </c>
      <c r="D246" s="83" t="s">
        <v>504</v>
      </c>
      <c r="E246" s="84">
        <v>825</v>
      </c>
      <c r="F246" s="85">
        <v>22.603999999999999</v>
      </c>
      <c r="G246" s="84">
        <v>309.7</v>
      </c>
      <c r="H246" s="86">
        <f t="shared" si="12"/>
        <v>57753.785100000001</v>
      </c>
      <c r="I246" s="77">
        <f t="shared" si="13"/>
        <v>825</v>
      </c>
      <c r="J246" s="77">
        <f t="shared" si="14"/>
        <v>18648.3</v>
      </c>
      <c r="K246" s="77">
        <f t="shared" si="15"/>
        <v>0</v>
      </c>
    </row>
    <row r="247" spans="1:11" s="77" customFormat="1">
      <c r="A247" s="82">
        <v>2016</v>
      </c>
      <c r="B247" s="82">
        <v>1723</v>
      </c>
      <c r="C247" s="83" t="s">
        <v>513</v>
      </c>
      <c r="D247" s="83" t="s">
        <v>504</v>
      </c>
      <c r="E247" s="84">
        <v>15863</v>
      </c>
      <c r="F247" s="85">
        <v>17.643999999999998</v>
      </c>
      <c r="G247" s="84">
        <v>221.1</v>
      </c>
      <c r="H247" s="86">
        <f t="shared" si="12"/>
        <v>618829.65289199993</v>
      </c>
      <c r="I247" s="77">
        <f t="shared" si="13"/>
        <v>15863</v>
      </c>
      <c r="J247" s="77">
        <f t="shared" si="14"/>
        <v>279886.772</v>
      </c>
      <c r="K247" s="77">
        <f t="shared" si="15"/>
        <v>0</v>
      </c>
    </row>
    <row r="248" spans="1:11" s="77" customFormat="1">
      <c r="A248" s="82">
        <v>2016</v>
      </c>
      <c r="B248" s="82">
        <v>1723</v>
      </c>
      <c r="C248" s="83" t="s">
        <v>513</v>
      </c>
      <c r="D248" s="83" t="s">
        <v>504</v>
      </c>
      <c r="E248" s="84">
        <v>31624</v>
      </c>
      <c r="F248" s="85">
        <v>17.832000000000001</v>
      </c>
      <c r="G248" s="84">
        <v>222.9</v>
      </c>
      <c r="H248" s="86">
        <f t="shared" si="12"/>
        <v>1256975.8254720001</v>
      </c>
      <c r="I248" s="77">
        <f t="shared" si="13"/>
        <v>31624</v>
      </c>
      <c r="J248" s="77">
        <f t="shared" si="14"/>
        <v>563919.16800000006</v>
      </c>
      <c r="K248" s="77">
        <f t="shared" si="15"/>
        <v>0</v>
      </c>
    </row>
    <row r="249" spans="1:11" s="77" customFormat="1">
      <c r="A249" s="82">
        <v>2016</v>
      </c>
      <c r="B249" s="82">
        <v>1723</v>
      </c>
      <c r="C249" s="83" t="s">
        <v>513</v>
      </c>
      <c r="D249" s="83" t="s">
        <v>504</v>
      </c>
      <c r="E249" s="84">
        <v>15726</v>
      </c>
      <c r="F249" s="85">
        <v>17.788</v>
      </c>
      <c r="G249" s="84">
        <v>221.8</v>
      </c>
      <c r="H249" s="86">
        <f t="shared" si="12"/>
        <v>620450.20718399994</v>
      </c>
      <c r="I249" s="77">
        <f t="shared" si="13"/>
        <v>15726</v>
      </c>
      <c r="J249" s="77">
        <f t="shared" si="14"/>
        <v>279734.08799999999</v>
      </c>
      <c r="K249" s="77">
        <f t="shared" si="15"/>
        <v>0</v>
      </c>
    </row>
    <row r="250" spans="1:11" s="77" customFormat="1">
      <c r="A250" s="82">
        <v>2016</v>
      </c>
      <c r="B250" s="82">
        <v>1733</v>
      </c>
      <c r="C250" s="83" t="s">
        <v>503</v>
      </c>
      <c r="D250" s="83" t="s">
        <v>504</v>
      </c>
      <c r="E250" s="84">
        <v>30877</v>
      </c>
      <c r="F250" s="85">
        <v>26.021000000000001</v>
      </c>
      <c r="G250" s="84">
        <v>251.9</v>
      </c>
      <c r="H250" s="86">
        <f t="shared" si="12"/>
        <v>2023891.6004230003</v>
      </c>
      <c r="I250" s="77">
        <f t="shared" si="13"/>
        <v>30877</v>
      </c>
      <c r="J250" s="77">
        <f t="shared" si="14"/>
        <v>803450.41700000002</v>
      </c>
      <c r="K250" s="77">
        <f t="shared" si="15"/>
        <v>0</v>
      </c>
    </row>
    <row r="251" spans="1:11" s="77" customFormat="1">
      <c r="A251" s="82">
        <v>2016</v>
      </c>
      <c r="B251" s="82">
        <v>1733</v>
      </c>
      <c r="C251" s="83" t="s">
        <v>503</v>
      </c>
      <c r="D251" s="83" t="s">
        <v>504</v>
      </c>
      <c r="E251" s="84">
        <v>107013</v>
      </c>
      <c r="F251" s="85">
        <v>26.033000000000001</v>
      </c>
      <c r="G251" s="84">
        <v>209.6</v>
      </c>
      <c r="H251" s="86">
        <f t="shared" si="12"/>
        <v>5839182.3231840003</v>
      </c>
      <c r="I251" s="77">
        <f t="shared" si="13"/>
        <v>107013</v>
      </c>
      <c r="J251" s="77">
        <f t="shared" si="14"/>
        <v>2785869.429</v>
      </c>
      <c r="K251" s="77">
        <f t="shared" si="15"/>
        <v>0</v>
      </c>
    </row>
    <row r="252" spans="1:11" s="77" customFormat="1">
      <c r="A252" s="82">
        <v>2016</v>
      </c>
      <c r="B252" s="82">
        <v>1733</v>
      </c>
      <c r="C252" s="83" t="s">
        <v>503</v>
      </c>
      <c r="D252" s="83" t="s">
        <v>504</v>
      </c>
      <c r="E252" s="84">
        <v>31024</v>
      </c>
      <c r="F252" s="85">
        <v>26.125</v>
      </c>
      <c r="G252" s="84">
        <v>283.89999999999998</v>
      </c>
      <c r="H252" s="86">
        <f t="shared" si="12"/>
        <v>2301015.1779999998</v>
      </c>
      <c r="I252" s="77">
        <f t="shared" si="13"/>
        <v>31024</v>
      </c>
      <c r="J252" s="77">
        <f t="shared" si="14"/>
        <v>810502</v>
      </c>
      <c r="K252" s="77">
        <f t="shared" si="15"/>
        <v>0</v>
      </c>
    </row>
    <row r="253" spans="1:11" s="77" customFormat="1">
      <c r="A253" s="82">
        <v>2016</v>
      </c>
      <c r="B253" s="82">
        <v>1733</v>
      </c>
      <c r="C253" s="83" t="s">
        <v>513</v>
      </c>
      <c r="D253" s="83" t="s">
        <v>504</v>
      </c>
      <c r="E253" s="84">
        <v>31194</v>
      </c>
      <c r="F253" s="85">
        <v>17.5</v>
      </c>
      <c r="G253" s="84">
        <v>214.1</v>
      </c>
      <c r="H253" s="86">
        <f t="shared" si="12"/>
        <v>1168761.1950000001</v>
      </c>
      <c r="I253" s="77">
        <f t="shared" si="13"/>
        <v>31194</v>
      </c>
      <c r="J253" s="77">
        <f t="shared" si="14"/>
        <v>545895</v>
      </c>
      <c r="K253" s="77">
        <f t="shared" si="15"/>
        <v>0</v>
      </c>
    </row>
    <row r="254" spans="1:11" s="77" customFormat="1">
      <c r="A254" s="82">
        <v>2016</v>
      </c>
      <c r="B254" s="82">
        <v>1733</v>
      </c>
      <c r="C254" s="83" t="s">
        <v>513</v>
      </c>
      <c r="D254" s="83" t="s">
        <v>504</v>
      </c>
      <c r="E254" s="84">
        <v>61506</v>
      </c>
      <c r="F254" s="85">
        <v>17.632000000000001</v>
      </c>
      <c r="G254" s="84">
        <v>234</v>
      </c>
      <c r="H254" s="86">
        <f t="shared" si="12"/>
        <v>2537668.6732799998</v>
      </c>
      <c r="I254" s="77">
        <f t="shared" si="13"/>
        <v>61506</v>
      </c>
      <c r="J254" s="77">
        <f t="shared" si="14"/>
        <v>1084473.7920000001</v>
      </c>
      <c r="K254" s="77">
        <f t="shared" si="15"/>
        <v>0</v>
      </c>
    </row>
    <row r="255" spans="1:11" s="77" customFormat="1">
      <c r="A255" s="82">
        <v>2016</v>
      </c>
      <c r="B255" s="82">
        <v>1733</v>
      </c>
      <c r="C255" s="83" t="s">
        <v>513</v>
      </c>
      <c r="D255" s="83" t="s">
        <v>504</v>
      </c>
      <c r="E255" s="84">
        <v>30731</v>
      </c>
      <c r="F255" s="85">
        <v>17.7</v>
      </c>
      <c r="G255" s="84">
        <v>215.8</v>
      </c>
      <c r="H255" s="86">
        <f t="shared" si="12"/>
        <v>1173819.7145999998</v>
      </c>
      <c r="I255" s="77">
        <f t="shared" si="13"/>
        <v>30731</v>
      </c>
      <c r="J255" s="77">
        <f t="shared" si="14"/>
        <v>543938.69999999995</v>
      </c>
      <c r="K255" s="77">
        <f t="shared" si="15"/>
        <v>0</v>
      </c>
    </row>
    <row r="256" spans="1:11" s="77" customFormat="1">
      <c r="A256" s="82">
        <v>2016</v>
      </c>
      <c r="B256" s="82">
        <v>1733</v>
      </c>
      <c r="C256" s="83" t="s">
        <v>513</v>
      </c>
      <c r="D256" s="83" t="s">
        <v>504</v>
      </c>
      <c r="E256" s="84">
        <v>15434</v>
      </c>
      <c r="F256" s="85">
        <v>17.768000000000001</v>
      </c>
      <c r="G256" s="84">
        <v>231</v>
      </c>
      <c r="H256" s="86">
        <f t="shared" si="12"/>
        <v>633474.33071999997</v>
      </c>
      <c r="I256" s="77">
        <f t="shared" si="13"/>
        <v>15434</v>
      </c>
      <c r="J256" s="77">
        <f t="shared" si="14"/>
        <v>274231.31200000003</v>
      </c>
      <c r="K256" s="77">
        <f t="shared" si="15"/>
        <v>0</v>
      </c>
    </row>
    <row r="257" spans="1:11" s="77" customFormat="1">
      <c r="A257" s="82">
        <v>2016</v>
      </c>
      <c r="B257" s="82">
        <v>1733</v>
      </c>
      <c r="C257" s="83" t="s">
        <v>513</v>
      </c>
      <c r="D257" s="83" t="s">
        <v>504</v>
      </c>
      <c r="E257" s="84">
        <v>31123</v>
      </c>
      <c r="F257" s="85">
        <v>17.503</v>
      </c>
      <c r="G257" s="84">
        <v>216.1</v>
      </c>
      <c r="H257" s="86">
        <f t="shared" si="12"/>
        <v>1177195.8229089999</v>
      </c>
      <c r="I257" s="77">
        <f t="shared" si="13"/>
        <v>31123</v>
      </c>
      <c r="J257" s="77">
        <f t="shared" si="14"/>
        <v>544745.86899999995</v>
      </c>
      <c r="K257" s="77">
        <f t="shared" si="15"/>
        <v>0</v>
      </c>
    </row>
    <row r="258" spans="1:11" s="77" customFormat="1">
      <c r="A258" s="82">
        <v>2016</v>
      </c>
      <c r="B258" s="82">
        <v>1733</v>
      </c>
      <c r="C258" s="83" t="s">
        <v>513</v>
      </c>
      <c r="D258" s="83" t="s">
        <v>504</v>
      </c>
      <c r="E258" s="84">
        <v>61492</v>
      </c>
      <c r="F258" s="85">
        <v>17.762</v>
      </c>
      <c r="G258" s="84">
        <v>238.1</v>
      </c>
      <c r="H258" s="86">
        <f t="shared" si="12"/>
        <v>2600577.9724239996</v>
      </c>
      <c r="I258" s="77">
        <f t="shared" si="13"/>
        <v>61492</v>
      </c>
      <c r="J258" s="77">
        <f t="shared" si="14"/>
        <v>1092220.9040000001</v>
      </c>
      <c r="K258" s="77">
        <f t="shared" si="15"/>
        <v>0</v>
      </c>
    </row>
    <row r="259" spans="1:11" s="77" customFormat="1">
      <c r="A259" s="82">
        <v>2016</v>
      </c>
      <c r="B259" s="82">
        <v>1733</v>
      </c>
      <c r="C259" s="83" t="s">
        <v>513</v>
      </c>
      <c r="D259" s="83" t="s">
        <v>504</v>
      </c>
      <c r="E259" s="84">
        <v>77496</v>
      </c>
      <c r="F259" s="85">
        <v>17.699000000000002</v>
      </c>
      <c r="G259" s="84">
        <v>236.1</v>
      </c>
      <c r="H259" s="86">
        <f t="shared" si="12"/>
        <v>3238351.6231440003</v>
      </c>
      <c r="I259" s="77">
        <f t="shared" si="13"/>
        <v>77496</v>
      </c>
      <c r="J259" s="77">
        <f t="shared" si="14"/>
        <v>1371601.7040000001</v>
      </c>
      <c r="K259" s="77">
        <f t="shared" si="15"/>
        <v>0</v>
      </c>
    </row>
    <row r="260" spans="1:11" s="77" customFormat="1">
      <c r="A260" s="82">
        <v>2016</v>
      </c>
      <c r="B260" s="82">
        <v>1745</v>
      </c>
      <c r="C260" s="83" t="s">
        <v>513</v>
      </c>
      <c r="D260" s="83" t="s">
        <v>504</v>
      </c>
      <c r="E260" s="84">
        <v>15267</v>
      </c>
      <c r="F260" s="85">
        <v>17.5</v>
      </c>
      <c r="G260" s="84">
        <v>242.6</v>
      </c>
      <c r="H260" s="86">
        <f t="shared" si="12"/>
        <v>648160.4850000001</v>
      </c>
      <c r="I260" s="77">
        <f t="shared" si="13"/>
        <v>15267</v>
      </c>
      <c r="J260" s="77">
        <f t="shared" si="14"/>
        <v>267172.5</v>
      </c>
      <c r="K260" s="77">
        <f t="shared" si="15"/>
        <v>0</v>
      </c>
    </row>
    <row r="261" spans="1:11" s="77" customFormat="1">
      <c r="A261" s="82">
        <v>2016</v>
      </c>
      <c r="B261" s="82">
        <v>1745</v>
      </c>
      <c r="C261" s="83" t="s">
        <v>513</v>
      </c>
      <c r="D261" s="83" t="s">
        <v>504</v>
      </c>
      <c r="E261" s="84">
        <v>15380</v>
      </c>
      <c r="F261" s="85">
        <v>17.899999999999999</v>
      </c>
      <c r="G261" s="84">
        <v>236.7</v>
      </c>
      <c r="H261" s="86">
        <f t="shared" si="12"/>
        <v>651639.83399999992</v>
      </c>
      <c r="I261" s="77">
        <f t="shared" si="13"/>
        <v>15380</v>
      </c>
      <c r="J261" s="77">
        <f t="shared" si="14"/>
        <v>275302</v>
      </c>
      <c r="K261" s="77">
        <f t="shared" si="15"/>
        <v>0</v>
      </c>
    </row>
    <row r="262" spans="1:11" s="77" customFormat="1">
      <c r="A262" s="82">
        <v>2016</v>
      </c>
      <c r="B262" s="82">
        <v>1745</v>
      </c>
      <c r="C262" s="83" t="s">
        <v>513</v>
      </c>
      <c r="D262" s="83" t="s">
        <v>504</v>
      </c>
      <c r="E262" s="84">
        <v>30087</v>
      </c>
      <c r="F262" s="85">
        <v>17.600000000000001</v>
      </c>
      <c r="G262" s="84">
        <v>239.3</v>
      </c>
      <c r="H262" s="86">
        <f t="shared" si="12"/>
        <v>1267168.1616000002</v>
      </c>
      <c r="I262" s="77">
        <f t="shared" si="13"/>
        <v>30087</v>
      </c>
      <c r="J262" s="77">
        <f t="shared" si="14"/>
        <v>529531.20000000007</v>
      </c>
      <c r="K262" s="77">
        <f t="shared" si="15"/>
        <v>0</v>
      </c>
    </row>
    <row r="263" spans="1:11" s="77" customFormat="1">
      <c r="A263" s="82">
        <v>2016</v>
      </c>
      <c r="B263" s="82">
        <v>1745</v>
      </c>
      <c r="C263" s="83" t="s">
        <v>513</v>
      </c>
      <c r="D263" s="83" t="s">
        <v>504</v>
      </c>
      <c r="E263" s="84">
        <v>15336</v>
      </c>
      <c r="F263" s="85">
        <v>17.8</v>
      </c>
      <c r="G263" s="84">
        <v>231.6</v>
      </c>
      <c r="H263" s="86">
        <f t="shared" ref="H263:H326" si="16">IF(I263="","",G263/100*F263*E263)</f>
        <v>632223.53280000004</v>
      </c>
      <c r="I263" s="77">
        <f t="shared" ref="I263:I326" si="17">IF(OR(G263=".",F263=".",E263="."),"",E263)</f>
        <v>15336</v>
      </c>
      <c r="J263" s="77">
        <f t="shared" ref="J263:J326" si="18">IF(I263="","",F263*I263)</f>
        <v>272980.8</v>
      </c>
      <c r="K263" s="77">
        <f t="shared" ref="K263:K326" si="19">IF(C263="LIG",1,0)</f>
        <v>0</v>
      </c>
    </row>
    <row r="264" spans="1:11" s="77" customFormat="1">
      <c r="A264" s="82">
        <v>2016</v>
      </c>
      <c r="B264" s="82">
        <v>1745</v>
      </c>
      <c r="C264" s="83" t="s">
        <v>513</v>
      </c>
      <c r="D264" s="83" t="s">
        <v>504</v>
      </c>
      <c r="E264" s="84">
        <v>14967</v>
      </c>
      <c r="F264" s="85">
        <v>17.7</v>
      </c>
      <c r="G264" s="84">
        <v>241.6</v>
      </c>
      <c r="H264" s="86">
        <f t="shared" si="16"/>
        <v>640036.81439999992</v>
      </c>
      <c r="I264" s="77">
        <f t="shared" si="17"/>
        <v>14967</v>
      </c>
      <c r="J264" s="77">
        <f t="shared" si="18"/>
        <v>264915.89999999997</v>
      </c>
      <c r="K264" s="77">
        <f t="shared" si="19"/>
        <v>0</v>
      </c>
    </row>
    <row r="265" spans="1:11" s="77" customFormat="1">
      <c r="A265" s="82">
        <v>2016</v>
      </c>
      <c r="B265" s="82">
        <v>1769</v>
      </c>
      <c r="C265" s="83" t="s">
        <v>513</v>
      </c>
      <c r="D265" s="83" t="s">
        <v>504</v>
      </c>
      <c r="E265" s="84">
        <v>36387</v>
      </c>
      <c r="F265" s="85">
        <v>17.66</v>
      </c>
      <c r="G265" s="84">
        <v>260.2</v>
      </c>
      <c r="H265" s="86">
        <f t="shared" si="16"/>
        <v>1672030.6808399998</v>
      </c>
      <c r="I265" s="77">
        <f t="shared" si="17"/>
        <v>36387</v>
      </c>
      <c r="J265" s="77">
        <f t="shared" si="18"/>
        <v>642594.42000000004</v>
      </c>
      <c r="K265" s="77">
        <f t="shared" si="19"/>
        <v>0</v>
      </c>
    </row>
    <row r="266" spans="1:11" s="77" customFormat="1">
      <c r="A266" s="82">
        <v>2016</v>
      </c>
      <c r="B266" s="82">
        <v>1769</v>
      </c>
      <c r="C266" s="83" t="s">
        <v>513</v>
      </c>
      <c r="D266" s="83" t="s">
        <v>504</v>
      </c>
      <c r="E266" s="84">
        <v>29771</v>
      </c>
      <c r="F266" s="85">
        <v>18.77</v>
      </c>
      <c r="G266" s="84">
        <v>238.2</v>
      </c>
      <c r="H266" s="86">
        <f t="shared" si="16"/>
        <v>1331065.5779399998</v>
      </c>
      <c r="I266" s="77">
        <f t="shared" si="17"/>
        <v>29771</v>
      </c>
      <c r="J266" s="77">
        <f t="shared" si="18"/>
        <v>558801.67000000004</v>
      </c>
      <c r="K266" s="77">
        <f t="shared" si="19"/>
        <v>0</v>
      </c>
    </row>
    <row r="267" spans="1:11" s="77" customFormat="1">
      <c r="A267" s="82">
        <v>2016</v>
      </c>
      <c r="B267" s="82">
        <v>1831</v>
      </c>
      <c r="C267" s="83" t="s">
        <v>513</v>
      </c>
      <c r="D267" s="83" t="s">
        <v>504</v>
      </c>
      <c r="E267" s="84">
        <v>18495</v>
      </c>
      <c r="F267" s="85">
        <v>17.876000000000001</v>
      </c>
      <c r="G267" s="84">
        <v>242.7</v>
      </c>
      <c r="H267" s="86">
        <f t="shared" si="16"/>
        <v>802406.53674000001</v>
      </c>
      <c r="I267" s="77">
        <f t="shared" si="17"/>
        <v>18495</v>
      </c>
      <c r="J267" s="77">
        <f t="shared" si="18"/>
        <v>330616.62</v>
      </c>
      <c r="K267" s="77">
        <f t="shared" si="19"/>
        <v>0</v>
      </c>
    </row>
    <row r="268" spans="1:11" s="77" customFormat="1">
      <c r="A268" s="82">
        <v>2016</v>
      </c>
      <c r="B268" s="82">
        <v>1893</v>
      </c>
      <c r="C268" s="83" t="s">
        <v>513</v>
      </c>
      <c r="D268" s="83" t="s">
        <v>504</v>
      </c>
      <c r="E268" s="84">
        <v>14760</v>
      </c>
      <c r="F268" s="85">
        <v>18.829999999999998</v>
      </c>
      <c r="G268" s="84">
        <v>206.7</v>
      </c>
      <c r="H268" s="86">
        <f t="shared" si="16"/>
        <v>574482.9635999999</v>
      </c>
      <c r="I268" s="77">
        <f t="shared" si="17"/>
        <v>14760</v>
      </c>
      <c r="J268" s="77">
        <f t="shared" si="18"/>
        <v>277930.8</v>
      </c>
      <c r="K268" s="77">
        <f t="shared" si="19"/>
        <v>0</v>
      </c>
    </row>
    <row r="269" spans="1:11" s="77" customFormat="1">
      <c r="A269" s="82">
        <v>2016</v>
      </c>
      <c r="B269" s="82">
        <v>1893</v>
      </c>
      <c r="C269" s="83" t="s">
        <v>513</v>
      </c>
      <c r="D269" s="83" t="s">
        <v>504</v>
      </c>
      <c r="E269" s="84">
        <v>14922</v>
      </c>
      <c r="F269" s="85">
        <v>17.21</v>
      </c>
      <c r="G269" s="84">
        <v>216</v>
      </c>
      <c r="H269" s="86">
        <f t="shared" si="16"/>
        <v>554704.45920000016</v>
      </c>
      <c r="I269" s="77">
        <f t="shared" si="17"/>
        <v>14922</v>
      </c>
      <c r="J269" s="77">
        <f t="shared" si="18"/>
        <v>256807.62000000002</v>
      </c>
      <c r="K269" s="77">
        <f t="shared" si="19"/>
        <v>0</v>
      </c>
    </row>
    <row r="270" spans="1:11" s="77" customFormat="1">
      <c r="A270" s="82">
        <v>2016</v>
      </c>
      <c r="B270" s="82">
        <v>1893</v>
      </c>
      <c r="C270" s="83" t="s">
        <v>513</v>
      </c>
      <c r="D270" s="83" t="s">
        <v>504</v>
      </c>
      <c r="E270" s="84">
        <v>58997</v>
      </c>
      <c r="F270" s="85">
        <v>18.79</v>
      </c>
      <c r="G270" s="84">
        <v>190</v>
      </c>
      <c r="H270" s="86">
        <f t="shared" si="16"/>
        <v>2106251.8969999994</v>
      </c>
      <c r="I270" s="77">
        <f t="shared" si="17"/>
        <v>58997</v>
      </c>
      <c r="J270" s="77">
        <f t="shared" si="18"/>
        <v>1108553.6299999999</v>
      </c>
      <c r="K270" s="77">
        <f t="shared" si="19"/>
        <v>0</v>
      </c>
    </row>
    <row r="271" spans="1:11" s="77" customFormat="1">
      <c r="A271" s="82">
        <v>2016</v>
      </c>
      <c r="B271" s="82">
        <v>1893</v>
      </c>
      <c r="C271" s="83" t="s">
        <v>513</v>
      </c>
      <c r="D271" s="83" t="s">
        <v>504</v>
      </c>
      <c r="E271" s="84">
        <v>177266</v>
      </c>
      <c r="F271" s="85">
        <v>17.989999999999998</v>
      </c>
      <c r="G271" s="84">
        <v>206.4</v>
      </c>
      <c r="H271" s="86">
        <f t="shared" si="16"/>
        <v>6582127.6617600005</v>
      </c>
      <c r="I271" s="77">
        <f t="shared" si="17"/>
        <v>177266</v>
      </c>
      <c r="J271" s="77">
        <f t="shared" si="18"/>
        <v>3189015.34</v>
      </c>
      <c r="K271" s="77">
        <f t="shared" si="19"/>
        <v>0</v>
      </c>
    </row>
    <row r="272" spans="1:11" s="77" customFormat="1">
      <c r="A272" s="82">
        <v>2016</v>
      </c>
      <c r="B272" s="82">
        <v>1893</v>
      </c>
      <c r="C272" s="83" t="s">
        <v>513</v>
      </c>
      <c r="D272" s="83" t="s">
        <v>504</v>
      </c>
      <c r="E272" s="84">
        <v>44511</v>
      </c>
      <c r="F272" s="85">
        <v>17.649999999999999</v>
      </c>
      <c r="G272" s="84">
        <v>209</v>
      </c>
      <c r="H272" s="86">
        <f t="shared" si="16"/>
        <v>1641944.0234999997</v>
      </c>
      <c r="I272" s="77">
        <f t="shared" si="17"/>
        <v>44511</v>
      </c>
      <c r="J272" s="77">
        <f t="shared" si="18"/>
        <v>785619.14999999991</v>
      </c>
      <c r="K272" s="77">
        <f t="shared" si="19"/>
        <v>0</v>
      </c>
    </row>
    <row r="273" spans="1:11" s="77" customFormat="1">
      <c r="A273" s="82">
        <v>2016</v>
      </c>
      <c r="B273" s="82">
        <v>1915</v>
      </c>
      <c r="C273" s="83" t="s">
        <v>513</v>
      </c>
      <c r="D273" s="83" t="s">
        <v>504</v>
      </c>
      <c r="E273" s="84">
        <v>117</v>
      </c>
      <c r="F273" s="85">
        <v>17.93</v>
      </c>
      <c r="G273" s="84">
        <v>208</v>
      </c>
      <c r="H273" s="86">
        <f t="shared" si="16"/>
        <v>4363.4448000000002</v>
      </c>
      <c r="I273" s="77">
        <f t="shared" si="17"/>
        <v>117</v>
      </c>
      <c r="J273" s="77">
        <f t="shared" si="18"/>
        <v>2097.81</v>
      </c>
      <c r="K273" s="77">
        <f t="shared" si="19"/>
        <v>0</v>
      </c>
    </row>
    <row r="274" spans="1:11" s="77" customFormat="1">
      <c r="A274" s="82">
        <v>2016</v>
      </c>
      <c r="B274" s="82">
        <v>1915</v>
      </c>
      <c r="C274" s="83" t="s">
        <v>513</v>
      </c>
      <c r="D274" s="83" t="s">
        <v>504</v>
      </c>
      <c r="E274" s="84">
        <v>62498</v>
      </c>
      <c r="F274" s="85">
        <v>17.89</v>
      </c>
      <c r="G274" s="84">
        <v>213.9</v>
      </c>
      <c r="H274" s="86">
        <f t="shared" si="16"/>
        <v>2391592.8415800002</v>
      </c>
      <c r="I274" s="77">
        <f t="shared" si="17"/>
        <v>62498</v>
      </c>
      <c r="J274" s="77">
        <f t="shared" si="18"/>
        <v>1118089.22</v>
      </c>
      <c r="K274" s="77">
        <f t="shared" si="19"/>
        <v>0</v>
      </c>
    </row>
    <row r="275" spans="1:11" s="77" customFormat="1">
      <c r="A275" s="82">
        <v>2016</v>
      </c>
      <c r="B275" s="82">
        <v>1915</v>
      </c>
      <c r="C275" s="83" t="s">
        <v>513</v>
      </c>
      <c r="D275" s="83" t="s">
        <v>504</v>
      </c>
      <c r="E275" s="84">
        <v>24370</v>
      </c>
      <c r="F275" s="85">
        <v>17.62</v>
      </c>
      <c r="G275" s="84">
        <v>216.7</v>
      </c>
      <c r="H275" s="86">
        <f t="shared" si="16"/>
        <v>930508.49979999987</v>
      </c>
      <c r="I275" s="77">
        <f t="shared" si="17"/>
        <v>24370</v>
      </c>
      <c r="J275" s="77">
        <f t="shared" si="18"/>
        <v>429399.4</v>
      </c>
      <c r="K275" s="77">
        <f t="shared" si="19"/>
        <v>0</v>
      </c>
    </row>
    <row r="276" spans="1:11" s="77" customFormat="1">
      <c r="A276" s="82">
        <v>2016</v>
      </c>
      <c r="B276" s="82">
        <v>1915</v>
      </c>
      <c r="C276" s="83" t="s">
        <v>513</v>
      </c>
      <c r="D276" s="83" t="s">
        <v>504</v>
      </c>
      <c r="E276" s="84">
        <v>23616</v>
      </c>
      <c r="F276" s="85">
        <v>18.28</v>
      </c>
      <c r="G276" s="84">
        <v>215.6</v>
      </c>
      <c r="H276" s="86">
        <f t="shared" si="16"/>
        <v>930746.23488000012</v>
      </c>
      <c r="I276" s="77">
        <f t="shared" si="17"/>
        <v>23616</v>
      </c>
      <c r="J276" s="77">
        <f t="shared" si="18"/>
        <v>431700.48000000004</v>
      </c>
      <c r="K276" s="77">
        <f t="shared" si="19"/>
        <v>0</v>
      </c>
    </row>
    <row r="277" spans="1:11" s="77" customFormat="1">
      <c r="A277" s="82">
        <v>2016</v>
      </c>
      <c r="B277" s="82">
        <v>1915</v>
      </c>
      <c r="C277" s="83" t="s">
        <v>513</v>
      </c>
      <c r="D277" s="83" t="s">
        <v>504</v>
      </c>
      <c r="E277" s="84">
        <v>24145</v>
      </c>
      <c r="F277" s="85">
        <v>18.14</v>
      </c>
      <c r="G277" s="84">
        <v>218</v>
      </c>
      <c r="H277" s="86">
        <f t="shared" si="16"/>
        <v>954818.85400000005</v>
      </c>
      <c r="I277" s="77">
        <f t="shared" si="17"/>
        <v>24145</v>
      </c>
      <c r="J277" s="77">
        <f t="shared" si="18"/>
        <v>437990.3</v>
      </c>
      <c r="K277" s="77">
        <f t="shared" si="19"/>
        <v>0</v>
      </c>
    </row>
    <row r="278" spans="1:11" s="77" customFormat="1">
      <c r="A278" s="82">
        <v>2016</v>
      </c>
      <c r="B278" s="82">
        <v>1915</v>
      </c>
      <c r="C278" s="83" t="s">
        <v>513</v>
      </c>
      <c r="D278" s="83" t="s">
        <v>504</v>
      </c>
      <c r="E278" s="84">
        <v>12593</v>
      </c>
      <c r="F278" s="85">
        <v>17.86</v>
      </c>
      <c r="G278" s="84">
        <v>218.3</v>
      </c>
      <c r="H278" s="86">
        <f t="shared" si="16"/>
        <v>490980.66934000008</v>
      </c>
      <c r="I278" s="77">
        <f t="shared" si="17"/>
        <v>12593</v>
      </c>
      <c r="J278" s="77">
        <f t="shared" si="18"/>
        <v>224910.97999999998</v>
      </c>
      <c r="K278" s="77">
        <f t="shared" si="19"/>
        <v>0</v>
      </c>
    </row>
    <row r="279" spans="1:11" s="77" customFormat="1">
      <c r="A279" s="82">
        <v>2016</v>
      </c>
      <c r="B279" s="82">
        <v>2076</v>
      </c>
      <c r="C279" s="83" t="s">
        <v>513</v>
      </c>
      <c r="D279" s="83" t="s">
        <v>504</v>
      </c>
      <c r="E279" s="84">
        <v>15045</v>
      </c>
      <c r="F279" s="85">
        <v>17.7</v>
      </c>
      <c r="G279" s="84">
        <v>230.6</v>
      </c>
      <c r="H279" s="86">
        <f t="shared" si="16"/>
        <v>614079.72900000005</v>
      </c>
      <c r="I279" s="77">
        <f t="shared" si="17"/>
        <v>15045</v>
      </c>
      <c r="J279" s="77">
        <f t="shared" si="18"/>
        <v>266296.5</v>
      </c>
      <c r="K279" s="77">
        <f t="shared" si="19"/>
        <v>0</v>
      </c>
    </row>
    <row r="280" spans="1:11" s="77" customFormat="1">
      <c r="A280" s="82">
        <v>2016</v>
      </c>
      <c r="B280" s="82">
        <v>2079</v>
      </c>
      <c r="C280" s="83" t="s">
        <v>513</v>
      </c>
      <c r="D280" s="83" t="s">
        <v>504</v>
      </c>
      <c r="E280" s="84">
        <v>16134</v>
      </c>
      <c r="F280" s="85">
        <v>18.059999999999999</v>
      </c>
      <c r="G280" s="84">
        <v>141.80000000000001</v>
      </c>
      <c r="H280" s="86">
        <f t="shared" si="16"/>
        <v>413176.89672000002</v>
      </c>
      <c r="I280" s="77">
        <f t="shared" si="17"/>
        <v>16134</v>
      </c>
      <c r="J280" s="77">
        <f t="shared" si="18"/>
        <v>291380.03999999998</v>
      </c>
      <c r="K280" s="77">
        <f t="shared" si="19"/>
        <v>0</v>
      </c>
    </row>
    <row r="281" spans="1:11" s="77" customFormat="1">
      <c r="A281" s="82">
        <v>2016</v>
      </c>
      <c r="B281" s="82">
        <v>2079</v>
      </c>
      <c r="C281" s="83" t="s">
        <v>513</v>
      </c>
      <c r="D281" s="83" t="s">
        <v>504</v>
      </c>
      <c r="E281" s="84">
        <v>64094</v>
      </c>
      <c r="F281" s="85">
        <v>17.63</v>
      </c>
      <c r="G281" s="84">
        <v>163.80000000000001</v>
      </c>
      <c r="H281" s="86">
        <f t="shared" si="16"/>
        <v>1850902.6863599999</v>
      </c>
      <c r="I281" s="77">
        <f t="shared" si="17"/>
        <v>64094</v>
      </c>
      <c r="J281" s="77">
        <f t="shared" si="18"/>
        <v>1129977.22</v>
      </c>
      <c r="K281" s="77">
        <f t="shared" si="19"/>
        <v>0</v>
      </c>
    </row>
    <row r="282" spans="1:11" s="77" customFormat="1">
      <c r="A282" s="82">
        <v>2016</v>
      </c>
      <c r="B282" s="82">
        <v>2079</v>
      </c>
      <c r="C282" s="83" t="s">
        <v>513</v>
      </c>
      <c r="D282" s="83" t="s">
        <v>504</v>
      </c>
      <c r="E282" s="84">
        <v>32314</v>
      </c>
      <c r="F282" s="85">
        <v>17.68</v>
      </c>
      <c r="G282" s="84">
        <v>142.80000000000001</v>
      </c>
      <c r="H282" s="86">
        <f t="shared" si="16"/>
        <v>815832.85056000005</v>
      </c>
      <c r="I282" s="77">
        <f t="shared" si="17"/>
        <v>32314</v>
      </c>
      <c r="J282" s="77">
        <f t="shared" si="18"/>
        <v>571311.52</v>
      </c>
      <c r="K282" s="77">
        <f t="shared" si="19"/>
        <v>0</v>
      </c>
    </row>
    <row r="283" spans="1:11" s="77" customFormat="1">
      <c r="A283" s="82">
        <v>2016</v>
      </c>
      <c r="B283" s="82">
        <v>2079</v>
      </c>
      <c r="C283" s="83" t="s">
        <v>513</v>
      </c>
      <c r="D283" s="83" t="s">
        <v>504</v>
      </c>
      <c r="E283" s="84">
        <v>81028</v>
      </c>
      <c r="F283" s="85">
        <v>18.09</v>
      </c>
      <c r="G283" s="84">
        <v>141.80000000000001</v>
      </c>
      <c r="H283" s="86">
        <f t="shared" si="16"/>
        <v>2078499.46536</v>
      </c>
      <c r="I283" s="77">
        <f t="shared" si="17"/>
        <v>81028</v>
      </c>
      <c r="J283" s="77">
        <f t="shared" si="18"/>
        <v>1465796.52</v>
      </c>
      <c r="K283" s="77">
        <f t="shared" si="19"/>
        <v>0</v>
      </c>
    </row>
    <row r="284" spans="1:11" s="77" customFormat="1">
      <c r="A284" s="82">
        <v>2016</v>
      </c>
      <c r="B284" s="82">
        <v>2080</v>
      </c>
      <c r="C284" s="83" t="s">
        <v>513</v>
      </c>
      <c r="D284" s="83" t="s">
        <v>504</v>
      </c>
      <c r="E284" s="84">
        <v>14879</v>
      </c>
      <c r="F284" s="85">
        <v>17.29</v>
      </c>
      <c r="G284" s="84">
        <v>205.7</v>
      </c>
      <c r="H284" s="86">
        <f t="shared" si="16"/>
        <v>529179.52086999989</v>
      </c>
      <c r="I284" s="77">
        <f t="shared" si="17"/>
        <v>14879</v>
      </c>
      <c r="J284" s="77">
        <f t="shared" si="18"/>
        <v>257257.90999999997</v>
      </c>
      <c r="K284" s="77">
        <f t="shared" si="19"/>
        <v>0</v>
      </c>
    </row>
    <row r="285" spans="1:11" s="77" customFormat="1">
      <c r="A285" s="82">
        <v>2016</v>
      </c>
      <c r="B285" s="82">
        <v>2080</v>
      </c>
      <c r="C285" s="83" t="s">
        <v>513</v>
      </c>
      <c r="D285" s="83" t="s">
        <v>504</v>
      </c>
      <c r="E285" s="84">
        <v>45313</v>
      </c>
      <c r="F285" s="85">
        <v>16.829999999999998</v>
      </c>
      <c r="G285" s="84">
        <v>189.7</v>
      </c>
      <c r="H285" s="86">
        <f t="shared" si="16"/>
        <v>1446685.9476299996</v>
      </c>
      <c r="I285" s="77">
        <f t="shared" si="17"/>
        <v>45313</v>
      </c>
      <c r="J285" s="77">
        <f t="shared" si="18"/>
        <v>762617.78999999992</v>
      </c>
      <c r="K285" s="77">
        <f t="shared" si="19"/>
        <v>0</v>
      </c>
    </row>
    <row r="286" spans="1:11" s="77" customFormat="1">
      <c r="A286" s="82">
        <v>2016</v>
      </c>
      <c r="B286" s="82">
        <v>2080</v>
      </c>
      <c r="C286" s="83" t="s">
        <v>513</v>
      </c>
      <c r="D286" s="83" t="s">
        <v>504</v>
      </c>
      <c r="E286" s="84">
        <v>14712</v>
      </c>
      <c r="F286" s="85">
        <v>17.170000000000002</v>
      </c>
      <c r="G286" s="84">
        <v>206.9</v>
      </c>
      <c r="H286" s="86">
        <f t="shared" si="16"/>
        <v>522639.82776000007</v>
      </c>
      <c r="I286" s="77">
        <f t="shared" si="17"/>
        <v>14712</v>
      </c>
      <c r="J286" s="77">
        <f t="shared" si="18"/>
        <v>252605.04000000004</v>
      </c>
      <c r="K286" s="77">
        <f t="shared" si="19"/>
        <v>0</v>
      </c>
    </row>
    <row r="287" spans="1:11" s="77" customFormat="1">
      <c r="A287" s="82">
        <v>2016</v>
      </c>
      <c r="B287" s="82">
        <v>2080</v>
      </c>
      <c r="C287" s="83" t="s">
        <v>513</v>
      </c>
      <c r="D287" s="83" t="s">
        <v>504</v>
      </c>
      <c r="E287" s="84">
        <v>14304</v>
      </c>
      <c r="F287" s="85">
        <v>17.43</v>
      </c>
      <c r="G287" s="84">
        <v>190.6</v>
      </c>
      <c r="H287" s="86">
        <f t="shared" si="16"/>
        <v>475201.48031999992</v>
      </c>
      <c r="I287" s="77">
        <f t="shared" si="17"/>
        <v>14304</v>
      </c>
      <c r="J287" s="77">
        <f t="shared" si="18"/>
        <v>249318.72</v>
      </c>
      <c r="K287" s="77">
        <f t="shared" si="19"/>
        <v>0</v>
      </c>
    </row>
    <row r="288" spans="1:11" s="77" customFormat="1">
      <c r="A288" s="82">
        <v>2016</v>
      </c>
      <c r="B288" s="82">
        <v>2094</v>
      </c>
      <c r="C288" s="83" t="s">
        <v>513</v>
      </c>
      <c r="D288" s="83" t="s">
        <v>504</v>
      </c>
      <c r="E288" s="84">
        <v>52157</v>
      </c>
      <c r="F288" s="85">
        <v>17.68</v>
      </c>
      <c r="G288" s="84">
        <v>159.1</v>
      </c>
      <c r="H288" s="86">
        <f t="shared" si="16"/>
        <v>1467117.99416</v>
      </c>
      <c r="I288" s="77">
        <f t="shared" si="17"/>
        <v>52157</v>
      </c>
      <c r="J288" s="77">
        <f t="shared" si="18"/>
        <v>922135.76</v>
      </c>
      <c r="K288" s="77">
        <f t="shared" si="19"/>
        <v>0</v>
      </c>
    </row>
    <row r="289" spans="1:11" s="77" customFormat="1">
      <c r="A289" s="82">
        <v>2016</v>
      </c>
      <c r="B289" s="82">
        <v>2094</v>
      </c>
      <c r="C289" s="83" t="s">
        <v>513</v>
      </c>
      <c r="D289" s="83" t="s">
        <v>504</v>
      </c>
      <c r="E289" s="84">
        <v>13020</v>
      </c>
      <c r="F289" s="85">
        <v>17.7</v>
      </c>
      <c r="G289" s="84">
        <v>144.30000000000001</v>
      </c>
      <c r="H289" s="86">
        <f t="shared" si="16"/>
        <v>332545.12199999997</v>
      </c>
      <c r="I289" s="77">
        <f t="shared" si="17"/>
        <v>13020</v>
      </c>
      <c r="J289" s="77">
        <f t="shared" si="18"/>
        <v>230454</v>
      </c>
      <c r="K289" s="77">
        <f t="shared" si="19"/>
        <v>0</v>
      </c>
    </row>
    <row r="290" spans="1:11" s="77" customFormat="1">
      <c r="A290" s="82">
        <v>2016</v>
      </c>
      <c r="B290" s="82">
        <v>2094</v>
      </c>
      <c r="C290" s="83" t="s">
        <v>513</v>
      </c>
      <c r="D290" s="83" t="s">
        <v>504</v>
      </c>
      <c r="E290" s="84">
        <v>51187</v>
      </c>
      <c r="F290" s="85">
        <v>18.2</v>
      </c>
      <c r="G290" s="84">
        <v>155.9</v>
      </c>
      <c r="H290" s="86">
        <f t="shared" si="16"/>
        <v>1452369.7006000001</v>
      </c>
      <c r="I290" s="77">
        <f t="shared" si="17"/>
        <v>51187</v>
      </c>
      <c r="J290" s="77">
        <f t="shared" si="18"/>
        <v>931603.39999999991</v>
      </c>
      <c r="K290" s="77">
        <f t="shared" si="19"/>
        <v>0</v>
      </c>
    </row>
    <row r="291" spans="1:11" s="77" customFormat="1">
      <c r="A291" s="82">
        <v>2016</v>
      </c>
      <c r="B291" s="82">
        <v>2098</v>
      </c>
      <c r="C291" s="83" t="s">
        <v>513</v>
      </c>
      <c r="D291" s="83" t="s">
        <v>504</v>
      </c>
      <c r="E291" s="84">
        <v>12730</v>
      </c>
      <c r="F291" s="85">
        <v>17.79</v>
      </c>
      <c r="G291" s="84">
        <v>174.5</v>
      </c>
      <c r="H291" s="86">
        <f t="shared" si="16"/>
        <v>395184.39149999997</v>
      </c>
      <c r="I291" s="77">
        <f t="shared" si="17"/>
        <v>12730</v>
      </c>
      <c r="J291" s="77">
        <f t="shared" si="18"/>
        <v>226466.69999999998</v>
      </c>
      <c r="K291" s="77">
        <f t="shared" si="19"/>
        <v>0</v>
      </c>
    </row>
    <row r="292" spans="1:11" s="77" customFormat="1">
      <c r="A292" s="82">
        <v>2016</v>
      </c>
      <c r="B292" s="82">
        <v>2103</v>
      </c>
      <c r="C292" s="83" t="s">
        <v>513</v>
      </c>
      <c r="D292" s="83" t="s">
        <v>504</v>
      </c>
      <c r="E292" s="84">
        <v>15846</v>
      </c>
      <c r="F292" s="85">
        <v>17.8</v>
      </c>
      <c r="G292" s="84">
        <v>192</v>
      </c>
      <c r="H292" s="86">
        <f t="shared" si="16"/>
        <v>541552.89600000007</v>
      </c>
      <c r="I292" s="77">
        <f t="shared" si="17"/>
        <v>15846</v>
      </c>
      <c r="J292" s="77">
        <f t="shared" si="18"/>
        <v>282058.8</v>
      </c>
      <c r="K292" s="77">
        <f t="shared" si="19"/>
        <v>0</v>
      </c>
    </row>
    <row r="293" spans="1:11" s="77" customFormat="1">
      <c r="A293" s="82">
        <v>2016</v>
      </c>
      <c r="B293" s="82">
        <v>2103</v>
      </c>
      <c r="C293" s="83" t="s">
        <v>513</v>
      </c>
      <c r="D293" s="83" t="s">
        <v>504</v>
      </c>
      <c r="E293" s="84">
        <v>365064</v>
      </c>
      <c r="F293" s="85">
        <v>17.579999999999998</v>
      </c>
      <c r="G293" s="84">
        <v>206.6</v>
      </c>
      <c r="H293" s="86">
        <f t="shared" si="16"/>
        <v>13259226.697919998</v>
      </c>
      <c r="I293" s="77">
        <f t="shared" si="17"/>
        <v>365064</v>
      </c>
      <c r="J293" s="77">
        <f t="shared" si="18"/>
        <v>6417825.1199999992</v>
      </c>
      <c r="K293" s="77">
        <f t="shared" si="19"/>
        <v>0</v>
      </c>
    </row>
    <row r="294" spans="1:11" s="77" customFormat="1">
      <c r="A294" s="82">
        <v>2016</v>
      </c>
      <c r="B294" s="82">
        <v>2103</v>
      </c>
      <c r="C294" s="83" t="s">
        <v>513</v>
      </c>
      <c r="D294" s="83" t="s">
        <v>504</v>
      </c>
      <c r="E294" s="84">
        <v>380975</v>
      </c>
      <c r="F294" s="85">
        <v>17.63</v>
      </c>
      <c r="G294" s="84">
        <v>211.7</v>
      </c>
      <c r="H294" s="86">
        <f t="shared" si="16"/>
        <v>14219019.44225</v>
      </c>
      <c r="I294" s="77">
        <f t="shared" si="17"/>
        <v>380975</v>
      </c>
      <c r="J294" s="77">
        <f t="shared" si="18"/>
        <v>6716589.25</v>
      </c>
      <c r="K294" s="77">
        <f t="shared" si="19"/>
        <v>0</v>
      </c>
    </row>
    <row r="295" spans="1:11" s="77" customFormat="1">
      <c r="A295" s="82">
        <v>2016</v>
      </c>
      <c r="B295" s="82">
        <v>2103</v>
      </c>
      <c r="C295" s="83" t="s">
        <v>513</v>
      </c>
      <c r="D295" s="83" t="s">
        <v>504</v>
      </c>
      <c r="E295" s="84">
        <v>47182</v>
      </c>
      <c r="F295" s="85">
        <v>17.11</v>
      </c>
      <c r="G295" s="84">
        <v>208.5</v>
      </c>
      <c r="H295" s="86">
        <f t="shared" si="16"/>
        <v>1683187.1816999998</v>
      </c>
      <c r="I295" s="77">
        <f t="shared" si="17"/>
        <v>47182</v>
      </c>
      <c r="J295" s="77">
        <f t="shared" si="18"/>
        <v>807284.02</v>
      </c>
      <c r="K295" s="77">
        <f t="shared" si="19"/>
        <v>0</v>
      </c>
    </row>
    <row r="296" spans="1:11" s="77" customFormat="1">
      <c r="A296" s="82">
        <v>2016</v>
      </c>
      <c r="B296" s="82">
        <v>2103</v>
      </c>
      <c r="C296" s="83" t="s">
        <v>513</v>
      </c>
      <c r="D296" s="83" t="s">
        <v>504</v>
      </c>
      <c r="E296" s="84">
        <v>31801</v>
      </c>
      <c r="F296" s="85">
        <v>17.71</v>
      </c>
      <c r="G296" s="84">
        <v>201.1</v>
      </c>
      <c r="H296" s="86">
        <f t="shared" si="16"/>
        <v>1132586.5728100003</v>
      </c>
      <c r="I296" s="77">
        <f t="shared" si="17"/>
        <v>31801</v>
      </c>
      <c r="J296" s="77">
        <f t="shared" si="18"/>
        <v>563195.71000000008</v>
      </c>
      <c r="K296" s="77">
        <f t="shared" si="19"/>
        <v>0</v>
      </c>
    </row>
    <row r="297" spans="1:11" s="77" customFormat="1">
      <c r="A297" s="82">
        <v>2016</v>
      </c>
      <c r="B297" s="82">
        <v>2104</v>
      </c>
      <c r="C297" s="83" t="s">
        <v>513</v>
      </c>
      <c r="D297" s="83" t="s">
        <v>504</v>
      </c>
      <c r="E297" s="84">
        <v>15881</v>
      </c>
      <c r="F297" s="85">
        <v>17.489999999999998</v>
      </c>
      <c r="G297" s="84">
        <v>208.9</v>
      </c>
      <c r="H297" s="86">
        <f t="shared" si="16"/>
        <v>580237.90340999991</v>
      </c>
      <c r="I297" s="77">
        <f t="shared" si="17"/>
        <v>15881</v>
      </c>
      <c r="J297" s="77">
        <f t="shared" si="18"/>
        <v>277758.69</v>
      </c>
      <c r="K297" s="77">
        <f t="shared" si="19"/>
        <v>0</v>
      </c>
    </row>
    <row r="298" spans="1:11" s="77" customFormat="1">
      <c r="A298" s="82">
        <v>2016</v>
      </c>
      <c r="B298" s="82">
        <v>2104</v>
      </c>
      <c r="C298" s="83" t="s">
        <v>513</v>
      </c>
      <c r="D298" s="83" t="s">
        <v>504</v>
      </c>
      <c r="E298" s="84">
        <v>47400</v>
      </c>
      <c r="F298" s="85">
        <v>17.53</v>
      </c>
      <c r="G298" s="84">
        <v>212.4</v>
      </c>
      <c r="H298" s="86">
        <f t="shared" si="16"/>
        <v>1764878.3280000002</v>
      </c>
      <c r="I298" s="77">
        <f t="shared" si="17"/>
        <v>47400</v>
      </c>
      <c r="J298" s="77">
        <f t="shared" si="18"/>
        <v>830922</v>
      </c>
      <c r="K298" s="77">
        <f t="shared" si="19"/>
        <v>0</v>
      </c>
    </row>
    <row r="299" spans="1:11" s="77" customFormat="1">
      <c r="A299" s="82">
        <v>2016</v>
      </c>
      <c r="B299" s="82">
        <v>2104</v>
      </c>
      <c r="C299" s="83" t="s">
        <v>513</v>
      </c>
      <c r="D299" s="83" t="s">
        <v>504</v>
      </c>
      <c r="E299" s="84">
        <v>15782</v>
      </c>
      <c r="F299" s="85">
        <v>17.100000000000001</v>
      </c>
      <c r="G299" s="84">
        <v>208.7</v>
      </c>
      <c r="H299" s="86">
        <f t="shared" si="16"/>
        <v>563223.28139999998</v>
      </c>
      <c r="I299" s="77">
        <f t="shared" si="17"/>
        <v>15782</v>
      </c>
      <c r="J299" s="77">
        <f t="shared" si="18"/>
        <v>269872.2</v>
      </c>
      <c r="K299" s="77">
        <f t="shared" si="19"/>
        <v>0</v>
      </c>
    </row>
    <row r="300" spans="1:11" s="77" customFormat="1">
      <c r="A300" s="82">
        <v>2016</v>
      </c>
      <c r="B300" s="82">
        <v>2107</v>
      </c>
      <c r="C300" s="83" t="s">
        <v>513</v>
      </c>
      <c r="D300" s="83" t="s">
        <v>504</v>
      </c>
      <c r="E300" s="84">
        <v>110693</v>
      </c>
      <c r="F300" s="85">
        <v>17.63</v>
      </c>
      <c r="G300" s="84">
        <v>200.6</v>
      </c>
      <c r="H300" s="86">
        <f t="shared" si="16"/>
        <v>3914744.2855399991</v>
      </c>
      <c r="I300" s="77">
        <f t="shared" si="17"/>
        <v>110693</v>
      </c>
      <c r="J300" s="77">
        <f t="shared" si="18"/>
        <v>1951517.5899999999</v>
      </c>
      <c r="K300" s="77">
        <f t="shared" si="19"/>
        <v>0</v>
      </c>
    </row>
    <row r="301" spans="1:11" s="77" customFormat="1">
      <c r="A301" s="82">
        <v>2016</v>
      </c>
      <c r="B301" s="82">
        <v>2107</v>
      </c>
      <c r="C301" s="83" t="s">
        <v>513</v>
      </c>
      <c r="D301" s="83" t="s">
        <v>504</v>
      </c>
      <c r="E301" s="84">
        <v>125906</v>
      </c>
      <c r="F301" s="85">
        <v>17.579999999999998</v>
      </c>
      <c r="G301" s="84">
        <v>207.3</v>
      </c>
      <c r="H301" s="86">
        <f t="shared" si="16"/>
        <v>4588435.1660399996</v>
      </c>
      <c r="I301" s="77">
        <f t="shared" si="17"/>
        <v>125906</v>
      </c>
      <c r="J301" s="77">
        <f t="shared" si="18"/>
        <v>2213427.48</v>
      </c>
      <c r="K301" s="77">
        <f t="shared" si="19"/>
        <v>0</v>
      </c>
    </row>
    <row r="302" spans="1:11" s="77" customFormat="1">
      <c r="A302" s="82">
        <v>2016</v>
      </c>
      <c r="B302" s="82">
        <v>2167</v>
      </c>
      <c r="C302" s="83" t="s">
        <v>513</v>
      </c>
      <c r="D302" s="83" t="s">
        <v>504</v>
      </c>
      <c r="E302" s="84">
        <v>292521</v>
      </c>
      <c r="F302" s="85">
        <v>17.55</v>
      </c>
      <c r="G302" s="84">
        <v>188.2</v>
      </c>
      <c r="H302" s="86">
        <f t="shared" si="16"/>
        <v>9661705.3610999994</v>
      </c>
      <c r="I302" s="77">
        <f t="shared" si="17"/>
        <v>292521</v>
      </c>
      <c r="J302" s="77">
        <f t="shared" si="18"/>
        <v>5133743.55</v>
      </c>
      <c r="K302" s="77">
        <f t="shared" si="19"/>
        <v>0</v>
      </c>
    </row>
    <row r="303" spans="1:11" s="77" customFormat="1">
      <c r="A303" s="82">
        <v>2016</v>
      </c>
      <c r="B303" s="82">
        <v>2168</v>
      </c>
      <c r="C303" s="83" t="s">
        <v>513</v>
      </c>
      <c r="D303" s="83" t="s">
        <v>504</v>
      </c>
      <c r="E303" s="84">
        <v>291534</v>
      </c>
      <c r="F303" s="85">
        <v>17.55</v>
      </c>
      <c r="G303" s="84">
        <v>187.9</v>
      </c>
      <c r="H303" s="86">
        <f t="shared" si="16"/>
        <v>9613756.3742999993</v>
      </c>
      <c r="I303" s="77">
        <f t="shared" si="17"/>
        <v>291534</v>
      </c>
      <c r="J303" s="77">
        <f t="shared" si="18"/>
        <v>5116421.7</v>
      </c>
      <c r="K303" s="77">
        <f t="shared" si="19"/>
        <v>0</v>
      </c>
    </row>
    <row r="304" spans="1:11" s="77" customFormat="1">
      <c r="A304" s="82">
        <v>2016</v>
      </c>
      <c r="B304" s="82">
        <v>2277</v>
      </c>
      <c r="C304" s="83" t="s">
        <v>513</v>
      </c>
      <c r="D304" s="83" t="s">
        <v>504</v>
      </c>
      <c r="E304" s="84">
        <v>43630</v>
      </c>
      <c r="F304" s="85">
        <v>17.231999999999999</v>
      </c>
      <c r="G304" s="84">
        <v>165.8</v>
      </c>
      <c r="H304" s="86">
        <f t="shared" si="16"/>
        <v>1246537.7212799999</v>
      </c>
      <c r="I304" s="77">
        <f t="shared" si="17"/>
        <v>43630</v>
      </c>
      <c r="J304" s="77">
        <f t="shared" si="18"/>
        <v>751832.15999999992</v>
      </c>
      <c r="K304" s="77">
        <f t="shared" si="19"/>
        <v>0</v>
      </c>
    </row>
    <row r="305" spans="1:11" s="77" customFormat="1">
      <c r="A305" s="82">
        <v>2016</v>
      </c>
      <c r="B305" s="82">
        <v>2291</v>
      </c>
      <c r="C305" s="83" t="s">
        <v>513</v>
      </c>
      <c r="D305" s="83" t="s">
        <v>504</v>
      </c>
      <c r="E305" s="84">
        <v>156437</v>
      </c>
      <c r="F305" s="85">
        <v>16.809999999999999</v>
      </c>
      <c r="G305" s="84">
        <v>127.9</v>
      </c>
      <c r="H305" s="86">
        <f t="shared" si="16"/>
        <v>3363393.9356300002</v>
      </c>
      <c r="I305" s="77">
        <f t="shared" si="17"/>
        <v>156437</v>
      </c>
      <c r="J305" s="77">
        <f t="shared" si="18"/>
        <v>2629705.9699999997</v>
      </c>
      <c r="K305" s="77">
        <f t="shared" si="19"/>
        <v>0</v>
      </c>
    </row>
    <row r="306" spans="1:11" s="77" customFormat="1">
      <c r="A306" s="82">
        <v>2016</v>
      </c>
      <c r="B306" s="82">
        <v>2442</v>
      </c>
      <c r="C306" s="83" t="s">
        <v>513</v>
      </c>
      <c r="D306" s="83" t="s">
        <v>504</v>
      </c>
      <c r="E306" s="84">
        <v>349263</v>
      </c>
      <c r="F306" s="85">
        <v>17.492999999999999</v>
      </c>
      <c r="G306" s="84">
        <v>178.9</v>
      </c>
      <c r="H306" s="86">
        <f t="shared" si="16"/>
        <v>10930177.551951</v>
      </c>
      <c r="I306" s="77">
        <f t="shared" si="17"/>
        <v>349263</v>
      </c>
      <c r="J306" s="77">
        <f t="shared" si="18"/>
        <v>6109657.6589999991</v>
      </c>
      <c r="K306" s="77">
        <f t="shared" si="19"/>
        <v>0</v>
      </c>
    </row>
    <row r="307" spans="1:11" s="77" customFormat="1">
      <c r="A307" s="82">
        <v>2016</v>
      </c>
      <c r="B307" s="82">
        <v>2451</v>
      </c>
      <c r="C307" s="83" t="s">
        <v>503</v>
      </c>
      <c r="D307" s="83" t="s">
        <v>504</v>
      </c>
      <c r="E307" s="84">
        <v>461247</v>
      </c>
      <c r="F307" s="85">
        <v>18.884</v>
      </c>
      <c r="G307" s="84">
        <v>284</v>
      </c>
      <c r="H307" s="86">
        <f t="shared" si="16"/>
        <v>24736934.908319999</v>
      </c>
      <c r="I307" s="77">
        <f t="shared" si="17"/>
        <v>461247</v>
      </c>
      <c r="J307" s="77">
        <f t="shared" si="18"/>
        <v>8710188.3479999993</v>
      </c>
      <c r="K307" s="77">
        <f t="shared" si="19"/>
        <v>0</v>
      </c>
    </row>
    <row r="308" spans="1:11" s="77" customFormat="1">
      <c r="A308" s="82">
        <v>2016</v>
      </c>
      <c r="B308" s="82">
        <v>2706</v>
      </c>
      <c r="C308" s="83" t="s">
        <v>503</v>
      </c>
      <c r="D308" s="83" t="s">
        <v>504</v>
      </c>
      <c r="E308" s="84">
        <v>11742</v>
      </c>
      <c r="F308" s="85">
        <v>25.838000000000001</v>
      </c>
      <c r="G308" s="84">
        <v>340.8</v>
      </c>
      <c r="H308" s="86">
        <f t="shared" si="16"/>
        <v>1033952.424768</v>
      </c>
      <c r="I308" s="77">
        <f t="shared" si="17"/>
        <v>11742</v>
      </c>
      <c r="J308" s="77">
        <f t="shared" si="18"/>
        <v>303389.79600000003</v>
      </c>
      <c r="K308" s="77">
        <f t="shared" si="19"/>
        <v>0</v>
      </c>
    </row>
    <row r="309" spans="1:11" s="77" customFormat="1">
      <c r="A309" s="82">
        <v>2016</v>
      </c>
      <c r="B309" s="82">
        <v>2706</v>
      </c>
      <c r="C309" s="83" t="s">
        <v>503</v>
      </c>
      <c r="D309" s="83" t="s">
        <v>504</v>
      </c>
      <c r="E309" s="84">
        <v>11333</v>
      </c>
      <c r="F309" s="85">
        <v>25.25</v>
      </c>
      <c r="G309" s="84">
        <v>274.8</v>
      </c>
      <c r="H309" s="86">
        <f t="shared" si="16"/>
        <v>786362.87100000004</v>
      </c>
      <c r="I309" s="77">
        <f t="shared" si="17"/>
        <v>11333</v>
      </c>
      <c r="J309" s="77">
        <f t="shared" si="18"/>
        <v>286158.25</v>
      </c>
      <c r="K309" s="77">
        <f t="shared" si="19"/>
        <v>0</v>
      </c>
    </row>
    <row r="310" spans="1:11" s="77" customFormat="1">
      <c r="A310" s="82">
        <v>2016</v>
      </c>
      <c r="B310" s="82">
        <v>2706</v>
      </c>
      <c r="C310" s="83" t="s">
        <v>503</v>
      </c>
      <c r="D310" s="83" t="s">
        <v>504</v>
      </c>
      <c r="E310" s="84">
        <v>11725</v>
      </c>
      <c r="F310" s="85">
        <v>25.222000000000001</v>
      </c>
      <c r="G310" s="84">
        <v>261.3</v>
      </c>
      <c r="H310" s="86">
        <f t="shared" si="16"/>
        <v>772737.13335000002</v>
      </c>
      <c r="I310" s="77">
        <f t="shared" si="17"/>
        <v>11725</v>
      </c>
      <c r="J310" s="77">
        <f t="shared" si="18"/>
        <v>295727.95</v>
      </c>
      <c r="K310" s="77">
        <f t="shared" si="19"/>
        <v>0</v>
      </c>
    </row>
    <row r="311" spans="1:11" s="77" customFormat="1">
      <c r="A311" s="82">
        <v>2016</v>
      </c>
      <c r="B311" s="82">
        <v>2706</v>
      </c>
      <c r="C311" s="83" t="s">
        <v>503</v>
      </c>
      <c r="D311" s="83" t="s">
        <v>504</v>
      </c>
      <c r="E311" s="84">
        <v>34902</v>
      </c>
      <c r="F311" s="85">
        <v>25.864000000000001</v>
      </c>
      <c r="G311" s="84">
        <v>278.3</v>
      </c>
      <c r="H311" s="86">
        <f t="shared" si="16"/>
        <v>2512228.9278239999</v>
      </c>
      <c r="I311" s="77">
        <f t="shared" si="17"/>
        <v>34902</v>
      </c>
      <c r="J311" s="77">
        <f t="shared" si="18"/>
        <v>902705.32799999998</v>
      </c>
      <c r="K311" s="77">
        <f t="shared" si="19"/>
        <v>0</v>
      </c>
    </row>
    <row r="312" spans="1:11" s="77" customFormat="1">
      <c r="A312" s="82">
        <v>2016</v>
      </c>
      <c r="B312" s="82">
        <v>2712</v>
      </c>
      <c r="C312" s="83" t="s">
        <v>503</v>
      </c>
      <c r="D312" s="83" t="s">
        <v>504</v>
      </c>
      <c r="E312" s="84">
        <v>38470</v>
      </c>
      <c r="F312" s="85">
        <v>25.126000000000001</v>
      </c>
      <c r="G312" s="84">
        <v>289.39999999999998</v>
      </c>
      <c r="H312" s="86">
        <f t="shared" si="16"/>
        <v>2797332.3546799999</v>
      </c>
      <c r="I312" s="77">
        <f t="shared" si="17"/>
        <v>38470</v>
      </c>
      <c r="J312" s="77">
        <f t="shared" si="18"/>
        <v>966597.22000000009</v>
      </c>
      <c r="K312" s="77">
        <f t="shared" si="19"/>
        <v>0</v>
      </c>
    </row>
    <row r="313" spans="1:11" s="77" customFormat="1">
      <c r="A313" s="82">
        <v>2016</v>
      </c>
      <c r="B313" s="82">
        <v>2712</v>
      </c>
      <c r="C313" s="83" t="s">
        <v>503</v>
      </c>
      <c r="D313" s="83" t="s">
        <v>504</v>
      </c>
      <c r="E313" s="84">
        <v>11622</v>
      </c>
      <c r="F313" s="85">
        <v>23.968</v>
      </c>
      <c r="G313" s="84">
        <v>296.89999999999998</v>
      </c>
      <c r="H313" s="86">
        <f t="shared" si="16"/>
        <v>827033.04902399995</v>
      </c>
      <c r="I313" s="77">
        <f t="shared" si="17"/>
        <v>11622</v>
      </c>
      <c r="J313" s="77">
        <f t="shared" si="18"/>
        <v>278556.09600000002</v>
      </c>
      <c r="K313" s="77">
        <f t="shared" si="19"/>
        <v>0</v>
      </c>
    </row>
    <row r="314" spans="1:11" s="77" customFormat="1">
      <c r="A314" s="82">
        <v>2016</v>
      </c>
      <c r="B314" s="82">
        <v>2712</v>
      </c>
      <c r="C314" s="83" t="s">
        <v>503</v>
      </c>
      <c r="D314" s="83" t="s">
        <v>504</v>
      </c>
      <c r="E314" s="84">
        <v>11748</v>
      </c>
      <c r="F314" s="85">
        <v>24.416</v>
      </c>
      <c r="G314" s="84">
        <v>271.5</v>
      </c>
      <c r="H314" s="86">
        <f t="shared" si="16"/>
        <v>778768.34112</v>
      </c>
      <c r="I314" s="77">
        <f t="shared" si="17"/>
        <v>11748</v>
      </c>
      <c r="J314" s="77">
        <f t="shared" si="18"/>
        <v>286839.16800000001</v>
      </c>
      <c r="K314" s="77">
        <f t="shared" si="19"/>
        <v>0</v>
      </c>
    </row>
    <row r="315" spans="1:11" s="77" customFormat="1">
      <c r="A315" s="82">
        <v>2016</v>
      </c>
      <c r="B315" s="82">
        <v>2712</v>
      </c>
      <c r="C315" s="83" t="s">
        <v>503</v>
      </c>
      <c r="D315" s="83" t="s">
        <v>504</v>
      </c>
      <c r="E315" s="84">
        <v>46367</v>
      </c>
      <c r="F315" s="85">
        <v>26.004000000000001</v>
      </c>
      <c r="G315" s="84">
        <v>259.3</v>
      </c>
      <c r="H315" s="86">
        <f t="shared" si="16"/>
        <v>3126451.3245239998</v>
      </c>
      <c r="I315" s="77">
        <f t="shared" si="17"/>
        <v>46367</v>
      </c>
      <c r="J315" s="77">
        <f t="shared" si="18"/>
        <v>1205727.4680000001</v>
      </c>
      <c r="K315" s="77">
        <f t="shared" si="19"/>
        <v>0</v>
      </c>
    </row>
    <row r="316" spans="1:11" s="77" customFormat="1">
      <c r="A316" s="82">
        <v>2016</v>
      </c>
      <c r="B316" s="82">
        <v>2718</v>
      </c>
      <c r="C316" s="83" t="s">
        <v>503</v>
      </c>
      <c r="D316" s="83" t="s">
        <v>504</v>
      </c>
      <c r="E316" s="84">
        <v>11327</v>
      </c>
      <c r="F316" s="85">
        <v>23.922000000000001</v>
      </c>
      <c r="G316" s="84">
        <v>347.4</v>
      </c>
      <c r="H316" s="86">
        <f t="shared" si="16"/>
        <v>941330.65215599991</v>
      </c>
      <c r="I316" s="77">
        <f t="shared" si="17"/>
        <v>11327</v>
      </c>
      <c r="J316" s="77">
        <f t="shared" si="18"/>
        <v>270964.49400000001</v>
      </c>
      <c r="K316" s="77">
        <f t="shared" si="19"/>
        <v>0</v>
      </c>
    </row>
    <row r="317" spans="1:11" s="77" customFormat="1">
      <c r="A317" s="82">
        <v>2016</v>
      </c>
      <c r="B317" s="82">
        <v>2718</v>
      </c>
      <c r="C317" s="83" t="s">
        <v>503</v>
      </c>
      <c r="D317" s="83" t="s">
        <v>504</v>
      </c>
      <c r="E317" s="84">
        <v>11851</v>
      </c>
      <c r="F317" s="85">
        <v>24.216000000000001</v>
      </c>
      <c r="G317" s="84">
        <v>351.8</v>
      </c>
      <c r="H317" s="86">
        <f t="shared" si="16"/>
        <v>1009609.064688</v>
      </c>
      <c r="I317" s="77">
        <f t="shared" si="17"/>
        <v>11851</v>
      </c>
      <c r="J317" s="77">
        <f t="shared" si="18"/>
        <v>286983.81599999999</v>
      </c>
      <c r="K317" s="77">
        <f t="shared" si="19"/>
        <v>0</v>
      </c>
    </row>
    <row r="318" spans="1:11" s="77" customFormat="1">
      <c r="A318" s="82">
        <v>2016</v>
      </c>
      <c r="B318" s="82">
        <v>2718</v>
      </c>
      <c r="C318" s="83" t="s">
        <v>503</v>
      </c>
      <c r="D318" s="83" t="s">
        <v>504</v>
      </c>
      <c r="E318" s="84">
        <v>11853</v>
      </c>
      <c r="F318" s="85">
        <v>22.95</v>
      </c>
      <c r="G318" s="84">
        <v>349.3</v>
      </c>
      <c r="H318" s="86">
        <f t="shared" si="16"/>
        <v>950188.04055000003</v>
      </c>
      <c r="I318" s="77">
        <f t="shared" si="17"/>
        <v>11853</v>
      </c>
      <c r="J318" s="77">
        <f t="shared" si="18"/>
        <v>272026.34999999998</v>
      </c>
      <c r="K318" s="77">
        <f t="shared" si="19"/>
        <v>0</v>
      </c>
    </row>
    <row r="319" spans="1:11" s="77" customFormat="1">
      <c r="A319" s="82">
        <v>2016</v>
      </c>
      <c r="B319" s="82">
        <v>2718</v>
      </c>
      <c r="C319" s="83" t="s">
        <v>503</v>
      </c>
      <c r="D319" s="83" t="s">
        <v>504</v>
      </c>
      <c r="E319" s="84">
        <v>11787</v>
      </c>
      <c r="F319" s="85">
        <v>24.664000000000001</v>
      </c>
      <c r="G319" s="84">
        <v>286</v>
      </c>
      <c r="H319" s="86">
        <f t="shared" si="16"/>
        <v>831443.66448000004</v>
      </c>
      <c r="I319" s="77">
        <f t="shared" si="17"/>
        <v>11787</v>
      </c>
      <c r="J319" s="77">
        <f t="shared" si="18"/>
        <v>290714.56800000003</v>
      </c>
      <c r="K319" s="77">
        <f t="shared" si="19"/>
        <v>0</v>
      </c>
    </row>
    <row r="320" spans="1:11" s="77" customFormat="1">
      <c r="A320" s="82">
        <v>2016</v>
      </c>
      <c r="B320" s="82">
        <v>2727</v>
      </c>
      <c r="C320" s="83" t="s">
        <v>503</v>
      </c>
      <c r="D320" s="83" t="s">
        <v>504</v>
      </c>
      <c r="E320" s="84">
        <v>35901</v>
      </c>
      <c r="F320" s="85">
        <v>26.146000000000001</v>
      </c>
      <c r="G320" s="84">
        <v>393</v>
      </c>
      <c r="H320" s="86">
        <f t="shared" si="16"/>
        <v>3688963.4557800004</v>
      </c>
      <c r="I320" s="77">
        <f t="shared" si="17"/>
        <v>35901</v>
      </c>
      <c r="J320" s="77">
        <f t="shared" si="18"/>
        <v>938667.54599999997</v>
      </c>
      <c r="K320" s="77">
        <f t="shared" si="19"/>
        <v>0</v>
      </c>
    </row>
    <row r="321" spans="1:11" s="77" customFormat="1">
      <c r="A321" s="82">
        <v>2016</v>
      </c>
      <c r="B321" s="82">
        <v>2727</v>
      </c>
      <c r="C321" s="83" t="s">
        <v>503</v>
      </c>
      <c r="D321" s="83" t="s">
        <v>504</v>
      </c>
      <c r="E321" s="84">
        <v>12047</v>
      </c>
      <c r="F321" s="85">
        <v>25.995999999999999</v>
      </c>
      <c r="G321" s="84">
        <v>396.2</v>
      </c>
      <c r="H321" s="86">
        <f t="shared" si="16"/>
        <v>1240794.6431439999</v>
      </c>
      <c r="I321" s="77">
        <f t="shared" si="17"/>
        <v>12047</v>
      </c>
      <c r="J321" s="77">
        <f t="shared" si="18"/>
        <v>313173.81199999998</v>
      </c>
      <c r="K321" s="77">
        <f t="shared" si="19"/>
        <v>0</v>
      </c>
    </row>
    <row r="322" spans="1:11" s="77" customFormat="1">
      <c r="A322" s="82">
        <v>2016</v>
      </c>
      <c r="B322" s="82">
        <v>2727</v>
      </c>
      <c r="C322" s="83" t="s">
        <v>503</v>
      </c>
      <c r="D322" s="83" t="s">
        <v>504</v>
      </c>
      <c r="E322" s="84">
        <v>24174</v>
      </c>
      <c r="F322" s="85">
        <v>26.196000000000002</v>
      </c>
      <c r="G322" s="84">
        <v>317.8</v>
      </c>
      <c r="H322" s="86">
        <f t="shared" si="16"/>
        <v>2012506.9665120002</v>
      </c>
      <c r="I322" s="77">
        <f t="shared" si="17"/>
        <v>24174</v>
      </c>
      <c r="J322" s="77">
        <f t="shared" si="18"/>
        <v>633262.10400000005</v>
      </c>
      <c r="K322" s="77">
        <f t="shared" si="19"/>
        <v>0</v>
      </c>
    </row>
    <row r="323" spans="1:11" s="77" customFormat="1">
      <c r="A323" s="82">
        <v>2016</v>
      </c>
      <c r="B323" s="82">
        <v>2727</v>
      </c>
      <c r="C323" s="83" t="s">
        <v>503</v>
      </c>
      <c r="D323" s="83" t="s">
        <v>504</v>
      </c>
      <c r="E323" s="84">
        <v>23113</v>
      </c>
      <c r="F323" s="85">
        <v>24.571999999999999</v>
      </c>
      <c r="G323" s="84">
        <v>325.3</v>
      </c>
      <c r="H323" s="86">
        <f t="shared" si="16"/>
        <v>1847484.864908</v>
      </c>
      <c r="I323" s="77">
        <f t="shared" si="17"/>
        <v>23113</v>
      </c>
      <c r="J323" s="77">
        <f t="shared" si="18"/>
        <v>567932.63599999994</v>
      </c>
      <c r="K323" s="77">
        <f t="shared" si="19"/>
        <v>0</v>
      </c>
    </row>
    <row r="324" spans="1:11" s="77" customFormat="1">
      <c r="A324" s="82">
        <v>2016</v>
      </c>
      <c r="B324" s="82">
        <v>2727</v>
      </c>
      <c r="C324" s="83" t="s">
        <v>503</v>
      </c>
      <c r="D324" s="83" t="s">
        <v>504</v>
      </c>
      <c r="E324" s="84">
        <v>11323</v>
      </c>
      <c r="F324" s="85">
        <v>24.26</v>
      </c>
      <c r="G324" s="84">
        <v>324.8</v>
      </c>
      <c r="H324" s="86">
        <f t="shared" si="16"/>
        <v>892212.54304000014</v>
      </c>
      <c r="I324" s="77">
        <f t="shared" si="17"/>
        <v>11323</v>
      </c>
      <c r="J324" s="77">
        <f t="shared" si="18"/>
        <v>274695.98000000004</v>
      </c>
      <c r="K324" s="77">
        <f t="shared" si="19"/>
        <v>0</v>
      </c>
    </row>
    <row r="325" spans="1:11" s="77" customFormat="1">
      <c r="A325" s="82">
        <v>2016</v>
      </c>
      <c r="B325" s="82">
        <v>2727</v>
      </c>
      <c r="C325" s="83" t="s">
        <v>503</v>
      </c>
      <c r="D325" s="83" t="s">
        <v>504</v>
      </c>
      <c r="E325" s="84">
        <v>11904</v>
      </c>
      <c r="F325" s="85">
        <v>24.68</v>
      </c>
      <c r="G325" s="84">
        <v>316.7</v>
      </c>
      <c r="H325" s="86">
        <f t="shared" si="16"/>
        <v>930435.21023999993</v>
      </c>
      <c r="I325" s="77">
        <f t="shared" si="17"/>
        <v>11904</v>
      </c>
      <c r="J325" s="77">
        <f t="shared" si="18"/>
        <v>293790.71999999997</v>
      </c>
      <c r="K325" s="77">
        <f t="shared" si="19"/>
        <v>0</v>
      </c>
    </row>
    <row r="326" spans="1:11" s="77" customFormat="1">
      <c r="A326" s="82">
        <v>2016</v>
      </c>
      <c r="B326" s="82">
        <v>2727</v>
      </c>
      <c r="C326" s="83" t="s">
        <v>503</v>
      </c>
      <c r="D326" s="83" t="s">
        <v>504</v>
      </c>
      <c r="E326" s="84">
        <v>12147</v>
      </c>
      <c r="F326" s="85">
        <v>23.61</v>
      </c>
      <c r="G326" s="84">
        <v>385.7</v>
      </c>
      <c r="H326" s="86">
        <f t="shared" si="16"/>
        <v>1106151.6141899999</v>
      </c>
      <c r="I326" s="77">
        <f t="shared" si="17"/>
        <v>12147</v>
      </c>
      <c r="J326" s="77">
        <f t="shared" si="18"/>
        <v>286790.67</v>
      </c>
      <c r="K326" s="77">
        <f t="shared" si="19"/>
        <v>0</v>
      </c>
    </row>
    <row r="327" spans="1:11" s="77" customFormat="1">
      <c r="A327" s="82">
        <v>2016</v>
      </c>
      <c r="B327" s="82">
        <v>2727</v>
      </c>
      <c r="C327" s="83" t="s">
        <v>503</v>
      </c>
      <c r="D327" s="83" t="s">
        <v>504</v>
      </c>
      <c r="E327" s="84">
        <v>81380</v>
      </c>
      <c r="F327" s="85">
        <v>23.956</v>
      </c>
      <c r="G327" s="84">
        <v>277.7</v>
      </c>
      <c r="H327" s="86">
        <f t="shared" ref="H327:H390" si="20">IF(I327="","",G327/100*F327*E327)</f>
        <v>5413870.5805599988</v>
      </c>
      <c r="I327" s="77">
        <f t="shared" ref="I327:I390" si="21">IF(OR(G327=".",F327=".",E327="."),"",E327)</f>
        <v>81380</v>
      </c>
      <c r="J327" s="77">
        <f t="shared" ref="J327:J390" si="22">IF(I327="","",F327*I327)</f>
        <v>1949539.28</v>
      </c>
      <c r="K327" s="77">
        <f t="shared" ref="K327:K390" si="23">IF(C327="LIG",1,0)</f>
        <v>0</v>
      </c>
    </row>
    <row r="328" spans="1:11" s="77" customFormat="1">
      <c r="A328" s="82">
        <v>2016</v>
      </c>
      <c r="B328" s="82">
        <v>2817</v>
      </c>
      <c r="C328" s="83" t="s">
        <v>512</v>
      </c>
      <c r="D328" s="83" t="s">
        <v>504</v>
      </c>
      <c r="E328" s="84">
        <v>277545</v>
      </c>
      <c r="F328" s="85">
        <v>13.302</v>
      </c>
      <c r="G328" s="84">
        <v>146.69999999999999</v>
      </c>
      <c r="H328" s="86">
        <f t="shared" si="20"/>
        <v>5416022.5665299995</v>
      </c>
      <c r="I328" s="77">
        <f t="shared" si="21"/>
        <v>277545</v>
      </c>
      <c r="J328" s="77">
        <f t="shared" si="22"/>
        <v>3691903.59</v>
      </c>
      <c r="K328" s="77">
        <f t="shared" si="23"/>
        <v>1</v>
      </c>
    </row>
    <row r="329" spans="1:11" s="77" customFormat="1">
      <c r="A329" s="82">
        <v>2016</v>
      </c>
      <c r="B329" s="82">
        <v>2823</v>
      </c>
      <c r="C329" s="83" t="s">
        <v>512</v>
      </c>
      <c r="D329" s="83" t="s">
        <v>504</v>
      </c>
      <c r="E329" s="84">
        <v>254547</v>
      </c>
      <c r="F329" s="85">
        <v>13.124000000000001</v>
      </c>
      <c r="G329" s="84">
        <v>144.5</v>
      </c>
      <c r="H329" s="86">
        <f t="shared" si="20"/>
        <v>4827275.1264600009</v>
      </c>
      <c r="I329" s="77">
        <f t="shared" si="21"/>
        <v>254547</v>
      </c>
      <c r="J329" s="77">
        <f t="shared" si="22"/>
        <v>3340674.8280000002</v>
      </c>
      <c r="K329" s="77">
        <f t="shared" si="23"/>
        <v>1</v>
      </c>
    </row>
    <row r="330" spans="1:11" s="77" customFormat="1">
      <c r="A330" s="82">
        <v>2016</v>
      </c>
      <c r="B330" s="82">
        <v>2823</v>
      </c>
      <c r="C330" s="83" t="s">
        <v>512</v>
      </c>
      <c r="D330" s="83" t="s">
        <v>504</v>
      </c>
      <c r="E330" s="84">
        <v>134217</v>
      </c>
      <c r="F330" s="85">
        <v>13.3</v>
      </c>
      <c r="G330" s="84">
        <v>155.69999999999999</v>
      </c>
      <c r="H330" s="86">
        <f t="shared" si="20"/>
        <v>2779379.0577000002</v>
      </c>
      <c r="I330" s="77">
        <f t="shared" si="21"/>
        <v>134217</v>
      </c>
      <c r="J330" s="77">
        <f t="shared" si="22"/>
        <v>1785086.1</v>
      </c>
      <c r="K330" s="77">
        <f t="shared" si="23"/>
        <v>1</v>
      </c>
    </row>
    <row r="331" spans="1:11" s="77" customFormat="1">
      <c r="A331" s="82">
        <v>2016</v>
      </c>
      <c r="B331" s="82">
        <v>2824</v>
      </c>
      <c r="C331" s="83" t="s">
        <v>513</v>
      </c>
      <c r="D331" s="83" t="s">
        <v>504</v>
      </c>
      <c r="E331" s="84">
        <v>37244</v>
      </c>
      <c r="F331" s="85">
        <v>19.100000000000001</v>
      </c>
      <c r="G331" s="84">
        <v>160.19999999999999</v>
      </c>
      <c r="H331" s="86">
        <f t="shared" si="20"/>
        <v>1139599.3607999999</v>
      </c>
      <c r="I331" s="77">
        <f t="shared" si="21"/>
        <v>37244</v>
      </c>
      <c r="J331" s="77">
        <f t="shared" si="22"/>
        <v>711360.4</v>
      </c>
      <c r="K331" s="77">
        <f t="shared" si="23"/>
        <v>0</v>
      </c>
    </row>
    <row r="332" spans="1:11" s="77" customFormat="1">
      <c r="A332" s="82">
        <v>2016</v>
      </c>
      <c r="B332" s="82">
        <v>2828</v>
      </c>
      <c r="C332" s="83" t="s">
        <v>503</v>
      </c>
      <c r="D332" s="83" t="s">
        <v>504</v>
      </c>
      <c r="E332" s="84">
        <v>11007</v>
      </c>
      <c r="F332" s="85">
        <v>25.861999999999998</v>
      </c>
      <c r="G332" s="84" t="s">
        <v>514</v>
      </c>
      <c r="H332" s="86" t="str">
        <f t="shared" si="20"/>
        <v/>
      </c>
      <c r="I332" s="77" t="str">
        <f t="shared" si="21"/>
        <v/>
      </c>
      <c r="J332" s="77" t="str">
        <f t="shared" si="22"/>
        <v/>
      </c>
      <c r="K332" s="77">
        <f t="shared" si="23"/>
        <v>0</v>
      </c>
    </row>
    <row r="333" spans="1:11" s="77" customFormat="1">
      <c r="A333" s="82">
        <v>2016</v>
      </c>
      <c r="B333" s="82">
        <v>2828</v>
      </c>
      <c r="C333" s="83" t="s">
        <v>503</v>
      </c>
      <c r="D333" s="83" t="s">
        <v>504</v>
      </c>
      <c r="E333" s="84">
        <v>21080</v>
      </c>
      <c r="F333" s="85">
        <v>24.015999999999998</v>
      </c>
      <c r="G333" s="84" t="s">
        <v>514</v>
      </c>
      <c r="H333" s="86" t="str">
        <f t="shared" si="20"/>
        <v/>
      </c>
      <c r="I333" s="77" t="str">
        <f t="shared" si="21"/>
        <v/>
      </c>
      <c r="J333" s="77" t="str">
        <f t="shared" si="22"/>
        <v/>
      </c>
      <c r="K333" s="77">
        <f t="shared" si="23"/>
        <v>0</v>
      </c>
    </row>
    <row r="334" spans="1:11" s="77" customFormat="1">
      <c r="A334" s="82">
        <v>2016</v>
      </c>
      <c r="B334" s="82">
        <v>2828</v>
      </c>
      <c r="C334" s="83" t="s">
        <v>503</v>
      </c>
      <c r="D334" s="83" t="s">
        <v>504</v>
      </c>
      <c r="E334" s="84">
        <v>46027</v>
      </c>
      <c r="F334" s="85">
        <v>24.937999999999999</v>
      </c>
      <c r="G334" s="84" t="s">
        <v>514</v>
      </c>
      <c r="H334" s="86" t="str">
        <f t="shared" si="20"/>
        <v/>
      </c>
      <c r="I334" s="77" t="str">
        <f t="shared" si="21"/>
        <v/>
      </c>
      <c r="J334" s="77" t="str">
        <f t="shared" si="22"/>
        <v/>
      </c>
      <c r="K334" s="77">
        <f t="shared" si="23"/>
        <v>0</v>
      </c>
    </row>
    <row r="335" spans="1:11" s="77" customFormat="1">
      <c r="A335" s="82">
        <v>2016</v>
      </c>
      <c r="B335" s="82">
        <v>2828</v>
      </c>
      <c r="C335" s="83" t="s">
        <v>503</v>
      </c>
      <c r="D335" s="83" t="s">
        <v>504</v>
      </c>
      <c r="E335" s="84">
        <v>48554</v>
      </c>
      <c r="F335" s="85">
        <v>24.763999999999999</v>
      </c>
      <c r="G335" s="84" t="s">
        <v>514</v>
      </c>
      <c r="H335" s="86" t="str">
        <f t="shared" si="20"/>
        <v/>
      </c>
      <c r="I335" s="77" t="str">
        <f t="shared" si="21"/>
        <v/>
      </c>
      <c r="J335" s="77" t="str">
        <f t="shared" si="22"/>
        <v/>
      </c>
      <c r="K335" s="77">
        <f t="shared" si="23"/>
        <v>0</v>
      </c>
    </row>
    <row r="336" spans="1:11" s="77" customFormat="1">
      <c r="A336" s="82">
        <v>2016</v>
      </c>
      <c r="B336" s="82">
        <v>2828</v>
      </c>
      <c r="C336" s="83" t="s">
        <v>503</v>
      </c>
      <c r="D336" s="83" t="s">
        <v>504</v>
      </c>
      <c r="E336" s="84">
        <v>38753</v>
      </c>
      <c r="F336" s="85">
        <v>24.832000000000001</v>
      </c>
      <c r="G336" s="84" t="s">
        <v>514</v>
      </c>
      <c r="H336" s="86" t="str">
        <f t="shared" si="20"/>
        <v/>
      </c>
      <c r="I336" s="77" t="str">
        <f t="shared" si="21"/>
        <v/>
      </c>
      <c r="J336" s="77" t="str">
        <f t="shared" si="22"/>
        <v/>
      </c>
      <c r="K336" s="77">
        <f t="shared" si="23"/>
        <v>0</v>
      </c>
    </row>
    <row r="337" spans="1:11" s="77" customFormat="1">
      <c r="A337" s="82">
        <v>2016</v>
      </c>
      <c r="B337" s="82">
        <v>2828</v>
      </c>
      <c r="C337" s="83" t="s">
        <v>503</v>
      </c>
      <c r="D337" s="83" t="s">
        <v>504</v>
      </c>
      <c r="E337" s="84">
        <v>13425</v>
      </c>
      <c r="F337" s="85">
        <v>24.012</v>
      </c>
      <c r="G337" s="84" t="s">
        <v>514</v>
      </c>
      <c r="H337" s="86" t="str">
        <f t="shared" si="20"/>
        <v/>
      </c>
      <c r="I337" s="77" t="str">
        <f t="shared" si="21"/>
        <v/>
      </c>
      <c r="J337" s="77" t="str">
        <f t="shared" si="22"/>
        <v/>
      </c>
      <c r="K337" s="77">
        <f t="shared" si="23"/>
        <v>0</v>
      </c>
    </row>
    <row r="338" spans="1:11" s="77" customFormat="1">
      <c r="A338" s="82">
        <v>2016</v>
      </c>
      <c r="B338" s="82">
        <v>2828</v>
      </c>
      <c r="C338" s="83" t="s">
        <v>503</v>
      </c>
      <c r="D338" s="83" t="s">
        <v>504</v>
      </c>
      <c r="E338" s="84">
        <v>15666</v>
      </c>
      <c r="F338" s="85">
        <v>24.102</v>
      </c>
      <c r="G338" s="84" t="s">
        <v>514</v>
      </c>
      <c r="H338" s="86" t="str">
        <f t="shared" si="20"/>
        <v/>
      </c>
      <c r="I338" s="77" t="str">
        <f t="shared" si="21"/>
        <v/>
      </c>
      <c r="J338" s="77" t="str">
        <f t="shared" si="22"/>
        <v/>
      </c>
      <c r="K338" s="77">
        <f t="shared" si="23"/>
        <v>0</v>
      </c>
    </row>
    <row r="339" spans="1:11" s="77" customFormat="1">
      <c r="A339" s="82">
        <v>2016</v>
      </c>
      <c r="B339" s="82">
        <v>2828</v>
      </c>
      <c r="C339" s="83" t="s">
        <v>503</v>
      </c>
      <c r="D339" s="83" t="s">
        <v>504</v>
      </c>
      <c r="E339" s="84">
        <v>33622</v>
      </c>
      <c r="F339" s="85">
        <v>25.071999999999999</v>
      </c>
      <c r="G339" s="84" t="s">
        <v>514</v>
      </c>
      <c r="H339" s="86" t="str">
        <f t="shared" si="20"/>
        <v/>
      </c>
      <c r="I339" s="77" t="str">
        <f t="shared" si="21"/>
        <v/>
      </c>
      <c r="J339" s="77" t="str">
        <f t="shared" si="22"/>
        <v/>
      </c>
      <c r="K339" s="77">
        <f t="shared" si="23"/>
        <v>0</v>
      </c>
    </row>
    <row r="340" spans="1:11" s="77" customFormat="1">
      <c r="A340" s="82">
        <v>2016</v>
      </c>
      <c r="B340" s="82">
        <v>2828</v>
      </c>
      <c r="C340" s="83" t="s">
        <v>503</v>
      </c>
      <c r="D340" s="83" t="s">
        <v>504</v>
      </c>
      <c r="E340" s="84">
        <v>60209</v>
      </c>
      <c r="F340" s="85">
        <v>25.73</v>
      </c>
      <c r="G340" s="84" t="s">
        <v>514</v>
      </c>
      <c r="H340" s="86" t="str">
        <f t="shared" si="20"/>
        <v/>
      </c>
      <c r="I340" s="77" t="str">
        <f t="shared" si="21"/>
        <v/>
      </c>
      <c r="J340" s="77" t="str">
        <f t="shared" si="22"/>
        <v/>
      </c>
      <c r="K340" s="77">
        <f t="shared" si="23"/>
        <v>0</v>
      </c>
    </row>
    <row r="341" spans="1:11" s="77" customFormat="1">
      <c r="A341" s="82">
        <v>2016</v>
      </c>
      <c r="B341" s="82">
        <v>2828</v>
      </c>
      <c r="C341" s="83" t="s">
        <v>503</v>
      </c>
      <c r="D341" s="83" t="s">
        <v>504</v>
      </c>
      <c r="E341" s="84">
        <v>33617</v>
      </c>
      <c r="F341" s="85">
        <v>25.071999999999999</v>
      </c>
      <c r="G341" s="84" t="s">
        <v>514</v>
      </c>
      <c r="H341" s="86" t="str">
        <f t="shared" si="20"/>
        <v/>
      </c>
      <c r="I341" s="77" t="str">
        <f t="shared" si="21"/>
        <v/>
      </c>
      <c r="J341" s="77" t="str">
        <f t="shared" si="22"/>
        <v/>
      </c>
      <c r="K341" s="77">
        <f t="shared" si="23"/>
        <v>0</v>
      </c>
    </row>
    <row r="342" spans="1:11" s="77" customFormat="1">
      <c r="A342" s="82">
        <v>2016</v>
      </c>
      <c r="B342" s="82">
        <v>2828</v>
      </c>
      <c r="C342" s="83" t="s">
        <v>503</v>
      </c>
      <c r="D342" s="83" t="s">
        <v>504</v>
      </c>
      <c r="E342" s="84">
        <v>89600</v>
      </c>
      <c r="F342" s="85">
        <v>25.044</v>
      </c>
      <c r="G342" s="84" t="s">
        <v>514</v>
      </c>
      <c r="H342" s="86" t="str">
        <f t="shared" si="20"/>
        <v/>
      </c>
      <c r="I342" s="77" t="str">
        <f t="shared" si="21"/>
        <v/>
      </c>
      <c r="J342" s="77" t="str">
        <f t="shared" si="22"/>
        <v/>
      </c>
      <c r="K342" s="77">
        <f t="shared" si="23"/>
        <v>0</v>
      </c>
    </row>
    <row r="343" spans="1:11" s="77" customFormat="1">
      <c r="A343" s="82">
        <v>2016</v>
      </c>
      <c r="B343" s="82">
        <v>2832</v>
      </c>
      <c r="C343" s="83" t="s">
        <v>503</v>
      </c>
      <c r="D343" s="83" t="s">
        <v>504</v>
      </c>
      <c r="E343" s="84">
        <v>67679</v>
      </c>
      <c r="F343" s="85">
        <v>25.068000000000001</v>
      </c>
      <c r="G343" s="84" t="s">
        <v>514</v>
      </c>
      <c r="H343" s="86" t="str">
        <f t="shared" si="20"/>
        <v/>
      </c>
      <c r="I343" s="77" t="str">
        <f t="shared" si="21"/>
        <v/>
      </c>
      <c r="J343" s="77" t="str">
        <f t="shared" si="22"/>
        <v/>
      </c>
      <c r="K343" s="77">
        <f t="shared" si="23"/>
        <v>0</v>
      </c>
    </row>
    <row r="344" spans="1:11" s="77" customFormat="1">
      <c r="A344" s="82">
        <v>2016</v>
      </c>
      <c r="B344" s="82">
        <v>2832</v>
      </c>
      <c r="C344" s="83" t="s">
        <v>503</v>
      </c>
      <c r="D344" s="83" t="s">
        <v>504</v>
      </c>
      <c r="E344" s="84">
        <v>11339</v>
      </c>
      <c r="F344" s="85">
        <v>25.812000000000001</v>
      </c>
      <c r="G344" s="84" t="s">
        <v>514</v>
      </c>
      <c r="H344" s="86" t="str">
        <f t="shared" si="20"/>
        <v/>
      </c>
      <c r="I344" s="77" t="str">
        <f t="shared" si="21"/>
        <v/>
      </c>
      <c r="J344" s="77" t="str">
        <f t="shared" si="22"/>
        <v/>
      </c>
      <c r="K344" s="77">
        <f t="shared" si="23"/>
        <v>0</v>
      </c>
    </row>
    <row r="345" spans="1:11" s="77" customFormat="1">
      <c r="A345" s="82">
        <v>2016</v>
      </c>
      <c r="B345" s="82">
        <v>2832</v>
      </c>
      <c r="C345" s="83" t="s">
        <v>503</v>
      </c>
      <c r="D345" s="83" t="s">
        <v>504</v>
      </c>
      <c r="E345" s="84">
        <v>91978</v>
      </c>
      <c r="F345" s="85">
        <v>25.234000000000002</v>
      </c>
      <c r="G345" s="84" t="s">
        <v>514</v>
      </c>
      <c r="H345" s="86" t="str">
        <f t="shared" si="20"/>
        <v/>
      </c>
      <c r="I345" s="77" t="str">
        <f t="shared" si="21"/>
        <v/>
      </c>
      <c r="J345" s="77" t="str">
        <f t="shared" si="22"/>
        <v/>
      </c>
      <c r="K345" s="77">
        <f t="shared" si="23"/>
        <v>0</v>
      </c>
    </row>
    <row r="346" spans="1:11" s="77" customFormat="1">
      <c r="A346" s="82">
        <v>2016</v>
      </c>
      <c r="B346" s="82">
        <v>2832</v>
      </c>
      <c r="C346" s="83" t="s">
        <v>503</v>
      </c>
      <c r="D346" s="83" t="s">
        <v>504</v>
      </c>
      <c r="E346" s="84">
        <v>12438</v>
      </c>
      <c r="F346" s="85">
        <v>25.021999999999998</v>
      </c>
      <c r="G346" s="84" t="s">
        <v>514</v>
      </c>
      <c r="H346" s="86" t="str">
        <f t="shared" si="20"/>
        <v/>
      </c>
      <c r="I346" s="77" t="str">
        <f t="shared" si="21"/>
        <v/>
      </c>
      <c r="J346" s="77" t="str">
        <f t="shared" si="22"/>
        <v/>
      </c>
      <c r="K346" s="77">
        <f t="shared" si="23"/>
        <v>0</v>
      </c>
    </row>
    <row r="347" spans="1:11" s="77" customFormat="1">
      <c r="A347" s="82">
        <v>2016</v>
      </c>
      <c r="B347" s="82">
        <v>2832</v>
      </c>
      <c r="C347" s="83" t="s">
        <v>503</v>
      </c>
      <c r="D347" s="83" t="s">
        <v>504</v>
      </c>
      <c r="E347" s="84">
        <v>63132</v>
      </c>
      <c r="F347" s="85">
        <v>22.024000000000001</v>
      </c>
      <c r="G347" s="84" t="s">
        <v>514</v>
      </c>
      <c r="H347" s="86" t="str">
        <f t="shared" si="20"/>
        <v/>
      </c>
      <c r="I347" s="77" t="str">
        <f t="shared" si="21"/>
        <v/>
      </c>
      <c r="J347" s="77" t="str">
        <f t="shared" si="22"/>
        <v/>
      </c>
      <c r="K347" s="77">
        <f t="shared" si="23"/>
        <v>0</v>
      </c>
    </row>
    <row r="348" spans="1:11" s="77" customFormat="1">
      <c r="A348" s="82">
        <v>2016</v>
      </c>
      <c r="B348" s="82">
        <v>2840</v>
      </c>
      <c r="C348" s="83" t="s">
        <v>503</v>
      </c>
      <c r="D348" s="83" t="s">
        <v>504</v>
      </c>
      <c r="E348" s="84">
        <v>46694</v>
      </c>
      <c r="F348" s="85">
        <v>24.507999999999999</v>
      </c>
      <c r="G348" s="84" t="s">
        <v>514</v>
      </c>
      <c r="H348" s="86" t="str">
        <f t="shared" si="20"/>
        <v/>
      </c>
      <c r="I348" s="77" t="str">
        <f t="shared" si="21"/>
        <v/>
      </c>
      <c r="J348" s="77" t="str">
        <f t="shared" si="22"/>
        <v/>
      </c>
      <c r="K348" s="77">
        <f t="shared" si="23"/>
        <v>0</v>
      </c>
    </row>
    <row r="349" spans="1:11" s="77" customFormat="1">
      <c r="A349" s="82">
        <v>2016</v>
      </c>
      <c r="B349" s="82">
        <v>2840</v>
      </c>
      <c r="C349" s="83" t="s">
        <v>503</v>
      </c>
      <c r="D349" s="83" t="s">
        <v>504</v>
      </c>
      <c r="E349" s="84">
        <v>54892</v>
      </c>
      <c r="F349" s="85">
        <v>23.56</v>
      </c>
      <c r="G349" s="84" t="s">
        <v>514</v>
      </c>
      <c r="H349" s="86" t="str">
        <f t="shared" si="20"/>
        <v/>
      </c>
      <c r="I349" s="77" t="str">
        <f t="shared" si="21"/>
        <v/>
      </c>
      <c r="J349" s="77" t="str">
        <f t="shared" si="22"/>
        <v/>
      </c>
      <c r="K349" s="77">
        <f t="shared" si="23"/>
        <v>0</v>
      </c>
    </row>
    <row r="350" spans="1:11" s="77" customFormat="1">
      <c r="A350" s="82">
        <v>2016</v>
      </c>
      <c r="B350" s="82">
        <v>2840</v>
      </c>
      <c r="C350" s="83" t="s">
        <v>503</v>
      </c>
      <c r="D350" s="83" t="s">
        <v>504</v>
      </c>
      <c r="E350" s="84">
        <v>108606</v>
      </c>
      <c r="F350" s="85">
        <v>23.486000000000001</v>
      </c>
      <c r="G350" s="84" t="s">
        <v>514</v>
      </c>
      <c r="H350" s="86" t="str">
        <f t="shared" si="20"/>
        <v/>
      </c>
      <c r="I350" s="77" t="str">
        <f t="shared" si="21"/>
        <v/>
      </c>
      <c r="J350" s="77" t="str">
        <f t="shared" si="22"/>
        <v/>
      </c>
      <c r="K350" s="77">
        <f t="shared" si="23"/>
        <v>0</v>
      </c>
    </row>
    <row r="351" spans="1:11" s="77" customFormat="1">
      <c r="A351" s="82">
        <v>2016</v>
      </c>
      <c r="B351" s="82">
        <v>2850</v>
      </c>
      <c r="C351" s="83" t="s">
        <v>503</v>
      </c>
      <c r="D351" s="83" t="s">
        <v>504</v>
      </c>
      <c r="E351" s="84">
        <v>36801</v>
      </c>
      <c r="F351" s="85">
        <v>23.01</v>
      </c>
      <c r="G351" s="84">
        <v>237.9</v>
      </c>
      <c r="H351" s="86">
        <f t="shared" si="20"/>
        <v>2014515.8127900001</v>
      </c>
      <c r="I351" s="77">
        <f t="shared" si="21"/>
        <v>36801</v>
      </c>
      <c r="J351" s="77">
        <f t="shared" si="22"/>
        <v>846791.01</v>
      </c>
      <c r="K351" s="77">
        <f t="shared" si="23"/>
        <v>0</v>
      </c>
    </row>
    <row r="352" spans="1:11" s="77" customFormat="1">
      <c r="A352" s="82">
        <v>2016</v>
      </c>
      <c r="B352" s="82">
        <v>2850</v>
      </c>
      <c r="C352" s="83" t="s">
        <v>503</v>
      </c>
      <c r="D352" s="83" t="s">
        <v>504</v>
      </c>
      <c r="E352" s="84">
        <v>42810</v>
      </c>
      <c r="F352" s="85">
        <v>23.37</v>
      </c>
      <c r="G352" s="84">
        <v>234.4</v>
      </c>
      <c r="H352" s="86">
        <f t="shared" si="20"/>
        <v>2345100.9767999998</v>
      </c>
      <c r="I352" s="77">
        <f t="shared" si="21"/>
        <v>42810</v>
      </c>
      <c r="J352" s="77">
        <f t="shared" si="22"/>
        <v>1000469.7000000001</v>
      </c>
      <c r="K352" s="77">
        <f t="shared" si="23"/>
        <v>0</v>
      </c>
    </row>
    <row r="353" spans="1:11" s="77" customFormat="1">
      <c r="A353" s="82">
        <v>2016</v>
      </c>
      <c r="B353" s="82">
        <v>2850</v>
      </c>
      <c r="C353" s="83" t="s">
        <v>503</v>
      </c>
      <c r="D353" s="83" t="s">
        <v>504</v>
      </c>
      <c r="E353" s="84">
        <v>38884</v>
      </c>
      <c r="F353" s="85">
        <v>25.78</v>
      </c>
      <c r="G353" s="84">
        <v>227.5</v>
      </c>
      <c r="H353" s="86">
        <f t="shared" si="20"/>
        <v>2280527.1580000003</v>
      </c>
      <c r="I353" s="77">
        <f t="shared" si="21"/>
        <v>38884</v>
      </c>
      <c r="J353" s="77">
        <f t="shared" si="22"/>
        <v>1002429.52</v>
      </c>
      <c r="K353" s="77">
        <f t="shared" si="23"/>
        <v>0</v>
      </c>
    </row>
    <row r="354" spans="1:11" s="77" customFormat="1">
      <c r="A354" s="82">
        <v>2016</v>
      </c>
      <c r="B354" s="82">
        <v>2850</v>
      </c>
      <c r="C354" s="83" t="s">
        <v>503</v>
      </c>
      <c r="D354" s="83" t="s">
        <v>504</v>
      </c>
      <c r="E354" s="84">
        <v>12784</v>
      </c>
      <c r="F354" s="85">
        <v>23.65</v>
      </c>
      <c r="G354" s="84">
        <v>236</v>
      </c>
      <c r="H354" s="86">
        <f t="shared" si="20"/>
        <v>713526.17599999986</v>
      </c>
      <c r="I354" s="77">
        <f t="shared" si="21"/>
        <v>12784</v>
      </c>
      <c r="J354" s="77">
        <f t="shared" si="22"/>
        <v>302341.59999999998</v>
      </c>
      <c r="K354" s="77">
        <f t="shared" si="23"/>
        <v>0</v>
      </c>
    </row>
    <row r="355" spans="1:11" s="77" customFormat="1">
      <c r="A355" s="82">
        <v>2016</v>
      </c>
      <c r="B355" s="82">
        <v>2850</v>
      </c>
      <c r="C355" s="83" t="s">
        <v>503</v>
      </c>
      <c r="D355" s="83" t="s">
        <v>504</v>
      </c>
      <c r="E355" s="84">
        <v>13019</v>
      </c>
      <c r="F355" s="85">
        <v>23.34</v>
      </c>
      <c r="G355" s="84">
        <v>221</v>
      </c>
      <c r="H355" s="86">
        <f t="shared" si="20"/>
        <v>671538.24660000007</v>
      </c>
      <c r="I355" s="77">
        <f t="shared" si="21"/>
        <v>13019</v>
      </c>
      <c r="J355" s="77">
        <f t="shared" si="22"/>
        <v>303863.46000000002</v>
      </c>
      <c r="K355" s="77">
        <f t="shared" si="23"/>
        <v>0</v>
      </c>
    </row>
    <row r="356" spans="1:11" s="77" customFormat="1">
      <c r="A356" s="82">
        <v>2016</v>
      </c>
      <c r="B356" s="82">
        <v>2850</v>
      </c>
      <c r="C356" s="83" t="s">
        <v>503</v>
      </c>
      <c r="D356" s="83" t="s">
        <v>504</v>
      </c>
      <c r="E356" s="84">
        <v>11212</v>
      </c>
      <c r="F356" s="85">
        <v>23.64</v>
      </c>
      <c r="G356" s="84">
        <v>179.9</v>
      </c>
      <c r="H356" s="86">
        <f t="shared" si="20"/>
        <v>476827.97232000006</v>
      </c>
      <c r="I356" s="77">
        <f t="shared" si="21"/>
        <v>11212</v>
      </c>
      <c r="J356" s="77">
        <f t="shared" si="22"/>
        <v>265051.68</v>
      </c>
      <c r="K356" s="77">
        <f t="shared" si="23"/>
        <v>0</v>
      </c>
    </row>
    <row r="357" spans="1:11" s="77" customFormat="1">
      <c r="A357" s="82">
        <v>2016</v>
      </c>
      <c r="B357" s="82">
        <v>2850</v>
      </c>
      <c r="C357" s="83" t="s">
        <v>503</v>
      </c>
      <c r="D357" s="83" t="s">
        <v>504</v>
      </c>
      <c r="E357" s="84">
        <v>10572</v>
      </c>
      <c r="F357" s="85">
        <v>23.38</v>
      </c>
      <c r="G357" s="84">
        <v>203.8</v>
      </c>
      <c r="H357" s="86">
        <f t="shared" si="20"/>
        <v>503739.30768000003</v>
      </c>
      <c r="I357" s="77">
        <f t="shared" si="21"/>
        <v>10572</v>
      </c>
      <c r="J357" s="77">
        <f t="shared" si="22"/>
        <v>247173.36</v>
      </c>
      <c r="K357" s="77">
        <f t="shared" si="23"/>
        <v>0</v>
      </c>
    </row>
    <row r="358" spans="1:11" s="77" customFormat="1">
      <c r="A358" s="82">
        <v>2016</v>
      </c>
      <c r="B358" s="82">
        <v>2850</v>
      </c>
      <c r="C358" s="83" t="s">
        <v>503</v>
      </c>
      <c r="D358" s="83" t="s">
        <v>504</v>
      </c>
      <c r="E358" s="84">
        <v>16175</v>
      </c>
      <c r="F358" s="85">
        <v>23.16</v>
      </c>
      <c r="G358" s="84">
        <v>222.5</v>
      </c>
      <c r="H358" s="86">
        <f t="shared" si="20"/>
        <v>833513.92500000005</v>
      </c>
      <c r="I358" s="77">
        <f t="shared" si="21"/>
        <v>16175</v>
      </c>
      <c r="J358" s="77">
        <f t="shared" si="22"/>
        <v>374613</v>
      </c>
      <c r="K358" s="77">
        <f t="shared" si="23"/>
        <v>0</v>
      </c>
    </row>
    <row r="359" spans="1:11" s="77" customFormat="1">
      <c r="A359" s="82">
        <v>2016</v>
      </c>
      <c r="B359" s="82">
        <v>2850</v>
      </c>
      <c r="C359" s="83" t="s">
        <v>503</v>
      </c>
      <c r="D359" s="83" t="s">
        <v>504</v>
      </c>
      <c r="E359" s="84">
        <v>1756</v>
      </c>
      <c r="F359" s="85">
        <v>23.38</v>
      </c>
      <c r="G359" s="84">
        <v>184.6</v>
      </c>
      <c r="H359" s="86">
        <f t="shared" si="20"/>
        <v>75788.046879999994</v>
      </c>
      <c r="I359" s="77">
        <f t="shared" si="21"/>
        <v>1756</v>
      </c>
      <c r="J359" s="77">
        <f t="shared" si="22"/>
        <v>41055.279999999999</v>
      </c>
      <c r="K359" s="77">
        <f t="shared" si="23"/>
        <v>0</v>
      </c>
    </row>
    <row r="360" spans="1:11" s="77" customFormat="1">
      <c r="A360" s="82">
        <v>2016</v>
      </c>
      <c r="B360" s="82">
        <v>2850</v>
      </c>
      <c r="C360" s="83" t="s">
        <v>503</v>
      </c>
      <c r="D360" s="83" t="s">
        <v>504</v>
      </c>
      <c r="E360" s="84">
        <v>3745</v>
      </c>
      <c r="F360" s="85">
        <v>23.46</v>
      </c>
      <c r="G360" s="84">
        <v>189.6</v>
      </c>
      <c r="H360" s="86">
        <f t="shared" si="20"/>
        <v>166578.1992</v>
      </c>
      <c r="I360" s="77">
        <f t="shared" si="21"/>
        <v>3745</v>
      </c>
      <c r="J360" s="77">
        <f t="shared" si="22"/>
        <v>87857.7</v>
      </c>
      <c r="K360" s="77">
        <f t="shared" si="23"/>
        <v>0</v>
      </c>
    </row>
    <row r="361" spans="1:11" s="77" customFormat="1">
      <c r="A361" s="82">
        <v>2016</v>
      </c>
      <c r="B361" s="82">
        <v>2850</v>
      </c>
      <c r="C361" s="83" t="s">
        <v>503</v>
      </c>
      <c r="D361" s="83" t="s">
        <v>504</v>
      </c>
      <c r="E361" s="84">
        <v>2937</v>
      </c>
      <c r="F361" s="85">
        <v>24.01</v>
      </c>
      <c r="G361" s="84">
        <v>184.1</v>
      </c>
      <c r="H361" s="86">
        <f t="shared" si="20"/>
        <v>129822.47817</v>
      </c>
      <c r="I361" s="77">
        <f t="shared" si="21"/>
        <v>2937</v>
      </c>
      <c r="J361" s="77">
        <f t="shared" si="22"/>
        <v>70517.37000000001</v>
      </c>
      <c r="K361" s="77">
        <f t="shared" si="23"/>
        <v>0</v>
      </c>
    </row>
    <row r="362" spans="1:11" s="77" customFormat="1">
      <c r="A362" s="82">
        <v>2016</v>
      </c>
      <c r="B362" s="82">
        <v>2850</v>
      </c>
      <c r="C362" s="83" t="s">
        <v>503</v>
      </c>
      <c r="D362" s="83" t="s">
        <v>504</v>
      </c>
      <c r="E362" s="84">
        <v>3180</v>
      </c>
      <c r="F362" s="85">
        <v>23.98</v>
      </c>
      <c r="G362" s="84">
        <v>192.6</v>
      </c>
      <c r="H362" s="86">
        <f t="shared" si="20"/>
        <v>146869.82639999999</v>
      </c>
      <c r="I362" s="77">
        <f t="shared" si="21"/>
        <v>3180</v>
      </c>
      <c r="J362" s="77">
        <f t="shared" si="22"/>
        <v>76256.399999999994</v>
      </c>
      <c r="K362" s="77">
        <f t="shared" si="23"/>
        <v>0</v>
      </c>
    </row>
    <row r="363" spans="1:11" s="77" customFormat="1">
      <c r="A363" s="82">
        <v>2016</v>
      </c>
      <c r="B363" s="82">
        <v>2850</v>
      </c>
      <c r="C363" s="83" t="s">
        <v>503</v>
      </c>
      <c r="D363" s="83" t="s">
        <v>504</v>
      </c>
      <c r="E363" s="84">
        <v>10716</v>
      </c>
      <c r="F363" s="85">
        <v>23.58</v>
      </c>
      <c r="G363" s="84">
        <v>166.2</v>
      </c>
      <c r="H363" s="86">
        <f t="shared" si="20"/>
        <v>419959.61135999992</v>
      </c>
      <c r="I363" s="77">
        <f t="shared" si="21"/>
        <v>10716</v>
      </c>
      <c r="J363" s="77">
        <f t="shared" si="22"/>
        <v>252683.27999999997</v>
      </c>
      <c r="K363" s="77">
        <f t="shared" si="23"/>
        <v>0</v>
      </c>
    </row>
    <row r="364" spans="1:11" s="77" customFormat="1">
      <c r="A364" s="82">
        <v>2016</v>
      </c>
      <c r="B364" s="82">
        <v>2850</v>
      </c>
      <c r="C364" s="83" t="s">
        <v>503</v>
      </c>
      <c r="D364" s="83" t="s">
        <v>504</v>
      </c>
      <c r="E364" s="84">
        <v>58172</v>
      </c>
      <c r="F364" s="85">
        <v>23.66</v>
      </c>
      <c r="G364" s="84">
        <v>184.1</v>
      </c>
      <c r="H364" s="86">
        <f t="shared" si="20"/>
        <v>2533859.4663199997</v>
      </c>
      <c r="I364" s="77">
        <f t="shared" si="21"/>
        <v>58172</v>
      </c>
      <c r="J364" s="77">
        <f t="shared" si="22"/>
        <v>1376349.52</v>
      </c>
      <c r="K364" s="77">
        <f t="shared" si="23"/>
        <v>0</v>
      </c>
    </row>
    <row r="365" spans="1:11" s="77" customFormat="1">
      <c r="A365" s="82">
        <v>2016</v>
      </c>
      <c r="B365" s="82">
        <v>2850</v>
      </c>
      <c r="C365" s="83" t="s">
        <v>503</v>
      </c>
      <c r="D365" s="83" t="s">
        <v>504</v>
      </c>
      <c r="E365" s="84">
        <v>32807</v>
      </c>
      <c r="F365" s="85">
        <v>25.83</v>
      </c>
      <c r="G365" s="84">
        <v>177.5</v>
      </c>
      <c r="H365" s="86">
        <f t="shared" si="20"/>
        <v>1504143.5377499997</v>
      </c>
      <c r="I365" s="77">
        <f t="shared" si="21"/>
        <v>32807</v>
      </c>
      <c r="J365" s="77">
        <f t="shared" si="22"/>
        <v>847404.80999999994</v>
      </c>
      <c r="K365" s="77">
        <f t="shared" si="23"/>
        <v>0</v>
      </c>
    </row>
    <row r="366" spans="1:11" s="77" customFormat="1">
      <c r="A366" s="82">
        <v>2016</v>
      </c>
      <c r="B366" s="82">
        <v>2850</v>
      </c>
      <c r="C366" s="83" t="s">
        <v>503</v>
      </c>
      <c r="D366" s="83" t="s">
        <v>504</v>
      </c>
      <c r="E366" s="84">
        <v>16445</v>
      </c>
      <c r="F366" s="85">
        <v>23.68</v>
      </c>
      <c r="G366" s="84">
        <v>186</v>
      </c>
      <c r="H366" s="86">
        <f t="shared" si="20"/>
        <v>724316.73600000003</v>
      </c>
      <c r="I366" s="77">
        <f t="shared" si="21"/>
        <v>16445</v>
      </c>
      <c r="J366" s="77">
        <f t="shared" si="22"/>
        <v>389417.6</v>
      </c>
      <c r="K366" s="77">
        <f t="shared" si="23"/>
        <v>0</v>
      </c>
    </row>
    <row r="367" spans="1:11" s="77" customFormat="1">
      <c r="A367" s="82">
        <v>2016</v>
      </c>
      <c r="B367" s="82">
        <v>2850</v>
      </c>
      <c r="C367" s="83" t="s">
        <v>503</v>
      </c>
      <c r="D367" s="83" t="s">
        <v>504</v>
      </c>
      <c r="E367" s="84">
        <v>38803</v>
      </c>
      <c r="F367" s="85">
        <v>23.34</v>
      </c>
      <c r="G367" s="84">
        <v>216.3</v>
      </c>
      <c r="H367" s="86">
        <f t="shared" si="20"/>
        <v>1958946.9492600004</v>
      </c>
      <c r="I367" s="77">
        <f t="shared" si="21"/>
        <v>38803</v>
      </c>
      <c r="J367" s="77">
        <f t="shared" si="22"/>
        <v>905662.02</v>
      </c>
      <c r="K367" s="77">
        <f t="shared" si="23"/>
        <v>0</v>
      </c>
    </row>
    <row r="368" spans="1:11" s="77" customFormat="1">
      <c r="A368" s="82">
        <v>2016</v>
      </c>
      <c r="B368" s="82">
        <v>2850</v>
      </c>
      <c r="C368" s="83" t="s">
        <v>503</v>
      </c>
      <c r="D368" s="83" t="s">
        <v>504</v>
      </c>
      <c r="E368" s="84">
        <v>44688</v>
      </c>
      <c r="F368" s="85">
        <v>23.58</v>
      </c>
      <c r="G368" s="84">
        <v>159.80000000000001</v>
      </c>
      <c r="H368" s="86">
        <f t="shared" si="20"/>
        <v>1683881.3779199999</v>
      </c>
      <c r="I368" s="77">
        <f t="shared" si="21"/>
        <v>44688</v>
      </c>
      <c r="J368" s="77">
        <f t="shared" si="22"/>
        <v>1053743.04</v>
      </c>
      <c r="K368" s="77">
        <f t="shared" si="23"/>
        <v>0</v>
      </c>
    </row>
    <row r="369" spans="1:11" s="77" customFormat="1">
      <c r="A369" s="82">
        <v>2016</v>
      </c>
      <c r="B369" s="82">
        <v>2866</v>
      </c>
      <c r="C369" s="83" t="s">
        <v>503</v>
      </c>
      <c r="D369" s="83" t="s">
        <v>504</v>
      </c>
      <c r="E369" s="84">
        <v>6123</v>
      </c>
      <c r="F369" s="85">
        <v>16.28</v>
      </c>
      <c r="G369" s="84" t="s">
        <v>514</v>
      </c>
      <c r="H369" s="86" t="str">
        <f t="shared" si="20"/>
        <v/>
      </c>
      <c r="I369" s="77" t="str">
        <f t="shared" si="21"/>
        <v/>
      </c>
      <c r="J369" s="77" t="str">
        <f t="shared" si="22"/>
        <v/>
      </c>
      <c r="K369" s="77">
        <f t="shared" si="23"/>
        <v>0</v>
      </c>
    </row>
    <row r="370" spans="1:11" s="77" customFormat="1">
      <c r="A370" s="82">
        <v>2016</v>
      </c>
      <c r="B370" s="82">
        <v>2866</v>
      </c>
      <c r="C370" s="83" t="s">
        <v>503</v>
      </c>
      <c r="D370" s="83" t="s">
        <v>504</v>
      </c>
      <c r="E370" s="84">
        <v>32324</v>
      </c>
      <c r="F370" s="85">
        <v>25.87</v>
      </c>
      <c r="G370" s="84" t="s">
        <v>514</v>
      </c>
      <c r="H370" s="86" t="str">
        <f t="shared" si="20"/>
        <v/>
      </c>
      <c r="I370" s="77" t="str">
        <f t="shared" si="21"/>
        <v/>
      </c>
      <c r="J370" s="77" t="str">
        <f t="shared" si="22"/>
        <v/>
      </c>
      <c r="K370" s="77">
        <f t="shared" si="23"/>
        <v>0</v>
      </c>
    </row>
    <row r="371" spans="1:11" s="77" customFormat="1">
      <c r="A371" s="82">
        <v>2016</v>
      </c>
      <c r="B371" s="82">
        <v>2866</v>
      </c>
      <c r="C371" s="83" t="s">
        <v>503</v>
      </c>
      <c r="D371" s="83" t="s">
        <v>504</v>
      </c>
      <c r="E371" s="84">
        <v>48386</v>
      </c>
      <c r="F371" s="85">
        <v>25.06</v>
      </c>
      <c r="G371" s="84" t="s">
        <v>514</v>
      </c>
      <c r="H371" s="86" t="str">
        <f t="shared" si="20"/>
        <v/>
      </c>
      <c r="I371" s="77" t="str">
        <f t="shared" si="21"/>
        <v/>
      </c>
      <c r="J371" s="77" t="str">
        <f t="shared" si="22"/>
        <v/>
      </c>
      <c r="K371" s="77">
        <f t="shared" si="23"/>
        <v>0</v>
      </c>
    </row>
    <row r="372" spans="1:11" s="77" customFormat="1">
      <c r="A372" s="82">
        <v>2016</v>
      </c>
      <c r="B372" s="82">
        <v>2866</v>
      </c>
      <c r="C372" s="83" t="s">
        <v>503</v>
      </c>
      <c r="D372" s="83" t="s">
        <v>504</v>
      </c>
      <c r="E372" s="84">
        <v>14716</v>
      </c>
      <c r="F372" s="85">
        <v>25.82</v>
      </c>
      <c r="G372" s="84" t="s">
        <v>514</v>
      </c>
      <c r="H372" s="86" t="str">
        <f t="shared" si="20"/>
        <v/>
      </c>
      <c r="I372" s="77" t="str">
        <f t="shared" si="21"/>
        <v/>
      </c>
      <c r="J372" s="77" t="str">
        <f t="shared" si="22"/>
        <v/>
      </c>
      <c r="K372" s="77">
        <f t="shared" si="23"/>
        <v>0</v>
      </c>
    </row>
    <row r="373" spans="1:11" s="77" customFormat="1">
      <c r="A373" s="82">
        <v>2016</v>
      </c>
      <c r="B373" s="82">
        <v>2866</v>
      </c>
      <c r="C373" s="83" t="s">
        <v>503</v>
      </c>
      <c r="D373" s="83" t="s">
        <v>504</v>
      </c>
      <c r="E373" s="84">
        <v>112903</v>
      </c>
      <c r="F373" s="85">
        <v>25.06</v>
      </c>
      <c r="G373" s="84" t="s">
        <v>514</v>
      </c>
      <c r="H373" s="86" t="str">
        <f t="shared" si="20"/>
        <v/>
      </c>
      <c r="I373" s="77" t="str">
        <f t="shared" si="21"/>
        <v/>
      </c>
      <c r="J373" s="77" t="str">
        <f t="shared" si="22"/>
        <v/>
      </c>
      <c r="K373" s="77">
        <f t="shared" si="23"/>
        <v>0</v>
      </c>
    </row>
    <row r="374" spans="1:11" s="77" customFormat="1">
      <c r="A374" s="82">
        <v>2016</v>
      </c>
      <c r="B374" s="82">
        <v>2866</v>
      </c>
      <c r="C374" s="83" t="s">
        <v>503</v>
      </c>
      <c r="D374" s="83" t="s">
        <v>504</v>
      </c>
      <c r="E374" s="84">
        <v>3550</v>
      </c>
      <c r="F374" s="85">
        <v>25.04</v>
      </c>
      <c r="G374" s="84" t="s">
        <v>514</v>
      </c>
      <c r="H374" s="86" t="str">
        <f t="shared" si="20"/>
        <v/>
      </c>
      <c r="I374" s="77" t="str">
        <f t="shared" si="21"/>
        <v/>
      </c>
      <c r="J374" s="77" t="str">
        <f t="shared" si="22"/>
        <v/>
      </c>
      <c r="K374" s="77">
        <f t="shared" si="23"/>
        <v>0</v>
      </c>
    </row>
    <row r="375" spans="1:11" s="77" customFormat="1">
      <c r="A375" s="82">
        <v>2016</v>
      </c>
      <c r="B375" s="82">
        <v>2866</v>
      </c>
      <c r="C375" s="83" t="s">
        <v>513</v>
      </c>
      <c r="D375" s="83" t="s">
        <v>504</v>
      </c>
      <c r="E375" s="84">
        <v>15382</v>
      </c>
      <c r="F375" s="85">
        <v>17.86</v>
      </c>
      <c r="G375" s="84" t="s">
        <v>514</v>
      </c>
      <c r="H375" s="86" t="str">
        <f t="shared" si="20"/>
        <v/>
      </c>
      <c r="I375" s="77" t="str">
        <f t="shared" si="21"/>
        <v/>
      </c>
      <c r="J375" s="77" t="str">
        <f t="shared" si="22"/>
        <v/>
      </c>
      <c r="K375" s="77">
        <f t="shared" si="23"/>
        <v>0</v>
      </c>
    </row>
    <row r="376" spans="1:11" s="77" customFormat="1">
      <c r="A376" s="82">
        <v>2016</v>
      </c>
      <c r="B376" s="82">
        <v>2876</v>
      </c>
      <c r="C376" s="83" t="s">
        <v>503</v>
      </c>
      <c r="D376" s="83" t="s">
        <v>504</v>
      </c>
      <c r="E376" s="84">
        <v>95403</v>
      </c>
      <c r="F376" s="85">
        <v>24.777999999999999</v>
      </c>
      <c r="G376" s="84">
        <v>188.9</v>
      </c>
      <c r="H376" s="86">
        <f t="shared" si="20"/>
        <v>4465398.6637260001</v>
      </c>
      <c r="I376" s="77">
        <f t="shared" si="21"/>
        <v>95403</v>
      </c>
      <c r="J376" s="77">
        <f t="shared" si="22"/>
        <v>2363895.534</v>
      </c>
      <c r="K376" s="77">
        <f t="shared" si="23"/>
        <v>0</v>
      </c>
    </row>
    <row r="377" spans="1:11" s="77" customFormat="1">
      <c r="A377" s="82">
        <v>2016</v>
      </c>
      <c r="B377" s="82">
        <v>2952</v>
      </c>
      <c r="C377" s="83" t="s">
        <v>513</v>
      </c>
      <c r="D377" s="83" t="s">
        <v>504</v>
      </c>
      <c r="E377" s="84">
        <v>64887</v>
      </c>
      <c r="F377" s="85">
        <v>17.085999999999999</v>
      </c>
      <c r="G377" s="84">
        <v>243.9</v>
      </c>
      <c r="H377" s="86">
        <f t="shared" si="20"/>
        <v>2704019.9887979999</v>
      </c>
      <c r="I377" s="77">
        <f t="shared" si="21"/>
        <v>64887</v>
      </c>
      <c r="J377" s="77">
        <f t="shared" si="22"/>
        <v>1108659.2819999999</v>
      </c>
      <c r="K377" s="77">
        <f t="shared" si="23"/>
        <v>0</v>
      </c>
    </row>
    <row r="378" spans="1:11" s="77" customFormat="1">
      <c r="A378" s="82">
        <v>2016</v>
      </c>
      <c r="B378" s="82">
        <v>2952</v>
      </c>
      <c r="C378" s="83" t="s">
        <v>513</v>
      </c>
      <c r="D378" s="83" t="s">
        <v>504</v>
      </c>
      <c r="E378" s="84">
        <v>32471</v>
      </c>
      <c r="F378" s="85">
        <v>17.544</v>
      </c>
      <c r="G378" s="84">
        <v>223.6</v>
      </c>
      <c r="H378" s="86">
        <f t="shared" si="20"/>
        <v>1273784.856864</v>
      </c>
      <c r="I378" s="77">
        <f t="shared" si="21"/>
        <v>32471</v>
      </c>
      <c r="J378" s="77">
        <f t="shared" si="22"/>
        <v>569671.22400000005</v>
      </c>
      <c r="K378" s="77">
        <f t="shared" si="23"/>
        <v>0</v>
      </c>
    </row>
    <row r="379" spans="1:11" s="77" customFormat="1">
      <c r="A379" s="82">
        <v>2016</v>
      </c>
      <c r="B379" s="82">
        <v>2963</v>
      </c>
      <c r="C379" s="83" t="s">
        <v>513</v>
      </c>
      <c r="D379" s="83" t="s">
        <v>504</v>
      </c>
      <c r="E379" s="84">
        <v>29808</v>
      </c>
      <c r="F379" s="85">
        <v>17.248000000000001</v>
      </c>
      <c r="G379" s="84">
        <v>156.4</v>
      </c>
      <c r="H379" s="86">
        <f t="shared" si="20"/>
        <v>804096.79257600009</v>
      </c>
      <c r="I379" s="77">
        <f t="shared" si="21"/>
        <v>29808</v>
      </c>
      <c r="J379" s="77">
        <f t="shared" si="22"/>
        <v>514128.38400000002</v>
      </c>
      <c r="K379" s="77">
        <f t="shared" si="23"/>
        <v>0</v>
      </c>
    </row>
    <row r="380" spans="1:11" s="77" customFormat="1">
      <c r="A380" s="82">
        <v>2016</v>
      </c>
      <c r="B380" s="82">
        <v>2963</v>
      </c>
      <c r="C380" s="83" t="s">
        <v>513</v>
      </c>
      <c r="D380" s="83" t="s">
        <v>504</v>
      </c>
      <c r="E380" s="84">
        <v>44514</v>
      </c>
      <c r="F380" s="85">
        <v>17.225999999999999</v>
      </c>
      <c r="G380" s="84">
        <v>167.1</v>
      </c>
      <c r="H380" s="86">
        <f t="shared" si="20"/>
        <v>1281319.7320439999</v>
      </c>
      <c r="I380" s="77">
        <f t="shared" si="21"/>
        <v>44514</v>
      </c>
      <c r="J380" s="77">
        <f t="shared" si="22"/>
        <v>766798.16399999999</v>
      </c>
      <c r="K380" s="77">
        <f t="shared" si="23"/>
        <v>0</v>
      </c>
    </row>
    <row r="381" spans="1:11" s="77" customFormat="1">
      <c r="A381" s="82">
        <v>2016</v>
      </c>
      <c r="B381" s="82">
        <v>2963</v>
      </c>
      <c r="C381" s="83" t="s">
        <v>513</v>
      </c>
      <c r="D381" s="83" t="s">
        <v>504</v>
      </c>
      <c r="E381" s="84">
        <v>29876</v>
      </c>
      <c r="F381" s="85">
        <v>17.154</v>
      </c>
      <c r="G381" s="84">
        <v>151.80000000000001</v>
      </c>
      <c r="H381" s="86">
        <f t="shared" si="20"/>
        <v>777964.22827199998</v>
      </c>
      <c r="I381" s="77">
        <f t="shared" si="21"/>
        <v>29876</v>
      </c>
      <c r="J381" s="77">
        <f t="shared" si="22"/>
        <v>512492.90399999998</v>
      </c>
      <c r="K381" s="77">
        <f t="shared" si="23"/>
        <v>0</v>
      </c>
    </row>
    <row r="382" spans="1:11" s="77" customFormat="1">
      <c r="A382" s="82">
        <v>2016</v>
      </c>
      <c r="B382" s="82">
        <v>3122</v>
      </c>
      <c r="C382" s="83" t="s">
        <v>503</v>
      </c>
      <c r="D382" s="83" t="s">
        <v>504</v>
      </c>
      <c r="E382" s="84">
        <v>3703</v>
      </c>
      <c r="F382" s="85">
        <v>25</v>
      </c>
      <c r="G382" s="84" t="s">
        <v>514</v>
      </c>
      <c r="H382" s="86" t="str">
        <f t="shared" si="20"/>
        <v/>
      </c>
      <c r="I382" s="77" t="str">
        <f t="shared" si="21"/>
        <v/>
      </c>
      <c r="J382" s="77" t="str">
        <f t="shared" si="22"/>
        <v/>
      </c>
      <c r="K382" s="77">
        <f t="shared" si="23"/>
        <v>0</v>
      </c>
    </row>
    <row r="383" spans="1:11" s="77" customFormat="1">
      <c r="A383" s="82">
        <v>2016</v>
      </c>
      <c r="B383" s="82">
        <v>3122</v>
      </c>
      <c r="C383" s="83" t="s">
        <v>503</v>
      </c>
      <c r="D383" s="83" t="s">
        <v>504</v>
      </c>
      <c r="E383" s="84">
        <v>6454</v>
      </c>
      <c r="F383" s="85">
        <v>25</v>
      </c>
      <c r="G383" s="84" t="s">
        <v>514</v>
      </c>
      <c r="H383" s="86" t="str">
        <f t="shared" si="20"/>
        <v/>
      </c>
      <c r="I383" s="77" t="str">
        <f t="shared" si="21"/>
        <v/>
      </c>
      <c r="J383" s="77" t="str">
        <f t="shared" si="22"/>
        <v/>
      </c>
      <c r="K383" s="77">
        <f t="shared" si="23"/>
        <v>0</v>
      </c>
    </row>
    <row r="384" spans="1:11" s="77" customFormat="1">
      <c r="A384" s="82">
        <v>2016</v>
      </c>
      <c r="B384" s="82">
        <v>3122</v>
      </c>
      <c r="C384" s="83" t="s">
        <v>503</v>
      </c>
      <c r="D384" s="83" t="s">
        <v>504</v>
      </c>
      <c r="E384" s="84">
        <v>12025</v>
      </c>
      <c r="F384" s="85">
        <v>24</v>
      </c>
      <c r="G384" s="84" t="s">
        <v>514</v>
      </c>
      <c r="H384" s="86" t="str">
        <f t="shared" si="20"/>
        <v/>
      </c>
      <c r="I384" s="77" t="str">
        <f t="shared" si="21"/>
        <v/>
      </c>
      <c r="J384" s="77" t="str">
        <f t="shared" si="22"/>
        <v/>
      </c>
      <c r="K384" s="77">
        <f t="shared" si="23"/>
        <v>0</v>
      </c>
    </row>
    <row r="385" spans="1:11" s="77" customFormat="1">
      <c r="A385" s="82">
        <v>2016</v>
      </c>
      <c r="B385" s="82">
        <v>3122</v>
      </c>
      <c r="C385" s="83" t="s">
        <v>503</v>
      </c>
      <c r="D385" s="83" t="s">
        <v>504</v>
      </c>
      <c r="E385" s="84">
        <v>50093</v>
      </c>
      <c r="F385" s="85">
        <v>22</v>
      </c>
      <c r="G385" s="84" t="s">
        <v>514</v>
      </c>
      <c r="H385" s="86" t="str">
        <f t="shared" si="20"/>
        <v/>
      </c>
      <c r="I385" s="77" t="str">
        <f t="shared" si="21"/>
        <v/>
      </c>
      <c r="J385" s="77" t="str">
        <f t="shared" si="22"/>
        <v/>
      </c>
      <c r="K385" s="77">
        <f t="shared" si="23"/>
        <v>0</v>
      </c>
    </row>
    <row r="386" spans="1:11" s="77" customFormat="1">
      <c r="A386" s="82">
        <v>2016</v>
      </c>
      <c r="B386" s="82">
        <v>3122</v>
      </c>
      <c r="C386" s="83" t="s">
        <v>503</v>
      </c>
      <c r="D386" s="83" t="s">
        <v>504</v>
      </c>
      <c r="E386" s="84">
        <v>55312</v>
      </c>
      <c r="F386" s="85">
        <v>26</v>
      </c>
      <c r="G386" s="84" t="s">
        <v>514</v>
      </c>
      <c r="H386" s="86" t="str">
        <f t="shared" si="20"/>
        <v/>
      </c>
      <c r="I386" s="77" t="str">
        <f t="shared" si="21"/>
        <v/>
      </c>
      <c r="J386" s="77" t="str">
        <f t="shared" si="22"/>
        <v/>
      </c>
      <c r="K386" s="77">
        <f t="shared" si="23"/>
        <v>0</v>
      </c>
    </row>
    <row r="387" spans="1:11" s="77" customFormat="1">
      <c r="A387" s="82">
        <v>2016</v>
      </c>
      <c r="B387" s="82">
        <v>3130</v>
      </c>
      <c r="C387" s="83" t="s">
        <v>515</v>
      </c>
      <c r="D387" s="83" t="s">
        <v>504</v>
      </c>
      <c r="E387" s="84">
        <v>278539</v>
      </c>
      <c r="F387" s="85">
        <v>11.63</v>
      </c>
      <c r="G387" s="84" t="s">
        <v>514</v>
      </c>
      <c r="H387" s="86" t="str">
        <f t="shared" si="20"/>
        <v/>
      </c>
      <c r="I387" s="77" t="str">
        <f t="shared" si="21"/>
        <v/>
      </c>
      <c r="J387" s="77" t="str">
        <f t="shared" si="22"/>
        <v/>
      </c>
      <c r="K387" s="77">
        <f t="shared" si="23"/>
        <v>0</v>
      </c>
    </row>
    <row r="388" spans="1:11" s="77" customFormat="1">
      <c r="A388" s="82">
        <v>2016</v>
      </c>
      <c r="B388" s="82">
        <v>3140</v>
      </c>
      <c r="C388" s="83" t="s">
        <v>503</v>
      </c>
      <c r="D388" s="83" t="s">
        <v>504</v>
      </c>
      <c r="E388" s="84">
        <v>46136</v>
      </c>
      <c r="F388" s="85">
        <v>25.79</v>
      </c>
      <c r="G388" s="84" t="s">
        <v>514</v>
      </c>
      <c r="H388" s="86" t="str">
        <f t="shared" si="20"/>
        <v/>
      </c>
      <c r="I388" s="77" t="str">
        <f t="shared" si="21"/>
        <v/>
      </c>
      <c r="J388" s="77" t="str">
        <f t="shared" si="22"/>
        <v/>
      </c>
      <c r="K388" s="77">
        <f t="shared" si="23"/>
        <v>0</v>
      </c>
    </row>
    <row r="389" spans="1:11" s="77" customFormat="1">
      <c r="A389" s="82">
        <v>2016</v>
      </c>
      <c r="B389" s="82">
        <v>3140</v>
      </c>
      <c r="C389" s="83" t="s">
        <v>503</v>
      </c>
      <c r="D389" s="83" t="s">
        <v>504</v>
      </c>
      <c r="E389" s="84">
        <v>15428</v>
      </c>
      <c r="F389" s="85">
        <v>25.73</v>
      </c>
      <c r="G389" s="84" t="s">
        <v>514</v>
      </c>
      <c r="H389" s="86" t="str">
        <f t="shared" si="20"/>
        <v/>
      </c>
      <c r="I389" s="77" t="str">
        <f t="shared" si="21"/>
        <v/>
      </c>
      <c r="J389" s="77" t="str">
        <f t="shared" si="22"/>
        <v/>
      </c>
      <c r="K389" s="77">
        <f t="shared" si="23"/>
        <v>0</v>
      </c>
    </row>
    <row r="390" spans="1:11" s="77" customFormat="1">
      <c r="A390" s="82">
        <v>2016</v>
      </c>
      <c r="B390" s="82">
        <v>3140</v>
      </c>
      <c r="C390" s="83" t="s">
        <v>503</v>
      </c>
      <c r="D390" s="83" t="s">
        <v>504</v>
      </c>
      <c r="E390" s="84">
        <v>14596</v>
      </c>
      <c r="F390" s="85">
        <v>26.15</v>
      </c>
      <c r="G390" s="84" t="s">
        <v>514</v>
      </c>
      <c r="H390" s="86" t="str">
        <f t="shared" si="20"/>
        <v/>
      </c>
      <c r="I390" s="77" t="str">
        <f t="shared" si="21"/>
        <v/>
      </c>
      <c r="J390" s="77" t="str">
        <f t="shared" si="22"/>
        <v/>
      </c>
      <c r="K390" s="77">
        <f t="shared" si="23"/>
        <v>0</v>
      </c>
    </row>
    <row r="391" spans="1:11" s="77" customFormat="1">
      <c r="A391" s="82">
        <v>2016</v>
      </c>
      <c r="B391" s="82">
        <v>3140</v>
      </c>
      <c r="C391" s="83" t="s">
        <v>503</v>
      </c>
      <c r="D391" s="83" t="s">
        <v>504</v>
      </c>
      <c r="E391" s="84">
        <v>14192</v>
      </c>
      <c r="F391" s="85">
        <v>25.18</v>
      </c>
      <c r="G391" s="84" t="s">
        <v>514</v>
      </c>
      <c r="H391" s="86" t="str">
        <f t="shared" ref="H391:H454" si="24">IF(I391="","",G391/100*F391*E391)</f>
        <v/>
      </c>
      <c r="I391" s="77" t="str">
        <f t="shared" ref="I391:I454" si="25">IF(OR(G391=".",F391=".",E391="."),"",E391)</f>
        <v/>
      </c>
      <c r="J391" s="77" t="str">
        <f t="shared" ref="J391:J454" si="26">IF(I391="","",F391*I391)</f>
        <v/>
      </c>
      <c r="K391" s="77">
        <f t="shared" ref="K391:K454" si="27">IF(C391="LIG",1,0)</f>
        <v>0</v>
      </c>
    </row>
    <row r="392" spans="1:11" s="77" customFormat="1">
      <c r="A392" s="82">
        <v>2016</v>
      </c>
      <c r="B392" s="82">
        <v>3149</v>
      </c>
      <c r="C392" s="83" t="s">
        <v>503</v>
      </c>
      <c r="D392" s="83" t="s">
        <v>504</v>
      </c>
      <c r="E392" s="84">
        <v>30885</v>
      </c>
      <c r="F392" s="85">
        <v>26.27</v>
      </c>
      <c r="G392" s="84" t="s">
        <v>514</v>
      </c>
      <c r="H392" s="86" t="str">
        <f t="shared" si="24"/>
        <v/>
      </c>
      <c r="I392" s="77" t="str">
        <f t="shared" si="25"/>
        <v/>
      </c>
      <c r="J392" s="77" t="str">
        <f t="shared" si="26"/>
        <v/>
      </c>
      <c r="K392" s="77">
        <f t="shared" si="27"/>
        <v>0</v>
      </c>
    </row>
    <row r="393" spans="1:11" s="77" customFormat="1">
      <c r="A393" s="82">
        <v>2016</v>
      </c>
      <c r="B393" s="82">
        <v>3149</v>
      </c>
      <c r="C393" s="83" t="s">
        <v>503</v>
      </c>
      <c r="D393" s="83" t="s">
        <v>504</v>
      </c>
      <c r="E393" s="84">
        <v>46525</v>
      </c>
      <c r="F393" s="85">
        <v>25.82</v>
      </c>
      <c r="G393" s="84" t="s">
        <v>514</v>
      </c>
      <c r="H393" s="86" t="str">
        <f t="shared" si="24"/>
        <v/>
      </c>
      <c r="I393" s="77" t="str">
        <f t="shared" si="25"/>
        <v/>
      </c>
      <c r="J393" s="77" t="str">
        <f t="shared" si="26"/>
        <v/>
      </c>
      <c r="K393" s="77">
        <f t="shared" si="27"/>
        <v>0</v>
      </c>
    </row>
    <row r="394" spans="1:11" s="77" customFormat="1">
      <c r="A394" s="82">
        <v>2016</v>
      </c>
      <c r="B394" s="82">
        <v>3149</v>
      </c>
      <c r="C394" s="83" t="s">
        <v>503</v>
      </c>
      <c r="D394" s="83" t="s">
        <v>504</v>
      </c>
      <c r="E394" s="84">
        <v>30609</v>
      </c>
      <c r="F394" s="85">
        <v>25.7</v>
      </c>
      <c r="G394" s="84" t="s">
        <v>514</v>
      </c>
      <c r="H394" s="86" t="str">
        <f t="shared" si="24"/>
        <v/>
      </c>
      <c r="I394" s="77" t="str">
        <f t="shared" si="25"/>
        <v/>
      </c>
      <c r="J394" s="77" t="str">
        <f t="shared" si="26"/>
        <v/>
      </c>
      <c r="K394" s="77">
        <f t="shared" si="27"/>
        <v>0</v>
      </c>
    </row>
    <row r="395" spans="1:11" s="77" customFormat="1">
      <c r="A395" s="82">
        <v>2016</v>
      </c>
      <c r="B395" s="82">
        <v>3297</v>
      </c>
      <c r="C395" s="83" t="s">
        <v>503</v>
      </c>
      <c r="D395" s="83" t="s">
        <v>504</v>
      </c>
      <c r="E395" s="84">
        <v>12613</v>
      </c>
      <c r="F395" s="85">
        <v>25.88</v>
      </c>
      <c r="G395" s="84">
        <v>382.8</v>
      </c>
      <c r="H395" s="86">
        <f t="shared" si="24"/>
        <v>1249552.7563199999</v>
      </c>
      <c r="I395" s="77">
        <f t="shared" si="25"/>
        <v>12613</v>
      </c>
      <c r="J395" s="77">
        <f t="shared" si="26"/>
        <v>326424.44</v>
      </c>
      <c r="K395" s="77">
        <f t="shared" si="27"/>
        <v>0</v>
      </c>
    </row>
    <row r="396" spans="1:11" s="77" customFormat="1">
      <c r="A396" s="82">
        <v>2016</v>
      </c>
      <c r="B396" s="82">
        <v>3297</v>
      </c>
      <c r="C396" s="83" t="s">
        <v>503</v>
      </c>
      <c r="D396" s="83" t="s">
        <v>504</v>
      </c>
      <c r="E396" s="84">
        <v>25664</v>
      </c>
      <c r="F396" s="85">
        <v>26.04</v>
      </c>
      <c r="G396" s="84">
        <v>364.3</v>
      </c>
      <c r="H396" s="86">
        <f t="shared" si="24"/>
        <v>2434582.5100799999</v>
      </c>
      <c r="I396" s="77">
        <f t="shared" si="25"/>
        <v>25664</v>
      </c>
      <c r="J396" s="77">
        <f t="shared" si="26"/>
        <v>668290.55999999994</v>
      </c>
      <c r="K396" s="77">
        <f t="shared" si="27"/>
        <v>0</v>
      </c>
    </row>
    <row r="397" spans="1:11" s="77" customFormat="1">
      <c r="A397" s="82">
        <v>2016</v>
      </c>
      <c r="B397" s="82">
        <v>3297</v>
      </c>
      <c r="C397" s="83" t="s">
        <v>503</v>
      </c>
      <c r="D397" s="83" t="s">
        <v>504</v>
      </c>
      <c r="E397" s="84">
        <v>12610</v>
      </c>
      <c r="F397" s="85">
        <v>26.14</v>
      </c>
      <c r="G397" s="84">
        <v>362</v>
      </c>
      <c r="H397" s="86">
        <f t="shared" si="24"/>
        <v>1193243.9480000001</v>
      </c>
      <c r="I397" s="77">
        <f t="shared" si="25"/>
        <v>12610</v>
      </c>
      <c r="J397" s="77">
        <f t="shared" si="26"/>
        <v>329625.40000000002</v>
      </c>
      <c r="K397" s="77">
        <f t="shared" si="27"/>
        <v>0</v>
      </c>
    </row>
    <row r="398" spans="1:11" s="77" customFormat="1">
      <c r="A398" s="82">
        <v>2016</v>
      </c>
      <c r="B398" s="82">
        <v>3297</v>
      </c>
      <c r="C398" s="83" t="s">
        <v>503</v>
      </c>
      <c r="D398" s="83" t="s">
        <v>504</v>
      </c>
      <c r="E398" s="84">
        <v>12991</v>
      </c>
      <c r="F398" s="85">
        <v>26.45</v>
      </c>
      <c r="G398" s="84">
        <v>322.10000000000002</v>
      </c>
      <c r="H398" s="86">
        <f t="shared" si="24"/>
        <v>1106774.0909499999</v>
      </c>
      <c r="I398" s="77">
        <f t="shared" si="25"/>
        <v>12991</v>
      </c>
      <c r="J398" s="77">
        <f t="shared" si="26"/>
        <v>343611.95</v>
      </c>
      <c r="K398" s="77">
        <f t="shared" si="27"/>
        <v>0</v>
      </c>
    </row>
    <row r="399" spans="1:11" s="77" customFormat="1">
      <c r="A399" s="82">
        <v>2016</v>
      </c>
      <c r="B399" s="82">
        <v>3297</v>
      </c>
      <c r="C399" s="83" t="s">
        <v>503</v>
      </c>
      <c r="D399" s="83" t="s">
        <v>504</v>
      </c>
      <c r="E399" s="84">
        <v>12196</v>
      </c>
      <c r="F399" s="85">
        <v>25.58</v>
      </c>
      <c r="G399" s="84">
        <v>361.7</v>
      </c>
      <c r="H399" s="86">
        <f t="shared" si="24"/>
        <v>1128408.8005599999</v>
      </c>
      <c r="I399" s="77">
        <f t="shared" si="25"/>
        <v>12196</v>
      </c>
      <c r="J399" s="77">
        <f t="shared" si="26"/>
        <v>311973.68</v>
      </c>
      <c r="K399" s="77">
        <f t="shared" si="27"/>
        <v>0</v>
      </c>
    </row>
    <row r="400" spans="1:11" s="77" customFormat="1">
      <c r="A400" s="82">
        <v>2016</v>
      </c>
      <c r="B400" s="82">
        <v>3297</v>
      </c>
      <c r="C400" s="83" t="s">
        <v>503</v>
      </c>
      <c r="D400" s="83" t="s">
        <v>504</v>
      </c>
      <c r="E400" s="84">
        <v>12867</v>
      </c>
      <c r="F400" s="85">
        <v>26.39</v>
      </c>
      <c r="G400" s="84">
        <v>260.60000000000002</v>
      </c>
      <c r="H400" s="86">
        <f t="shared" si="24"/>
        <v>884893.69878000021</v>
      </c>
      <c r="I400" s="77">
        <f t="shared" si="25"/>
        <v>12867</v>
      </c>
      <c r="J400" s="77">
        <f t="shared" si="26"/>
        <v>339560.13</v>
      </c>
      <c r="K400" s="77">
        <f t="shared" si="27"/>
        <v>0</v>
      </c>
    </row>
    <row r="401" spans="1:11" s="77" customFormat="1">
      <c r="A401" s="82">
        <v>2016</v>
      </c>
      <c r="B401" s="82">
        <v>3297</v>
      </c>
      <c r="C401" s="83" t="s">
        <v>503</v>
      </c>
      <c r="D401" s="83" t="s">
        <v>504</v>
      </c>
      <c r="E401" s="84">
        <v>12654</v>
      </c>
      <c r="F401" s="85">
        <v>24.81</v>
      </c>
      <c r="G401" s="84">
        <v>273</v>
      </c>
      <c r="H401" s="86">
        <f t="shared" si="24"/>
        <v>857071.87019999989</v>
      </c>
      <c r="I401" s="77">
        <f t="shared" si="25"/>
        <v>12654</v>
      </c>
      <c r="J401" s="77">
        <f t="shared" si="26"/>
        <v>313945.74</v>
      </c>
      <c r="K401" s="77">
        <f t="shared" si="27"/>
        <v>0</v>
      </c>
    </row>
    <row r="402" spans="1:11" s="77" customFormat="1">
      <c r="A402" s="82">
        <v>2016</v>
      </c>
      <c r="B402" s="82">
        <v>3298</v>
      </c>
      <c r="C402" s="83" t="s">
        <v>503</v>
      </c>
      <c r="D402" s="83" t="s">
        <v>504</v>
      </c>
      <c r="E402" s="84">
        <v>12450</v>
      </c>
      <c r="F402" s="85">
        <v>25.63</v>
      </c>
      <c r="G402" s="84">
        <v>352</v>
      </c>
      <c r="H402" s="86">
        <f t="shared" si="24"/>
        <v>1123209.1199999999</v>
      </c>
      <c r="I402" s="77">
        <f t="shared" si="25"/>
        <v>12450</v>
      </c>
      <c r="J402" s="77">
        <f t="shared" si="26"/>
        <v>319093.5</v>
      </c>
      <c r="K402" s="77">
        <f t="shared" si="27"/>
        <v>0</v>
      </c>
    </row>
    <row r="403" spans="1:11" s="77" customFormat="1">
      <c r="A403" s="82">
        <v>2016</v>
      </c>
      <c r="B403" s="82">
        <v>3298</v>
      </c>
      <c r="C403" s="83" t="s">
        <v>503</v>
      </c>
      <c r="D403" s="83" t="s">
        <v>504</v>
      </c>
      <c r="E403" s="84">
        <v>37021</v>
      </c>
      <c r="F403" s="85">
        <v>25.48</v>
      </c>
      <c r="G403" s="84">
        <v>392.1</v>
      </c>
      <c r="H403" s="86">
        <f t="shared" si="24"/>
        <v>3698660.0086800004</v>
      </c>
      <c r="I403" s="77">
        <f t="shared" si="25"/>
        <v>37021</v>
      </c>
      <c r="J403" s="77">
        <f t="shared" si="26"/>
        <v>943295.08</v>
      </c>
      <c r="K403" s="77">
        <f t="shared" si="27"/>
        <v>0</v>
      </c>
    </row>
    <row r="404" spans="1:11" s="77" customFormat="1">
      <c r="A404" s="82">
        <v>2016</v>
      </c>
      <c r="B404" s="82">
        <v>3298</v>
      </c>
      <c r="C404" s="83" t="s">
        <v>503</v>
      </c>
      <c r="D404" s="83" t="s">
        <v>504</v>
      </c>
      <c r="E404" s="84">
        <v>26891</v>
      </c>
      <c r="F404" s="85">
        <v>24.92</v>
      </c>
      <c r="G404" s="84">
        <v>368.2</v>
      </c>
      <c r="H404" s="86">
        <f t="shared" si="24"/>
        <v>2467395.5370400003</v>
      </c>
      <c r="I404" s="77">
        <f t="shared" si="25"/>
        <v>26891</v>
      </c>
      <c r="J404" s="77">
        <f t="shared" si="26"/>
        <v>670123.72000000009</v>
      </c>
      <c r="K404" s="77">
        <f t="shared" si="27"/>
        <v>0</v>
      </c>
    </row>
    <row r="405" spans="1:11" s="77" customFormat="1">
      <c r="A405" s="82">
        <v>2016</v>
      </c>
      <c r="B405" s="82">
        <v>3298</v>
      </c>
      <c r="C405" s="83" t="s">
        <v>503</v>
      </c>
      <c r="D405" s="83" t="s">
        <v>504</v>
      </c>
      <c r="E405" s="84">
        <v>118</v>
      </c>
      <c r="F405" s="85">
        <v>25.01</v>
      </c>
      <c r="G405" s="84">
        <v>374.6</v>
      </c>
      <c r="H405" s="86">
        <f t="shared" si="24"/>
        <v>11055.120280000001</v>
      </c>
      <c r="I405" s="77">
        <f t="shared" si="25"/>
        <v>118</v>
      </c>
      <c r="J405" s="77">
        <f t="shared" si="26"/>
        <v>2951.1800000000003</v>
      </c>
      <c r="K405" s="77">
        <f t="shared" si="27"/>
        <v>0</v>
      </c>
    </row>
    <row r="406" spans="1:11" s="77" customFormat="1">
      <c r="A406" s="82">
        <v>2016</v>
      </c>
      <c r="B406" s="82">
        <v>3298</v>
      </c>
      <c r="C406" s="83" t="s">
        <v>503</v>
      </c>
      <c r="D406" s="83" t="s">
        <v>504</v>
      </c>
      <c r="E406" s="84">
        <v>13240</v>
      </c>
      <c r="F406" s="85">
        <v>25.01</v>
      </c>
      <c r="G406" s="84">
        <v>328</v>
      </c>
      <c r="H406" s="86">
        <f t="shared" si="24"/>
        <v>1086114.2719999999</v>
      </c>
      <c r="I406" s="77">
        <f t="shared" si="25"/>
        <v>13240</v>
      </c>
      <c r="J406" s="77">
        <f t="shared" si="26"/>
        <v>331132.40000000002</v>
      </c>
      <c r="K406" s="77">
        <f t="shared" si="27"/>
        <v>0</v>
      </c>
    </row>
    <row r="407" spans="1:11" s="77" customFormat="1">
      <c r="A407" s="82">
        <v>2016</v>
      </c>
      <c r="B407" s="82">
        <v>3298</v>
      </c>
      <c r="C407" s="83" t="s">
        <v>503</v>
      </c>
      <c r="D407" s="83" t="s">
        <v>504</v>
      </c>
      <c r="E407" s="84">
        <v>12905</v>
      </c>
      <c r="F407" s="85">
        <v>26.03</v>
      </c>
      <c r="G407" s="84">
        <v>331.3</v>
      </c>
      <c r="H407" s="86">
        <f t="shared" si="24"/>
        <v>1112893.51795</v>
      </c>
      <c r="I407" s="77">
        <f t="shared" si="25"/>
        <v>12905</v>
      </c>
      <c r="J407" s="77">
        <f t="shared" si="26"/>
        <v>335917.15</v>
      </c>
      <c r="K407" s="77">
        <f t="shared" si="27"/>
        <v>0</v>
      </c>
    </row>
    <row r="408" spans="1:11" s="77" customFormat="1">
      <c r="A408" s="82">
        <v>2016</v>
      </c>
      <c r="B408" s="82">
        <v>3298</v>
      </c>
      <c r="C408" s="83" t="s">
        <v>503</v>
      </c>
      <c r="D408" s="83" t="s">
        <v>504</v>
      </c>
      <c r="E408" s="84">
        <v>12636</v>
      </c>
      <c r="F408" s="85">
        <v>25.36</v>
      </c>
      <c r="G408" s="84">
        <v>269.7</v>
      </c>
      <c r="H408" s="86">
        <f t="shared" si="24"/>
        <v>864250.84512000007</v>
      </c>
      <c r="I408" s="77">
        <f t="shared" si="25"/>
        <v>12636</v>
      </c>
      <c r="J408" s="77">
        <f t="shared" si="26"/>
        <v>320448.96000000002</v>
      </c>
      <c r="K408" s="77">
        <f t="shared" si="27"/>
        <v>0</v>
      </c>
    </row>
    <row r="409" spans="1:11" s="77" customFormat="1">
      <c r="A409" s="82">
        <v>2016</v>
      </c>
      <c r="B409" s="82">
        <v>3298</v>
      </c>
      <c r="C409" s="83" t="s">
        <v>503</v>
      </c>
      <c r="D409" s="83" t="s">
        <v>504</v>
      </c>
      <c r="E409" s="84">
        <v>12406</v>
      </c>
      <c r="F409" s="85">
        <v>24.85</v>
      </c>
      <c r="G409" s="84">
        <v>363.8</v>
      </c>
      <c r="H409" s="86">
        <f t="shared" si="24"/>
        <v>1121555.7458000001</v>
      </c>
      <c r="I409" s="77">
        <f t="shared" si="25"/>
        <v>12406</v>
      </c>
      <c r="J409" s="77">
        <f t="shared" si="26"/>
        <v>308289.10000000003</v>
      </c>
      <c r="K409" s="77">
        <f t="shared" si="27"/>
        <v>0</v>
      </c>
    </row>
    <row r="410" spans="1:11" s="77" customFormat="1">
      <c r="A410" s="82">
        <v>2016</v>
      </c>
      <c r="B410" s="82">
        <v>3298</v>
      </c>
      <c r="C410" s="83" t="s">
        <v>503</v>
      </c>
      <c r="D410" s="83" t="s">
        <v>504</v>
      </c>
      <c r="E410" s="84">
        <v>13200</v>
      </c>
      <c r="F410" s="85">
        <v>25.78</v>
      </c>
      <c r="G410" s="84">
        <v>327.5</v>
      </c>
      <c r="H410" s="86">
        <f t="shared" si="24"/>
        <v>1114469.4000000001</v>
      </c>
      <c r="I410" s="77">
        <f t="shared" si="25"/>
        <v>13200</v>
      </c>
      <c r="J410" s="77">
        <f t="shared" si="26"/>
        <v>340296</v>
      </c>
      <c r="K410" s="77">
        <f t="shared" si="27"/>
        <v>0</v>
      </c>
    </row>
    <row r="411" spans="1:11" s="77" customFormat="1">
      <c r="A411" s="82">
        <v>2016</v>
      </c>
      <c r="B411" s="82">
        <v>3396</v>
      </c>
      <c r="C411" s="83" t="s">
        <v>503</v>
      </c>
      <c r="D411" s="83" t="s">
        <v>504</v>
      </c>
      <c r="E411" s="84">
        <v>11635</v>
      </c>
      <c r="F411" s="85">
        <v>22.972000000000001</v>
      </c>
      <c r="G411" s="84">
        <v>333.5</v>
      </c>
      <c r="H411" s="86">
        <f t="shared" si="24"/>
        <v>891376.19870000007</v>
      </c>
      <c r="I411" s="77">
        <f t="shared" si="25"/>
        <v>11635</v>
      </c>
      <c r="J411" s="77">
        <f t="shared" si="26"/>
        <v>267279.22000000003</v>
      </c>
      <c r="K411" s="77">
        <f t="shared" si="27"/>
        <v>0</v>
      </c>
    </row>
    <row r="412" spans="1:11" s="77" customFormat="1">
      <c r="A412" s="82">
        <v>2016</v>
      </c>
      <c r="B412" s="82">
        <v>3396</v>
      </c>
      <c r="C412" s="83" t="s">
        <v>503</v>
      </c>
      <c r="D412" s="83" t="s">
        <v>504</v>
      </c>
      <c r="E412" s="84">
        <v>23429</v>
      </c>
      <c r="F412" s="85">
        <v>26.256</v>
      </c>
      <c r="G412" s="84">
        <v>266.60000000000002</v>
      </c>
      <c r="H412" s="86">
        <f t="shared" si="24"/>
        <v>1639994.7627840005</v>
      </c>
      <c r="I412" s="77">
        <f t="shared" si="25"/>
        <v>23429</v>
      </c>
      <c r="J412" s="77">
        <f t="shared" si="26"/>
        <v>615151.82400000002</v>
      </c>
      <c r="K412" s="77">
        <f t="shared" si="27"/>
        <v>0</v>
      </c>
    </row>
    <row r="413" spans="1:11" s="77" customFormat="1">
      <c r="A413" s="82">
        <v>2016</v>
      </c>
      <c r="B413" s="82">
        <v>3399</v>
      </c>
      <c r="C413" s="83" t="s">
        <v>503</v>
      </c>
      <c r="D413" s="83" t="s">
        <v>504</v>
      </c>
      <c r="E413" s="84">
        <v>171540</v>
      </c>
      <c r="F413" s="85">
        <v>24.146000000000001</v>
      </c>
      <c r="G413" s="84">
        <v>235.8</v>
      </c>
      <c r="H413" s="86">
        <f t="shared" si="24"/>
        <v>9766847.4127200004</v>
      </c>
      <c r="I413" s="77">
        <f t="shared" si="25"/>
        <v>171540</v>
      </c>
      <c r="J413" s="77">
        <f t="shared" si="26"/>
        <v>4142004.8400000003</v>
      </c>
      <c r="K413" s="77">
        <f t="shared" si="27"/>
        <v>0</v>
      </c>
    </row>
    <row r="414" spans="1:11" s="77" customFormat="1">
      <c r="A414" s="82">
        <v>2016</v>
      </c>
      <c r="B414" s="82">
        <v>3399</v>
      </c>
      <c r="C414" s="83" t="s">
        <v>503</v>
      </c>
      <c r="D414" s="83" t="s">
        <v>504</v>
      </c>
      <c r="E414" s="84">
        <v>51383</v>
      </c>
      <c r="F414" s="85">
        <v>23.135999999999999</v>
      </c>
      <c r="G414" s="84">
        <v>210.1</v>
      </c>
      <c r="H414" s="86">
        <f t="shared" si="24"/>
        <v>2497662.6818880001</v>
      </c>
      <c r="I414" s="77">
        <f t="shared" si="25"/>
        <v>51383</v>
      </c>
      <c r="J414" s="77">
        <f t="shared" si="26"/>
        <v>1188797.088</v>
      </c>
      <c r="K414" s="77">
        <f t="shared" si="27"/>
        <v>0</v>
      </c>
    </row>
    <row r="415" spans="1:11" s="77" customFormat="1">
      <c r="A415" s="82">
        <v>2016</v>
      </c>
      <c r="B415" s="82">
        <v>3399</v>
      </c>
      <c r="C415" s="83" t="s">
        <v>503</v>
      </c>
      <c r="D415" s="83" t="s">
        <v>504</v>
      </c>
      <c r="E415" s="84">
        <v>46067</v>
      </c>
      <c r="F415" s="85">
        <v>22.856000000000002</v>
      </c>
      <c r="G415" s="84">
        <v>239.7</v>
      </c>
      <c r="H415" s="86">
        <f t="shared" si="24"/>
        <v>2523818.9227439999</v>
      </c>
      <c r="I415" s="77">
        <f t="shared" si="25"/>
        <v>46067</v>
      </c>
      <c r="J415" s="77">
        <f t="shared" si="26"/>
        <v>1052907.3520000002</v>
      </c>
      <c r="K415" s="77">
        <f t="shared" si="27"/>
        <v>0</v>
      </c>
    </row>
    <row r="416" spans="1:11" s="77" customFormat="1">
      <c r="A416" s="82">
        <v>2016</v>
      </c>
      <c r="B416" s="82">
        <v>3407</v>
      </c>
      <c r="C416" s="83" t="s">
        <v>503</v>
      </c>
      <c r="D416" s="83" t="s">
        <v>504</v>
      </c>
      <c r="E416" s="84">
        <v>34326</v>
      </c>
      <c r="F416" s="85">
        <v>25.04</v>
      </c>
      <c r="G416" s="84">
        <v>293.39999999999998</v>
      </c>
      <c r="H416" s="86">
        <f t="shared" si="24"/>
        <v>2521840.5993599994</v>
      </c>
      <c r="I416" s="77">
        <f t="shared" si="25"/>
        <v>34326</v>
      </c>
      <c r="J416" s="77">
        <f t="shared" si="26"/>
        <v>859523.03999999992</v>
      </c>
      <c r="K416" s="77">
        <f t="shared" si="27"/>
        <v>0</v>
      </c>
    </row>
    <row r="417" spans="1:11" s="77" customFormat="1">
      <c r="A417" s="82">
        <v>2016</v>
      </c>
      <c r="B417" s="82">
        <v>3407</v>
      </c>
      <c r="C417" s="83" t="s">
        <v>513</v>
      </c>
      <c r="D417" s="83" t="s">
        <v>504</v>
      </c>
      <c r="E417" s="84">
        <v>28479</v>
      </c>
      <c r="F417" s="85">
        <v>17.707999999999998</v>
      </c>
      <c r="G417" s="84">
        <v>251.6</v>
      </c>
      <c r="H417" s="86">
        <f t="shared" si="24"/>
        <v>1268834.2281119998</v>
      </c>
      <c r="I417" s="77">
        <f t="shared" si="25"/>
        <v>28479</v>
      </c>
      <c r="J417" s="77">
        <f t="shared" si="26"/>
        <v>504306.13199999998</v>
      </c>
      <c r="K417" s="77">
        <f t="shared" si="27"/>
        <v>0</v>
      </c>
    </row>
    <row r="418" spans="1:11" s="77" customFormat="1">
      <c r="A418" s="82">
        <v>2016</v>
      </c>
      <c r="B418" s="82">
        <v>3407</v>
      </c>
      <c r="C418" s="83" t="s">
        <v>513</v>
      </c>
      <c r="D418" s="83" t="s">
        <v>504</v>
      </c>
      <c r="E418" s="84">
        <v>14582</v>
      </c>
      <c r="F418" s="85">
        <v>18.204000000000001</v>
      </c>
      <c r="G418" s="84">
        <v>223.2</v>
      </c>
      <c r="H418" s="86">
        <f t="shared" si="24"/>
        <v>592486.02489599993</v>
      </c>
      <c r="I418" s="77">
        <f t="shared" si="25"/>
        <v>14582</v>
      </c>
      <c r="J418" s="77">
        <f t="shared" si="26"/>
        <v>265450.728</v>
      </c>
      <c r="K418" s="77">
        <f t="shared" si="27"/>
        <v>0</v>
      </c>
    </row>
    <row r="419" spans="1:11" s="77" customFormat="1">
      <c r="A419" s="82">
        <v>2016</v>
      </c>
      <c r="B419" s="82">
        <v>3470</v>
      </c>
      <c r="C419" s="83" t="s">
        <v>513</v>
      </c>
      <c r="D419" s="83" t="s">
        <v>504</v>
      </c>
      <c r="E419" s="84">
        <v>59187</v>
      </c>
      <c r="F419" s="85">
        <v>18.09</v>
      </c>
      <c r="G419" s="84" t="s">
        <v>514</v>
      </c>
      <c r="H419" s="86" t="str">
        <f t="shared" si="24"/>
        <v/>
      </c>
      <c r="I419" s="77" t="str">
        <f t="shared" si="25"/>
        <v/>
      </c>
      <c r="J419" s="77" t="str">
        <f t="shared" si="26"/>
        <v/>
      </c>
      <c r="K419" s="77">
        <f t="shared" si="27"/>
        <v>0</v>
      </c>
    </row>
    <row r="420" spans="1:11" s="77" customFormat="1">
      <c r="A420" s="82">
        <v>2016</v>
      </c>
      <c r="B420" s="82">
        <v>3470</v>
      </c>
      <c r="C420" s="83" t="s">
        <v>513</v>
      </c>
      <c r="D420" s="83" t="s">
        <v>504</v>
      </c>
      <c r="E420" s="84">
        <v>177826</v>
      </c>
      <c r="F420" s="85">
        <v>16.53</v>
      </c>
      <c r="G420" s="84" t="s">
        <v>514</v>
      </c>
      <c r="H420" s="86" t="str">
        <f t="shared" si="24"/>
        <v/>
      </c>
      <c r="I420" s="77" t="str">
        <f t="shared" si="25"/>
        <v/>
      </c>
      <c r="J420" s="77" t="str">
        <f t="shared" si="26"/>
        <v/>
      </c>
      <c r="K420" s="77">
        <f t="shared" si="27"/>
        <v>0</v>
      </c>
    </row>
    <row r="421" spans="1:11" s="77" customFormat="1">
      <c r="A421" s="82">
        <v>2016</v>
      </c>
      <c r="B421" s="82">
        <v>3470</v>
      </c>
      <c r="C421" s="83" t="s">
        <v>513</v>
      </c>
      <c r="D421" s="83" t="s">
        <v>504</v>
      </c>
      <c r="E421" s="84">
        <v>29804</v>
      </c>
      <c r="F421" s="85">
        <v>17.21</v>
      </c>
      <c r="G421" s="84" t="s">
        <v>514</v>
      </c>
      <c r="H421" s="86" t="str">
        <f t="shared" si="24"/>
        <v/>
      </c>
      <c r="I421" s="77" t="str">
        <f t="shared" si="25"/>
        <v/>
      </c>
      <c r="J421" s="77" t="str">
        <f t="shared" si="26"/>
        <v/>
      </c>
      <c r="K421" s="77">
        <f t="shared" si="27"/>
        <v>0</v>
      </c>
    </row>
    <row r="422" spans="1:11" s="77" customFormat="1">
      <c r="A422" s="82">
        <v>2016</v>
      </c>
      <c r="B422" s="82">
        <v>3470</v>
      </c>
      <c r="C422" s="83" t="s">
        <v>513</v>
      </c>
      <c r="D422" s="83" t="s">
        <v>504</v>
      </c>
      <c r="E422" s="84">
        <v>74207</v>
      </c>
      <c r="F422" s="85">
        <v>16.77</v>
      </c>
      <c r="G422" s="84" t="s">
        <v>514</v>
      </c>
      <c r="H422" s="86" t="str">
        <f t="shared" si="24"/>
        <v/>
      </c>
      <c r="I422" s="77" t="str">
        <f t="shared" si="25"/>
        <v/>
      </c>
      <c r="J422" s="77" t="str">
        <f t="shared" si="26"/>
        <v/>
      </c>
      <c r="K422" s="77">
        <f t="shared" si="27"/>
        <v>0</v>
      </c>
    </row>
    <row r="423" spans="1:11" s="77" customFormat="1">
      <c r="A423" s="82">
        <v>2016</v>
      </c>
      <c r="B423" s="82">
        <v>3470</v>
      </c>
      <c r="C423" s="83" t="s">
        <v>513</v>
      </c>
      <c r="D423" s="83" t="s">
        <v>504</v>
      </c>
      <c r="E423" s="84">
        <v>104510</v>
      </c>
      <c r="F423" s="85">
        <v>16.690000000000001</v>
      </c>
      <c r="G423" s="84" t="s">
        <v>514</v>
      </c>
      <c r="H423" s="86" t="str">
        <f t="shared" si="24"/>
        <v/>
      </c>
      <c r="I423" s="77" t="str">
        <f t="shared" si="25"/>
        <v/>
      </c>
      <c r="J423" s="77" t="str">
        <f t="shared" si="26"/>
        <v/>
      </c>
      <c r="K423" s="77">
        <f t="shared" si="27"/>
        <v>0</v>
      </c>
    </row>
    <row r="424" spans="1:11" s="77" customFormat="1">
      <c r="A424" s="82">
        <v>2016</v>
      </c>
      <c r="B424" s="82">
        <v>3470</v>
      </c>
      <c r="C424" s="83" t="s">
        <v>513</v>
      </c>
      <c r="D424" s="83" t="s">
        <v>504</v>
      </c>
      <c r="E424" s="84">
        <v>105156</v>
      </c>
      <c r="F424" s="85">
        <v>16.760000000000002</v>
      </c>
      <c r="G424" s="84" t="s">
        <v>514</v>
      </c>
      <c r="H424" s="86" t="str">
        <f t="shared" si="24"/>
        <v/>
      </c>
      <c r="I424" s="77" t="str">
        <f t="shared" si="25"/>
        <v/>
      </c>
      <c r="J424" s="77" t="str">
        <f t="shared" si="26"/>
        <v/>
      </c>
      <c r="K424" s="77">
        <f t="shared" si="27"/>
        <v>0</v>
      </c>
    </row>
    <row r="425" spans="1:11" s="77" customFormat="1">
      <c r="A425" s="82">
        <v>2016</v>
      </c>
      <c r="B425" s="82">
        <v>3470</v>
      </c>
      <c r="C425" s="83" t="s">
        <v>513</v>
      </c>
      <c r="D425" s="83" t="s">
        <v>504</v>
      </c>
      <c r="E425" s="84">
        <v>14678</v>
      </c>
      <c r="F425" s="85">
        <v>18.190000000000001</v>
      </c>
      <c r="G425" s="84" t="s">
        <v>514</v>
      </c>
      <c r="H425" s="86" t="str">
        <f t="shared" si="24"/>
        <v/>
      </c>
      <c r="I425" s="77" t="str">
        <f t="shared" si="25"/>
        <v/>
      </c>
      <c r="J425" s="77" t="str">
        <f t="shared" si="26"/>
        <v/>
      </c>
      <c r="K425" s="77">
        <f t="shared" si="27"/>
        <v>0</v>
      </c>
    </row>
    <row r="426" spans="1:11" s="77" customFormat="1">
      <c r="A426" s="82">
        <v>2016</v>
      </c>
      <c r="B426" s="82">
        <v>3470</v>
      </c>
      <c r="C426" s="83" t="s">
        <v>513</v>
      </c>
      <c r="D426" s="83" t="s">
        <v>504</v>
      </c>
      <c r="E426" s="84">
        <v>15154</v>
      </c>
      <c r="F426" s="85">
        <v>17.96</v>
      </c>
      <c r="G426" s="84" t="s">
        <v>514</v>
      </c>
      <c r="H426" s="86" t="str">
        <f t="shared" si="24"/>
        <v/>
      </c>
      <c r="I426" s="77" t="str">
        <f t="shared" si="25"/>
        <v/>
      </c>
      <c r="J426" s="77" t="str">
        <f t="shared" si="26"/>
        <v/>
      </c>
      <c r="K426" s="77">
        <f t="shared" si="27"/>
        <v>0</v>
      </c>
    </row>
    <row r="427" spans="1:11" s="77" customFormat="1">
      <c r="A427" s="82">
        <v>2016</v>
      </c>
      <c r="B427" s="82">
        <v>3497</v>
      </c>
      <c r="C427" s="83" t="s">
        <v>513</v>
      </c>
      <c r="D427" s="83" t="s">
        <v>504</v>
      </c>
      <c r="E427" s="84">
        <v>349910</v>
      </c>
      <c r="F427" s="85">
        <v>16.649999999999999</v>
      </c>
      <c r="G427" s="84" t="s">
        <v>514</v>
      </c>
      <c r="H427" s="86" t="str">
        <f t="shared" si="24"/>
        <v/>
      </c>
      <c r="I427" s="77" t="str">
        <f t="shared" si="25"/>
        <v/>
      </c>
      <c r="J427" s="77" t="str">
        <f t="shared" si="26"/>
        <v/>
      </c>
      <c r="K427" s="77">
        <f t="shared" si="27"/>
        <v>0</v>
      </c>
    </row>
    <row r="428" spans="1:11" s="77" customFormat="1">
      <c r="A428" s="82">
        <v>2016</v>
      </c>
      <c r="B428" s="82">
        <v>3497</v>
      </c>
      <c r="C428" s="83" t="s">
        <v>512</v>
      </c>
      <c r="D428" s="83" t="s">
        <v>504</v>
      </c>
      <c r="E428" s="84">
        <v>143990</v>
      </c>
      <c r="F428" s="85">
        <v>14.21</v>
      </c>
      <c r="G428" s="84" t="s">
        <v>514</v>
      </c>
      <c r="H428" s="86" t="str">
        <f t="shared" si="24"/>
        <v/>
      </c>
      <c r="I428" s="77" t="str">
        <f t="shared" si="25"/>
        <v/>
      </c>
      <c r="J428" s="77" t="str">
        <f t="shared" si="26"/>
        <v/>
      </c>
      <c r="K428" s="77">
        <f t="shared" si="27"/>
        <v>1</v>
      </c>
    </row>
    <row r="429" spans="1:11" s="77" customFormat="1">
      <c r="A429" s="82">
        <v>2016</v>
      </c>
      <c r="B429" s="82">
        <v>3797</v>
      </c>
      <c r="C429" s="83" t="s">
        <v>503</v>
      </c>
      <c r="D429" s="83" t="s">
        <v>504</v>
      </c>
      <c r="E429" s="84">
        <v>12047</v>
      </c>
      <c r="F429" s="85">
        <v>24.78</v>
      </c>
      <c r="G429" s="84">
        <v>329.3</v>
      </c>
      <c r="H429" s="86">
        <f t="shared" si="24"/>
        <v>983041.70538000006</v>
      </c>
      <c r="I429" s="77">
        <f t="shared" si="25"/>
        <v>12047</v>
      </c>
      <c r="J429" s="77">
        <f t="shared" si="26"/>
        <v>298524.66000000003</v>
      </c>
      <c r="K429" s="77">
        <f t="shared" si="27"/>
        <v>0</v>
      </c>
    </row>
    <row r="430" spans="1:11" s="77" customFormat="1">
      <c r="A430" s="82">
        <v>2016</v>
      </c>
      <c r="B430" s="82">
        <v>3797</v>
      </c>
      <c r="C430" s="83" t="s">
        <v>503</v>
      </c>
      <c r="D430" s="83" t="s">
        <v>504</v>
      </c>
      <c r="E430" s="84">
        <v>12026</v>
      </c>
      <c r="F430" s="85">
        <v>25.013999999999999</v>
      </c>
      <c r="G430" s="84">
        <v>281</v>
      </c>
      <c r="H430" s="86">
        <f t="shared" si="24"/>
        <v>845299.60283999995</v>
      </c>
      <c r="I430" s="77">
        <f t="shared" si="25"/>
        <v>12026</v>
      </c>
      <c r="J430" s="77">
        <f t="shared" si="26"/>
        <v>300818.364</v>
      </c>
      <c r="K430" s="77">
        <f t="shared" si="27"/>
        <v>0</v>
      </c>
    </row>
    <row r="431" spans="1:11" s="77" customFormat="1">
      <c r="A431" s="82">
        <v>2016</v>
      </c>
      <c r="B431" s="82">
        <v>3797</v>
      </c>
      <c r="C431" s="83" t="s">
        <v>503</v>
      </c>
      <c r="D431" s="83" t="s">
        <v>504</v>
      </c>
      <c r="E431" s="84">
        <v>11664</v>
      </c>
      <c r="F431" s="85">
        <v>24.654</v>
      </c>
      <c r="G431" s="84">
        <v>330.7</v>
      </c>
      <c r="H431" s="86">
        <f t="shared" si="24"/>
        <v>950974.99459200003</v>
      </c>
      <c r="I431" s="77">
        <f t="shared" si="25"/>
        <v>11664</v>
      </c>
      <c r="J431" s="77">
        <f t="shared" si="26"/>
        <v>287564.25599999999</v>
      </c>
      <c r="K431" s="77">
        <f t="shared" si="27"/>
        <v>0</v>
      </c>
    </row>
    <row r="432" spans="1:11" s="77" customFormat="1">
      <c r="A432" s="82">
        <v>2016</v>
      </c>
      <c r="B432" s="82">
        <v>3797</v>
      </c>
      <c r="C432" s="83" t="s">
        <v>503</v>
      </c>
      <c r="D432" s="83" t="s">
        <v>504</v>
      </c>
      <c r="E432" s="84">
        <v>11716</v>
      </c>
      <c r="F432" s="85">
        <v>24.885999999999999</v>
      </c>
      <c r="G432" s="84">
        <v>313.3</v>
      </c>
      <c r="H432" s="86">
        <f t="shared" si="24"/>
        <v>913471.19000800001</v>
      </c>
      <c r="I432" s="77">
        <f t="shared" si="25"/>
        <v>11716</v>
      </c>
      <c r="J432" s="77">
        <f t="shared" si="26"/>
        <v>291564.37599999999</v>
      </c>
      <c r="K432" s="77">
        <f t="shared" si="27"/>
        <v>0</v>
      </c>
    </row>
    <row r="433" spans="1:11" s="77" customFormat="1">
      <c r="A433" s="82">
        <v>2016</v>
      </c>
      <c r="B433" s="82">
        <v>3797</v>
      </c>
      <c r="C433" s="83" t="s">
        <v>503</v>
      </c>
      <c r="D433" s="83" t="s">
        <v>504</v>
      </c>
      <c r="E433" s="84">
        <v>11724</v>
      </c>
      <c r="F433" s="85">
        <v>24.404</v>
      </c>
      <c r="G433" s="84">
        <v>284</v>
      </c>
      <c r="H433" s="86">
        <f t="shared" si="24"/>
        <v>812559.48864</v>
      </c>
      <c r="I433" s="77">
        <f t="shared" si="25"/>
        <v>11724</v>
      </c>
      <c r="J433" s="77">
        <f t="shared" si="26"/>
        <v>286112.49599999998</v>
      </c>
      <c r="K433" s="77">
        <f t="shared" si="27"/>
        <v>0</v>
      </c>
    </row>
    <row r="434" spans="1:11" s="77" customFormat="1">
      <c r="A434" s="82">
        <v>2016</v>
      </c>
      <c r="B434" s="82">
        <v>3797</v>
      </c>
      <c r="C434" s="83" t="s">
        <v>503</v>
      </c>
      <c r="D434" s="83" t="s">
        <v>504</v>
      </c>
      <c r="E434" s="84">
        <v>12022</v>
      </c>
      <c r="F434" s="85">
        <v>24.687999999999999</v>
      </c>
      <c r="G434" s="84">
        <v>327.9</v>
      </c>
      <c r="H434" s="86">
        <f t="shared" si="24"/>
        <v>973204.36694399989</v>
      </c>
      <c r="I434" s="77">
        <f t="shared" si="25"/>
        <v>12022</v>
      </c>
      <c r="J434" s="77">
        <f t="shared" si="26"/>
        <v>296799.136</v>
      </c>
      <c r="K434" s="77">
        <f t="shared" si="27"/>
        <v>0</v>
      </c>
    </row>
    <row r="435" spans="1:11" s="77" customFormat="1">
      <c r="A435" s="82">
        <v>2016</v>
      </c>
      <c r="B435" s="82">
        <v>3797</v>
      </c>
      <c r="C435" s="83" t="s">
        <v>503</v>
      </c>
      <c r="D435" s="83" t="s">
        <v>504</v>
      </c>
      <c r="E435" s="84">
        <v>23459</v>
      </c>
      <c r="F435" s="85">
        <v>25.960999999999999</v>
      </c>
      <c r="G435" s="84">
        <v>344.5</v>
      </c>
      <c r="H435" s="86">
        <f t="shared" si="24"/>
        <v>2098070.7960549998</v>
      </c>
      <c r="I435" s="77">
        <f t="shared" si="25"/>
        <v>23459</v>
      </c>
      <c r="J435" s="77">
        <f t="shared" si="26"/>
        <v>609019.09899999993</v>
      </c>
      <c r="K435" s="77">
        <f t="shared" si="27"/>
        <v>0</v>
      </c>
    </row>
    <row r="436" spans="1:11" s="77" customFormat="1">
      <c r="A436" s="82">
        <v>2016</v>
      </c>
      <c r="B436" s="82">
        <v>3797</v>
      </c>
      <c r="C436" s="83" t="s">
        <v>503</v>
      </c>
      <c r="D436" s="83" t="s">
        <v>504</v>
      </c>
      <c r="E436" s="84">
        <v>23869</v>
      </c>
      <c r="F436" s="85">
        <v>26.03</v>
      </c>
      <c r="G436" s="84">
        <v>302.60000000000002</v>
      </c>
      <c r="H436" s="86">
        <f t="shared" si="24"/>
        <v>1880084.2718200004</v>
      </c>
      <c r="I436" s="77">
        <f t="shared" si="25"/>
        <v>23869</v>
      </c>
      <c r="J436" s="77">
        <f t="shared" si="26"/>
        <v>621310.07000000007</v>
      </c>
      <c r="K436" s="77">
        <f t="shared" si="27"/>
        <v>0</v>
      </c>
    </row>
    <row r="437" spans="1:11" s="77" customFormat="1">
      <c r="A437" s="82">
        <v>2016</v>
      </c>
      <c r="B437" s="82">
        <v>3797</v>
      </c>
      <c r="C437" s="83" t="s">
        <v>503</v>
      </c>
      <c r="D437" s="83" t="s">
        <v>504</v>
      </c>
      <c r="E437" s="84">
        <v>59646</v>
      </c>
      <c r="F437" s="85">
        <v>26.027999999999999</v>
      </c>
      <c r="G437" s="84">
        <v>342.3</v>
      </c>
      <c r="H437" s="86">
        <f t="shared" si="24"/>
        <v>5314091.4192239996</v>
      </c>
      <c r="I437" s="77">
        <f t="shared" si="25"/>
        <v>59646</v>
      </c>
      <c r="J437" s="77">
        <f t="shared" si="26"/>
        <v>1552466.088</v>
      </c>
      <c r="K437" s="77">
        <f t="shared" si="27"/>
        <v>0</v>
      </c>
    </row>
    <row r="438" spans="1:11" s="77" customFormat="1">
      <c r="A438" s="82">
        <v>2016</v>
      </c>
      <c r="B438" s="82">
        <v>3797</v>
      </c>
      <c r="C438" s="83" t="s">
        <v>503</v>
      </c>
      <c r="D438" s="83" t="s">
        <v>504</v>
      </c>
      <c r="E438" s="84">
        <v>12094</v>
      </c>
      <c r="F438" s="85">
        <v>26.27</v>
      </c>
      <c r="G438" s="84">
        <v>268.2</v>
      </c>
      <c r="H438" s="86">
        <f t="shared" si="24"/>
        <v>852096.55715999985</v>
      </c>
      <c r="I438" s="77">
        <f t="shared" si="25"/>
        <v>12094</v>
      </c>
      <c r="J438" s="77">
        <f t="shared" si="26"/>
        <v>317709.38</v>
      </c>
      <c r="K438" s="77">
        <f t="shared" si="27"/>
        <v>0</v>
      </c>
    </row>
    <row r="439" spans="1:11" s="77" customFormat="1">
      <c r="A439" s="82">
        <v>2016</v>
      </c>
      <c r="B439" s="82">
        <v>3797</v>
      </c>
      <c r="C439" s="83" t="s">
        <v>503</v>
      </c>
      <c r="D439" s="83" t="s">
        <v>504</v>
      </c>
      <c r="E439" s="84">
        <v>11813</v>
      </c>
      <c r="F439" s="85">
        <v>25.391999999999999</v>
      </c>
      <c r="G439" s="84">
        <v>261</v>
      </c>
      <c r="H439" s="86">
        <f t="shared" si="24"/>
        <v>782884.36655999988</v>
      </c>
      <c r="I439" s="77">
        <f t="shared" si="25"/>
        <v>11813</v>
      </c>
      <c r="J439" s="77">
        <f t="shared" si="26"/>
        <v>299955.696</v>
      </c>
      <c r="K439" s="77">
        <f t="shared" si="27"/>
        <v>0</v>
      </c>
    </row>
    <row r="440" spans="1:11" s="77" customFormat="1">
      <c r="A440" s="82">
        <v>2016</v>
      </c>
      <c r="B440" s="82">
        <v>3797</v>
      </c>
      <c r="C440" s="83" t="s">
        <v>503</v>
      </c>
      <c r="D440" s="83" t="s">
        <v>504</v>
      </c>
      <c r="E440" s="84">
        <v>12031</v>
      </c>
      <c r="F440" s="85">
        <v>24.405999999999999</v>
      </c>
      <c r="G440" s="84">
        <v>274.5</v>
      </c>
      <c r="H440" s="86">
        <f t="shared" si="24"/>
        <v>806010.46856999991</v>
      </c>
      <c r="I440" s="77">
        <f t="shared" si="25"/>
        <v>12031</v>
      </c>
      <c r="J440" s="77">
        <f t="shared" si="26"/>
        <v>293628.58600000001</v>
      </c>
      <c r="K440" s="77">
        <f t="shared" si="27"/>
        <v>0</v>
      </c>
    </row>
    <row r="441" spans="1:11" s="77" customFormat="1">
      <c r="A441" s="82">
        <v>2016</v>
      </c>
      <c r="B441" s="82">
        <v>3797</v>
      </c>
      <c r="C441" s="83" t="s">
        <v>503</v>
      </c>
      <c r="D441" s="83" t="s">
        <v>504</v>
      </c>
      <c r="E441" s="84">
        <v>11511</v>
      </c>
      <c r="F441" s="85">
        <v>25.67</v>
      </c>
      <c r="G441" s="84">
        <v>273.5</v>
      </c>
      <c r="H441" s="86">
        <f t="shared" si="24"/>
        <v>808157.95695000014</v>
      </c>
      <c r="I441" s="77">
        <f t="shared" si="25"/>
        <v>11511</v>
      </c>
      <c r="J441" s="77">
        <f t="shared" si="26"/>
        <v>295487.37</v>
      </c>
      <c r="K441" s="77">
        <f t="shared" si="27"/>
        <v>0</v>
      </c>
    </row>
    <row r="442" spans="1:11" s="77" customFormat="1">
      <c r="A442" s="82">
        <v>2016</v>
      </c>
      <c r="B442" s="82">
        <v>3797</v>
      </c>
      <c r="C442" s="83" t="s">
        <v>503</v>
      </c>
      <c r="D442" s="83" t="s">
        <v>504</v>
      </c>
      <c r="E442" s="84">
        <v>12043</v>
      </c>
      <c r="F442" s="85">
        <v>24.457999999999998</v>
      </c>
      <c r="G442" s="84">
        <v>268.10000000000002</v>
      </c>
      <c r="H442" s="86">
        <f t="shared" si="24"/>
        <v>789682.36761399987</v>
      </c>
      <c r="I442" s="77">
        <f t="shared" si="25"/>
        <v>12043</v>
      </c>
      <c r="J442" s="77">
        <f t="shared" si="26"/>
        <v>294547.69399999996</v>
      </c>
      <c r="K442" s="77">
        <f t="shared" si="27"/>
        <v>0</v>
      </c>
    </row>
    <row r="443" spans="1:11" s="77" customFormat="1">
      <c r="A443" s="82">
        <v>2016</v>
      </c>
      <c r="B443" s="82">
        <v>3845</v>
      </c>
      <c r="C443" s="83" t="s">
        <v>513</v>
      </c>
      <c r="D443" s="83" t="s">
        <v>504</v>
      </c>
      <c r="E443" s="84">
        <v>58650</v>
      </c>
      <c r="F443" s="85">
        <v>16.489999999999998</v>
      </c>
      <c r="G443" s="84" t="s">
        <v>514</v>
      </c>
      <c r="H443" s="86" t="str">
        <f t="shared" si="24"/>
        <v/>
      </c>
      <c r="I443" s="77" t="str">
        <f t="shared" si="25"/>
        <v/>
      </c>
      <c r="J443" s="77" t="str">
        <f t="shared" si="26"/>
        <v/>
      </c>
      <c r="K443" s="77">
        <f t="shared" si="27"/>
        <v>0</v>
      </c>
    </row>
    <row r="444" spans="1:11" s="77" customFormat="1">
      <c r="A444" s="82">
        <v>2016</v>
      </c>
      <c r="B444" s="82">
        <v>3845</v>
      </c>
      <c r="C444" s="83" t="s">
        <v>513</v>
      </c>
      <c r="D444" s="83" t="s">
        <v>504</v>
      </c>
      <c r="E444" s="84">
        <v>203052</v>
      </c>
      <c r="F444" s="85">
        <v>17.329999999999998</v>
      </c>
      <c r="G444" s="84" t="s">
        <v>514</v>
      </c>
      <c r="H444" s="86" t="str">
        <f t="shared" si="24"/>
        <v/>
      </c>
      <c r="I444" s="77" t="str">
        <f t="shared" si="25"/>
        <v/>
      </c>
      <c r="J444" s="77" t="str">
        <f t="shared" si="26"/>
        <v/>
      </c>
      <c r="K444" s="77">
        <f t="shared" si="27"/>
        <v>0</v>
      </c>
    </row>
    <row r="445" spans="1:11" s="77" customFormat="1">
      <c r="A445" s="82">
        <v>2016</v>
      </c>
      <c r="B445" s="82">
        <v>3845</v>
      </c>
      <c r="C445" s="83" t="s">
        <v>515</v>
      </c>
      <c r="D445" s="83" t="s">
        <v>504</v>
      </c>
      <c r="E445" s="84">
        <v>6487</v>
      </c>
      <c r="F445" s="85">
        <v>15.85</v>
      </c>
      <c r="G445" s="84" t="s">
        <v>514</v>
      </c>
      <c r="H445" s="86" t="str">
        <f t="shared" si="24"/>
        <v/>
      </c>
      <c r="I445" s="77" t="str">
        <f t="shared" si="25"/>
        <v/>
      </c>
      <c r="J445" s="77" t="str">
        <f t="shared" si="26"/>
        <v/>
      </c>
      <c r="K445" s="77">
        <f t="shared" si="27"/>
        <v>0</v>
      </c>
    </row>
    <row r="446" spans="1:11" s="77" customFormat="1">
      <c r="A446" s="82">
        <v>2016</v>
      </c>
      <c r="B446" s="82">
        <v>3935</v>
      </c>
      <c r="C446" s="83" t="s">
        <v>503</v>
      </c>
      <c r="D446" s="83" t="s">
        <v>504</v>
      </c>
      <c r="E446" s="84">
        <v>3988</v>
      </c>
      <c r="F446" s="85">
        <v>23.978000000000002</v>
      </c>
      <c r="G446" s="84">
        <v>273.5</v>
      </c>
      <c r="H446" s="86">
        <f t="shared" si="24"/>
        <v>261532.36204000001</v>
      </c>
      <c r="I446" s="77">
        <f t="shared" si="25"/>
        <v>3988</v>
      </c>
      <c r="J446" s="77">
        <f t="shared" si="26"/>
        <v>95624.26400000001</v>
      </c>
      <c r="K446" s="77">
        <f t="shared" si="27"/>
        <v>0</v>
      </c>
    </row>
    <row r="447" spans="1:11" s="77" customFormat="1">
      <c r="A447" s="82">
        <v>2016</v>
      </c>
      <c r="B447" s="82">
        <v>3935</v>
      </c>
      <c r="C447" s="83" t="s">
        <v>503</v>
      </c>
      <c r="D447" s="83" t="s">
        <v>504</v>
      </c>
      <c r="E447" s="84">
        <v>3988</v>
      </c>
      <c r="F447" s="85">
        <v>23.978000000000002</v>
      </c>
      <c r="G447" s="84">
        <v>273.5</v>
      </c>
      <c r="H447" s="86">
        <f t="shared" si="24"/>
        <v>261532.36204000001</v>
      </c>
      <c r="I447" s="77">
        <f t="shared" si="25"/>
        <v>3988</v>
      </c>
      <c r="J447" s="77">
        <f t="shared" si="26"/>
        <v>95624.26400000001</v>
      </c>
      <c r="K447" s="77">
        <f t="shared" si="27"/>
        <v>0</v>
      </c>
    </row>
    <row r="448" spans="1:11" s="77" customFormat="1">
      <c r="A448" s="82">
        <v>2016</v>
      </c>
      <c r="B448" s="82">
        <v>3935</v>
      </c>
      <c r="C448" s="83" t="s">
        <v>503</v>
      </c>
      <c r="D448" s="83" t="s">
        <v>504</v>
      </c>
      <c r="E448" s="84">
        <v>84666</v>
      </c>
      <c r="F448" s="85">
        <v>25.143999999999998</v>
      </c>
      <c r="G448" s="84">
        <v>193.5</v>
      </c>
      <c r="H448" s="86">
        <f t="shared" si="24"/>
        <v>4119309.0842399998</v>
      </c>
      <c r="I448" s="77">
        <f t="shared" si="25"/>
        <v>84666</v>
      </c>
      <c r="J448" s="77">
        <f t="shared" si="26"/>
        <v>2128841.9039999996</v>
      </c>
      <c r="K448" s="77">
        <f t="shared" si="27"/>
        <v>0</v>
      </c>
    </row>
    <row r="449" spans="1:11" s="77" customFormat="1">
      <c r="A449" s="82">
        <v>2016</v>
      </c>
      <c r="B449" s="82">
        <v>3935</v>
      </c>
      <c r="C449" s="83" t="s">
        <v>503</v>
      </c>
      <c r="D449" s="83" t="s">
        <v>504</v>
      </c>
      <c r="E449" s="84">
        <v>147719</v>
      </c>
      <c r="F449" s="85">
        <v>25.056000000000001</v>
      </c>
      <c r="G449" s="84">
        <v>195.8</v>
      </c>
      <c r="H449" s="86">
        <f t="shared" si="24"/>
        <v>7247042.1429120013</v>
      </c>
      <c r="I449" s="77">
        <f t="shared" si="25"/>
        <v>147719</v>
      </c>
      <c r="J449" s="77">
        <f t="shared" si="26"/>
        <v>3701247.264</v>
      </c>
      <c r="K449" s="77">
        <f t="shared" si="27"/>
        <v>0</v>
      </c>
    </row>
    <row r="450" spans="1:11" s="77" customFormat="1">
      <c r="A450" s="82">
        <v>2016</v>
      </c>
      <c r="B450" s="82">
        <v>3935</v>
      </c>
      <c r="C450" s="83" t="s">
        <v>503</v>
      </c>
      <c r="D450" s="83" t="s">
        <v>504</v>
      </c>
      <c r="E450" s="84">
        <v>38145</v>
      </c>
      <c r="F450" s="85">
        <v>25.13</v>
      </c>
      <c r="G450" s="84">
        <v>194.9</v>
      </c>
      <c r="H450" s="86">
        <f t="shared" si="24"/>
        <v>1868279.92365</v>
      </c>
      <c r="I450" s="77">
        <f t="shared" si="25"/>
        <v>38145</v>
      </c>
      <c r="J450" s="77">
        <f t="shared" si="26"/>
        <v>958583.85</v>
      </c>
      <c r="K450" s="77">
        <f t="shared" si="27"/>
        <v>0</v>
      </c>
    </row>
    <row r="451" spans="1:11" s="77" customFormat="1">
      <c r="A451" s="82">
        <v>2016</v>
      </c>
      <c r="B451" s="82">
        <v>3935</v>
      </c>
      <c r="C451" s="83" t="s">
        <v>503</v>
      </c>
      <c r="D451" s="83" t="s">
        <v>504</v>
      </c>
      <c r="E451" s="84">
        <v>15669</v>
      </c>
      <c r="F451" s="85">
        <v>24.084</v>
      </c>
      <c r="G451" s="84">
        <v>250.4</v>
      </c>
      <c r="H451" s="86">
        <f t="shared" si="24"/>
        <v>944939.97878400004</v>
      </c>
      <c r="I451" s="77">
        <f t="shared" si="25"/>
        <v>15669</v>
      </c>
      <c r="J451" s="77">
        <f t="shared" si="26"/>
        <v>377372.196</v>
      </c>
      <c r="K451" s="77">
        <f t="shared" si="27"/>
        <v>0</v>
      </c>
    </row>
    <row r="452" spans="1:11" s="77" customFormat="1">
      <c r="A452" s="82">
        <v>2016</v>
      </c>
      <c r="B452" s="82">
        <v>3935</v>
      </c>
      <c r="C452" s="83" t="s">
        <v>503</v>
      </c>
      <c r="D452" s="83" t="s">
        <v>504</v>
      </c>
      <c r="E452" s="84">
        <v>23328</v>
      </c>
      <c r="F452" s="85">
        <v>23.94</v>
      </c>
      <c r="G452" s="84">
        <v>258</v>
      </c>
      <c r="H452" s="86">
        <f t="shared" si="24"/>
        <v>1440858.5856000001</v>
      </c>
      <c r="I452" s="77">
        <f t="shared" si="25"/>
        <v>23328</v>
      </c>
      <c r="J452" s="77">
        <f t="shared" si="26"/>
        <v>558472.32000000007</v>
      </c>
      <c r="K452" s="77">
        <f t="shared" si="27"/>
        <v>0</v>
      </c>
    </row>
    <row r="453" spans="1:11" s="77" customFormat="1">
      <c r="A453" s="82">
        <v>2016</v>
      </c>
      <c r="B453" s="82">
        <v>3935</v>
      </c>
      <c r="C453" s="83" t="s">
        <v>503</v>
      </c>
      <c r="D453" s="83" t="s">
        <v>504</v>
      </c>
      <c r="E453" s="84">
        <v>23328</v>
      </c>
      <c r="F453" s="85">
        <v>23.94</v>
      </c>
      <c r="G453" s="84">
        <v>258</v>
      </c>
      <c r="H453" s="86">
        <f t="shared" si="24"/>
        <v>1440858.5856000001</v>
      </c>
      <c r="I453" s="77">
        <f t="shared" si="25"/>
        <v>23328</v>
      </c>
      <c r="J453" s="77">
        <f t="shared" si="26"/>
        <v>558472.32000000007</v>
      </c>
      <c r="K453" s="77">
        <f t="shared" si="27"/>
        <v>0</v>
      </c>
    </row>
    <row r="454" spans="1:11" s="77" customFormat="1">
      <c r="A454" s="82">
        <v>2016</v>
      </c>
      <c r="B454" s="82">
        <v>3935</v>
      </c>
      <c r="C454" s="83" t="s">
        <v>503</v>
      </c>
      <c r="D454" s="83" t="s">
        <v>504</v>
      </c>
      <c r="E454" s="84">
        <v>847</v>
      </c>
      <c r="F454" s="85">
        <v>24.068000000000001</v>
      </c>
      <c r="G454" s="84">
        <v>219.6</v>
      </c>
      <c r="H454" s="86">
        <f t="shared" si="24"/>
        <v>44766.768815999996</v>
      </c>
      <c r="I454" s="77">
        <f t="shared" si="25"/>
        <v>847</v>
      </c>
      <c r="J454" s="77">
        <f t="shared" si="26"/>
        <v>20385.596000000001</v>
      </c>
      <c r="K454" s="77">
        <f t="shared" si="27"/>
        <v>0</v>
      </c>
    </row>
    <row r="455" spans="1:11" s="77" customFormat="1">
      <c r="A455" s="82">
        <v>2016</v>
      </c>
      <c r="B455" s="82">
        <v>3935</v>
      </c>
      <c r="C455" s="83" t="s">
        <v>503</v>
      </c>
      <c r="D455" s="83" t="s">
        <v>504</v>
      </c>
      <c r="E455" s="84">
        <v>847</v>
      </c>
      <c r="F455" s="85">
        <v>24.068000000000001</v>
      </c>
      <c r="G455" s="84">
        <v>219.6</v>
      </c>
      <c r="H455" s="86">
        <f t="shared" ref="H455:H518" si="28">IF(I455="","",G455/100*F455*E455)</f>
        <v>44766.768815999996</v>
      </c>
      <c r="I455" s="77">
        <f t="shared" ref="I455:I518" si="29">IF(OR(G455=".",F455=".",E455="."),"",E455)</f>
        <v>847</v>
      </c>
      <c r="J455" s="77">
        <f t="shared" ref="J455:J518" si="30">IF(I455="","",F455*I455)</f>
        <v>20385.596000000001</v>
      </c>
      <c r="K455" s="77">
        <f t="shared" ref="K455:K518" si="31">IF(C455="LIG",1,0)</f>
        <v>0</v>
      </c>
    </row>
    <row r="456" spans="1:11" s="77" customFormat="1">
      <c r="A456" s="82">
        <v>2016</v>
      </c>
      <c r="B456" s="82">
        <v>3935</v>
      </c>
      <c r="C456" s="83" t="s">
        <v>503</v>
      </c>
      <c r="D456" s="83" t="s">
        <v>504</v>
      </c>
      <c r="E456" s="84">
        <v>32786</v>
      </c>
      <c r="F456" s="85">
        <v>24.571999999999999</v>
      </c>
      <c r="G456" s="84">
        <v>228.2</v>
      </c>
      <c r="H456" s="86">
        <f t="shared" si="28"/>
        <v>1838419.344944</v>
      </c>
      <c r="I456" s="77">
        <f t="shared" si="29"/>
        <v>32786</v>
      </c>
      <c r="J456" s="77">
        <f t="shared" si="30"/>
        <v>805617.59199999995</v>
      </c>
      <c r="K456" s="77">
        <f t="shared" si="31"/>
        <v>0</v>
      </c>
    </row>
    <row r="457" spans="1:11" s="77" customFormat="1">
      <c r="A457" s="82">
        <v>2016</v>
      </c>
      <c r="B457" s="82">
        <v>3935</v>
      </c>
      <c r="C457" s="83" t="s">
        <v>503</v>
      </c>
      <c r="D457" s="83" t="s">
        <v>504</v>
      </c>
      <c r="E457" s="84">
        <v>7232</v>
      </c>
      <c r="F457" s="85">
        <v>24.443999999999999</v>
      </c>
      <c r="G457" s="84">
        <v>199.7</v>
      </c>
      <c r="H457" s="86">
        <f t="shared" si="28"/>
        <v>353027.678976</v>
      </c>
      <c r="I457" s="77">
        <f t="shared" si="29"/>
        <v>7232</v>
      </c>
      <c r="J457" s="77">
        <f t="shared" si="30"/>
        <v>176779.008</v>
      </c>
      <c r="K457" s="77">
        <f t="shared" si="31"/>
        <v>0</v>
      </c>
    </row>
    <row r="458" spans="1:11" s="77" customFormat="1">
      <c r="A458" s="82">
        <v>2016</v>
      </c>
      <c r="B458" s="82">
        <v>3935</v>
      </c>
      <c r="C458" s="83" t="s">
        <v>503</v>
      </c>
      <c r="D458" s="83" t="s">
        <v>504</v>
      </c>
      <c r="E458" s="84">
        <v>13547</v>
      </c>
      <c r="F458" s="85">
        <v>23.306000000000001</v>
      </c>
      <c r="G458" s="84">
        <v>220.5</v>
      </c>
      <c r="H458" s="86">
        <f t="shared" si="28"/>
        <v>696176.67231000005</v>
      </c>
      <c r="I458" s="77">
        <f t="shared" si="29"/>
        <v>13547</v>
      </c>
      <c r="J458" s="77">
        <f t="shared" si="30"/>
        <v>315726.38200000004</v>
      </c>
      <c r="K458" s="77">
        <f t="shared" si="31"/>
        <v>0</v>
      </c>
    </row>
    <row r="459" spans="1:11" s="77" customFormat="1">
      <c r="A459" s="82">
        <v>2016</v>
      </c>
      <c r="B459" s="82">
        <v>3935</v>
      </c>
      <c r="C459" s="83" t="s">
        <v>503</v>
      </c>
      <c r="D459" s="83" t="s">
        <v>504</v>
      </c>
      <c r="E459" s="84">
        <v>15495</v>
      </c>
      <c r="F459" s="85">
        <v>23.844000000000001</v>
      </c>
      <c r="G459" s="84">
        <v>270.60000000000002</v>
      </c>
      <c r="H459" s="86">
        <f t="shared" si="28"/>
        <v>999766.28268000018</v>
      </c>
      <c r="I459" s="77">
        <f t="shared" si="29"/>
        <v>15495</v>
      </c>
      <c r="J459" s="77">
        <f t="shared" si="30"/>
        <v>369462.78</v>
      </c>
      <c r="K459" s="77">
        <f t="shared" si="31"/>
        <v>0</v>
      </c>
    </row>
    <row r="460" spans="1:11" s="77" customFormat="1">
      <c r="A460" s="82">
        <v>2016</v>
      </c>
      <c r="B460" s="82">
        <v>3935</v>
      </c>
      <c r="C460" s="83" t="s">
        <v>503</v>
      </c>
      <c r="D460" s="83" t="s">
        <v>504</v>
      </c>
      <c r="E460" s="84">
        <v>33321</v>
      </c>
      <c r="F460" s="85">
        <v>24.388000000000002</v>
      </c>
      <c r="G460" s="84">
        <v>227.8</v>
      </c>
      <c r="H460" s="86">
        <f t="shared" si="28"/>
        <v>1851176.9443440002</v>
      </c>
      <c r="I460" s="77">
        <f t="shared" si="29"/>
        <v>33321</v>
      </c>
      <c r="J460" s="77">
        <f t="shared" si="30"/>
        <v>812632.54800000007</v>
      </c>
      <c r="K460" s="77">
        <f t="shared" si="31"/>
        <v>0</v>
      </c>
    </row>
    <row r="461" spans="1:11" s="77" customFormat="1">
      <c r="A461" s="82">
        <v>2016</v>
      </c>
      <c r="B461" s="82">
        <v>3935</v>
      </c>
      <c r="C461" s="83" t="s">
        <v>503</v>
      </c>
      <c r="D461" s="83" t="s">
        <v>504</v>
      </c>
      <c r="E461" s="84">
        <v>713</v>
      </c>
      <c r="F461" s="85">
        <v>23.306000000000001</v>
      </c>
      <c r="G461" s="84">
        <v>220.5</v>
      </c>
      <c r="H461" s="86">
        <f t="shared" si="28"/>
        <v>36640.877490000006</v>
      </c>
      <c r="I461" s="77">
        <f t="shared" si="29"/>
        <v>713</v>
      </c>
      <c r="J461" s="77">
        <f t="shared" si="30"/>
        <v>16617.178</v>
      </c>
      <c r="K461" s="77">
        <f t="shared" si="31"/>
        <v>0</v>
      </c>
    </row>
    <row r="462" spans="1:11" s="77" customFormat="1">
      <c r="A462" s="82">
        <v>2016</v>
      </c>
      <c r="B462" s="82">
        <v>3935</v>
      </c>
      <c r="C462" s="83" t="s">
        <v>503</v>
      </c>
      <c r="D462" s="83" t="s">
        <v>504</v>
      </c>
      <c r="E462" s="84">
        <v>816</v>
      </c>
      <c r="F462" s="85">
        <v>23.844000000000001</v>
      </c>
      <c r="G462" s="84">
        <v>270.60000000000002</v>
      </c>
      <c r="H462" s="86">
        <f t="shared" si="28"/>
        <v>52649.841024000008</v>
      </c>
      <c r="I462" s="77">
        <f t="shared" si="29"/>
        <v>816</v>
      </c>
      <c r="J462" s="77">
        <f t="shared" si="30"/>
        <v>19456.704000000002</v>
      </c>
      <c r="K462" s="77">
        <f t="shared" si="31"/>
        <v>0</v>
      </c>
    </row>
    <row r="463" spans="1:11" s="77" customFormat="1">
      <c r="A463" s="82">
        <v>2016</v>
      </c>
      <c r="B463" s="82">
        <v>3943</v>
      </c>
      <c r="C463" s="83" t="s">
        <v>503</v>
      </c>
      <c r="D463" s="83" t="s">
        <v>504</v>
      </c>
      <c r="E463" s="84">
        <v>52365</v>
      </c>
      <c r="F463" s="85">
        <v>25.13</v>
      </c>
      <c r="G463" s="84">
        <v>243.1</v>
      </c>
      <c r="H463" s="86">
        <f t="shared" si="28"/>
        <v>3199031.7859499999</v>
      </c>
      <c r="I463" s="77">
        <f t="shared" si="29"/>
        <v>52365</v>
      </c>
      <c r="J463" s="77">
        <f t="shared" si="30"/>
        <v>1315932.45</v>
      </c>
      <c r="K463" s="77">
        <f t="shared" si="31"/>
        <v>0</v>
      </c>
    </row>
    <row r="464" spans="1:11" s="77" customFormat="1">
      <c r="A464" s="82">
        <v>2016</v>
      </c>
      <c r="B464" s="82">
        <v>3943</v>
      </c>
      <c r="C464" s="83" t="s">
        <v>503</v>
      </c>
      <c r="D464" s="83" t="s">
        <v>504</v>
      </c>
      <c r="E464" s="84">
        <v>21908</v>
      </c>
      <c r="F464" s="85">
        <v>26.63</v>
      </c>
      <c r="G464" s="84">
        <v>219.1</v>
      </c>
      <c r="H464" s="86">
        <f t="shared" si="28"/>
        <v>1278251.3976399999</v>
      </c>
      <c r="I464" s="77">
        <f t="shared" si="29"/>
        <v>21908</v>
      </c>
      <c r="J464" s="77">
        <f t="shared" si="30"/>
        <v>583410.03999999992</v>
      </c>
      <c r="K464" s="77">
        <f t="shared" si="31"/>
        <v>0</v>
      </c>
    </row>
    <row r="465" spans="1:11" s="77" customFormat="1">
      <c r="A465" s="82">
        <v>2016</v>
      </c>
      <c r="B465" s="82">
        <v>3943</v>
      </c>
      <c r="C465" s="83" t="s">
        <v>503</v>
      </c>
      <c r="D465" s="83" t="s">
        <v>504</v>
      </c>
      <c r="E465" s="84">
        <v>35493</v>
      </c>
      <c r="F465" s="85">
        <v>25.85</v>
      </c>
      <c r="G465" s="84">
        <v>175.3</v>
      </c>
      <c r="H465" s="86">
        <f t="shared" si="28"/>
        <v>1608367.0696500002</v>
      </c>
      <c r="I465" s="77">
        <f t="shared" si="29"/>
        <v>35493</v>
      </c>
      <c r="J465" s="77">
        <f t="shared" si="30"/>
        <v>917494.05</v>
      </c>
      <c r="K465" s="77">
        <f t="shared" si="31"/>
        <v>0</v>
      </c>
    </row>
    <row r="466" spans="1:11" s="77" customFormat="1">
      <c r="A466" s="82">
        <v>2016</v>
      </c>
      <c r="B466" s="82">
        <v>3943</v>
      </c>
      <c r="C466" s="83" t="s">
        <v>503</v>
      </c>
      <c r="D466" s="83" t="s">
        <v>504</v>
      </c>
      <c r="E466" s="84">
        <v>89662</v>
      </c>
      <c r="F466" s="85">
        <v>24.11</v>
      </c>
      <c r="G466" s="84">
        <v>217.4</v>
      </c>
      <c r="H466" s="86">
        <f t="shared" si="28"/>
        <v>4699646.2826799992</v>
      </c>
      <c r="I466" s="77">
        <f t="shared" si="29"/>
        <v>89662</v>
      </c>
      <c r="J466" s="77">
        <f t="shared" si="30"/>
        <v>2161750.8199999998</v>
      </c>
      <c r="K466" s="77">
        <f t="shared" si="31"/>
        <v>0</v>
      </c>
    </row>
    <row r="467" spans="1:11" s="77" customFormat="1">
      <c r="A467" s="82">
        <v>2016</v>
      </c>
      <c r="B467" s="82">
        <v>3943</v>
      </c>
      <c r="C467" s="83" t="s">
        <v>503</v>
      </c>
      <c r="D467" s="83" t="s">
        <v>504</v>
      </c>
      <c r="E467" s="84">
        <v>59637</v>
      </c>
      <c r="F467" s="85">
        <v>25.12</v>
      </c>
      <c r="G467" s="84">
        <v>375</v>
      </c>
      <c r="H467" s="86">
        <f t="shared" si="28"/>
        <v>5617805.4000000004</v>
      </c>
      <c r="I467" s="77">
        <f t="shared" si="29"/>
        <v>59637</v>
      </c>
      <c r="J467" s="77">
        <f t="shared" si="30"/>
        <v>1498081.44</v>
      </c>
      <c r="K467" s="77">
        <f t="shared" si="31"/>
        <v>0</v>
      </c>
    </row>
    <row r="468" spans="1:11" s="77" customFormat="1">
      <c r="A468" s="82">
        <v>2016</v>
      </c>
      <c r="B468" s="82">
        <v>3944</v>
      </c>
      <c r="C468" s="83" t="s">
        <v>503</v>
      </c>
      <c r="D468" s="83" t="s">
        <v>504</v>
      </c>
      <c r="E468" s="84">
        <v>402247</v>
      </c>
      <c r="F468" s="85">
        <v>24.77</v>
      </c>
      <c r="G468" s="84">
        <v>235.5</v>
      </c>
      <c r="H468" s="86">
        <f t="shared" si="28"/>
        <v>23464415.037449997</v>
      </c>
      <c r="I468" s="77">
        <f t="shared" si="29"/>
        <v>402247</v>
      </c>
      <c r="J468" s="77">
        <f t="shared" si="30"/>
        <v>9963658.1899999995</v>
      </c>
      <c r="K468" s="77">
        <f t="shared" si="31"/>
        <v>0</v>
      </c>
    </row>
    <row r="469" spans="1:11" s="77" customFormat="1">
      <c r="A469" s="82">
        <v>2016</v>
      </c>
      <c r="B469" s="82">
        <v>3948</v>
      </c>
      <c r="C469" s="83" t="s">
        <v>503</v>
      </c>
      <c r="D469" s="83" t="s">
        <v>504</v>
      </c>
      <c r="E469" s="84">
        <v>2987</v>
      </c>
      <c r="F469" s="85">
        <v>23.902000000000001</v>
      </c>
      <c r="G469" s="84">
        <v>277.60000000000002</v>
      </c>
      <c r="H469" s="86">
        <f t="shared" si="28"/>
        <v>198193.28062400004</v>
      </c>
      <c r="I469" s="77">
        <f t="shared" si="29"/>
        <v>2987</v>
      </c>
      <c r="J469" s="77">
        <f t="shared" si="30"/>
        <v>71395.274000000005</v>
      </c>
      <c r="K469" s="77">
        <f t="shared" si="31"/>
        <v>0</v>
      </c>
    </row>
    <row r="470" spans="1:11" s="77" customFormat="1">
      <c r="A470" s="82">
        <v>2016</v>
      </c>
      <c r="B470" s="82">
        <v>3948</v>
      </c>
      <c r="C470" s="83" t="s">
        <v>503</v>
      </c>
      <c r="D470" s="83" t="s">
        <v>504</v>
      </c>
      <c r="E470" s="84">
        <v>2987</v>
      </c>
      <c r="F470" s="85">
        <v>23.902000000000001</v>
      </c>
      <c r="G470" s="84">
        <v>277.60000000000002</v>
      </c>
      <c r="H470" s="86">
        <f t="shared" si="28"/>
        <v>198193.28062400004</v>
      </c>
      <c r="I470" s="77">
        <f t="shared" si="29"/>
        <v>2987</v>
      </c>
      <c r="J470" s="77">
        <f t="shared" si="30"/>
        <v>71395.274000000005</v>
      </c>
      <c r="K470" s="77">
        <f t="shared" si="31"/>
        <v>0</v>
      </c>
    </row>
    <row r="471" spans="1:11" s="77" customFormat="1">
      <c r="A471" s="82">
        <v>2016</v>
      </c>
      <c r="B471" s="82">
        <v>3948</v>
      </c>
      <c r="C471" s="83" t="s">
        <v>503</v>
      </c>
      <c r="D471" s="83" t="s">
        <v>504</v>
      </c>
      <c r="E471" s="84">
        <v>16907</v>
      </c>
      <c r="F471" s="85">
        <v>24.132000000000001</v>
      </c>
      <c r="G471" s="84">
        <v>274.2</v>
      </c>
      <c r="H471" s="86">
        <f t="shared" si="28"/>
        <v>1118735.243208</v>
      </c>
      <c r="I471" s="77">
        <f t="shared" si="29"/>
        <v>16907</v>
      </c>
      <c r="J471" s="77">
        <f t="shared" si="30"/>
        <v>407999.72400000005</v>
      </c>
      <c r="K471" s="77">
        <f t="shared" si="31"/>
        <v>0</v>
      </c>
    </row>
    <row r="472" spans="1:11" s="77" customFormat="1">
      <c r="A472" s="82">
        <v>2016</v>
      </c>
      <c r="B472" s="82">
        <v>3948</v>
      </c>
      <c r="C472" s="83" t="s">
        <v>503</v>
      </c>
      <c r="D472" s="83" t="s">
        <v>504</v>
      </c>
      <c r="E472" s="84">
        <v>16907</v>
      </c>
      <c r="F472" s="85">
        <v>24.132000000000001</v>
      </c>
      <c r="G472" s="84">
        <v>274.2</v>
      </c>
      <c r="H472" s="86">
        <f t="shared" si="28"/>
        <v>1118735.243208</v>
      </c>
      <c r="I472" s="77">
        <f t="shared" si="29"/>
        <v>16907</v>
      </c>
      <c r="J472" s="77">
        <f t="shared" si="30"/>
        <v>407999.72400000005</v>
      </c>
      <c r="K472" s="77">
        <f t="shared" si="31"/>
        <v>0</v>
      </c>
    </row>
    <row r="473" spans="1:11" s="77" customFormat="1">
      <c r="A473" s="82">
        <v>2016</v>
      </c>
      <c r="B473" s="82">
        <v>3948</v>
      </c>
      <c r="C473" s="83" t="s">
        <v>503</v>
      </c>
      <c r="D473" s="83" t="s">
        <v>504</v>
      </c>
      <c r="E473" s="84">
        <v>8623</v>
      </c>
      <c r="F473" s="85">
        <v>24.024000000000001</v>
      </c>
      <c r="G473" s="84">
        <v>229.7</v>
      </c>
      <c r="H473" s="86">
        <f t="shared" si="28"/>
        <v>475844.11274399998</v>
      </c>
      <c r="I473" s="77">
        <f t="shared" si="29"/>
        <v>8623</v>
      </c>
      <c r="J473" s="77">
        <f t="shared" si="30"/>
        <v>207158.95200000002</v>
      </c>
      <c r="K473" s="77">
        <f t="shared" si="31"/>
        <v>0</v>
      </c>
    </row>
    <row r="474" spans="1:11" s="77" customFormat="1">
      <c r="A474" s="82">
        <v>2016</v>
      </c>
      <c r="B474" s="82">
        <v>3948</v>
      </c>
      <c r="C474" s="83" t="s">
        <v>503</v>
      </c>
      <c r="D474" s="83" t="s">
        <v>504</v>
      </c>
      <c r="E474" s="84">
        <v>8623</v>
      </c>
      <c r="F474" s="85">
        <v>24.024000000000001</v>
      </c>
      <c r="G474" s="84">
        <v>229.7</v>
      </c>
      <c r="H474" s="86">
        <f t="shared" si="28"/>
        <v>475844.11274399998</v>
      </c>
      <c r="I474" s="77">
        <f t="shared" si="29"/>
        <v>8623</v>
      </c>
      <c r="J474" s="77">
        <f t="shared" si="30"/>
        <v>207158.95200000002</v>
      </c>
      <c r="K474" s="77">
        <f t="shared" si="31"/>
        <v>0</v>
      </c>
    </row>
    <row r="475" spans="1:11" s="77" customFormat="1">
      <c r="A475" s="82">
        <v>2016</v>
      </c>
      <c r="B475" s="82">
        <v>3948</v>
      </c>
      <c r="C475" s="83" t="s">
        <v>503</v>
      </c>
      <c r="D475" s="83" t="s">
        <v>504</v>
      </c>
      <c r="E475" s="84">
        <v>149741</v>
      </c>
      <c r="F475" s="85">
        <v>25.178000000000001</v>
      </c>
      <c r="G475" s="84">
        <v>216.3</v>
      </c>
      <c r="H475" s="86">
        <f t="shared" si="28"/>
        <v>8154896.9563740008</v>
      </c>
      <c r="I475" s="77">
        <f t="shared" si="29"/>
        <v>149741</v>
      </c>
      <c r="J475" s="77">
        <f t="shared" si="30"/>
        <v>3770178.898</v>
      </c>
      <c r="K475" s="77">
        <f t="shared" si="31"/>
        <v>0</v>
      </c>
    </row>
    <row r="476" spans="1:11" s="77" customFormat="1">
      <c r="A476" s="82">
        <v>2016</v>
      </c>
      <c r="B476" s="82">
        <v>3948</v>
      </c>
      <c r="C476" s="83" t="s">
        <v>503</v>
      </c>
      <c r="D476" s="83" t="s">
        <v>504</v>
      </c>
      <c r="E476" s="84">
        <v>20076</v>
      </c>
      <c r="F476" s="85">
        <v>23.972000000000001</v>
      </c>
      <c r="G476" s="84">
        <v>219.7</v>
      </c>
      <c r="H476" s="86">
        <f t="shared" si="28"/>
        <v>1057332.3327840001</v>
      </c>
      <c r="I476" s="77">
        <f t="shared" si="29"/>
        <v>20076</v>
      </c>
      <c r="J476" s="77">
        <f t="shared" si="30"/>
        <v>481261.87200000003</v>
      </c>
      <c r="K476" s="77">
        <f t="shared" si="31"/>
        <v>0</v>
      </c>
    </row>
    <row r="477" spans="1:11" s="77" customFormat="1">
      <c r="A477" s="82">
        <v>2016</v>
      </c>
      <c r="B477" s="82">
        <v>3948</v>
      </c>
      <c r="C477" s="83" t="s">
        <v>503</v>
      </c>
      <c r="D477" s="83" t="s">
        <v>504</v>
      </c>
      <c r="E477" s="84">
        <v>12899</v>
      </c>
      <c r="F477" s="85">
        <v>24.004000000000001</v>
      </c>
      <c r="G477" s="84">
        <v>176.4</v>
      </c>
      <c r="H477" s="86">
        <f t="shared" si="28"/>
        <v>546183.07934400009</v>
      </c>
      <c r="I477" s="77">
        <f t="shared" si="29"/>
        <v>12899</v>
      </c>
      <c r="J477" s="77">
        <f t="shared" si="30"/>
        <v>309627.59600000002</v>
      </c>
      <c r="K477" s="77">
        <f t="shared" si="31"/>
        <v>0</v>
      </c>
    </row>
    <row r="478" spans="1:11" s="77" customFormat="1">
      <c r="A478" s="82">
        <v>2016</v>
      </c>
      <c r="B478" s="82">
        <v>3948</v>
      </c>
      <c r="C478" s="83" t="s">
        <v>503</v>
      </c>
      <c r="D478" s="83" t="s">
        <v>504</v>
      </c>
      <c r="E478" s="84">
        <v>12899</v>
      </c>
      <c r="F478" s="85">
        <v>24.004000000000001</v>
      </c>
      <c r="G478" s="84">
        <v>176.4</v>
      </c>
      <c r="H478" s="86">
        <f t="shared" si="28"/>
        <v>546183.07934400009</v>
      </c>
      <c r="I478" s="77">
        <f t="shared" si="29"/>
        <v>12899</v>
      </c>
      <c r="J478" s="77">
        <f t="shared" si="30"/>
        <v>309627.59600000002</v>
      </c>
      <c r="K478" s="77">
        <f t="shared" si="31"/>
        <v>0</v>
      </c>
    </row>
    <row r="479" spans="1:11" s="77" customFormat="1">
      <c r="A479" s="82">
        <v>2016</v>
      </c>
      <c r="B479" s="82">
        <v>3954</v>
      </c>
      <c r="C479" s="83" t="s">
        <v>503</v>
      </c>
      <c r="D479" s="83" t="s">
        <v>504</v>
      </c>
      <c r="E479" s="84">
        <v>9922</v>
      </c>
      <c r="F479" s="85">
        <v>22.771999999999998</v>
      </c>
      <c r="G479" s="84">
        <v>227.3</v>
      </c>
      <c r="H479" s="86">
        <f t="shared" si="28"/>
        <v>513570.22103200003</v>
      </c>
      <c r="I479" s="77">
        <f t="shared" si="29"/>
        <v>9922</v>
      </c>
      <c r="J479" s="77">
        <f t="shared" si="30"/>
        <v>225943.78399999999</v>
      </c>
      <c r="K479" s="77">
        <f t="shared" si="31"/>
        <v>0</v>
      </c>
    </row>
    <row r="480" spans="1:11" s="77" customFormat="1">
      <c r="A480" s="82">
        <v>2016</v>
      </c>
      <c r="B480" s="82">
        <v>3954</v>
      </c>
      <c r="C480" s="83" t="s">
        <v>503</v>
      </c>
      <c r="D480" s="83" t="s">
        <v>504</v>
      </c>
      <c r="E480" s="84">
        <v>23305</v>
      </c>
      <c r="F480" s="85">
        <v>19.448</v>
      </c>
      <c r="G480" s="84">
        <v>193.5</v>
      </c>
      <c r="H480" s="86">
        <f t="shared" si="28"/>
        <v>877010.96340000001</v>
      </c>
      <c r="I480" s="77">
        <f t="shared" si="29"/>
        <v>23305</v>
      </c>
      <c r="J480" s="77">
        <f t="shared" si="30"/>
        <v>453235.64</v>
      </c>
      <c r="K480" s="77">
        <f t="shared" si="31"/>
        <v>0</v>
      </c>
    </row>
    <row r="481" spans="1:11" s="77" customFormat="1">
      <c r="A481" s="82">
        <v>2016</v>
      </c>
      <c r="B481" s="82">
        <v>3954</v>
      </c>
      <c r="C481" s="83" t="s">
        <v>503</v>
      </c>
      <c r="D481" s="83" t="s">
        <v>504</v>
      </c>
      <c r="E481" s="84">
        <v>35294</v>
      </c>
      <c r="F481" s="85">
        <v>24.378</v>
      </c>
      <c r="G481" s="84">
        <v>314.5</v>
      </c>
      <c r="H481" s="86">
        <f t="shared" si="28"/>
        <v>2705948.9801400001</v>
      </c>
      <c r="I481" s="77">
        <f t="shared" si="29"/>
        <v>35294</v>
      </c>
      <c r="J481" s="77">
        <f t="shared" si="30"/>
        <v>860397.13199999998</v>
      </c>
      <c r="K481" s="77">
        <f t="shared" si="31"/>
        <v>0</v>
      </c>
    </row>
    <row r="482" spans="1:11" s="77" customFormat="1">
      <c r="A482" s="82">
        <v>2016</v>
      </c>
      <c r="B482" s="82">
        <v>3954</v>
      </c>
      <c r="C482" s="83" t="s">
        <v>503</v>
      </c>
      <c r="D482" s="83" t="s">
        <v>504</v>
      </c>
      <c r="E482" s="84">
        <v>8982</v>
      </c>
      <c r="F482" s="85">
        <v>26.184000000000001</v>
      </c>
      <c r="G482" s="84">
        <v>426.1</v>
      </c>
      <c r="H482" s="86">
        <f t="shared" si="28"/>
        <v>1002121.955568</v>
      </c>
      <c r="I482" s="77">
        <f t="shared" si="29"/>
        <v>8982</v>
      </c>
      <c r="J482" s="77">
        <f t="shared" si="30"/>
        <v>235184.68800000002</v>
      </c>
      <c r="K482" s="77">
        <f t="shared" si="31"/>
        <v>0</v>
      </c>
    </row>
    <row r="483" spans="1:11" s="77" customFormat="1">
      <c r="A483" s="82">
        <v>2016</v>
      </c>
      <c r="B483" s="82">
        <v>3954</v>
      </c>
      <c r="C483" s="83" t="s">
        <v>503</v>
      </c>
      <c r="D483" s="83" t="s">
        <v>504</v>
      </c>
      <c r="E483" s="84">
        <v>26504</v>
      </c>
      <c r="F483" s="85">
        <v>26.093</v>
      </c>
      <c r="G483" s="84">
        <v>286.39999999999998</v>
      </c>
      <c r="H483" s="86">
        <f t="shared" si="28"/>
        <v>1980653.2494079999</v>
      </c>
      <c r="I483" s="77">
        <f t="shared" si="29"/>
        <v>26504</v>
      </c>
      <c r="J483" s="77">
        <f t="shared" si="30"/>
        <v>691568.87199999997</v>
      </c>
      <c r="K483" s="77">
        <f t="shared" si="31"/>
        <v>0</v>
      </c>
    </row>
    <row r="484" spans="1:11" s="77" customFormat="1">
      <c r="A484" s="82">
        <v>2016</v>
      </c>
      <c r="B484" s="82">
        <v>3954</v>
      </c>
      <c r="C484" s="83" t="s">
        <v>503</v>
      </c>
      <c r="D484" s="83" t="s">
        <v>504</v>
      </c>
      <c r="E484" s="84">
        <v>8985</v>
      </c>
      <c r="F484" s="85">
        <v>26.196000000000002</v>
      </c>
      <c r="G484" s="84">
        <v>248.1</v>
      </c>
      <c r="H484" s="86">
        <f t="shared" si="28"/>
        <v>583955.59986000007</v>
      </c>
      <c r="I484" s="77">
        <f t="shared" si="29"/>
        <v>8985</v>
      </c>
      <c r="J484" s="77">
        <f t="shared" si="30"/>
        <v>235371.06000000003</v>
      </c>
      <c r="K484" s="77">
        <f t="shared" si="31"/>
        <v>0</v>
      </c>
    </row>
    <row r="485" spans="1:11" s="77" customFormat="1">
      <c r="A485" s="82">
        <v>2016</v>
      </c>
      <c r="B485" s="82">
        <v>3954</v>
      </c>
      <c r="C485" s="83" t="s">
        <v>503</v>
      </c>
      <c r="D485" s="83" t="s">
        <v>504</v>
      </c>
      <c r="E485" s="84">
        <v>171905</v>
      </c>
      <c r="F485" s="85">
        <v>24.013999999999999</v>
      </c>
      <c r="G485" s="84">
        <v>310.39999999999998</v>
      </c>
      <c r="H485" s="86">
        <f t="shared" si="28"/>
        <v>12813705.183679998</v>
      </c>
      <c r="I485" s="77">
        <f t="shared" si="29"/>
        <v>171905</v>
      </c>
      <c r="J485" s="77">
        <f t="shared" si="30"/>
        <v>4128126.67</v>
      </c>
      <c r="K485" s="77">
        <f t="shared" si="31"/>
        <v>0</v>
      </c>
    </row>
    <row r="486" spans="1:11" s="77" customFormat="1">
      <c r="A486" s="82">
        <v>2016</v>
      </c>
      <c r="B486" s="82">
        <v>3954</v>
      </c>
      <c r="C486" s="83" t="s">
        <v>503</v>
      </c>
      <c r="D486" s="83" t="s">
        <v>504</v>
      </c>
      <c r="E486" s="84">
        <v>17935</v>
      </c>
      <c r="F486" s="85">
        <v>26.404</v>
      </c>
      <c r="G486" s="84">
        <v>206.5</v>
      </c>
      <c r="H486" s="86">
        <f t="shared" si="28"/>
        <v>977892.60309999995</v>
      </c>
      <c r="I486" s="77">
        <f t="shared" si="29"/>
        <v>17935</v>
      </c>
      <c r="J486" s="77">
        <f t="shared" si="30"/>
        <v>473555.74</v>
      </c>
      <c r="K486" s="77">
        <f t="shared" si="31"/>
        <v>0</v>
      </c>
    </row>
    <row r="487" spans="1:11" s="77" customFormat="1">
      <c r="A487" s="82">
        <v>2016</v>
      </c>
      <c r="B487" s="82">
        <v>4041</v>
      </c>
      <c r="C487" s="83" t="s">
        <v>513</v>
      </c>
      <c r="D487" s="83" t="s">
        <v>504</v>
      </c>
      <c r="E487" s="84">
        <v>257316</v>
      </c>
      <c r="F487" s="85">
        <v>17.579999999999998</v>
      </c>
      <c r="G487" s="84">
        <v>210.4</v>
      </c>
      <c r="H487" s="86">
        <f t="shared" si="28"/>
        <v>9517686.5491199978</v>
      </c>
      <c r="I487" s="77">
        <f t="shared" si="29"/>
        <v>257316</v>
      </c>
      <c r="J487" s="77">
        <f t="shared" si="30"/>
        <v>4523615.2799999993</v>
      </c>
      <c r="K487" s="77">
        <f t="shared" si="31"/>
        <v>0</v>
      </c>
    </row>
    <row r="488" spans="1:11" s="77" customFormat="1">
      <c r="A488" s="82">
        <v>2016</v>
      </c>
      <c r="B488" s="82">
        <v>4041</v>
      </c>
      <c r="C488" s="83" t="s">
        <v>513</v>
      </c>
      <c r="D488" s="83" t="s">
        <v>504</v>
      </c>
      <c r="E488" s="84">
        <v>52417</v>
      </c>
      <c r="F488" s="85">
        <v>17.649999999999999</v>
      </c>
      <c r="G488" s="84">
        <v>191.1</v>
      </c>
      <c r="H488" s="86">
        <f t="shared" si="28"/>
        <v>1767980.8555499997</v>
      </c>
      <c r="I488" s="77">
        <f t="shared" si="29"/>
        <v>52417</v>
      </c>
      <c r="J488" s="77">
        <f t="shared" si="30"/>
        <v>925160.04999999993</v>
      </c>
      <c r="K488" s="77">
        <f t="shared" si="31"/>
        <v>0</v>
      </c>
    </row>
    <row r="489" spans="1:11" s="77" customFormat="1">
      <c r="A489" s="82">
        <v>2016</v>
      </c>
      <c r="B489" s="82">
        <v>4050</v>
      </c>
      <c r="C489" s="83" t="s">
        <v>513</v>
      </c>
      <c r="D489" s="83" t="s">
        <v>504</v>
      </c>
      <c r="E489" s="84">
        <v>14865</v>
      </c>
      <c r="F489" s="85">
        <v>18.106000000000002</v>
      </c>
      <c r="G489" s="84">
        <v>229.9</v>
      </c>
      <c r="H489" s="86">
        <f t="shared" si="28"/>
        <v>618765.94131000002</v>
      </c>
      <c r="I489" s="77">
        <f t="shared" si="29"/>
        <v>14865</v>
      </c>
      <c r="J489" s="77">
        <f t="shared" si="30"/>
        <v>269145.69</v>
      </c>
      <c r="K489" s="77">
        <f t="shared" si="31"/>
        <v>0</v>
      </c>
    </row>
    <row r="490" spans="1:11" s="77" customFormat="1">
      <c r="A490" s="82">
        <v>2016</v>
      </c>
      <c r="B490" s="82">
        <v>4050</v>
      </c>
      <c r="C490" s="83" t="s">
        <v>513</v>
      </c>
      <c r="D490" s="83" t="s">
        <v>504</v>
      </c>
      <c r="E490" s="84">
        <v>14909</v>
      </c>
      <c r="F490" s="85">
        <v>17.763999999999999</v>
      </c>
      <c r="G490" s="84">
        <v>218.6</v>
      </c>
      <c r="H490" s="86">
        <f t="shared" si="28"/>
        <v>578947.838536</v>
      </c>
      <c r="I490" s="77">
        <f t="shared" si="29"/>
        <v>14909</v>
      </c>
      <c r="J490" s="77">
        <f t="shared" si="30"/>
        <v>264843.47599999997</v>
      </c>
      <c r="K490" s="77">
        <f t="shared" si="31"/>
        <v>0</v>
      </c>
    </row>
    <row r="491" spans="1:11" s="77" customFormat="1">
      <c r="A491" s="82">
        <v>2016</v>
      </c>
      <c r="B491" s="82">
        <v>4050</v>
      </c>
      <c r="C491" s="83" t="s">
        <v>513</v>
      </c>
      <c r="D491" s="83" t="s">
        <v>504</v>
      </c>
      <c r="E491" s="84">
        <v>29649</v>
      </c>
      <c r="F491" s="85">
        <v>18.292000000000002</v>
      </c>
      <c r="G491" s="84">
        <v>230</v>
      </c>
      <c r="H491" s="86">
        <f t="shared" si="28"/>
        <v>1247380.8684</v>
      </c>
      <c r="I491" s="77">
        <f t="shared" si="29"/>
        <v>29649</v>
      </c>
      <c r="J491" s="77">
        <f t="shared" si="30"/>
        <v>542339.50800000003</v>
      </c>
      <c r="K491" s="77">
        <f t="shared" si="31"/>
        <v>0</v>
      </c>
    </row>
    <row r="492" spans="1:11" s="77" customFormat="1">
      <c r="A492" s="82">
        <v>2016</v>
      </c>
      <c r="B492" s="82">
        <v>4050</v>
      </c>
      <c r="C492" s="83" t="s">
        <v>513</v>
      </c>
      <c r="D492" s="83" t="s">
        <v>504</v>
      </c>
      <c r="E492" s="84">
        <v>29450</v>
      </c>
      <c r="F492" s="85">
        <v>17.010000000000002</v>
      </c>
      <c r="G492" s="84">
        <v>230</v>
      </c>
      <c r="H492" s="86">
        <f t="shared" si="28"/>
        <v>1152172.3499999999</v>
      </c>
      <c r="I492" s="77">
        <f t="shared" si="29"/>
        <v>29450</v>
      </c>
      <c r="J492" s="77">
        <f t="shared" si="30"/>
        <v>500944.50000000006</v>
      </c>
      <c r="K492" s="77">
        <f t="shared" si="31"/>
        <v>0</v>
      </c>
    </row>
    <row r="493" spans="1:11" s="77" customFormat="1">
      <c r="A493" s="82">
        <v>2016</v>
      </c>
      <c r="B493" s="82">
        <v>4050</v>
      </c>
      <c r="C493" s="83" t="s">
        <v>513</v>
      </c>
      <c r="D493" s="83" t="s">
        <v>504</v>
      </c>
      <c r="E493" s="84">
        <v>29820</v>
      </c>
      <c r="F493" s="85">
        <v>18.143999999999998</v>
      </c>
      <c r="G493" s="84">
        <v>230.5</v>
      </c>
      <c r="H493" s="86">
        <f t="shared" si="28"/>
        <v>1247129.6543999999</v>
      </c>
      <c r="I493" s="77">
        <f t="shared" si="29"/>
        <v>29820</v>
      </c>
      <c r="J493" s="77">
        <f t="shared" si="30"/>
        <v>541054.07999999996</v>
      </c>
      <c r="K493" s="77">
        <f t="shared" si="31"/>
        <v>0</v>
      </c>
    </row>
    <row r="494" spans="1:11" s="77" customFormat="1">
      <c r="A494" s="82">
        <v>2016</v>
      </c>
      <c r="B494" s="82">
        <v>4050</v>
      </c>
      <c r="C494" s="83" t="s">
        <v>513</v>
      </c>
      <c r="D494" s="83" t="s">
        <v>504</v>
      </c>
      <c r="E494" s="84">
        <v>45270</v>
      </c>
      <c r="F494" s="85">
        <v>17.884</v>
      </c>
      <c r="G494" s="84">
        <v>215.5</v>
      </c>
      <c r="H494" s="86">
        <f t="shared" si="28"/>
        <v>1744706.7053999999</v>
      </c>
      <c r="I494" s="77">
        <f t="shared" si="29"/>
        <v>45270</v>
      </c>
      <c r="J494" s="77">
        <f t="shared" si="30"/>
        <v>809608.68</v>
      </c>
      <c r="K494" s="77">
        <f t="shared" si="31"/>
        <v>0</v>
      </c>
    </row>
    <row r="495" spans="1:11" s="77" customFormat="1">
      <c r="A495" s="82">
        <v>2016</v>
      </c>
      <c r="B495" s="82">
        <v>4050</v>
      </c>
      <c r="C495" s="83" t="s">
        <v>513</v>
      </c>
      <c r="D495" s="83" t="s">
        <v>504</v>
      </c>
      <c r="E495" s="84">
        <v>14946</v>
      </c>
      <c r="F495" s="85">
        <v>17.391999999999999</v>
      </c>
      <c r="G495" s="84">
        <v>209.4</v>
      </c>
      <c r="H495" s="86">
        <f t="shared" si="28"/>
        <v>544316.10220799991</v>
      </c>
      <c r="I495" s="77">
        <f t="shared" si="29"/>
        <v>14946</v>
      </c>
      <c r="J495" s="77">
        <f t="shared" si="30"/>
        <v>259940.83199999999</v>
      </c>
      <c r="K495" s="77">
        <f t="shared" si="31"/>
        <v>0</v>
      </c>
    </row>
    <row r="496" spans="1:11" s="77" customFormat="1">
      <c r="A496" s="82">
        <v>2016</v>
      </c>
      <c r="B496" s="82">
        <v>4050</v>
      </c>
      <c r="C496" s="83" t="s">
        <v>513</v>
      </c>
      <c r="D496" s="83" t="s">
        <v>504</v>
      </c>
      <c r="E496" s="84">
        <v>14814</v>
      </c>
      <c r="F496" s="85">
        <v>17.626000000000001</v>
      </c>
      <c r="G496" s="84">
        <v>210.9</v>
      </c>
      <c r="H496" s="86">
        <f t="shared" si="28"/>
        <v>550684.28847599996</v>
      </c>
      <c r="I496" s="77">
        <f t="shared" si="29"/>
        <v>14814</v>
      </c>
      <c r="J496" s="77">
        <f t="shared" si="30"/>
        <v>261111.56400000001</v>
      </c>
      <c r="K496" s="77">
        <f t="shared" si="31"/>
        <v>0</v>
      </c>
    </row>
    <row r="497" spans="1:11" s="77" customFormat="1">
      <c r="A497" s="82">
        <v>2016</v>
      </c>
      <c r="B497" s="82">
        <v>4078</v>
      </c>
      <c r="C497" s="83" t="s">
        <v>513</v>
      </c>
      <c r="D497" s="83" t="s">
        <v>504</v>
      </c>
      <c r="E497" s="84">
        <v>32882</v>
      </c>
      <c r="F497" s="85">
        <v>18.09</v>
      </c>
      <c r="G497" s="84">
        <v>235.2</v>
      </c>
      <c r="H497" s="86">
        <f t="shared" si="28"/>
        <v>1399052.81376</v>
      </c>
      <c r="I497" s="77">
        <f t="shared" si="29"/>
        <v>32882</v>
      </c>
      <c r="J497" s="77">
        <f t="shared" si="30"/>
        <v>594835.38</v>
      </c>
      <c r="K497" s="77">
        <f t="shared" si="31"/>
        <v>0</v>
      </c>
    </row>
    <row r="498" spans="1:11" s="77" customFormat="1">
      <c r="A498" s="82">
        <v>2016</v>
      </c>
      <c r="B498" s="82">
        <v>4078</v>
      </c>
      <c r="C498" s="83" t="s">
        <v>513</v>
      </c>
      <c r="D498" s="83" t="s">
        <v>504</v>
      </c>
      <c r="E498" s="84">
        <v>82565</v>
      </c>
      <c r="F498" s="85">
        <v>17.71</v>
      </c>
      <c r="G498" s="84">
        <v>245.5</v>
      </c>
      <c r="H498" s="86">
        <f t="shared" si="28"/>
        <v>3589765.1982500004</v>
      </c>
      <c r="I498" s="77">
        <f t="shared" si="29"/>
        <v>82565</v>
      </c>
      <c r="J498" s="77">
        <f t="shared" si="30"/>
        <v>1462226.1500000001</v>
      </c>
      <c r="K498" s="77">
        <f t="shared" si="31"/>
        <v>0</v>
      </c>
    </row>
    <row r="499" spans="1:11" s="77" customFormat="1">
      <c r="A499" s="82">
        <v>2016</v>
      </c>
      <c r="B499" s="82">
        <v>4078</v>
      </c>
      <c r="C499" s="83" t="s">
        <v>513</v>
      </c>
      <c r="D499" s="83" t="s">
        <v>504</v>
      </c>
      <c r="E499" s="84">
        <v>16749</v>
      </c>
      <c r="F499" s="85">
        <v>17.510000000000002</v>
      </c>
      <c r="G499" s="84">
        <v>238.5</v>
      </c>
      <c r="H499" s="86">
        <f t="shared" si="28"/>
        <v>699460.85115</v>
      </c>
      <c r="I499" s="77">
        <f t="shared" si="29"/>
        <v>16749</v>
      </c>
      <c r="J499" s="77">
        <f t="shared" si="30"/>
        <v>293274.99000000005</v>
      </c>
      <c r="K499" s="77">
        <f t="shared" si="31"/>
        <v>0</v>
      </c>
    </row>
    <row r="500" spans="1:11" s="77" customFormat="1">
      <c r="A500" s="82">
        <v>2016</v>
      </c>
      <c r="B500" s="82">
        <v>4078</v>
      </c>
      <c r="C500" s="83" t="s">
        <v>513</v>
      </c>
      <c r="D500" s="83" t="s">
        <v>504</v>
      </c>
      <c r="E500" s="84">
        <v>122</v>
      </c>
      <c r="F500" s="85">
        <v>17.86</v>
      </c>
      <c r="G500" s="84">
        <v>253.2</v>
      </c>
      <c r="H500" s="86">
        <f t="shared" si="28"/>
        <v>5517.0254399999994</v>
      </c>
      <c r="I500" s="77">
        <f t="shared" si="29"/>
        <v>122</v>
      </c>
      <c r="J500" s="77">
        <f t="shared" si="30"/>
        <v>2178.92</v>
      </c>
      <c r="K500" s="77">
        <f t="shared" si="31"/>
        <v>0</v>
      </c>
    </row>
    <row r="501" spans="1:11" s="77" customFormat="1">
      <c r="A501" s="82">
        <v>2016</v>
      </c>
      <c r="B501" s="82">
        <v>4125</v>
      </c>
      <c r="C501" s="83" t="s">
        <v>503</v>
      </c>
      <c r="D501" s="83" t="s">
        <v>504</v>
      </c>
      <c r="E501" s="84">
        <v>592</v>
      </c>
      <c r="F501" s="85">
        <v>23.1</v>
      </c>
      <c r="G501" s="84">
        <v>303.8</v>
      </c>
      <c r="H501" s="86">
        <f t="shared" si="28"/>
        <v>41545.257600000004</v>
      </c>
      <c r="I501" s="77">
        <f t="shared" si="29"/>
        <v>592</v>
      </c>
      <c r="J501" s="77">
        <f t="shared" si="30"/>
        <v>13675.2</v>
      </c>
      <c r="K501" s="77">
        <f t="shared" si="31"/>
        <v>0</v>
      </c>
    </row>
    <row r="502" spans="1:11" s="77" customFormat="1">
      <c r="A502" s="82">
        <v>2016</v>
      </c>
      <c r="B502" s="82">
        <v>4158</v>
      </c>
      <c r="C502" s="83" t="s">
        <v>513</v>
      </c>
      <c r="D502" s="83" t="s">
        <v>504</v>
      </c>
      <c r="E502" s="84">
        <v>199689</v>
      </c>
      <c r="F502" s="85">
        <v>15.84</v>
      </c>
      <c r="G502" s="84">
        <v>102.8</v>
      </c>
      <c r="H502" s="86">
        <f t="shared" si="28"/>
        <v>3251639.82528</v>
      </c>
      <c r="I502" s="77">
        <f t="shared" si="29"/>
        <v>199689</v>
      </c>
      <c r="J502" s="77">
        <f t="shared" si="30"/>
        <v>3163073.76</v>
      </c>
      <c r="K502" s="77">
        <f t="shared" si="31"/>
        <v>0</v>
      </c>
    </row>
    <row r="503" spans="1:11" s="77" customFormat="1">
      <c r="A503" s="82">
        <v>2016</v>
      </c>
      <c r="B503" s="82">
        <v>4158</v>
      </c>
      <c r="C503" s="83" t="s">
        <v>513</v>
      </c>
      <c r="D503" s="83" t="s">
        <v>504</v>
      </c>
      <c r="E503" s="84">
        <v>15798</v>
      </c>
      <c r="F503" s="85">
        <v>18.271999999999998</v>
      </c>
      <c r="G503" s="84">
        <v>94.4</v>
      </c>
      <c r="H503" s="86">
        <f t="shared" si="28"/>
        <v>272496.03686399997</v>
      </c>
      <c r="I503" s="77">
        <f t="shared" si="29"/>
        <v>15798</v>
      </c>
      <c r="J503" s="77">
        <f t="shared" si="30"/>
        <v>288661.05599999998</v>
      </c>
      <c r="K503" s="77">
        <f t="shared" si="31"/>
        <v>0</v>
      </c>
    </row>
    <row r="504" spans="1:11" s="77" customFormat="1">
      <c r="A504" s="82">
        <v>2016</v>
      </c>
      <c r="B504" s="82">
        <v>4158</v>
      </c>
      <c r="C504" s="83" t="s">
        <v>513</v>
      </c>
      <c r="D504" s="83" t="s">
        <v>504</v>
      </c>
      <c r="E504" s="84">
        <v>76884</v>
      </c>
      <c r="F504" s="85">
        <v>16.712</v>
      </c>
      <c r="G504" s="84">
        <v>103.8</v>
      </c>
      <c r="H504" s="86">
        <f t="shared" si="28"/>
        <v>1333711.0535040002</v>
      </c>
      <c r="I504" s="77">
        <f t="shared" si="29"/>
        <v>76884</v>
      </c>
      <c r="J504" s="77">
        <f t="shared" si="30"/>
        <v>1284885.4080000001</v>
      </c>
      <c r="K504" s="77">
        <f t="shared" si="31"/>
        <v>0</v>
      </c>
    </row>
    <row r="505" spans="1:11" s="77" customFormat="1">
      <c r="A505" s="82">
        <v>2016</v>
      </c>
      <c r="B505" s="82">
        <v>4162</v>
      </c>
      <c r="C505" s="83" t="s">
        <v>513</v>
      </c>
      <c r="D505" s="83" t="s">
        <v>504</v>
      </c>
      <c r="E505" s="84">
        <v>237931</v>
      </c>
      <c r="F505" s="85">
        <v>19.574000000000002</v>
      </c>
      <c r="G505" s="84">
        <v>219.9</v>
      </c>
      <c r="H505" s="86">
        <f t="shared" si="28"/>
        <v>10241317.805405999</v>
      </c>
      <c r="I505" s="77">
        <f t="shared" si="29"/>
        <v>237931</v>
      </c>
      <c r="J505" s="77">
        <f t="shared" si="30"/>
        <v>4657261.3940000003</v>
      </c>
      <c r="K505" s="77">
        <f t="shared" si="31"/>
        <v>0</v>
      </c>
    </row>
    <row r="506" spans="1:11" s="77" customFormat="1">
      <c r="A506" s="82">
        <v>2016</v>
      </c>
      <c r="B506" s="82">
        <v>4271</v>
      </c>
      <c r="C506" s="83" t="s">
        <v>513</v>
      </c>
      <c r="D506" s="83" t="s">
        <v>504</v>
      </c>
      <c r="E506" s="84">
        <v>42950</v>
      </c>
      <c r="F506" s="85">
        <v>17.591999999999999</v>
      </c>
      <c r="G506" s="84">
        <v>227.8</v>
      </c>
      <c r="H506" s="86">
        <f t="shared" si="28"/>
        <v>1721203.0392</v>
      </c>
      <c r="I506" s="77">
        <f t="shared" si="29"/>
        <v>42950</v>
      </c>
      <c r="J506" s="77">
        <f t="shared" si="30"/>
        <v>755576.39999999991</v>
      </c>
      <c r="K506" s="77">
        <f t="shared" si="31"/>
        <v>0</v>
      </c>
    </row>
    <row r="507" spans="1:11" s="77" customFormat="1">
      <c r="A507" s="82">
        <v>2016</v>
      </c>
      <c r="B507" s="82">
        <v>4941</v>
      </c>
      <c r="C507" s="83" t="s">
        <v>503</v>
      </c>
      <c r="D507" s="83" t="s">
        <v>504</v>
      </c>
      <c r="E507" s="84">
        <v>477854</v>
      </c>
      <c r="F507" s="85">
        <v>21.46</v>
      </c>
      <c r="G507" s="84">
        <v>232.4</v>
      </c>
      <c r="H507" s="86">
        <f t="shared" si="28"/>
        <v>23832031.656159997</v>
      </c>
      <c r="I507" s="77">
        <f t="shared" si="29"/>
        <v>477854</v>
      </c>
      <c r="J507" s="77">
        <f t="shared" si="30"/>
        <v>10254746.84</v>
      </c>
      <c r="K507" s="77">
        <f t="shared" si="31"/>
        <v>0</v>
      </c>
    </row>
    <row r="508" spans="1:11" s="77" customFormat="1">
      <c r="A508" s="82">
        <v>2016</v>
      </c>
      <c r="B508" s="82">
        <v>6002</v>
      </c>
      <c r="C508" s="83" t="s">
        <v>513</v>
      </c>
      <c r="D508" s="83" t="s">
        <v>504</v>
      </c>
      <c r="E508" s="84">
        <v>48017</v>
      </c>
      <c r="F508" s="85">
        <v>18.007999999999999</v>
      </c>
      <c r="G508" s="84">
        <v>140.9</v>
      </c>
      <c r="H508" s="86">
        <f t="shared" si="28"/>
        <v>1218348.4016239999</v>
      </c>
      <c r="I508" s="77">
        <f t="shared" si="29"/>
        <v>48017</v>
      </c>
      <c r="J508" s="77">
        <f t="shared" si="30"/>
        <v>864690.13599999994</v>
      </c>
      <c r="K508" s="77">
        <f t="shared" si="31"/>
        <v>0</v>
      </c>
    </row>
    <row r="509" spans="1:11" s="77" customFormat="1">
      <c r="A509" s="82">
        <v>2016</v>
      </c>
      <c r="B509" s="82">
        <v>6002</v>
      </c>
      <c r="C509" s="83" t="s">
        <v>513</v>
      </c>
      <c r="D509" s="83" t="s">
        <v>504</v>
      </c>
      <c r="E509" s="84">
        <v>144323</v>
      </c>
      <c r="F509" s="85">
        <v>17.579999999999998</v>
      </c>
      <c r="G509" s="84">
        <v>169.5</v>
      </c>
      <c r="H509" s="86">
        <f t="shared" si="28"/>
        <v>4300551.1863000002</v>
      </c>
      <c r="I509" s="77">
        <f t="shared" si="29"/>
        <v>144323</v>
      </c>
      <c r="J509" s="77">
        <f t="shared" si="30"/>
        <v>2537198.34</v>
      </c>
      <c r="K509" s="77">
        <f t="shared" si="31"/>
        <v>0</v>
      </c>
    </row>
    <row r="510" spans="1:11" s="77" customFormat="1">
      <c r="A510" s="82">
        <v>2016</v>
      </c>
      <c r="B510" s="82">
        <v>6002</v>
      </c>
      <c r="C510" s="83" t="s">
        <v>513</v>
      </c>
      <c r="D510" s="83" t="s">
        <v>504</v>
      </c>
      <c r="E510" s="84">
        <v>127556</v>
      </c>
      <c r="F510" s="85">
        <v>17.404</v>
      </c>
      <c r="G510" s="84">
        <v>156.6</v>
      </c>
      <c r="H510" s="86">
        <f t="shared" si="28"/>
        <v>3476495.9211839996</v>
      </c>
      <c r="I510" s="77">
        <f t="shared" si="29"/>
        <v>127556</v>
      </c>
      <c r="J510" s="77">
        <f t="shared" si="30"/>
        <v>2219984.6239999998</v>
      </c>
      <c r="K510" s="77">
        <f t="shared" si="31"/>
        <v>0</v>
      </c>
    </row>
    <row r="511" spans="1:11" s="77" customFormat="1">
      <c r="A511" s="82">
        <v>2016</v>
      </c>
      <c r="B511" s="82">
        <v>6002</v>
      </c>
      <c r="C511" s="83" t="s">
        <v>513</v>
      </c>
      <c r="D511" s="83" t="s">
        <v>504</v>
      </c>
      <c r="E511" s="84">
        <v>175859</v>
      </c>
      <c r="F511" s="85">
        <v>17.827999999999999</v>
      </c>
      <c r="G511" s="84">
        <v>160.19999999999999</v>
      </c>
      <c r="H511" s="86">
        <f t="shared" si="28"/>
        <v>5022613.2317039995</v>
      </c>
      <c r="I511" s="77">
        <f t="shared" si="29"/>
        <v>175859</v>
      </c>
      <c r="J511" s="77">
        <f t="shared" si="30"/>
        <v>3135214.2519999999</v>
      </c>
      <c r="K511" s="77">
        <f t="shared" si="31"/>
        <v>0</v>
      </c>
    </row>
    <row r="512" spans="1:11" s="77" customFormat="1">
      <c r="A512" s="82">
        <v>2016</v>
      </c>
      <c r="B512" s="82">
        <v>6002</v>
      </c>
      <c r="C512" s="83" t="s">
        <v>513</v>
      </c>
      <c r="D512" s="83" t="s">
        <v>504</v>
      </c>
      <c r="E512" s="84">
        <v>48047</v>
      </c>
      <c r="F512" s="85">
        <v>17.786000000000001</v>
      </c>
      <c r="G512" s="84">
        <v>154.69999999999999</v>
      </c>
      <c r="H512" s="86">
        <f t="shared" si="28"/>
        <v>1322010.4182740001</v>
      </c>
      <c r="I512" s="77">
        <f t="shared" si="29"/>
        <v>48047</v>
      </c>
      <c r="J512" s="77">
        <f t="shared" si="30"/>
        <v>854563.94200000004</v>
      </c>
      <c r="K512" s="77">
        <f t="shared" si="31"/>
        <v>0</v>
      </c>
    </row>
    <row r="513" spans="1:11" s="77" customFormat="1">
      <c r="A513" s="82">
        <v>2016</v>
      </c>
      <c r="B513" s="82">
        <v>6002</v>
      </c>
      <c r="C513" s="83" t="s">
        <v>513</v>
      </c>
      <c r="D513" s="83" t="s">
        <v>504</v>
      </c>
      <c r="E513" s="84">
        <v>47946</v>
      </c>
      <c r="F513" s="85">
        <v>18.021999999999998</v>
      </c>
      <c r="G513" s="84">
        <v>143.4</v>
      </c>
      <c r="H513" s="86">
        <f t="shared" si="28"/>
        <v>1239094.7524080002</v>
      </c>
      <c r="I513" s="77">
        <f t="shared" si="29"/>
        <v>47946</v>
      </c>
      <c r="J513" s="77">
        <f t="shared" si="30"/>
        <v>864082.81199999992</v>
      </c>
      <c r="K513" s="77">
        <f t="shared" si="31"/>
        <v>0</v>
      </c>
    </row>
    <row r="514" spans="1:11" s="77" customFormat="1">
      <c r="A514" s="82">
        <v>2016</v>
      </c>
      <c r="B514" s="82">
        <v>6002</v>
      </c>
      <c r="C514" s="83" t="s">
        <v>513</v>
      </c>
      <c r="D514" s="83" t="s">
        <v>504</v>
      </c>
      <c r="E514" s="84">
        <v>127647</v>
      </c>
      <c r="F514" s="85">
        <v>17.553999999999998</v>
      </c>
      <c r="G514" s="84">
        <v>163.69999999999999</v>
      </c>
      <c r="H514" s="86">
        <f t="shared" si="28"/>
        <v>3668051.1720059994</v>
      </c>
      <c r="I514" s="77">
        <f t="shared" si="29"/>
        <v>127647</v>
      </c>
      <c r="J514" s="77">
        <f t="shared" si="30"/>
        <v>2240715.4379999996</v>
      </c>
      <c r="K514" s="77">
        <f t="shared" si="31"/>
        <v>0</v>
      </c>
    </row>
    <row r="515" spans="1:11" s="77" customFormat="1">
      <c r="A515" s="82">
        <v>2016</v>
      </c>
      <c r="B515" s="82">
        <v>6004</v>
      </c>
      <c r="C515" s="83" t="s">
        <v>503</v>
      </c>
      <c r="D515" s="83" t="s">
        <v>504</v>
      </c>
      <c r="E515" s="84">
        <v>184983</v>
      </c>
      <c r="F515" s="85">
        <v>25.11</v>
      </c>
      <c r="G515" s="84" t="s">
        <v>514</v>
      </c>
      <c r="H515" s="86" t="str">
        <f t="shared" si="28"/>
        <v/>
      </c>
      <c r="I515" s="77" t="str">
        <f t="shared" si="29"/>
        <v/>
      </c>
      <c r="J515" s="77" t="str">
        <f t="shared" si="30"/>
        <v/>
      </c>
      <c r="K515" s="77">
        <f t="shared" si="31"/>
        <v>0</v>
      </c>
    </row>
    <row r="516" spans="1:11" s="77" customFormat="1">
      <c r="A516" s="82">
        <v>2016</v>
      </c>
      <c r="B516" s="82">
        <v>6004</v>
      </c>
      <c r="C516" s="83" t="s">
        <v>503</v>
      </c>
      <c r="D516" s="83" t="s">
        <v>504</v>
      </c>
      <c r="E516" s="84">
        <v>59385</v>
      </c>
      <c r="F516" s="85">
        <v>25.1</v>
      </c>
      <c r="G516" s="84" t="s">
        <v>514</v>
      </c>
      <c r="H516" s="86" t="str">
        <f t="shared" si="28"/>
        <v/>
      </c>
      <c r="I516" s="77" t="str">
        <f t="shared" si="29"/>
        <v/>
      </c>
      <c r="J516" s="77" t="str">
        <f t="shared" si="30"/>
        <v/>
      </c>
      <c r="K516" s="77">
        <f t="shared" si="31"/>
        <v>0</v>
      </c>
    </row>
    <row r="517" spans="1:11" s="77" customFormat="1">
      <c r="A517" s="82">
        <v>2016</v>
      </c>
      <c r="B517" s="82">
        <v>6009</v>
      </c>
      <c r="C517" s="83" t="s">
        <v>513</v>
      </c>
      <c r="D517" s="83" t="s">
        <v>504</v>
      </c>
      <c r="E517" s="84">
        <v>97261</v>
      </c>
      <c r="F517" s="85">
        <v>18.010000000000002</v>
      </c>
      <c r="G517" s="84">
        <v>248.3</v>
      </c>
      <c r="H517" s="86">
        <f t="shared" si="28"/>
        <v>4349398.1246300004</v>
      </c>
      <c r="I517" s="77">
        <f t="shared" si="29"/>
        <v>97261</v>
      </c>
      <c r="J517" s="77">
        <f t="shared" si="30"/>
        <v>1751670.61</v>
      </c>
      <c r="K517" s="77">
        <f t="shared" si="31"/>
        <v>0</v>
      </c>
    </row>
    <row r="518" spans="1:11" s="77" customFormat="1">
      <c r="A518" s="82">
        <v>2016</v>
      </c>
      <c r="B518" s="82">
        <v>6009</v>
      </c>
      <c r="C518" s="83" t="s">
        <v>513</v>
      </c>
      <c r="D518" s="83" t="s">
        <v>504</v>
      </c>
      <c r="E518" s="84">
        <v>65027</v>
      </c>
      <c r="F518" s="85">
        <v>17.16</v>
      </c>
      <c r="G518" s="84">
        <v>237.7</v>
      </c>
      <c r="H518" s="86">
        <f t="shared" si="28"/>
        <v>2652407.1116399998</v>
      </c>
      <c r="I518" s="77">
        <f t="shared" si="29"/>
        <v>65027</v>
      </c>
      <c r="J518" s="77">
        <f t="shared" si="30"/>
        <v>1115863.32</v>
      </c>
      <c r="K518" s="77">
        <f t="shared" si="31"/>
        <v>0</v>
      </c>
    </row>
    <row r="519" spans="1:11" s="77" customFormat="1">
      <c r="A519" s="82">
        <v>2016</v>
      </c>
      <c r="B519" s="82">
        <v>6009</v>
      </c>
      <c r="C519" s="83" t="s">
        <v>513</v>
      </c>
      <c r="D519" s="83" t="s">
        <v>504</v>
      </c>
      <c r="E519" s="84">
        <v>16439</v>
      </c>
      <c r="F519" s="85">
        <v>16.89</v>
      </c>
      <c r="G519" s="84">
        <v>230.7</v>
      </c>
      <c r="H519" s="86">
        <f t="shared" ref="H519:H582" si="32">IF(I519="","",G519/100*F519*E519)</f>
        <v>640549.41596999997</v>
      </c>
      <c r="I519" s="77">
        <f t="shared" ref="I519:I582" si="33">IF(OR(G519=".",F519=".",E519="."),"",E519)</f>
        <v>16439</v>
      </c>
      <c r="J519" s="77">
        <f t="shared" ref="J519:J582" si="34">IF(I519="","",F519*I519)</f>
        <v>277654.71000000002</v>
      </c>
      <c r="K519" s="77">
        <f t="shared" ref="K519:K582" si="35">IF(C519="LIG",1,0)</f>
        <v>0</v>
      </c>
    </row>
    <row r="520" spans="1:11" s="77" customFormat="1">
      <c r="A520" s="82">
        <v>2016</v>
      </c>
      <c r="B520" s="82">
        <v>6009</v>
      </c>
      <c r="C520" s="83" t="s">
        <v>513</v>
      </c>
      <c r="D520" s="83" t="s">
        <v>504</v>
      </c>
      <c r="E520" s="84">
        <v>81630</v>
      </c>
      <c r="F520" s="85">
        <v>16.87</v>
      </c>
      <c r="G520" s="84">
        <v>237.4</v>
      </c>
      <c r="H520" s="86">
        <f t="shared" si="32"/>
        <v>3269230.8894000007</v>
      </c>
      <c r="I520" s="77">
        <f t="shared" si="33"/>
        <v>81630</v>
      </c>
      <c r="J520" s="77">
        <f t="shared" si="34"/>
        <v>1377098.1</v>
      </c>
      <c r="K520" s="77">
        <f t="shared" si="35"/>
        <v>0</v>
      </c>
    </row>
    <row r="521" spans="1:11" s="77" customFormat="1">
      <c r="A521" s="82">
        <v>2016</v>
      </c>
      <c r="B521" s="82">
        <v>6009</v>
      </c>
      <c r="C521" s="83" t="s">
        <v>513</v>
      </c>
      <c r="D521" s="83" t="s">
        <v>504</v>
      </c>
      <c r="E521" s="84">
        <v>48938</v>
      </c>
      <c r="F521" s="85">
        <v>17.57</v>
      </c>
      <c r="G521" s="84">
        <v>246.1</v>
      </c>
      <c r="H521" s="86">
        <f t="shared" si="32"/>
        <v>2116067.8642600002</v>
      </c>
      <c r="I521" s="77">
        <f t="shared" si="33"/>
        <v>48938</v>
      </c>
      <c r="J521" s="77">
        <f t="shared" si="34"/>
        <v>859840.66</v>
      </c>
      <c r="K521" s="77">
        <f t="shared" si="35"/>
        <v>0</v>
      </c>
    </row>
    <row r="522" spans="1:11" s="77" customFormat="1">
      <c r="A522" s="82">
        <v>2016</v>
      </c>
      <c r="B522" s="82">
        <v>6009</v>
      </c>
      <c r="C522" s="83" t="s">
        <v>513</v>
      </c>
      <c r="D522" s="83" t="s">
        <v>504</v>
      </c>
      <c r="E522" s="84">
        <v>32225</v>
      </c>
      <c r="F522" s="85">
        <v>16.95</v>
      </c>
      <c r="G522" s="84">
        <v>251.6</v>
      </c>
      <c r="H522" s="86">
        <f t="shared" si="32"/>
        <v>1374273.7949999999</v>
      </c>
      <c r="I522" s="77">
        <f t="shared" si="33"/>
        <v>32225</v>
      </c>
      <c r="J522" s="77">
        <f t="shared" si="34"/>
        <v>546213.75</v>
      </c>
      <c r="K522" s="77">
        <f t="shared" si="35"/>
        <v>0</v>
      </c>
    </row>
    <row r="523" spans="1:11" s="77" customFormat="1">
      <c r="A523" s="82">
        <v>2016</v>
      </c>
      <c r="B523" s="82">
        <v>6016</v>
      </c>
      <c r="C523" s="83" t="s">
        <v>513</v>
      </c>
      <c r="D523" s="83" t="s">
        <v>504</v>
      </c>
      <c r="E523" s="84">
        <v>162442</v>
      </c>
      <c r="F523" s="85">
        <v>17.600000000000001</v>
      </c>
      <c r="G523" s="84" t="s">
        <v>514</v>
      </c>
      <c r="H523" s="86" t="str">
        <f t="shared" si="32"/>
        <v/>
      </c>
      <c r="I523" s="77" t="str">
        <f t="shared" si="33"/>
        <v/>
      </c>
      <c r="J523" s="77" t="str">
        <f t="shared" si="34"/>
        <v/>
      </c>
      <c r="K523" s="77">
        <f t="shared" si="35"/>
        <v>0</v>
      </c>
    </row>
    <row r="524" spans="1:11" s="77" customFormat="1">
      <c r="A524" s="82">
        <v>2016</v>
      </c>
      <c r="B524" s="82">
        <v>6017</v>
      </c>
      <c r="C524" s="83" t="s">
        <v>513</v>
      </c>
      <c r="D524" s="83" t="s">
        <v>504</v>
      </c>
      <c r="E524" s="84">
        <v>155386</v>
      </c>
      <c r="F524" s="85">
        <v>17.600000000000001</v>
      </c>
      <c r="G524" s="84" t="s">
        <v>514</v>
      </c>
      <c r="H524" s="86" t="str">
        <f t="shared" si="32"/>
        <v/>
      </c>
      <c r="I524" s="77" t="str">
        <f t="shared" si="33"/>
        <v/>
      </c>
      <c r="J524" s="77" t="str">
        <f t="shared" si="34"/>
        <v/>
      </c>
      <c r="K524" s="77">
        <f t="shared" si="35"/>
        <v>0</v>
      </c>
    </row>
    <row r="525" spans="1:11" s="77" customFormat="1">
      <c r="A525" s="82">
        <v>2016</v>
      </c>
      <c r="B525" s="82">
        <v>6017</v>
      </c>
      <c r="C525" s="83" t="s">
        <v>513</v>
      </c>
      <c r="D525" s="83" t="s">
        <v>504</v>
      </c>
      <c r="E525" s="84">
        <v>120877</v>
      </c>
      <c r="F525" s="85">
        <v>17.600000000000001</v>
      </c>
      <c r="G525" s="84" t="s">
        <v>514</v>
      </c>
      <c r="H525" s="86" t="str">
        <f t="shared" si="32"/>
        <v/>
      </c>
      <c r="I525" s="77" t="str">
        <f t="shared" si="33"/>
        <v/>
      </c>
      <c r="J525" s="77" t="str">
        <f t="shared" si="34"/>
        <v/>
      </c>
      <c r="K525" s="77">
        <f t="shared" si="35"/>
        <v>0</v>
      </c>
    </row>
    <row r="526" spans="1:11" s="77" customFormat="1">
      <c r="A526" s="82">
        <v>2016</v>
      </c>
      <c r="B526" s="82">
        <v>6017</v>
      </c>
      <c r="C526" s="83" t="s">
        <v>513</v>
      </c>
      <c r="D526" s="83" t="s">
        <v>504</v>
      </c>
      <c r="E526" s="84">
        <v>17166</v>
      </c>
      <c r="F526" s="85">
        <v>17.600000000000001</v>
      </c>
      <c r="G526" s="84" t="s">
        <v>514</v>
      </c>
      <c r="H526" s="86" t="str">
        <f t="shared" si="32"/>
        <v/>
      </c>
      <c r="I526" s="77" t="str">
        <f t="shared" si="33"/>
        <v/>
      </c>
      <c r="J526" s="77" t="str">
        <f t="shared" si="34"/>
        <v/>
      </c>
      <c r="K526" s="77">
        <f t="shared" si="35"/>
        <v>0</v>
      </c>
    </row>
    <row r="527" spans="1:11" s="77" customFormat="1">
      <c r="A527" s="82">
        <v>2016</v>
      </c>
      <c r="B527" s="82">
        <v>6018</v>
      </c>
      <c r="C527" s="83" t="s">
        <v>503</v>
      </c>
      <c r="D527" s="83" t="s">
        <v>504</v>
      </c>
      <c r="E527" s="84">
        <v>24210</v>
      </c>
      <c r="F527" s="85">
        <v>23.12</v>
      </c>
      <c r="G527" s="84">
        <v>219.6</v>
      </c>
      <c r="H527" s="86">
        <f t="shared" si="32"/>
        <v>1229178.4992</v>
      </c>
      <c r="I527" s="77">
        <f t="shared" si="33"/>
        <v>24210</v>
      </c>
      <c r="J527" s="77">
        <f t="shared" si="34"/>
        <v>559735.20000000007</v>
      </c>
      <c r="K527" s="77">
        <f t="shared" si="35"/>
        <v>0</v>
      </c>
    </row>
    <row r="528" spans="1:11" s="77" customFormat="1">
      <c r="A528" s="82">
        <v>2016</v>
      </c>
      <c r="B528" s="82">
        <v>6018</v>
      </c>
      <c r="C528" s="83" t="s">
        <v>503</v>
      </c>
      <c r="D528" s="83" t="s">
        <v>504</v>
      </c>
      <c r="E528" s="84">
        <v>1485</v>
      </c>
      <c r="F528" s="85">
        <v>25.173999999999999</v>
      </c>
      <c r="G528" s="84">
        <v>226</v>
      </c>
      <c r="H528" s="86">
        <f t="shared" si="32"/>
        <v>84486.461399999986</v>
      </c>
      <c r="I528" s="77">
        <f t="shared" si="33"/>
        <v>1485</v>
      </c>
      <c r="J528" s="77">
        <f t="shared" si="34"/>
        <v>37383.39</v>
      </c>
      <c r="K528" s="77">
        <f t="shared" si="35"/>
        <v>0</v>
      </c>
    </row>
    <row r="529" spans="1:11" s="77" customFormat="1">
      <c r="A529" s="82">
        <v>2016</v>
      </c>
      <c r="B529" s="82">
        <v>6018</v>
      </c>
      <c r="C529" s="83" t="s">
        <v>503</v>
      </c>
      <c r="D529" s="83" t="s">
        <v>504</v>
      </c>
      <c r="E529" s="84">
        <v>26955</v>
      </c>
      <c r="F529" s="85">
        <v>22.916</v>
      </c>
      <c r="G529" s="84">
        <v>226.8</v>
      </c>
      <c r="H529" s="86">
        <f t="shared" si="32"/>
        <v>1400945.36904</v>
      </c>
      <c r="I529" s="77">
        <f t="shared" si="33"/>
        <v>26955</v>
      </c>
      <c r="J529" s="77">
        <f t="shared" si="34"/>
        <v>617700.78</v>
      </c>
      <c r="K529" s="77">
        <f t="shared" si="35"/>
        <v>0</v>
      </c>
    </row>
    <row r="530" spans="1:11" s="77" customFormat="1">
      <c r="A530" s="82">
        <v>2016</v>
      </c>
      <c r="B530" s="82">
        <v>6018</v>
      </c>
      <c r="C530" s="83" t="s">
        <v>503</v>
      </c>
      <c r="D530" s="83" t="s">
        <v>504</v>
      </c>
      <c r="E530" s="84">
        <v>29453</v>
      </c>
      <c r="F530" s="85">
        <v>25.082000000000001</v>
      </c>
      <c r="G530" s="84">
        <v>213.9</v>
      </c>
      <c r="H530" s="86">
        <f t="shared" si="32"/>
        <v>1580165.1722940004</v>
      </c>
      <c r="I530" s="77">
        <f t="shared" si="33"/>
        <v>29453</v>
      </c>
      <c r="J530" s="77">
        <f t="shared" si="34"/>
        <v>738740.14600000007</v>
      </c>
      <c r="K530" s="77">
        <f t="shared" si="35"/>
        <v>0</v>
      </c>
    </row>
    <row r="531" spans="1:11" s="77" customFormat="1">
      <c r="A531" s="82">
        <v>2016</v>
      </c>
      <c r="B531" s="82">
        <v>6018</v>
      </c>
      <c r="C531" s="83" t="s">
        <v>503</v>
      </c>
      <c r="D531" s="83" t="s">
        <v>504</v>
      </c>
      <c r="E531" s="84">
        <v>22330</v>
      </c>
      <c r="F531" s="85">
        <v>22.986000000000001</v>
      </c>
      <c r="G531" s="84">
        <v>217.2</v>
      </c>
      <c r="H531" s="86">
        <f t="shared" si="32"/>
        <v>1114838.46936</v>
      </c>
      <c r="I531" s="77">
        <f t="shared" si="33"/>
        <v>22330</v>
      </c>
      <c r="J531" s="77">
        <f t="shared" si="34"/>
        <v>513277.38</v>
      </c>
      <c r="K531" s="77">
        <f t="shared" si="35"/>
        <v>0</v>
      </c>
    </row>
    <row r="532" spans="1:11" s="77" customFormat="1">
      <c r="A532" s="82">
        <v>2016</v>
      </c>
      <c r="B532" s="82">
        <v>6018</v>
      </c>
      <c r="C532" s="83" t="s">
        <v>503</v>
      </c>
      <c r="D532" s="83" t="s">
        <v>504</v>
      </c>
      <c r="E532" s="84">
        <v>4651</v>
      </c>
      <c r="F532" s="85">
        <v>23.04</v>
      </c>
      <c r="G532" s="84">
        <v>224.7</v>
      </c>
      <c r="H532" s="86">
        <f t="shared" si="32"/>
        <v>240786.36288</v>
      </c>
      <c r="I532" s="77">
        <f t="shared" si="33"/>
        <v>4651</v>
      </c>
      <c r="J532" s="77">
        <f t="shared" si="34"/>
        <v>107159.03999999999</v>
      </c>
      <c r="K532" s="77">
        <f t="shared" si="35"/>
        <v>0</v>
      </c>
    </row>
    <row r="533" spans="1:11" s="77" customFormat="1">
      <c r="A533" s="82">
        <v>2016</v>
      </c>
      <c r="B533" s="82">
        <v>6018</v>
      </c>
      <c r="C533" s="83" t="s">
        <v>503</v>
      </c>
      <c r="D533" s="83" t="s">
        <v>504</v>
      </c>
      <c r="E533" s="84">
        <v>4923</v>
      </c>
      <c r="F533" s="85">
        <v>24.058</v>
      </c>
      <c r="G533" s="84">
        <v>179.1</v>
      </c>
      <c r="H533" s="86">
        <f t="shared" si="32"/>
        <v>212121.62339399999</v>
      </c>
      <c r="I533" s="77">
        <f t="shared" si="33"/>
        <v>4923</v>
      </c>
      <c r="J533" s="77">
        <f t="shared" si="34"/>
        <v>118437.534</v>
      </c>
      <c r="K533" s="77">
        <f t="shared" si="35"/>
        <v>0</v>
      </c>
    </row>
    <row r="534" spans="1:11" s="77" customFormat="1">
      <c r="A534" s="82">
        <v>2016</v>
      </c>
      <c r="B534" s="82">
        <v>6018</v>
      </c>
      <c r="C534" s="83" t="s">
        <v>503</v>
      </c>
      <c r="D534" s="83" t="s">
        <v>504</v>
      </c>
      <c r="E534" s="84">
        <v>18205</v>
      </c>
      <c r="F534" s="85">
        <v>25.861999999999998</v>
      </c>
      <c r="G534" s="84">
        <v>193.8</v>
      </c>
      <c r="H534" s="86">
        <f t="shared" si="32"/>
        <v>912444.72198000003</v>
      </c>
      <c r="I534" s="77">
        <f t="shared" si="33"/>
        <v>18205</v>
      </c>
      <c r="J534" s="77">
        <f t="shared" si="34"/>
        <v>470817.70999999996</v>
      </c>
      <c r="K534" s="77">
        <f t="shared" si="35"/>
        <v>0</v>
      </c>
    </row>
    <row r="535" spans="1:11" s="77" customFormat="1">
      <c r="A535" s="82">
        <v>2016</v>
      </c>
      <c r="B535" s="82">
        <v>6018</v>
      </c>
      <c r="C535" s="83" t="s">
        <v>503</v>
      </c>
      <c r="D535" s="83" t="s">
        <v>504</v>
      </c>
      <c r="E535" s="84">
        <v>29626</v>
      </c>
      <c r="F535" s="85">
        <v>24.216000000000001</v>
      </c>
      <c r="G535" s="84">
        <v>185.7</v>
      </c>
      <c r="H535" s="86">
        <f t="shared" si="32"/>
        <v>1332254.9121120002</v>
      </c>
      <c r="I535" s="77">
        <f t="shared" si="33"/>
        <v>29626</v>
      </c>
      <c r="J535" s="77">
        <f t="shared" si="34"/>
        <v>717423.21600000001</v>
      </c>
      <c r="K535" s="77">
        <f t="shared" si="35"/>
        <v>0</v>
      </c>
    </row>
    <row r="536" spans="1:11" s="77" customFormat="1">
      <c r="A536" s="82">
        <v>2016</v>
      </c>
      <c r="B536" s="82">
        <v>6019</v>
      </c>
      <c r="C536" s="83" t="s">
        <v>503</v>
      </c>
      <c r="D536" s="83" t="s">
        <v>504</v>
      </c>
      <c r="E536" s="84">
        <v>1536</v>
      </c>
      <c r="F536" s="85">
        <v>25.95</v>
      </c>
      <c r="G536" s="84" t="s">
        <v>514</v>
      </c>
      <c r="H536" s="86" t="str">
        <f t="shared" si="32"/>
        <v/>
      </c>
      <c r="I536" s="77" t="str">
        <f t="shared" si="33"/>
        <v/>
      </c>
      <c r="J536" s="77" t="str">
        <f t="shared" si="34"/>
        <v/>
      </c>
      <c r="K536" s="77">
        <f t="shared" si="35"/>
        <v>0</v>
      </c>
    </row>
    <row r="537" spans="1:11" s="77" customFormat="1">
      <c r="A537" s="82">
        <v>2016</v>
      </c>
      <c r="B537" s="82">
        <v>6019</v>
      </c>
      <c r="C537" s="83" t="s">
        <v>503</v>
      </c>
      <c r="D537" s="83" t="s">
        <v>504</v>
      </c>
      <c r="E537" s="84">
        <v>19941</v>
      </c>
      <c r="F537" s="85">
        <v>25.24</v>
      </c>
      <c r="G537" s="84" t="s">
        <v>514</v>
      </c>
      <c r="H537" s="86" t="str">
        <f t="shared" si="32"/>
        <v/>
      </c>
      <c r="I537" s="77" t="str">
        <f t="shared" si="33"/>
        <v/>
      </c>
      <c r="J537" s="77" t="str">
        <f t="shared" si="34"/>
        <v/>
      </c>
      <c r="K537" s="77">
        <f t="shared" si="35"/>
        <v>0</v>
      </c>
    </row>
    <row r="538" spans="1:11" s="77" customFormat="1">
      <c r="A538" s="82">
        <v>2016</v>
      </c>
      <c r="B538" s="82">
        <v>6021</v>
      </c>
      <c r="C538" s="83" t="s">
        <v>513</v>
      </c>
      <c r="D538" s="83" t="s">
        <v>504</v>
      </c>
      <c r="E538" s="84">
        <v>65214</v>
      </c>
      <c r="F538" s="85">
        <v>20.47</v>
      </c>
      <c r="G538" s="84">
        <v>234.4</v>
      </c>
      <c r="H538" s="86">
        <f t="shared" si="32"/>
        <v>3129077.2795199999</v>
      </c>
      <c r="I538" s="77">
        <f t="shared" si="33"/>
        <v>65214</v>
      </c>
      <c r="J538" s="77">
        <f t="shared" si="34"/>
        <v>1334930.5799999998</v>
      </c>
      <c r="K538" s="77">
        <f t="shared" si="35"/>
        <v>0</v>
      </c>
    </row>
    <row r="539" spans="1:11" s="77" customFormat="1">
      <c r="A539" s="82">
        <v>2016</v>
      </c>
      <c r="B539" s="82">
        <v>6021</v>
      </c>
      <c r="C539" s="83" t="s">
        <v>513</v>
      </c>
      <c r="D539" s="83" t="s">
        <v>504</v>
      </c>
      <c r="E539" s="84">
        <v>58367</v>
      </c>
      <c r="F539" s="85">
        <v>20.47</v>
      </c>
      <c r="G539" s="84">
        <v>263.8</v>
      </c>
      <c r="H539" s="86">
        <f t="shared" si="32"/>
        <v>3151809.8286199998</v>
      </c>
      <c r="I539" s="77">
        <f t="shared" si="33"/>
        <v>58367</v>
      </c>
      <c r="J539" s="77">
        <f t="shared" si="34"/>
        <v>1194772.49</v>
      </c>
      <c r="K539" s="77">
        <f t="shared" si="35"/>
        <v>0</v>
      </c>
    </row>
    <row r="540" spans="1:11" s="77" customFormat="1">
      <c r="A540" s="82">
        <v>2016</v>
      </c>
      <c r="B540" s="82">
        <v>6021</v>
      </c>
      <c r="C540" s="83" t="s">
        <v>513</v>
      </c>
      <c r="D540" s="83" t="s">
        <v>504</v>
      </c>
      <c r="E540" s="84">
        <v>162770</v>
      </c>
      <c r="F540" s="85">
        <v>19.84</v>
      </c>
      <c r="G540" s="84">
        <v>194</v>
      </c>
      <c r="H540" s="86">
        <f t="shared" si="32"/>
        <v>6264952.1919999989</v>
      </c>
      <c r="I540" s="77">
        <f t="shared" si="33"/>
        <v>162770</v>
      </c>
      <c r="J540" s="77">
        <f t="shared" si="34"/>
        <v>3229356.8</v>
      </c>
      <c r="K540" s="77">
        <f t="shared" si="35"/>
        <v>0</v>
      </c>
    </row>
    <row r="541" spans="1:11" s="77" customFormat="1">
      <c r="A541" s="82">
        <v>2016</v>
      </c>
      <c r="B541" s="82">
        <v>6030</v>
      </c>
      <c r="C541" s="83" t="s">
        <v>512</v>
      </c>
      <c r="D541" s="83" t="s">
        <v>504</v>
      </c>
      <c r="E541" s="84">
        <v>707037</v>
      </c>
      <c r="F541" s="85">
        <v>12.5</v>
      </c>
      <c r="G541" s="84">
        <v>150.30000000000001</v>
      </c>
      <c r="H541" s="86">
        <f t="shared" si="32"/>
        <v>13283457.637500001</v>
      </c>
      <c r="I541" s="77">
        <f t="shared" si="33"/>
        <v>707037</v>
      </c>
      <c r="J541" s="77">
        <f t="shared" si="34"/>
        <v>8837962.5</v>
      </c>
      <c r="K541" s="77">
        <f t="shared" si="35"/>
        <v>1</v>
      </c>
    </row>
    <row r="542" spans="1:11" s="77" customFormat="1">
      <c r="A542" s="82">
        <v>2016</v>
      </c>
      <c r="B542" s="82">
        <v>6031</v>
      </c>
      <c r="C542" s="83" t="s">
        <v>503</v>
      </c>
      <c r="D542" s="83" t="s">
        <v>504</v>
      </c>
      <c r="E542" s="84">
        <v>17812</v>
      </c>
      <c r="F542" s="85">
        <v>23.66</v>
      </c>
      <c r="G542" s="84">
        <v>234</v>
      </c>
      <c r="H542" s="86">
        <f t="shared" si="32"/>
        <v>986150.69279999996</v>
      </c>
      <c r="I542" s="77">
        <f t="shared" si="33"/>
        <v>17812</v>
      </c>
      <c r="J542" s="77">
        <f t="shared" si="34"/>
        <v>421431.92</v>
      </c>
      <c r="K542" s="77">
        <f t="shared" si="35"/>
        <v>0</v>
      </c>
    </row>
    <row r="543" spans="1:11" s="77" customFormat="1">
      <c r="A543" s="82">
        <v>2016</v>
      </c>
      <c r="B543" s="82">
        <v>6031</v>
      </c>
      <c r="C543" s="83" t="s">
        <v>503</v>
      </c>
      <c r="D543" s="83" t="s">
        <v>504</v>
      </c>
      <c r="E543" s="84">
        <v>97592</v>
      </c>
      <c r="F543" s="85">
        <v>23.26</v>
      </c>
      <c r="G543" s="84">
        <v>222.3</v>
      </c>
      <c r="H543" s="86">
        <f t="shared" si="32"/>
        <v>5046187.5921600005</v>
      </c>
      <c r="I543" s="77">
        <f t="shared" si="33"/>
        <v>97592</v>
      </c>
      <c r="J543" s="77">
        <f t="shared" si="34"/>
        <v>2269989.92</v>
      </c>
      <c r="K543" s="77">
        <f t="shared" si="35"/>
        <v>0</v>
      </c>
    </row>
    <row r="544" spans="1:11" s="77" customFormat="1">
      <c r="A544" s="82">
        <v>2016</v>
      </c>
      <c r="B544" s="82">
        <v>6031</v>
      </c>
      <c r="C544" s="83" t="s">
        <v>503</v>
      </c>
      <c r="D544" s="83" t="s">
        <v>504</v>
      </c>
      <c r="E544" s="84">
        <v>3684</v>
      </c>
      <c r="F544" s="85">
        <v>23.61</v>
      </c>
      <c r="G544" s="84">
        <v>179.9</v>
      </c>
      <c r="H544" s="86">
        <f t="shared" si="32"/>
        <v>156475.65276</v>
      </c>
      <c r="I544" s="77">
        <f t="shared" si="33"/>
        <v>3684</v>
      </c>
      <c r="J544" s="77">
        <f t="shared" si="34"/>
        <v>86979.239999999991</v>
      </c>
      <c r="K544" s="77">
        <f t="shared" si="35"/>
        <v>0</v>
      </c>
    </row>
    <row r="545" spans="1:11" s="77" customFormat="1">
      <c r="A545" s="82">
        <v>2016</v>
      </c>
      <c r="B545" s="82">
        <v>6031</v>
      </c>
      <c r="C545" s="83" t="s">
        <v>503</v>
      </c>
      <c r="D545" s="83" t="s">
        <v>504</v>
      </c>
      <c r="E545" s="84">
        <v>1739</v>
      </c>
      <c r="F545" s="85">
        <v>23.29</v>
      </c>
      <c r="G545" s="84">
        <v>203.9</v>
      </c>
      <c r="H545" s="86">
        <f t="shared" si="32"/>
        <v>82582.171090000003</v>
      </c>
      <c r="I545" s="77">
        <f t="shared" si="33"/>
        <v>1739</v>
      </c>
      <c r="J545" s="77">
        <f t="shared" si="34"/>
        <v>40501.31</v>
      </c>
      <c r="K545" s="77">
        <f t="shared" si="35"/>
        <v>0</v>
      </c>
    </row>
    <row r="546" spans="1:11" s="77" customFormat="1">
      <c r="A546" s="82">
        <v>2016</v>
      </c>
      <c r="B546" s="82">
        <v>6031</v>
      </c>
      <c r="C546" s="83" t="s">
        <v>503</v>
      </c>
      <c r="D546" s="83" t="s">
        <v>504</v>
      </c>
      <c r="E546" s="84">
        <v>5032</v>
      </c>
      <c r="F546" s="85">
        <v>23.54</v>
      </c>
      <c r="G546" s="84">
        <v>189.5</v>
      </c>
      <c r="H546" s="86">
        <f t="shared" si="32"/>
        <v>224468.9656</v>
      </c>
      <c r="I546" s="77">
        <f t="shared" si="33"/>
        <v>5032</v>
      </c>
      <c r="J546" s="77">
        <f t="shared" si="34"/>
        <v>118453.28</v>
      </c>
      <c r="K546" s="77">
        <f t="shared" si="35"/>
        <v>0</v>
      </c>
    </row>
    <row r="547" spans="1:11" s="77" customFormat="1">
      <c r="A547" s="82">
        <v>2016</v>
      </c>
      <c r="B547" s="82">
        <v>6031</v>
      </c>
      <c r="C547" s="83" t="s">
        <v>503</v>
      </c>
      <c r="D547" s="83" t="s">
        <v>504</v>
      </c>
      <c r="E547" s="84">
        <v>9142</v>
      </c>
      <c r="F547" s="85">
        <v>23.34</v>
      </c>
      <c r="G547" s="84">
        <v>184.6</v>
      </c>
      <c r="H547" s="86">
        <f t="shared" si="32"/>
        <v>393888.92087999999</v>
      </c>
      <c r="I547" s="77">
        <f t="shared" si="33"/>
        <v>9142</v>
      </c>
      <c r="J547" s="77">
        <f t="shared" si="34"/>
        <v>213374.28</v>
      </c>
      <c r="K547" s="77">
        <f t="shared" si="35"/>
        <v>0</v>
      </c>
    </row>
    <row r="548" spans="1:11" s="77" customFormat="1">
      <c r="A548" s="82">
        <v>2016</v>
      </c>
      <c r="B548" s="82">
        <v>6031</v>
      </c>
      <c r="C548" s="83" t="s">
        <v>503</v>
      </c>
      <c r="D548" s="83" t="s">
        <v>504</v>
      </c>
      <c r="E548" s="84">
        <v>3447</v>
      </c>
      <c r="F548" s="85">
        <v>23.63</v>
      </c>
      <c r="G548" s="84">
        <v>215.9</v>
      </c>
      <c r="H548" s="86">
        <f t="shared" si="32"/>
        <v>175856.18499000004</v>
      </c>
      <c r="I548" s="77">
        <f t="shared" si="33"/>
        <v>3447</v>
      </c>
      <c r="J548" s="77">
        <f t="shared" si="34"/>
        <v>81452.61</v>
      </c>
      <c r="K548" s="77">
        <f t="shared" si="35"/>
        <v>0</v>
      </c>
    </row>
    <row r="549" spans="1:11" s="77" customFormat="1">
      <c r="A549" s="82">
        <v>2016</v>
      </c>
      <c r="B549" s="82">
        <v>6031</v>
      </c>
      <c r="C549" s="83" t="s">
        <v>503</v>
      </c>
      <c r="D549" s="83" t="s">
        <v>504</v>
      </c>
      <c r="E549" s="84">
        <v>12406</v>
      </c>
      <c r="F549" s="85">
        <v>23.28</v>
      </c>
      <c r="G549" s="84">
        <v>216.3</v>
      </c>
      <c r="H549" s="86">
        <f t="shared" si="32"/>
        <v>624699.66384000017</v>
      </c>
      <c r="I549" s="77">
        <f t="shared" si="33"/>
        <v>12406</v>
      </c>
      <c r="J549" s="77">
        <f t="shared" si="34"/>
        <v>288811.68</v>
      </c>
      <c r="K549" s="77">
        <f t="shared" si="35"/>
        <v>0</v>
      </c>
    </row>
    <row r="550" spans="1:11" s="77" customFormat="1">
      <c r="A550" s="82">
        <v>2016</v>
      </c>
      <c r="B550" s="82">
        <v>6041</v>
      </c>
      <c r="C550" s="83" t="s">
        <v>503</v>
      </c>
      <c r="D550" s="83" t="s">
        <v>504</v>
      </c>
      <c r="E550" s="84">
        <v>44615</v>
      </c>
      <c r="F550" s="85">
        <v>22.03</v>
      </c>
      <c r="G550" s="84">
        <v>198.9</v>
      </c>
      <c r="H550" s="86">
        <f t="shared" si="32"/>
        <v>1954925.3470500002</v>
      </c>
      <c r="I550" s="77">
        <f t="shared" si="33"/>
        <v>44615</v>
      </c>
      <c r="J550" s="77">
        <f t="shared" si="34"/>
        <v>982868.45000000007</v>
      </c>
      <c r="K550" s="77">
        <f t="shared" si="35"/>
        <v>0</v>
      </c>
    </row>
    <row r="551" spans="1:11" s="77" customFormat="1">
      <c r="A551" s="82">
        <v>2016</v>
      </c>
      <c r="B551" s="82">
        <v>6041</v>
      </c>
      <c r="C551" s="83" t="s">
        <v>503</v>
      </c>
      <c r="D551" s="83" t="s">
        <v>504</v>
      </c>
      <c r="E551" s="84">
        <v>22819</v>
      </c>
      <c r="F551" s="85">
        <v>22.19</v>
      </c>
      <c r="G551" s="84">
        <v>175.8</v>
      </c>
      <c r="H551" s="86">
        <f t="shared" si="32"/>
        <v>890169.64638000005</v>
      </c>
      <c r="I551" s="77">
        <f t="shared" si="33"/>
        <v>22819</v>
      </c>
      <c r="J551" s="77">
        <f t="shared" si="34"/>
        <v>506353.61000000004</v>
      </c>
      <c r="K551" s="77">
        <f t="shared" si="35"/>
        <v>0</v>
      </c>
    </row>
    <row r="552" spans="1:11" s="77" customFormat="1">
      <c r="A552" s="82">
        <v>2016</v>
      </c>
      <c r="B552" s="82">
        <v>6041</v>
      </c>
      <c r="C552" s="83" t="s">
        <v>503</v>
      </c>
      <c r="D552" s="83" t="s">
        <v>504</v>
      </c>
      <c r="E552" s="84">
        <v>1612</v>
      </c>
      <c r="F552" s="85">
        <v>21.92</v>
      </c>
      <c r="G552" s="84">
        <v>181.9</v>
      </c>
      <c r="H552" s="86">
        <f t="shared" si="32"/>
        <v>64274.437760000008</v>
      </c>
      <c r="I552" s="77">
        <f t="shared" si="33"/>
        <v>1612</v>
      </c>
      <c r="J552" s="77">
        <f t="shared" si="34"/>
        <v>35335.040000000001</v>
      </c>
      <c r="K552" s="77">
        <f t="shared" si="35"/>
        <v>0</v>
      </c>
    </row>
    <row r="553" spans="1:11" s="77" customFormat="1">
      <c r="A553" s="82">
        <v>2016</v>
      </c>
      <c r="B553" s="82">
        <v>6041</v>
      </c>
      <c r="C553" s="83" t="s">
        <v>503</v>
      </c>
      <c r="D553" s="83" t="s">
        <v>504</v>
      </c>
      <c r="E553" s="84">
        <v>31377</v>
      </c>
      <c r="F553" s="85">
        <v>22.07</v>
      </c>
      <c r="G553" s="84">
        <v>242.2</v>
      </c>
      <c r="H553" s="86">
        <f t="shared" si="32"/>
        <v>1677211.7245799999</v>
      </c>
      <c r="I553" s="77">
        <f t="shared" si="33"/>
        <v>31377</v>
      </c>
      <c r="J553" s="77">
        <f t="shared" si="34"/>
        <v>692490.39</v>
      </c>
      <c r="K553" s="77">
        <f t="shared" si="35"/>
        <v>0</v>
      </c>
    </row>
    <row r="554" spans="1:11" s="77" customFormat="1">
      <c r="A554" s="82">
        <v>2016</v>
      </c>
      <c r="B554" s="82">
        <v>6041</v>
      </c>
      <c r="C554" s="83" t="s">
        <v>503</v>
      </c>
      <c r="D554" s="83" t="s">
        <v>504</v>
      </c>
      <c r="E554" s="84">
        <v>34543</v>
      </c>
      <c r="F554" s="85">
        <v>22.86</v>
      </c>
      <c r="G554" s="84">
        <v>268.8</v>
      </c>
      <c r="H554" s="86">
        <f t="shared" si="32"/>
        <v>2122587.2102400004</v>
      </c>
      <c r="I554" s="77">
        <f t="shared" si="33"/>
        <v>34543</v>
      </c>
      <c r="J554" s="77">
        <f t="shared" si="34"/>
        <v>789652.98</v>
      </c>
      <c r="K554" s="77">
        <f t="shared" si="35"/>
        <v>0</v>
      </c>
    </row>
    <row r="555" spans="1:11" s="77" customFormat="1">
      <c r="A555" s="82">
        <v>2016</v>
      </c>
      <c r="B555" s="82">
        <v>6041</v>
      </c>
      <c r="C555" s="83" t="s">
        <v>503</v>
      </c>
      <c r="D555" s="83" t="s">
        <v>504</v>
      </c>
      <c r="E555" s="84">
        <v>19407</v>
      </c>
      <c r="F555" s="85">
        <v>23.2</v>
      </c>
      <c r="G555" s="84">
        <v>230.4</v>
      </c>
      <c r="H555" s="86">
        <f t="shared" si="32"/>
        <v>1037358.4896000001</v>
      </c>
      <c r="I555" s="77">
        <f t="shared" si="33"/>
        <v>19407</v>
      </c>
      <c r="J555" s="77">
        <f t="shared" si="34"/>
        <v>450242.39999999997</v>
      </c>
      <c r="K555" s="77">
        <f t="shared" si="35"/>
        <v>0</v>
      </c>
    </row>
    <row r="556" spans="1:11" s="77" customFormat="1">
      <c r="A556" s="82">
        <v>2016</v>
      </c>
      <c r="B556" s="82">
        <v>6041</v>
      </c>
      <c r="C556" s="83" t="s">
        <v>503</v>
      </c>
      <c r="D556" s="83" t="s">
        <v>504</v>
      </c>
      <c r="E556" s="84">
        <v>4671</v>
      </c>
      <c r="F556" s="85">
        <v>23.02</v>
      </c>
      <c r="G556" s="84">
        <v>255.9</v>
      </c>
      <c r="H556" s="86">
        <f t="shared" si="32"/>
        <v>275160.10878000001</v>
      </c>
      <c r="I556" s="77">
        <f t="shared" si="33"/>
        <v>4671</v>
      </c>
      <c r="J556" s="77">
        <f t="shared" si="34"/>
        <v>107526.42</v>
      </c>
      <c r="K556" s="77">
        <f t="shared" si="35"/>
        <v>0</v>
      </c>
    </row>
    <row r="557" spans="1:11" s="77" customFormat="1">
      <c r="A557" s="82">
        <v>2016</v>
      </c>
      <c r="B557" s="82">
        <v>6041</v>
      </c>
      <c r="C557" s="83" t="s">
        <v>503</v>
      </c>
      <c r="D557" s="83" t="s">
        <v>504</v>
      </c>
      <c r="E557" s="84">
        <v>11233</v>
      </c>
      <c r="F557" s="85">
        <v>22.95</v>
      </c>
      <c r="G557" s="84">
        <v>230.4</v>
      </c>
      <c r="H557" s="86">
        <f t="shared" si="32"/>
        <v>593965.09440000006</v>
      </c>
      <c r="I557" s="77">
        <f t="shared" si="33"/>
        <v>11233</v>
      </c>
      <c r="J557" s="77">
        <f t="shared" si="34"/>
        <v>257797.35</v>
      </c>
      <c r="K557" s="77">
        <f t="shared" si="35"/>
        <v>0</v>
      </c>
    </row>
    <row r="558" spans="1:11" s="77" customFormat="1">
      <c r="A558" s="82">
        <v>2016</v>
      </c>
      <c r="B558" s="82">
        <v>6041</v>
      </c>
      <c r="C558" s="83" t="s">
        <v>503</v>
      </c>
      <c r="D558" s="83" t="s">
        <v>504</v>
      </c>
      <c r="E558" s="84">
        <v>16386</v>
      </c>
      <c r="F558" s="85">
        <v>21.43</v>
      </c>
      <c r="G558" s="84">
        <v>179.7</v>
      </c>
      <c r="H558" s="86">
        <f t="shared" si="32"/>
        <v>631020.10806</v>
      </c>
      <c r="I558" s="77">
        <f t="shared" si="33"/>
        <v>16386</v>
      </c>
      <c r="J558" s="77">
        <f t="shared" si="34"/>
        <v>351151.98</v>
      </c>
      <c r="K558" s="77">
        <f t="shared" si="35"/>
        <v>0</v>
      </c>
    </row>
    <row r="559" spans="1:11" s="77" customFormat="1">
      <c r="A559" s="82">
        <v>2016</v>
      </c>
      <c r="B559" s="82">
        <v>6041</v>
      </c>
      <c r="C559" s="83" t="s">
        <v>503</v>
      </c>
      <c r="D559" s="83" t="s">
        <v>504</v>
      </c>
      <c r="E559" s="84">
        <v>21818</v>
      </c>
      <c r="F559" s="85">
        <v>23.18</v>
      </c>
      <c r="G559" s="84">
        <v>255.9</v>
      </c>
      <c r="H559" s="86">
        <f t="shared" si="32"/>
        <v>1294191.8331600002</v>
      </c>
      <c r="I559" s="77">
        <f t="shared" si="33"/>
        <v>21818</v>
      </c>
      <c r="J559" s="77">
        <f t="shared" si="34"/>
        <v>505741.24</v>
      </c>
      <c r="K559" s="77">
        <f t="shared" si="35"/>
        <v>0</v>
      </c>
    </row>
    <row r="560" spans="1:11" s="77" customFormat="1">
      <c r="A560" s="82">
        <v>2016</v>
      </c>
      <c r="B560" s="82">
        <v>6041</v>
      </c>
      <c r="C560" s="83" t="s">
        <v>503</v>
      </c>
      <c r="D560" s="83" t="s">
        <v>504</v>
      </c>
      <c r="E560" s="84">
        <v>14474</v>
      </c>
      <c r="F560" s="85">
        <v>23.28</v>
      </c>
      <c r="G560" s="84">
        <v>247</v>
      </c>
      <c r="H560" s="86">
        <f t="shared" si="32"/>
        <v>832278.15840000019</v>
      </c>
      <c r="I560" s="77">
        <f t="shared" si="33"/>
        <v>14474</v>
      </c>
      <c r="J560" s="77">
        <f t="shared" si="34"/>
        <v>336954.72000000003</v>
      </c>
      <c r="K560" s="77">
        <f t="shared" si="35"/>
        <v>0</v>
      </c>
    </row>
    <row r="561" spans="1:11" s="77" customFormat="1">
      <c r="A561" s="82">
        <v>2016</v>
      </c>
      <c r="B561" s="82">
        <v>6041</v>
      </c>
      <c r="C561" s="83" t="s">
        <v>503</v>
      </c>
      <c r="D561" s="83" t="s">
        <v>504</v>
      </c>
      <c r="E561" s="84">
        <v>9640</v>
      </c>
      <c r="F561" s="85">
        <v>22.87</v>
      </c>
      <c r="G561" s="84">
        <v>247</v>
      </c>
      <c r="H561" s="86">
        <f t="shared" si="32"/>
        <v>544552.99600000004</v>
      </c>
      <c r="I561" s="77">
        <f t="shared" si="33"/>
        <v>9640</v>
      </c>
      <c r="J561" s="77">
        <f t="shared" si="34"/>
        <v>220466.80000000002</v>
      </c>
      <c r="K561" s="77">
        <f t="shared" si="35"/>
        <v>0</v>
      </c>
    </row>
    <row r="562" spans="1:11" s="77" customFormat="1">
      <c r="A562" s="82">
        <v>2016</v>
      </c>
      <c r="B562" s="82">
        <v>6041</v>
      </c>
      <c r="C562" s="83" t="s">
        <v>503</v>
      </c>
      <c r="D562" s="83" t="s">
        <v>504</v>
      </c>
      <c r="E562" s="84">
        <v>23660</v>
      </c>
      <c r="F562" s="85">
        <v>22.89</v>
      </c>
      <c r="G562" s="84">
        <v>240.5</v>
      </c>
      <c r="H562" s="86">
        <f t="shared" si="32"/>
        <v>1302493.6469999999</v>
      </c>
      <c r="I562" s="77">
        <f t="shared" si="33"/>
        <v>23660</v>
      </c>
      <c r="J562" s="77">
        <f t="shared" si="34"/>
        <v>541577.4</v>
      </c>
      <c r="K562" s="77">
        <f t="shared" si="35"/>
        <v>0</v>
      </c>
    </row>
    <row r="563" spans="1:11" s="77" customFormat="1">
      <c r="A563" s="82">
        <v>2016</v>
      </c>
      <c r="B563" s="82">
        <v>6041</v>
      </c>
      <c r="C563" s="83" t="s">
        <v>503</v>
      </c>
      <c r="D563" s="83" t="s">
        <v>504</v>
      </c>
      <c r="E563" s="84">
        <v>6324</v>
      </c>
      <c r="F563" s="85">
        <v>23.35</v>
      </c>
      <c r="G563" s="84">
        <v>197.7</v>
      </c>
      <c r="H563" s="86">
        <f t="shared" si="32"/>
        <v>291934.49580000003</v>
      </c>
      <c r="I563" s="77">
        <f t="shared" si="33"/>
        <v>6324</v>
      </c>
      <c r="J563" s="77">
        <f t="shared" si="34"/>
        <v>147665.40000000002</v>
      </c>
      <c r="K563" s="77">
        <f t="shared" si="35"/>
        <v>0</v>
      </c>
    </row>
    <row r="564" spans="1:11" s="77" customFormat="1">
      <c r="A564" s="82">
        <v>2016</v>
      </c>
      <c r="B564" s="82">
        <v>6041</v>
      </c>
      <c r="C564" s="83" t="s">
        <v>503</v>
      </c>
      <c r="D564" s="83" t="s">
        <v>504</v>
      </c>
      <c r="E564" s="84">
        <v>22290</v>
      </c>
      <c r="F564" s="85">
        <v>23.21</v>
      </c>
      <c r="G564" s="84">
        <v>201.6</v>
      </c>
      <c r="H564" s="86">
        <f t="shared" si="32"/>
        <v>1042979.4144000001</v>
      </c>
      <c r="I564" s="77">
        <f t="shared" si="33"/>
        <v>22290</v>
      </c>
      <c r="J564" s="77">
        <f t="shared" si="34"/>
        <v>517350.9</v>
      </c>
      <c r="K564" s="77">
        <f t="shared" si="35"/>
        <v>0</v>
      </c>
    </row>
    <row r="565" spans="1:11" s="77" customFormat="1">
      <c r="A565" s="82">
        <v>2016</v>
      </c>
      <c r="B565" s="82">
        <v>6041</v>
      </c>
      <c r="C565" s="83" t="s">
        <v>503</v>
      </c>
      <c r="D565" s="83" t="s">
        <v>504</v>
      </c>
      <c r="E565" s="84">
        <v>3072</v>
      </c>
      <c r="F565" s="85">
        <v>21.08</v>
      </c>
      <c r="G565" s="84">
        <v>171.2</v>
      </c>
      <c r="H565" s="86">
        <f t="shared" si="32"/>
        <v>110865.28511999999</v>
      </c>
      <c r="I565" s="77">
        <f t="shared" si="33"/>
        <v>3072</v>
      </c>
      <c r="J565" s="77">
        <f t="shared" si="34"/>
        <v>64757.759999999995</v>
      </c>
      <c r="K565" s="77">
        <f t="shared" si="35"/>
        <v>0</v>
      </c>
    </row>
    <row r="566" spans="1:11" s="77" customFormat="1">
      <c r="A566" s="82">
        <v>2016</v>
      </c>
      <c r="B566" s="82">
        <v>6041</v>
      </c>
      <c r="C566" s="83" t="s">
        <v>503</v>
      </c>
      <c r="D566" s="83" t="s">
        <v>504</v>
      </c>
      <c r="E566" s="84">
        <v>4709</v>
      </c>
      <c r="F566" s="85">
        <v>21.44</v>
      </c>
      <c r="G566" s="84">
        <v>175.1</v>
      </c>
      <c r="H566" s="86">
        <f t="shared" si="32"/>
        <v>176782.64096000002</v>
      </c>
      <c r="I566" s="77">
        <f t="shared" si="33"/>
        <v>4709</v>
      </c>
      <c r="J566" s="77">
        <f t="shared" si="34"/>
        <v>100960.96000000001</v>
      </c>
      <c r="K566" s="77">
        <f t="shared" si="35"/>
        <v>0</v>
      </c>
    </row>
    <row r="567" spans="1:11" s="77" customFormat="1">
      <c r="A567" s="82">
        <v>2016</v>
      </c>
      <c r="B567" s="82">
        <v>6041</v>
      </c>
      <c r="C567" s="83" t="s">
        <v>503</v>
      </c>
      <c r="D567" s="83" t="s">
        <v>504</v>
      </c>
      <c r="E567" s="84">
        <v>4918</v>
      </c>
      <c r="F567" s="85">
        <v>25.09</v>
      </c>
      <c r="G567" s="84">
        <v>225.9</v>
      </c>
      <c r="H567" s="86">
        <f t="shared" si="32"/>
        <v>278743.92858000001</v>
      </c>
      <c r="I567" s="77">
        <f t="shared" si="33"/>
        <v>4918</v>
      </c>
      <c r="J567" s="77">
        <f t="shared" si="34"/>
        <v>123392.62</v>
      </c>
      <c r="K567" s="77">
        <f t="shared" si="35"/>
        <v>0</v>
      </c>
    </row>
    <row r="568" spans="1:11" s="77" customFormat="1">
      <c r="A568" s="82">
        <v>2016</v>
      </c>
      <c r="B568" s="82">
        <v>6041</v>
      </c>
      <c r="C568" s="83" t="s">
        <v>503</v>
      </c>
      <c r="D568" s="83" t="s">
        <v>504</v>
      </c>
      <c r="E568" s="84">
        <v>8357</v>
      </c>
      <c r="F568" s="85">
        <v>24.9</v>
      </c>
      <c r="G568" s="84">
        <v>221.3</v>
      </c>
      <c r="H568" s="86">
        <f t="shared" si="32"/>
        <v>460501.62089999998</v>
      </c>
      <c r="I568" s="77">
        <f t="shared" si="33"/>
        <v>8357</v>
      </c>
      <c r="J568" s="77">
        <f t="shared" si="34"/>
        <v>208089.3</v>
      </c>
      <c r="K568" s="77">
        <f t="shared" si="35"/>
        <v>0</v>
      </c>
    </row>
    <row r="569" spans="1:11" s="77" customFormat="1">
      <c r="A569" s="82">
        <v>2016</v>
      </c>
      <c r="B569" s="82">
        <v>6052</v>
      </c>
      <c r="C569" s="83" t="s">
        <v>503</v>
      </c>
      <c r="D569" s="83" t="s">
        <v>504</v>
      </c>
      <c r="E569" s="84">
        <v>50536</v>
      </c>
      <c r="F569" s="85">
        <v>23.648</v>
      </c>
      <c r="G569" s="84">
        <v>333.4</v>
      </c>
      <c r="H569" s="86">
        <f t="shared" si="32"/>
        <v>3984381.1435519992</v>
      </c>
      <c r="I569" s="77">
        <f t="shared" si="33"/>
        <v>50536</v>
      </c>
      <c r="J569" s="77">
        <f t="shared" si="34"/>
        <v>1195075.328</v>
      </c>
      <c r="K569" s="77">
        <f t="shared" si="35"/>
        <v>0</v>
      </c>
    </row>
    <row r="570" spans="1:11" s="77" customFormat="1">
      <c r="A570" s="82">
        <v>2016</v>
      </c>
      <c r="B570" s="82">
        <v>6052</v>
      </c>
      <c r="C570" s="83" t="s">
        <v>503</v>
      </c>
      <c r="D570" s="83" t="s">
        <v>504</v>
      </c>
      <c r="E570" s="84">
        <v>25566</v>
      </c>
      <c r="F570" s="85">
        <v>23.494</v>
      </c>
      <c r="G570" s="84">
        <v>285.2</v>
      </c>
      <c r="H570" s="86">
        <f t="shared" si="32"/>
        <v>1713046.9666079998</v>
      </c>
      <c r="I570" s="77">
        <f t="shared" si="33"/>
        <v>25566</v>
      </c>
      <c r="J570" s="77">
        <f t="shared" si="34"/>
        <v>600647.60400000005</v>
      </c>
      <c r="K570" s="77">
        <f t="shared" si="35"/>
        <v>0</v>
      </c>
    </row>
    <row r="571" spans="1:11" s="77" customFormat="1">
      <c r="A571" s="82">
        <v>2016</v>
      </c>
      <c r="B571" s="82">
        <v>6055</v>
      </c>
      <c r="C571" s="83" t="s">
        <v>513</v>
      </c>
      <c r="D571" s="83" t="s">
        <v>504</v>
      </c>
      <c r="E571" s="84">
        <v>16474</v>
      </c>
      <c r="F571" s="85">
        <v>17.190000000000001</v>
      </c>
      <c r="G571" s="84" t="s">
        <v>514</v>
      </c>
      <c r="H571" s="86" t="str">
        <f t="shared" si="32"/>
        <v/>
      </c>
      <c r="I571" s="77" t="str">
        <f t="shared" si="33"/>
        <v/>
      </c>
      <c r="J571" s="77" t="str">
        <f t="shared" si="34"/>
        <v/>
      </c>
      <c r="K571" s="77">
        <f t="shared" si="35"/>
        <v>0</v>
      </c>
    </row>
    <row r="572" spans="1:11" s="77" customFormat="1">
      <c r="A572" s="82">
        <v>2016</v>
      </c>
      <c r="B572" s="82">
        <v>6055</v>
      </c>
      <c r="C572" s="83" t="s">
        <v>513</v>
      </c>
      <c r="D572" s="83" t="s">
        <v>504</v>
      </c>
      <c r="E572" s="84">
        <v>32649</v>
      </c>
      <c r="F572" s="85">
        <v>16.64</v>
      </c>
      <c r="G572" s="84" t="s">
        <v>514</v>
      </c>
      <c r="H572" s="86" t="str">
        <f t="shared" si="32"/>
        <v/>
      </c>
      <c r="I572" s="77" t="str">
        <f t="shared" si="33"/>
        <v/>
      </c>
      <c r="J572" s="77" t="str">
        <f t="shared" si="34"/>
        <v/>
      </c>
      <c r="K572" s="77">
        <f t="shared" si="35"/>
        <v>0</v>
      </c>
    </row>
    <row r="573" spans="1:11" s="77" customFormat="1">
      <c r="A573" s="82">
        <v>2016</v>
      </c>
      <c r="B573" s="82">
        <v>6055</v>
      </c>
      <c r="C573" s="83" t="s">
        <v>513</v>
      </c>
      <c r="D573" s="83" t="s">
        <v>504</v>
      </c>
      <c r="E573" s="84">
        <v>16466</v>
      </c>
      <c r="F573" s="85">
        <v>17.87</v>
      </c>
      <c r="G573" s="84" t="s">
        <v>514</v>
      </c>
      <c r="H573" s="86" t="str">
        <f t="shared" si="32"/>
        <v/>
      </c>
      <c r="I573" s="77" t="str">
        <f t="shared" si="33"/>
        <v/>
      </c>
      <c r="J573" s="77" t="str">
        <f t="shared" si="34"/>
        <v/>
      </c>
      <c r="K573" s="77">
        <f t="shared" si="35"/>
        <v>0</v>
      </c>
    </row>
    <row r="574" spans="1:11" s="77" customFormat="1">
      <c r="A574" s="82">
        <v>2016</v>
      </c>
      <c r="B574" s="82">
        <v>6055</v>
      </c>
      <c r="C574" s="83" t="s">
        <v>513</v>
      </c>
      <c r="D574" s="83" t="s">
        <v>504</v>
      </c>
      <c r="E574" s="84">
        <v>16425</v>
      </c>
      <c r="F574" s="85">
        <v>17.82</v>
      </c>
      <c r="G574" s="84" t="s">
        <v>514</v>
      </c>
      <c r="H574" s="86" t="str">
        <f t="shared" si="32"/>
        <v/>
      </c>
      <c r="I574" s="77" t="str">
        <f t="shared" si="33"/>
        <v/>
      </c>
      <c r="J574" s="77" t="str">
        <f t="shared" si="34"/>
        <v/>
      </c>
      <c r="K574" s="77">
        <f t="shared" si="35"/>
        <v>0</v>
      </c>
    </row>
    <row r="575" spans="1:11" s="77" customFormat="1">
      <c r="A575" s="82">
        <v>2016</v>
      </c>
      <c r="B575" s="82">
        <v>6055</v>
      </c>
      <c r="C575" s="83" t="s">
        <v>513</v>
      </c>
      <c r="D575" s="83" t="s">
        <v>504</v>
      </c>
      <c r="E575" s="84">
        <v>16281</v>
      </c>
      <c r="F575" s="85">
        <v>16.84</v>
      </c>
      <c r="G575" s="84" t="s">
        <v>514</v>
      </c>
      <c r="H575" s="86" t="str">
        <f t="shared" si="32"/>
        <v/>
      </c>
      <c r="I575" s="77" t="str">
        <f t="shared" si="33"/>
        <v/>
      </c>
      <c r="J575" s="77" t="str">
        <f t="shared" si="34"/>
        <v/>
      </c>
      <c r="K575" s="77">
        <f t="shared" si="35"/>
        <v>0</v>
      </c>
    </row>
    <row r="576" spans="1:11" s="77" customFormat="1">
      <c r="A576" s="82">
        <v>2016</v>
      </c>
      <c r="B576" s="82">
        <v>6061</v>
      </c>
      <c r="C576" s="83" t="s">
        <v>503</v>
      </c>
      <c r="D576" s="83" t="s">
        <v>504</v>
      </c>
      <c r="E576" s="84">
        <v>12015</v>
      </c>
      <c r="F576" s="85">
        <v>25.542000000000002</v>
      </c>
      <c r="G576" s="84">
        <v>308.89999999999998</v>
      </c>
      <c r="H576" s="86">
        <f t="shared" si="32"/>
        <v>947974.34457000019</v>
      </c>
      <c r="I576" s="77">
        <f t="shared" si="33"/>
        <v>12015</v>
      </c>
      <c r="J576" s="77">
        <f t="shared" si="34"/>
        <v>306887.13</v>
      </c>
      <c r="K576" s="77">
        <f t="shared" si="35"/>
        <v>0</v>
      </c>
    </row>
    <row r="577" spans="1:11" s="77" customFormat="1">
      <c r="A577" s="82">
        <v>2016</v>
      </c>
      <c r="B577" s="82">
        <v>6064</v>
      </c>
      <c r="C577" s="83" t="s">
        <v>513</v>
      </c>
      <c r="D577" s="83" t="s">
        <v>504</v>
      </c>
      <c r="E577" s="84">
        <v>13640</v>
      </c>
      <c r="F577" s="85">
        <v>16.97</v>
      </c>
      <c r="G577" s="84">
        <v>171.3</v>
      </c>
      <c r="H577" s="86">
        <f t="shared" si="32"/>
        <v>396509.4804</v>
      </c>
      <c r="I577" s="77">
        <f t="shared" si="33"/>
        <v>13640</v>
      </c>
      <c r="J577" s="77">
        <f t="shared" si="34"/>
        <v>231470.8</v>
      </c>
      <c r="K577" s="77">
        <f t="shared" si="35"/>
        <v>0</v>
      </c>
    </row>
    <row r="578" spans="1:11" s="77" customFormat="1">
      <c r="A578" s="82">
        <v>2016</v>
      </c>
      <c r="B578" s="82">
        <v>6065</v>
      </c>
      <c r="C578" s="83" t="s">
        <v>513</v>
      </c>
      <c r="D578" s="83" t="s">
        <v>504</v>
      </c>
      <c r="E578" s="84">
        <v>114100</v>
      </c>
      <c r="F578" s="85">
        <v>17.71</v>
      </c>
      <c r="G578" s="84">
        <v>153.5</v>
      </c>
      <c r="H578" s="86">
        <f t="shared" si="32"/>
        <v>3101791.3850000002</v>
      </c>
      <c r="I578" s="77">
        <f t="shared" si="33"/>
        <v>114100</v>
      </c>
      <c r="J578" s="77">
        <f t="shared" si="34"/>
        <v>2020711</v>
      </c>
      <c r="K578" s="77">
        <f t="shared" si="35"/>
        <v>0</v>
      </c>
    </row>
    <row r="579" spans="1:11" s="77" customFormat="1">
      <c r="A579" s="82">
        <v>2016</v>
      </c>
      <c r="B579" s="82">
        <v>6065</v>
      </c>
      <c r="C579" s="83" t="s">
        <v>513</v>
      </c>
      <c r="D579" s="83" t="s">
        <v>504</v>
      </c>
      <c r="E579" s="84">
        <v>61759</v>
      </c>
      <c r="F579" s="85">
        <v>17.55</v>
      </c>
      <c r="G579" s="84">
        <v>137.6</v>
      </c>
      <c r="H579" s="86">
        <f t="shared" si="32"/>
        <v>1491405.7392</v>
      </c>
      <c r="I579" s="77">
        <f t="shared" si="33"/>
        <v>61759</v>
      </c>
      <c r="J579" s="77">
        <f t="shared" si="34"/>
        <v>1083870.45</v>
      </c>
      <c r="K579" s="77">
        <f t="shared" si="35"/>
        <v>0</v>
      </c>
    </row>
    <row r="580" spans="1:11" s="77" customFormat="1">
      <c r="A580" s="82">
        <v>2016</v>
      </c>
      <c r="B580" s="82">
        <v>6065</v>
      </c>
      <c r="C580" s="83" t="s">
        <v>513</v>
      </c>
      <c r="D580" s="83" t="s">
        <v>504</v>
      </c>
      <c r="E580" s="84">
        <v>48260</v>
      </c>
      <c r="F580" s="85">
        <v>17.62</v>
      </c>
      <c r="G580" s="84">
        <v>143.1</v>
      </c>
      <c r="H580" s="86">
        <f t="shared" si="32"/>
        <v>1216838.2572000001</v>
      </c>
      <c r="I580" s="77">
        <f t="shared" si="33"/>
        <v>48260</v>
      </c>
      <c r="J580" s="77">
        <f t="shared" si="34"/>
        <v>850341.20000000007</v>
      </c>
      <c r="K580" s="77">
        <f t="shared" si="35"/>
        <v>0</v>
      </c>
    </row>
    <row r="581" spans="1:11" s="77" customFormat="1">
      <c r="A581" s="82">
        <v>2016</v>
      </c>
      <c r="B581" s="82">
        <v>6065</v>
      </c>
      <c r="C581" s="83" t="s">
        <v>513</v>
      </c>
      <c r="D581" s="83" t="s">
        <v>504</v>
      </c>
      <c r="E581" s="84">
        <v>46864</v>
      </c>
      <c r="F581" s="85">
        <v>18.14</v>
      </c>
      <c r="G581" s="84">
        <v>135.19999999999999</v>
      </c>
      <c r="H581" s="86">
        <f t="shared" si="32"/>
        <v>1149352.7219199999</v>
      </c>
      <c r="I581" s="77">
        <f t="shared" si="33"/>
        <v>46864</v>
      </c>
      <c r="J581" s="77">
        <f t="shared" si="34"/>
        <v>850112.96000000008</v>
      </c>
      <c r="K581" s="77">
        <f t="shared" si="35"/>
        <v>0</v>
      </c>
    </row>
    <row r="582" spans="1:11" s="77" customFormat="1">
      <c r="A582" s="82">
        <v>2016</v>
      </c>
      <c r="B582" s="82">
        <v>6065</v>
      </c>
      <c r="C582" s="83" t="s">
        <v>513</v>
      </c>
      <c r="D582" s="83" t="s">
        <v>504</v>
      </c>
      <c r="E582" s="84">
        <v>32347</v>
      </c>
      <c r="F582" s="85">
        <v>17.149999999999999</v>
      </c>
      <c r="G582" s="84">
        <v>153.1</v>
      </c>
      <c r="H582" s="86">
        <f t="shared" si="32"/>
        <v>849323.85754999996</v>
      </c>
      <c r="I582" s="77">
        <f t="shared" si="33"/>
        <v>32347</v>
      </c>
      <c r="J582" s="77">
        <f t="shared" si="34"/>
        <v>554751.04999999993</v>
      </c>
      <c r="K582" s="77">
        <f t="shared" si="35"/>
        <v>0</v>
      </c>
    </row>
    <row r="583" spans="1:11" s="77" customFormat="1">
      <c r="A583" s="82">
        <v>2016</v>
      </c>
      <c r="B583" s="82">
        <v>6065</v>
      </c>
      <c r="C583" s="83" t="s">
        <v>513</v>
      </c>
      <c r="D583" s="83" t="s">
        <v>504</v>
      </c>
      <c r="E583" s="84">
        <v>31549</v>
      </c>
      <c r="F583" s="85">
        <v>16.850000000000001</v>
      </c>
      <c r="G583" s="84">
        <v>143.4</v>
      </c>
      <c r="H583" s="86">
        <f t="shared" ref="H583:H646" si="36">IF(I583="","",G583/100*F583*E583)</f>
        <v>762315.33210000012</v>
      </c>
      <c r="I583" s="77">
        <f t="shared" ref="I583:I646" si="37">IF(OR(G583=".",F583=".",E583="."),"",E583)</f>
        <v>31549</v>
      </c>
      <c r="J583" s="77">
        <f t="shared" ref="J583:J646" si="38">IF(I583="","",F583*I583)</f>
        <v>531600.65</v>
      </c>
      <c r="K583" s="77">
        <f t="shared" ref="K583:K646" si="39">IF(C583="LIG",1,0)</f>
        <v>0</v>
      </c>
    </row>
    <row r="584" spans="1:11" s="77" customFormat="1">
      <c r="A584" s="82">
        <v>2016</v>
      </c>
      <c r="B584" s="82">
        <v>6065</v>
      </c>
      <c r="C584" s="83" t="s">
        <v>513</v>
      </c>
      <c r="D584" s="83" t="s">
        <v>504</v>
      </c>
      <c r="E584" s="84">
        <v>16164</v>
      </c>
      <c r="F584" s="85">
        <v>16.93</v>
      </c>
      <c r="G584" s="84">
        <v>134.5</v>
      </c>
      <c r="H584" s="86">
        <f t="shared" si="36"/>
        <v>368068.01939999999</v>
      </c>
      <c r="I584" s="77">
        <f t="shared" si="37"/>
        <v>16164</v>
      </c>
      <c r="J584" s="77">
        <f t="shared" si="38"/>
        <v>273656.52</v>
      </c>
      <c r="K584" s="77">
        <f t="shared" si="39"/>
        <v>0</v>
      </c>
    </row>
    <row r="585" spans="1:11" s="77" customFormat="1">
      <c r="A585" s="82">
        <v>2016</v>
      </c>
      <c r="B585" s="82">
        <v>6065</v>
      </c>
      <c r="C585" s="83" t="s">
        <v>513</v>
      </c>
      <c r="D585" s="83" t="s">
        <v>504</v>
      </c>
      <c r="E585" s="84">
        <v>64392</v>
      </c>
      <c r="F585" s="85">
        <v>17.27</v>
      </c>
      <c r="G585" s="84">
        <v>138.9</v>
      </c>
      <c r="H585" s="86">
        <f t="shared" si="36"/>
        <v>1544637.2277599999</v>
      </c>
      <c r="I585" s="77">
        <f t="shared" si="37"/>
        <v>64392</v>
      </c>
      <c r="J585" s="77">
        <f t="shared" si="38"/>
        <v>1112049.8400000001</v>
      </c>
      <c r="K585" s="77">
        <f t="shared" si="39"/>
        <v>0</v>
      </c>
    </row>
    <row r="586" spans="1:11" s="77" customFormat="1">
      <c r="A586" s="82">
        <v>2016</v>
      </c>
      <c r="B586" s="82">
        <v>6065</v>
      </c>
      <c r="C586" s="83" t="s">
        <v>513</v>
      </c>
      <c r="D586" s="83" t="s">
        <v>504</v>
      </c>
      <c r="E586" s="84">
        <v>64765</v>
      </c>
      <c r="F586" s="85">
        <v>17.190000000000001</v>
      </c>
      <c r="G586" s="84">
        <v>153</v>
      </c>
      <c r="H586" s="86">
        <f t="shared" si="36"/>
        <v>1703364.8355000003</v>
      </c>
      <c r="I586" s="77">
        <f t="shared" si="37"/>
        <v>64765</v>
      </c>
      <c r="J586" s="77">
        <f t="shared" si="38"/>
        <v>1113310.3500000001</v>
      </c>
      <c r="K586" s="77">
        <f t="shared" si="39"/>
        <v>0</v>
      </c>
    </row>
    <row r="587" spans="1:11" s="77" customFormat="1">
      <c r="A587" s="82">
        <v>2016</v>
      </c>
      <c r="B587" s="82">
        <v>6065</v>
      </c>
      <c r="C587" s="83" t="s">
        <v>513</v>
      </c>
      <c r="D587" s="83" t="s">
        <v>504</v>
      </c>
      <c r="E587" s="84">
        <v>47418</v>
      </c>
      <c r="F587" s="85">
        <v>17.14</v>
      </c>
      <c r="G587" s="84">
        <v>142.5</v>
      </c>
      <c r="H587" s="86">
        <f t="shared" si="36"/>
        <v>1158160.9410000001</v>
      </c>
      <c r="I587" s="77">
        <f t="shared" si="37"/>
        <v>47418</v>
      </c>
      <c r="J587" s="77">
        <f t="shared" si="38"/>
        <v>812744.52</v>
      </c>
      <c r="K587" s="77">
        <f t="shared" si="39"/>
        <v>0</v>
      </c>
    </row>
    <row r="588" spans="1:11" s="77" customFormat="1">
      <c r="A588" s="82">
        <v>2016</v>
      </c>
      <c r="B588" s="82">
        <v>6068</v>
      </c>
      <c r="C588" s="83" t="s">
        <v>513</v>
      </c>
      <c r="D588" s="83" t="s">
        <v>504</v>
      </c>
      <c r="E588" s="84">
        <v>653799</v>
      </c>
      <c r="F588" s="85">
        <v>16.643999999999998</v>
      </c>
      <c r="G588" s="84">
        <v>169.3</v>
      </c>
      <c r="H588" s="86">
        <f t="shared" si="36"/>
        <v>18422939.131308001</v>
      </c>
      <c r="I588" s="77">
        <f t="shared" si="37"/>
        <v>653799</v>
      </c>
      <c r="J588" s="77">
        <f t="shared" si="38"/>
        <v>10881830.555999998</v>
      </c>
      <c r="K588" s="77">
        <f t="shared" si="39"/>
        <v>0</v>
      </c>
    </row>
    <row r="589" spans="1:11" s="77" customFormat="1">
      <c r="A589" s="82">
        <v>2016</v>
      </c>
      <c r="B589" s="82">
        <v>6071</v>
      </c>
      <c r="C589" s="83" t="s">
        <v>503</v>
      </c>
      <c r="D589" s="83" t="s">
        <v>504</v>
      </c>
      <c r="E589" s="84">
        <v>16311</v>
      </c>
      <c r="F589" s="85">
        <v>23.061</v>
      </c>
      <c r="G589" s="84">
        <v>210.4</v>
      </c>
      <c r="H589" s="86">
        <f t="shared" si="36"/>
        <v>791415.330984</v>
      </c>
      <c r="I589" s="77">
        <f t="shared" si="37"/>
        <v>16311</v>
      </c>
      <c r="J589" s="77">
        <f t="shared" si="38"/>
        <v>376147.97100000002</v>
      </c>
      <c r="K589" s="77">
        <f t="shared" si="39"/>
        <v>0</v>
      </c>
    </row>
    <row r="590" spans="1:11" s="77" customFormat="1">
      <c r="A590" s="82">
        <v>2016</v>
      </c>
      <c r="B590" s="82">
        <v>6071</v>
      </c>
      <c r="C590" s="83" t="s">
        <v>503</v>
      </c>
      <c r="D590" s="83" t="s">
        <v>504</v>
      </c>
      <c r="E590" s="84">
        <v>31550</v>
      </c>
      <c r="F590" s="85">
        <v>22.713999999999999</v>
      </c>
      <c r="G590" s="84">
        <v>266.7</v>
      </c>
      <c r="H590" s="86">
        <f t="shared" si="36"/>
        <v>1911243.4088999997</v>
      </c>
      <c r="I590" s="77">
        <f t="shared" si="37"/>
        <v>31550</v>
      </c>
      <c r="J590" s="77">
        <f t="shared" si="38"/>
        <v>716626.7</v>
      </c>
      <c r="K590" s="77">
        <f t="shared" si="39"/>
        <v>0</v>
      </c>
    </row>
    <row r="591" spans="1:11" s="77" customFormat="1">
      <c r="A591" s="82">
        <v>2016</v>
      </c>
      <c r="B591" s="82">
        <v>6071</v>
      </c>
      <c r="C591" s="83" t="s">
        <v>503</v>
      </c>
      <c r="D591" s="83" t="s">
        <v>504</v>
      </c>
      <c r="E591" s="84">
        <v>3189</v>
      </c>
      <c r="F591" s="85">
        <v>22.57</v>
      </c>
      <c r="G591" s="84">
        <v>232.3</v>
      </c>
      <c r="H591" s="86">
        <f t="shared" si="36"/>
        <v>167199.62078999999</v>
      </c>
      <c r="I591" s="77">
        <f t="shared" si="37"/>
        <v>3189</v>
      </c>
      <c r="J591" s="77">
        <f t="shared" si="38"/>
        <v>71975.73</v>
      </c>
      <c r="K591" s="77">
        <f t="shared" si="39"/>
        <v>0</v>
      </c>
    </row>
    <row r="592" spans="1:11" s="77" customFormat="1">
      <c r="A592" s="82">
        <v>2016</v>
      </c>
      <c r="B592" s="82">
        <v>6071</v>
      </c>
      <c r="C592" s="83" t="s">
        <v>503</v>
      </c>
      <c r="D592" s="83" t="s">
        <v>504</v>
      </c>
      <c r="E592" s="84">
        <v>9157</v>
      </c>
      <c r="F592" s="85">
        <v>22.053999999999998</v>
      </c>
      <c r="G592" s="84">
        <v>218.8</v>
      </c>
      <c r="H592" s="86">
        <f t="shared" si="36"/>
        <v>441863.26986399997</v>
      </c>
      <c r="I592" s="77">
        <f t="shared" si="37"/>
        <v>9157</v>
      </c>
      <c r="J592" s="77">
        <f t="shared" si="38"/>
        <v>201948.47799999997</v>
      </c>
      <c r="K592" s="77">
        <f t="shared" si="39"/>
        <v>0</v>
      </c>
    </row>
    <row r="593" spans="1:11" s="77" customFormat="1">
      <c r="A593" s="82">
        <v>2016</v>
      </c>
      <c r="B593" s="82">
        <v>6071</v>
      </c>
      <c r="C593" s="83" t="s">
        <v>503</v>
      </c>
      <c r="D593" s="83" t="s">
        <v>504</v>
      </c>
      <c r="E593" s="84">
        <v>12784</v>
      </c>
      <c r="F593" s="85">
        <v>22.274000000000001</v>
      </c>
      <c r="G593" s="84">
        <v>192.5</v>
      </c>
      <c r="H593" s="86">
        <f t="shared" si="36"/>
        <v>548145.32079999999</v>
      </c>
      <c r="I593" s="77">
        <f t="shared" si="37"/>
        <v>12784</v>
      </c>
      <c r="J593" s="77">
        <f t="shared" si="38"/>
        <v>284750.81599999999</v>
      </c>
      <c r="K593" s="77">
        <f t="shared" si="39"/>
        <v>0</v>
      </c>
    </row>
    <row r="594" spans="1:11" s="77" customFormat="1">
      <c r="A594" s="82">
        <v>2016</v>
      </c>
      <c r="B594" s="82">
        <v>6071</v>
      </c>
      <c r="C594" s="83" t="s">
        <v>513</v>
      </c>
      <c r="D594" s="83" t="s">
        <v>504</v>
      </c>
      <c r="E594" s="84">
        <v>16041</v>
      </c>
      <c r="F594" s="85">
        <v>17.765999999999998</v>
      </c>
      <c r="G594" s="84">
        <v>220.7</v>
      </c>
      <c r="H594" s="86">
        <f t="shared" si="36"/>
        <v>628960.58404199989</v>
      </c>
      <c r="I594" s="77">
        <f t="shared" si="37"/>
        <v>16041</v>
      </c>
      <c r="J594" s="77">
        <f t="shared" si="38"/>
        <v>284984.40599999996</v>
      </c>
      <c r="K594" s="77">
        <f t="shared" si="39"/>
        <v>0</v>
      </c>
    </row>
    <row r="595" spans="1:11" s="77" customFormat="1">
      <c r="A595" s="82">
        <v>2016</v>
      </c>
      <c r="B595" s="82">
        <v>6071</v>
      </c>
      <c r="C595" s="83" t="s">
        <v>503</v>
      </c>
      <c r="D595" s="83" t="s">
        <v>504</v>
      </c>
      <c r="E595" s="84">
        <v>37890</v>
      </c>
      <c r="F595" s="85">
        <v>22.315999999999999</v>
      </c>
      <c r="G595" s="84">
        <v>149.19999999999999</v>
      </c>
      <c r="H595" s="86">
        <f t="shared" si="36"/>
        <v>1261565.4340799998</v>
      </c>
      <c r="I595" s="77">
        <f t="shared" si="37"/>
        <v>37890</v>
      </c>
      <c r="J595" s="77">
        <f t="shared" si="38"/>
        <v>845553.24</v>
      </c>
      <c r="K595" s="77">
        <f t="shared" si="39"/>
        <v>0</v>
      </c>
    </row>
    <row r="596" spans="1:11" s="77" customFormat="1">
      <c r="A596" s="82">
        <v>2016</v>
      </c>
      <c r="B596" s="82">
        <v>6071</v>
      </c>
      <c r="C596" s="83" t="s">
        <v>503</v>
      </c>
      <c r="D596" s="83" t="s">
        <v>504</v>
      </c>
      <c r="E596" s="84">
        <v>3174</v>
      </c>
      <c r="F596" s="85">
        <v>21.945</v>
      </c>
      <c r="G596" s="84">
        <v>213.9</v>
      </c>
      <c r="H596" s="86">
        <f t="shared" si="36"/>
        <v>148988.68677</v>
      </c>
      <c r="I596" s="77">
        <f t="shared" si="37"/>
        <v>3174</v>
      </c>
      <c r="J596" s="77">
        <f t="shared" si="38"/>
        <v>69653.430000000008</v>
      </c>
      <c r="K596" s="77">
        <f t="shared" si="39"/>
        <v>0</v>
      </c>
    </row>
    <row r="597" spans="1:11" s="77" customFormat="1">
      <c r="A597" s="82">
        <v>2016</v>
      </c>
      <c r="B597" s="82">
        <v>6071</v>
      </c>
      <c r="C597" s="83" t="s">
        <v>503</v>
      </c>
      <c r="D597" s="83" t="s">
        <v>504</v>
      </c>
      <c r="E597" s="84">
        <v>20230</v>
      </c>
      <c r="F597" s="85">
        <v>22.658000000000001</v>
      </c>
      <c r="G597" s="84">
        <v>220.7</v>
      </c>
      <c r="H597" s="86">
        <f t="shared" si="36"/>
        <v>1011625.54738</v>
      </c>
      <c r="I597" s="77">
        <f t="shared" si="37"/>
        <v>20230</v>
      </c>
      <c r="J597" s="77">
        <f t="shared" si="38"/>
        <v>458371.34</v>
      </c>
      <c r="K597" s="77">
        <f t="shared" si="39"/>
        <v>0</v>
      </c>
    </row>
    <row r="598" spans="1:11" s="77" customFormat="1">
      <c r="A598" s="82">
        <v>2016</v>
      </c>
      <c r="B598" s="82">
        <v>6071</v>
      </c>
      <c r="C598" s="83" t="s">
        <v>503</v>
      </c>
      <c r="D598" s="83" t="s">
        <v>504</v>
      </c>
      <c r="E598" s="84">
        <v>8058</v>
      </c>
      <c r="F598" s="85">
        <v>23.48</v>
      </c>
      <c r="G598" s="84">
        <v>197.8</v>
      </c>
      <c r="H598" s="86">
        <f t="shared" si="36"/>
        <v>374241.23952</v>
      </c>
      <c r="I598" s="77">
        <f t="shared" si="37"/>
        <v>8058</v>
      </c>
      <c r="J598" s="77">
        <f t="shared" si="38"/>
        <v>189201.84</v>
      </c>
      <c r="K598" s="77">
        <f t="shared" si="39"/>
        <v>0</v>
      </c>
    </row>
    <row r="599" spans="1:11" s="77" customFormat="1">
      <c r="A599" s="82">
        <v>2016</v>
      </c>
      <c r="B599" s="82">
        <v>6071</v>
      </c>
      <c r="C599" s="83" t="s">
        <v>503</v>
      </c>
      <c r="D599" s="83" t="s">
        <v>504</v>
      </c>
      <c r="E599" s="84">
        <v>1532</v>
      </c>
      <c r="F599" s="85">
        <v>21.341999999999999</v>
      </c>
      <c r="G599" s="84">
        <v>171</v>
      </c>
      <c r="H599" s="86">
        <f t="shared" si="36"/>
        <v>55910.064239999992</v>
      </c>
      <c r="I599" s="77">
        <f t="shared" si="37"/>
        <v>1532</v>
      </c>
      <c r="J599" s="77">
        <f t="shared" si="38"/>
        <v>32695.944</v>
      </c>
      <c r="K599" s="77">
        <f t="shared" si="39"/>
        <v>0</v>
      </c>
    </row>
    <row r="600" spans="1:11" s="77" customFormat="1">
      <c r="A600" s="82">
        <v>2016</v>
      </c>
      <c r="B600" s="82">
        <v>6071</v>
      </c>
      <c r="C600" s="83" t="s">
        <v>503</v>
      </c>
      <c r="D600" s="83" t="s">
        <v>504</v>
      </c>
      <c r="E600" s="84">
        <v>23730</v>
      </c>
      <c r="F600" s="85">
        <v>22.913</v>
      </c>
      <c r="G600" s="84">
        <v>223.2</v>
      </c>
      <c r="H600" s="86">
        <f t="shared" si="36"/>
        <v>1213595.2936799999</v>
      </c>
      <c r="I600" s="77">
        <f t="shared" si="37"/>
        <v>23730</v>
      </c>
      <c r="J600" s="77">
        <f t="shared" si="38"/>
        <v>543725.49</v>
      </c>
      <c r="K600" s="77">
        <f t="shared" si="39"/>
        <v>0</v>
      </c>
    </row>
    <row r="601" spans="1:11" s="77" customFormat="1">
      <c r="A601" s="82">
        <v>2016</v>
      </c>
      <c r="B601" s="82">
        <v>6071</v>
      </c>
      <c r="C601" s="83" t="s">
        <v>503</v>
      </c>
      <c r="D601" s="83" t="s">
        <v>504</v>
      </c>
      <c r="E601" s="84">
        <v>23966</v>
      </c>
      <c r="F601" s="85">
        <v>23.707999999999998</v>
      </c>
      <c r="G601" s="84">
        <v>220.2</v>
      </c>
      <c r="H601" s="86">
        <f t="shared" si="36"/>
        <v>1251145.4134559999</v>
      </c>
      <c r="I601" s="77">
        <f t="shared" si="37"/>
        <v>23966</v>
      </c>
      <c r="J601" s="77">
        <f t="shared" si="38"/>
        <v>568185.92799999996</v>
      </c>
      <c r="K601" s="77">
        <f t="shared" si="39"/>
        <v>0</v>
      </c>
    </row>
    <row r="602" spans="1:11" s="77" customFormat="1">
      <c r="A602" s="82">
        <v>2016</v>
      </c>
      <c r="B602" s="82">
        <v>6071</v>
      </c>
      <c r="C602" s="83" t="s">
        <v>503</v>
      </c>
      <c r="D602" s="83" t="s">
        <v>504</v>
      </c>
      <c r="E602" s="84">
        <v>20169</v>
      </c>
      <c r="F602" s="85">
        <v>22.934999999999999</v>
      </c>
      <c r="G602" s="84">
        <v>218.4</v>
      </c>
      <c r="H602" s="86">
        <f t="shared" si="36"/>
        <v>1010266.01676</v>
      </c>
      <c r="I602" s="77">
        <f t="shared" si="37"/>
        <v>20169</v>
      </c>
      <c r="J602" s="77">
        <f t="shared" si="38"/>
        <v>462576.01499999996</v>
      </c>
      <c r="K602" s="77">
        <f t="shared" si="39"/>
        <v>0</v>
      </c>
    </row>
    <row r="603" spans="1:11" s="77" customFormat="1">
      <c r="A603" s="82">
        <v>2016</v>
      </c>
      <c r="B603" s="82">
        <v>6071</v>
      </c>
      <c r="C603" s="83" t="s">
        <v>503</v>
      </c>
      <c r="D603" s="83" t="s">
        <v>504</v>
      </c>
      <c r="E603" s="84">
        <v>1613</v>
      </c>
      <c r="F603" s="85">
        <v>19.975999999999999</v>
      </c>
      <c r="G603" s="84">
        <v>144.4</v>
      </c>
      <c r="H603" s="86">
        <f t="shared" si="36"/>
        <v>46527.539871999994</v>
      </c>
      <c r="I603" s="77">
        <f t="shared" si="37"/>
        <v>1613</v>
      </c>
      <c r="J603" s="77">
        <f t="shared" si="38"/>
        <v>32221.287999999997</v>
      </c>
      <c r="K603" s="77">
        <f t="shared" si="39"/>
        <v>0</v>
      </c>
    </row>
    <row r="604" spans="1:11" s="77" customFormat="1">
      <c r="A604" s="82">
        <v>2016</v>
      </c>
      <c r="B604" s="82">
        <v>6071</v>
      </c>
      <c r="C604" s="83" t="s">
        <v>503</v>
      </c>
      <c r="D604" s="83" t="s">
        <v>504</v>
      </c>
      <c r="E604" s="84">
        <v>1710</v>
      </c>
      <c r="F604" s="85">
        <v>21.294</v>
      </c>
      <c r="G604" s="84">
        <v>150.4</v>
      </c>
      <c r="H604" s="86">
        <f t="shared" si="36"/>
        <v>54764.76096</v>
      </c>
      <c r="I604" s="77">
        <f t="shared" si="37"/>
        <v>1710</v>
      </c>
      <c r="J604" s="77">
        <f t="shared" si="38"/>
        <v>36412.74</v>
      </c>
      <c r="K604" s="77">
        <f t="shared" si="39"/>
        <v>0</v>
      </c>
    </row>
    <row r="605" spans="1:11" s="77" customFormat="1">
      <c r="A605" s="82">
        <v>2016</v>
      </c>
      <c r="B605" s="82">
        <v>6073</v>
      </c>
      <c r="C605" s="83" t="s">
        <v>513</v>
      </c>
      <c r="D605" s="83" t="s">
        <v>504</v>
      </c>
      <c r="E605" s="84">
        <v>14015</v>
      </c>
      <c r="F605" s="85">
        <v>17.71</v>
      </c>
      <c r="G605" s="84">
        <v>256</v>
      </c>
      <c r="H605" s="86">
        <f t="shared" si="36"/>
        <v>635406.46400000004</v>
      </c>
      <c r="I605" s="77">
        <f t="shared" si="37"/>
        <v>14015</v>
      </c>
      <c r="J605" s="77">
        <f t="shared" si="38"/>
        <v>248205.65000000002</v>
      </c>
      <c r="K605" s="77">
        <f t="shared" si="39"/>
        <v>0</v>
      </c>
    </row>
    <row r="606" spans="1:11" s="77" customFormat="1">
      <c r="A606" s="82">
        <v>2016</v>
      </c>
      <c r="B606" s="82">
        <v>6076</v>
      </c>
      <c r="C606" s="83" t="s">
        <v>513</v>
      </c>
      <c r="D606" s="83" t="s">
        <v>504</v>
      </c>
      <c r="E606" s="84">
        <v>592084</v>
      </c>
      <c r="F606" s="85">
        <v>16.956</v>
      </c>
      <c r="G606" s="84" t="s">
        <v>514</v>
      </c>
      <c r="H606" s="86" t="str">
        <f t="shared" si="36"/>
        <v/>
      </c>
      <c r="I606" s="77" t="str">
        <f t="shared" si="37"/>
        <v/>
      </c>
      <c r="J606" s="77" t="str">
        <f t="shared" si="38"/>
        <v/>
      </c>
      <c r="K606" s="77">
        <f t="shared" si="39"/>
        <v>0</v>
      </c>
    </row>
    <row r="607" spans="1:11" s="77" customFormat="1">
      <c r="A607" s="82">
        <v>2016</v>
      </c>
      <c r="B607" s="82">
        <v>6076</v>
      </c>
      <c r="C607" s="83" t="s">
        <v>513</v>
      </c>
      <c r="D607" s="83" t="s">
        <v>504</v>
      </c>
      <c r="E607" s="84">
        <v>213189</v>
      </c>
      <c r="F607" s="85">
        <v>17.312000000000001</v>
      </c>
      <c r="G607" s="84" t="s">
        <v>514</v>
      </c>
      <c r="H607" s="86" t="str">
        <f t="shared" si="36"/>
        <v/>
      </c>
      <c r="I607" s="77" t="str">
        <f t="shared" si="37"/>
        <v/>
      </c>
      <c r="J607" s="77" t="str">
        <f t="shared" si="38"/>
        <v/>
      </c>
      <c r="K607" s="77">
        <f t="shared" si="39"/>
        <v>0</v>
      </c>
    </row>
    <row r="608" spans="1:11" s="77" customFormat="1">
      <c r="A608" s="82">
        <v>2016</v>
      </c>
      <c r="B608" s="82">
        <v>6077</v>
      </c>
      <c r="C608" s="83" t="s">
        <v>513</v>
      </c>
      <c r="D608" s="83" t="s">
        <v>504</v>
      </c>
      <c r="E608" s="84">
        <v>17074</v>
      </c>
      <c r="F608" s="85">
        <v>16.712</v>
      </c>
      <c r="G608" s="84">
        <v>121.4</v>
      </c>
      <c r="H608" s="86">
        <f t="shared" si="36"/>
        <v>346403.59523199999</v>
      </c>
      <c r="I608" s="77">
        <f t="shared" si="37"/>
        <v>17074</v>
      </c>
      <c r="J608" s="77">
        <f t="shared" si="38"/>
        <v>285340.68800000002</v>
      </c>
      <c r="K608" s="77">
        <f t="shared" si="39"/>
        <v>0</v>
      </c>
    </row>
    <row r="609" spans="1:11" s="77" customFormat="1">
      <c r="A609" s="82">
        <v>2016</v>
      </c>
      <c r="B609" s="82">
        <v>6077</v>
      </c>
      <c r="C609" s="83" t="s">
        <v>513</v>
      </c>
      <c r="D609" s="83" t="s">
        <v>504</v>
      </c>
      <c r="E609" s="84">
        <v>135627</v>
      </c>
      <c r="F609" s="85">
        <v>16.861999999999998</v>
      </c>
      <c r="G609" s="84">
        <v>129</v>
      </c>
      <c r="H609" s="86">
        <f t="shared" si="36"/>
        <v>2950155.79146</v>
      </c>
      <c r="I609" s="77">
        <f t="shared" si="37"/>
        <v>135627</v>
      </c>
      <c r="J609" s="77">
        <f t="shared" si="38"/>
        <v>2286942.4739999999</v>
      </c>
      <c r="K609" s="77">
        <f t="shared" si="39"/>
        <v>0</v>
      </c>
    </row>
    <row r="610" spans="1:11" s="77" customFormat="1">
      <c r="A610" s="82">
        <v>2016</v>
      </c>
      <c r="B610" s="82">
        <v>6077</v>
      </c>
      <c r="C610" s="83" t="s">
        <v>513</v>
      </c>
      <c r="D610" s="83" t="s">
        <v>504</v>
      </c>
      <c r="E610" s="84">
        <v>253707</v>
      </c>
      <c r="F610" s="85">
        <v>17.234999999999999</v>
      </c>
      <c r="G610" s="84">
        <v>128.1</v>
      </c>
      <c r="H610" s="86">
        <f t="shared" si="36"/>
        <v>5601352.0257449988</v>
      </c>
      <c r="I610" s="77">
        <f t="shared" si="37"/>
        <v>253707</v>
      </c>
      <c r="J610" s="77">
        <f t="shared" si="38"/>
        <v>4372640.1449999996</v>
      </c>
      <c r="K610" s="77">
        <f t="shared" si="39"/>
        <v>0</v>
      </c>
    </row>
    <row r="611" spans="1:11" s="77" customFormat="1">
      <c r="A611" s="82">
        <v>2016</v>
      </c>
      <c r="B611" s="82">
        <v>6077</v>
      </c>
      <c r="C611" s="83" t="s">
        <v>513</v>
      </c>
      <c r="D611" s="83" t="s">
        <v>504</v>
      </c>
      <c r="E611" s="84">
        <v>83134</v>
      </c>
      <c r="F611" s="85">
        <v>17.123999999999999</v>
      </c>
      <c r="G611" s="84">
        <v>125</v>
      </c>
      <c r="H611" s="86">
        <f t="shared" si="36"/>
        <v>1779483.2699999998</v>
      </c>
      <c r="I611" s="77">
        <f t="shared" si="37"/>
        <v>83134</v>
      </c>
      <c r="J611" s="77">
        <f t="shared" si="38"/>
        <v>1423586.6159999999</v>
      </c>
      <c r="K611" s="77">
        <f t="shared" si="39"/>
        <v>0</v>
      </c>
    </row>
    <row r="612" spans="1:11" s="77" customFormat="1">
      <c r="A612" s="82">
        <v>2016</v>
      </c>
      <c r="B612" s="82">
        <v>6085</v>
      </c>
      <c r="C612" s="83" t="s">
        <v>513</v>
      </c>
      <c r="D612" s="83" t="s">
        <v>504</v>
      </c>
      <c r="E612" s="84">
        <v>72052</v>
      </c>
      <c r="F612" s="85">
        <v>17.84</v>
      </c>
      <c r="G612" s="84">
        <v>249.2</v>
      </c>
      <c r="H612" s="86">
        <f t="shared" si="36"/>
        <v>3203235.9385599997</v>
      </c>
      <c r="I612" s="77">
        <f t="shared" si="37"/>
        <v>72052</v>
      </c>
      <c r="J612" s="77">
        <f t="shared" si="38"/>
        <v>1285407.68</v>
      </c>
      <c r="K612" s="77">
        <f t="shared" si="39"/>
        <v>0</v>
      </c>
    </row>
    <row r="613" spans="1:11" s="77" customFormat="1">
      <c r="A613" s="82">
        <v>2016</v>
      </c>
      <c r="B613" s="82">
        <v>6085</v>
      </c>
      <c r="C613" s="83" t="s">
        <v>513</v>
      </c>
      <c r="D613" s="83" t="s">
        <v>504</v>
      </c>
      <c r="E613" s="84">
        <v>73721</v>
      </c>
      <c r="F613" s="85">
        <v>17.712</v>
      </c>
      <c r="G613" s="84">
        <v>243.4</v>
      </c>
      <c r="H613" s="86">
        <f t="shared" si="36"/>
        <v>3178186.6207680004</v>
      </c>
      <c r="I613" s="77">
        <f t="shared" si="37"/>
        <v>73721</v>
      </c>
      <c r="J613" s="77">
        <f t="shared" si="38"/>
        <v>1305746.352</v>
      </c>
      <c r="K613" s="77">
        <f t="shared" si="39"/>
        <v>0</v>
      </c>
    </row>
    <row r="614" spans="1:11" s="77" customFormat="1">
      <c r="A614" s="82">
        <v>2016</v>
      </c>
      <c r="B614" s="82">
        <v>6085</v>
      </c>
      <c r="C614" s="83" t="s">
        <v>503</v>
      </c>
      <c r="D614" s="83" t="s">
        <v>504</v>
      </c>
      <c r="E614" s="84">
        <v>110591</v>
      </c>
      <c r="F614" s="85">
        <v>21.981999999999999</v>
      </c>
      <c r="G614" s="84">
        <v>258.5</v>
      </c>
      <c r="H614" s="86">
        <f t="shared" si="36"/>
        <v>6284164.3707699999</v>
      </c>
      <c r="I614" s="77">
        <f t="shared" si="37"/>
        <v>110591</v>
      </c>
      <c r="J614" s="77">
        <f t="shared" si="38"/>
        <v>2431011.3619999997</v>
      </c>
      <c r="K614" s="77">
        <f t="shared" si="39"/>
        <v>0</v>
      </c>
    </row>
    <row r="615" spans="1:11" s="77" customFormat="1">
      <c r="A615" s="82">
        <v>2016</v>
      </c>
      <c r="B615" s="82">
        <v>6090</v>
      </c>
      <c r="C615" s="83" t="s">
        <v>513</v>
      </c>
      <c r="D615" s="83" t="s">
        <v>504</v>
      </c>
      <c r="E615" s="84">
        <v>14646</v>
      </c>
      <c r="F615" s="85">
        <v>17.350000000000001</v>
      </c>
      <c r="G615" s="84">
        <v>197.8</v>
      </c>
      <c r="H615" s="86">
        <f t="shared" si="36"/>
        <v>502625.82180000009</v>
      </c>
      <c r="I615" s="77">
        <f t="shared" si="37"/>
        <v>14646</v>
      </c>
      <c r="J615" s="77">
        <f t="shared" si="38"/>
        <v>254108.10000000003</v>
      </c>
      <c r="K615" s="77">
        <f t="shared" si="39"/>
        <v>0</v>
      </c>
    </row>
    <row r="616" spans="1:11" s="77" customFormat="1">
      <c r="A616" s="82">
        <v>2016</v>
      </c>
      <c r="B616" s="82">
        <v>6090</v>
      </c>
      <c r="C616" s="83" t="s">
        <v>513</v>
      </c>
      <c r="D616" s="83" t="s">
        <v>504</v>
      </c>
      <c r="E616" s="84">
        <v>29113</v>
      </c>
      <c r="F616" s="85">
        <v>17</v>
      </c>
      <c r="G616" s="84">
        <v>208.5</v>
      </c>
      <c r="H616" s="86">
        <f t="shared" si="36"/>
        <v>1031910.285</v>
      </c>
      <c r="I616" s="77">
        <f t="shared" si="37"/>
        <v>29113</v>
      </c>
      <c r="J616" s="77">
        <f t="shared" si="38"/>
        <v>494921</v>
      </c>
      <c r="K616" s="77">
        <f t="shared" si="39"/>
        <v>0</v>
      </c>
    </row>
    <row r="617" spans="1:11" s="77" customFormat="1">
      <c r="A617" s="82">
        <v>2016</v>
      </c>
      <c r="B617" s="82">
        <v>6090</v>
      </c>
      <c r="C617" s="83" t="s">
        <v>513</v>
      </c>
      <c r="D617" s="83" t="s">
        <v>504</v>
      </c>
      <c r="E617" s="84">
        <v>42654</v>
      </c>
      <c r="F617" s="85">
        <v>16.91</v>
      </c>
      <c r="G617" s="84">
        <v>210.7</v>
      </c>
      <c r="H617" s="86">
        <f t="shared" si="36"/>
        <v>1519735.1479799997</v>
      </c>
      <c r="I617" s="77">
        <f t="shared" si="37"/>
        <v>42654</v>
      </c>
      <c r="J617" s="77">
        <f t="shared" si="38"/>
        <v>721279.14</v>
      </c>
      <c r="K617" s="77">
        <f t="shared" si="39"/>
        <v>0</v>
      </c>
    </row>
    <row r="618" spans="1:11" s="77" customFormat="1">
      <c r="A618" s="82">
        <v>2016</v>
      </c>
      <c r="B618" s="82">
        <v>6090</v>
      </c>
      <c r="C618" s="83" t="s">
        <v>513</v>
      </c>
      <c r="D618" s="83" t="s">
        <v>504</v>
      </c>
      <c r="E618" s="84">
        <v>57249</v>
      </c>
      <c r="F618" s="85">
        <v>17.02</v>
      </c>
      <c r="G618" s="84">
        <v>206</v>
      </c>
      <c r="H618" s="86">
        <f t="shared" si="36"/>
        <v>2007218.6388000001</v>
      </c>
      <c r="I618" s="77">
        <f t="shared" si="37"/>
        <v>57249</v>
      </c>
      <c r="J618" s="77">
        <f t="shared" si="38"/>
        <v>974377.98</v>
      </c>
      <c r="K618" s="77">
        <f t="shared" si="39"/>
        <v>0</v>
      </c>
    </row>
    <row r="619" spans="1:11" s="77" customFormat="1">
      <c r="A619" s="82">
        <v>2016</v>
      </c>
      <c r="B619" s="82">
        <v>6090</v>
      </c>
      <c r="C619" s="83" t="s">
        <v>513</v>
      </c>
      <c r="D619" s="83" t="s">
        <v>504</v>
      </c>
      <c r="E619" s="84">
        <v>80850</v>
      </c>
      <c r="F619" s="85">
        <v>18.149999999999999</v>
      </c>
      <c r="G619" s="84">
        <v>233.1</v>
      </c>
      <c r="H619" s="86">
        <f t="shared" si="36"/>
        <v>3420573.5024999995</v>
      </c>
      <c r="I619" s="77">
        <f t="shared" si="37"/>
        <v>80850</v>
      </c>
      <c r="J619" s="77">
        <f t="shared" si="38"/>
        <v>1467427.5</v>
      </c>
      <c r="K619" s="77">
        <f t="shared" si="39"/>
        <v>0</v>
      </c>
    </row>
    <row r="620" spans="1:11" s="77" customFormat="1">
      <c r="A620" s="82">
        <v>2016</v>
      </c>
      <c r="B620" s="82">
        <v>6090</v>
      </c>
      <c r="C620" s="83" t="s">
        <v>513</v>
      </c>
      <c r="D620" s="83" t="s">
        <v>504</v>
      </c>
      <c r="E620" s="84">
        <v>68403</v>
      </c>
      <c r="F620" s="85">
        <v>17.670000000000002</v>
      </c>
      <c r="G620" s="84">
        <v>235.4</v>
      </c>
      <c r="H620" s="86">
        <f t="shared" si="36"/>
        <v>2845235.0975400005</v>
      </c>
      <c r="I620" s="77">
        <f t="shared" si="37"/>
        <v>68403</v>
      </c>
      <c r="J620" s="77">
        <f t="shared" si="38"/>
        <v>1208681.01</v>
      </c>
      <c r="K620" s="77">
        <f t="shared" si="39"/>
        <v>0</v>
      </c>
    </row>
    <row r="621" spans="1:11" s="77" customFormat="1">
      <c r="A621" s="82">
        <v>2016</v>
      </c>
      <c r="B621" s="82">
        <v>6090</v>
      </c>
      <c r="C621" s="83" t="s">
        <v>513</v>
      </c>
      <c r="D621" s="83" t="s">
        <v>504</v>
      </c>
      <c r="E621" s="84">
        <v>57477</v>
      </c>
      <c r="F621" s="85">
        <v>17.940000000000001</v>
      </c>
      <c r="G621" s="84">
        <v>213.8</v>
      </c>
      <c r="H621" s="86">
        <f t="shared" si="36"/>
        <v>2204571.71844</v>
      </c>
      <c r="I621" s="77">
        <f t="shared" si="37"/>
        <v>57477</v>
      </c>
      <c r="J621" s="77">
        <f t="shared" si="38"/>
        <v>1031137.3800000001</v>
      </c>
      <c r="K621" s="77">
        <f t="shared" si="39"/>
        <v>0</v>
      </c>
    </row>
    <row r="622" spans="1:11" s="77" customFormat="1">
      <c r="A622" s="82">
        <v>2016</v>
      </c>
      <c r="B622" s="82">
        <v>6090</v>
      </c>
      <c r="C622" s="83" t="s">
        <v>513</v>
      </c>
      <c r="D622" s="83" t="s">
        <v>504</v>
      </c>
      <c r="E622" s="84">
        <v>70493</v>
      </c>
      <c r="F622" s="85">
        <v>17.75</v>
      </c>
      <c r="G622" s="84">
        <v>215.4</v>
      </c>
      <c r="H622" s="86">
        <f t="shared" si="36"/>
        <v>2695194.1154999998</v>
      </c>
      <c r="I622" s="77">
        <f t="shared" si="37"/>
        <v>70493</v>
      </c>
      <c r="J622" s="77">
        <f t="shared" si="38"/>
        <v>1251250.75</v>
      </c>
      <c r="K622" s="77">
        <f t="shared" si="39"/>
        <v>0</v>
      </c>
    </row>
    <row r="623" spans="1:11" s="77" customFormat="1">
      <c r="A623" s="82">
        <v>2016</v>
      </c>
      <c r="B623" s="82">
        <v>6090</v>
      </c>
      <c r="C623" s="83" t="s">
        <v>513</v>
      </c>
      <c r="D623" s="83" t="s">
        <v>504</v>
      </c>
      <c r="E623" s="84">
        <v>128660</v>
      </c>
      <c r="F623" s="85">
        <v>17.05</v>
      </c>
      <c r="G623" s="84" t="s">
        <v>514</v>
      </c>
      <c r="H623" s="86" t="str">
        <f t="shared" si="36"/>
        <v/>
      </c>
      <c r="I623" s="77" t="str">
        <f t="shared" si="37"/>
        <v/>
      </c>
      <c r="J623" s="77" t="str">
        <f t="shared" si="38"/>
        <v/>
      </c>
      <c r="K623" s="77">
        <f t="shared" si="39"/>
        <v>0</v>
      </c>
    </row>
    <row r="624" spans="1:11" s="77" customFormat="1">
      <c r="A624" s="82">
        <v>2016</v>
      </c>
      <c r="B624" s="82">
        <v>6094</v>
      </c>
      <c r="C624" s="83" t="s">
        <v>503</v>
      </c>
      <c r="D624" s="83" t="s">
        <v>504</v>
      </c>
      <c r="E624" s="84">
        <v>20535</v>
      </c>
      <c r="F624" s="85">
        <v>22.55</v>
      </c>
      <c r="G624" s="84" t="s">
        <v>514</v>
      </c>
      <c r="H624" s="86" t="str">
        <f t="shared" si="36"/>
        <v/>
      </c>
      <c r="I624" s="77" t="str">
        <f t="shared" si="37"/>
        <v/>
      </c>
      <c r="J624" s="77" t="str">
        <f t="shared" si="38"/>
        <v/>
      </c>
      <c r="K624" s="77">
        <f t="shared" si="39"/>
        <v>0</v>
      </c>
    </row>
    <row r="625" spans="1:11" s="77" customFormat="1">
      <c r="A625" s="82">
        <v>2016</v>
      </c>
      <c r="B625" s="82">
        <v>6094</v>
      </c>
      <c r="C625" s="83" t="s">
        <v>503</v>
      </c>
      <c r="D625" s="83" t="s">
        <v>504</v>
      </c>
      <c r="E625" s="84">
        <v>801</v>
      </c>
      <c r="F625" s="85">
        <v>22.85</v>
      </c>
      <c r="G625" s="84" t="s">
        <v>514</v>
      </c>
      <c r="H625" s="86" t="str">
        <f t="shared" si="36"/>
        <v/>
      </c>
      <c r="I625" s="77" t="str">
        <f t="shared" si="37"/>
        <v/>
      </c>
      <c r="J625" s="77" t="str">
        <f t="shared" si="38"/>
        <v/>
      </c>
      <c r="K625" s="77">
        <f t="shared" si="39"/>
        <v>0</v>
      </c>
    </row>
    <row r="626" spans="1:11" s="77" customFormat="1">
      <c r="A626" s="82">
        <v>2016</v>
      </c>
      <c r="B626" s="82">
        <v>6094</v>
      </c>
      <c r="C626" s="83" t="s">
        <v>503</v>
      </c>
      <c r="D626" s="83" t="s">
        <v>504</v>
      </c>
      <c r="E626" s="84">
        <v>13180</v>
      </c>
      <c r="F626" s="85">
        <v>17.329999999999998</v>
      </c>
      <c r="G626" s="84" t="s">
        <v>514</v>
      </c>
      <c r="H626" s="86" t="str">
        <f t="shared" si="36"/>
        <v/>
      </c>
      <c r="I626" s="77" t="str">
        <f t="shared" si="37"/>
        <v/>
      </c>
      <c r="J626" s="77" t="str">
        <f t="shared" si="38"/>
        <v/>
      </c>
      <c r="K626" s="77">
        <f t="shared" si="39"/>
        <v>0</v>
      </c>
    </row>
    <row r="627" spans="1:11" s="77" customFormat="1">
      <c r="A627" s="82">
        <v>2016</v>
      </c>
      <c r="B627" s="82">
        <v>6094</v>
      </c>
      <c r="C627" s="83" t="s">
        <v>503</v>
      </c>
      <c r="D627" s="83" t="s">
        <v>504</v>
      </c>
      <c r="E627" s="84">
        <v>29385</v>
      </c>
      <c r="F627" s="85">
        <v>25.91</v>
      </c>
      <c r="G627" s="84" t="s">
        <v>514</v>
      </c>
      <c r="H627" s="86" t="str">
        <f t="shared" si="36"/>
        <v/>
      </c>
      <c r="I627" s="77" t="str">
        <f t="shared" si="37"/>
        <v/>
      </c>
      <c r="J627" s="77" t="str">
        <f t="shared" si="38"/>
        <v/>
      </c>
      <c r="K627" s="77">
        <f t="shared" si="39"/>
        <v>0</v>
      </c>
    </row>
    <row r="628" spans="1:11" s="77" customFormat="1">
      <c r="A628" s="82">
        <v>2016</v>
      </c>
      <c r="B628" s="82">
        <v>6094</v>
      </c>
      <c r="C628" s="83" t="s">
        <v>503</v>
      </c>
      <c r="D628" s="83" t="s">
        <v>504</v>
      </c>
      <c r="E628" s="84">
        <v>1685</v>
      </c>
      <c r="F628" s="85">
        <v>24.95</v>
      </c>
      <c r="G628" s="84" t="s">
        <v>514</v>
      </c>
      <c r="H628" s="86" t="str">
        <f t="shared" si="36"/>
        <v/>
      </c>
      <c r="I628" s="77" t="str">
        <f t="shared" si="37"/>
        <v/>
      </c>
      <c r="J628" s="77" t="str">
        <f t="shared" si="38"/>
        <v/>
      </c>
      <c r="K628" s="77">
        <f t="shared" si="39"/>
        <v>0</v>
      </c>
    </row>
    <row r="629" spans="1:11" s="77" customFormat="1">
      <c r="A629" s="82">
        <v>2016</v>
      </c>
      <c r="B629" s="82">
        <v>6094</v>
      </c>
      <c r="C629" s="83" t="s">
        <v>503</v>
      </c>
      <c r="D629" s="83" t="s">
        <v>504</v>
      </c>
      <c r="E629" s="84">
        <v>408277</v>
      </c>
      <c r="F629" s="85">
        <v>25.06</v>
      </c>
      <c r="G629" s="84" t="s">
        <v>514</v>
      </c>
      <c r="H629" s="86" t="str">
        <f t="shared" si="36"/>
        <v/>
      </c>
      <c r="I629" s="77" t="str">
        <f t="shared" si="37"/>
        <v/>
      </c>
      <c r="J629" s="77" t="str">
        <f t="shared" si="38"/>
        <v/>
      </c>
      <c r="K629" s="77">
        <f t="shared" si="39"/>
        <v>0</v>
      </c>
    </row>
    <row r="630" spans="1:11" s="77" customFormat="1">
      <c r="A630" s="82">
        <v>2016</v>
      </c>
      <c r="B630" s="82">
        <v>6096</v>
      </c>
      <c r="C630" s="83" t="s">
        <v>513</v>
      </c>
      <c r="D630" s="83" t="s">
        <v>504</v>
      </c>
      <c r="E630" s="84">
        <v>499537</v>
      </c>
      <c r="F630" s="85">
        <v>16.75</v>
      </c>
      <c r="G630" s="84">
        <v>139</v>
      </c>
      <c r="H630" s="86">
        <f t="shared" si="36"/>
        <v>11630470.202499999</v>
      </c>
      <c r="I630" s="77">
        <f t="shared" si="37"/>
        <v>499537</v>
      </c>
      <c r="J630" s="77">
        <f t="shared" si="38"/>
        <v>8367244.75</v>
      </c>
      <c r="K630" s="77">
        <f t="shared" si="39"/>
        <v>0</v>
      </c>
    </row>
    <row r="631" spans="1:11" s="77" customFormat="1">
      <c r="A631" s="82">
        <v>2016</v>
      </c>
      <c r="B631" s="82">
        <v>6098</v>
      </c>
      <c r="C631" s="83" t="s">
        <v>513</v>
      </c>
      <c r="D631" s="83" t="s">
        <v>504</v>
      </c>
      <c r="E631" s="84">
        <v>40268</v>
      </c>
      <c r="F631" s="85">
        <v>16.478000000000002</v>
      </c>
      <c r="G631" s="84">
        <v>226.8</v>
      </c>
      <c r="H631" s="86">
        <f t="shared" si="36"/>
        <v>1504899.8838720003</v>
      </c>
      <c r="I631" s="77">
        <f t="shared" si="37"/>
        <v>40268</v>
      </c>
      <c r="J631" s="77">
        <f t="shared" si="38"/>
        <v>663536.10400000005</v>
      </c>
      <c r="K631" s="77">
        <f t="shared" si="39"/>
        <v>0</v>
      </c>
    </row>
    <row r="632" spans="1:11" s="77" customFormat="1">
      <c r="A632" s="82">
        <v>2016</v>
      </c>
      <c r="B632" s="82">
        <v>6098</v>
      </c>
      <c r="C632" s="83" t="s">
        <v>513</v>
      </c>
      <c r="D632" s="83" t="s">
        <v>504</v>
      </c>
      <c r="E632" s="84">
        <v>80648</v>
      </c>
      <c r="F632" s="85">
        <v>16.63</v>
      </c>
      <c r="G632" s="84">
        <v>222.9</v>
      </c>
      <c r="H632" s="86">
        <f t="shared" si="36"/>
        <v>2989481.8389599998</v>
      </c>
      <c r="I632" s="77">
        <f t="shared" si="37"/>
        <v>80648</v>
      </c>
      <c r="J632" s="77">
        <f t="shared" si="38"/>
        <v>1341176.24</v>
      </c>
      <c r="K632" s="77">
        <f t="shared" si="39"/>
        <v>0</v>
      </c>
    </row>
    <row r="633" spans="1:11" s="77" customFormat="1">
      <c r="A633" s="82">
        <v>2016</v>
      </c>
      <c r="B633" s="82">
        <v>6101</v>
      </c>
      <c r="C633" s="83" t="s">
        <v>513</v>
      </c>
      <c r="D633" s="83" t="s">
        <v>504</v>
      </c>
      <c r="E633" s="84">
        <v>152989</v>
      </c>
      <c r="F633" s="85">
        <v>16.132000000000001</v>
      </c>
      <c r="G633" s="84">
        <v>117.1</v>
      </c>
      <c r="H633" s="86">
        <f t="shared" si="36"/>
        <v>2890049.7197080003</v>
      </c>
      <c r="I633" s="77">
        <f t="shared" si="37"/>
        <v>152989</v>
      </c>
      <c r="J633" s="77">
        <f t="shared" si="38"/>
        <v>2468018.5480000004</v>
      </c>
      <c r="K633" s="77">
        <f t="shared" si="39"/>
        <v>0</v>
      </c>
    </row>
    <row r="634" spans="1:11" s="77" customFormat="1">
      <c r="A634" s="82">
        <v>2016</v>
      </c>
      <c r="B634" s="82">
        <v>6106</v>
      </c>
      <c r="C634" s="83" t="s">
        <v>513</v>
      </c>
      <c r="D634" s="83" t="s">
        <v>504</v>
      </c>
      <c r="E634" s="84">
        <v>179042</v>
      </c>
      <c r="F634" s="85">
        <v>17.28</v>
      </c>
      <c r="G634" s="84">
        <v>231</v>
      </c>
      <c r="H634" s="86">
        <f t="shared" si="36"/>
        <v>7146783.7056</v>
      </c>
      <c r="I634" s="77">
        <f t="shared" si="37"/>
        <v>179042</v>
      </c>
      <c r="J634" s="77">
        <f t="shared" si="38"/>
        <v>3093845.7600000002</v>
      </c>
      <c r="K634" s="77">
        <f t="shared" si="39"/>
        <v>0</v>
      </c>
    </row>
    <row r="635" spans="1:11" s="77" customFormat="1">
      <c r="A635" s="82">
        <v>2016</v>
      </c>
      <c r="B635" s="82">
        <v>6113</v>
      </c>
      <c r="C635" s="83" t="s">
        <v>503</v>
      </c>
      <c r="D635" s="83" t="s">
        <v>504</v>
      </c>
      <c r="E635" s="84">
        <v>150004</v>
      </c>
      <c r="F635" s="85">
        <v>23.013999999999999</v>
      </c>
      <c r="G635" s="84">
        <v>358.3</v>
      </c>
      <c r="H635" s="86">
        <f t="shared" si="36"/>
        <v>12369204.136648001</v>
      </c>
      <c r="I635" s="77">
        <f t="shared" si="37"/>
        <v>150004</v>
      </c>
      <c r="J635" s="77">
        <f t="shared" si="38"/>
        <v>3452192.0559999999</v>
      </c>
      <c r="K635" s="77">
        <f t="shared" si="39"/>
        <v>0</v>
      </c>
    </row>
    <row r="636" spans="1:11" s="77" customFormat="1">
      <c r="A636" s="82">
        <v>2016</v>
      </c>
      <c r="B636" s="82">
        <v>6113</v>
      </c>
      <c r="C636" s="83" t="s">
        <v>503</v>
      </c>
      <c r="D636" s="83" t="s">
        <v>504</v>
      </c>
      <c r="E636" s="84">
        <v>164222</v>
      </c>
      <c r="F636" s="85">
        <v>23.114000000000001</v>
      </c>
      <c r="G636" s="84">
        <v>213.8</v>
      </c>
      <c r="H636" s="86">
        <f t="shared" si="36"/>
        <v>8115478.7845040001</v>
      </c>
      <c r="I636" s="77">
        <f t="shared" si="37"/>
        <v>164222</v>
      </c>
      <c r="J636" s="77">
        <f t="shared" si="38"/>
        <v>3795827.3080000002</v>
      </c>
      <c r="K636" s="77">
        <f t="shared" si="39"/>
        <v>0</v>
      </c>
    </row>
    <row r="637" spans="1:11" s="77" customFormat="1">
      <c r="A637" s="82">
        <v>2016</v>
      </c>
      <c r="B637" s="82">
        <v>6113</v>
      </c>
      <c r="C637" s="83" t="s">
        <v>503</v>
      </c>
      <c r="D637" s="83" t="s">
        <v>504</v>
      </c>
      <c r="E637" s="84">
        <v>162864</v>
      </c>
      <c r="F637" s="85">
        <v>22.36</v>
      </c>
      <c r="G637" s="84">
        <v>212.2</v>
      </c>
      <c r="H637" s="86">
        <f t="shared" si="36"/>
        <v>7727558.0428799996</v>
      </c>
      <c r="I637" s="77">
        <f t="shared" si="37"/>
        <v>162864</v>
      </c>
      <c r="J637" s="77">
        <f t="shared" si="38"/>
        <v>3641639.04</v>
      </c>
      <c r="K637" s="77">
        <f t="shared" si="39"/>
        <v>0</v>
      </c>
    </row>
    <row r="638" spans="1:11" s="77" customFormat="1">
      <c r="A638" s="82">
        <v>2016</v>
      </c>
      <c r="B638" s="82">
        <v>6113</v>
      </c>
      <c r="C638" s="83" t="s">
        <v>503</v>
      </c>
      <c r="D638" s="83" t="s">
        <v>504</v>
      </c>
      <c r="E638" s="84">
        <v>46998</v>
      </c>
      <c r="F638" s="85">
        <v>23.257999999999999</v>
      </c>
      <c r="G638" s="84">
        <v>198.2</v>
      </c>
      <c r="H638" s="86">
        <f t="shared" si="36"/>
        <v>2166483.5372879999</v>
      </c>
      <c r="I638" s="77">
        <f t="shared" si="37"/>
        <v>46998</v>
      </c>
      <c r="J638" s="77">
        <f t="shared" si="38"/>
        <v>1093079.4839999999</v>
      </c>
      <c r="K638" s="77">
        <f t="shared" si="39"/>
        <v>0</v>
      </c>
    </row>
    <row r="639" spans="1:11" s="77" customFormat="1">
      <c r="A639" s="82">
        <v>2016</v>
      </c>
      <c r="B639" s="82">
        <v>6136</v>
      </c>
      <c r="C639" s="83" t="s">
        <v>513</v>
      </c>
      <c r="D639" s="83" t="s">
        <v>504</v>
      </c>
      <c r="E639" s="84">
        <v>59877</v>
      </c>
      <c r="F639" s="85">
        <v>16.308</v>
      </c>
      <c r="G639" s="84">
        <v>211.5</v>
      </c>
      <c r="H639" s="86">
        <f t="shared" si="36"/>
        <v>2065242.7553400004</v>
      </c>
      <c r="I639" s="77">
        <f t="shared" si="37"/>
        <v>59877</v>
      </c>
      <c r="J639" s="77">
        <f t="shared" si="38"/>
        <v>976474.11600000004</v>
      </c>
      <c r="K639" s="77">
        <f t="shared" si="39"/>
        <v>0</v>
      </c>
    </row>
    <row r="640" spans="1:11" s="77" customFormat="1">
      <c r="A640" s="82">
        <v>2016</v>
      </c>
      <c r="B640" s="82">
        <v>6137</v>
      </c>
      <c r="C640" s="83" t="s">
        <v>503</v>
      </c>
      <c r="D640" s="83" t="s">
        <v>504</v>
      </c>
      <c r="E640" s="84">
        <v>87152</v>
      </c>
      <c r="F640" s="85">
        <v>22.777999999999999</v>
      </c>
      <c r="G640" s="84">
        <v>229</v>
      </c>
      <c r="H640" s="86">
        <f t="shared" si="36"/>
        <v>4545989.50624</v>
      </c>
      <c r="I640" s="77">
        <f t="shared" si="37"/>
        <v>87152</v>
      </c>
      <c r="J640" s="77">
        <f t="shared" si="38"/>
        <v>1985148.2559999998</v>
      </c>
      <c r="K640" s="77">
        <f t="shared" si="39"/>
        <v>0</v>
      </c>
    </row>
    <row r="641" spans="1:11" s="77" customFormat="1">
      <c r="A641" s="82">
        <v>2016</v>
      </c>
      <c r="B641" s="82">
        <v>6138</v>
      </c>
      <c r="C641" s="83" t="s">
        <v>513</v>
      </c>
      <c r="D641" s="83" t="s">
        <v>504</v>
      </c>
      <c r="E641" s="84">
        <v>90233</v>
      </c>
      <c r="F641" s="85">
        <v>17.274000000000001</v>
      </c>
      <c r="G641" s="84">
        <v>159.9</v>
      </c>
      <c r="H641" s="86">
        <f t="shared" si="36"/>
        <v>2492337.0623579999</v>
      </c>
      <c r="I641" s="77">
        <f t="shared" si="37"/>
        <v>90233</v>
      </c>
      <c r="J641" s="77">
        <f t="shared" si="38"/>
        <v>1558684.8420000002</v>
      </c>
      <c r="K641" s="77">
        <f t="shared" si="39"/>
        <v>0</v>
      </c>
    </row>
    <row r="642" spans="1:11" s="77" customFormat="1">
      <c r="A642" s="82">
        <v>2016</v>
      </c>
      <c r="B642" s="82">
        <v>6138</v>
      </c>
      <c r="C642" s="83" t="s">
        <v>513</v>
      </c>
      <c r="D642" s="83" t="s">
        <v>504</v>
      </c>
      <c r="E642" s="84">
        <v>30766</v>
      </c>
      <c r="F642" s="85">
        <v>17.36</v>
      </c>
      <c r="G642" s="84">
        <v>178.6</v>
      </c>
      <c r="H642" s="86">
        <f t="shared" si="36"/>
        <v>953898.59935999999</v>
      </c>
      <c r="I642" s="77">
        <f t="shared" si="37"/>
        <v>30766</v>
      </c>
      <c r="J642" s="77">
        <f t="shared" si="38"/>
        <v>534097.76</v>
      </c>
      <c r="K642" s="77">
        <f t="shared" si="39"/>
        <v>0</v>
      </c>
    </row>
    <row r="643" spans="1:11" s="77" customFormat="1">
      <c r="A643" s="82">
        <v>2016</v>
      </c>
      <c r="B643" s="82">
        <v>6139</v>
      </c>
      <c r="C643" s="83" t="s">
        <v>513</v>
      </c>
      <c r="D643" s="83" t="s">
        <v>504</v>
      </c>
      <c r="E643" s="84">
        <v>487</v>
      </c>
      <c r="F643" s="85">
        <v>17.36</v>
      </c>
      <c r="G643" s="84">
        <v>205.5</v>
      </c>
      <c r="H643" s="86">
        <f t="shared" si="36"/>
        <v>17373.627600000003</v>
      </c>
      <c r="I643" s="77">
        <f t="shared" si="37"/>
        <v>487</v>
      </c>
      <c r="J643" s="77">
        <f t="shared" si="38"/>
        <v>8454.32</v>
      </c>
      <c r="K643" s="77">
        <f t="shared" si="39"/>
        <v>0</v>
      </c>
    </row>
    <row r="644" spans="1:11" s="77" customFormat="1">
      <c r="A644" s="82">
        <v>2016</v>
      </c>
      <c r="B644" s="82">
        <v>6139</v>
      </c>
      <c r="C644" s="83" t="s">
        <v>513</v>
      </c>
      <c r="D644" s="83" t="s">
        <v>504</v>
      </c>
      <c r="E644" s="84">
        <v>44695</v>
      </c>
      <c r="F644" s="85">
        <v>17.294</v>
      </c>
      <c r="G644" s="84">
        <v>190</v>
      </c>
      <c r="H644" s="86">
        <f t="shared" si="36"/>
        <v>1468615.1270000001</v>
      </c>
      <c r="I644" s="77">
        <f t="shared" si="37"/>
        <v>44695</v>
      </c>
      <c r="J644" s="77">
        <f t="shared" si="38"/>
        <v>772955.33000000007</v>
      </c>
      <c r="K644" s="77">
        <f t="shared" si="39"/>
        <v>0</v>
      </c>
    </row>
    <row r="645" spans="1:11" s="77" customFormat="1">
      <c r="A645" s="82">
        <v>2016</v>
      </c>
      <c r="B645" s="82">
        <v>6139</v>
      </c>
      <c r="C645" s="83" t="s">
        <v>513</v>
      </c>
      <c r="D645" s="83" t="s">
        <v>504</v>
      </c>
      <c r="E645" s="84">
        <v>166572</v>
      </c>
      <c r="F645" s="85">
        <v>17.256</v>
      </c>
      <c r="G645" s="84">
        <v>208.6</v>
      </c>
      <c r="H645" s="86">
        <f t="shared" si="36"/>
        <v>5995928.3771519996</v>
      </c>
      <c r="I645" s="77">
        <f t="shared" si="37"/>
        <v>166572</v>
      </c>
      <c r="J645" s="77">
        <f t="shared" si="38"/>
        <v>2874366.432</v>
      </c>
      <c r="K645" s="77">
        <f t="shared" si="39"/>
        <v>0</v>
      </c>
    </row>
    <row r="646" spans="1:11" s="77" customFormat="1">
      <c r="A646" s="82">
        <v>2016</v>
      </c>
      <c r="B646" s="82">
        <v>6146</v>
      </c>
      <c r="C646" s="83" t="s">
        <v>513</v>
      </c>
      <c r="D646" s="83" t="s">
        <v>504</v>
      </c>
      <c r="E646" s="84">
        <v>233023</v>
      </c>
      <c r="F646" s="85">
        <v>16.71</v>
      </c>
      <c r="G646" s="84" t="s">
        <v>514</v>
      </c>
      <c r="H646" s="86" t="str">
        <f t="shared" si="36"/>
        <v/>
      </c>
      <c r="I646" s="77" t="str">
        <f t="shared" si="37"/>
        <v/>
      </c>
      <c r="J646" s="77" t="str">
        <f t="shared" si="38"/>
        <v/>
      </c>
      <c r="K646" s="77">
        <f t="shared" si="39"/>
        <v>0</v>
      </c>
    </row>
    <row r="647" spans="1:11" s="77" customFormat="1">
      <c r="A647" s="82">
        <v>2016</v>
      </c>
      <c r="B647" s="82">
        <v>6146</v>
      </c>
      <c r="C647" s="83" t="s">
        <v>512</v>
      </c>
      <c r="D647" s="83" t="s">
        <v>504</v>
      </c>
      <c r="E647" s="84">
        <v>590322</v>
      </c>
      <c r="F647" s="85">
        <v>13.7</v>
      </c>
      <c r="G647" s="84" t="s">
        <v>514</v>
      </c>
      <c r="H647" s="86" t="str">
        <f t="shared" ref="H647:H710" si="40">IF(I647="","",G647/100*F647*E647)</f>
        <v/>
      </c>
      <c r="I647" s="77" t="str">
        <f t="shared" ref="I647:I710" si="41">IF(OR(G647=".",F647=".",E647="."),"",E647)</f>
        <v/>
      </c>
      <c r="J647" s="77" t="str">
        <f t="shared" ref="J647:J710" si="42">IF(I647="","",F647*I647)</f>
        <v/>
      </c>
      <c r="K647" s="77">
        <f t="shared" ref="K647:K710" si="43">IF(C647="LIG",1,0)</f>
        <v>1</v>
      </c>
    </row>
    <row r="648" spans="1:11" s="77" customFormat="1">
      <c r="A648" s="82">
        <v>2016</v>
      </c>
      <c r="B648" s="82">
        <v>6147</v>
      </c>
      <c r="C648" s="83" t="s">
        <v>513</v>
      </c>
      <c r="D648" s="83" t="s">
        <v>504</v>
      </c>
      <c r="E648" s="84">
        <v>174743</v>
      </c>
      <c r="F648" s="85">
        <v>16.7</v>
      </c>
      <c r="G648" s="84" t="s">
        <v>514</v>
      </c>
      <c r="H648" s="86" t="str">
        <f t="shared" si="40"/>
        <v/>
      </c>
      <c r="I648" s="77" t="str">
        <f t="shared" si="41"/>
        <v/>
      </c>
      <c r="J648" s="77" t="str">
        <f t="shared" si="42"/>
        <v/>
      </c>
      <c r="K648" s="77">
        <f t="shared" si="43"/>
        <v>0</v>
      </c>
    </row>
    <row r="649" spans="1:11" s="77" customFormat="1">
      <c r="A649" s="82">
        <v>2016</v>
      </c>
      <c r="B649" s="82">
        <v>6147</v>
      </c>
      <c r="C649" s="83" t="s">
        <v>512</v>
      </c>
      <c r="D649" s="83" t="s">
        <v>504</v>
      </c>
      <c r="E649" s="84">
        <v>105328</v>
      </c>
      <c r="F649" s="85">
        <v>12.72</v>
      </c>
      <c r="G649" s="84" t="s">
        <v>514</v>
      </c>
      <c r="H649" s="86" t="str">
        <f t="shared" si="40"/>
        <v/>
      </c>
      <c r="I649" s="77" t="str">
        <f t="shared" si="41"/>
        <v/>
      </c>
      <c r="J649" s="77" t="str">
        <f t="shared" si="42"/>
        <v/>
      </c>
      <c r="K649" s="77">
        <f t="shared" si="43"/>
        <v>1</v>
      </c>
    </row>
    <row r="650" spans="1:11" s="77" customFormat="1">
      <c r="A650" s="82">
        <v>2016</v>
      </c>
      <c r="B650" s="82">
        <v>6155</v>
      </c>
      <c r="C650" s="83" t="s">
        <v>513</v>
      </c>
      <c r="D650" s="83" t="s">
        <v>504</v>
      </c>
      <c r="E650" s="84">
        <v>15627</v>
      </c>
      <c r="F650" s="85">
        <v>16.78</v>
      </c>
      <c r="G650" s="84">
        <v>183.9</v>
      </c>
      <c r="H650" s="86">
        <f t="shared" si="40"/>
        <v>482224.52934000007</v>
      </c>
      <c r="I650" s="77">
        <f t="shared" si="41"/>
        <v>15627</v>
      </c>
      <c r="J650" s="77">
        <f t="shared" si="42"/>
        <v>262221.06</v>
      </c>
      <c r="K650" s="77">
        <f t="shared" si="43"/>
        <v>0</v>
      </c>
    </row>
    <row r="651" spans="1:11" s="77" customFormat="1">
      <c r="A651" s="82">
        <v>2016</v>
      </c>
      <c r="B651" s="82">
        <v>6155</v>
      </c>
      <c r="C651" s="83" t="s">
        <v>513</v>
      </c>
      <c r="D651" s="83" t="s">
        <v>504</v>
      </c>
      <c r="E651" s="84">
        <v>15882</v>
      </c>
      <c r="F651" s="85">
        <v>17.78</v>
      </c>
      <c r="G651" s="84">
        <v>214.6</v>
      </c>
      <c r="H651" s="86">
        <f t="shared" si="40"/>
        <v>605991.68616000004</v>
      </c>
      <c r="I651" s="77">
        <f t="shared" si="41"/>
        <v>15882</v>
      </c>
      <c r="J651" s="77">
        <f t="shared" si="42"/>
        <v>282381.96000000002</v>
      </c>
      <c r="K651" s="77">
        <f t="shared" si="43"/>
        <v>0</v>
      </c>
    </row>
    <row r="652" spans="1:11" s="77" customFormat="1">
      <c r="A652" s="82">
        <v>2016</v>
      </c>
      <c r="B652" s="82">
        <v>6155</v>
      </c>
      <c r="C652" s="83" t="s">
        <v>513</v>
      </c>
      <c r="D652" s="83" t="s">
        <v>504</v>
      </c>
      <c r="E652" s="84">
        <v>331703</v>
      </c>
      <c r="F652" s="85">
        <v>17.16</v>
      </c>
      <c r="G652" s="84">
        <v>212.1</v>
      </c>
      <c r="H652" s="86">
        <f t="shared" si="40"/>
        <v>12072781.80108</v>
      </c>
      <c r="I652" s="77">
        <f t="shared" si="41"/>
        <v>331703</v>
      </c>
      <c r="J652" s="77">
        <f t="shared" si="42"/>
        <v>5692023.4800000004</v>
      </c>
      <c r="K652" s="77">
        <f t="shared" si="43"/>
        <v>0</v>
      </c>
    </row>
    <row r="653" spans="1:11" s="77" customFormat="1">
      <c r="A653" s="82">
        <v>2016</v>
      </c>
      <c r="B653" s="82">
        <v>6155</v>
      </c>
      <c r="C653" s="83" t="s">
        <v>513</v>
      </c>
      <c r="D653" s="83" t="s">
        <v>504</v>
      </c>
      <c r="E653" s="84">
        <v>15861</v>
      </c>
      <c r="F653" s="85">
        <v>17.57</v>
      </c>
      <c r="G653" s="84">
        <v>213.3</v>
      </c>
      <c r="H653" s="86">
        <f t="shared" si="40"/>
        <v>594419.68341000006</v>
      </c>
      <c r="I653" s="77">
        <f t="shared" si="41"/>
        <v>15861</v>
      </c>
      <c r="J653" s="77">
        <f t="shared" si="42"/>
        <v>278677.77</v>
      </c>
      <c r="K653" s="77">
        <f t="shared" si="43"/>
        <v>0</v>
      </c>
    </row>
    <row r="654" spans="1:11" s="77" customFormat="1">
      <c r="A654" s="82">
        <v>2016</v>
      </c>
      <c r="B654" s="82">
        <v>6165</v>
      </c>
      <c r="C654" s="83" t="s">
        <v>503</v>
      </c>
      <c r="D654" s="83" t="s">
        <v>504</v>
      </c>
      <c r="E654" s="84">
        <v>3951</v>
      </c>
      <c r="F654" s="85">
        <v>22.192</v>
      </c>
      <c r="G654" s="84">
        <v>205.9</v>
      </c>
      <c r="H654" s="86">
        <f t="shared" si="40"/>
        <v>180534.33892800001</v>
      </c>
      <c r="I654" s="77">
        <f t="shared" si="41"/>
        <v>3951</v>
      </c>
      <c r="J654" s="77">
        <f t="shared" si="42"/>
        <v>87680.592000000004</v>
      </c>
      <c r="K654" s="77">
        <f t="shared" si="43"/>
        <v>0</v>
      </c>
    </row>
    <row r="655" spans="1:11" s="77" customFormat="1">
      <c r="A655" s="82">
        <v>2016</v>
      </c>
      <c r="B655" s="82">
        <v>6165</v>
      </c>
      <c r="C655" s="83" t="s">
        <v>503</v>
      </c>
      <c r="D655" s="83" t="s">
        <v>504</v>
      </c>
      <c r="E655" s="84">
        <v>59963</v>
      </c>
      <c r="F655" s="85">
        <v>25.004000000000001</v>
      </c>
      <c r="G655" s="84">
        <v>181.7</v>
      </c>
      <c r="H655" s="86">
        <f t="shared" si="40"/>
        <v>2724255.0860839998</v>
      </c>
      <c r="I655" s="77">
        <f t="shared" si="41"/>
        <v>59963</v>
      </c>
      <c r="J655" s="77">
        <f t="shared" si="42"/>
        <v>1499314.8520000002</v>
      </c>
      <c r="K655" s="77">
        <f t="shared" si="43"/>
        <v>0</v>
      </c>
    </row>
    <row r="656" spans="1:11" s="77" customFormat="1">
      <c r="A656" s="82">
        <v>2016</v>
      </c>
      <c r="B656" s="82">
        <v>6165</v>
      </c>
      <c r="C656" s="83" t="s">
        <v>503</v>
      </c>
      <c r="D656" s="83" t="s">
        <v>504</v>
      </c>
      <c r="E656" s="84">
        <v>4341</v>
      </c>
      <c r="F656" s="85">
        <v>23.481999999999999</v>
      </c>
      <c r="G656" s="84">
        <v>173.3</v>
      </c>
      <c r="H656" s="86">
        <f t="shared" si="40"/>
        <v>176653.98234600003</v>
      </c>
      <c r="I656" s="77">
        <f t="shared" si="41"/>
        <v>4341</v>
      </c>
      <c r="J656" s="77">
        <f t="shared" si="42"/>
        <v>101935.36199999999</v>
      </c>
      <c r="K656" s="77">
        <f t="shared" si="43"/>
        <v>0</v>
      </c>
    </row>
    <row r="657" spans="1:11" s="77" customFormat="1">
      <c r="A657" s="82">
        <v>2016</v>
      </c>
      <c r="B657" s="82">
        <v>6165</v>
      </c>
      <c r="C657" s="83" t="s">
        <v>503</v>
      </c>
      <c r="D657" s="83" t="s">
        <v>504</v>
      </c>
      <c r="E657" s="84">
        <v>10923</v>
      </c>
      <c r="F657" s="85">
        <v>22.192</v>
      </c>
      <c r="G657" s="84">
        <v>180.9</v>
      </c>
      <c r="H657" s="86">
        <f t="shared" si="40"/>
        <v>438507.41774400009</v>
      </c>
      <c r="I657" s="77">
        <f t="shared" si="41"/>
        <v>10923</v>
      </c>
      <c r="J657" s="77">
        <f t="shared" si="42"/>
        <v>242403.21600000001</v>
      </c>
      <c r="K657" s="77">
        <f t="shared" si="43"/>
        <v>0</v>
      </c>
    </row>
    <row r="658" spans="1:11" s="77" customFormat="1">
      <c r="A658" s="82">
        <v>2016</v>
      </c>
      <c r="B658" s="82">
        <v>6165</v>
      </c>
      <c r="C658" s="83" t="s">
        <v>503</v>
      </c>
      <c r="D658" s="83" t="s">
        <v>504</v>
      </c>
      <c r="E658" s="84">
        <v>282572</v>
      </c>
      <c r="F658" s="85">
        <v>21.876000000000001</v>
      </c>
      <c r="G658" s="84">
        <v>179.8</v>
      </c>
      <c r="H658" s="86">
        <f t="shared" si="40"/>
        <v>11114418.039456001</v>
      </c>
      <c r="I658" s="77">
        <f t="shared" si="41"/>
        <v>282572</v>
      </c>
      <c r="J658" s="77">
        <f t="shared" si="42"/>
        <v>6181545.0720000006</v>
      </c>
      <c r="K658" s="77">
        <f t="shared" si="43"/>
        <v>0</v>
      </c>
    </row>
    <row r="659" spans="1:11" s="77" customFormat="1">
      <c r="A659" s="82">
        <v>2016</v>
      </c>
      <c r="B659" s="82">
        <v>6166</v>
      </c>
      <c r="C659" s="83" t="s">
        <v>503</v>
      </c>
      <c r="D659" s="83" t="s">
        <v>504</v>
      </c>
      <c r="E659" s="84">
        <v>2612</v>
      </c>
      <c r="F659" s="85">
        <v>24.295999999999999</v>
      </c>
      <c r="G659" s="84">
        <v>310.8</v>
      </c>
      <c r="H659" s="86">
        <f t="shared" si="40"/>
        <v>197237.26041599998</v>
      </c>
      <c r="I659" s="77">
        <f t="shared" si="41"/>
        <v>2612</v>
      </c>
      <c r="J659" s="77">
        <f t="shared" si="42"/>
        <v>63461.152000000002</v>
      </c>
      <c r="K659" s="77">
        <f t="shared" si="43"/>
        <v>0</v>
      </c>
    </row>
    <row r="660" spans="1:11" s="77" customFormat="1">
      <c r="A660" s="82">
        <v>2016</v>
      </c>
      <c r="B660" s="82">
        <v>6166</v>
      </c>
      <c r="C660" s="83" t="s">
        <v>503</v>
      </c>
      <c r="D660" s="83" t="s">
        <v>504</v>
      </c>
      <c r="E660" s="84">
        <v>40443</v>
      </c>
      <c r="F660" s="85">
        <v>23.96</v>
      </c>
      <c r="G660" s="84">
        <v>299.7</v>
      </c>
      <c r="H660" s="86">
        <f t="shared" si="40"/>
        <v>2904135.7971600001</v>
      </c>
      <c r="I660" s="77">
        <f t="shared" si="41"/>
        <v>40443</v>
      </c>
      <c r="J660" s="77">
        <f t="shared" si="42"/>
        <v>969014.28</v>
      </c>
      <c r="K660" s="77">
        <f t="shared" si="43"/>
        <v>0</v>
      </c>
    </row>
    <row r="661" spans="1:11" s="77" customFormat="1">
      <c r="A661" s="82">
        <v>2016</v>
      </c>
      <c r="B661" s="82">
        <v>6166</v>
      </c>
      <c r="C661" s="83" t="s">
        <v>503</v>
      </c>
      <c r="D661" s="83" t="s">
        <v>504</v>
      </c>
      <c r="E661" s="84">
        <v>2612</v>
      </c>
      <c r="F661" s="85">
        <v>24.295999999999999</v>
      </c>
      <c r="G661" s="84">
        <v>310.8</v>
      </c>
      <c r="H661" s="86">
        <f t="shared" si="40"/>
        <v>197237.26041599998</v>
      </c>
      <c r="I661" s="77">
        <f t="shared" si="41"/>
        <v>2612</v>
      </c>
      <c r="J661" s="77">
        <f t="shared" si="42"/>
        <v>63461.152000000002</v>
      </c>
      <c r="K661" s="77">
        <f t="shared" si="43"/>
        <v>0</v>
      </c>
    </row>
    <row r="662" spans="1:11" s="77" customFormat="1">
      <c r="A662" s="82">
        <v>2016</v>
      </c>
      <c r="B662" s="82">
        <v>6166</v>
      </c>
      <c r="C662" s="83" t="s">
        <v>503</v>
      </c>
      <c r="D662" s="83" t="s">
        <v>504</v>
      </c>
      <c r="E662" s="84">
        <v>3359</v>
      </c>
      <c r="F662" s="85">
        <v>24.006</v>
      </c>
      <c r="G662" s="84">
        <v>244.9</v>
      </c>
      <c r="H662" s="86">
        <f t="shared" si="40"/>
        <v>197477.941146</v>
      </c>
      <c r="I662" s="77">
        <f t="shared" si="41"/>
        <v>3359</v>
      </c>
      <c r="J662" s="77">
        <f t="shared" si="42"/>
        <v>80636.153999999995</v>
      </c>
      <c r="K662" s="77">
        <f t="shared" si="43"/>
        <v>0</v>
      </c>
    </row>
    <row r="663" spans="1:11" s="77" customFormat="1">
      <c r="A663" s="82">
        <v>2016</v>
      </c>
      <c r="B663" s="82">
        <v>6166</v>
      </c>
      <c r="C663" s="83" t="s">
        <v>503</v>
      </c>
      <c r="D663" s="83" t="s">
        <v>504</v>
      </c>
      <c r="E663" s="84">
        <v>11571</v>
      </c>
      <c r="F663" s="85">
        <v>23.988</v>
      </c>
      <c r="G663" s="84">
        <v>293.3</v>
      </c>
      <c r="H663" s="86">
        <f t="shared" si="40"/>
        <v>814098.57908400008</v>
      </c>
      <c r="I663" s="77">
        <f t="shared" si="41"/>
        <v>11571</v>
      </c>
      <c r="J663" s="77">
        <f t="shared" si="42"/>
        <v>277565.14799999999</v>
      </c>
      <c r="K663" s="77">
        <f t="shared" si="43"/>
        <v>0</v>
      </c>
    </row>
    <row r="664" spans="1:11" s="77" customFormat="1">
      <c r="A664" s="82">
        <v>2016</v>
      </c>
      <c r="B664" s="82">
        <v>6166</v>
      </c>
      <c r="C664" s="83" t="s">
        <v>503</v>
      </c>
      <c r="D664" s="83" t="s">
        <v>504</v>
      </c>
      <c r="E664" s="84">
        <v>14527</v>
      </c>
      <c r="F664" s="85">
        <v>23.765999999999998</v>
      </c>
      <c r="G664" s="84">
        <v>252.4</v>
      </c>
      <c r="H664" s="86">
        <f t="shared" si="40"/>
        <v>871407.67336799996</v>
      </c>
      <c r="I664" s="77">
        <f t="shared" si="41"/>
        <v>14527</v>
      </c>
      <c r="J664" s="77">
        <f t="shared" si="42"/>
        <v>345248.68199999997</v>
      </c>
      <c r="K664" s="77">
        <f t="shared" si="43"/>
        <v>0</v>
      </c>
    </row>
    <row r="665" spans="1:11" s="77" customFormat="1">
      <c r="A665" s="82">
        <v>2016</v>
      </c>
      <c r="B665" s="82">
        <v>6166</v>
      </c>
      <c r="C665" s="83" t="s">
        <v>503</v>
      </c>
      <c r="D665" s="83" t="s">
        <v>504</v>
      </c>
      <c r="E665" s="84">
        <v>41138</v>
      </c>
      <c r="F665" s="85">
        <v>23.97</v>
      </c>
      <c r="G665" s="84">
        <v>249.3</v>
      </c>
      <c r="H665" s="86">
        <f t="shared" si="40"/>
        <v>2458292.1049800003</v>
      </c>
      <c r="I665" s="77">
        <f t="shared" si="41"/>
        <v>41138</v>
      </c>
      <c r="J665" s="77">
        <f t="shared" si="42"/>
        <v>986077.86</v>
      </c>
      <c r="K665" s="77">
        <f t="shared" si="43"/>
        <v>0</v>
      </c>
    </row>
    <row r="666" spans="1:11" s="77" customFormat="1">
      <c r="A666" s="82">
        <v>2016</v>
      </c>
      <c r="B666" s="82">
        <v>6166</v>
      </c>
      <c r="C666" s="83" t="s">
        <v>503</v>
      </c>
      <c r="D666" s="83" t="s">
        <v>504</v>
      </c>
      <c r="E666" s="84">
        <v>14527</v>
      </c>
      <c r="F666" s="85">
        <v>23.765999999999998</v>
      </c>
      <c r="G666" s="84">
        <v>252.4</v>
      </c>
      <c r="H666" s="86">
        <f t="shared" si="40"/>
        <v>871407.67336799996</v>
      </c>
      <c r="I666" s="77">
        <f t="shared" si="41"/>
        <v>14527</v>
      </c>
      <c r="J666" s="77">
        <f t="shared" si="42"/>
        <v>345248.68199999997</v>
      </c>
      <c r="K666" s="77">
        <f t="shared" si="43"/>
        <v>0</v>
      </c>
    </row>
    <row r="667" spans="1:11" s="77" customFormat="1">
      <c r="A667" s="82">
        <v>2016</v>
      </c>
      <c r="B667" s="82">
        <v>6170</v>
      </c>
      <c r="C667" s="83" t="s">
        <v>513</v>
      </c>
      <c r="D667" s="83" t="s">
        <v>504</v>
      </c>
      <c r="E667" s="84">
        <v>17758</v>
      </c>
      <c r="F667" s="85">
        <v>17.53</v>
      </c>
      <c r="G667" s="84">
        <v>191.4</v>
      </c>
      <c r="H667" s="86">
        <f t="shared" si="40"/>
        <v>595823.87436000013</v>
      </c>
      <c r="I667" s="77">
        <f t="shared" si="41"/>
        <v>17758</v>
      </c>
      <c r="J667" s="77">
        <f t="shared" si="42"/>
        <v>311297.74000000005</v>
      </c>
      <c r="K667" s="77">
        <f t="shared" si="43"/>
        <v>0</v>
      </c>
    </row>
    <row r="668" spans="1:11" s="77" customFormat="1">
      <c r="A668" s="82">
        <v>2016</v>
      </c>
      <c r="B668" s="82">
        <v>6170</v>
      </c>
      <c r="C668" s="83" t="s">
        <v>513</v>
      </c>
      <c r="D668" s="83" t="s">
        <v>504</v>
      </c>
      <c r="E668" s="84">
        <v>220742</v>
      </c>
      <c r="F668" s="85">
        <v>16.87</v>
      </c>
      <c r="G668" s="84">
        <v>182.4</v>
      </c>
      <c r="H668" s="86">
        <f t="shared" si="40"/>
        <v>6792425.59296</v>
      </c>
      <c r="I668" s="77">
        <f t="shared" si="41"/>
        <v>220742</v>
      </c>
      <c r="J668" s="77">
        <f t="shared" si="42"/>
        <v>3723917.54</v>
      </c>
      <c r="K668" s="77">
        <f t="shared" si="43"/>
        <v>0</v>
      </c>
    </row>
    <row r="669" spans="1:11" s="77" customFormat="1">
      <c r="A669" s="82">
        <v>2016</v>
      </c>
      <c r="B669" s="82">
        <v>6170</v>
      </c>
      <c r="C669" s="83" t="s">
        <v>513</v>
      </c>
      <c r="D669" s="83" t="s">
        <v>504</v>
      </c>
      <c r="E669" s="84">
        <v>159214</v>
      </c>
      <c r="F669" s="85">
        <v>16.850000000000001</v>
      </c>
      <c r="G669" s="84">
        <v>199.7</v>
      </c>
      <c r="H669" s="86">
        <f t="shared" si="40"/>
        <v>5357463.5323000001</v>
      </c>
      <c r="I669" s="77">
        <f t="shared" si="41"/>
        <v>159214</v>
      </c>
      <c r="J669" s="77">
        <f t="shared" si="42"/>
        <v>2682755.9000000004</v>
      </c>
      <c r="K669" s="77">
        <f t="shared" si="43"/>
        <v>0</v>
      </c>
    </row>
    <row r="670" spans="1:11" s="77" customFormat="1">
      <c r="A670" s="82">
        <v>2016</v>
      </c>
      <c r="B670" s="82">
        <v>6170</v>
      </c>
      <c r="C670" s="83" t="s">
        <v>513</v>
      </c>
      <c r="D670" s="83" t="s">
        <v>504</v>
      </c>
      <c r="E670" s="84">
        <v>80810</v>
      </c>
      <c r="F670" s="85">
        <v>16.829999999999998</v>
      </c>
      <c r="G670" s="84">
        <v>177.9</v>
      </c>
      <c r="H670" s="86">
        <f t="shared" si="40"/>
        <v>2419497.4616999999</v>
      </c>
      <c r="I670" s="77">
        <f t="shared" si="41"/>
        <v>80810</v>
      </c>
      <c r="J670" s="77">
        <f t="shared" si="42"/>
        <v>1360032.2999999998</v>
      </c>
      <c r="K670" s="77">
        <f t="shared" si="43"/>
        <v>0</v>
      </c>
    </row>
    <row r="671" spans="1:11" s="77" customFormat="1">
      <c r="A671" s="82">
        <v>2016</v>
      </c>
      <c r="B671" s="82">
        <v>6177</v>
      </c>
      <c r="C671" s="83" t="s">
        <v>513</v>
      </c>
      <c r="D671" s="83" t="s">
        <v>504</v>
      </c>
      <c r="E671" s="84">
        <v>43232</v>
      </c>
      <c r="F671" s="85">
        <v>18.8</v>
      </c>
      <c r="G671" s="84">
        <v>211.4</v>
      </c>
      <c r="H671" s="86">
        <f t="shared" si="40"/>
        <v>1718178.0224000001</v>
      </c>
      <c r="I671" s="77">
        <f t="shared" si="41"/>
        <v>43232</v>
      </c>
      <c r="J671" s="77">
        <f t="shared" si="42"/>
        <v>812761.59999999998</v>
      </c>
      <c r="K671" s="77">
        <f t="shared" si="43"/>
        <v>0</v>
      </c>
    </row>
    <row r="672" spans="1:11" s="77" customFormat="1">
      <c r="A672" s="82">
        <v>2016</v>
      </c>
      <c r="B672" s="82">
        <v>6177</v>
      </c>
      <c r="C672" s="83" t="s">
        <v>513</v>
      </c>
      <c r="D672" s="83" t="s">
        <v>504</v>
      </c>
      <c r="E672" s="84">
        <v>86765</v>
      </c>
      <c r="F672" s="85">
        <v>17.7</v>
      </c>
      <c r="G672" s="84">
        <v>244.6</v>
      </c>
      <c r="H672" s="86">
        <f t="shared" si="40"/>
        <v>3756421.2629999998</v>
      </c>
      <c r="I672" s="77">
        <f t="shared" si="41"/>
        <v>86765</v>
      </c>
      <c r="J672" s="77">
        <f t="shared" si="42"/>
        <v>1535740.5</v>
      </c>
      <c r="K672" s="77">
        <f t="shared" si="43"/>
        <v>0</v>
      </c>
    </row>
    <row r="673" spans="1:11" s="77" customFormat="1">
      <c r="A673" s="82">
        <v>2016</v>
      </c>
      <c r="B673" s="82">
        <v>6177</v>
      </c>
      <c r="C673" s="83" t="s">
        <v>513</v>
      </c>
      <c r="D673" s="83" t="s">
        <v>504</v>
      </c>
      <c r="E673" s="84">
        <v>42342</v>
      </c>
      <c r="F673" s="85">
        <v>17.8</v>
      </c>
      <c r="G673" s="84">
        <v>221.9</v>
      </c>
      <c r="H673" s="86">
        <f t="shared" si="40"/>
        <v>1672432.7843999998</v>
      </c>
      <c r="I673" s="77">
        <f t="shared" si="41"/>
        <v>42342</v>
      </c>
      <c r="J673" s="77">
        <f t="shared" si="42"/>
        <v>753687.6</v>
      </c>
      <c r="K673" s="77">
        <f t="shared" si="43"/>
        <v>0</v>
      </c>
    </row>
    <row r="674" spans="1:11" s="77" customFormat="1">
      <c r="A674" s="82">
        <v>2016</v>
      </c>
      <c r="B674" s="82">
        <v>6178</v>
      </c>
      <c r="C674" s="83" t="s">
        <v>513</v>
      </c>
      <c r="D674" s="83" t="s">
        <v>504</v>
      </c>
      <c r="E674" s="84">
        <v>32911</v>
      </c>
      <c r="F674" s="85">
        <v>17.649999999999999</v>
      </c>
      <c r="G674" s="84" t="s">
        <v>514</v>
      </c>
      <c r="H674" s="86" t="str">
        <f t="shared" si="40"/>
        <v/>
      </c>
      <c r="I674" s="77" t="str">
        <f t="shared" si="41"/>
        <v/>
      </c>
      <c r="J674" s="77" t="str">
        <f t="shared" si="42"/>
        <v/>
      </c>
      <c r="K674" s="77">
        <f t="shared" si="43"/>
        <v>0</v>
      </c>
    </row>
    <row r="675" spans="1:11" s="77" customFormat="1">
      <c r="A675" s="82">
        <v>2016</v>
      </c>
      <c r="B675" s="82">
        <v>6178</v>
      </c>
      <c r="C675" s="83" t="s">
        <v>513</v>
      </c>
      <c r="D675" s="83" t="s">
        <v>504</v>
      </c>
      <c r="E675" s="84">
        <v>50781</v>
      </c>
      <c r="F675" s="85">
        <v>17.45</v>
      </c>
      <c r="G675" s="84" t="s">
        <v>514</v>
      </c>
      <c r="H675" s="86" t="str">
        <f t="shared" si="40"/>
        <v/>
      </c>
      <c r="I675" s="77" t="str">
        <f t="shared" si="41"/>
        <v/>
      </c>
      <c r="J675" s="77" t="str">
        <f t="shared" si="42"/>
        <v/>
      </c>
      <c r="K675" s="77">
        <f t="shared" si="43"/>
        <v>0</v>
      </c>
    </row>
    <row r="676" spans="1:11" s="77" customFormat="1">
      <c r="A676" s="82">
        <v>2016</v>
      </c>
      <c r="B676" s="82">
        <v>6178</v>
      </c>
      <c r="C676" s="83" t="s">
        <v>513</v>
      </c>
      <c r="D676" s="83" t="s">
        <v>504</v>
      </c>
      <c r="E676" s="84">
        <v>16302</v>
      </c>
      <c r="F676" s="85">
        <v>17.91</v>
      </c>
      <c r="G676" s="84" t="s">
        <v>514</v>
      </c>
      <c r="H676" s="86" t="str">
        <f t="shared" si="40"/>
        <v/>
      </c>
      <c r="I676" s="77" t="str">
        <f t="shared" si="41"/>
        <v/>
      </c>
      <c r="J676" s="77" t="str">
        <f t="shared" si="42"/>
        <v/>
      </c>
      <c r="K676" s="77">
        <f t="shared" si="43"/>
        <v>0</v>
      </c>
    </row>
    <row r="677" spans="1:11" s="77" customFormat="1">
      <c r="A677" s="82">
        <v>2016</v>
      </c>
      <c r="B677" s="82">
        <v>6179</v>
      </c>
      <c r="C677" s="83" t="s">
        <v>513</v>
      </c>
      <c r="D677" s="83" t="s">
        <v>504</v>
      </c>
      <c r="E677" s="84">
        <v>87625</v>
      </c>
      <c r="F677" s="85">
        <v>16.89</v>
      </c>
      <c r="G677" s="84">
        <v>183.9</v>
      </c>
      <c r="H677" s="86">
        <f t="shared" si="40"/>
        <v>2721694.7137500001</v>
      </c>
      <c r="I677" s="77">
        <f t="shared" si="41"/>
        <v>87625</v>
      </c>
      <c r="J677" s="77">
        <f t="shared" si="42"/>
        <v>1479986.25</v>
      </c>
      <c r="K677" s="77">
        <f t="shared" si="43"/>
        <v>0</v>
      </c>
    </row>
    <row r="678" spans="1:11" s="77" customFormat="1">
      <c r="A678" s="82">
        <v>2016</v>
      </c>
      <c r="B678" s="82">
        <v>6179</v>
      </c>
      <c r="C678" s="83" t="s">
        <v>513</v>
      </c>
      <c r="D678" s="83" t="s">
        <v>504</v>
      </c>
      <c r="E678" s="84">
        <v>14671</v>
      </c>
      <c r="F678" s="85">
        <v>17.04</v>
      </c>
      <c r="G678" s="84">
        <v>182.1</v>
      </c>
      <c r="H678" s="86">
        <f t="shared" si="40"/>
        <v>455238.78263999993</v>
      </c>
      <c r="I678" s="77">
        <f t="shared" si="41"/>
        <v>14671</v>
      </c>
      <c r="J678" s="77">
        <f t="shared" si="42"/>
        <v>249993.84</v>
      </c>
      <c r="K678" s="77">
        <f t="shared" si="43"/>
        <v>0</v>
      </c>
    </row>
    <row r="679" spans="1:11" s="77" customFormat="1">
      <c r="A679" s="82">
        <v>2016</v>
      </c>
      <c r="B679" s="82">
        <v>6179</v>
      </c>
      <c r="C679" s="83" t="s">
        <v>513</v>
      </c>
      <c r="D679" s="83" t="s">
        <v>504</v>
      </c>
      <c r="E679" s="84">
        <v>73000</v>
      </c>
      <c r="F679" s="85">
        <v>16.63</v>
      </c>
      <c r="G679" s="84">
        <v>256.5</v>
      </c>
      <c r="H679" s="86">
        <f t="shared" si="40"/>
        <v>3113884.3499999996</v>
      </c>
      <c r="I679" s="77">
        <f t="shared" si="41"/>
        <v>73000</v>
      </c>
      <c r="J679" s="77">
        <f t="shared" si="42"/>
        <v>1213990</v>
      </c>
      <c r="K679" s="77">
        <f t="shared" si="43"/>
        <v>0</v>
      </c>
    </row>
    <row r="680" spans="1:11" s="77" customFormat="1">
      <c r="A680" s="82">
        <v>2016</v>
      </c>
      <c r="B680" s="82">
        <v>6179</v>
      </c>
      <c r="C680" s="83" t="s">
        <v>513</v>
      </c>
      <c r="D680" s="83" t="s">
        <v>504</v>
      </c>
      <c r="E680" s="84">
        <v>58197</v>
      </c>
      <c r="F680" s="85">
        <v>16.46</v>
      </c>
      <c r="G680" s="84">
        <v>234.4</v>
      </c>
      <c r="H680" s="86">
        <f t="shared" si="40"/>
        <v>2245370.6212800001</v>
      </c>
      <c r="I680" s="77">
        <f t="shared" si="41"/>
        <v>58197</v>
      </c>
      <c r="J680" s="77">
        <f t="shared" si="42"/>
        <v>957922.62</v>
      </c>
      <c r="K680" s="77">
        <f t="shared" si="43"/>
        <v>0</v>
      </c>
    </row>
    <row r="681" spans="1:11" s="77" customFormat="1">
      <c r="A681" s="82">
        <v>2016</v>
      </c>
      <c r="B681" s="82">
        <v>6179</v>
      </c>
      <c r="C681" s="83" t="s">
        <v>513</v>
      </c>
      <c r="D681" s="83" t="s">
        <v>504</v>
      </c>
      <c r="E681" s="84">
        <v>73023</v>
      </c>
      <c r="F681" s="85">
        <v>16.59</v>
      </c>
      <c r="G681" s="84">
        <v>169.4</v>
      </c>
      <c r="H681" s="86">
        <f t="shared" si="40"/>
        <v>2052198.9595799998</v>
      </c>
      <c r="I681" s="77">
        <f t="shared" si="41"/>
        <v>73023</v>
      </c>
      <c r="J681" s="77">
        <f t="shared" si="42"/>
        <v>1211451.57</v>
      </c>
      <c r="K681" s="77">
        <f t="shared" si="43"/>
        <v>0</v>
      </c>
    </row>
    <row r="682" spans="1:11" s="77" customFormat="1">
      <c r="A682" s="82">
        <v>2016</v>
      </c>
      <c r="B682" s="82">
        <v>6179</v>
      </c>
      <c r="C682" s="83" t="s">
        <v>513</v>
      </c>
      <c r="D682" s="83" t="s">
        <v>504</v>
      </c>
      <c r="E682" s="84">
        <v>219180</v>
      </c>
      <c r="F682" s="85">
        <v>17</v>
      </c>
      <c r="G682" s="84">
        <v>165.4</v>
      </c>
      <c r="H682" s="86">
        <f t="shared" si="40"/>
        <v>6162903.2400000002</v>
      </c>
      <c r="I682" s="77">
        <f t="shared" si="41"/>
        <v>219180</v>
      </c>
      <c r="J682" s="77">
        <f t="shared" si="42"/>
        <v>3726060</v>
      </c>
      <c r="K682" s="77">
        <f t="shared" si="43"/>
        <v>0</v>
      </c>
    </row>
    <row r="683" spans="1:11" s="77" customFormat="1">
      <c r="A683" s="82">
        <v>2016</v>
      </c>
      <c r="B683" s="82">
        <v>6180</v>
      </c>
      <c r="C683" s="83" t="s">
        <v>512</v>
      </c>
      <c r="D683" s="83" t="s">
        <v>504</v>
      </c>
      <c r="E683" s="84">
        <v>836964</v>
      </c>
      <c r="F683" s="85">
        <v>13.68</v>
      </c>
      <c r="G683" s="84" t="s">
        <v>514</v>
      </c>
      <c r="H683" s="86" t="str">
        <f t="shared" si="40"/>
        <v/>
      </c>
      <c r="I683" s="77" t="str">
        <f t="shared" si="41"/>
        <v/>
      </c>
      <c r="J683" s="77" t="str">
        <f t="shared" si="42"/>
        <v/>
      </c>
      <c r="K683" s="77">
        <f t="shared" si="43"/>
        <v>1</v>
      </c>
    </row>
    <row r="684" spans="1:11" s="77" customFormat="1">
      <c r="A684" s="82">
        <v>2016</v>
      </c>
      <c r="B684" s="82">
        <v>6181</v>
      </c>
      <c r="C684" s="83" t="s">
        <v>513</v>
      </c>
      <c r="D684" s="83" t="s">
        <v>504</v>
      </c>
      <c r="E684" s="84">
        <v>32536</v>
      </c>
      <c r="F684" s="85">
        <v>16.797999999999998</v>
      </c>
      <c r="G684" s="84">
        <v>228.9</v>
      </c>
      <c r="H684" s="86">
        <f t="shared" si="40"/>
        <v>1251029.4373919999</v>
      </c>
      <c r="I684" s="77">
        <f t="shared" si="41"/>
        <v>32536</v>
      </c>
      <c r="J684" s="77">
        <f t="shared" si="42"/>
        <v>546539.72799999989</v>
      </c>
      <c r="K684" s="77">
        <f t="shared" si="43"/>
        <v>0</v>
      </c>
    </row>
    <row r="685" spans="1:11" s="77" customFormat="1">
      <c r="A685" s="82">
        <v>2016</v>
      </c>
      <c r="B685" s="82">
        <v>6181</v>
      </c>
      <c r="C685" s="83" t="s">
        <v>513</v>
      </c>
      <c r="D685" s="83" t="s">
        <v>504</v>
      </c>
      <c r="E685" s="84">
        <v>130306</v>
      </c>
      <c r="F685" s="85">
        <v>16.899999999999999</v>
      </c>
      <c r="G685" s="84">
        <v>227</v>
      </c>
      <c r="H685" s="86">
        <f t="shared" si="40"/>
        <v>4998929.0779999997</v>
      </c>
      <c r="I685" s="77">
        <f t="shared" si="41"/>
        <v>130306</v>
      </c>
      <c r="J685" s="77">
        <f t="shared" si="42"/>
        <v>2202171.4</v>
      </c>
      <c r="K685" s="77">
        <f t="shared" si="43"/>
        <v>0</v>
      </c>
    </row>
    <row r="686" spans="1:11" s="77" customFormat="1">
      <c r="A686" s="82">
        <v>2016</v>
      </c>
      <c r="B686" s="82">
        <v>6183</v>
      </c>
      <c r="C686" s="83" t="s">
        <v>512</v>
      </c>
      <c r="D686" s="83" t="s">
        <v>504</v>
      </c>
      <c r="E686" s="84">
        <v>259447</v>
      </c>
      <c r="F686" s="85">
        <v>10.4</v>
      </c>
      <c r="G686" s="84">
        <v>265</v>
      </c>
      <c r="H686" s="86">
        <f t="shared" si="40"/>
        <v>7150359.3199999994</v>
      </c>
      <c r="I686" s="77">
        <f t="shared" si="41"/>
        <v>259447</v>
      </c>
      <c r="J686" s="77">
        <f t="shared" si="42"/>
        <v>2698248.8000000003</v>
      </c>
      <c r="K686" s="77">
        <f t="shared" si="43"/>
        <v>1</v>
      </c>
    </row>
    <row r="687" spans="1:11" s="77" customFormat="1">
      <c r="A687" s="82">
        <v>2016</v>
      </c>
      <c r="B687" s="82">
        <v>6190</v>
      </c>
      <c r="C687" s="83" t="s">
        <v>513</v>
      </c>
      <c r="D687" s="83" t="s">
        <v>504</v>
      </c>
      <c r="E687" s="84">
        <v>65288</v>
      </c>
      <c r="F687" s="85">
        <v>18.047000000000001</v>
      </c>
      <c r="G687" s="84">
        <v>247.1</v>
      </c>
      <c r="H687" s="86">
        <f t="shared" si="40"/>
        <v>2911462.016456</v>
      </c>
      <c r="I687" s="77">
        <f t="shared" si="41"/>
        <v>65288</v>
      </c>
      <c r="J687" s="77">
        <f t="shared" si="42"/>
        <v>1178252.5360000001</v>
      </c>
      <c r="K687" s="77">
        <f t="shared" si="43"/>
        <v>0</v>
      </c>
    </row>
    <row r="688" spans="1:11" s="77" customFormat="1">
      <c r="A688" s="82">
        <v>2016</v>
      </c>
      <c r="B688" s="82">
        <v>6193</v>
      </c>
      <c r="C688" s="83" t="s">
        <v>513</v>
      </c>
      <c r="D688" s="83" t="s">
        <v>504</v>
      </c>
      <c r="E688" s="84">
        <v>141973</v>
      </c>
      <c r="F688" s="85">
        <v>17.701000000000001</v>
      </c>
      <c r="G688" s="84">
        <v>168.7</v>
      </c>
      <c r="H688" s="86">
        <f t="shared" si="40"/>
        <v>4239539.0911509991</v>
      </c>
      <c r="I688" s="77">
        <f t="shared" si="41"/>
        <v>141973</v>
      </c>
      <c r="J688" s="77">
        <f t="shared" si="42"/>
        <v>2513064.0729999999</v>
      </c>
      <c r="K688" s="77">
        <f t="shared" si="43"/>
        <v>0</v>
      </c>
    </row>
    <row r="689" spans="1:11" s="77" customFormat="1">
      <c r="A689" s="82">
        <v>2016</v>
      </c>
      <c r="B689" s="82">
        <v>6194</v>
      </c>
      <c r="C689" s="83" t="s">
        <v>513</v>
      </c>
      <c r="D689" s="83" t="s">
        <v>504</v>
      </c>
      <c r="E689" s="84">
        <v>283013</v>
      </c>
      <c r="F689" s="85">
        <v>17.768000000000001</v>
      </c>
      <c r="G689" s="84">
        <v>185.7</v>
      </c>
      <c r="H689" s="86">
        <f t="shared" si="40"/>
        <v>9338063.7452879995</v>
      </c>
      <c r="I689" s="77">
        <f t="shared" si="41"/>
        <v>283013</v>
      </c>
      <c r="J689" s="77">
        <f t="shared" si="42"/>
        <v>5028574.9840000002</v>
      </c>
      <c r="K689" s="77">
        <f t="shared" si="43"/>
        <v>0</v>
      </c>
    </row>
    <row r="690" spans="1:11" s="77" customFormat="1">
      <c r="A690" s="82">
        <v>2016</v>
      </c>
      <c r="B690" s="82">
        <v>6195</v>
      </c>
      <c r="C690" s="83" t="s">
        <v>513</v>
      </c>
      <c r="D690" s="83" t="s">
        <v>504</v>
      </c>
      <c r="E690" s="84">
        <v>58203</v>
      </c>
      <c r="F690" s="85">
        <v>17.643999999999998</v>
      </c>
      <c r="G690" s="84">
        <v>198.6</v>
      </c>
      <c r="H690" s="86">
        <f t="shared" si="40"/>
        <v>2039490.3917519997</v>
      </c>
      <c r="I690" s="77">
        <f t="shared" si="41"/>
        <v>58203</v>
      </c>
      <c r="J690" s="77">
        <f t="shared" si="42"/>
        <v>1026933.732</v>
      </c>
      <c r="K690" s="77">
        <f t="shared" si="43"/>
        <v>0</v>
      </c>
    </row>
    <row r="691" spans="1:11" s="77" customFormat="1">
      <c r="A691" s="82">
        <v>2016</v>
      </c>
      <c r="B691" s="82">
        <v>6195</v>
      </c>
      <c r="C691" s="83" t="s">
        <v>513</v>
      </c>
      <c r="D691" s="83" t="s">
        <v>504</v>
      </c>
      <c r="E691" s="84">
        <v>14360</v>
      </c>
      <c r="F691" s="85">
        <v>16.885999999999999</v>
      </c>
      <c r="G691" s="84">
        <v>194.5</v>
      </c>
      <c r="H691" s="86">
        <f t="shared" si="40"/>
        <v>471629.35719999997</v>
      </c>
      <c r="I691" s="77">
        <f t="shared" si="41"/>
        <v>14360</v>
      </c>
      <c r="J691" s="77">
        <f t="shared" si="42"/>
        <v>242482.96</v>
      </c>
      <c r="K691" s="77">
        <f t="shared" si="43"/>
        <v>0</v>
      </c>
    </row>
    <row r="692" spans="1:11" s="77" customFormat="1">
      <c r="A692" s="82">
        <v>2016</v>
      </c>
      <c r="B692" s="82">
        <v>6204</v>
      </c>
      <c r="C692" s="83" t="s">
        <v>513</v>
      </c>
      <c r="D692" s="83" t="s">
        <v>504</v>
      </c>
      <c r="E692" s="84">
        <v>75805</v>
      </c>
      <c r="F692" s="85">
        <v>17.738</v>
      </c>
      <c r="G692" s="84">
        <v>120.6</v>
      </c>
      <c r="H692" s="86">
        <f t="shared" si="40"/>
        <v>1621622.68254</v>
      </c>
      <c r="I692" s="77">
        <f t="shared" si="41"/>
        <v>75805</v>
      </c>
      <c r="J692" s="77">
        <f t="shared" si="42"/>
        <v>1344629.0899999999</v>
      </c>
      <c r="K692" s="77">
        <f t="shared" si="43"/>
        <v>0</v>
      </c>
    </row>
    <row r="693" spans="1:11" s="77" customFormat="1">
      <c r="A693" s="82">
        <v>2016</v>
      </c>
      <c r="B693" s="82">
        <v>6204</v>
      </c>
      <c r="C693" s="83" t="s">
        <v>513</v>
      </c>
      <c r="D693" s="83" t="s">
        <v>504</v>
      </c>
      <c r="E693" s="84">
        <v>30228</v>
      </c>
      <c r="F693" s="85">
        <v>18.23</v>
      </c>
      <c r="G693" s="84">
        <v>119.6</v>
      </c>
      <c r="H693" s="86">
        <f t="shared" si="40"/>
        <v>659063.50224000006</v>
      </c>
      <c r="I693" s="77">
        <f t="shared" si="41"/>
        <v>30228</v>
      </c>
      <c r="J693" s="77">
        <f t="shared" si="42"/>
        <v>551056.44000000006</v>
      </c>
      <c r="K693" s="77">
        <f t="shared" si="43"/>
        <v>0</v>
      </c>
    </row>
    <row r="694" spans="1:11" s="77" customFormat="1">
      <c r="A694" s="82">
        <v>2016</v>
      </c>
      <c r="B694" s="82">
        <v>6204</v>
      </c>
      <c r="C694" s="83" t="s">
        <v>513</v>
      </c>
      <c r="D694" s="83" t="s">
        <v>504</v>
      </c>
      <c r="E694" s="84">
        <v>45504</v>
      </c>
      <c r="F694" s="85">
        <v>17.623999999999999</v>
      </c>
      <c r="G694" s="84">
        <v>111.5</v>
      </c>
      <c r="H694" s="86">
        <f t="shared" si="40"/>
        <v>894188.18303999992</v>
      </c>
      <c r="I694" s="77">
        <f t="shared" si="41"/>
        <v>45504</v>
      </c>
      <c r="J694" s="77">
        <f t="shared" si="42"/>
        <v>801962.49599999993</v>
      </c>
      <c r="K694" s="77">
        <f t="shared" si="43"/>
        <v>0</v>
      </c>
    </row>
    <row r="695" spans="1:11" s="77" customFormat="1">
      <c r="A695" s="82">
        <v>2016</v>
      </c>
      <c r="B695" s="82">
        <v>6204</v>
      </c>
      <c r="C695" s="83" t="s">
        <v>513</v>
      </c>
      <c r="D695" s="83" t="s">
        <v>504</v>
      </c>
      <c r="E695" s="84">
        <v>59812</v>
      </c>
      <c r="F695" s="85">
        <v>17.25</v>
      </c>
      <c r="G695" s="84">
        <v>107.4</v>
      </c>
      <c r="H695" s="86">
        <f t="shared" si="40"/>
        <v>1108107.0180000002</v>
      </c>
      <c r="I695" s="77">
        <f t="shared" si="41"/>
        <v>59812</v>
      </c>
      <c r="J695" s="77">
        <f t="shared" si="42"/>
        <v>1031757</v>
      </c>
      <c r="K695" s="77">
        <f t="shared" si="43"/>
        <v>0</v>
      </c>
    </row>
    <row r="696" spans="1:11" s="77" customFormat="1">
      <c r="A696" s="82">
        <v>2016</v>
      </c>
      <c r="B696" s="82">
        <v>6204</v>
      </c>
      <c r="C696" s="83" t="s">
        <v>513</v>
      </c>
      <c r="D696" s="83" t="s">
        <v>504</v>
      </c>
      <c r="E696" s="84">
        <v>227582</v>
      </c>
      <c r="F696" s="85">
        <v>17.571999999999999</v>
      </c>
      <c r="G696" s="84">
        <v>117.4</v>
      </c>
      <c r="H696" s="86">
        <f t="shared" si="40"/>
        <v>4694909.2412959998</v>
      </c>
      <c r="I696" s="77">
        <f t="shared" si="41"/>
        <v>227582</v>
      </c>
      <c r="J696" s="77">
        <f t="shared" si="42"/>
        <v>3999070.9039999996</v>
      </c>
      <c r="K696" s="77">
        <f t="shared" si="43"/>
        <v>0</v>
      </c>
    </row>
    <row r="697" spans="1:11" s="77" customFormat="1">
      <c r="A697" s="82">
        <v>2016</v>
      </c>
      <c r="B697" s="82">
        <v>6204</v>
      </c>
      <c r="C697" s="83" t="s">
        <v>513</v>
      </c>
      <c r="D697" s="83" t="s">
        <v>504</v>
      </c>
      <c r="E697" s="84">
        <v>135926</v>
      </c>
      <c r="F697" s="85">
        <v>16.158000000000001</v>
      </c>
      <c r="G697" s="84">
        <v>100.2</v>
      </c>
      <c r="H697" s="86">
        <f t="shared" si="40"/>
        <v>2200684.8926160005</v>
      </c>
      <c r="I697" s="77">
        <f t="shared" si="41"/>
        <v>135926</v>
      </c>
      <c r="J697" s="77">
        <f t="shared" si="42"/>
        <v>2196292.3080000002</v>
      </c>
      <c r="K697" s="77">
        <f t="shared" si="43"/>
        <v>0</v>
      </c>
    </row>
    <row r="698" spans="1:11" s="77" customFormat="1">
      <c r="A698" s="82">
        <v>2016</v>
      </c>
      <c r="B698" s="82">
        <v>6213</v>
      </c>
      <c r="C698" s="83" t="s">
        <v>503</v>
      </c>
      <c r="D698" s="83" t="s">
        <v>504</v>
      </c>
      <c r="E698" s="84">
        <v>109624</v>
      </c>
      <c r="F698" s="85">
        <v>23.28</v>
      </c>
      <c r="G698" s="84">
        <v>219.8</v>
      </c>
      <c r="H698" s="86">
        <f t="shared" si="40"/>
        <v>5609398.69056</v>
      </c>
      <c r="I698" s="77">
        <f t="shared" si="41"/>
        <v>109624</v>
      </c>
      <c r="J698" s="77">
        <f t="shared" si="42"/>
        <v>2552046.7200000002</v>
      </c>
      <c r="K698" s="77">
        <f t="shared" si="43"/>
        <v>0</v>
      </c>
    </row>
    <row r="699" spans="1:11" s="77" customFormat="1">
      <c r="A699" s="82">
        <v>2016</v>
      </c>
      <c r="B699" s="82">
        <v>6213</v>
      </c>
      <c r="C699" s="83" t="s">
        <v>503</v>
      </c>
      <c r="D699" s="83" t="s">
        <v>504</v>
      </c>
      <c r="E699" s="84">
        <v>183770</v>
      </c>
      <c r="F699" s="85">
        <v>22.24</v>
      </c>
      <c r="G699" s="84">
        <v>206.1</v>
      </c>
      <c r="H699" s="86">
        <f t="shared" si="40"/>
        <v>8423399.332799999</v>
      </c>
      <c r="I699" s="77">
        <f t="shared" si="41"/>
        <v>183770</v>
      </c>
      <c r="J699" s="77">
        <f t="shared" si="42"/>
        <v>4087044.8</v>
      </c>
      <c r="K699" s="77">
        <f t="shared" si="43"/>
        <v>0</v>
      </c>
    </row>
    <row r="700" spans="1:11" s="77" customFormat="1">
      <c r="A700" s="82">
        <v>2016</v>
      </c>
      <c r="B700" s="82">
        <v>6248</v>
      </c>
      <c r="C700" s="83" t="s">
        <v>513</v>
      </c>
      <c r="D700" s="83" t="s">
        <v>504</v>
      </c>
      <c r="E700" s="84">
        <v>69234</v>
      </c>
      <c r="F700" s="85">
        <v>16.75</v>
      </c>
      <c r="G700" s="84">
        <v>119.1</v>
      </c>
      <c r="H700" s="86">
        <f t="shared" si="40"/>
        <v>1381166.3744999997</v>
      </c>
      <c r="I700" s="77">
        <f t="shared" si="41"/>
        <v>69234</v>
      </c>
      <c r="J700" s="77">
        <f t="shared" si="42"/>
        <v>1159669.5</v>
      </c>
      <c r="K700" s="77">
        <f t="shared" si="43"/>
        <v>0</v>
      </c>
    </row>
    <row r="701" spans="1:11" s="77" customFormat="1">
      <c r="A701" s="82">
        <v>2016</v>
      </c>
      <c r="B701" s="82">
        <v>6248</v>
      </c>
      <c r="C701" s="83" t="s">
        <v>513</v>
      </c>
      <c r="D701" s="83" t="s">
        <v>504</v>
      </c>
      <c r="E701" s="84">
        <v>26889</v>
      </c>
      <c r="F701" s="85">
        <v>16.48</v>
      </c>
      <c r="G701" s="84">
        <v>133.9</v>
      </c>
      <c r="H701" s="86">
        <f t="shared" si="40"/>
        <v>593352.03408000001</v>
      </c>
      <c r="I701" s="77">
        <f t="shared" si="41"/>
        <v>26889</v>
      </c>
      <c r="J701" s="77">
        <f t="shared" si="42"/>
        <v>443130.72000000003</v>
      </c>
      <c r="K701" s="77">
        <f t="shared" si="43"/>
        <v>0</v>
      </c>
    </row>
    <row r="702" spans="1:11" s="77" customFormat="1">
      <c r="A702" s="82">
        <v>2016</v>
      </c>
      <c r="B702" s="82">
        <v>6248</v>
      </c>
      <c r="C702" s="83" t="s">
        <v>513</v>
      </c>
      <c r="D702" s="83" t="s">
        <v>504</v>
      </c>
      <c r="E702" s="84">
        <v>41367</v>
      </c>
      <c r="F702" s="85">
        <v>16.920000000000002</v>
      </c>
      <c r="G702" s="84">
        <v>130</v>
      </c>
      <c r="H702" s="86">
        <f t="shared" si="40"/>
        <v>909908.53200000012</v>
      </c>
      <c r="I702" s="77">
        <f t="shared" si="41"/>
        <v>41367</v>
      </c>
      <c r="J702" s="77">
        <f t="shared" si="42"/>
        <v>699929.64</v>
      </c>
      <c r="K702" s="77">
        <f t="shared" si="43"/>
        <v>0</v>
      </c>
    </row>
    <row r="703" spans="1:11" s="77" customFormat="1">
      <c r="A703" s="82">
        <v>2016</v>
      </c>
      <c r="B703" s="82">
        <v>6248</v>
      </c>
      <c r="C703" s="83" t="s">
        <v>513</v>
      </c>
      <c r="D703" s="83" t="s">
        <v>504</v>
      </c>
      <c r="E703" s="84">
        <v>27377</v>
      </c>
      <c r="F703" s="85">
        <v>16.989999999999998</v>
      </c>
      <c r="G703" s="84">
        <v>128.30000000000001</v>
      </c>
      <c r="H703" s="86">
        <f t="shared" si="40"/>
        <v>596768.50008999999</v>
      </c>
      <c r="I703" s="77">
        <f t="shared" si="41"/>
        <v>27377</v>
      </c>
      <c r="J703" s="77">
        <f t="shared" si="42"/>
        <v>465135.23</v>
      </c>
      <c r="K703" s="77">
        <f t="shared" si="43"/>
        <v>0</v>
      </c>
    </row>
    <row r="704" spans="1:11" s="77" customFormat="1">
      <c r="A704" s="82">
        <v>2016</v>
      </c>
      <c r="B704" s="82">
        <v>6248</v>
      </c>
      <c r="C704" s="83" t="s">
        <v>513</v>
      </c>
      <c r="D704" s="83" t="s">
        <v>504</v>
      </c>
      <c r="E704" s="84">
        <v>28099</v>
      </c>
      <c r="F704" s="85">
        <v>16.989999999999998</v>
      </c>
      <c r="G704" s="84">
        <v>128.6</v>
      </c>
      <c r="H704" s="86">
        <f t="shared" si="40"/>
        <v>613938.98485999997</v>
      </c>
      <c r="I704" s="77">
        <f t="shared" si="41"/>
        <v>28099</v>
      </c>
      <c r="J704" s="77">
        <f t="shared" si="42"/>
        <v>477402.00999999995</v>
      </c>
      <c r="K704" s="77">
        <f t="shared" si="43"/>
        <v>0</v>
      </c>
    </row>
    <row r="705" spans="1:11" s="77" customFormat="1">
      <c r="A705" s="82">
        <v>2016</v>
      </c>
      <c r="B705" s="82">
        <v>6249</v>
      </c>
      <c r="C705" s="83" t="s">
        <v>503</v>
      </c>
      <c r="D705" s="83" t="s">
        <v>504</v>
      </c>
      <c r="E705" s="84">
        <v>102716</v>
      </c>
      <c r="F705" s="85">
        <v>23.76</v>
      </c>
      <c r="G705" s="84">
        <v>358.7</v>
      </c>
      <c r="H705" s="86">
        <f t="shared" si="40"/>
        <v>8754188.8579200003</v>
      </c>
      <c r="I705" s="77">
        <f t="shared" si="41"/>
        <v>102716</v>
      </c>
      <c r="J705" s="77">
        <f t="shared" si="42"/>
        <v>2440532.16</v>
      </c>
      <c r="K705" s="77">
        <f t="shared" si="43"/>
        <v>0</v>
      </c>
    </row>
    <row r="706" spans="1:11" s="77" customFormat="1">
      <c r="A706" s="82">
        <v>2016</v>
      </c>
      <c r="B706" s="82">
        <v>6250</v>
      </c>
      <c r="C706" s="83" t="s">
        <v>503</v>
      </c>
      <c r="D706" s="83" t="s">
        <v>504</v>
      </c>
      <c r="E706" s="84">
        <v>11623</v>
      </c>
      <c r="F706" s="85">
        <v>22.11</v>
      </c>
      <c r="G706" s="84">
        <v>333.9</v>
      </c>
      <c r="H706" s="86">
        <f t="shared" si="40"/>
        <v>858071.34566999995</v>
      </c>
      <c r="I706" s="77">
        <f t="shared" si="41"/>
        <v>11623</v>
      </c>
      <c r="J706" s="77">
        <f t="shared" si="42"/>
        <v>256984.53</v>
      </c>
      <c r="K706" s="77">
        <f t="shared" si="43"/>
        <v>0</v>
      </c>
    </row>
    <row r="707" spans="1:11" s="77" customFormat="1">
      <c r="A707" s="82">
        <v>2016</v>
      </c>
      <c r="B707" s="82">
        <v>6254</v>
      </c>
      <c r="C707" s="83" t="s">
        <v>513</v>
      </c>
      <c r="D707" s="83" t="s">
        <v>504</v>
      </c>
      <c r="E707" s="84">
        <v>44660</v>
      </c>
      <c r="F707" s="85">
        <v>17.552</v>
      </c>
      <c r="G707" s="84">
        <v>190.6</v>
      </c>
      <c r="H707" s="86">
        <f t="shared" si="40"/>
        <v>1494060.6419199998</v>
      </c>
      <c r="I707" s="77">
        <f t="shared" si="41"/>
        <v>44660</v>
      </c>
      <c r="J707" s="77">
        <f t="shared" si="42"/>
        <v>783872.32</v>
      </c>
      <c r="K707" s="77">
        <f t="shared" si="43"/>
        <v>0</v>
      </c>
    </row>
    <row r="708" spans="1:11" s="77" customFormat="1">
      <c r="A708" s="82">
        <v>2016</v>
      </c>
      <c r="B708" s="82">
        <v>6254</v>
      </c>
      <c r="C708" s="83" t="s">
        <v>513</v>
      </c>
      <c r="D708" s="83" t="s">
        <v>504</v>
      </c>
      <c r="E708" s="84">
        <v>60710</v>
      </c>
      <c r="F708" s="85">
        <v>17.001999999999999</v>
      </c>
      <c r="G708" s="84">
        <v>168.4</v>
      </c>
      <c r="H708" s="86">
        <f t="shared" si="40"/>
        <v>1738210.3512800001</v>
      </c>
      <c r="I708" s="77">
        <f t="shared" si="41"/>
        <v>60710</v>
      </c>
      <c r="J708" s="77">
        <f t="shared" si="42"/>
        <v>1032191.4199999999</v>
      </c>
      <c r="K708" s="77">
        <f t="shared" si="43"/>
        <v>0</v>
      </c>
    </row>
    <row r="709" spans="1:11" s="77" customFormat="1">
      <c r="A709" s="82">
        <v>2016</v>
      </c>
      <c r="B709" s="82">
        <v>6254</v>
      </c>
      <c r="C709" s="83" t="s">
        <v>513</v>
      </c>
      <c r="D709" s="83" t="s">
        <v>504</v>
      </c>
      <c r="E709" s="84">
        <v>60300</v>
      </c>
      <c r="F709" s="85">
        <v>17.93</v>
      </c>
      <c r="G709" s="84">
        <v>188.8</v>
      </c>
      <c r="H709" s="86">
        <f t="shared" si="40"/>
        <v>2041265.9520000003</v>
      </c>
      <c r="I709" s="77">
        <f t="shared" si="41"/>
        <v>60300</v>
      </c>
      <c r="J709" s="77">
        <f t="shared" si="42"/>
        <v>1081179</v>
      </c>
      <c r="K709" s="77">
        <f t="shared" si="43"/>
        <v>0</v>
      </c>
    </row>
    <row r="710" spans="1:11" s="77" customFormat="1">
      <c r="A710" s="82">
        <v>2016</v>
      </c>
      <c r="B710" s="82">
        <v>6254</v>
      </c>
      <c r="C710" s="83" t="s">
        <v>513</v>
      </c>
      <c r="D710" s="83" t="s">
        <v>504</v>
      </c>
      <c r="E710" s="84">
        <v>44979</v>
      </c>
      <c r="F710" s="85">
        <v>17.245999999999999</v>
      </c>
      <c r="G710" s="84">
        <v>171.4</v>
      </c>
      <c r="H710" s="86">
        <f t="shared" si="40"/>
        <v>1329563.2274759999</v>
      </c>
      <c r="I710" s="77">
        <f t="shared" si="41"/>
        <v>44979</v>
      </c>
      <c r="J710" s="77">
        <f t="shared" si="42"/>
        <v>775707.83399999992</v>
      </c>
      <c r="K710" s="77">
        <f t="shared" si="43"/>
        <v>0</v>
      </c>
    </row>
    <row r="711" spans="1:11" s="77" customFormat="1">
      <c r="A711" s="82">
        <v>2016</v>
      </c>
      <c r="B711" s="82">
        <v>6257</v>
      </c>
      <c r="C711" s="83" t="s">
        <v>513</v>
      </c>
      <c r="D711" s="83" t="s">
        <v>504</v>
      </c>
      <c r="E711" s="84">
        <v>174551</v>
      </c>
      <c r="F711" s="85">
        <v>17.731999999999999</v>
      </c>
      <c r="G711" s="84">
        <v>229.8</v>
      </c>
      <c r="H711" s="86">
        <f t="shared" ref="H711:H774" si="44">IF(I711="","",G711/100*F711*E711)</f>
        <v>7112627.8869360005</v>
      </c>
      <c r="I711" s="77">
        <f t="shared" ref="I711:I774" si="45">IF(OR(G711=".",F711=".",E711="."),"",E711)</f>
        <v>174551</v>
      </c>
      <c r="J711" s="77">
        <f t="shared" ref="J711:J774" si="46">IF(I711="","",F711*I711)</f>
        <v>3095138.3319999999</v>
      </c>
      <c r="K711" s="77">
        <f t="shared" ref="K711:K774" si="47">IF(C711="LIG",1,0)</f>
        <v>0</v>
      </c>
    </row>
    <row r="712" spans="1:11" s="77" customFormat="1">
      <c r="A712" s="82">
        <v>2016</v>
      </c>
      <c r="B712" s="82">
        <v>6257</v>
      </c>
      <c r="C712" s="83" t="s">
        <v>513</v>
      </c>
      <c r="D712" s="83" t="s">
        <v>504</v>
      </c>
      <c r="E712" s="84">
        <v>174494</v>
      </c>
      <c r="F712" s="85">
        <v>16.622</v>
      </c>
      <c r="G712" s="84">
        <v>235.6</v>
      </c>
      <c r="H712" s="86">
        <f t="shared" si="44"/>
        <v>6833434.9154079994</v>
      </c>
      <c r="I712" s="77">
        <f t="shared" si="45"/>
        <v>174494</v>
      </c>
      <c r="J712" s="77">
        <f t="shared" si="46"/>
        <v>2900439.2680000002</v>
      </c>
      <c r="K712" s="77">
        <f t="shared" si="47"/>
        <v>0</v>
      </c>
    </row>
    <row r="713" spans="1:11" s="77" customFormat="1">
      <c r="A713" s="82">
        <v>2016</v>
      </c>
      <c r="B713" s="82">
        <v>6257</v>
      </c>
      <c r="C713" s="83" t="s">
        <v>513</v>
      </c>
      <c r="D713" s="83" t="s">
        <v>504</v>
      </c>
      <c r="E713" s="84">
        <v>15901</v>
      </c>
      <c r="F713" s="85">
        <v>16.538</v>
      </c>
      <c r="G713" s="84">
        <v>218.9</v>
      </c>
      <c r="H713" s="86">
        <f t="shared" si="44"/>
        <v>575642.94548200001</v>
      </c>
      <c r="I713" s="77">
        <f t="shared" si="45"/>
        <v>15901</v>
      </c>
      <c r="J713" s="77">
        <f t="shared" si="46"/>
        <v>262970.73800000001</v>
      </c>
      <c r="K713" s="77">
        <f t="shared" si="47"/>
        <v>0</v>
      </c>
    </row>
    <row r="714" spans="1:11" s="77" customFormat="1">
      <c r="A714" s="82">
        <v>2016</v>
      </c>
      <c r="B714" s="82">
        <v>6257</v>
      </c>
      <c r="C714" s="83" t="s">
        <v>513</v>
      </c>
      <c r="D714" s="83" t="s">
        <v>504</v>
      </c>
      <c r="E714" s="84">
        <v>173970</v>
      </c>
      <c r="F714" s="85">
        <v>17.064</v>
      </c>
      <c r="G714" s="84">
        <v>233.7</v>
      </c>
      <c r="H714" s="86">
        <f t="shared" si="44"/>
        <v>6937674.4749599993</v>
      </c>
      <c r="I714" s="77">
        <f t="shared" si="45"/>
        <v>173970</v>
      </c>
      <c r="J714" s="77">
        <f t="shared" si="46"/>
        <v>2968624.08</v>
      </c>
      <c r="K714" s="77">
        <f t="shared" si="47"/>
        <v>0</v>
      </c>
    </row>
    <row r="715" spans="1:11" s="77" customFormat="1">
      <c r="A715" s="82">
        <v>2016</v>
      </c>
      <c r="B715" s="82">
        <v>6257</v>
      </c>
      <c r="C715" s="83" t="s">
        <v>513</v>
      </c>
      <c r="D715" s="83" t="s">
        <v>504</v>
      </c>
      <c r="E715" s="84">
        <v>158037</v>
      </c>
      <c r="F715" s="85">
        <v>17.170000000000002</v>
      </c>
      <c r="G715" s="84">
        <v>240.7</v>
      </c>
      <c r="H715" s="86">
        <f t="shared" si="44"/>
        <v>6531383.1630300013</v>
      </c>
      <c r="I715" s="77">
        <f t="shared" si="45"/>
        <v>158037</v>
      </c>
      <c r="J715" s="77">
        <f t="shared" si="46"/>
        <v>2713495.29</v>
      </c>
      <c r="K715" s="77">
        <f t="shared" si="47"/>
        <v>0</v>
      </c>
    </row>
    <row r="716" spans="1:11" s="77" customFormat="1">
      <c r="A716" s="82">
        <v>2016</v>
      </c>
      <c r="B716" s="82">
        <v>6257</v>
      </c>
      <c r="C716" s="83" t="s">
        <v>513</v>
      </c>
      <c r="D716" s="83" t="s">
        <v>504</v>
      </c>
      <c r="E716" s="84">
        <v>46191</v>
      </c>
      <c r="F716" s="85">
        <v>17.225999999999999</v>
      </c>
      <c r="G716" s="84">
        <v>225.1</v>
      </c>
      <c r="H716" s="86">
        <f t="shared" si="44"/>
        <v>1791089.5596659998</v>
      </c>
      <c r="I716" s="77">
        <f t="shared" si="45"/>
        <v>46191</v>
      </c>
      <c r="J716" s="77">
        <f t="shared" si="46"/>
        <v>795686.16599999997</v>
      </c>
      <c r="K716" s="77">
        <f t="shared" si="47"/>
        <v>0</v>
      </c>
    </row>
    <row r="717" spans="1:11" s="77" customFormat="1">
      <c r="A717" s="82">
        <v>2016</v>
      </c>
      <c r="B717" s="82">
        <v>6257</v>
      </c>
      <c r="C717" s="83" t="s">
        <v>513</v>
      </c>
      <c r="D717" s="83" t="s">
        <v>504</v>
      </c>
      <c r="E717" s="84">
        <v>15926</v>
      </c>
      <c r="F717" s="85">
        <v>17.815999999999999</v>
      </c>
      <c r="G717" s="84">
        <v>188.8</v>
      </c>
      <c r="H717" s="86">
        <f t="shared" si="44"/>
        <v>535696.61900800001</v>
      </c>
      <c r="I717" s="77">
        <f t="shared" si="45"/>
        <v>15926</v>
      </c>
      <c r="J717" s="77">
        <f t="shared" si="46"/>
        <v>283737.61599999998</v>
      </c>
      <c r="K717" s="77">
        <f t="shared" si="47"/>
        <v>0</v>
      </c>
    </row>
    <row r="718" spans="1:11" s="77" customFormat="1">
      <c r="A718" s="82">
        <v>2016</v>
      </c>
      <c r="B718" s="82">
        <v>6264</v>
      </c>
      <c r="C718" s="83" t="s">
        <v>503</v>
      </c>
      <c r="D718" s="83" t="s">
        <v>504</v>
      </c>
      <c r="E718" s="84">
        <v>20700</v>
      </c>
      <c r="F718" s="85">
        <v>25.832000000000001</v>
      </c>
      <c r="G718" s="84">
        <v>190.6</v>
      </c>
      <c r="H718" s="86">
        <f t="shared" si="44"/>
        <v>1019180.8943999999</v>
      </c>
      <c r="I718" s="77">
        <f t="shared" si="45"/>
        <v>20700</v>
      </c>
      <c r="J718" s="77">
        <f t="shared" si="46"/>
        <v>534722.4</v>
      </c>
      <c r="K718" s="77">
        <f t="shared" si="47"/>
        <v>0</v>
      </c>
    </row>
    <row r="719" spans="1:11" s="77" customFormat="1">
      <c r="A719" s="82">
        <v>2016</v>
      </c>
      <c r="B719" s="82">
        <v>6264</v>
      </c>
      <c r="C719" s="83" t="s">
        <v>503</v>
      </c>
      <c r="D719" s="83" t="s">
        <v>504</v>
      </c>
      <c r="E719" s="84">
        <v>76211</v>
      </c>
      <c r="F719" s="85">
        <v>24.844000000000001</v>
      </c>
      <c r="G719" s="84">
        <v>184.8</v>
      </c>
      <c r="H719" s="86">
        <f t="shared" si="44"/>
        <v>3498977.4832319999</v>
      </c>
      <c r="I719" s="77">
        <f t="shared" si="45"/>
        <v>76211</v>
      </c>
      <c r="J719" s="77">
        <f t="shared" si="46"/>
        <v>1893386.084</v>
      </c>
      <c r="K719" s="77">
        <f t="shared" si="47"/>
        <v>0</v>
      </c>
    </row>
    <row r="720" spans="1:11" s="77" customFormat="1">
      <c r="A720" s="82">
        <v>2016</v>
      </c>
      <c r="B720" s="82">
        <v>6264</v>
      </c>
      <c r="C720" s="83" t="s">
        <v>503</v>
      </c>
      <c r="D720" s="83" t="s">
        <v>504</v>
      </c>
      <c r="E720" s="84">
        <v>50437</v>
      </c>
      <c r="F720" s="85">
        <v>26.556000000000001</v>
      </c>
      <c r="G720" s="84">
        <v>222.8</v>
      </c>
      <c r="H720" s="86">
        <f t="shared" si="44"/>
        <v>2984194.2776160003</v>
      </c>
      <c r="I720" s="77">
        <f t="shared" si="45"/>
        <v>50437</v>
      </c>
      <c r="J720" s="77">
        <f t="shared" si="46"/>
        <v>1339404.9720000001</v>
      </c>
      <c r="K720" s="77">
        <f t="shared" si="47"/>
        <v>0</v>
      </c>
    </row>
    <row r="721" spans="1:11" s="77" customFormat="1">
      <c r="A721" s="82">
        <v>2016</v>
      </c>
      <c r="B721" s="82">
        <v>6264</v>
      </c>
      <c r="C721" s="83" t="s">
        <v>503</v>
      </c>
      <c r="D721" s="83" t="s">
        <v>504</v>
      </c>
      <c r="E721" s="84">
        <v>21596</v>
      </c>
      <c r="F721" s="85">
        <v>24.867999999999999</v>
      </c>
      <c r="G721" s="84">
        <v>187.8</v>
      </c>
      <c r="H721" s="86">
        <f t="shared" si="44"/>
        <v>1008578.6379839999</v>
      </c>
      <c r="I721" s="77">
        <f t="shared" si="45"/>
        <v>21596</v>
      </c>
      <c r="J721" s="77">
        <f t="shared" si="46"/>
        <v>537049.32799999998</v>
      </c>
      <c r="K721" s="77">
        <f t="shared" si="47"/>
        <v>0</v>
      </c>
    </row>
    <row r="722" spans="1:11" s="77" customFormat="1">
      <c r="A722" s="82">
        <v>2016</v>
      </c>
      <c r="B722" s="82">
        <v>6264</v>
      </c>
      <c r="C722" s="83" t="s">
        <v>503</v>
      </c>
      <c r="D722" s="83" t="s">
        <v>504</v>
      </c>
      <c r="E722" s="84">
        <v>28362</v>
      </c>
      <c r="F722" s="85">
        <v>24.788</v>
      </c>
      <c r="G722" s="84">
        <v>234.7</v>
      </c>
      <c r="H722" s="86">
        <f t="shared" si="44"/>
        <v>1650028.4398320001</v>
      </c>
      <c r="I722" s="77">
        <f t="shared" si="45"/>
        <v>28362</v>
      </c>
      <c r="J722" s="77">
        <f t="shared" si="46"/>
        <v>703037.25600000005</v>
      </c>
      <c r="K722" s="77">
        <f t="shared" si="47"/>
        <v>0</v>
      </c>
    </row>
    <row r="723" spans="1:11" s="77" customFormat="1">
      <c r="A723" s="82">
        <v>2016</v>
      </c>
      <c r="B723" s="82">
        <v>6264</v>
      </c>
      <c r="C723" s="83" t="s">
        <v>503</v>
      </c>
      <c r="D723" s="83" t="s">
        <v>504</v>
      </c>
      <c r="E723" s="84">
        <v>41002</v>
      </c>
      <c r="F723" s="85">
        <v>26.033999999999999</v>
      </c>
      <c r="G723" s="84">
        <v>163</v>
      </c>
      <c r="H723" s="86">
        <f t="shared" si="44"/>
        <v>1739937.0908399997</v>
      </c>
      <c r="I723" s="77">
        <f t="shared" si="45"/>
        <v>41002</v>
      </c>
      <c r="J723" s="77">
        <f t="shared" si="46"/>
        <v>1067446.068</v>
      </c>
      <c r="K723" s="77">
        <f t="shared" si="47"/>
        <v>0</v>
      </c>
    </row>
    <row r="724" spans="1:11" s="77" customFormat="1">
      <c r="A724" s="82">
        <v>2016</v>
      </c>
      <c r="B724" s="82">
        <v>6264</v>
      </c>
      <c r="C724" s="83" t="s">
        <v>503</v>
      </c>
      <c r="D724" s="83" t="s">
        <v>504</v>
      </c>
      <c r="E724" s="84">
        <v>19080</v>
      </c>
      <c r="F724" s="85">
        <v>25.81</v>
      </c>
      <c r="G724" s="84">
        <v>187.5</v>
      </c>
      <c r="H724" s="86">
        <f t="shared" si="44"/>
        <v>923352.75</v>
      </c>
      <c r="I724" s="77">
        <f t="shared" si="45"/>
        <v>19080</v>
      </c>
      <c r="J724" s="77">
        <f t="shared" si="46"/>
        <v>492454.8</v>
      </c>
      <c r="K724" s="77">
        <f t="shared" si="47"/>
        <v>0</v>
      </c>
    </row>
    <row r="725" spans="1:11" s="77" customFormat="1">
      <c r="A725" s="82">
        <v>2016</v>
      </c>
      <c r="B725" s="82">
        <v>6288</v>
      </c>
      <c r="C725" s="83" t="s">
        <v>512</v>
      </c>
      <c r="D725" s="83" t="s">
        <v>504</v>
      </c>
      <c r="E725" s="84">
        <v>9982</v>
      </c>
      <c r="F725" s="85">
        <v>14</v>
      </c>
      <c r="G725" s="84">
        <v>376</v>
      </c>
      <c r="H725" s="86">
        <f t="shared" si="44"/>
        <v>525452.48</v>
      </c>
      <c r="I725" s="77">
        <f t="shared" si="45"/>
        <v>9982</v>
      </c>
      <c r="J725" s="77">
        <f t="shared" si="46"/>
        <v>139748</v>
      </c>
      <c r="K725" s="77">
        <f t="shared" si="47"/>
        <v>1</v>
      </c>
    </row>
    <row r="726" spans="1:11" s="77" customFormat="1">
      <c r="A726" s="82">
        <v>2016</v>
      </c>
      <c r="B726" s="82">
        <v>6288</v>
      </c>
      <c r="C726" s="83" t="s">
        <v>512</v>
      </c>
      <c r="D726" s="83" t="s">
        <v>504</v>
      </c>
      <c r="E726" s="84">
        <v>7486</v>
      </c>
      <c r="F726" s="85">
        <v>15</v>
      </c>
      <c r="G726" s="84">
        <v>379</v>
      </c>
      <c r="H726" s="86">
        <f t="shared" si="44"/>
        <v>425579.10000000003</v>
      </c>
      <c r="I726" s="77">
        <f t="shared" si="45"/>
        <v>7486</v>
      </c>
      <c r="J726" s="77">
        <f t="shared" si="46"/>
        <v>112290</v>
      </c>
      <c r="K726" s="77">
        <f t="shared" si="47"/>
        <v>1</v>
      </c>
    </row>
    <row r="727" spans="1:11" s="77" customFormat="1">
      <c r="A727" s="82">
        <v>2016</v>
      </c>
      <c r="B727" s="82">
        <v>6288</v>
      </c>
      <c r="C727" s="83" t="s">
        <v>515</v>
      </c>
      <c r="D727" s="83" t="s">
        <v>504</v>
      </c>
      <c r="E727" s="84">
        <v>2697</v>
      </c>
      <c r="F727" s="85">
        <v>15</v>
      </c>
      <c r="G727" s="84">
        <v>189</v>
      </c>
      <c r="H727" s="86">
        <f t="shared" si="44"/>
        <v>76459.95</v>
      </c>
      <c r="I727" s="77">
        <f t="shared" si="45"/>
        <v>2697</v>
      </c>
      <c r="J727" s="77">
        <f t="shared" si="46"/>
        <v>40455</v>
      </c>
      <c r="K727" s="77">
        <f t="shared" si="47"/>
        <v>0</v>
      </c>
    </row>
    <row r="728" spans="1:11" s="77" customFormat="1">
      <c r="A728" s="82">
        <v>2016</v>
      </c>
      <c r="B728" s="82">
        <v>6288</v>
      </c>
      <c r="C728" s="83" t="s">
        <v>515</v>
      </c>
      <c r="D728" s="83" t="s">
        <v>504</v>
      </c>
      <c r="E728" s="84">
        <v>5760</v>
      </c>
      <c r="F728" s="85">
        <v>14</v>
      </c>
      <c r="G728" s="84">
        <v>185</v>
      </c>
      <c r="H728" s="86">
        <f t="shared" si="44"/>
        <v>149184</v>
      </c>
      <c r="I728" s="77">
        <f t="shared" si="45"/>
        <v>5760</v>
      </c>
      <c r="J728" s="77">
        <f t="shared" si="46"/>
        <v>80640</v>
      </c>
      <c r="K728" s="77">
        <f t="shared" si="47"/>
        <v>0</v>
      </c>
    </row>
    <row r="729" spans="1:11" s="77" customFormat="1">
      <c r="A729" s="82">
        <v>2016</v>
      </c>
      <c r="B729" s="82">
        <v>6469</v>
      </c>
      <c r="C729" s="83" t="s">
        <v>512</v>
      </c>
      <c r="D729" s="83" t="s">
        <v>504</v>
      </c>
      <c r="E729" s="84">
        <v>495984</v>
      </c>
      <c r="F729" s="85">
        <v>13.488</v>
      </c>
      <c r="G729" s="84">
        <v>116.3</v>
      </c>
      <c r="H729" s="86">
        <f t="shared" si="44"/>
        <v>7780274.8392960001</v>
      </c>
      <c r="I729" s="77">
        <f t="shared" si="45"/>
        <v>495984</v>
      </c>
      <c r="J729" s="77">
        <f t="shared" si="46"/>
        <v>6689832.1919999998</v>
      </c>
      <c r="K729" s="77">
        <f t="shared" si="47"/>
        <v>1</v>
      </c>
    </row>
    <row r="730" spans="1:11" s="77" customFormat="1">
      <c r="A730" s="82">
        <v>2016</v>
      </c>
      <c r="B730" s="82">
        <v>6481</v>
      </c>
      <c r="C730" s="83" t="s">
        <v>503</v>
      </c>
      <c r="D730" s="83" t="s">
        <v>504</v>
      </c>
      <c r="E730" s="84">
        <v>24445</v>
      </c>
      <c r="F730" s="85">
        <v>21.192</v>
      </c>
      <c r="G730" s="84">
        <v>194.4</v>
      </c>
      <c r="H730" s="86">
        <f t="shared" si="44"/>
        <v>1007066.72736</v>
      </c>
      <c r="I730" s="77">
        <f t="shared" si="45"/>
        <v>24445</v>
      </c>
      <c r="J730" s="77">
        <f t="shared" si="46"/>
        <v>518038.44</v>
      </c>
      <c r="K730" s="77">
        <f t="shared" si="47"/>
        <v>0</v>
      </c>
    </row>
    <row r="731" spans="1:11" s="77" customFormat="1">
      <c r="A731" s="82">
        <v>2016</v>
      </c>
      <c r="B731" s="82">
        <v>6481</v>
      </c>
      <c r="C731" s="83" t="s">
        <v>503</v>
      </c>
      <c r="D731" s="83" t="s">
        <v>504</v>
      </c>
      <c r="E731" s="84">
        <v>155100</v>
      </c>
      <c r="F731" s="85">
        <v>21.387</v>
      </c>
      <c r="G731" s="84">
        <v>219.3</v>
      </c>
      <c r="H731" s="86">
        <f t="shared" si="44"/>
        <v>7274452.2741</v>
      </c>
      <c r="I731" s="77">
        <f t="shared" si="45"/>
        <v>155100</v>
      </c>
      <c r="J731" s="77">
        <f t="shared" si="46"/>
        <v>3317123.7</v>
      </c>
      <c r="K731" s="77">
        <f t="shared" si="47"/>
        <v>0</v>
      </c>
    </row>
    <row r="732" spans="1:11" s="77" customFormat="1">
      <c r="A732" s="82">
        <v>2016</v>
      </c>
      <c r="B732" s="82">
        <v>6481</v>
      </c>
      <c r="C732" s="83" t="s">
        <v>513</v>
      </c>
      <c r="D732" s="83" t="s">
        <v>504</v>
      </c>
      <c r="E732" s="84">
        <v>4924</v>
      </c>
      <c r="F732" s="85">
        <v>19.245000000000001</v>
      </c>
      <c r="G732" s="84">
        <v>208.4</v>
      </c>
      <c r="H732" s="86">
        <f t="shared" si="44"/>
        <v>197484.79992000002</v>
      </c>
      <c r="I732" s="77">
        <f t="shared" si="45"/>
        <v>4924</v>
      </c>
      <c r="J732" s="77">
        <f t="shared" si="46"/>
        <v>94762.38</v>
      </c>
      <c r="K732" s="77">
        <f t="shared" si="47"/>
        <v>0</v>
      </c>
    </row>
    <row r="733" spans="1:11" s="77" customFormat="1">
      <c r="A733" s="82">
        <v>2016</v>
      </c>
      <c r="B733" s="82">
        <v>6481</v>
      </c>
      <c r="C733" s="83" t="s">
        <v>503</v>
      </c>
      <c r="D733" s="83" t="s">
        <v>504</v>
      </c>
      <c r="E733" s="84">
        <v>33086</v>
      </c>
      <c r="F733" s="85">
        <v>22.529</v>
      </c>
      <c r="G733" s="84">
        <v>216.5</v>
      </c>
      <c r="H733" s="86">
        <f t="shared" si="44"/>
        <v>1613779.0795100001</v>
      </c>
      <c r="I733" s="77">
        <f t="shared" si="45"/>
        <v>33086</v>
      </c>
      <c r="J733" s="77">
        <f t="shared" si="46"/>
        <v>745394.49399999995</v>
      </c>
      <c r="K733" s="77">
        <f t="shared" si="47"/>
        <v>0</v>
      </c>
    </row>
    <row r="734" spans="1:11" s="77" customFormat="1">
      <c r="A734" s="82">
        <v>2016</v>
      </c>
      <c r="B734" s="82">
        <v>6481</v>
      </c>
      <c r="C734" s="83" t="s">
        <v>503</v>
      </c>
      <c r="D734" s="83" t="s">
        <v>504</v>
      </c>
      <c r="E734" s="84">
        <v>48999</v>
      </c>
      <c r="F734" s="85">
        <v>22.405999999999999</v>
      </c>
      <c r="G734" s="84">
        <v>209.8</v>
      </c>
      <c r="H734" s="86">
        <f t="shared" si="44"/>
        <v>2303334.604212</v>
      </c>
      <c r="I734" s="77">
        <f t="shared" si="45"/>
        <v>48999</v>
      </c>
      <c r="J734" s="77">
        <f t="shared" si="46"/>
        <v>1097871.594</v>
      </c>
      <c r="K734" s="77">
        <f t="shared" si="47"/>
        <v>0</v>
      </c>
    </row>
    <row r="735" spans="1:11" s="77" customFormat="1">
      <c r="A735" s="82">
        <v>2016</v>
      </c>
      <c r="B735" s="82">
        <v>6481</v>
      </c>
      <c r="C735" s="83" t="s">
        <v>503</v>
      </c>
      <c r="D735" s="83" t="s">
        <v>504</v>
      </c>
      <c r="E735" s="84">
        <v>22430</v>
      </c>
      <c r="F735" s="85">
        <v>22.777999999999999</v>
      </c>
      <c r="G735" s="84">
        <v>201.3</v>
      </c>
      <c r="H735" s="86">
        <f t="shared" si="44"/>
        <v>1028462.9170199998</v>
      </c>
      <c r="I735" s="77">
        <f t="shared" si="45"/>
        <v>22430</v>
      </c>
      <c r="J735" s="77">
        <f t="shared" si="46"/>
        <v>510910.54</v>
      </c>
      <c r="K735" s="77">
        <f t="shared" si="47"/>
        <v>0</v>
      </c>
    </row>
    <row r="736" spans="1:11" s="77" customFormat="1">
      <c r="A736" s="82">
        <v>2016</v>
      </c>
      <c r="B736" s="82">
        <v>6481</v>
      </c>
      <c r="C736" s="83" t="s">
        <v>503</v>
      </c>
      <c r="D736" s="83" t="s">
        <v>504</v>
      </c>
      <c r="E736" s="84">
        <v>76115</v>
      </c>
      <c r="F736" s="85">
        <v>24.102</v>
      </c>
      <c r="G736" s="84">
        <v>207.5</v>
      </c>
      <c r="H736" s="86">
        <f t="shared" si="44"/>
        <v>3806636.7397500002</v>
      </c>
      <c r="I736" s="77">
        <f t="shared" si="45"/>
        <v>76115</v>
      </c>
      <c r="J736" s="77">
        <f t="shared" si="46"/>
        <v>1834523.73</v>
      </c>
      <c r="K736" s="77">
        <f t="shared" si="47"/>
        <v>0</v>
      </c>
    </row>
    <row r="737" spans="1:11" s="77" customFormat="1">
      <c r="A737" s="82">
        <v>2016</v>
      </c>
      <c r="B737" s="82">
        <v>6639</v>
      </c>
      <c r="C737" s="83" t="s">
        <v>503</v>
      </c>
      <c r="D737" s="83" t="s">
        <v>504</v>
      </c>
      <c r="E737" s="84">
        <v>32806</v>
      </c>
      <c r="F737" s="85">
        <v>22.79</v>
      </c>
      <c r="G737" s="84">
        <v>244.8</v>
      </c>
      <c r="H737" s="86">
        <f t="shared" si="44"/>
        <v>1830244.1155199998</v>
      </c>
      <c r="I737" s="77">
        <f t="shared" si="45"/>
        <v>32806</v>
      </c>
      <c r="J737" s="77">
        <f t="shared" si="46"/>
        <v>747648.74</v>
      </c>
      <c r="K737" s="77">
        <f t="shared" si="47"/>
        <v>0</v>
      </c>
    </row>
    <row r="738" spans="1:11" s="77" customFormat="1">
      <c r="A738" s="82">
        <v>2016</v>
      </c>
      <c r="B738" s="82">
        <v>6639</v>
      </c>
      <c r="C738" s="83" t="s">
        <v>503</v>
      </c>
      <c r="D738" s="83" t="s">
        <v>504</v>
      </c>
      <c r="E738" s="84">
        <v>12526</v>
      </c>
      <c r="F738" s="85">
        <v>22.06</v>
      </c>
      <c r="G738" s="84">
        <v>203</v>
      </c>
      <c r="H738" s="86">
        <f t="shared" si="44"/>
        <v>560936.82679999992</v>
      </c>
      <c r="I738" s="77">
        <f t="shared" si="45"/>
        <v>12526</v>
      </c>
      <c r="J738" s="77">
        <f t="shared" si="46"/>
        <v>276323.56</v>
      </c>
      <c r="K738" s="77">
        <f t="shared" si="47"/>
        <v>0</v>
      </c>
    </row>
    <row r="739" spans="1:11" s="77" customFormat="1">
      <c r="A739" s="82">
        <v>2016</v>
      </c>
      <c r="B739" s="82">
        <v>6639</v>
      </c>
      <c r="C739" s="83" t="s">
        <v>503</v>
      </c>
      <c r="D739" s="83" t="s">
        <v>504</v>
      </c>
      <c r="E739" s="84">
        <v>11565</v>
      </c>
      <c r="F739" s="85">
        <v>22.7</v>
      </c>
      <c r="G739" s="84">
        <v>222.6</v>
      </c>
      <c r="H739" s="86">
        <f t="shared" si="44"/>
        <v>584381.76300000004</v>
      </c>
      <c r="I739" s="77">
        <f t="shared" si="45"/>
        <v>11565</v>
      </c>
      <c r="J739" s="77">
        <f t="shared" si="46"/>
        <v>262525.5</v>
      </c>
      <c r="K739" s="77">
        <f t="shared" si="47"/>
        <v>0</v>
      </c>
    </row>
    <row r="740" spans="1:11" s="77" customFormat="1">
      <c r="A740" s="82">
        <v>2016</v>
      </c>
      <c r="B740" s="82">
        <v>6641</v>
      </c>
      <c r="C740" s="83" t="s">
        <v>513</v>
      </c>
      <c r="D740" s="83" t="s">
        <v>504</v>
      </c>
      <c r="E740" s="84">
        <v>113520</v>
      </c>
      <c r="F740" s="85">
        <v>18.04</v>
      </c>
      <c r="G740" s="84">
        <v>248.3</v>
      </c>
      <c r="H740" s="86">
        <f t="shared" si="44"/>
        <v>5084937.6864</v>
      </c>
      <c r="I740" s="77">
        <f t="shared" si="45"/>
        <v>113520</v>
      </c>
      <c r="J740" s="77">
        <f t="shared" si="46"/>
        <v>2047900.7999999998</v>
      </c>
      <c r="K740" s="77">
        <f t="shared" si="47"/>
        <v>0</v>
      </c>
    </row>
    <row r="741" spans="1:11" s="77" customFormat="1">
      <c r="A741" s="82">
        <v>2016</v>
      </c>
      <c r="B741" s="82">
        <v>6641</v>
      </c>
      <c r="C741" s="83" t="s">
        <v>513</v>
      </c>
      <c r="D741" s="83" t="s">
        <v>504</v>
      </c>
      <c r="E741" s="84">
        <v>64802</v>
      </c>
      <c r="F741" s="85">
        <v>16.84</v>
      </c>
      <c r="G741" s="84">
        <v>231.6</v>
      </c>
      <c r="H741" s="86">
        <f t="shared" si="44"/>
        <v>2527371.3148799995</v>
      </c>
      <c r="I741" s="77">
        <f t="shared" si="45"/>
        <v>64802</v>
      </c>
      <c r="J741" s="77">
        <f t="shared" si="46"/>
        <v>1091265.68</v>
      </c>
      <c r="K741" s="77">
        <f t="shared" si="47"/>
        <v>0</v>
      </c>
    </row>
    <row r="742" spans="1:11" s="77" customFormat="1">
      <c r="A742" s="82">
        <v>2016</v>
      </c>
      <c r="B742" s="82">
        <v>6641</v>
      </c>
      <c r="C742" s="83" t="s">
        <v>513</v>
      </c>
      <c r="D742" s="83" t="s">
        <v>504</v>
      </c>
      <c r="E742" s="84">
        <v>129020</v>
      </c>
      <c r="F742" s="85">
        <v>16.79</v>
      </c>
      <c r="G742" s="84">
        <v>239.2</v>
      </c>
      <c r="H742" s="86">
        <f t="shared" si="44"/>
        <v>5181659.9535999997</v>
      </c>
      <c r="I742" s="77">
        <f t="shared" si="45"/>
        <v>129020</v>
      </c>
      <c r="J742" s="77">
        <f t="shared" si="46"/>
        <v>2166245.7999999998</v>
      </c>
      <c r="K742" s="77">
        <f t="shared" si="47"/>
        <v>0</v>
      </c>
    </row>
    <row r="743" spans="1:11" s="77" customFormat="1">
      <c r="A743" s="82">
        <v>2016</v>
      </c>
      <c r="B743" s="82">
        <v>6641</v>
      </c>
      <c r="C743" s="83" t="s">
        <v>513</v>
      </c>
      <c r="D743" s="83" t="s">
        <v>504</v>
      </c>
      <c r="E743" s="84">
        <v>16402</v>
      </c>
      <c r="F743" s="85">
        <v>17.63</v>
      </c>
      <c r="G743" s="84">
        <v>245.5</v>
      </c>
      <c r="H743" s="86">
        <f t="shared" si="44"/>
        <v>709905.62329999998</v>
      </c>
      <c r="I743" s="77">
        <f t="shared" si="45"/>
        <v>16402</v>
      </c>
      <c r="J743" s="77">
        <f t="shared" si="46"/>
        <v>289167.26</v>
      </c>
      <c r="K743" s="77">
        <f t="shared" si="47"/>
        <v>0</v>
      </c>
    </row>
    <row r="744" spans="1:11" s="77" customFormat="1">
      <c r="A744" s="82">
        <v>2016</v>
      </c>
      <c r="B744" s="82">
        <v>6641</v>
      </c>
      <c r="C744" s="83" t="s">
        <v>513</v>
      </c>
      <c r="D744" s="83" t="s">
        <v>504</v>
      </c>
      <c r="E744" s="84">
        <v>32521</v>
      </c>
      <c r="F744" s="85">
        <v>17.12</v>
      </c>
      <c r="G744" s="84">
        <v>249.1</v>
      </c>
      <c r="H744" s="86">
        <f t="shared" si="44"/>
        <v>1386887.96432</v>
      </c>
      <c r="I744" s="77">
        <f t="shared" si="45"/>
        <v>32521</v>
      </c>
      <c r="J744" s="77">
        <f t="shared" si="46"/>
        <v>556759.52</v>
      </c>
      <c r="K744" s="77">
        <f t="shared" si="47"/>
        <v>0</v>
      </c>
    </row>
    <row r="745" spans="1:11" s="77" customFormat="1">
      <c r="A745" s="82">
        <v>2016</v>
      </c>
      <c r="B745" s="82">
        <v>6648</v>
      </c>
      <c r="C745" s="83" t="s">
        <v>512</v>
      </c>
      <c r="D745" s="83" t="s">
        <v>504</v>
      </c>
      <c r="E745" s="84">
        <v>487470</v>
      </c>
      <c r="F745" s="85">
        <v>12.14</v>
      </c>
      <c r="G745" s="84" t="s">
        <v>514</v>
      </c>
      <c r="H745" s="86" t="str">
        <f t="shared" si="44"/>
        <v/>
      </c>
      <c r="I745" s="77" t="str">
        <f t="shared" si="45"/>
        <v/>
      </c>
      <c r="J745" s="77" t="str">
        <f t="shared" si="46"/>
        <v/>
      </c>
      <c r="K745" s="77">
        <f t="shared" si="47"/>
        <v>1</v>
      </c>
    </row>
    <row r="746" spans="1:11" s="77" customFormat="1">
      <c r="A746" s="82">
        <v>2016</v>
      </c>
      <c r="B746" s="82">
        <v>6664</v>
      </c>
      <c r="C746" s="83" t="s">
        <v>513</v>
      </c>
      <c r="D746" s="83" t="s">
        <v>504</v>
      </c>
      <c r="E746" s="84">
        <v>32098</v>
      </c>
      <c r="F746" s="85">
        <v>17.966999999999999</v>
      </c>
      <c r="G746" s="84">
        <v>189.9</v>
      </c>
      <c r="H746" s="86">
        <f t="shared" si="44"/>
        <v>1095162.350634</v>
      </c>
      <c r="I746" s="77">
        <f t="shared" si="45"/>
        <v>32098</v>
      </c>
      <c r="J746" s="77">
        <f t="shared" si="46"/>
        <v>576704.76599999995</v>
      </c>
      <c r="K746" s="77">
        <f t="shared" si="47"/>
        <v>0</v>
      </c>
    </row>
    <row r="747" spans="1:11" s="77" customFormat="1">
      <c r="A747" s="82">
        <v>2016</v>
      </c>
      <c r="B747" s="82">
        <v>6664</v>
      </c>
      <c r="C747" s="83" t="s">
        <v>513</v>
      </c>
      <c r="D747" s="83" t="s">
        <v>504</v>
      </c>
      <c r="E747" s="84">
        <v>14613</v>
      </c>
      <c r="F747" s="85">
        <v>18.015999999999998</v>
      </c>
      <c r="G747" s="84">
        <v>184.5</v>
      </c>
      <c r="H747" s="86">
        <f t="shared" si="44"/>
        <v>485729.10576000001</v>
      </c>
      <c r="I747" s="77">
        <f t="shared" si="45"/>
        <v>14613</v>
      </c>
      <c r="J747" s="77">
        <f t="shared" si="46"/>
        <v>263267.80799999996</v>
      </c>
      <c r="K747" s="77">
        <f t="shared" si="47"/>
        <v>0</v>
      </c>
    </row>
    <row r="748" spans="1:11" s="77" customFormat="1">
      <c r="A748" s="82">
        <v>2016</v>
      </c>
      <c r="B748" s="82">
        <v>6664</v>
      </c>
      <c r="C748" s="83" t="s">
        <v>513</v>
      </c>
      <c r="D748" s="83" t="s">
        <v>504</v>
      </c>
      <c r="E748" s="84">
        <v>16155</v>
      </c>
      <c r="F748" s="85">
        <v>18.324000000000002</v>
      </c>
      <c r="G748" s="84">
        <v>177.5</v>
      </c>
      <c r="H748" s="86">
        <f t="shared" si="44"/>
        <v>525442.99050000007</v>
      </c>
      <c r="I748" s="77">
        <f t="shared" si="45"/>
        <v>16155</v>
      </c>
      <c r="J748" s="77">
        <f t="shared" si="46"/>
        <v>296024.22000000003</v>
      </c>
      <c r="K748" s="77">
        <f t="shared" si="47"/>
        <v>0</v>
      </c>
    </row>
    <row r="749" spans="1:11" s="77" customFormat="1">
      <c r="A749" s="82">
        <v>2016</v>
      </c>
      <c r="B749" s="82">
        <v>6664</v>
      </c>
      <c r="C749" s="83" t="s">
        <v>513</v>
      </c>
      <c r="D749" s="83" t="s">
        <v>504</v>
      </c>
      <c r="E749" s="84">
        <v>48489</v>
      </c>
      <c r="F749" s="85">
        <v>17.216000000000001</v>
      </c>
      <c r="G749" s="84">
        <v>176.6</v>
      </c>
      <c r="H749" s="86">
        <f t="shared" si="44"/>
        <v>1474233.1779840002</v>
      </c>
      <c r="I749" s="77">
        <f t="shared" si="45"/>
        <v>48489</v>
      </c>
      <c r="J749" s="77">
        <f t="shared" si="46"/>
        <v>834786.62400000007</v>
      </c>
      <c r="K749" s="77">
        <f t="shared" si="47"/>
        <v>0</v>
      </c>
    </row>
    <row r="750" spans="1:11" s="77" customFormat="1">
      <c r="A750" s="82">
        <v>2016</v>
      </c>
      <c r="B750" s="82">
        <v>6664</v>
      </c>
      <c r="C750" s="83" t="s">
        <v>513</v>
      </c>
      <c r="D750" s="83" t="s">
        <v>504</v>
      </c>
      <c r="E750" s="84">
        <v>16288</v>
      </c>
      <c r="F750" s="85">
        <v>17.646000000000001</v>
      </c>
      <c r="G750" s="84">
        <v>180.7</v>
      </c>
      <c r="H750" s="86">
        <f t="shared" si="44"/>
        <v>519364.41273599997</v>
      </c>
      <c r="I750" s="77">
        <f t="shared" si="45"/>
        <v>16288</v>
      </c>
      <c r="J750" s="77">
        <f t="shared" si="46"/>
        <v>287418.04800000001</v>
      </c>
      <c r="K750" s="77">
        <f t="shared" si="47"/>
        <v>0</v>
      </c>
    </row>
    <row r="751" spans="1:11" s="77" customFormat="1">
      <c r="A751" s="82">
        <v>2016</v>
      </c>
      <c r="B751" s="82">
        <v>6664</v>
      </c>
      <c r="C751" s="83" t="s">
        <v>513</v>
      </c>
      <c r="D751" s="83" t="s">
        <v>504</v>
      </c>
      <c r="E751" s="84">
        <v>16210</v>
      </c>
      <c r="F751" s="85">
        <v>17.931999999999999</v>
      </c>
      <c r="G751" s="84">
        <v>178.3</v>
      </c>
      <c r="H751" s="86">
        <f t="shared" si="44"/>
        <v>518278.37476000004</v>
      </c>
      <c r="I751" s="77">
        <f t="shared" si="45"/>
        <v>16210</v>
      </c>
      <c r="J751" s="77">
        <f t="shared" si="46"/>
        <v>290677.71999999997</v>
      </c>
      <c r="K751" s="77">
        <f t="shared" si="47"/>
        <v>0</v>
      </c>
    </row>
    <row r="752" spans="1:11" s="77" customFormat="1">
      <c r="A752" s="82">
        <v>2016</v>
      </c>
      <c r="B752" s="82">
        <v>6664</v>
      </c>
      <c r="C752" s="83" t="s">
        <v>513</v>
      </c>
      <c r="D752" s="83" t="s">
        <v>504</v>
      </c>
      <c r="E752" s="84">
        <v>32786</v>
      </c>
      <c r="F752" s="85">
        <v>17.763000000000002</v>
      </c>
      <c r="G752" s="84">
        <v>163.80000000000001</v>
      </c>
      <c r="H752" s="86">
        <f t="shared" si="44"/>
        <v>953934.70208400022</v>
      </c>
      <c r="I752" s="77">
        <f t="shared" si="45"/>
        <v>32786</v>
      </c>
      <c r="J752" s="77">
        <f t="shared" si="46"/>
        <v>582377.71800000011</v>
      </c>
      <c r="K752" s="77">
        <f t="shared" si="47"/>
        <v>0</v>
      </c>
    </row>
    <row r="753" spans="1:11" s="77" customFormat="1">
      <c r="A753" s="82">
        <v>2016</v>
      </c>
      <c r="B753" s="82">
        <v>6664</v>
      </c>
      <c r="C753" s="83" t="s">
        <v>513</v>
      </c>
      <c r="D753" s="83" t="s">
        <v>504</v>
      </c>
      <c r="E753" s="84">
        <v>31598</v>
      </c>
      <c r="F753" s="85">
        <v>18.231999999999999</v>
      </c>
      <c r="G753" s="84">
        <v>160.30000000000001</v>
      </c>
      <c r="H753" s="86">
        <f t="shared" si="44"/>
        <v>923479.86180800002</v>
      </c>
      <c r="I753" s="77">
        <f t="shared" si="45"/>
        <v>31598</v>
      </c>
      <c r="J753" s="77">
        <f t="shared" si="46"/>
        <v>576094.73600000003</v>
      </c>
      <c r="K753" s="77">
        <f t="shared" si="47"/>
        <v>0</v>
      </c>
    </row>
    <row r="754" spans="1:11" s="77" customFormat="1">
      <c r="A754" s="82">
        <v>2016</v>
      </c>
      <c r="B754" s="82">
        <v>6705</v>
      </c>
      <c r="C754" s="83" t="s">
        <v>503</v>
      </c>
      <c r="D754" s="83" t="s">
        <v>504</v>
      </c>
      <c r="E754" s="84">
        <v>30832</v>
      </c>
      <c r="F754" s="85">
        <v>22.77</v>
      </c>
      <c r="G754" s="84" t="s">
        <v>514</v>
      </c>
      <c r="H754" s="86" t="str">
        <f t="shared" si="44"/>
        <v/>
      </c>
      <c r="I754" s="77" t="str">
        <f t="shared" si="45"/>
        <v/>
      </c>
      <c r="J754" s="77" t="str">
        <f t="shared" si="46"/>
        <v/>
      </c>
      <c r="K754" s="77">
        <f t="shared" si="47"/>
        <v>0</v>
      </c>
    </row>
    <row r="755" spans="1:11" s="77" customFormat="1">
      <c r="A755" s="82">
        <v>2016</v>
      </c>
      <c r="B755" s="82">
        <v>6705</v>
      </c>
      <c r="C755" s="83" t="s">
        <v>503</v>
      </c>
      <c r="D755" s="83" t="s">
        <v>504</v>
      </c>
      <c r="E755" s="84">
        <v>54763</v>
      </c>
      <c r="F755" s="85">
        <v>20.79</v>
      </c>
      <c r="G755" s="84" t="s">
        <v>514</v>
      </c>
      <c r="H755" s="86" t="str">
        <f t="shared" si="44"/>
        <v/>
      </c>
      <c r="I755" s="77" t="str">
        <f t="shared" si="45"/>
        <v/>
      </c>
      <c r="J755" s="77" t="str">
        <f t="shared" si="46"/>
        <v/>
      </c>
      <c r="K755" s="77">
        <f t="shared" si="47"/>
        <v>0</v>
      </c>
    </row>
    <row r="756" spans="1:11" s="77" customFormat="1">
      <c r="A756" s="82">
        <v>2016</v>
      </c>
      <c r="B756" s="82">
        <v>6705</v>
      </c>
      <c r="C756" s="83" t="s">
        <v>503</v>
      </c>
      <c r="D756" s="83" t="s">
        <v>504</v>
      </c>
      <c r="E756" s="84">
        <v>95534</v>
      </c>
      <c r="F756" s="85">
        <v>22.83</v>
      </c>
      <c r="G756" s="84" t="s">
        <v>514</v>
      </c>
      <c r="H756" s="86" t="str">
        <f t="shared" si="44"/>
        <v/>
      </c>
      <c r="I756" s="77" t="str">
        <f t="shared" si="45"/>
        <v/>
      </c>
      <c r="J756" s="77" t="str">
        <f t="shared" si="46"/>
        <v/>
      </c>
      <c r="K756" s="77">
        <f t="shared" si="47"/>
        <v>0</v>
      </c>
    </row>
    <row r="757" spans="1:11" s="77" customFormat="1">
      <c r="A757" s="82">
        <v>2016</v>
      </c>
      <c r="B757" s="82">
        <v>6761</v>
      </c>
      <c r="C757" s="83" t="s">
        <v>513</v>
      </c>
      <c r="D757" s="83" t="s">
        <v>504</v>
      </c>
      <c r="E757" s="84">
        <v>119270</v>
      </c>
      <c r="F757" s="85">
        <v>17.672999999999998</v>
      </c>
      <c r="G757" s="84">
        <v>132.80000000000001</v>
      </c>
      <c r="H757" s="86">
        <f t="shared" si="44"/>
        <v>2799236.3668799996</v>
      </c>
      <c r="I757" s="77">
        <f t="shared" si="45"/>
        <v>119270</v>
      </c>
      <c r="J757" s="77">
        <f t="shared" si="46"/>
        <v>2107858.71</v>
      </c>
      <c r="K757" s="77">
        <f t="shared" si="47"/>
        <v>0</v>
      </c>
    </row>
    <row r="758" spans="1:11" s="77" customFormat="1">
      <c r="A758" s="82">
        <v>2016</v>
      </c>
      <c r="B758" s="82">
        <v>6768</v>
      </c>
      <c r="C758" s="83" t="s">
        <v>513</v>
      </c>
      <c r="D758" s="83" t="s">
        <v>504</v>
      </c>
      <c r="E758" s="84">
        <v>31822</v>
      </c>
      <c r="F758" s="85">
        <v>17.975000000000001</v>
      </c>
      <c r="G758" s="84">
        <v>191.5</v>
      </c>
      <c r="H758" s="86">
        <f t="shared" si="44"/>
        <v>1095380.8617499999</v>
      </c>
      <c r="I758" s="77">
        <f t="shared" si="45"/>
        <v>31822</v>
      </c>
      <c r="J758" s="77">
        <f t="shared" si="46"/>
        <v>572000.45000000007</v>
      </c>
      <c r="K758" s="77">
        <f t="shared" si="47"/>
        <v>0</v>
      </c>
    </row>
    <row r="759" spans="1:11" s="77" customFormat="1">
      <c r="A759" s="82">
        <v>2016</v>
      </c>
      <c r="B759" s="82">
        <v>6772</v>
      </c>
      <c r="C759" s="83" t="s">
        <v>513</v>
      </c>
      <c r="D759" s="83" t="s">
        <v>504</v>
      </c>
      <c r="E759" s="84">
        <v>131951</v>
      </c>
      <c r="F759" s="85">
        <v>16.956</v>
      </c>
      <c r="G759" s="84">
        <v>209</v>
      </c>
      <c r="H759" s="86">
        <f t="shared" si="44"/>
        <v>4676084.816039999</v>
      </c>
      <c r="I759" s="77">
        <f t="shared" si="45"/>
        <v>131951</v>
      </c>
      <c r="J759" s="77">
        <f t="shared" si="46"/>
        <v>2237361.156</v>
      </c>
      <c r="K759" s="77">
        <f t="shared" si="47"/>
        <v>0</v>
      </c>
    </row>
    <row r="760" spans="1:11" s="77" customFormat="1">
      <c r="A760" s="82">
        <v>2016</v>
      </c>
      <c r="B760" s="82">
        <v>6823</v>
      </c>
      <c r="C760" s="83" t="s">
        <v>503</v>
      </c>
      <c r="D760" s="83" t="s">
        <v>504</v>
      </c>
      <c r="E760" s="84">
        <v>9660</v>
      </c>
      <c r="F760" s="85">
        <v>22.47</v>
      </c>
      <c r="G760" s="84">
        <v>222.8</v>
      </c>
      <c r="H760" s="86">
        <f t="shared" si="44"/>
        <v>483610.12560000003</v>
      </c>
      <c r="I760" s="77">
        <f t="shared" si="45"/>
        <v>9660</v>
      </c>
      <c r="J760" s="77">
        <f t="shared" si="46"/>
        <v>217060.19999999998</v>
      </c>
      <c r="K760" s="77">
        <f t="shared" si="47"/>
        <v>0</v>
      </c>
    </row>
    <row r="761" spans="1:11" s="77" customFormat="1">
      <c r="A761" s="82">
        <v>2016</v>
      </c>
      <c r="B761" s="82">
        <v>6823</v>
      </c>
      <c r="C761" s="83" t="s">
        <v>503</v>
      </c>
      <c r="D761" s="83" t="s">
        <v>504</v>
      </c>
      <c r="E761" s="84">
        <v>42157</v>
      </c>
      <c r="F761" s="85">
        <v>23.61</v>
      </c>
      <c r="G761" s="84">
        <v>215.7</v>
      </c>
      <c r="H761" s="86">
        <f t="shared" si="44"/>
        <v>2146919.84289</v>
      </c>
      <c r="I761" s="77">
        <f t="shared" si="45"/>
        <v>42157</v>
      </c>
      <c r="J761" s="77">
        <f t="shared" si="46"/>
        <v>995326.77</v>
      </c>
      <c r="K761" s="77">
        <f t="shared" si="47"/>
        <v>0</v>
      </c>
    </row>
    <row r="762" spans="1:11" s="77" customFormat="1">
      <c r="A762" s="82">
        <v>2016</v>
      </c>
      <c r="B762" s="82">
        <v>6823</v>
      </c>
      <c r="C762" s="83" t="s">
        <v>503</v>
      </c>
      <c r="D762" s="83" t="s">
        <v>504</v>
      </c>
      <c r="E762" s="84">
        <v>13036</v>
      </c>
      <c r="F762" s="85">
        <v>21.58</v>
      </c>
      <c r="G762" s="84">
        <v>187.1</v>
      </c>
      <c r="H762" s="86">
        <f t="shared" si="44"/>
        <v>526343.88248000003</v>
      </c>
      <c r="I762" s="77">
        <f t="shared" si="45"/>
        <v>13036</v>
      </c>
      <c r="J762" s="77">
        <f t="shared" si="46"/>
        <v>281316.88</v>
      </c>
      <c r="K762" s="77">
        <f t="shared" si="47"/>
        <v>0</v>
      </c>
    </row>
    <row r="763" spans="1:11" s="77" customFormat="1">
      <c r="A763" s="82">
        <v>2016</v>
      </c>
      <c r="B763" s="82">
        <v>7030</v>
      </c>
      <c r="C763" s="83" t="s">
        <v>512</v>
      </c>
      <c r="D763" s="83" t="s">
        <v>504</v>
      </c>
      <c r="E763" s="84">
        <v>221851</v>
      </c>
      <c r="F763" s="85">
        <v>13.385999999999999</v>
      </c>
      <c r="G763" s="84" t="s">
        <v>514</v>
      </c>
      <c r="H763" s="86" t="str">
        <f t="shared" si="44"/>
        <v/>
      </c>
      <c r="I763" s="77" t="str">
        <f t="shared" si="45"/>
        <v/>
      </c>
      <c r="J763" s="77" t="str">
        <f t="shared" si="46"/>
        <v/>
      </c>
      <c r="K763" s="77">
        <f t="shared" si="47"/>
        <v>1</v>
      </c>
    </row>
    <row r="764" spans="1:11" s="77" customFormat="1">
      <c r="A764" s="82">
        <v>2016</v>
      </c>
      <c r="B764" s="82">
        <v>7210</v>
      </c>
      <c r="C764" s="83" t="s">
        <v>503</v>
      </c>
      <c r="D764" s="83" t="s">
        <v>504</v>
      </c>
      <c r="E764" s="84">
        <v>12384</v>
      </c>
      <c r="F764" s="85">
        <v>25.73</v>
      </c>
      <c r="G764" s="84">
        <v>387.1</v>
      </c>
      <c r="H764" s="86">
        <f t="shared" si="44"/>
        <v>1233456.6787200002</v>
      </c>
      <c r="I764" s="77">
        <f t="shared" si="45"/>
        <v>12384</v>
      </c>
      <c r="J764" s="77">
        <f t="shared" si="46"/>
        <v>318640.32</v>
      </c>
      <c r="K764" s="77">
        <f t="shared" si="47"/>
        <v>0</v>
      </c>
    </row>
    <row r="765" spans="1:11" s="77" customFormat="1">
      <c r="A765" s="82">
        <v>2016</v>
      </c>
      <c r="B765" s="82">
        <v>7210</v>
      </c>
      <c r="C765" s="83" t="s">
        <v>503</v>
      </c>
      <c r="D765" s="83" t="s">
        <v>504</v>
      </c>
      <c r="E765" s="84">
        <v>12282</v>
      </c>
      <c r="F765" s="85">
        <v>25.24</v>
      </c>
      <c r="G765" s="84">
        <v>361.5</v>
      </c>
      <c r="H765" s="86">
        <f t="shared" si="44"/>
        <v>1120641.6132</v>
      </c>
      <c r="I765" s="77">
        <f t="shared" si="45"/>
        <v>12282</v>
      </c>
      <c r="J765" s="77">
        <f t="shared" si="46"/>
        <v>309997.68</v>
      </c>
      <c r="K765" s="77">
        <f t="shared" si="47"/>
        <v>0</v>
      </c>
    </row>
    <row r="766" spans="1:11" s="77" customFormat="1">
      <c r="A766" s="82">
        <v>2016</v>
      </c>
      <c r="B766" s="82">
        <v>7210</v>
      </c>
      <c r="C766" s="83" t="s">
        <v>503</v>
      </c>
      <c r="D766" s="83" t="s">
        <v>504</v>
      </c>
      <c r="E766" s="84">
        <v>13059</v>
      </c>
      <c r="F766" s="85">
        <v>25.04</v>
      </c>
      <c r="G766" s="84">
        <v>325.5</v>
      </c>
      <c r="H766" s="86">
        <f t="shared" si="44"/>
        <v>1064376.4067999998</v>
      </c>
      <c r="I766" s="77">
        <f t="shared" si="45"/>
        <v>13059</v>
      </c>
      <c r="J766" s="77">
        <f t="shared" si="46"/>
        <v>326997.36</v>
      </c>
      <c r="K766" s="77">
        <f t="shared" si="47"/>
        <v>0</v>
      </c>
    </row>
    <row r="767" spans="1:11" s="77" customFormat="1">
      <c r="A767" s="82">
        <v>2016</v>
      </c>
      <c r="B767" s="82">
        <v>7210</v>
      </c>
      <c r="C767" s="83" t="s">
        <v>503</v>
      </c>
      <c r="D767" s="83" t="s">
        <v>504</v>
      </c>
      <c r="E767" s="84">
        <v>13192</v>
      </c>
      <c r="F767" s="85">
        <v>24.56</v>
      </c>
      <c r="G767" s="84">
        <v>280.7</v>
      </c>
      <c r="H767" s="86">
        <f t="shared" si="44"/>
        <v>909455.42463999998</v>
      </c>
      <c r="I767" s="77">
        <f t="shared" si="45"/>
        <v>13192</v>
      </c>
      <c r="J767" s="77">
        <f t="shared" si="46"/>
        <v>323995.51999999996</v>
      </c>
      <c r="K767" s="77">
        <f t="shared" si="47"/>
        <v>0</v>
      </c>
    </row>
    <row r="768" spans="1:11" s="77" customFormat="1">
      <c r="A768" s="82">
        <v>2016</v>
      </c>
      <c r="B768" s="82">
        <v>7210</v>
      </c>
      <c r="C768" s="83" t="s">
        <v>503</v>
      </c>
      <c r="D768" s="83" t="s">
        <v>504</v>
      </c>
      <c r="E768" s="84">
        <v>13189</v>
      </c>
      <c r="F768" s="85">
        <v>24.7</v>
      </c>
      <c r="G768" s="84">
        <v>310.10000000000002</v>
      </c>
      <c r="H768" s="86">
        <f t="shared" si="44"/>
        <v>1010207.4983000001</v>
      </c>
      <c r="I768" s="77">
        <f t="shared" si="45"/>
        <v>13189</v>
      </c>
      <c r="J768" s="77">
        <f t="shared" si="46"/>
        <v>325768.3</v>
      </c>
      <c r="K768" s="77">
        <f t="shared" si="47"/>
        <v>0</v>
      </c>
    </row>
    <row r="769" spans="1:11" s="77" customFormat="1">
      <c r="A769" s="82">
        <v>2016</v>
      </c>
      <c r="B769" s="82">
        <v>7210</v>
      </c>
      <c r="C769" s="83" t="s">
        <v>503</v>
      </c>
      <c r="D769" s="83" t="s">
        <v>504</v>
      </c>
      <c r="E769" s="84">
        <v>12368</v>
      </c>
      <c r="F769" s="85">
        <v>25.67</v>
      </c>
      <c r="G769" s="84">
        <v>270.10000000000002</v>
      </c>
      <c r="H769" s="86">
        <f t="shared" si="44"/>
        <v>857531.19856000005</v>
      </c>
      <c r="I769" s="77">
        <f t="shared" si="45"/>
        <v>12368</v>
      </c>
      <c r="J769" s="77">
        <f t="shared" si="46"/>
        <v>317486.56</v>
      </c>
      <c r="K769" s="77">
        <f t="shared" si="47"/>
        <v>0</v>
      </c>
    </row>
    <row r="770" spans="1:11" s="77" customFormat="1">
      <c r="A770" s="82">
        <v>2016</v>
      </c>
      <c r="B770" s="82">
        <v>7210</v>
      </c>
      <c r="C770" s="83" t="s">
        <v>503</v>
      </c>
      <c r="D770" s="83" t="s">
        <v>504</v>
      </c>
      <c r="E770" s="84">
        <v>120</v>
      </c>
      <c r="F770" s="85">
        <v>25.62</v>
      </c>
      <c r="G770" s="84">
        <v>280.2</v>
      </c>
      <c r="H770" s="86">
        <f t="shared" si="44"/>
        <v>8614.4687999999987</v>
      </c>
      <c r="I770" s="77">
        <f t="shared" si="45"/>
        <v>120</v>
      </c>
      <c r="J770" s="77">
        <f t="shared" si="46"/>
        <v>3074.4</v>
      </c>
      <c r="K770" s="77">
        <f t="shared" si="47"/>
        <v>0</v>
      </c>
    </row>
    <row r="771" spans="1:11" s="77" customFormat="1">
      <c r="A771" s="82">
        <v>2016</v>
      </c>
      <c r="B771" s="82">
        <v>7213</v>
      </c>
      <c r="C771" s="83" t="s">
        <v>503</v>
      </c>
      <c r="D771" s="83" t="s">
        <v>504</v>
      </c>
      <c r="E771" s="84">
        <v>11384</v>
      </c>
      <c r="F771" s="85">
        <v>25.332000000000001</v>
      </c>
      <c r="G771" s="84">
        <v>340.7</v>
      </c>
      <c r="H771" s="86">
        <f t="shared" si="44"/>
        <v>982508.91561599995</v>
      </c>
      <c r="I771" s="77">
        <f t="shared" si="45"/>
        <v>11384</v>
      </c>
      <c r="J771" s="77">
        <f t="shared" si="46"/>
        <v>288379.48800000001</v>
      </c>
      <c r="K771" s="77">
        <f t="shared" si="47"/>
        <v>0</v>
      </c>
    </row>
    <row r="772" spans="1:11" s="77" customFormat="1">
      <c r="A772" s="82">
        <v>2016</v>
      </c>
      <c r="B772" s="82">
        <v>7213</v>
      </c>
      <c r="C772" s="83" t="s">
        <v>503</v>
      </c>
      <c r="D772" s="83" t="s">
        <v>504</v>
      </c>
      <c r="E772" s="84">
        <v>23979</v>
      </c>
      <c r="F772" s="85">
        <v>24.137</v>
      </c>
      <c r="G772" s="84">
        <v>326</v>
      </c>
      <c r="H772" s="86">
        <f t="shared" si="44"/>
        <v>1886826.4609799997</v>
      </c>
      <c r="I772" s="77">
        <f t="shared" si="45"/>
        <v>23979</v>
      </c>
      <c r="J772" s="77">
        <f t="shared" si="46"/>
        <v>578781.12300000002</v>
      </c>
      <c r="K772" s="77">
        <f t="shared" si="47"/>
        <v>0</v>
      </c>
    </row>
    <row r="773" spans="1:11" s="77" customFormat="1">
      <c r="A773" s="82">
        <v>2016</v>
      </c>
      <c r="B773" s="82">
        <v>7213</v>
      </c>
      <c r="C773" s="83" t="s">
        <v>503</v>
      </c>
      <c r="D773" s="83" t="s">
        <v>504</v>
      </c>
      <c r="E773" s="84">
        <v>11741</v>
      </c>
      <c r="F773" s="85">
        <v>25.942</v>
      </c>
      <c r="G773" s="84">
        <v>337</v>
      </c>
      <c r="H773" s="86">
        <f t="shared" si="44"/>
        <v>1026451.5241400001</v>
      </c>
      <c r="I773" s="77">
        <f t="shared" si="45"/>
        <v>11741</v>
      </c>
      <c r="J773" s="77">
        <f t="shared" si="46"/>
        <v>304585.022</v>
      </c>
      <c r="K773" s="77">
        <f t="shared" si="47"/>
        <v>0</v>
      </c>
    </row>
    <row r="774" spans="1:11" s="77" customFormat="1">
      <c r="A774" s="82">
        <v>2016</v>
      </c>
      <c r="B774" s="82">
        <v>7213</v>
      </c>
      <c r="C774" s="83" t="s">
        <v>503</v>
      </c>
      <c r="D774" s="83" t="s">
        <v>504</v>
      </c>
      <c r="E774" s="84">
        <v>11866</v>
      </c>
      <c r="F774" s="85">
        <v>25.23</v>
      </c>
      <c r="G774" s="84">
        <v>247.8</v>
      </c>
      <c r="H774" s="86">
        <f t="shared" si="44"/>
        <v>741861.60804000008</v>
      </c>
      <c r="I774" s="77">
        <f t="shared" si="45"/>
        <v>11866</v>
      </c>
      <c r="J774" s="77">
        <f t="shared" si="46"/>
        <v>299379.18</v>
      </c>
      <c r="K774" s="77">
        <f t="shared" si="47"/>
        <v>0</v>
      </c>
    </row>
    <row r="775" spans="1:11" s="77" customFormat="1">
      <c r="A775" s="82">
        <v>2016</v>
      </c>
      <c r="B775" s="82">
        <v>7213</v>
      </c>
      <c r="C775" s="83" t="s">
        <v>503</v>
      </c>
      <c r="D775" s="83" t="s">
        <v>504</v>
      </c>
      <c r="E775" s="84">
        <v>33545</v>
      </c>
      <c r="F775" s="85">
        <v>25.594999999999999</v>
      </c>
      <c r="G775" s="84">
        <v>337.3</v>
      </c>
      <c r="H775" s="86">
        <f t="shared" ref="H775:H838" si="48">IF(I775="","",G775/100*F775*E775)</f>
        <v>2896004.759575</v>
      </c>
      <c r="I775" s="77">
        <f t="shared" ref="I775:I838" si="49">IF(OR(G775=".",F775=".",E775="."),"",E775)</f>
        <v>33545</v>
      </c>
      <c r="J775" s="77">
        <f t="shared" ref="J775:J838" si="50">IF(I775="","",F775*I775)</f>
        <v>858584.27499999991</v>
      </c>
      <c r="K775" s="77">
        <f t="shared" ref="K775:K838" si="51">IF(C775="LIG",1,0)</f>
        <v>0</v>
      </c>
    </row>
    <row r="776" spans="1:11" s="77" customFormat="1">
      <c r="A776" s="82">
        <v>2016</v>
      </c>
      <c r="B776" s="82">
        <v>7213</v>
      </c>
      <c r="C776" s="83" t="s">
        <v>503</v>
      </c>
      <c r="D776" s="83" t="s">
        <v>504</v>
      </c>
      <c r="E776" s="84">
        <v>12073</v>
      </c>
      <c r="F776" s="85">
        <v>24.628</v>
      </c>
      <c r="G776" s="84">
        <v>260.39999999999998</v>
      </c>
      <c r="H776" s="86">
        <f t="shared" si="48"/>
        <v>774257.32977599988</v>
      </c>
      <c r="I776" s="77">
        <f t="shared" si="49"/>
        <v>12073</v>
      </c>
      <c r="J776" s="77">
        <f t="shared" si="50"/>
        <v>297333.84399999998</v>
      </c>
      <c r="K776" s="77">
        <f t="shared" si="51"/>
        <v>0</v>
      </c>
    </row>
    <row r="777" spans="1:11" s="77" customFormat="1">
      <c r="A777" s="82">
        <v>2016</v>
      </c>
      <c r="B777" s="82">
        <v>7213</v>
      </c>
      <c r="C777" s="83" t="s">
        <v>503</v>
      </c>
      <c r="D777" s="83" t="s">
        <v>504</v>
      </c>
      <c r="E777" s="84">
        <v>11298</v>
      </c>
      <c r="F777" s="85">
        <v>24.707999999999998</v>
      </c>
      <c r="G777" s="84">
        <v>260.7</v>
      </c>
      <c r="H777" s="86">
        <f t="shared" si="48"/>
        <v>727746.61528799986</v>
      </c>
      <c r="I777" s="77">
        <f t="shared" si="49"/>
        <v>11298</v>
      </c>
      <c r="J777" s="77">
        <f t="shared" si="50"/>
        <v>279150.984</v>
      </c>
      <c r="K777" s="77">
        <f t="shared" si="51"/>
        <v>0</v>
      </c>
    </row>
    <row r="778" spans="1:11" s="77" customFormat="1">
      <c r="A778" s="82">
        <v>2016</v>
      </c>
      <c r="B778" s="82">
        <v>7213</v>
      </c>
      <c r="C778" s="83" t="s">
        <v>503</v>
      </c>
      <c r="D778" s="83" t="s">
        <v>504</v>
      </c>
      <c r="E778" s="84">
        <v>12226</v>
      </c>
      <c r="F778" s="85">
        <v>23.923999999999999</v>
      </c>
      <c r="G778" s="84">
        <v>216.8</v>
      </c>
      <c r="H778" s="86">
        <f t="shared" si="48"/>
        <v>634128.77843199996</v>
      </c>
      <c r="I778" s="77">
        <f t="shared" si="49"/>
        <v>12226</v>
      </c>
      <c r="J778" s="77">
        <f t="shared" si="50"/>
        <v>292494.82400000002</v>
      </c>
      <c r="K778" s="77">
        <f t="shared" si="51"/>
        <v>0</v>
      </c>
    </row>
    <row r="779" spans="1:11" s="77" customFormat="1">
      <c r="A779" s="82">
        <v>2016</v>
      </c>
      <c r="B779" s="82">
        <v>7213</v>
      </c>
      <c r="C779" s="83" t="s">
        <v>503</v>
      </c>
      <c r="D779" s="83" t="s">
        <v>504</v>
      </c>
      <c r="E779" s="84">
        <v>30969</v>
      </c>
      <c r="F779" s="85">
        <v>24.606999999999999</v>
      </c>
      <c r="G779" s="84">
        <v>218.4</v>
      </c>
      <c r="H779" s="86">
        <f t="shared" si="48"/>
        <v>1664326.3356720002</v>
      </c>
      <c r="I779" s="77">
        <f t="shared" si="49"/>
        <v>30969</v>
      </c>
      <c r="J779" s="77">
        <f t="shared" si="50"/>
        <v>762054.18299999996</v>
      </c>
      <c r="K779" s="77">
        <f t="shared" si="51"/>
        <v>0</v>
      </c>
    </row>
    <row r="780" spans="1:11" s="77" customFormat="1">
      <c r="A780" s="82">
        <v>2016</v>
      </c>
      <c r="B780" s="82">
        <v>7213</v>
      </c>
      <c r="C780" s="83" t="s">
        <v>503</v>
      </c>
      <c r="D780" s="83" t="s">
        <v>504</v>
      </c>
      <c r="E780" s="84">
        <v>11861</v>
      </c>
      <c r="F780" s="85">
        <v>24.658000000000001</v>
      </c>
      <c r="G780" s="84">
        <v>216</v>
      </c>
      <c r="H780" s="86">
        <f t="shared" si="48"/>
        <v>631732.04208000004</v>
      </c>
      <c r="I780" s="77">
        <f t="shared" si="49"/>
        <v>11861</v>
      </c>
      <c r="J780" s="77">
        <f t="shared" si="50"/>
        <v>292468.538</v>
      </c>
      <c r="K780" s="77">
        <f t="shared" si="51"/>
        <v>0</v>
      </c>
    </row>
    <row r="781" spans="1:11" s="77" customFormat="1">
      <c r="A781" s="82">
        <v>2016</v>
      </c>
      <c r="B781" s="82">
        <v>7213</v>
      </c>
      <c r="C781" s="83" t="s">
        <v>503</v>
      </c>
      <c r="D781" s="83" t="s">
        <v>504</v>
      </c>
      <c r="E781" s="84">
        <v>11286</v>
      </c>
      <c r="F781" s="85">
        <v>24.902000000000001</v>
      </c>
      <c r="G781" s="84">
        <v>234</v>
      </c>
      <c r="H781" s="86">
        <f t="shared" si="48"/>
        <v>657642.89448000002</v>
      </c>
      <c r="I781" s="77">
        <f t="shared" si="49"/>
        <v>11286</v>
      </c>
      <c r="J781" s="77">
        <f t="shared" si="50"/>
        <v>281043.97200000001</v>
      </c>
      <c r="K781" s="77">
        <f t="shared" si="51"/>
        <v>0</v>
      </c>
    </row>
    <row r="782" spans="1:11" s="77" customFormat="1">
      <c r="A782" s="82">
        <v>2016</v>
      </c>
      <c r="B782" s="82">
        <v>7242</v>
      </c>
      <c r="C782" s="83" t="s">
        <v>503</v>
      </c>
      <c r="D782" s="83" t="s">
        <v>504</v>
      </c>
      <c r="E782" s="84">
        <v>32001</v>
      </c>
      <c r="F782" s="85">
        <v>23.402000000000001</v>
      </c>
      <c r="G782" s="84">
        <v>210</v>
      </c>
      <c r="H782" s="86">
        <f t="shared" si="48"/>
        <v>1572663.5442000001</v>
      </c>
      <c r="I782" s="77">
        <f t="shared" si="49"/>
        <v>32001</v>
      </c>
      <c r="J782" s="77">
        <f t="shared" si="50"/>
        <v>748887.402</v>
      </c>
      <c r="K782" s="77">
        <f t="shared" si="51"/>
        <v>0</v>
      </c>
    </row>
    <row r="783" spans="1:11" s="77" customFormat="1">
      <c r="A783" s="82">
        <v>2016</v>
      </c>
      <c r="B783" s="82">
        <v>7343</v>
      </c>
      <c r="C783" s="83" t="s">
        <v>513</v>
      </c>
      <c r="D783" s="83" t="s">
        <v>504</v>
      </c>
      <c r="E783" s="84">
        <v>17536</v>
      </c>
      <c r="F783" s="85">
        <v>18.010000000000002</v>
      </c>
      <c r="G783" s="84">
        <v>180.3</v>
      </c>
      <c r="H783" s="86">
        <f t="shared" si="48"/>
        <v>569429.51808000007</v>
      </c>
      <c r="I783" s="77">
        <f t="shared" si="49"/>
        <v>17536</v>
      </c>
      <c r="J783" s="77">
        <f t="shared" si="50"/>
        <v>315823.36000000004</v>
      </c>
      <c r="K783" s="77">
        <f t="shared" si="51"/>
        <v>0</v>
      </c>
    </row>
    <row r="784" spans="1:11" s="77" customFormat="1">
      <c r="A784" s="82">
        <v>2016</v>
      </c>
      <c r="B784" s="82">
        <v>7343</v>
      </c>
      <c r="C784" s="83" t="s">
        <v>513</v>
      </c>
      <c r="D784" s="83" t="s">
        <v>504</v>
      </c>
      <c r="E784" s="84">
        <v>17731</v>
      </c>
      <c r="F784" s="85">
        <v>18.222000000000001</v>
      </c>
      <c r="G784" s="84">
        <v>180.5</v>
      </c>
      <c r="H784" s="86">
        <f t="shared" si="48"/>
        <v>583185.17900999996</v>
      </c>
      <c r="I784" s="77">
        <f t="shared" si="49"/>
        <v>17731</v>
      </c>
      <c r="J784" s="77">
        <f t="shared" si="50"/>
        <v>323094.28200000001</v>
      </c>
      <c r="K784" s="77">
        <f t="shared" si="51"/>
        <v>0</v>
      </c>
    </row>
    <row r="785" spans="1:11" s="77" customFormat="1">
      <c r="A785" s="82">
        <v>2016</v>
      </c>
      <c r="B785" s="82">
        <v>7343</v>
      </c>
      <c r="C785" s="83" t="s">
        <v>513</v>
      </c>
      <c r="D785" s="83" t="s">
        <v>504</v>
      </c>
      <c r="E785" s="84">
        <v>35149</v>
      </c>
      <c r="F785" s="85">
        <v>17.811</v>
      </c>
      <c r="G785" s="84">
        <v>173.2</v>
      </c>
      <c r="H785" s="86">
        <f t="shared" si="48"/>
        <v>1084299.2691480001</v>
      </c>
      <c r="I785" s="77">
        <f t="shared" si="49"/>
        <v>35149</v>
      </c>
      <c r="J785" s="77">
        <f t="shared" si="50"/>
        <v>626038.83900000004</v>
      </c>
      <c r="K785" s="77">
        <f t="shared" si="51"/>
        <v>0</v>
      </c>
    </row>
    <row r="786" spans="1:11" s="77" customFormat="1">
      <c r="A786" s="82">
        <v>2016</v>
      </c>
      <c r="B786" s="82">
        <v>7343</v>
      </c>
      <c r="C786" s="83" t="s">
        <v>513</v>
      </c>
      <c r="D786" s="83" t="s">
        <v>504</v>
      </c>
      <c r="E786" s="84">
        <v>17704</v>
      </c>
      <c r="F786" s="85">
        <v>17.571999999999999</v>
      </c>
      <c r="G786" s="84">
        <v>169.7</v>
      </c>
      <c r="H786" s="86">
        <f t="shared" si="48"/>
        <v>527927.68553599995</v>
      </c>
      <c r="I786" s="77">
        <f t="shared" si="49"/>
        <v>17704</v>
      </c>
      <c r="J786" s="77">
        <f t="shared" si="50"/>
        <v>311094.68799999997</v>
      </c>
      <c r="K786" s="77">
        <f t="shared" si="51"/>
        <v>0</v>
      </c>
    </row>
    <row r="787" spans="1:11" s="77" customFormat="1">
      <c r="A787" s="82">
        <v>2016</v>
      </c>
      <c r="B787" s="82">
        <v>7343</v>
      </c>
      <c r="C787" s="83" t="s">
        <v>513</v>
      </c>
      <c r="D787" s="83" t="s">
        <v>504</v>
      </c>
      <c r="E787" s="84">
        <v>17348</v>
      </c>
      <c r="F787" s="85">
        <v>18.111999999999998</v>
      </c>
      <c r="G787" s="84">
        <v>169.7</v>
      </c>
      <c r="H787" s="86">
        <f t="shared" si="48"/>
        <v>533209.23827199987</v>
      </c>
      <c r="I787" s="77">
        <f t="shared" si="49"/>
        <v>17348</v>
      </c>
      <c r="J787" s="77">
        <f t="shared" si="50"/>
        <v>314206.97599999997</v>
      </c>
      <c r="K787" s="77">
        <f t="shared" si="51"/>
        <v>0</v>
      </c>
    </row>
    <row r="788" spans="1:11" s="77" customFormat="1">
      <c r="A788" s="82">
        <v>2016</v>
      </c>
      <c r="B788" s="82">
        <v>7343</v>
      </c>
      <c r="C788" s="83" t="s">
        <v>513</v>
      </c>
      <c r="D788" s="83" t="s">
        <v>504</v>
      </c>
      <c r="E788" s="84">
        <v>52011</v>
      </c>
      <c r="F788" s="85">
        <v>17.614000000000001</v>
      </c>
      <c r="G788" s="84">
        <v>155.80000000000001</v>
      </c>
      <c r="H788" s="86">
        <f t="shared" si="48"/>
        <v>1427317.692732</v>
      </c>
      <c r="I788" s="77">
        <f t="shared" si="49"/>
        <v>52011</v>
      </c>
      <c r="J788" s="77">
        <f t="shared" si="50"/>
        <v>916121.75400000007</v>
      </c>
      <c r="K788" s="77">
        <f t="shared" si="51"/>
        <v>0</v>
      </c>
    </row>
    <row r="789" spans="1:11" s="77" customFormat="1">
      <c r="A789" s="82">
        <v>2016</v>
      </c>
      <c r="B789" s="82">
        <v>7343</v>
      </c>
      <c r="C789" s="83" t="s">
        <v>513</v>
      </c>
      <c r="D789" s="83" t="s">
        <v>504</v>
      </c>
      <c r="E789" s="84">
        <v>17425</v>
      </c>
      <c r="F789" s="85">
        <v>18.074000000000002</v>
      </c>
      <c r="G789" s="84">
        <v>151.19999999999999</v>
      </c>
      <c r="H789" s="86">
        <f t="shared" si="48"/>
        <v>476188.44839999994</v>
      </c>
      <c r="I789" s="77">
        <f t="shared" si="49"/>
        <v>17425</v>
      </c>
      <c r="J789" s="77">
        <f t="shared" si="50"/>
        <v>314939.45</v>
      </c>
      <c r="K789" s="77">
        <f t="shared" si="51"/>
        <v>0</v>
      </c>
    </row>
    <row r="790" spans="1:11" s="77" customFormat="1">
      <c r="A790" s="82">
        <v>2016</v>
      </c>
      <c r="B790" s="82">
        <v>7737</v>
      </c>
      <c r="C790" s="83" t="s">
        <v>503</v>
      </c>
      <c r="D790" s="83" t="s">
        <v>504</v>
      </c>
      <c r="E790" s="84">
        <v>15928</v>
      </c>
      <c r="F790" s="85">
        <v>26.146000000000001</v>
      </c>
      <c r="G790" s="84">
        <v>337.5</v>
      </c>
      <c r="H790" s="86">
        <f t="shared" si="48"/>
        <v>1405530.5220000001</v>
      </c>
      <c r="I790" s="77">
        <f t="shared" si="49"/>
        <v>15928</v>
      </c>
      <c r="J790" s="77">
        <f t="shared" si="50"/>
        <v>416453.48800000001</v>
      </c>
      <c r="K790" s="77">
        <f t="shared" si="51"/>
        <v>0</v>
      </c>
    </row>
    <row r="791" spans="1:11" s="77" customFormat="1">
      <c r="A791" s="82">
        <v>2016</v>
      </c>
      <c r="B791" s="82">
        <v>7790</v>
      </c>
      <c r="C791" s="83" t="s">
        <v>503</v>
      </c>
      <c r="D791" s="83" t="s">
        <v>504</v>
      </c>
      <c r="E791" s="84">
        <v>10370</v>
      </c>
      <c r="F791" s="85">
        <v>17.8</v>
      </c>
      <c r="G791" s="84">
        <v>210</v>
      </c>
      <c r="H791" s="86">
        <f t="shared" si="48"/>
        <v>387630.60000000003</v>
      </c>
      <c r="I791" s="77">
        <f t="shared" si="49"/>
        <v>10370</v>
      </c>
      <c r="J791" s="77">
        <f t="shared" si="50"/>
        <v>184586</v>
      </c>
      <c r="K791" s="77">
        <f t="shared" si="51"/>
        <v>0</v>
      </c>
    </row>
    <row r="792" spans="1:11" s="77" customFormat="1">
      <c r="A792" s="82">
        <v>2016</v>
      </c>
      <c r="B792" s="82">
        <v>7902</v>
      </c>
      <c r="C792" s="83" t="s">
        <v>512</v>
      </c>
      <c r="D792" s="83" t="s">
        <v>504</v>
      </c>
      <c r="E792" s="84">
        <v>391680</v>
      </c>
      <c r="F792" s="85">
        <v>12.75</v>
      </c>
      <c r="G792" s="84">
        <v>274.5</v>
      </c>
      <c r="H792" s="86">
        <f t="shared" si="48"/>
        <v>13708310.4</v>
      </c>
      <c r="I792" s="77">
        <f t="shared" si="49"/>
        <v>391680</v>
      </c>
      <c r="J792" s="77">
        <f t="shared" si="50"/>
        <v>4993920</v>
      </c>
      <c r="K792" s="77">
        <f t="shared" si="51"/>
        <v>1</v>
      </c>
    </row>
    <row r="793" spans="1:11" s="77" customFormat="1">
      <c r="A793" s="82">
        <v>2016</v>
      </c>
      <c r="B793" s="82">
        <v>8023</v>
      </c>
      <c r="C793" s="83" t="s">
        <v>513</v>
      </c>
      <c r="D793" s="83" t="s">
        <v>504</v>
      </c>
      <c r="E793" s="84">
        <v>13688</v>
      </c>
      <c r="F793" s="85">
        <v>16.757999999999999</v>
      </c>
      <c r="G793" s="84">
        <v>254.2</v>
      </c>
      <c r="H793" s="86">
        <f t="shared" si="48"/>
        <v>583092.86716799985</v>
      </c>
      <c r="I793" s="77">
        <f t="shared" si="49"/>
        <v>13688</v>
      </c>
      <c r="J793" s="77">
        <f t="shared" si="50"/>
        <v>229383.50399999999</v>
      </c>
      <c r="K793" s="77">
        <f t="shared" si="51"/>
        <v>0</v>
      </c>
    </row>
    <row r="794" spans="1:11" s="77" customFormat="1">
      <c r="A794" s="82">
        <v>2016</v>
      </c>
      <c r="B794" s="82">
        <v>8023</v>
      </c>
      <c r="C794" s="83" t="s">
        <v>513</v>
      </c>
      <c r="D794" s="83" t="s">
        <v>504</v>
      </c>
      <c r="E794" s="84">
        <v>40770</v>
      </c>
      <c r="F794" s="85">
        <v>16.808</v>
      </c>
      <c r="G794" s="84">
        <v>313.7</v>
      </c>
      <c r="H794" s="86">
        <f t="shared" si="48"/>
        <v>2149667.39592</v>
      </c>
      <c r="I794" s="77">
        <f t="shared" si="49"/>
        <v>40770</v>
      </c>
      <c r="J794" s="77">
        <f t="shared" si="50"/>
        <v>685262.16</v>
      </c>
      <c r="K794" s="77">
        <f t="shared" si="51"/>
        <v>0</v>
      </c>
    </row>
    <row r="795" spans="1:11" s="77" customFormat="1">
      <c r="A795" s="82">
        <v>2016</v>
      </c>
      <c r="B795" s="82">
        <v>8023</v>
      </c>
      <c r="C795" s="83" t="s">
        <v>513</v>
      </c>
      <c r="D795" s="83" t="s">
        <v>504</v>
      </c>
      <c r="E795" s="84">
        <v>13737</v>
      </c>
      <c r="F795" s="85">
        <v>17.829999999999998</v>
      </c>
      <c r="G795" s="84">
        <v>248.8</v>
      </c>
      <c r="H795" s="86">
        <f t="shared" si="48"/>
        <v>609387.60647999996</v>
      </c>
      <c r="I795" s="77">
        <f t="shared" si="49"/>
        <v>13737</v>
      </c>
      <c r="J795" s="77">
        <f t="shared" si="50"/>
        <v>244930.70999999996</v>
      </c>
      <c r="K795" s="77">
        <f t="shared" si="51"/>
        <v>0</v>
      </c>
    </row>
    <row r="796" spans="1:11" s="77" customFormat="1">
      <c r="A796" s="82">
        <v>2016</v>
      </c>
      <c r="B796" s="82">
        <v>8023</v>
      </c>
      <c r="C796" s="83" t="s">
        <v>513</v>
      </c>
      <c r="D796" s="83" t="s">
        <v>504</v>
      </c>
      <c r="E796" s="84">
        <v>27650</v>
      </c>
      <c r="F796" s="85">
        <v>16.853999999999999</v>
      </c>
      <c r="G796" s="84">
        <v>240.2</v>
      </c>
      <c r="H796" s="86">
        <f t="shared" si="48"/>
        <v>1119363.4661999999</v>
      </c>
      <c r="I796" s="77">
        <f t="shared" si="49"/>
        <v>27650</v>
      </c>
      <c r="J796" s="77">
        <f t="shared" si="50"/>
        <v>466013.1</v>
      </c>
      <c r="K796" s="77">
        <f t="shared" si="51"/>
        <v>0</v>
      </c>
    </row>
    <row r="797" spans="1:11" s="77" customFormat="1">
      <c r="A797" s="82">
        <v>2016</v>
      </c>
      <c r="B797" s="82">
        <v>8023</v>
      </c>
      <c r="C797" s="83" t="s">
        <v>513</v>
      </c>
      <c r="D797" s="83" t="s">
        <v>504</v>
      </c>
      <c r="E797" s="84">
        <v>68655</v>
      </c>
      <c r="F797" s="85">
        <v>18.103999999999999</v>
      </c>
      <c r="G797" s="84">
        <v>235.4</v>
      </c>
      <c r="H797" s="86">
        <f t="shared" si="48"/>
        <v>2925857.5024799998</v>
      </c>
      <c r="I797" s="77">
        <f t="shared" si="49"/>
        <v>68655</v>
      </c>
      <c r="J797" s="77">
        <f t="shared" si="50"/>
        <v>1242930.1199999999</v>
      </c>
      <c r="K797" s="77">
        <f t="shared" si="51"/>
        <v>0</v>
      </c>
    </row>
    <row r="798" spans="1:11" s="77" customFormat="1">
      <c r="A798" s="82">
        <v>2016</v>
      </c>
      <c r="B798" s="82">
        <v>8042</v>
      </c>
      <c r="C798" s="83" t="s">
        <v>503</v>
      </c>
      <c r="D798" s="83" t="s">
        <v>504</v>
      </c>
      <c r="E798" s="84">
        <v>80153</v>
      </c>
      <c r="F798" s="85">
        <v>25.99</v>
      </c>
      <c r="G798" s="84">
        <v>401.6</v>
      </c>
      <c r="H798" s="86">
        <f t="shared" si="48"/>
        <v>8366036.70352</v>
      </c>
      <c r="I798" s="77">
        <f t="shared" si="49"/>
        <v>80153</v>
      </c>
      <c r="J798" s="77">
        <f t="shared" si="50"/>
        <v>2083176.47</v>
      </c>
      <c r="K798" s="77">
        <f t="shared" si="51"/>
        <v>0</v>
      </c>
    </row>
    <row r="799" spans="1:11" s="77" customFormat="1">
      <c r="A799" s="82">
        <v>2016</v>
      </c>
      <c r="B799" s="82">
        <v>8042</v>
      </c>
      <c r="C799" s="83" t="s">
        <v>503</v>
      </c>
      <c r="D799" s="83" t="s">
        <v>504</v>
      </c>
      <c r="E799" s="84">
        <v>11609</v>
      </c>
      <c r="F799" s="85">
        <v>24.43</v>
      </c>
      <c r="G799" s="84">
        <v>306.7</v>
      </c>
      <c r="H799" s="86">
        <f t="shared" si="48"/>
        <v>869825.33728999982</v>
      </c>
      <c r="I799" s="77">
        <f t="shared" si="49"/>
        <v>11609</v>
      </c>
      <c r="J799" s="77">
        <f t="shared" si="50"/>
        <v>283607.87</v>
      </c>
      <c r="K799" s="77">
        <f t="shared" si="51"/>
        <v>0</v>
      </c>
    </row>
    <row r="800" spans="1:11" s="77" customFormat="1">
      <c r="A800" s="82">
        <v>2016</v>
      </c>
      <c r="B800" s="82">
        <v>8042</v>
      </c>
      <c r="C800" s="83" t="s">
        <v>503</v>
      </c>
      <c r="D800" s="83" t="s">
        <v>504</v>
      </c>
      <c r="E800" s="84">
        <v>11608</v>
      </c>
      <c r="F800" s="85">
        <v>24.542000000000002</v>
      </c>
      <c r="G800" s="84">
        <v>305.3</v>
      </c>
      <c r="H800" s="86">
        <f t="shared" si="48"/>
        <v>869749.43540800002</v>
      </c>
      <c r="I800" s="77">
        <f t="shared" si="49"/>
        <v>11608</v>
      </c>
      <c r="J800" s="77">
        <f t="shared" si="50"/>
        <v>284883.53600000002</v>
      </c>
      <c r="K800" s="77">
        <f t="shared" si="51"/>
        <v>0</v>
      </c>
    </row>
    <row r="801" spans="1:11" s="77" customFormat="1">
      <c r="A801" s="82">
        <v>2016</v>
      </c>
      <c r="B801" s="82">
        <v>8042</v>
      </c>
      <c r="C801" s="83" t="s">
        <v>503</v>
      </c>
      <c r="D801" s="83" t="s">
        <v>504</v>
      </c>
      <c r="E801" s="84">
        <v>11697</v>
      </c>
      <c r="F801" s="85">
        <v>25.922000000000001</v>
      </c>
      <c r="G801" s="84">
        <v>328.4</v>
      </c>
      <c r="H801" s="86">
        <f t="shared" si="48"/>
        <v>995740.43805600004</v>
      </c>
      <c r="I801" s="77">
        <f t="shared" si="49"/>
        <v>11697</v>
      </c>
      <c r="J801" s="77">
        <f t="shared" si="50"/>
        <v>303209.63400000002</v>
      </c>
      <c r="K801" s="77">
        <f t="shared" si="51"/>
        <v>0</v>
      </c>
    </row>
    <row r="802" spans="1:11" s="77" customFormat="1">
      <c r="A802" s="82">
        <v>2016</v>
      </c>
      <c r="B802" s="82">
        <v>8042</v>
      </c>
      <c r="C802" s="83" t="s">
        <v>503</v>
      </c>
      <c r="D802" s="83" t="s">
        <v>504</v>
      </c>
      <c r="E802" s="84">
        <v>73777</v>
      </c>
      <c r="F802" s="85">
        <v>25.814</v>
      </c>
      <c r="G802" s="84">
        <v>293.60000000000002</v>
      </c>
      <c r="H802" s="86">
        <f t="shared" si="48"/>
        <v>5591551.7474080008</v>
      </c>
      <c r="I802" s="77">
        <f t="shared" si="49"/>
        <v>73777</v>
      </c>
      <c r="J802" s="77">
        <f t="shared" si="50"/>
        <v>1904479.4780000001</v>
      </c>
      <c r="K802" s="77">
        <f t="shared" si="51"/>
        <v>0</v>
      </c>
    </row>
    <row r="803" spans="1:11" s="77" customFormat="1">
      <c r="A803" s="82">
        <v>2016</v>
      </c>
      <c r="B803" s="82">
        <v>8042</v>
      </c>
      <c r="C803" s="83" t="s">
        <v>503</v>
      </c>
      <c r="D803" s="83" t="s">
        <v>504</v>
      </c>
      <c r="E803" s="84">
        <v>11642</v>
      </c>
      <c r="F803" s="85">
        <v>25.847999999999999</v>
      </c>
      <c r="G803" s="84">
        <v>329.4</v>
      </c>
      <c r="H803" s="86">
        <f t="shared" si="48"/>
        <v>991238.43830399972</v>
      </c>
      <c r="I803" s="77">
        <f t="shared" si="49"/>
        <v>11642</v>
      </c>
      <c r="J803" s="77">
        <f t="shared" si="50"/>
        <v>300922.41599999997</v>
      </c>
      <c r="K803" s="77">
        <f t="shared" si="51"/>
        <v>0</v>
      </c>
    </row>
    <row r="804" spans="1:11" s="77" customFormat="1">
      <c r="A804" s="82">
        <v>2016</v>
      </c>
      <c r="B804" s="82">
        <v>8042</v>
      </c>
      <c r="C804" s="83" t="s">
        <v>503</v>
      </c>
      <c r="D804" s="83" t="s">
        <v>504</v>
      </c>
      <c r="E804" s="84">
        <v>12082</v>
      </c>
      <c r="F804" s="85">
        <v>22.466000000000001</v>
      </c>
      <c r="G804" s="84">
        <v>355.7</v>
      </c>
      <c r="H804" s="86">
        <f t="shared" si="48"/>
        <v>965491.49208400003</v>
      </c>
      <c r="I804" s="77">
        <f t="shared" si="49"/>
        <v>12082</v>
      </c>
      <c r="J804" s="77">
        <f t="shared" si="50"/>
        <v>271434.212</v>
      </c>
      <c r="K804" s="77">
        <f t="shared" si="51"/>
        <v>0</v>
      </c>
    </row>
    <row r="805" spans="1:11" s="77" customFormat="1">
      <c r="A805" s="82">
        <v>2016</v>
      </c>
      <c r="B805" s="82">
        <v>8042</v>
      </c>
      <c r="C805" s="83" t="s">
        <v>503</v>
      </c>
      <c r="D805" s="83" t="s">
        <v>504</v>
      </c>
      <c r="E805" s="84">
        <v>11766</v>
      </c>
      <c r="F805" s="85">
        <v>24.622</v>
      </c>
      <c r="G805" s="84">
        <v>327.10000000000002</v>
      </c>
      <c r="H805" s="86">
        <f t="shared" si="48"/>
        <v>947616.72049200011</v>
      </c>
      <c r="I805" s="77">
        <f t="shared" si="49"/>
        <v>11766</v>
      </c>
      <c r="J805" s="77">
        <f t="shared" si="50"/>
        <v>289702.45199999999</v>
      </c>
      <c r="K805" s="77">
        <f t="shared" si="51"/>
        <v>0</v>
      </c>
    </row>
    <row r="806" spans="1:11" s="77" customFormat="1">
      <c r="A806" s="82">
        <v>2016</v>
      </c>
      <c r="B806" s="82">
        <v>8042</v>
      </c>
      <c r="C806" s="83" t="s">
        <v>503</v>
      </c>
      <c r="D806" s="83" t="s">
        <v>504</v>
      </c>
      <c r="E806" s="84">
        <v>60457</v>
      </c>
      <c r="F806" s="85">
        <v>24.05</v>
      </c>
      <c r="G806" s="84">
        <v>281</v>
      </c>
      <c r="H806" s="86">
        <f t="shared" si="48"/>
        <v>4085714.2885000003</v>
      </c>
      <c r="I806" s="77">
        <f t="shared" si="49"/>
        <v>60457</v>
      </c>
      <c r="J806" s="77">
        <f t="shared" si="50"/>
        <v>1453990.85</v>
      </c>
      <c r="K806" s="77">
        <f t="shared" si="51"/>
        <v>0</v>
      </c>
    </row>
    <row r="807" spans="1:11" s="77" customFormat="1">
      <c r="A807" s="82">
        <v>2016</v>
      </c>
      <c r="B807" s="82">
        <v>8042</v>
      </c>
      <c r="C807" s="83" t="s">
        <v>503</v>
      </c>
      <c r="D807" s="83" t="s">
        <v>504</v>
      </c>
      <c r="E807" s="84">
        <v>35020</v>
      </c>
      <c r="F807" s="85">
        <v>24.538</v>
      </c>
      <c r="G807" s="84">
        <v>269.60000000000002</v>
      </c>
      <c r="H807" s="86">
        <f t="shared" si="48"/>
        <v>2316728.76896</v>
      </c>
      <c r="I807" s="77">
        <f t="shared" si="49"/>
        <v>35020</v>
      </c>
      <c r="J807" s="77">
        <f t="shared" si="50"/>
        <v>859320.76</v>
      </c>
      <c r="K807" s="77">
        <f t="shared" si="51"/>
        <v>0</v>
      </c>
    </row>
    <row r="808" spans="1:11" s="77" customFormat="1">
      <c r="A808" s="82">
        <v>2016</v>
      </c>
      <c r="B808" s="82">
        <v>8042</v>
      </c>
      <c r="C808" s="83" t="s">
        <v>503</v>
      </c>
      <c r="D808" s="83" t="s">
        <v>504</v>
      </c>
      <c r="E808" s="84">
        <v>12213</v>
      </c>
      <c r="F808" s="85">
        <v>23.942</v>
      </c>
      <c r="G808" s="84">
        <v>278.2</v>
      </c>
      <c r="H808" s="86">
        <f t="shared" si="48"/>
        <v>813466.943172</v>
      </c>
      <c r="I808" s="77">
        <f t="shared" si="49"/>
        <v>12213</v>
      </c>
      <c r="J808" s="77">
        <f t="shared" si="50"/>
        <v>292403.64600000001</v>
      </c>
      <c r="K808" s="77">
        <f t="shared" si="51"/>
        <v>0</v>
      </c>
    </row>
    <row r="809" spans="1:11" s="77" customFormat="1">
      <c r="A809" s="82">
        <v>2016</v>
      </c>
      <c r="B809" s="82">
        <v>8042</v>
      </c>
      <c r="C809" s="83" t="s">
        <v>503</v>
      </c>
      <c r="D809" s="83" t="s">
        <v>504</v>
      </c>
      <c r="E809" s="84">
        <v>11575</v>
      </c>
      <c r="F809" s="85">
        <v>24.7</v>
      </c>
      <c r="G809" s="84">
        <v>267.89999999999998</v>
      </c>
      <c r="H809" s="86">
        <f t="shared" si="48"/>
        <v>765932.79749999987</v>
      </c>
      <c r="I809" s="77">
        <f t="shared" si="49"/>
        <v>11575</v>
      </c>
      <c r="J809" s="77">
        <f t="shared" si="50"/>
        <v>285902.5</v>
      </c>
      <c r="K809" s="77">
        <f t="shared" si="51"/>
        <v>0</v>
      </c>
    </row>
    <row r="810" spans="1:11" s="77" customFormat="1">
      <c r="A810" s="82">
        <v>2016</v>
      </c>
      <c r="B810" s="82">
        <v>8042</v>
      </c>
      <c r="C810" s="83" t="s">
        <v>503</v>
      </c>
      <c r="D810" s="83" t="s">
        <v>504</v>
      </c>
      <c r="E810" s="84">
        <v>11238</v>
      </c>
      <c r="F810" s="85">
        <v>24.358000000000001</v>
      </c>
      <c r="G810" s="84">
        <v>268.89999999999998</v>
      </c>
      <c r="H810" s="86">
        <f t="shared" si="48"/>
        <v>736073.96355599992</v>
      </c>
      <c r="I810" s="77">
        <f t="shared" si="49"/>
        <v>11238</v>
      </c>
      <c r="J810" s="77">
        <f t="shared" si="50"/>
        <v>273735.20400000003</v>
      </c>
      <c r="K810" s="77">
        <f t="shared" si="51"/>
        <v>0</v>
      </c>
    </row>
    <row r="811" spans="1:11" s="77" customFormat="1">
      <c r="A811" s="82">
        <v>2016</v>
      </c>
      <c r="B811" s="82">
        <v>8066</v>
      </c>
      <c r="C811" s="83" t="s">
        <v>513</v>
      </c>
      <c r="D811" s="83" t="s">
        <v>504</v>
      </c>
      <c r="E811" s="84">
        <v>139704</v>
      </c>
      <c r="F811" s="85">
        <v>18.974</v>
      </c>
      <c r="G811" s="84">
        <v>226.5</v>
      </c>
      <c r="H811" s="86">
        <f t="shared" si="48"/>
        <v>6003934.4714400005</v>
      </c>
      <c r="I811" s="77">
        <f t="shared" si="49"/>
        <v>139704</v>
      </c>
      <c r="J811" s="77">
        <f t="shared" si="50"/>
        <v>2650743.696</v>
      </c>
      <c r="K811" s="77">
        <f t="shared" si="51"/>
        <v>0</v>
      </c>
    </row>
    <row r="812" spans="1:11" s="77" customFormat="1">
      <c r="A812" s="82">
        <v>2016</v>
      </c>
      <c r="B812" s="82">
        <v>8066</v>
      </c>
      <c r="C812" s="83" t="s">
        <v>513</v>
      </c>
      <c r="D812" s="83" t="s">
        <v>504</v>
      </c>
      <c r="E812" s="84">
        <v>246195</v>
      </c>
      <c r="F812" s="85">
        <v>17.986000000000001</v>
      </c>
      <c r="G812" s="84">
        <v>288.8</v>
      </c>
      <c r="H812" s="86">
        <f t="shared" si="48"/>
        <v>12788246.723759999</v>
      </c>
      <c r="I812" s="77">
        <f t="shared" si="49"/>
        <v>246195</v>
      </c>
      <c r="J812" s="77">
        <f t="shared" si="50"/>
        <v>4428063.2700000005</v>
      </c>
      <c r="K812" s="77">
        <f t="shared" si="51"/>
        <v>0</v>
      </c>
    </row>
    <row r="813" spans="1:11" s="77" customFormat="1">
      <c r="A813" s="82">
        <v>2016</v>
      </c>
      <c r="B813" s="82">
        <v>8066</v>
      </c>
      <c r="C813" s="83" t="s">
        <v>513</v>
      </c>
      <c r="D813" s="83" t="s">
        <v>504</v>
      </c>
      <c r="E813" s="84">
        <v>231790</v>
      </c>
      <c r="F813" s="85">
        <v>17.986000000000001</v>
      </c>
      <c r="G813" s="84">
        <v>288.8</v>
      </c>
      <c r="H813" s="86">
        <f t="shared" si="48"/>
        <v>12039999.62672</v>
      </c>
      <c r="I813" s="77">
        <f t="shared" si="49"/>
        <v>231790</v>
      </c>
      <c r="J813" s="77">
        <f t="shared" si="50"/>
        <v>4168974.94</v>
      </c>
      <c r="K813" s="77">
        <f t="shared" si="51"/>
        <v>0</v>
      </c>
    </row>
    <row r="814" spans="1:11" s="77" customFormat="1">
      <c r="A814" s="82">
        <v>2016</v>
      </c>
      <c r="B814" s="82">
        <v>8069</v>
      </c>
      <c r="C814" s="83" t="s">
        <v>503</v>
      </c>
      <c r="D814" s="83" t="s">
        <v>504</v>
      </c>
      <c r="E814" s="84">
        <v>37651</v>
      </c>
      <c r="F814" s="85">
        <v>23.056999999999999</v>
      </c>
      <c r="G814" s="84">
        <v>169.3</v>
      </c>
      <c r="H814" s="86">
        <f t="shared" si="48"/>
        <v>1469725.6481509998</v>
      </c>
      <c r="I814" s="77">
        <f t="shared" si="49"/>
        <v>37651</v>
      </c>
      <c r="J814" s="77">
        <f t="shared" si="50"/>
        <v>868119.10699999996</v>
      </c>
      <c r="K814" s="77">
        <f t="shared" si="51"/>
        <v>0</v>
      </c>
    </row>
    <row r="815" spans="1:11" s="77" customFormat="1">
      <c r="A815" s="82">
        <v>2016</v>
      </c>
      <c r="B815" s="82">
        <v>8069</v>
      </c>
      <c r="C815" s="83" t="s">
        <v>503</v>
      </c>
      <c r="D815" s="83" t="s">
        <v>504</v>
      </c>
      <c r="E815" s="84">
        <v>5070</v>
      </c>
      <c r="F815" s="85">
        <v>23.465</v>
      </c>
      <c r="G815" s="84">
        <v>185</v>
      </c>
      <c r="H815" s="86">
        <f t="shared" si="48"/>
        <v>220089.96750000003</v>
      </c>
      <c r="I815" s="77">
        <f t="shared" si="49"/>
        <v>5070</v>
      </c>
      <c r="J815" s="77">
        <f t="shared" si="50"/>
        <v>118967.55</v>
      </c>
      <c r="K815" s="77">
        <f t="shared" si="51"/>
        <v>0</v>
      </c>
    </row>
    <row r="816" spans="1:11" s="77" customFormat="1">
      <c r="A816" s="82">
        <v>2016</v>
      </c>
      <c r="B816" s="82">
        <v>8069</v>
      </c>
      <c r="C816" s="83" t="s">
        <v>503</v>
      </c>
      <c r="D816" s="83" t="s">
        <v>504</v>
      </c>
      <c r="E816" s="84">
        <v>20586</v>
      </c>
      <c r="F816" s="85">
        <v>23.527999999999999</v>
      </c>
      <c r="G816" s="84">
        <v>184.5</v>
      </c>
      <c r="H816" s="86">
        <f t="shared" si="48"/>
        <v>893620.96776000003</v>
      </c>
      <c r="I816" s="77">
        <f t="shared" si="49"/>
        <v>20586</v>
      </c>
      <c r="J816" s="77">
        <f t="shared" si="50"/>
        <v>484347.408</v>
      </c>
      <c r="K816" s="77">
        <f t="shared" si="51"/>
        <v>0</v>
      </c>
    </row>
    <row r="817" spans="1:11" s="77" customFormat="1">
      <c r="A817" s="82">
        <v>2016</v>
      </c>
      <c r="B817" s="82">
        <v>8069</v>
      </c>
      <c r="C817" s="83" t="s">
        <v>503</v>
      </c>
      <c r="D817" s="83" t="s">
        <v>504</v>
      </c>
      <c r="E817" s="84">
        <v>115210</v>
      </c>
      <c r="F817" s="85">
        <v>22.001000000000001</v>
      </c>
      <c r="G817" s="84">
        <v>197.3</v>
      </c>
      <c r="H817" s="86">
        <f t="shared" si="48"/>
        <v>5001032.5693300003</v>
      </c>
      <c r="I817" s="77">
        <f t="shared" si="49"/>
        <v>115210</v>
      </c>
      <c r="J817" s="77">
        <f t="shared" si="50"/>
        <v>2534735.21</v>
      </c>
      <c r="K817" s="77">
        <f t="shared" si="51"/>
        <v>0</v>
      </c>
    </row>
    <row r="818" spans="1:11" s="77" customFormat="1">
      <c r="A818" s="82">
        <v>2016</v>
      </c>
      <c r="B818" s="82">
        <v>8069</v>
      </c>
      <c r="C818" s="83" t="s">
        <v>503</v>
      </c>
      <c r="D818" s="83" t="s">
        <v>504</v>
      </c>
      <c r="E818" s="84">
        <v>34844</v>
      </c>
      <c r="F818" s="85">
        <v>23.198</v>
      </c>
      <c r="G818" s="84">
        <v>187</v>
      </c>
      <c r="H818" s="86">
        <f t="shared" si="48"/>
        <v>1511541.77944</v>
      </c>
      <c r="I818" s="77">
        <f t="shared" si="49"/>
        <v>34844</v>
      </c>
      <c r="J818" s="77">
        <f t="shared" si="50"/>
        <v>808311.11199999996</v>
      </c>
      <c r="K818" s="77">
        <f t="shared" si="51"/>
        <v>0</v>
      </c>
    </row>
    <row r="819" spans="1:11" s="77" customFormat="1">
      <c r="A819" s="82">
        <v>2016</v>
      </c>
      <c r="B819" s="82">
        <v>8102</v>
      </c>
      <c r="C819" s="83" t="s">
        <v>503</v>
      </c>
      <c r="D819" s="83" t="s">
        <v>504</v>
      </c>
      <c r="E819" s="84">
        <v>62742</v>
      </c>
      <c r="F819" s="85">
        <v>23.788</v>
      </c>
      <c r="G819" s="84" t="s">
        <v>514</v>
      </c>
      <c r="H819" s="86" t="str">
        <f t="shared" si="48"/>
        <v/>
      </c>
      <c r="I819" s="77" t="str">
        <f t="shared" si="49"/>
        <v/>
      </c>
      <c r="J819" s="77" t="str">
        <f t="shared" si="50"/>
        <v/>
      </c>
      <c r="K819" s="77">
        <f t="shared" si="51"/>
        <v>0</v>
      </c>
    </row>
    <row r="820" spans="1:11" s="77" customFormat="1">
      <c r="A820" s="82">
        <v>2016</v>
      </c>
      <c r="B820" s="82">
        <v>8102</v>
      </c>
      <c r="C820" s="83" t="s">
        <v>503</v>
      </c>
      <c r="D820" s="83" t="s">
        <v>504</v>
      </c>
      <c r="E820" s="84">
        <v>7003</v>
      </c>
      <c r="F820" s="85">
        <v>23.728000000000002</v>
      </c>
      <c r="G820" s="84" t="s">
        <v>514</v>
      </c>
      <c r="H820" s="86" t="str">
        <f t="shared" si="48"/>
        <v/>
      </c>
      <c r="I820" s="77" t="str">
        <f t="shared" si="49"/>
        <v/>
      </c>
      <c r="J820" s="77" t="str">
        <f t="shared" si="50"/>
        <v/>
      </c>
      <c r="K820" s="77">
        <f t="shared" si="51"/>
        <v>0</v>
      </c>
    </row>
    <row r="821" spans="1:11" s="77" customFormat="1">
      <c r="A821" s="82">
        <v>2016</v>
      </c>
      <c r="B821" s="82">
        <v>8102</v>
      </c>
      <c r="C821" s="83" t="s">
        <v>503</v>
      </c>
      <c r="D821" s="83" t="s">
        <v>504</v>
      </c>
      <c r="E821" s="84">
        <v>487309</v>
      </c>
      <c r="F821" s="85">
        <v>24.92</v>
      </c>
      <c r="G821" s="84" t="s">
        <v>514</v>
      </c>
      <c r="H821" s="86" t="str">
        <f t="shared" si="48"/>
        <v/>
      </c>
      <c r="I821" s="77" t="str">
        <f t="shared" si="49"/>
        <v/>
      </c>
      <c r="J821" s="77" t="str">
        <f t="shared" si="50"/>
        <v/>
      </c>
      <c r="K821" s="77">
        <f t="shared" si="51"/>
        <v>0</v>
      </c>
    </row>
    <row r="822" spans="1:11" s="77" customFormat="1">
      <c r="A822" s="82">
        <v>2016</v>
      </c>
      <c r="B822" s="82">
        <v>8102</v>
      </c>
      <c r="C822" s="83" t="s">
        <v>503</v>
      </c>
      <c r="D822" s="83" t="s">
        <v>504</v>
      </c>
      <c r="E822" s="84">
        <v>34764</v>
      </c>
      <c r="F822" s="85">
        <v>25.745999999999999</v>
      </c>
      <c r="G822" s="84" t="s">
        <v>514</v>
      </c>
      <c r="H822" s="86" t="str">
        <f t="shared" si="48"/>
        <v/>
      </c>
      <c r="I822" s="77" t="str">
        <f t="shared" si="49"/>
        <v/>
      </c>
      <c r="J822" s="77" t="str">
        <f t="shared" si="50"/>
        <v/>
      </c>
      <c r="K822" s="77">
        <f t="shared" si="51"/>
        <v>0</v>
      </c>
    </row>
    <row r="823" spans="1:11" s="77" customFormat="1">
      <c r="A823" s="82">
        <v>2016</v>
      </c>
      <c r="B823" s="82">
        <v>8102</v>
      </c>
      <c r="C823" s="83" t="s">
        <v>503</v>
      </c>
      <c r="D823" s="83" t="s">
        <v>504</v>
      </c>
      <c r="E823" s="84">
        <v>15327</v>
      </c>
      <c r="F823" s="85">
        <v>24.716000000000001</v>
      </c>
      <c r="G823" s="84" t="s">
        <v>514</v>
      </c>
      <c r="H823" s="86" t="str">
        <f t="shared" si="48"/>
        <v/>
      </c>
      <c r="I823" s="77" t="str">
        <f t="shared" si="49"/>
        <v/>
      </c>
      <c r="J823" s="77" t="str">
        <f t="shared" si="50"/>
        <v/>
      </c>
      <c r="K823" s="77">
        <f t="shared" si="51"/>
        <v>0</v>
      </c>
    </row>
    <row r="824" spans="1:11" s="77" customFormat="1">
      <c r="A824" s="82">
        <v>2016</v>
      </c>
      <c r="B824" s="82">
        <v>8102</v>
      </c>
      <c r="C824" s="83" t="s">
        <v>503</v>
      </c>
      <c r="D824" s="83" t="s">
        <v>504</v>
      </c>
      <c r="E824" s="84">
        <v>118044</v>
      </c>
      <c r="F824" s="85">
        <v>24.756</v>
      </c>
      <c r="G824" s="84" t="s">
        <v>514</v>
      </c>
      <c r="H824" s="86" t="str">
        <f t="shared" si="48"/>
        <v/>
      </c>
      <c r="I824" s="77" t="str">
        <f t="shared" si="49"/>
        <v/>
      </c>
      <c r="J824" s="77" t="str">
        <f t="shared" si="50"/>
        <v/>
      </c>
      <c r="K824" s="77">
        <f t="shared" si="51"/>
        <v>0</v>
      </c>
    </row>
    <row r="825" spans="1:11" s="77" customFormat="1">
      <c r="A825" s="82">
        <v>2016</v>
      </c>
      <c r="B825" s="82">
        <v>8102</v>
      </c>
      <c r="C825" s="83" t="s">
        <v>503</v>
      </c>
      <c r="D825" s="83" t="s">
        <v>504</v>
      </c>
      <c r="E825" s="84">
        <v>13557</v>
      </c>
      <c r="F825" s="85">
        <v>25.658000000000001</v>
      </c>
      <c r="G825" s="84" t="s">
        <v>514</v>
      </c>
      <c r="H825" s="86" t="str">
        <f t="shared" si="48"/>
        <v/>
      </c>
      <c r="I825" s="77" t="str">
        <f t="shared" si="49"/>
        <v/>
      </c>
      <c r="J825" s="77" t="str">
        <f t="shared" si="50"/>
        <v/>
      </c>
      <c r="K825" s="77">
        <f t="shared" si="51"/>
        <v>0</v>
      </c>
    </row>
    <row r="826" spans="1:11" s="77" customFormat="1">
      <c r="A826" s="82">
        <v>2016</v>
      </c>
      <c r="B826" s="82">
        <v>8219</v>
      </c>
      <c r="C826" s="83" t="s">
        <v>513</v>
      </c>
      <c r="D826" s="83" t="s">
        <v>504</v>
      </c>
      <c r="E826" s="84">
        <v>98028</v>
      </c>
      <c r="F826" s="85">
        <v>17.600000000000001</v>
      </c>
      <c r="G826" s="84">
        <v>154.6</v>
      </c>
      <c r="H826" s="86">
        <f t="shared" si="48"/>
        <v>2667302.6688000001</v>
      </c>
      <c r="I826" s="77">
        <f t="shared" si="49"/>
        <v>98028</v>
      </c>
      <c r="J826" s="77">
        <f t="shared" si="50"/>
        <v>1725292.8</v>
      </c>
      <c r="K826" s="77">
        <f t="shared" si="51"/>
        <v>0</v>
      </c>
    </row>
    <row r="827" spans="1:11" s="77" customFormat="1">
      <c r="A827" s="82">
        <v>2016</v>
      </c>
      <c r="B827" s="82">
        <v>8219</v>
      </c>
      <c r="C827" s="83" t="s">
        <v>513</v>
      </c>
      <c r="D827" s="83" t="s">
        <v>504</v>
      </c>
      <c r="E827" s="84">
        <v>13941</v>
      </c>
      <c r="F827" s="85">
        <v>17.8</v>
      </c>
      <c r="G827" s="84">
        <v>140.5</v>
      </c>
      <c r="H827" s="86">
        <f t="shared" si="48"/>
        <v>348650.46899999998</v>
      </c>
      <c r="I827" s="77">
        <f t="shared" si="49"/>
        <v>13941</v>
      </c>
      <c r="J827" s="77">
        <f t="shared" si="50"/>
        <v>248149.80000000002</v>
      </c>
      <c r="K827" s="77">
        <f t="shared" si="51"/>
        <v>0</v>
      </c>
    </row>
    <row r="828" spans="1:11" s="77" customFormat="1">
      <c r="A828" s="82">
        <v>2016</v>
      </c>
      <c r="B828" s="82">
        <v>8222</v>
      </c>
      <c r="C828" s="83" t="s">
        <v>512</v>
      </c>
      <c r="D828" s="83" t="s">
        <v>504</v>
      </c>
      <c r="E828" s="84">
        <v>209093</v>
      </c>
      <c r="F828" s="85">
        <v>14.055999999999999</v>
      </c>
      <c r="G828" s="84">
        <v>155.80000000000001</v>
      </c>
      <c r="H828" s="86">
        <f t="shared" si="48"/>
        <v>4578979.4620639998</v>
      </c>
      <c r="I828" s="77">
        <f t="shared" si="49"/>
        <v>209093</v>
      </c>
      <c r="J828" s="77">
        <f t="shared" si="50"/>
        <v>2939011.2079999996</v>
      </c>
      <c r="K828" s="77">
        <f t="shared" si="51"/>
        <v>1</v>
      </c>
    </row>
    <row r="829" spans="1:11" s="77" customFormat="1">
      <c r="A829" s="82">
        <v>2016</v>
      </c>
      <c r="B829" s="82">
        <v>8223</v>
      </c>
      <c r="C829" s="83" t="s">
        <v>513</v>
      </c>
      <c r="D829" s="83" t="s">
        <v>504</v>
      </c>
      <c r="E829" s="84">
        <v>100910</v>
      </c>
      <c r="F829" s="85">
        <v>18.16</v>
      </c>
      <c r="G829" s="84">
        <v>241.6</v>
      </c>
      <c r="H829" s="86">
        <f t="shared" si="48"/>
        <v>4427381.8496000003</v>
      </c>
      <c r="I829" s="77">
        <f t="shared" si="49"/>
        <v>100910</v>
      </c>
      <c r="J829" s="77">
        <f t="shared" si="50"/>
        <v>1832525.6</v>
      </c>
      <c r="K829" s="77">
        <f t="shared" si="51"/>
        <v>0</v>
      </c>
    </row>
    <row r="830" spans="1:11" s="77" customFormat="1">
      <c r="A830" s="82">
        <v>2016</v>
      </c>
      <c r="B830" s="82">
        <v>8223</v>
      </c>
      <c r="C830" s="83" t="s">
        <v>513</v>
      </c>
      <c r="D830" s="83" t="s">
        <v>504</v>
      </c>
      <c r="E830" s="84">
        <v>28200</v>
      </c>
      <c r="F830" s="85">
        <v>17.71</v>
      </c>
      <c r="G830" s="84">
        <v>247.5</v>
      </c>
      <c r="H830" s="86">
        <f t="shared" si="48"/>
        <v>1236069.45</v>
      </c>
      <c r="I830" s="77">
        <f t="shared" si="49"/>
        <v>28200</v>
      </c>
      <c r="J830" s="77">
        <f t="shared" si="50"/>
        <v>499422</v>
      </c>
      <c r="K830" s="77">
        <f t="shared" si="51"/>
        <v>0</v>
      </c>
    </row>
    <row r="831" spans="1:11" s="77" customFormat="1">
      <c r="A831" s="82">
        <v>2016</v>
      </c>
      <c r="B831" s="82">
        <v>8223</v>
      </c>
      <c r="C831" s="83" t="s">
        <v>513</v>
      </c>
      <c r="D831" s="83" t="s">
        <v>504</v>
      </c>
      <c r="E831" s="84">
        <v>156749</v>
      </c>
      <c r="F831" s="85">
        <v>18.21</v>
      </c>
      <c r="G831" s="84">
        <v>161.80000000000001</v>
      </c>
      <c r="H831" s="86">
        <f t="shared" si="48"/>
        <v>4618418.0512200007</v>
      </c>
      <c r="I831" s="77">
        <f t="shared" si="49"/>
        <v>156749</v>
      </c>
      <c r="J831" s="77">
        <f t="shared" si="50"/>
        <v>2854399.29</v>
      </c>
      <c r="K831" s="77">
        <f t="shared" si="51"/>
        <v>0</v>
      </c>
    </row>
    <row r="832" spans="1:11" s="77" customFormat="1">
      <c r="A832" s="82">
        <v>2016</v>
      </c>
      <c r="B832" s="82">
        <v>8223</v>
      </c>
      <c r="C832" s="83" t="s">
        <v>513</v>
      </c>
      <c r="D832" s="83" t="s">
        <v>504</v>
      </c>
      <c r="E832" s="84">
        <v>99558</v>
      </c>
      <c r="F832" s="85">
        <v>17.63</v>
      </c>
      <c r="G832" s="84">
        <v>197.4</v>
      </c>
      <c r="H832" s="86">
        <f t="shared" si="48"/>
        <v>3464779.6839600001</v>
      </c>
      <c r="I832" s="77">
        <f t="shared" si="49"/>
        <v>99558</v>
      </c>
      <c r="J832" s="77">
        <f t="shared" si="50"/>
        <v>1755207.5399999998</v>
      </c>
      <c r="K832" s="77">
        <f t="shared" si="51"/>
        <v>0</v>
      </c>
    </row>
    <row r="833" spans="1:11" s="77" customFormat="1">
      <c r="A833" s="82">
        <v>2016</v>
      </c>
      <c r="B833" s="82">
        <v>8223</v>
      </c>
      <c r="C833" s="83" t="s">
        <v>513</v>
      </c>
      <c r="D833" s="83" t="s">
        <v>504</v>
      </c>
      <c r="E833" s="84">
        <v>13339</v>
      </c>
      <c r="F833" s="85">
        <v>18.25</v>
      </c>
      <c r="G833" s="84">
        <v>177.7</v>
      </c>
      <c r="H833" s="86">
        <f t="shared" si="48"/>
        <v>432587.10475</v>
      </c>
      <c r="I833" s="77">
        <f t="shared" si="49"/>
        <v>13339</v>
      </c>
      <c r="J833" s="77">
        <f t="shared" si="50"/>
        <v>243436.75</v>
      </c>
      <c r="K833" s="77">
        <f t="shared" si="51"/>
        <v>0</v>
      </c>
    </row>
    <row r="834" spans="1:11" s="77" customFormat="1">
      <c r="A834" s="82">
        <v>2016</v>
      </c>
      <c r="B834" s="82">
        <v>8224</v>
      </c>
      <c r="C834" s="83" t="s">
        <v>503</v>
      </c>
      <c r="D834" s="83" t="s">
        <v>504</v>
      </c>
      <c r="E834" s="84">
        <v>11934</v>
      </c>
      <c r="F834" s="85">
        <v>25</v>
      </c>
      <c r="G834" s="84">
        <v>183.3</v>
      </c>
      <c r="H834" s="86">
        <f t="shared" si="48"/>
        <v>546875.55000000005</v>
      </c>
      <c r="I834" s="77">
        <f t="shared" si="49"/>
        <v>11934</v>
      </c>
      <c r="J834" s="77">
        <f t="shared" si="50"/>
        <v>298350</v>
      </c>
      <c r="K834" s="77">
        <f t="shared" si="51"/>
        <v>0</v>
      </c>
    </row>
    <row r="835" spans="1:11" s="77" customFormat="1">
      <c r="A835" s="82">
        <v>2016</v>
      </c>
      <c r="B835" s="82">
        <v>8224</v>
      </c>
      <c r="C835" s="83" t="s">
        <v>503</v>
      </c>
      <c r="D835" s="83" t="s">
        <v>504</v>
      </c>
      <c r="E835" s="84">
        <v>48126</v>
      </c>
      <c r="F835" s="85">
        <v>23</v>
      </c>
      <c r="G835" s="84">
        <v>200</v>
      </c>
      <c r="H835" s="86">
        <f t="shared" si="48"/>
        <v>2213796</v>
      </c>
      <c r="I835" s="77">
        <f t="shared" si="49"/>
        <v>48126</v>
      </c>
      <c r="J835" s="77">
        <f t="shared" si="50"/>
        <v>1106898</v>
      </c>
      <c r="K835" s="77">
        <f t="shared" si="51"/>
        <v>0</v>
      </c>
    </row>
    <row r="836" spans="1:11" s="77" customFormat="1">
      <c r="A836" s="82">
        <v>2016</v>
      </c>
      <c r="B836" s="82">
        <v>8226</v>
      </c>
      <c r="C836" s="83" t="s">
        <v>503</v>
      </c>
      <c r="D836" s="83" t="s">
        <v>504</v>
      </c>
      <c r="E836" s="84">
        <v>5788</v>
      </c>
      <c r="F836" s="85">
        <v>25.34</v>
      </c>
      <c r="G836" s="84" t="s">
        <v>514</v>
      </c>
      <c r="H836" s="86" t="str">
        <f t="shared" si="48"/>
        <v/>
      </c>
      <c r="I836" s="77" t="str">
        <f t="shared" si="49"/>
        <v/>
      </c>
      <c r="J836" s="77" t="str">
        <f t="shared" si="50"/>
        <v/>
      </c>
      <c r="K836" s="77">
        <f t="shared" si="51"/>
        <v>0</v>
      </c>
    </row>
    <row r="837" spans="1:11" s="77" customFormat="1">
      <c r="A837" s="82">
        <v>2016</v>
      </c>
      <c r="B837" s="82">
        <v>8226</v>
      </c>
      <c r="C837" s="83" t="s">
        <v>503</v>
      </c>
      <c r="D837" s="83" t="s">
        <v>504</v>
      </c>
      <c r="E837" s="84">
        <v>5047</v>
      </c>
      <c r="F837" s="85">
        <v>25.96</v>
      </c>
      <c r="G837" s="84" t="s">
        <v>514</v>
      </c>
      <c r="H837" s="86" t="str">
        <f t="shared" si="48"/>
        <v/>
      </c>
      <c r="I837" s="77" t="str">
        <f t="shared" si="49"/>
        <v/>
      </c>
      <c r="J837" s="77" t="str">
        <f t="shared" si="50"/>
        <v/>
      </c>
      <c r="K837" s="77">
        <f t="shared" si="51"/>
        <v>0</v>
      </c>
    </row>
    <row r="838" spans="1:11" s="77" customFormat="1">
      <c r="A838" s="82">
        <v>2016</v>
      </c>
      <c r="B838" s="82">
        <v>8816</v>
      </c>
      <c r="C838" s="83" t="s">
        <v>503</v>
      </c>
      <c r="D838" s="83" t="s">
        <v>504</v>
      </c>
      <c r="E838" s="84">
        <v>20429</v>
      </c>
      <c r="F838" s="85">
        <v>22.382000000000001</v>
      </c>
      <c r="G838" s="84">
        <v>238.7</v>
      </c>
      <c r="H838" s="86">
        <f t="shared" si="48"/>
        <v>1091436.3627860001</v>
      </c>
      <c r="I838" s="77">
        <f t="shared" si="49"/>
        <v>20429</v>
      </c>
      <c r="J838" s="77">
        <f t="shared" si="50"/>
        <v>457241.87800000003</v>
      </c>
      <c r="K838" s="77">
        <f t="shared" si="51"/>
        <v>0</v>
      </c>
    </row>
    <row r="839" spans="1:11" s="77" customFormat="1">
      <c r="A839" s="82">
        <v>2016</v>
      </c>
      <c r="B839" s="82">
        <v>8816</v>
      </c>
      <c r="C839" s="83" t="s">
        <v>503</v>
      </c>
      <c r="D839" s="83" t="s">
        <v>504</v>
      </c>
      <c r="E839" s="84">
        <v>40620</v>
      </c>
      <c r="F839" s="85">
        <v>23.292000000000002</v>
      </c>
      <c r="G839" s="84">
        <v>284</v>
      </c>
      <c r="H839" s="86">
        <f t="shared" ref="H839:H902" si="52">IF(I839="","",G839/100*F839*E839)</f>
        <v>2686983.7536000004</v>
      </c>
      <c r="I839" s="77">
        <f t="shared" ref="I839:I902" si="53">IF(OR(G839=".",F839=".",E839="."),"",E839)</f>
        <v>40620</v>
      </c>
      <c r="J839" s="77">
        <f t="shared" ref="J839:J902" si="54">IF(I839="","",F839*I839)</f>
        <v>946121.04</v>
      </c>
      <c r="K839" s="77">
        <f t="shared" ref="K839:K902" si="55">IF(C839="LIG",1,0)</f>
        <v>0</v>
      </c>
    </row>
    <row r="840" spans="1:11" s="77" customFormat="1">
      <c r="A840" s="82">
        <v>2016</v>
      </c>
      <c r="B840" s="82">
        <v>8827</v>
      </c>
      <c r="C840" s="83" t="s">
        <v>503</v>
      </c>
      <c r="D840" s="83" t="s">
        <v>504</v>
      </c>
      <c r="E840" s="84">
        <v>9382</v>
      </c>
      <c r="F840" s="85">
        <v>22.352</v>
      </c>
      <c r="G840" s="84">
        <v>286.2</v>
      </c>
      <c r="H840" s="86">
        <f t="shared" si="52"/>
        <v>600179.89996800001</v>
      </c>
      <c r="I840" s="77">
        <f t="shared" si="53"/>
        <v>9382</v>
      </c>
      <c r="J840" s="77">
        <f t="shared" si="54"/>
        <v>209706.46400000001</v>
      </c>
      <c r="K840" s="77">
        <f t="shared" si="55"/>
        <v>0</v>
      </c>
    </row>
    <row r="841" spans="1:11" s="77" customFormat="1">
      <c r="A841" s="82">
        <v>2016</v>
      </c>
      <c r="B841" s="82">
        <v>8827</v>
      </c>
      <c r="C841" s="83" t="s">
        <v>503</v>
      </c>
      <c r="D841" s="83" t="s">
        <v>504</v>
      </c>
      <c r="E841" s="84">
        <v>4139</v>
      </c>
      <c r="F841" s="85">
        <v>22.242000000000001</v>
      </c>
      <c r="G841" s="84">
        <v>267.60000000000002</v>
      </c>
      <c r="H841" s="86">
        <f t="shared" si="52"/>
        <v>246351.59128800003</v>
      </c>
      <c r="I841" s="77">
        <f t="shared" si="53"/>
        <v>4139</v>
      </c>
      <c r="J841" s="77">
        <f t="shared" si="54"/>
        <v>92059.638000000006</v>
      </c>
      <c r="K841" s="77">
        <f t="shared" si="55"/>
        <v>0</v>
      </c>
    </row>
    <row r="842" spans="1:11" s="77" customFormat="1">
      <c r="A842" s="82">
        <v>2016</v>
      </c>
      <c r="B842" s="82">
        <v>8827</v>
      </c>
      <c r="C842" s="83" t="s">
        <v>503</v>
      </c>
      <c r="D842" s="83" t="s">
        <v>504</v>
      </c>
      <c r="E842" s="84">
        <v>3750</v>
      </c>
      <c r="F842" s="85">
        <v>23.254000000000001</v>
      </c>
      <c r="G842" s="84">
        <v>275.60000000000002</v>
      </c>
      <c r="H842" s="86">
        <f t="shared" si="52"/>
        <v>240330.09000000003</v>
      </c>
      <c r="I842" s="77">
        <f t="shared" si="53"/>
        <v>3750</v>
      </c>
      <c r="J842" s="77">
        <f t="shared" si="54"/>
        <v>87202.5</v>
      </c>
      <c r="K842" s="77">
        <f t="shared" si="55"/>
        <v>0</v>
      </c>
    </row>
    <row r="843" spans="1:11" s="77" customFormat="1">
      <c r="A843" s="82">
        <v>2016</v>
      </c>
      <c r="B843" s="82">
        <v>8827</v>
      </c>
      <c r="C843" s="83" t="s">
        <v>503</v>
      </c>
      <c r="D843" s="83" t="s">
        <v>504</v>
      </c>
      <c r="E843" s="84">
        <v>2103</v>
      </c>
      <c r="F843" s="85">
        <v>23.257999999999999</v>
      </c>
      <c r="G843" s="84">
        <v>273.39999999999998</v>
      </c>
      <c r="H843" s="86">
        <f t="shared" si="52"/>
        <v>133724.24331599998</v>
      </c>
      <c r="I843" s="77">
        <f t="shared" si="53"/>
        <v>2103</v>
      </c>
      <c r="J843" s="77">
        <f t="shared" si="54"/>
        <v>48911.574000000001</v>
      </c>
      <c r="K843" s="77">
        <f t="shared" si="55"/>
        <v>0</v>
      </c>
    </row>
    <row r="844" spans="1:11" s="77" customFormat="1">
      <c r="A844" s="82">
        <v>2016</v>
      </c>
      <c r="B844" s="82">
        <v>8827</v>
      </c>
      <c r="C844" s="83" t="s">
        <v>503</v>
      </c>
      <c r="D844" s="83" t="s">
        <v>504</v>
      </c>
      <c r="E844" s="84">
        <v>30966</v>
      </c>
      <c r="F844" s="85">
        <v>22.164000000000001</v>
      </c>
      <c r="G844" s="84">
        <v>249.6</v>
      </c>
      <c r="H844" s="86">
        <f t="shared" si="52"/>
        <v>1713080.7383040001</v>
      </c>
      <c r="I844" s="77">
        <f t="shared" si="53"/>
        <v>30966</v>
      </c>
      <c r="J844" s="77">
        <f t="shared" si="54"/>
        <v>686330.424</v>
      </c>
      <c r="K844" s="77">
        <f t="shared" si="55"/>
        <v>0</v>
      </c>
    </row>
    <row r="845" spans="1:11" s="77" customFormat="1">
      <c r="A845" s="82">
        <v>2016</v>
      </c>
      <c r="B845" s="82">
        <v>8827</v>
      </c>
      <c r="C845" s="83" t="s">
        <v>503</v>
      </c>
      <c r="D845" s="83" t="s">
        <v>504</v>
      </c>
      <c r="E845" s="84">
        <v>7168</v>
      </c>
      <c r="F845" s="85">
        <v>22.962</v>
      </c>
      <c r="G845" s="84">
        <v>276.60000000000002</v>
      </c>
      <c r="H845" s="86">
        <f t="shared" si="52"/>
        <v>455260.40985599998</v>
      </c>
      <c r="I845" s="77">
        <f t="shared" si="53"/>
        <v>7168</v>
      </c>
      <c r="J845" s="77">
        <f t="shared" si="54"/>
        <v>164591.61600000001</v>
      </c>
      <c r="K845" s="77">
        <f t="shared" si="55"/>
        <v>0</v>
      </c>
    </row>
    <row r="846" spans="1:11" s="77" customFormat="1">
      <c r="A846" s="82">
        <v>2016</v>
      </c>
      <c r="B846" s="82">
        <v>8827</v>
      </c>
      <c r="C846" s="83" t="s">
        <v>503</v>
      </c>
      <c r="D846" s="83" t="s">
        <v>504</v>
      </c>
      <c r="E846" s="84">
        <v>7315</v>
      </c>
      <c r="F846" s="85">
        <v>22.943999999999999</v>
      </c>
      <c r="G846" s="84">
        <v>328.1</v>
      </c>
      <c r="H846" s="86">
        <f t="shared" si="52"/>
        <v>550667.81615999993</v>
      </c>
      <c r="I846" s="77">
        <f t="shared" si="53"/>
        <v>7315</v>
      </c>
      <c r="J846" s="77">
        <f t="shared" si="54"/>
        <v>167835.36</v>
      </c>
      <c r="K846" s="77">
        <f t="shared" si="55"/>
        <v>0</v>
      </c>
    </row>
    <row r="847" spans="1:11" s="77" customFormat="1">
      <c r="A847" s="82">
        <v>2016</v>
      </c>
      <c r="B847" s="82">
        <v>8827</v>
      </c>
      <c r="C847" s="83" t="s">
        <v>503</v>
      </c>
      <c r="D847" s="83" t="s">
        <v>504</v>
      </c>
      <c r="E847" s="84">
        <v>43955</v>
      </c>
      <c r="F847" s="85">
        <v>22.181999999999999</v>
      </c>
      <c r="G847" s="84">
        <v>240.1</v>
      </c>
      <c r="H847" s="86">
        <f t="shared" si="52"/>
        <v>2340998.5538099995</v>
      </c>
      <c r="I847" s="77">
        <f t="shared" si="53"/>
        <v>43955</v>
      </c>
      <c r="J847" s="77">
        <f t="shared" si="54"/>
        <v>975009.80999999994</v>
      </c>
      <c r="K847" s="77">
        <f t="shared" si="55"/>
        <v>0</v>
      </c>
    </row>
    <row r="848" spans="1:11" s="77" customFormat="1">
      <c r="A848" s="82">
        <v>2016</v>
      </c>
      <c r="B848" s="82">
        <v>8834</v>
      </c>
      <c r="C848" s="83" t="s">
        <v>503</v>
      </c>
      <c r="D848" s="83" t="s">
        <v>504</v>
      </c>
      <c r="E848" s="84">
        <v>30642</v>
      </c>
      <c r="F848" s="85">
        <v>23.186</v>
      </c>
      <c r="G848" s="84">
        <v>255.2</v>
      </c>
      <c r="H848" s="86">
        <f t="shared" si="52"/>
        <v>1813107.7314240001</v>
      </c>
      <c r="I848" s="77">
        <f t="shared" si="53"/>
        <v>30642</v>
      </c>
      <c r="J848" s="77">
        <f t="shared" si="54"/>
        <v>710465.41200000001</v>
      </c>
      <c r="K848" s="77">
        <f t="shared" si="55"/>
        <v>0</v>
      </c>
    </row>
    <row r="849" spans="1:11" s="77" customFormat="1">
      <c r="A849" s="82">
        <v>2016</v>
      </c>
      <c r="B849" s="82">
        <v>8834</v>
      </c>
      <c r="C849" s="83" t="s">
        <v>513</v>
      </c>
      <c r="D849" s="83" t="s">
        <v>504</v>
      </c>
      <c r="E849" s="84">
        <v>77311</v>
      </c>
      <c r="F849" s="85">
        <v>17.806000000000001</v>
      </c>
      <c r="G849" s="84">
        <v>176.7</v>
      </c>
      <c r="H849" s="86">
        <f t="shared" si="52"/>
        <v>2432451.6098219999</v>
      </c>
      <c r="I849" s="77">
        <f t="shared" si="53"/>
        <v>77311</v>
      </c>
      <c r="J849" s="77">
        <f t="shared" si="54"/>
        <v>1376599.666</v>
      </c>
      <c r="K849" s="77">
        <f t="shared" si="55"/>
        <v>0</v>
      </c>
    </row>
    <row r="850" spans="1:11" s="77" customFormat="1">
      <c r="A850" s="82">
        <v>2016</v>
      </c>
      <c r="B850" s="82">
        <v>8834</v>
      </c>
      <c r="C850" s="83" t="s">
        <v>513</v>
      </c>
      <c r="D850" s="83" t="s">
        <v>504</v>
      </c>
      <c r="E850" s="84">
        <v>63197</v>
      </c>
      <c r="F850" s="85">
        <v>17.725999999999999</v>
      </c>
      <c r="G850" s="84">
        <v>182.2</v>
      </c>
      <c r="H850" s="86">
        <f t="shared" si="52"/>
        <v>2041059.1000839998</v>
      </c>
      <c r="I850" s="77">
        <f t="shared" si="53"/>
        <v>63197</v>
      </c>
      <c r="J850" s="77">
        <f t="shared" si="54"/>
        <v>1120230.0219999999</v>
      </c>
      <c r="K850" s="77">
        <f t="shared" si="55"/>
        <v>0</v>
      </c>
    </row>
    <row r="851" spans="1:11" s="77" customFormat="1">
      <c r="A851" s="82">
        <v>2016</v>
      </c>
      <c r="B851" s="82">
        <v>8834</v>
      </c>
      <c r="C851" s="83" t="s">
        <v>503</v>
      </c>
      <c r="D851" s="83" t="s">
        <v>504</v>
      </c>
      <c r="E851" s="84">
        <v>19633</v>
      </c>
      <c r="F851" s="85">
        <v>24.314</v>
      </c>
      <c r="G851" s="84">
        <v>247.4</v>
      </c>
      <c r="H851" s="86">
        <f t="shared" si="52"/>
        <v>1180980.6291880002</v>
      </c>
      <c r="I851" s="77">
        <f t="shared" si="53"/>
        <v>19633</v>
      </c>
      <c r="J851" s="77">
        <f t="shared" si="54"/>
        <v>477356.76199999999</v>
      </c>
      <c r="K851" s="77">
        <f t="shared" si="55"/>
        <v>0</v>
      </c>
    </row>
    <row r="852" spans="1:11" s="77" customFormat="1">
      <c r="A852" s="82">
        <v>2016</v>
      </c>
      <c r="B852" s="82">
        <v>8834</v>
      </c>
      <c r="C852" s="83" t="s">
        <v>503</v>
      </c>
      <c r="D852" s="83" t="s">
        <v>504</v>
      </c>
      <c r="E852" s="84">
        <v>1736</v>
      </c>
      <c r="F852" s="85">
        <v>24.774000000000001</v>
      </c>
      <c r="G852" s="84">
        <v>236.6</v>
      </c>
      <c r="H852" s="86">
        <f t="shared" si="52"/>
        <v>101756.13302400001</v>
      </c>
      <c r="I852" s="77">
        <f t="shared" si="53"/>
        <v>1736</v>
      </c>
      <c r="J852" s="77">
        <f t="shared" si="54"/>
        <v>43007.664000000004</v>
      </c>
      <c r="K852" s="77">
        <f t="shared" si="55"/>
        <v>0</v>
      </c>
    </row>
    <row r="853" spans="1:11" s="77" customFormat="1">
      <c r="A853" s="82">
        <v>2016</v>
      </c>
      <c r="B853" s="82">
        <v>8834</v>
      </c>
      <c r="C853" s="83" t="s">
        <v>503</v>
      </c>
      <c r="D853" s="83" t="s">
        <v>504</v>
      </c>
      <c r="E853" s="84">
        <v>1697</v>
      </c>
      <c r="F853" s="85">
        <v>25.456</v>
      </c>
      <c r="G853" s="84">
        <v>259.8</v>
      </c>
      <c r="H853" s="86">
        <f t="shared" si="52"/>
        <v>112230.56553600002</v>
      </c>
      <c r="I853" s="77">
        <f t="shared" si="53"/>
        <v>1697</v>
      </c>
      <c r="J853" s="77">
        <f t="shared" si="54"/>
        <v>43198.832000000002</v>
      </c>
      <c r="K853" s="77">
        <f t="shared" si="55"/>
        <v>0</v>
      </c>
    </row>
    <row r="854" spans="1:11" s="77" customFormat="1">
      <c r="A854" s="82">
        <v>2016</v>
      </c>
      <c r="B854" s="82">
        <v>8835</v>
      </c>
      <c r="C854" s="83" t="s">
        <v>513</v>
      </c>
      <c r="D854" s="83" t="s">
        <v>504</v>
      </c>
      <c r="E854" s="84">
        <v>210804</v>
      </c>
      <c r="F854" s="85">
        <v>17.542000000000002</v>
      </c>
      <c r="G854" s="84">
        <v>186.7</v>
      </c>
      <c r="H854" s="86">
        <f t="shared" si="52"/>
        <v>6904023.6748560006</v>
      </c>
      <c r="I854" s="77">
        <f t="shared" si="53"/>
        <v>210804</v>
      </c>
      <c r="J854" s="77">
        <f t="shared" si="54"/>
        <v>3697923.7680000002</v>
      </c>
      <c r="K854" s="77">
        <f t="shared" si="55"/>
        <v>0</v>
      </c>
    </row>
    <row r="855" spans="1:11" s="77" customFormat="1">
      <c r="A855" s="82">
        <v>2016</v>
      </c>
      <c r="B855" s="82">
        <v>8837</v>
      </c>
      <c r="C855" s="83" t="s">
        <v>503</v>
      </c>
      <c r="D855" s="83" t="s">
        <v>504</v>
      </c>
      <c r="E855" s="84">
        <v>73437</v>
      </c>
      <c r="F855" s="85">
        <v>23.167999999999999</v>
      </c>
      <c r="G855" s="84">
        <v>253</v>
      </c>
      <c r="H855" s="86">
        <f t="shared" si="52"/>
        <v>4304512.6924799997</v>
      </c>
      <c r="I855" s="77">
        <f t="shared" si="53"/>
        <v>73437</v>
      </c>
      <c r="J855" s="77">
        <f t="shared" si="54"/>
        <v>1701388.416</v>
      </c>
      <c r="K855" s="77">
        <f t="shared" si="55"/>
        <v>0</v>
      </c>
    </row>
    <row r="856" spans="1:11" s="77" customFormat="1">
      <c r="A856" s="82">
        <v>2016</v>
      </c>
      <c r="B856" s="82">
        <v>8837</v>
      </c>
      <c r="C856" s="83" t="s">
        <v>513</v>
      </c>
      <c r="D856" s="83" t="s">
        <v>504</v>
      </c>
      <c r="E856" s="84">
        <v>80481</v>
      </c>
      <c r="F856" s="85">
        <v>17.64</v>
      </c>
      <c r="G856" s="84">
        <v>212.7</v>
      </c>
      <c r="H856" s="86">
        <f t="shared" si="52"/>
        <v>3019669.6546800002</v>
      </c>
      <c r="I856" s="77">
        <f t="shared" si="53"/>
        <v>80481</v>
      </c>
      <c r="J856" s="77">
        <f t="shared" si="54"/>
        <v>1419684.84</v>
      </c>
      <c r="K856" s="77">
        <f t="shared" si="55"/>
        <v>0</v>
      </c>
    </row>
    <row r="857" spans="1:11" s="77" customFormat="1">
      <c r="A857" s="82">
        <v>2016</v>
      </c>
      <c r="B857" s="82">
        <v>8837</v>
      </c>
      <c r="C857" s="83" t="s">
        <v>513</v>
      </c>
      <c r="D857" s="83" t="s">
        <v>504</v>
      </c>
      <c r="E857" s="84">
        <v>31539</v>
      </c>
      <c r="F857" s="85">
        <v>17.494</v>
      </c>
      <c r="G857" s="84">
        <v>185</v>
      </c>
      <c r="H857" s="86">
        <f t="shared" si="52"/>
        <v>1020725.0421000001</v>
      </c>
      <c r="I857" s="77">
        <f t="shared" si="53"/>
        <v>31539</v>
      </c>
      <c r="J857" s="77">
        <f t="shared" si="54"/>
        <v>551743.26599999995</v>
      </c>
      <c r="K857" s="77">
        <f t="shared" si="55"/>
        <v>0</v>
      </c>
    </row>
    <row r="858" spans="1:11" s="77" customFormat="1">
      <c r="A858" s="82">
        <v>2016</v>
      </c>
      <c r="B858" s="82">
        <v>8837</v>
      </c>
      <c r="C858" s="83" t="s">
        <v>513</v>
      </c>
      <c r="D858" s="83" t="s">
        <v>504</v>
      </c>
      <c r="E858" s="84">
        <v>141579</v>
      </c>
      <c r="F858" s="85">
        <v>17.88</v>
      </c>
      <c r="G858" s="84">
        <v>191</v>
      </c>
      <c r="H858" s="86">
        <f t="shared" si="52"/>
        <v>4835036.1131999996</v>
      </c>
      <c r="I858" s="77">
        <f t="shared" si="53"/>
        <v>141579</v>
      </c>
      <c r="J858" s="77">
        <f t="shared" si="54"/>
        <v>2531432.52</v>
      </c>
      <c r="K858" s="77">
        <f t="shared" si="55"/>
        <v>0</v>
      </c>
    </row>
    <row r="859" spans="1:11" s="77" customFormat="1">
      <c r="A859" s="82">
        <v>2016</v>
      </c>
      <c r="B859" s="82">
        <v>8837</v>
      </c>
      <c r="C859" s="83" t="s">
        <v>513</v>
      </c>
      <c r="D859" s="83" t="s">
        <v>504</v>
      </c>
      <c r="E859" s="84">
        <v>15373</v>
      </c>
      <c r="F859" s="85">
        <v>17.474</v>
      </c>
      <c r="G859" s="84">
        <v>208.9</v>
      </c>
      <c r="H859" s="86">
        <f t="shared" si="52"/>
        <v>561163.47837799997</v>
      </c>
      <c r="I859" s="77">
        <f t="shared" si="53"/>
        <v>15373</v>
      </c>
      <c r="J859" s="77">
        <f t="shared" si="54"/>
        <v>268627.80200000003</v>
      </c>
      <c r="K859" s="77">
        <f t="shared" si="55"/>
        <v>0</v>
      </c>
    </row>
    <row r="860" spans="1:11" s="77" customFormat="1">
      <c r="A860" s="82">
        <v>2016</v>
      </c>
      <c r="B860" s="82">
        <v>8845</v>
      </c>
      <c r="C860" s="83" t="s">
        <v>503</v>
      </c>
      <c r="D860" s="83" t="s">
        <v>504</v>
      </c>
      <c r="E860" s="84">
        <v>2146</v>
      </c>
      <c r="F860" s="85">
        <v>18.170000000000002</v>
      </c>
      <c r="G860" s="84" t="s">
        <v>514</v>
      </c>
      <c r="H860" s="86" t="str">
        <f t="shared" si="52"/>
        <v/>
      </c>
      <c r="I860" s="77" t="str">
        <f t="shared" si="53"/>
        <v/>
      </c>
      <c r="J860" s="77" t="str">
        <f t="shared" si="54"/>
        <v/>
      </c>
      <c r="K860" s="77">
        <f t="shared" si="55"/>
        <v>0</v>
      </c>
    </row>
    <row r="861" spans="1:11" s="77" customFormat="1">
      <c r="A861" s="82">
        <v>2016</v>
      </c>
      <c r="B861" s="82">
        <v>8845</v>
      </c>
      <c r="C861" s="83" t="s">
        <v>503</v>
      </c>
      <c r="D861" s="83" t="s">
        <v>504</v>
      </c>
      <c r="E861" s="84">
        <v>15152</v>
      </c>
      <c r="F861" s="85">
        <v>22.98</v>
      </c>
      <c r="G861" s="84" t="s">
        <v>514</v>
      </c>
      <c r="H861" s="86" t="str">
        <f t="shared" si="52"/>
        <v/>
      </c>
      <c r="I861" s="77" t="str">
        <f t="shared" si="53"/>
        <v/>
      </c>
      <c r="J861" s="77" t="str">
        <f t="shared" si="54"/>
        <v/>
      </c>
      <c r="K861" s="77">
        <f t="shared" si="55"/>
        <v>0</v>
      </c>
    </row>
    <row r="862" spans="1:11" s="77" customFormat="1">
      <c r="A862" s="82">
        <v>2016</v>
      </c>
      <c r="B862" s="82">
        <v>8845</v>
      </c>
      <c r="C862" s="83" t="s">
        <v>503</v>
      </c>
      <c r="D862" s="83" t="s">
        <v>504</v>
      </c>
      <c r="E862" s="84">
        <v>4091</v>
      </c>
      <c r="F862" s="85">
        <v>22.81</v>
      </c>
      <c r="G862" s="84" t="s">
        <v>514</v>
      </c>
      <c r="H862" s="86" t="str">
        <f t="shared" si="52"/>
        <v/>
      </c>
      <c r="I862" s="77" t="str">
        <f t="shared" si="53"/>
        <v/>
      </c>
      <c r="J862" s="77" t="str">
        <f t="shared" si="54"/>
        <v/>
      </c>
      <c r="K862" s="77">
        <f t="shared" si="55"/>
        <v>0</v>
      </c>
    </row>
    <row r="863" spans="1:11" s="77" customFormat="1">
      <c r="A863" s="82">
        <v>2016</v>
      </c>
      <c r="B863" s="82">
        <v>8845</v>
      </c>
      <c r="C863" s="83" t="s">
        <v>503</v>
      </c>
      <c r="D863" s="83" t="s">
        <v>504</v>
      </c>
      <c r="E863" s="84">
        <v>9786</v>
      </c>
      <c r="F863" s="85">
        <v>25.302</v>
      </c>
      <c r="G863" s="84" t="s">
        <v>514</v>
      </c>
      <c r="H863" s="86" t="str">
        <f t="shared" si="52"/>
        <v/>
      </c>
      <c r="I863" s="77" t="str">
        <f t="shared" si="53"/>
        <v/>
      </c>
      <c r="J863" s="77" t="str">
        <f t="shared" si="54"/>
        <v/>
      </c>
      <c r="K863" s="77">
        <f t="shared" si="55"/>
        <v>0</v>
      </c>
    </row>
    <row r="864" spans="1:11" s="77" customFormat="1">
      <c r="A864" s="82">
        <v>2016</v>
      </c>
      <c r="B864" s="82">
        <v>8845</v>
      </c>
      <c r="C864" s="83" t="s">
        <v>503</v>
      </c>
      <c r="D864" s="83" t="s">
        <v>504</v>
      </c>
      <c r="E864" s="84">
        <v>4097</v>
      </c>
      <c r="F864" s="85">
        <v>16.527999999999999</v>
      </c>
      <c r="G864" s="84" t="s">
        <v>514</v>
      </c>
      <c r="H864" s="86" t="str">
        <f t="shared" si="52"/>
        <v/>
      </c>
      <c r="I864" s="77" t="str">
        <f t="shared" si="53"/>
        <v/>
      </c>
      <c r="J864" s="77" t="str">
        <f t="shared" si="54"/>
        <v/>
      </c>
      <c r="K864" s="77">
        <f t="shared" si="55"/>
        <v>0</v>
      </c>
    </row>
    <row r="865" spans="1:11" s="77" customFormat="1">
      <c r="A865" s="82">
        <v>2016</v>
      </c>
      <c r="B865" s="82">
        <v>8845</v>
      </c>
      <c r="C865" s="83" t="s">
        <v>503</v>
      </c>
      <c r="D865" s="83" t="s">
        <v>504</v>
      </c>
      <c r="E865" s="84">
        <v>48693</v>
      </c>
      <c r="F865" s="85">
        <v>22.196000000000002</v>
      </c>
      <c r="G865" s="84" t="s">
        <v>514</v>
      </c>
      <c r="H865" s="86" t="str">
        <f t="shared" si="52"/>
        <v/>
      </c>
      <c r="I865" s="77" t="str">
        <f t="shared" si="53"/>
        <v/>
      </c>
      <c r="J865" s="77" t="str">
        <f t="shared" si="54"/>
        <v/>
      </c>
      <c r="K865" s="77">
        <f t="shared" si="55"/>
        <v>0</v>
      </c>
    </row>
    <row r="866" spans="1:11" s="77" customFormat="1">
      <c r="A866" s="82">
        <v>2016</v>
      </c>
      <c r="B866" s="82">
        <v>8845</v>
      </c>
      <c r="C866" s="83" t="s">
        <v>503</v>
      </c>
      <c r="D866" s="83" t="s">
        <v>504</v>
      </c>
      <c r="E866" s="84">
        <v>7032</v>
      </c>
      <c r="F866" s="85">
        <v>24.097999999999999</v>
      </c>
      <c r="G866" s="84" t="s">
        <v>514</v>
      </c>
      <c r="H866" s="86" t="str">
        <f t="shared" si="52"/>
        <v/>
      </c>
      <c r="I866" s="77" t="str">
        <f t="shared" si="53"/>
        <v/>
      </c>
      <c r="J866" s="77" t="str">
        <f t="shared" si="54"/>
        <v/>
      </c>
      <c r="K866" s="77">
        <f t="shared" si="55"/>
        <v>0</v>
      </c>
    </row>
    <row r="867" spans="1:11" s="77" customFormat="1">
      <c r="A867" s="82">
        <v>2016</v>
      </c>
      <c r="B867" s="82">
        <v>8845</v>
      </c>
      <c r="C867" s="83" t="s">
        <v>503</v>
      </c>
      <c r="D867" s="83" t="s">
        <v>504</v>
      </c>
      <c r="E867" s="84">
        <v>132679</v>
      </c>
      <c r="F867" s="85">
        <v>26.065999999999999</v>
      </c>
      <c r="G867" s="84" t="s">
        <v>514</v>
      </c>
      <c r="H867" s="86" t="str">
        <f t="shared" si="52"/>
        <v/>
      </c>
      <c r="I867" s="77" t="str">
        <f t="shared" si="53"/>
        <v/>
      </c>
      <c r="J867" s="77" t="str">
        <f t="shared" si="54"/>
        <v/>
      </c>
      <c r="K867" s="77">
        <f t="shared" si="55"/>
        <v>0</v>
      </c>
    </row>
    <row r="868" spans="1:11" s="77" customFormat="1">
      <c r="A868" s="82">
        <v>2016</v>
      </c>
      <c r="B868" s="82">
        <v>8845</v>
      </c>
      <c r="C868" s="83" t="s">
        <v>503</v>
      </c>
      <c r="D868" s="83" t="s">
        <v>504</v>
      </c>
      <c r="E868" s="84">
        <v>44582</v>
      </c>
      <c r="F868" s="85">
        <v>25.992000000000001</v>
      </c>
      <c r="G868" s="84" t="s">
        <v>514</v>
      </c>
      <c r="H868" s="86" t="str">
        <f t="shared" si="52"/>
        <v/>
      </c>
      <c r="I868" s="77" t="str">
        <f t="shared" si="53"/>
        <v/>
      </c>
      <c r="J868" s="77" t="str">
        <f t="shared" si="54"/>
        <v/>
      </c>
      <c r="K868" s="77">
        <f t="shared" si="55"/>
        <v>0</v>
      </c>
    </row>
    <row r="869" spans="1:11" s="77" customFormat="1">
      <c r="A869" s="82">
        <v>2016</v>
      </c>
      <c r="B869" s="82">
        <v>8846</v>
      </c>
      <c r="C869" s="83" t="s">
        <v>503</v>
      </c>
      <c r="D869" s="83" t="s">
        <v>504</v>
      </c>
      <c r="E869" s="84">
        <v>4051</v>
      </c>
      <c r="F869" s="85">
        <v>19.628</v>
      </c>
      <c r="G869" s="84" t="s">
        <v>514</v>
      </c>
      <c r="H869" s="86" t="str">
        <f t="shared" si="52"/>
        <v/>
      </c>
      <c r="I869" s="77" t="str">
        <f t="shared" si="53"/>
        <v/>
      </c>
      <c r="J869" s="77" t="str">
        <f t="shared" si="54"/>
        <v/>
      </c>
      <c r="K869" s="77">
        <f t="shared" si="55"/>
        <v>0</v>
      </c>
    </row>
    <row r="870" spans="1:11" s="77" customFormat="1">
      <c r="A870" s="82">
        <v>2016</v>
      </c>
      <c r="B870" s="82">
        <v>8846</v>
      </c>
      <c r="C870" s="83" t="s">
        <v>503</v>
      </c>
      <c r="D870" s="83" t="s">
        <v>504</v>
      </c>
      <c r="E870" s="84">
        <v>10217</v>
      </c>
      <c r="F870" s="85">
        <v>22.175999999999998</v>
      </c>
      <c r="G870" s="84" t="s">
        <v>514</v>
      </c>
      <c r="H870" s="86" t="str">
        <f t="shared" si="52"/>
        <v/>
      </c>
      <c r="I870" s="77" t="str">
        <f t="shared" si="53"/>
        <v/>
      </c>
      <c r="J870" s="77" t="str">
        <f t="shared" si="54"/>
        <v/>
      </c>
      <c r="K870" s="77">
        <f t="shared" si="55"/>
        <v>0</v>
      </c>
    </row>
    <row r="871" spans="1:11" s="77" customFormat="1">
      <c r="A871" s="82">
        <v>2016</v>
      </c>
      <c r="B871" s="82">
        <v>8846</v>
      </c>
      <c r="C871" s="83" t="s">
        <v>503</v>
      </c>
      <c r="D871" s="83" t="s">
        <v>504</v>
      </c>
      <c r="E871" s="84">
        <v>16273</v>
      </c>
      <c r="F871" s="85">
        <v>22.085999999999999</v>
      </c>
      <c r="G871" s="84" t="s">
        <v>514</v>
      </c>
      <c r="H871" s="86" t="str">
        <f t="shared" si="52"/>
        <v/>
      </c>
      <c r="I871" s="77" t="str">
        <f t="shared" si="53"/>
        <v/>
      </c>
      <c r="J871" s="77" t="str">
        <f t="shared" si="54"/>
        <v/>
      </c>
      <c r="K871" s="77">
        <f t="shared" si="55"/>
        <v>0</v>
      </c>
    </row>
    <row r="872" spans="1:11" s="77" customFormat="1">
      <c r="A872" s="82">
        <v>2016</v>
      </c>
      <c r="B872" s="82">
        <v>8846</v>
      </c>
      <c r="C872" s="83" t="s">
        <v>515</v>
      </c>
      <c r="D872" s="83" t="s">
        <v>504</v>
      </c>
      <c r="E872" s="84">
        <v>1788</v>
      </c>
      <c r="F872" s="85">
        <v>18.396000000000001</v>
      </c>
      <c r="G872" s="84" t="s">
        <v>514</v>
      </c>
      <c r="H872" s="86" t="str">
        <f t="shared" si="52"/>
        <v/>
      </c>
      <c r="I872" s="77" t="str">
        <f t="shared" si="53"/>
        <v/>
      </c>
      <c r="J872" s="77" t="str">
        <f t="shared" si="54"/>
        <v/>
      </c>
      <c r="K872" s="77">
        <f t="shared" si="55"/>
        <v>0</v>
      </c>
    </row>
    <row r="873" spans="1:11" s="77" customFormat="1">
      <c r="A873" s="82">
        <v>2016</v>
      </c>
      <c r="B873" s="82">
        <v>8846</v>
      </c>
      <c r="C873" s="83" t="s">
        <v>503</v>
      </c>
      <c r="D873" s="83" t="s">
        <v>504</v>
      </c>
      <c r="E873" s="84">
        <v>9491</v>
      </c>
      <c r="F873" s="85">
        <v>25.178000000000001</v>
      </c>
      <c r="G873" s="84" t="s">
        <v>514</v>
      </c>
      <c r="H873" s="86" t="str">
        <f t="shared" si="52"/>
        <v/>
      </c>
      <c r="I873" s="77" t="str">
        <f t="shared" si="53"/>
        <v/>
      </c>
      <c r="J873" s="77" t="str">
        <f t="shared" si="54"/>
        <v/>
      </c>
      <c r="K873" s="77">
        <f t="shared" si="55"/>
        <v>0</v>
      </c>
    </row>
    <row r="874" spans="1:11" s="77" customFormat="1">
      <c r="A874" s="82">
        <v>2016</v>
      </c>
      <c r="B874" s="82">
        <v>8846</v>
      </c>
      <c r="C874" s="83" t="s">
        <v>503</v>
      </c>
      <c r="D874" s="83" t="s">
        <v>504</v>
      </c>
      <c r="E874" s="84">
        <v>17475</v>
      </c>
      <c r="F874" s="85">
        <v>22.187999999999999</v>
      </c>
      <c r="G874" s="84" t="s">
        <v>514</v>
      </c>
      <c r="H874" s="86" t="str">
        <f t="shared" si="52"/>
        <v/>
      </c>
      <c r="I874" s="77" t="str">
        <f t="shared" si="53"/>
        <v/>
      </c>
      <c r="J874" s="77" t="str">
        <f t="shared" si="54"/>
        <v/>
      </c>
      <c r="K874" s="77">
        <f t="shared" si="55"/>
        <v>0</v>
      </c>
    </row>
    <row r="875" spans="1:11" s="77" customFormat="1">
      <c r="A875" s="82">
        <v>2016</v>
      </c>
      <c r="B875" s="82">
        <v>8846</v>
      </c>
      <c r="C875" s="83" t="s">
        <v>503</v>
      </c>
      <c r="D875" s="83" t="s">
        <v>504</v>
      </c>
      <c r="E875" s="84">
        <v>5948</v>
      </c>
      <c r="F875" s="85">
        <v>23.611999999999998</v>
      </c>
      <c r="G875" s="84" t="s">
        <v>514</v>
      </c>
      <c r="H875" s="86" t="str">
        <f t="shared" si="52"/>
        <v/>
      </c>
      <c r="I875" s="77" t="str">
        <f t="shared" si="53"/>
        <v/>
      </c>
      <c r="J875" s="77" t="str">
        <f t="shared" si="54"/>
        <v/>
      </c>
      <c r="K875" s="77">
        <f t="shared" si="55"/>
        <v>0</v>
      </c>
    </row>
    <row r="876" spans="1:11" s="77" customFormat="1">
      <c r="A876" s="82">
        <v>2016</v>
      </c>
      <c r="B876" s="82">
        <v>8846</v>
      </c>
      <c r="C876" s="83" t="s">
        <v>503</v>
      </c>
      <c r="D876" s="83" t="s">
        <v>504</v>
      </c>
      <c r="E876" s="84">
        <v>2095</v>
      </c>
      <c r="F876" s="85">
        <v>24.814</v>
      </c>
      <c r="G876" s="84" t="s">
        <v>514</v>
      </c>
      <c r="H876" s="86" t="str">
        <f t="shared" si="52"/>
        <v/>
      </c>
      <c r="I876" s="77" t="str">
        <f t="shared" si="53"/>
        <v/>
      </c>
      <c r="J876" s="77" t="str">
        <f t="shared" si="54"/>
        <v/>
      </c>
      <c r="K876" s="77">
        <f t="shared" si="55"/>
        <v>0</v>
      </c>
    </row>
    <row r="877" spans="1:11" s="77" customFormat="1">
      <c r="A877" s="82">
        <v>2016</v>
      </c>
      <c r="B877" s="82">
        <v>8846</v>
      </c>
      <c r="C877" s="83" t="s">
        <v>503</v>
      </c>
      <c r="D877" s="83" t="s">
        <v>504</v>
      </c>
      <c r="E877" s="84">
        <v>6229</v>
      </c>
      <c r="F877" s="85">
        <v>17.937999999999999</v>
      </c>
      <c r="G877" s="84" t="s">
        <v>514</v>
      </c>
      <c r="H877" s="86" t="str">
        <f t="shared" si="52"/>
        <v/>
      </c>
      <c r="I877" s="77" t="str">
        <f t="shared" si="53"/>
        <v/>
      </c>
      <c r="J877" s="77" t="str">
        <f t="shared" si="54"/>
        <v/>
      </c>
      <c r="K877" s="77">
        <f t="shared" si="55"/>
        <v>0</v>
      </c>
    </row>
    <row r="878" spans="1:11" s="77" customFormat="1">
      <c r="A878" s="82">
        <v>2016</v>
      </c>
      <c r="B878" s="82">
        <v>8846</v>
      </c>
      <c r="C878" s="83" t="s">
        <v>503</v>
      </c>
      <c r="D878" s="83" t="s">
        <v>504</v>
      </c>
      <c r="E878" s="84">
        <v>8569</v>
      </c>
      <c r="F878" s="85">
        <v>22.724</v>
      </c>
      <c r="G878" s="84" t="s">
        <v>514</v>
      </c>
      <c r="H878" s="86" t="str">
        <f t="shared" si="52"/>
        <v/>
      </c>
      <c r="I878" s="77" t="str">
        <f t="shared" si="53"/>
        <v/>
      </c>
      <c r="J878" s="77" t="str">
        <f t="shared" si="54"/>
        <v/>
      </c>
      <c r="K878" s="77">
        <f t="shared" si="55"/>
        <v>0</v>
      </c>
    </row>
    <row r="879" spans="1:11" s="77" customFormat="1">
      <c r="A879" s="82">
        <v>2016</v>
      </c>
      <c r="B879" s="82">
        <v>8846</v>
      </c>
      <c r="C879" s="83" t="s">
        <v>503</v>
      </c>
      <c r="D879" s="83" t="s">
        <v>504</v>
      </c>
      <c r="E879" s="84">
        <v>7017</v>
      </c>
      <c r="F879" s="85">
        <v>24.181999999999999</v>
      </c>
      <c r="G879" s="84" t="s">
        <v>514</v>
      </c>
      <c r="H879" s="86" t="str">
        <f t="shared" si="52"/>
        <v/>
      </c>
      <c r="I879" s="77" t="str">
        <f t="shared" si="53"/>
        <v/>
      </c>
      <c r="J879" s="77" t="str">
        <f t="shared" si="54"/>
        <v/>
      </c>
      <c r="K879" s="77">
        <f t="shared" si="55"/>
        <v>0</v>
      </c>
    </row>
    <row r="880" spans="1:11" s="77" customFormat="1">
      <c r="A880" s="82">
        <v>2016</v>
      </c>
      <c r="B880" s="82">
        <v>8846</v>
      </c>
      <c r="C880" s="83" t="s">
        <v>515</v>
      </c>
      <c r="D880" s="83" t="s">
        <v>504</v>
      </c>
      <c r="E880" s="84">
        <v>4091</v>
      </c>
      <c r="F880" s="85">
        <v>17.356000000000002</v>
      </c>
      <c r="G880" s="84" t="s">
        <v>514</v>
      </c>
      <c r="H880" s="86" t="str">
        <f t="shared" si="52"/>
        <v/>
      </c>
      <c r="I880" s="77" t="str">
        <f t="shared" si="53"/>
        <v/>
      </c>
      <c r="J880" s="77" t="str">
        <f t="shared" si="54"/>
        <v/>
      </c>
      <c r="K880" s="77">
        <f t="shared" si="55"/>
        <v>0</v>
      </c>
    </row>
    <row r="881" spans="1:11" s="77" customFormat="1">
      <c r="A881" s="82">
        <v>2016</v>
      </c>
      <c r="B881" s="82">
        <v>8846</v>
      </c>
      <c r="C881" s="83" t="s">
        <v>503</v>
      </c>
      <c r="D881" s="83" t="s">
        <v>504</v>
      </c>
      <c r="E881" s="84">
        <v>161998</v>
      </c>
      <c r="F881" s="85">
        <v>25.934000000000001</v>
      </c>
      <c r="G881" s="84" t="s">
        <v>514</v>
      </c>
      <c r="H881" s="86" t="str">
        <f t="shared" si="52"/>
        <v/>
      </c>
      <c r="I881" s="77" t="str">
        <f t="shared" si="53"/>
        <v/>
      </c>
      <c r="J881" s="77" t="str">
        <f t="shared" si="54"/>
        <v/>
      </c>
      <c r="K881" s="77">
        <f t="shared" si="55"/>
        <v>0</v>
      </c>
    </row>
    <row r="882" spans="1:11" s="77" customFormat="1">
      <c r="A882" s="82">
        <v>2016</v>
      </c>
      <c r="B882" s="82">
        <v>8846</v>
      </c>
      <c r="C882" s="83" t="s">
        <v>503</v>
      </c>
      <c r="D882" s="83" t="s">
        <v>504</v>
      </c>
      <c r="E882" s="84">
        <v>57142</v>
      </c>
      <c r="F882" s="85">
        <v>26.15</v>
      </c>
      <c r="G882" s="84" t="s">
        <v>514</v>
      </c>
      <c r="H882" s="86" t="str">
        <f t="shared" si="52"/>
        <v/>
      </c>
      <c r="I882" s="77" t="str">
        <f t="shared" si="53"/>
        <v/>
      </c>
      <c r="J882" s="77" t="str">
        <f t="shared" si="54"/>
        <v/>
      </c>
      <c r="K882" s="77">
        <f t="shared" si="55"/>
        <v>0</v>
      </c>
    </row>
    <row r="883" spans="1:11" s="77" customFormat="1">
      <c r="A883" s="82">
        <v>2016</v>
      </c>
      <c r="B883" s="82">
        <v>8846</v>
      </c>
      <c r="C883" s="83" t="s">
        <v>515</v>
      </c>
      <c r="D883" s="83" t="s">
        <v>504</v>
      </c>
      <c r="E883" s="84">
        <v>5606</v>
      </c>
      <c r="F883" s="85">
        <v>18.068000000000001</v>
      </c>
      <c r="G883" s="84" t="s">
        <v>514</v>
      </c>
      <c r="H883" s="86" t="str">
        <f t="shared" si="52"/>
        <v/>
      </c>
      <c r="I883" s="77" t="str">
        <f t="shared" si="53"/>
        <v/>
      </c>
      <c r="J883" s="77" t="str">
        <f t="shared" si="54"/>
        <v/>
      </c>
      <c r="K883" s="77">
        <f t="shared" si="55"/>
        <v>0</v>
      </c>
    </row>
    <row r="884" spans="1:11" s="77" customFormat="1">
      <c r="A884" s="82">
        <v>2016</v>
      </c>
      <c r="B884" s="82">
        <v>8846</v>
      </c>
      <c r="C884" s="83" t="s">
        <v>503</v>
      </c>
      <c r="D884" s="83" t="s">
        <v>504</v>
      </c>
      <c r="E884" s="84">
        <v>2058</v>
      </c>
      <c r="F884" s="85">
        <v>24.263999999999999</v>
      </c>
      <c r="G884" s="84" t="s">
        <v>514</v>
      </c>
      <c r="H884" s="86" t="str">
        <f t="shared" si="52"/>
        <v/>
      </c>
      <c r="I884" s="77" t="str">
        <f t="shared" si="53"/>
        <v/>
      </c>
      <c r="J884" s="77" t="str">
        <f t="shared" si="54"/>
        <v/>
      </c>
      <c r="K884" s="77">
        <f t="shared" si="55"/>
        <v>0</v>
      </c>
    </row>
    <row r="885" spans="1:11" s="77" customFormat="1">
      <c r="A885" s="82">
        <v>2016</v>
      </c>
      <c r="B885" s="82">
        <v>8846</v>
      </c>
      <c r="C885" s="83" t="s">
        <v>503</v>
      </c>
      <c r="D885" s="83" t="s">
        <v>504</v>
      </c>
      <c r="E885" s="84">
        <v>1921</v>
      </c>
      <c r="F885" s="85">
        <v>21.795999999999999</v>
      </c>
      <c r="G885" s="84" t="s">
        <v>514</v>
      </c>
      <c r="H885" s="86" t="str">
        <f t="shared" si="52"/>
        <v/>
      </c>
      <c r="I885" s="77" t="str">
        <f t="shared" si="53"/>
        <v/>
      </c>
      <c r="J885" s="77" t="str">
        <f t="shared" si="54"/>
        <v/>
      </c>
      <c r="K885" s="77">
        <f t="shared" si="55"/>
        <v>0</v>
      </c>
    </row>
    <row r="886" spans="1:11" s="77" customFormat="1">
      <c r="A886" s="82">
        <v>2016</v>
      </c>
      <c r="B886" s="82">
        <v>8846</v>
      </c>
      <c r="C886" s="83" t="s">
        <v>503</v>
      </c>
      <c r="D886" s="83" t="s">
        <v>504</v>
      </c>
      <c r="E886" s="84">
        <v>3143</v>
      </c>
      <c r="F886" s="85">
        <v>22.603999999999999</v>
      </c>
      <c r="G886" s="84" t="s">
        <v>514</v>
      </c>
      <c r="H886" s="86" t="str">
        <f t="shared" si="52"/>
        <v/>
      </c>
      <c r="I886" s="77" t="str">
        <f t="shared" si="53"/>
        <v/>
      </c>
      <c r="J886" s="77" t="str">
        <f t="shared" si="54"/>
        <v/>
      </c>
      <c r="K886" s="77">
        <f t="shared" si="55"/>
        <v>0</v>
      </c>
    </row>
    <row r="887" spans="1:11" s="77" customFormat="1">
      <c r="A887" s="82">
        <v>2016</v>
      </c>
      <c r="B887" s="82">
        <v>8848</v>
      </c>
      <c r="C887" s="83" t="s">
        <v>503</v>
      </c>
      <c r="D887" s="83" t="s">
        <v>504</v>
      </c>
      <c r="E887" s="84">
        <v>9044</v>
      </c>
      <c r="F887" s="85">
        <v>22.152000000000001</v>
      </c>
      <c r="G887" s="84">
        <v>221.1</v>
      </c>
      <c r="H887" s="86">
        <f t="shared" si="52"/>
        <v>442957.68316799996</v>
      </c>
      <c r="I887" s="77">
        <f t="shared" si="53"/>
        <v>9044</v>
      </c>
      <c r="J887" s="77">
        <f t="shared" si="54"/>
        <v>200342.68800000002</v>
      </c>
      <c r="K887" s="77">
        <f t="shared" si="55"/>
        <v>0</v>
      </c>
    </row>
    <row r="888" spans="1:11" s="77" customFormat="1">
      <c r="A888" s="82">
        <v>2016</v>
      </c>
      <c r="B888" s="82">
        <v>8848</v>
      </c>
      <c r="C888" s="83" t="s">
        <v>503</v>
      </c>
      <c r="D888" s="83" t="s">
        <v>504</v>
      </c>
      <c r="E888" s="84">
        <v>4784</v>
      </c>
      <c r="F888" s="85">
        <v>25.914000000000001</v>
      </c>
      <c r="G888" s="84">
        <v>243.5</v>
      </c>
      <c r="H888" s="86">
        <f t="shared" si="52"/>
        <v>301873.22256000002</v>
      </c>
      <c r="I888" s="77">
        <f t="shared" si="53"/>
        <v>4784</v>
      </c>
      <c r="J888" s="77">
        <f t="shared" si="54"/>
        <v>123972.576</v>
      </c>
      <c r="K888" s="77">
        <f t="shared" si="55"/>
        <v>0</v>
      </c>
    </row>
    <row r="889" spans="1:11" s="77" customFormat="1">
      <c r="A889" s="82">
        <v>2016</v>
      </c>
      <c r="B889" s="82">
        <v>8848</v>
      </c>
      <c r="C889" s="83" t="s">
        <v>503</v>
      </c>
      <c r="D889" s="83" t="s">
        <v>504</v>
      </c>
      <c r="E889" s="84">
        <v>30448</v>
      </c>
      <c r="F889" s="85">
        <v>22.942</v>
      </c>
      <c r="G889" s="84">
        <v>237.9</v>
      </c>
      <c r="H889" s="86">
        <f t="shared" si="52"/>
        <v>1661821.940064</v>
      </c>
      <c r="I889" s="77">
        <f t="shared" si="53"/>
        <v>30448</v>
      </c>
      <c r="J889" s="77">
        <f t="shared" si="54"/>
        <v>698538.01600000006</v>
      </c>
      <c r="K889" s="77">
        <f t="shared" si="55"/>
        <v>0</v>
      </c>
    </row>
    <row r="890" spans="1:11" s="77" customFormat="1">
      <c r="A890" s="82">
        <v>2016</v>
      </c>
      <c r="B890" s="82">
        <v>8848</v>
      </c>
      <c r="C890" s="83" t="s">
        <v>503</v>
      </c>
      <c r="D890" s="83" t="s">
        <v>504</v>
      </c>
      <c r="E890" s="84">
        <v>24294</v>
      </c>
      <c r="F890" s="85">
        <v>26.085999999999999</v>
      </c>
      <c r="G890" s="84">
        <v>169.9</v>
      </c>
      <c r="H890" s="86">
        <f t="shared" si="52"/>
        <v>1076712.8495159999</v>
      </c>
      <c r="I890" s="77">
        <f t="shared" si="53"/>
        <v>24294</v>
      </c>
      <c r="J890" s="77">
        <f t="shared" si="54"/>
        <v>633733.28399999999</v>
      </c>
      <c r="K890" s="77">
        <f t="shared" si="55"/>
        <v>0</v>
      </c>
    </row>
    <row r="891" spans="1:11" s="77" customFormat="1">
      <c r="A891" s="82">
        <v>2016</v>
      </c>
      <c r="B891" s="82">
        <v>8851</v>
      </c>
      <c r="C891" s="83" t="s">
        <v>503</v>
      </c>
      <c r="D891" s="83" t="s">
        <v>504</v>
      </c>
      <c r="E891" s="84">
        <v>7046</v>
      </c>
      <c r="F891" s="85">
        <v>22.297999999999998</v>
      </c>
      <c r="G891" s="84">
        <v>267.3</v>
      </c>
      <c r="H891" s="86">
        <f t="shared" si="52"/>
        <v>419959.59548399999</v>
      </c>
      <c r="I891" s="77">
        <f t="shared" si="53"/>
        <v>7046</v>
      </c>
      <c r="J891" s="77">
        <f t="shared" si="54"/>
        <v>157111.70799999998</v>
      </c>
      <c r="K891" s="77">
        <f t="shared" si="55"/>
        <v>0</v>
      </c>
    </row>
    <row r="892" spans="1:11" s="77" customFormat="1">
      <c r="A892" s="82">
        <v>2016</v>
      </c>
      <c r="B892" s="82">
        <v>8851</v>
      </c>
      <c r="C892" s="83" t="s">
        <v>503</v>
      </c>
      <c r="D892" s="83" t="s">
        <v>504</v>
      </c>
      <c r="E892" s="84">
        <v>13260</v>
      </c>
      <c r="F892" s="85">
        <v>22.797999999999998</v>
      </c>
      <c r="G892" s="84">
        <v>267</v>
      </c>
      <c r="H892" s="86">
        <f t="shared" si="52"/>
        <v>807144.95159999991</v>
      </c>
      <c r="I892" s="77">
        <f t="shared" si="53"/>
        <v>13260</v>
      </c>
      <c r="J892" s="77">
        <f t="shared" si="54"/>
        <v>302301.48</v>
      </c>
      <c r="K892" s="77">
        <f t="shared" si="55"/>
        <v>0</v>
      </c>
    </row>
    <row r="893" spans="1:11" s="77" customFormat="1">
      <c r="A893" s="82">
        <v>2016</v>
      </c>
      <c r="B893" s="82">
        <v>8851</v>
      </c>
      <c r="C893" s="83" t="s">
        <v>503</v>
      </c>
      <c r="D893" s="83" t="s">
        <v>504</v>
      </c>
      <c r="E893" s="84">
        <v>1818</v>
      </c>
      <c r="F893" s="85">
        <v>23.37</v>
      </c>
      <c r="G893" s="84">
        <v>255.2</v>
      </c>
      <c r="H893" s="86">
        <f t="shared" si="52"/>
        <v>108425.95632000001</v>
      </c>
      <c r="I893" s="77">
        <f t="shared" si="53"/>
        <v>1818</v>
      </c>
      <c r="J893" s="77">
        <f t="shared" si="54"/>
        <v>42486.66</v>
      </c>
      <c r="K893" s="77">
        <f t="shared" si="55"/>
        <v>0</v>
      </c>
    </row>
    <row r="894" spans="1:11" s="77" customFormat="1">
      <c r="A894" s="82">
        <v>2016</v>
      </c>
      <c r="B894" s="82">
        <v>8851</v>
      </c>
      <c r="C894" s="83" t="s">
        <v>503</v>
      </c>
      <c r="D894" s="83" t="s">
        <v>504</v>
      </c>
      <c r="E894" s="84">
        <v>1853</v>
      </c>
      <c r="F894" s="85">
        <v>22.82</v>
      </c>
      <c r="G894" s="84">
        <v>311.2</v>
      </c>
      <c r="H894" s="86">
        <f t="shared" si="52"/>
        <v>131592.35152</v>
      </c>
      <c r="I894" s="77">
        <f t="shared" si="53"/>
        <v>1853</v>
      </c>
      <c r="J894" s="77">
        <f t="shared" si="54"/>
        <v>42285.46</v>
      </c>
      <c r="K894" s="77">
        <f t="shared" si="55"/>
        <v>0</v>
      </c>
    </row>
    <row r="895" spans="1:11" s="77" customFormat="1">
      <c r="A895" s="82">
        <v>2016</v>
      </c>
      <c r="B895" s="82">
        <v>8851</v>
      </c>
      <c r="C895" s="83" t="s">
        <v>503</v>
      </c>
      <c r="D895" s="83" t="s">
        <v>504</v>
      </c>
      <c r="E895" s="84">
        <v>5716</v>
      </c>
      <c r="F895" s="85">
        <v>23.245999999999999</v>
      </c>
      <c r="G895" s="84">
        <v>255.2</v>
      </c>
      <c r="H895" s="86">
        <f t="shared" si="52"/>
        <v>339094.79507200001</v>
      </c>
      <c r="I895" s="77">
        <f t="shared" si="53"/>
        <v>5716</v>
      </c>
      <c r="J895" s="77">
        <f t="shared" si="54"/>
        <v>132874.136</v>
      </c>
      <c r="K895" s="77">
        <f t="shared" si="55"/>
        <v>0</v>
      </c>
    </row>
    <row r="896" spans="1:11" s="77" customFormat="1">
      <c r="A896" s="82">
        <v>2016</v>
      </c>
      <c r="B896" s="82">
        <v>8852</v>
      </c>
      <c r="C896" s="83" t="s">
        <v>513</v>
      </c>
      <c r="D896" s="83" t="s">
        <v>504</v>
      </c>
      <c r="E896" s="84">
        <v>356130</v>
      </c>
      <c r="F896" s="85">
        <v>17.446000000000002</v>
      </c>
      <c r="G896" s="84">
        <v>202.2</v>
      </c>
      <c r="H896" s="86">
        <f t="shared" si="52"/>
        <v>12562774.927560002</v>
      </c>
      <c r="I896" s="77">
        <f t="shared" si="53"/>
        <v>356130</v>
      </c>
      <c r="J896" s="77">
        <f t="shared" si="54"/>
        <v>6213043.9800000004</v>
      </c>
      <c r="K896" s="77">
        <f t="shared" si="55"/>
        <v>0</v>
      </c>
    </row>
    <row r="897" spans="1:11" s="77" customFormat="1">
      <c r="A897" s="82">
        <v>2016</v>
      </c>
      <c r="B897" s="82">
        <v>8852</v>
      </c>
      <c r="C897" s="83" t="s">
        <v>513</v>
      </c>
      <c r="D897" s="83" t="s">
        <v>504</v>
      </c>
      <c r="E897" s="84">
        <v>367</v>
      </c>
      <c r="F897" s="85">
        <v>17.739999999999998</v>
      </c>
      <c r="G897" s="84">
        <v>204.3</v>
      </c>
      <c r="H897" s="86">
        <f t="shared" si="52"/>
        <v>13301.114940000001</v>
      </c>
      <c r="I897" s="77">
        <f t="shared" si="53"/>
        <v>367</v>
      </c>
      <c r="J897" s="77">
        <f t="shared" si="54"/>
        <v>6510.579999999999</v>
      </c>
      <c r="K897" s="77">
        <f t="shared" si="55"/>
        <v>0</v>
      </c>
    </row>
    <row r="898" spans="1:11" s="77" customFormat="1">
      <c r="A898" s="82">
        <v>2016</v>
      </c>
      <c r="B898" s="82">
        <v>8852</v>
      </c>
      <c r="C898" s="83" t="s">
        <v>513</v>
      </c>
      <c r="D898" s="83" t="s">
        <v>504</v>
      </c>
      <c r="E898" s="84">
        <v>16199</v>
      </c>
      <c r="F898" s="85">
        <v>17.744</v>
      </c>
      <c r="G898" s="84">
        <v>164.8</v>
      </c>
      <c r="H898" s="86">
        <f t="shared" si="52"/>
        <v>473692.97228800005</v>
      </c>
      <c r="I898" s="77">
        <f t="shared" si="53"/>
        <v>16199</v>
      </c>
      <c r="J898" s="77">
        <f t="shared" si="54"/>
        <v>287435.05599999998</v>
      </c>
      <c r="K898" s="77">
        <f t="shared" si="55"/>
        <v>0</v>
      </c>
    </row>
    <row r="899" spans="1:11" s="77" customFormat="1">
      <c r="A899" s="82">
        <v>2016</v>
      </c>
      <c r="B899" s="82">
        <v>8852</v>
      </c>
      <c r="C899" s="83" t="s">
        <v>513</v>
      </c>
      <c r="D899" s="83" t="s">
        <v>504</v>
      </c>
      <c r="E899" s="84">
        <v>64637</v>
      </c>
      <c r="F899" s="85">
        <v>18.149999999999999</v>
      </c>
      <c r="G899" s="84">
        <v>186.6</v>
      </c>
      <c r="H899" s="86">
        <f t="shared" si="52"/>
        <v>2189119.4522999995</v>
      </c>
      <c r="I899" s="77">
        <f t="shared" si="53"/>
        <v>64637</v>
      </c>
      <c r="J899" s="77">
        <f t="shared" si="54"/>
        <v>1173161.5499999998</v>
      </c>
      <c r="K899" s="77">
        <f t="shared" si="55"/>
        <v>0</v>
      </c>
    </row>
    <row r="900" spans="1:11" s="77" customFormat="1">
      <c r="A900" s="82">
        <v>2016</v>
      </c>
      <c r="B900" s="82">
        <v>10017</v>
      </c>
      <c r="C900" s="83" t="s">
        <v>503</v>
      </c>
      <c r="D900" s="83" t="s">
        <v>504</v>
      </c>
      <c r="E900" s="84">
        <v>1500</v>
      </c>
      <c r="F900" s="85">
        <v>25</v>
      </c>
      <c r="G900" s="84" t="s">
        <v>514</v>
      </c>
      <c r="H900" s="86" t="str">
        <f t="shared" si="52"/>
        <v/>
      </c>
      <c r="I900" s="77" t="str">
        <f t="shared" si="53"/>
        <v/>
      </c>
      <c r="J900" s="77" t="str">
        <f t="shared" si="54"/>
        <v/>
      </c>
      <c r="K900" s="77">
        <f t="shared" si="55"/>
        <v>0</v>
      </c>
    </row>
    <row r="901" spans="1:11" s="77" customFormat="1">
      <c r="A901" s="82">
        <v>2016</v>
      </c>
      <c r="B901" s="82">
        <v>10025</v>
      </c>
      <c r="C901" s="83" t="s">
        <v>503</v>
      </c>
      <c r="D901" s="83" t="s">
        <v>504</v>
      </c>
      <c r="E901" s="84">
        <v>7861</v>
      </c>
      <c r="F901" s="85">
        <v>25.53</v>
      </c>
      <c r="G901" s="84" t="s">
        <v>514</v>
      </c>
      <c r="H901" s="86" t="str">
        <f t="shared" si="52"/>
        <v/>
      </c>
      <c r="I901" s="77" t="str">
        <f t="shared" si="53"/>
        <v/>
      </c>
      <c r="J901" s="77" t="str">
        <f t="shared" si="54"/>
        <v/>
      </c>
      <c r="K901" s="77">
        <f t="shared" si="55"/>
        <v>0</v>
      </c>
    </row>
    <row r="902" spans="1:11" s="77" customFormat="1">
      <c r="A902" s="82">
        <v>2016</v>
      </c>
      <c r="B902" s="82">
        <v>10025</v>
      </c>
      <c r="C902" s="83" t="s">
        <v>503</v>
      </c>
      <c r="D902" s="83" t="s">
        <v>504</v>
      </c>
      <c r="E902" s="84">
        <v>8139</v>
      </c>
      <c r="F902" s="85">
        <v>26.02</v>
      </c>
      <c r="G902" s="84" t="s">
        <v>514</v>
      </c>
      <c r="H902" s="86" t="str">
        <f t="shared" si="52"/>
        <v/>
      </c>
      <c r="I902" s="77" t="str">
        <f t="shared" si="53"/>
        <v/>
      </c>
      <c r="J902" s="77" t="str">
        <f t="shared" si="54"/>
        <v/>
      </c>
      <c r="K902" s="77">
        <f t="shared" si="55"/>
        <v>0</v>
      </c>
    </row>
    <row r="903" spans="1:11" s="77" customFormat="1">
      <c r="A903" s="82">
        <v>2016</v>
      </c>
      <c r="B903" s="82">
        <v>10025</v>
      </c>
      <c r="C903" s="83" t="s">
        <v>503</v>
      </c>
      <c r="D903" s="83" t="s">
        <v>504</v>
      </c>
      <c r="E903" s="84">
        <v>8145</v>
      </c>
      <c r="F903" s="85">
        <v>26.02</v>
      </c>
      <c r="G903" s="84" t="s">
        <v>514</v>
      </c>
      <c r="H903" s="86" t="str">
        <f t="shared" ref="H903:H966" si="56">IF(I903="","",G903/100*F903*E903)</f>
        <v/>
      </c>
      <c r="I903" s="77" t="str">
        <f t="shared" ref="I903:I966" si="57">IF(OR(G903=".",F903=".",E903="."),"",E903)</f>
        <v/>
      </c>
      <c r="J903" s="77" t="str">
        <f t="shared" ref="J903:J966" si="58">IF(I903="","",F903*I903)</f>
        <v/>
      </c>
      <c r="K903" s="77">
        <f t="shared" ref="K903:K966" si="59">IF(C903="LIG",1,0)</f>
        <v>0</v>
      </c>
    </row>
    <row r="904" spans="1:11" s="77" customFormat="1">
      <c r="A904" s="82">
        <v>2016</v>
      </c>
      <c r="B904" s="82">
        <v>10043</v>
      </c>
      <c r="C904" s="83" t="s">
        <v>503</v>
      </c>
      <c r="D904" s="83" t="s">
        <v>504</v>
      </c>
      <c r="E904" s="84">
        <v>23470</v>
      </c>
      <c r="F904" s="85">
        <v>25.28</v>
      </c>
      <c r="G904" s="84" t="s">
        <v>514</v>
      </c>
      <c r="H904" s="86" t="str">
        <f t="shared" si="56"/>
        <v/>
      </c>
      <c r="I904" s="77" t="str">
        <f t="shared" si="57"/>
        <v/>
      </c>
      <c r="J904" s="77" t="str">
        <f t="shared" si="58"/>
        <v/>
      </c>
      <c r="K904" s="77">
        <f t="shared" si="59"/>
        <v>0</v>
      </c>
    </row>
    <row r="905" spans="1:11" s="77" customFormat="1">
      <c r="A905" s="82">
        <v>2016</v>
      </c>
      <c r="B905" s="82">
        <v>10151</v>
      </c>
      <c r="C905" s="83" t="s">
        <v>515</v>
      </c>
      <c r="D905" s="83" t="s">
        <v>504</v>
      </c>
      <c r="E905" s="84">
        <v>949</v>
      </c>
      <c r="F905" s="85">
        <v>16.841999999999999</v>
      </c>
      <c r="G905" s="84" t="s">
        <v>514</v>
      </c>
      <c r="H905" s="86" t="str">
        <f t="shared" si="56"/>
        <v/>
      </c>
      <c r="I905" s="77" t="str">
        <f t="shared" si="57"/>
        <v/>
      </c>
      <c r="J905" s="77" t="str">
        <f t="shared" si="58"/>
        <v/>
      </c>
      <c r="K905" s="77">
        <f t="shared" si="59"/>
        <v>0</v>
      </c>
    </row>
    <row r="906" spans="1:11" s="77" customFormat="1">
      <c r="A906" s="82">
        <v>2016</v>
      </c>
      <c r="B906" s="82">
        <v>10151</v>
      </c>
      <c r="C906" s="83" t="s">
        <v>515</v>
      </c>
      <c r="D906" s="83" t="s">
        <v>504</v>
      </c>
      <c r="E906" s="84">
        <v>1332</v>
      </c>
      <c r="F906" s="85">
        <v>18.428000000000001</v>
      </c>
      <c r="G906" s="84" t="s">
        <v>514</v>
      </c>
      <c r="H906" s="86" t="str">
        <f t="shared" si="56"/>
        <v/>
      </c>
      <c r="I906" s="77" t="str">
        <f t="shared" si="57"/>
        <v/>
      </c>
      <c r="J906" s="77" t="str">
        <f t="shared" si="58"/>
        <v/>
      </c>
      <c r="K906" s="77">
        <f t="shared" si="59"/>
        <v>0</v>
      </c>
    </row>
    <row r="907" spans="1:11" s="77" customFormat="1">
      <c r="A907" s="82">
        <v>2016</v>
      </c>
      <c r="B907" s="82">
        <v>10151</v>
      </c>
      <c r="C907" s="83" t="s">
        <v>515</v>
      </c>
      <c r="D907" s="83" t="s">
        <v>504</v>
      </c>
      <c r="E907" s="84">
        <v>2551</v>
      </c>
      <c r="F907" s="85">
        <v>16.18</v>
      </c>
      <c r="G907" s="84" t="s">
        <v>514</v>
      </c>
      <c r="H907" s="86" t="str">
        <f t="shared" si="56"/>
        <v/>
      </c>
      <c r="I907" s="77" t="str">
        <f t="shared" si="57"/>
        <v/>
      </c>
      <c r="J907" s="77" t="str">
        <f t="shared" si="58"/>
        <v/>
      </c>
      <c r="K907" s="77">
        <f t="shared" si="59"/>
        <v>0</v>
      </c>
    </row>
    <row r="908" spans="1:11" s="77" customFormat="1">
      <c r="A908" s="82">
        <v>2016</v>
      </c>
      <c r="B908" s="82">
        <v>10151</v>
      </c>
      <c r="C908" s="83" t="s">
        <v>515</v>
      </c>
      <c r="D908" s="83" t="s">
        <v>504</v>
      </c>
      <c r="E908" s="84">
        <v>3515</v>
      </c>
      <c r="F908" s="85">
        <v>10.45</v>
      </c>
      <c r="G908" s="84" t="s">
        <v>514</v>
      </c>
      <c r="H908" s="86" t="str">
        <f t="shared" si="56"/>
        <v/>
      </c>
      <c r="I908" s="77" t="str">
        <f t="shared" si="57"/>
        <v/>
      </c>
      <c r="J908" s="77" t="str">
        <f t="shared" si="58"/>
        <v/>
      </c>
      <c r="K908" s="77">
        <f t="shared" si="59"/>
        <v>0</v>
      </c>
    </row>
    <row r="909" spans="1:11" s="77" customFormat="1">
      <c r="A909" s="82">
        <v>2016</v>
      </c>
      <c r="B909" s="82">
        <v>10151</v>
      </c>
      <c r="C909" s="83" t="s">
        <v>515</v>
      </c>
      <c r="D909" s="83" t="s">
        <v>504</v>
      </c>
      <c r="E909" s="84">
        <v>6063</v>
      </c>
      <c r="F909" s="85">
        <v>8.548</v>
      </c>
      <c r="G909" s="84" t="s">
        <v>514</v>
      </c>
      <c r="H909" s="86" t="str">
        <f t="shared" si="56"/>
        <v/>
      </c>
      <c r="I909" s="77" t="str">
        <f t="shared" si="57"/>
        <v/>
      </c>
      <c r="J909" s="77" t="str">
        <f t="shared" si="58"/>
        <v/>
      </c>
      <c r="K909" s="77">
        <f t="shared" si="59"/>
        <v>0</v>
      </c>
    </row>
    <row r="910" spans="1:11" s="77" customFormat="1">
      <c r="A910" s="82">
        <v>2016</v>
      </c>
      <c r="B910" s="82">
        <v>10151</v>
      </c>
      <c r="C910" s="83" t="s">
        <v>515</v>
      </c>
      <c r="D910" s="83" t="s">
        <v>504</v>
      </c>
      <c r="E910" s="84">
        <v>9972</v>
      </c>
      <c r="F910" s="85">
        <v>16.18</v>
      </c>
      <c r="G910" s="84" t="s">
        <v>514</v>
      </c>
      <c r="H910" s="86" t="str">
        <f t="shared" si="56"/>
        <v/>
      </c>
      <c r="I910" s="77" t="str">
        <f t="shared" si="57"/>
        <v/>
      </c>
      <c r="J910" s="77" t="str">
        <f t="shared" si="58"/>
        <v/>
      </c>
      <c r="K910" s="77">
        <f t="shared" si="59"/>
        <v>0</v>
      </c>
    </row>
    <row r="911" spans="1:11" s="77" customFormat="1">
      <c r="A911" s="82">
        <v>2016</v>
      </c>
      <c r="B911" s="82">
        <v>10151</v>
      </c>
      <c r="C911" s="83" t="s">
        <v>515</v>
      </c>
      <c r="D911" s="83" t="s">
        <v>504</v>
      </c>
      <c r="E911" s="84">
        <v>9590</v>
      </c>
      <c r="F911" s="85">
        <v>19.068000000000001</v>
      </c>
      <c r="G911" s="84" t="s">
        <v>514</v>
      </c>
      <c r="H911" s="86" t="str">
        <f t="shared" si="56"/>
        <v/>
      </c>
      <c r="I911" s="77" t="str">
        <f t="shared" si="57"/>
        <v/>
      </c>
      <c r="J911" s="77" t="str">
        <f t="shared" si="58"/>
        <v/>
      </c>
      <c r="K911" s="77">
        <f t="shared" si="59"/>
        <v>0</v>
      </c>
    </row>
    <row r="912" spans="1:11" s="77" customFormat="1">
      <c r="A912" s="82">
        <v>2016</v>
      </c>
      <c r="B912" s="82">
        <v>10208</v>
      </c>
      <c r="C912" s="83" t="s">
        <v>503</v>
      </c>
      <c r="D912" s="83" t="s">
        <v>504</v>
      </c>
      <c r="E912" s="84">
        <v>6479</v>
      </c>
      <c r="F912" s="85">
        <v>23.353999999999999</v>
      </c>
      <c r="G912" s="84" t="s">
        <v>514</v>
      </c>
      <c r="H912" s="86" t="str">
        <f t="shared" si="56"/>
        <v/>
      </c>
      <c r="I912" s="77" t="str">
        <f t="shared" si="57"/>
        <v/>
      </c>
      <c r="J912" s="77" t="str">
        <f t="shared" si="58"/>
        <v/>
      </c>
      <c r="K912" s="77">
        <f t="shared" si="59"/>
        <v>0</v>
      </c>
    </row>
    <row r="913" spans="1:11" s="77" customFormat="1">
      <c r="A913" s="82">
        <v>2016</v>
      </c>
      <c r="B913" s="82">
        <v>10234</v>
      </c>
      <c r="C913" s="83" t="s">
        <v>503</v>
      </c>
      <c r="D913" s="83" t="s">
        <v>504</v>
      </c>
      <c r="E913" s="84">
        <v>9665</v>
      </c>
      <c r="F913" s="85">
        <v>22.4</v>
      </c>
      <c r="G913" s="84" t="s">
        <v>514</v>
      </c>
      <c r="H913" s="86" t="str">
        <f t="shared" si="56"/>
        <v/>
      </c>
      <c r="I913" s="77" t="str">
        <f t="shared" si="57"/>
        <v/>
      </c>
      <c r="J913" s="77" t="str">
        <f t="shared" si="58"/>
        <v/>
      </c>
      <c r="K913" s="77">
        <f t="shared" si="59"/>
        <v>0</v>
      </c>
    </row>
    <row r="914" spans="1:11" s="77" customFormat="1">
      <c r="A914" s="82">
        <v>2016</v>
      </c>
      <c r="B914" s="82">
        <v>10234</v>
      </c>
      <c r="C914" s="83" t="s">
        <v>513</v>
      </c>
      <c r="D914" s="83" t="s">
        <v>504</v>
      </c>
      <c r="E914" s="84">
        <v>11135</v>
      </c>
      <c r="F914" s="85">
        <v>17.399999999999999</v>
      </c>
      <c r="G914" s="84" t="s">
        <v>514</v>
      </c>
      <c r="H914" s="86" t="str">
        <f t="shared" si="56"/>
        <v/>
      </c>
      <c r="I914" s="77" t="str">
        <f t="shared" si="57"/>
        <v/>
      </c>
      <c r="J914" s="77" t="str">
        <f t="shared" si="58"/>
        <v/>
      </c>
      <c r="K914" s="77">
        <f t="shared" si="59"/>
        <v>0</v>
      </c>
    </row>
    <row r="915" spans="1:11" s="77" customFormat="1">
      <c r="A915" s="82">
        <v>2016</v>
      </c>
      <c r="B915" s="82">
        <v>10244</v>
      </c>
      <c r="C915" s="83" t="s">
        <v>503</v>
      </c>
      <c r="D915" s="83" t="s">
        <v>504</v>
      </c>
      <c r="E915" s="84">
        <v>24037</v>
      </c>
      <c r="F915" s="85">
        <v>22.684000000000001</v>
      </c>
      <c r="G915" s="84" t="s">
        <v>514</v>
      </c>
      <c r="H915" s="86" t="str">
        <f t="shared" si="56"/>
        <v/>
      </c>
      <c r="I915" s="77" t="str">
        <f t="shared" si="57"/>
        <v/>
      </c>
      <c r="J915" s="77" t="str">
        <f t="shared" si="58"/>
        <v/>
      </c>
      <c r="K915" s="77">
        <f t="shared" si="59"/>
        <v>0</v>
      </c>
    </row>
    <row r="916" spans="1:11" s="77" customFormat="1">
      <c r="A916" s="82">
        <v>2016</v>
      </c>
      <c r="B916" s="82">
        <v>10477</v>
      </c>
      <c r="C916" s="83" t="s">
        <v>513</v>
      </c>
      <c r="D916" s="83" t="s">
        <v>504</v>
      </c>
      <c r="E916" s="84">
        <v>16051</v>
      </c>
      <c r="F916" s="85">
        <v>17.39</v>
      </c>
      <c r="G916" s="84" t="s">
        <v>514</v>
      </c>
      <c r="H916" s="86" t="str">
        <f t="shared" si="56"/>
        <v/>
      </c>
      <c r="I916" s="77" t="str">
        <f t="shared" si="57"/>
        <v/>
      </c>
      <c r="J916" s="77" t="str">
        <f t="shared" si="58"/>
        <v/>
      </c>
      <c r="K916" s="77">
        <f t="shared" si="59"/>
        <v>0</v>
      </c>
    </row>
    <row r="917" spans="1:11" s="77" customFormat="1">
      <c r="A917" s="82">
        <v>2016</v>
      </c>
      <c r="B917" s="82">
        <v>10495</v>
      </c>
      <c r="C917" s="83" t="s">
        <v>503</v>
      </c>
      <c r="D917" s="83" t="s">
        <v>504</v>
      </c>
      <c r="E917" s="84">
        <v>9079</v>
      </c>
      <c r="F917" s="85">
        <v>25.2</v>
      </c>
      <c r="G917" s="84" t="s">
        <v>514</v>
      </c>
      <c r="H917" s="86" t="str">
        <f t="shared" si="56"/>
        <v/>
      </c>
      <c r="I917" s="77" t="str">
        <f t="shared" si="57"/>
        <v/>
      </c>
      <c r="J917" s="77" t="str">
        <f t="shared" si="58"/>
        <v/>
      </c>
      <c r="K917" s="77">
        <f t="shared" si="59"/>
        <v>0</v>
      </c>
    </row>
    <row r="918" spans="1:11" s="77" customFormat="1">
      <c r="A918" s="82">
        <v>2016</v>
      </c>
      <c r="B918" s="82">
        <v>10566</v>
      </c>
      <c r="C918" s="83" t="s">
        <v>503</v>
      </c>
      <c r="D918" s="83" t="s">
        <v>504</v>
      </c>
      <c r="E918" s="84">
        <v>28486</v>
      </c>
      <c r="F918" s="85">
        <v>26.01</v>
      </c>
      <c r="G918" s="84" t="s">
        <v>514</v>
      </c>
      <c r="H918" s="86" t="str">
        <f t="shared" si="56"/>
        <v/>
      </c>
      <c r="I918" s="77" t="str">
        <f t="shared" si="57"/>
        <v/>
      </c>
      <c r="J918" s="77" t="str">
        <f t="shared" si="58"/>
        <v/>
      </c>
      <c r="K918" s="77">
        <f t="shared" si="59"/>
        <v>0</v>
      </c>
    </row>
    <row r="919" spans="1:11" s="77" customFormat="1">
      <c r="A919" s="82">
        <v>2016</v>
      </c>
      <c r="B919" s="82">
        <v>10566</v>
      </c>
      <c r="C919" s="83" t="s">
        <v>503</v>
      </c>
      <c r="D919" s="83" t="s">
        <v>504</v>
      </c>
      <c r="E919" s="84">
        <v>16983</v>
      </c>
      <c r="F919" s="85">
        <v>28</v>
      </c>
      <c r="G919" s="84" t="s">
        <v>514</v>
      </c>
      <c r="H919" s="86" t="str">
        <f t="shared" si="56"/>
        <v/>
      </c>
      <c r="I919" s="77" t="str">
        <f t="shared" si="57"/>
        <v/>
      </c>
      <c r="J919" s="77" t="str">
        <f t="shared" si="58"/>
        <v/>
      </c>
      <c r="K919" s="77">
        <f t="shared" si="59"/>
        <v>0</v>
      </c>
    </row>
    <row r="920" spans="1:11" s="77" customFormat="1">
      <c r="A920" s="82">
        <v>2016</v>
      </c>
      <c r="B920" s="82">
        <v>10671</v>
      </c>
      <c r="C920" s="83" t="s">
        <v>503</v>
      </c>
      <c r="D920" s="83" t="s">
        <v>504</v>
      </c>
      <c r="E920" s="84">
        <v>33300</v>
      </c>
      <c r="F920" s="85">
        <v>22.73</v>
      </c>
      <c r="G920" s="84" t="s">
        <v>514</v>
      </c>
      <c r="H920" s="86" t="str">
        <f t="shared" si="56"/>
        <v/>
      </c>
      <c r="I920" s="77" t="str">
        <f t="shared" si="57"/>
        <v/>
      </c>
      <c r="J920" s="77" t="str">
        <f t="shared" si="58"/>
        <v/>
      </c>
      <c r="K920" s="77">
        <f t="shared" si="59"/>
        <v>0</v>
      </c>
    </row>
    <row r="921" spans="1:11" s="77" customFormat="1">
      <c r="A921" s="82">
        <v>2016</v>
      </c>
      <c r="B921" s="82">
        <v>10671</v>
      </c>
      <c r="C921" s="83" t="s">
        <v>513</v>
      </c>
      <c r="D921" s="83" t="s">
        <v>504</v>
      </c>
      <c r="E921" s="84">
        <v>56075</v>
      </c>
      <c r="F921" s="85">
        <v>16.96</v>
      </c>
      <c r="G921" s="84" t="s">
        <v>514</v>
      </c>
      <c r="H921" s="86" t="str">
        <f t="shared" si="56"/>
        <v/>
      </c>
      <c r="I921" s="77" t="str">
        <f t="shared" si="57"/>
        <v/>
      </c>
      <c r="J921" s="77" t="str">
        <f t="shared" si="58"/>
        <v/>
      </c>
      <c r="K921" s="77">
        <f t="shared" si="59"/>
        <v>0</v>
      </c>
    </row>
    <row r="922" spans="1:11" s="77" customFormat="1">
      <c r="A922" s="82">
        <v>2016</v>
      </c>
      <c r="B922" s="82">
        <v>10671</v>
      </c>
      <c r="C922" s="83" t="s">
        <v>503</v>
      </c>
      <c r="D922" s="83" t="s">
        <v>504</v>
      </c>
      <c r="E922" s="84">
        <v>7985</v>
      </c>
      <c r="F922" s="85">
        <v>19.3</v>
      </c>
      <c r="G922" s="84" t="s">
        <v>514</v>
      </c>
      <c r="H922" s="86" t="str">
        <f t="shared" si="56"/>
        <v/>
      </c>
      <c r="I922" s="77" t="str">
        <f t="shared" si="57"/>
        <v/>
      </c>
      <c r="J922" s="77" t="str">
        <f t="shared" si="58"/>
        <v/>
      </c>
      <c r="K922" s="77">
        <f t="shared" si="59"/>
        <v>0</v>
      </c>
    </row>
    <row r="923" spans="1:11" s="77" customFormat="1">
      <c r="A923" s="82">
        <v>2016</v>
      </c>
      <c r="B923" s="82">
        <v>10671</v>
      </c>
      <c r="C923" s="83" t="s">
        <v>503</v>
      </c>
      <c r="D923" s="83" t="s">
        <v>504</v>
      </c>
      <c r="E923" s="84">
        <v>1388</v>
      </c>
      <c r="F923" s="85">
        <v>19.399999999999999</v>
      </c>
      <c r="G923" s="84" t="s">
        <v>514</v>
      </c>
      <c r="H923" s="86" t="str">
        <f t="shared" si="56"/>
        <v/>
      </c>
      <c r="I923" s="77" t="str">
        <f t="shared" si="57"/>
        <v/>
      </c>
      <c r="J923" s="77" t="str">
        <f t="shared" si="58"/>
        <v/>
      </c>
      <c r="K923" s="77">
        <f t="shared" si="59"/>
        <v>0</v>
      </c>
    </row>
    <row r="924" spans="1:11" s="77" customFormat="1">
      <c r="A924" s="82">
        <v>2016</v>
      </c>
      <c r="B924" s="82">
        <v>10673</v>
      </c>
      <c r="C924" s="83" t="s">
        <v>503</v>
      </c>
      <c r="D924" s="83" t="s">
        <v>504</v>
      </c>
      <c r="E924" s="84">
        <v>58152</v>
      </c>
      <c r="F924" s="85">
        <v>20.335999999999999</v>
      </c>
      <c r="G924" s="84" t="s">
        <v>514</v>
      </c>
      <c r="H924" s="86" t="str">
        <f t="shared" si="56"/>
        <v/>
      </c>
      <c r="I924" s="77" t="str">
        <f t="shared" si="57"/>
        <v/>
      </c>
      <c r="J924" s="77" t="str">
        <f t="shared" si="58"/>
        <v/>
      </c>
      <c r="K924" s="77">
        <f t="shared" si="59"/>
        <v>0</v>
      </c>
    </row>
    <row r="925" spans="1:11" s="77" customFormat="1">
      <c r="A925" s="82">
        <v>2016</v>
      </c>
      <c r="B925" s="82">
        <v>10678</v>
      </c>
      <c r="C925" s="83" t="s">
        <v>503</v>
      </c>
      <c r="D925" s="83" t="s">
        <v>504</v>
      </c>
      <c r="E925" s="84">
        <v>49813</v>
      </c>
      <c r="F925" s="85">
        <v>22.36</v>
      </c>
      <c r="G925" s="84" t="s">
        <v>514</v>
      </c>
      <c r="H925" s="86" t="str">
        <f t="shared" si="56"/>
        <v/>
      </c>
      <c r="I925" s="77" t="str">
        <f t="shared" si="57"/>
        <v/>
      </c>
      <c r="J925" s="77" t="str">
        <f t="shared" si="58"/>
        <v/>
      </c>
      <c r="K925" s="77">
        <f t="shared" si="59"/>
        <v>0</v>
      </c>
    </row>
    <row r="926" spans="1:11" s="77" customFormat="1">
      <c r="A926" s="82">
        <v>2016</v>
      </c>
      <c r="B926" s="82">
        <v>10678</v>
      </c>
      <c r="C926" s="83" t="s">
        <v>515</v>
      </c>
      <c r="D926" s="83" t="s">
        <v>504</v>
      </c>
      <c r="E926" s="84">
        <v>943</v>
      </c>
      <c r="F926" s="85">
        <v>18.87</v>
      </c>
      <c r="G926" s="84" t="s">
        <v>514</v>
      </c>
      <c r="H926" s="86" t="str">
        <f t="shared" si="56"/>
        <v/>
      </c>
      <c r="I926" s="77" t="str">
        <f t="shared" si="57"/>
        <v/>
      </c>
      <c r="J926" s="77" t="str">
        <f t="shared" si="58"/>
        <v/>
      </c>
      <c r="K926" s="77">
        <f t="shared" si="59"/>
        <v>0</v>
      </c>
    </row>
    <row r="927" spans="1:11" s="77" customFormat="1">
      <c r="A927" s="82">
        <v>2016</v>
      </c>
      <c r="B927" s="82">
        <v>10684</v>
      </c>
      <c r="C927" s="83" t="s">
        <v>503</v>
      </c>
      <c r="D927" s="83" t="s">
        <v>504</v>
      </c>
      <c r="E927" s="84">
        <v>32334</v>
      </c>
      <c r="F927" s="85">
        <v>23.024000000000001</v>
      </c>
      <c r="G927" s="84" t="s">
        <v>514</v>
      </c>
      <c r="H927" s="86" t="str">
        <f t="shared" si="56"/>
        <v/>
      </c>
      <c r="I927" s="77" t="str">
        <f t="shared" si="57"/>
        <v/>
      </c>
      <c r="J927" s="77" t="str">
        <f t="shared" si="58"/>
        <v/>
      </c>
      <c r="K927" s="77">
        <f t="shared" si="59"/>
        <v>0</v>
      </c>
    </row>
    <row r="928" spans="1:11" s="77" customFormat="1">
      <c r="A928" s="82">
        <v>2016</v>
      </c>
      <c r="B928" s="82">
        <v>10864</v>
      </c>
      <c r="C928" s="83" t="s">
        <v>503</v>
      </c>
      <c r="D928" s="83" t="s">
        <v>504</v>
      </c>
      <c r="E928" s="84">
        <v>32224</v>
      </c>
      <c r="F928" s="85">
        <v>21.8</v>
      </c>
      <c r="G928" s="84" t="s">
        <v>514</v>
      </c>
      <c r="H928" s="86" t="str">
        <f t="shared" si="56"/>
        <v/>
      </c>
      <c r="I928" s="77" t="str">
        <f t="shared" si="57"/>
        <v/>
      </c>
      <c r="J928" s="77" t="str">
        <f t="shared" si="58"/>
        <v/>
      </c>
      <c r="K928" s="77">
        <f t="shared" si="59"/>
        <v>0</v>
      </c>
    </row>
    <row r="929" spans="1:11" s="77" customFormat="1">
      <c r="A929" s="82">
        <v>2016</v>
      </c>
      <c r="B929" s="82">
        <v>10864</v>
      </c>
      <c r="C929" s="83" t="s">
        <v>513</v>
      </c>
      <c r="D929" s="83" t="s">
        <v>504</v>
      </c>
      <c r="E929" s="84">
        <v>76311</v>
      </c>
      <c r="F929" s="85">
        <v>17.5</v>
      </c>
      <c r="G929" s="84" t="s">
        <v>514</v>
      </c>
      <c r="H929" s="86" t="str">
        <f t="shared" si="56"/>
        <v/>
      </c>
      <c r="I929" s="77" t="str">
        <f t="shared" si="57"/>
        <v/>
      </c>
      <c r="J929" s="77" t="str">
        <f t="shared" si="58"/>
        <v/>
      </c>
      <c r="K929" s="77">
        <f t="shared" si="59"/>
        <v>0</v>
      </c>
    </row>
    <row r="930" spans="1:11" s="77" customFormat="1">
      <c r="A930" s="82">
        <v>2016</v>
      </c>
      <c r="B930" s="82">
        <v>10865</v>
      </c>
      <c r="C930" s="83" t="s">
        <v>503</v>
      </c>
      <c r="D930" s="83" t="s">
        <v>504</v>
      </c>
      <c r="E930" s="84">
        <v>44604</v>
      </c>
      <c r="F930" s="85">
        <v>22</v>
      </c>
      <c r="G930" s="84" t="s">
        <v>514</v>
      </c>
      <c r="H930" s="86" t="str">
        <f t="shared" si="56"/>
        <v/>
      </c>
      <c r="I930" s="77" t="str">
        <f t="shared" si="57"/>
        <v/>
      </c>
      <c r="J930" s="77" t="str">
        <f t="shared" si="58"/>
        <v/>
      </c>
      <c r="K930" s="77">
        <f t="shared" si="59"/>
        <v>0</v>
      </c>
    </row>
    <row r="931" spans="1:11" s="77" customFormat="1">
      <c r="A931" s="82">
        <v>2016</v>
      </c>
      <c r="B931" s="82">
        <v>10865</v>
      </c>
      <c r="C931" s="83" t="s">
        <v>503</v>
      </c>
      <c r="D931" s="83" t="s">
        <v>504</v>
      </c>
      <c r="E931" s="84">
        <v>6414</v>
      </c>
      <c r="F931" s="85">
        <v>22</v>
      </c>
      <c r="G931" s="84" t="s">
        <v>514</v>
      </c>
      <c r="H931" s="86" t="str">
        <f t="shared" si="56"/>
        <v/>
      </c>
      <c r="I931" s="77" t="str">
        <f t="shared" si="57"/>
        <v/>
      </c>
      <c r="J931" s="77" t="str">
        <f t="shared" si="58"/>
        <v/>
      </c>
      <c r="K931" s="77">
        <f t="shared" si="59"/>
        <v>0</v>
      </c>
    </row>
    <row r="932" spans="1:11" s="77" customFormat="1">
      <c r="A932" s="82">
        <v>2016</v>
      </c>
      <c r="B932" s="82">
        <v>10865</v>
      </c>
      <c r="C932" s="83" t="s">
        <v>503</v>
      </c>
      <c r="D932" s="83" t="s">
        <v>504</v>
      </c>
      <c r="E932" s="84">
        <v>27778</v>
      </c>
      <c r="F932" s="85">
        <v>22</v>
      </c>
      <c r="G932" s="84" t="s">
        <v>514</v>
      </c>
      <c r="H932" s="86" t="str">
        <f t="shared" si="56"/>
        <v/>
      </c>
      <c r="I932" s="77" t="str">
        <f t="shared" si="57"/>
        <v/>
      </c>
      <c r="J932" s="77" t="str">
        <f t="shared" si="58"/>
        <v/>
      </c>
      <c r="K932" s="77">
        <f t="shared" si="59"/>
        <v>0</v>
      </c>
    </row>
    <row r="933" spans="1:11" s="77" customFormat="1">
      <c r="A933" s="82">
        <v>2016</v>
      </c>
      <c r="B933" s="82">
        <v>10865</v>
      </c>
      <c r="C933" s="83" t="s">
        <v>503</v>
      </c>
      <c r="D933" s="83" t="s">
        <v>504</v>
      </c>
      <c r="E933" s="84">
        <v>11780</v>
      </c>
      <c r="F933" s="85">
        <v>22</v>
      </c>
      <c r="G933" s="84" t="s">
        <v>514</v>
      </c>
      <c r="H933" s="86" t="str">
        <f t="shared" si="56"/>
        <v/>
      </c>
      <c r="I933" s="77" t="str">
        <f t="shared" si="57"/>
        <v/>
      </c>
      <c r="J933" s="77" t="str">
        <f t="shared" si="58"/>
        <v/>
      </c>
      <c r="K933" s="77">
        <f t="shared" si="59"/>
        <v>0</v>
      </c>
    </row>
    <row r="934" spans="1:11" s="77" customFormat="1">
      <c r="A934" s="82">
        <v>2016</v>
      </c>
      <c r="B934" s="82">
        <v>10865</v>
      </c>
      <c r="C934" s="83" t="s">
        <v>513</v>
      </c>
      <c r="D934" s="83" t="s">
        <v>504</v>
      </c>
      <c r="E934" s="84">
        <v>63912</v>
      </c>
      <c r="F934" s="85">
        <v>17.7</v>
      </c>
      <c r="G934" s="84" t="s">
        <v>514</v>
      </c>
      <c r="H934" s="86" t="str">
        <f t="shared" si="56"/>
        <v/>
      </c>
      <c r="I934" s="77" t="str">
        <f t="shared" si="57"/>
        <v/>
      </c>
      <c r="J934" s="77" t="str">
        <f t="shared" si="58"/>
        <v/>
      </c>
      <c r="K934" s="77">
        <f t="shared" si="59"/>
        <v>0</v>
      </c>
    </row>
    <row r="935" spans="1:11" s="77" customFormat="1">
      <c r="A935" s="82">
        <v>2016</v>
      </c>
      <c r="B935" s="82">
        <v>50282</v>
      </c>
      <c r="C935" s="83" t="s">
        <v>503</v>
      </c>
      <c r="D935" s="83" t="s">
        <v>504</v>
      </c>
      <c r="E935" s="84">
        <v>3891</v>
      </c>
      <c r="F935" s="85">
        <v>20.82</v>
      </c>
      <c r="G935" s="84" t="s">
        <v>514</v>
      </c>
      <c r="H935" s="86" t="str">
        <f t="shared" si="56"/>
        <v/>
      </c>
      <c r="I935" s="77" t="str">
        <f t="shared" si="57"/>
        <v/>
      </c>
      <c r="J935" s="77" t="str">
        <f t="shared" si="58"/>
        <v/>
      </c>
      <c r="K935" s="77">
        <f t="shared" si="59"/>
        <v>0</v>
      </c>
    </row>
    <row r="936" spans="1:11" s="77" customFormat="1">
      <c r="A936" s="82">
        <v>2016</v>
      </c>
      <c r="B936" s="82">
        <v>50282</v>
      </c>
      <c r="C936" s="83" t="s">
        <v>503</v>
      </c>
      <c r="D936" s="83" t="s">
        <v>504</v>
      </c>
      <c r="E936" s="84">
        <v>13466</v>
      </c>
      <c r="F936" s="85">
        <v>21.57</v>
      </c>
      <c r="G936" s="84" t="s">
        <v>514</v>
      </c>
      <c r="H936" s="86" t="str">
        <f t="shared" si="56"/>
        <v/>
      </c>
      <c r="I936" s="77" t="str">
        <f t="shared" si="57"/>
        <v/>
      </c>
      <c r="J936" s="77" t="str">
        <f t="shared" si="58"/>
        <v/>
      </c>
      <c r="K936" s="77">
        <f t="shared" si="59"/>
        <v>0</v>
      </c>
    </row>
    <row r="937" spans="1:11" s="77" customFormat="1">
      <c r="A937" s="82">
        <v>2016</v>
      </c>
      <c r="B937" s="82">
        <v>50282</v>
      </c>
      <c r="C937" s="83" t="s">
        <v>503</v>
      </c>
      <c r="D937" s="83" t="s">
        <v>504</v>
      </c>
      <c r="E937" s="84">
        <v>7225</v>
      </c>
      <c r="F937" s="85">
        <v>22.42</v>
      </c>
      <c r="G937" s="84" t="s">
        <v>514</v>
      </c>
      <c r="H937" s="86" t="str">
        <f t="shared" si="56"/>
        <v/>
      </c>
      <c r="I937" s="77" t="str">
        <f t="shared" si="57"/>
        <v/>
      </c>
      <c r="J937" s="77" t="str">
        <f t="shared" si="58"/>
        <v/>
      </c>
      <c r="K937" s="77">
        <f t="shared" si="59"/>
        <v>0</v>
      </c>
    </row>
    <row r="938" spans="1:11" s="77" customFormat="1">
      <c r="A938" s="82">
        <v>2016</v>
      </c>
      <c r="B938" s="82">
        <v>50447</v>
      </c>
      <c r="C938" s="83" t="s">
        <v>503</v>
      </c>
      <c r="D938" s="83" t="s">
        <v>504</v>
      </c>
      <c r="E938" s="84">
        <v>1237</v>
      </c>
      <c r="F938" s="85">
        <v>25.24</v>
      </c>
      <c r="G938" s="84" t="s">
        <v>514</v>
      </c>
      <c r="H938" s="86" t="str">
        <f t="shared" si="56"/>
        <v/>
      </c>
      <c r="I938" s="77" t="str">
        <f t="shared" si="57"/>
        <v/>
      </c>
      <c r="J938" s="77" t="str">
        <f t="shared" si="58"/>
        <v/>
      </c>
      <c r="K938" s="77">
        <f t="shared" si="59"/>
        <v>0</v>
      </c>
    </row>
    <row r="939" spans="1:11" s="77" customFormat="1">
      <c r="A939" s="82">
        <v>2016</v>
      </c>
      <c r="B939" s="82">
        <v>50481</v>
      </c>
      <c r="C939" s="83" t="s">
        <v>503</v>
      </c>
      <c r="D939" s="83" t="s">
        <v>504</v>
      </c>
      <c r="E939" s="84">
        <v>15524</v>
      </c>
      <c r="F939" s="85">
        <v>26.26</v>
      </c>
      <c r="G939" s="84" t="s">
        <v>514</v>
      </c>
      <c r="H939" s="86" t="str">
        <f t="shared" si="56"/>
        <v/>
      </c>
      <c r="I939" s="77" t="str">
        <f t="shared" si="57"/>
        <v/>
      </c>
      <c r="J939" s="77" t="str">
        <f t="shared" si="58"/>
        <v/>
      </c>
      <c r="K939" s="77">
        <f t="shared" si="59"/>
        <v>0</v>
      </c>
    </row>
    <row r="940" spans="1:11" s="77" customFormat="1">
      <c r="A940" s="82">
        <v>2016</v>
      </c>
      <c r="B940" s="82">
        <v>50481</v>
      </c>
      <c r="C940" s="83" t="s">
        <v>503</v>
      </c>
      <c r="D940" s="83" t="s">
        <v>504</v>
      </c>
      <c r="E940" s="84">
        <v>24019</v>
      </c>
      <c r="F940" s="85">
        <v>26.07</v>
      </c>
      <c r="G940" s="84" t="s">
        <v>514</v>
      </c>
      <c r="H940" s="86" t="str">
        <f t="shared" si="56"/>
        <v/>
      </c>
      <c r="I940" s="77" t="str">
        <f t="shared" si="57"/>
        <v/>
      </c>
      <c r="J940" s="77" t="str">
        <f t="shared" si="58"/>
        <v/>
      </c>
      <c r="K940" s="77">
        <f t="shared" si="59"/>
        <v>0</v>
      </c>
    </row>
    <row r="941" spans="1:11" s="77" customFormat="1">
      <c r="A941" s="82">
        <v>2016</v>
      </c>
      <c r="B941" s="82">
        <v>50481</v>
      </c>
      <c r="C941" s="83" t="s">
        <v>503</v>
      </c>
      <c r="D941" s="83" t="s">
        <v>504</v>
      </c>
      <c r="E941" s="84">
        <v>40130</v>
      </c>
      <c r="F941" s="85">
        <v>27.17</v>
      </c>
      <c r="G941" s="84" t="s">
        <v>514</v>
      </c>
      <c r="H941" s="86" t="str">
        <f t="shared" si="56"/>
        <v/>
      </c>
      <c r="I941" s="77" t="str">
        <f t="shared" si="57"/>
        <v/>
      </c>
      <c r="J941" s="77" t="str">
        <f t="shared" si="58"/>
        <v/>
      </c>
      <c r="K941" s="77">
        <f t="shared" si="59"/>
        <v>0</v>
      </c>
    </row>
    <row r="942" spans="1:11" s="77" customFormat="1">
      <c r="A942" s="82">
        <v>2016</v>
      </c>
      <c r="B942" s="82">
        <v>50481</v>
      </c>
      <c r="C942" s="83" t="s">
        <v>503</v>
      </c>
      <c r="D942" s="83" t="s">
        <v>504</v>
      </c>
      <c r="E942" s="84">
        <v>17574</v>
      </c>
      <c r="F942" s="85">
        <v>26.18</v>
      </c>
      <c r="G942" s="84" t="s">
        <v>514</v>
      </c>
      <c r="H942" s="86" t="str">
        <f t="shared" si="56"/>
        <v/>
      </c>
      <c r="I942" s="77" t="str">
        <f t="shared" si="57"/>
        <v/>
      </c>
      <c r="J942" s="77" t="str">
        <f t="shared" si="58"/>
        <v/>
      </c>
      <c r="K942" s="77">
        <f t="shared" si="59"/>
        <v>0</v>
      </c>
    </row>
    <row r="943" spans="1:11" s="77" customFormat="1">
      <c r="A943" s="82">
        <v>2016</v>
      </c>
      <c r="B943" s="82">
        <v>50481</v>
      </c>
      <c r="C943" s="83" t="s">
        <v>503</v>
      </c>
      <c r="D943" s="83" t="s">
        <v>504</v>
      </c>
      <c r="E943" s="84">
        <v>19529</v>
      </c>
      <c r="F943" s="85">
        <v>26.16</v>
      </c>
      <c r="G943" s="84" t="s">
        <v>514</v>
      </c>
      <c r="H943" s="86" t="str">
        <f t="shared" si="56"/>
        <v/>
      </c>
      <c r="I943" s="77" t="str">
        <f t="shared" si="57"/>
        <v/>
      </c>
      <c r="J943" s="77" t="str">
        <f t="shared" si="58"/>
        <v/>
      </c>
      <c r="K943" s="77">
        <f t="shared" si="59"/>
        <v>0</v>
      </c>
    </row>
    <row r="944" spans="1:11" s="77" customFormat="1">
      <c r="A944" s="82">
        <v>2016</v>
      </c>
      <c r="B944" s="82">
        <v>50491</v>
      </c>
      <c r="C944" s="83" t="s">
        <v>503</v>
      </c>
      <c r="D944" s="83" t="s">
        <v>504</v>
      </c>
      <c r="E944" s="84">
        <v>13312</v>
      </c>
      <c r="F944" s="85">
        <v>25</v>
      </c>
      <c r="G944" s="84" t="s">
        <v>514</v>
      </c>
      <c r="H944" s="86" t="str">
        <f t="shared" si="56"/>
        <v/>
      </c>
      <c r="I944" s="77" t="str">
        <f t="shared" si="57"/>
        <v/>
      </c>
      <c r="J944" s="77" t="str">
        <f t="shared" si="58"/>
        <v/>
      </c>
      <c r="K944" s="77">
        <f t="shared" si="59"/>
        <v>0</v>
      </c>
    </row>
    <row r="945" spans="1:11" s="77" customFormat="1">
      <c r="A945" s="82">
        <v>2016</v>
      </c>
      <c r="B945" s="82">
        <v>50491</v>
      </c>
      <c r="C945" s="83" t="s">
        <v>503</v>
      </c>
      <c r="D945" s="83" t="s">
        <v>504</v>
      </c>
      <c r="E945" s="84">
        <v>11374</v>
      </c>
      <c r="F945" s="85">
        <v>24.28</v>
      </c>
      <c r="G945" s="84" t="s">
        <v>514</v>
      </c>
      <c r="H945" s="86" t="str">
        <f t="shared" si="56"/>
        <v/>
      </c>
      <c r="I945" s="77" t="str">
        <f t="shared" si="57"/>
        <v/>
      </c>
      <c r="J945" s="77" t="str">
        <f t="shared" si="58"/>
        <v/>
      </c>
      <c r="K945" s="77">
        <f t="shared" si="59"/>
        <v>0</v>
      </c>
    </row>
    <row r="946" spans="1:11" s="77" customFormat="1">
      <c r="A946" s="82">
        <v>2016</v>
      </c>
      <c r="B946" s="82">
        <v>50806</v>
      </c>
      <c r="C946" s="83" t="s">
        <v>503</v>
      </c>
      <c r="D946" s="83" t="s">
        <v>504</v>
      </c>
      <c r="E946" s="84">
        <v>7519</v>
      </c>
      <c r="F946" s="85">
        <v>24.8</v>
      </c>
      <c r="G946" s="84" t="s">
        <v>514</v>
      </c>
      <c r="H946" s="86" t="str">
        <f t="shared" si="56"/>
        <v/>
      </c>
      <c r="I946" s="77" t="str">
        <f t="shared" si="57"/>
        <v/>
      </c>
      <c r="J946" s="77" t="str">
        <f t="shared" si="58"/>
        <v/>
      </c>
      <c r="K946" s="77">
        <f t="shared" si="59"/>
        <v>0</v>
      </c>
    </row>
    <row r="947" spans="1:11" s="77" customFormat="1">
      <c r="A947" s="82">
        <v>2016</v>
      </c>
      <c r="B947" s="82">
        <v>50900</v>
      </c>
      <c r="C947" s="83" t="s">
        <v>503</v>
      </c>
      <c r="D947" s="83" t="s">
        <v>504</v>
      </c>
      <c r="E947" s="84">
        <v>31874</v>
      </c>
      <c r="F947" s="85">
        <v>25.38</v>
      </c>
      <c r="G947" s="84" t="s">
        <v>514</v>
      </c>
      <c r="H947" s="86" t="str">
        <f t="shared" si="56"/>
        <v/>
      </c>
      <c r="I947" s="77" t="str">
        <f t="shared" si="57"/>
        <v/>
      </c>
      <c r="J947" s="77" t="str">
        <f t="shared" si="58"/>
        <v/>
      </c>
      <c r="K947" s="77">
        <f t="shared" si="59"/>
        <v>0</v>
      </c>
    </row>
    <row r="948" spans="1:11" s="77" customFormat="1">
      <c r="A948" s="82">
        <v>2016</v>
      </c>
      <c r="B948" s="82">
        <v>50969</v>
      </c>
      <c r="C948" s="83" t="s">
        <v>503</v>
      </c>
      <c r="D948" s="83" t="s">
        <v>504</v>
      </c>
      <c r="E948" s="84">
        <v>6118</v>
      </c>
      <c r="F948" s="85">
        <v>22.65</v>
      </c>
      <c r="G948" s="84" t="s">
        <v>514</v>
      </c>
      <c r="H948" s="86" t="str">
        <f t="shared" si="56"/>
        <v/>
      </c>
      <c r="I948" s="77" t="str">
        <f t="shared" si="57"/>
        <v/>
      </c>
      <c r="J948" s="77" t="str">
        <f t="shared" si="58"/>
        <v/>
      </c>
      <c r="K948" s="77">
        <f t="shared" si="59"/>
        <v>0</v>
      </c>
    </row>
    <row r="949" spans="1:11" s="77" customFormat="1">
      <c r="A949" s="82">
        <v>2016</v>
      </c>
      <c r="B949" s="82">
        <v>50976</v>
      </c>
      <c r="C949" s="83" t="s">
        <v>503</v>
      </c>
      <c r="D949" s="83" t="s">
        <v>504</v>
      </c>
      <c r="E949" s="84">
        <v>12371</v>
      </c>
      <c r="F949" s="85">
        <v>25.25</v>
      </c>
      <c r="G949" s="84" t="s">
        <v>514</v>
      </c>
      <c r="H949" s="86" t="str">
        <f t="shared" si="56"/>
        <v/>
      </c>
      <c r="I949" s="77" t="str">
        <f t="shared" si="57"/>
        <v/>
      </c>
      <c r="J949" s="77" t="str">
        <f t="shared" si="58"/>
        <v/>
      </c>
      <c r="K949" s="77">
        <f t="shared" si="59"/>
        <v>0</v>
      </c>
    </row>
    <row r="950" spans="1:11" s="77" customFormat="1">
      <c r="A950" s="82">
        <v>2016</v>
      </c>
      <c r="B950" s="82">
        <v>52007</v>
      </c>
      <c r="C950" s="83" t="s">
        <v>503</v>
      </c>
      <c r="D950" s="83" t="s">
        <v>504</v>
      </c>
      <c r="E950" s="84">
        <v>10000</v>
      </c>
      <c r="F950" s="85">
        <v>25.172000000000001</v>
      </c>
      <c r="G950" s="84">
        <v>215.1</v>
      </c>
      <c r="H950" s="86">
        <f t="shared" si="56"/>
        <v>541449.72</v>
      </c>
      <c r="I950" s="77">
        <f t="shared" si="57"/>
        <v>10000</v>
      </c>
      <c r="J950" s="77">
        <f t="shared" si="58"/>
        <v>251720</v>
      </c>
      <c r="K950" s="77">
        <f t="shared" si="59"/>
        <v>0</v>
      </c>
    </row>
    <row r="951" spans="1:11" s="77" customFormat="1">
      <c r="A951" s="82">
        <v>2016</v>
      </c>
      <c r="B951" s="82">
        <v>52151</v>
      </c>
      <c r="C951" s="83" t="s">
        <v>503</v>
      </c>
      <c r="D951" s="83" t="s">
        <v>504</v>
      </c>
      <c r="E951" s="84">
        <v>9999</v>
      </c>
      <c r="F951" s="85">
        <v>26.4</v>
      </c>
      <c r="G951" s="84" t="s">
        <v>514</v>
      </c>
      <c r="H951" s="86" t="str">
        <f t="shared" si="56"/>
        <v/>
      </c>
      <c r="I951" s="77" t="str">
        <f t="shared" si="57"/>
        <v/>
      </c>
      <c r="J951" s="77" t="str">
        <f t="shared" si="58"/>
        <v/>
      </c>
      <c r="K951" s="77">
        <f t="shared" si="59"/>
        <v>0</v>
      </c>
    </row>
    <row r="952" spans="1:11" s="77" customFormat="1">
      <c r="A952" s="82">
        <v>2016</v>
      </c>
      <c r="B952" s="82">
        <v>54081</v>
      </c>
      <c r="C952" s="83" t="s">
        <v>503</v>
      </c>
      <c r="D952" s="83" t="s">
        <v>504</v>
      </c>
      <c r="E952" s="84">
        <v>22311</v>
      </c>
      <c r="F952" s="85">
        <v>25.77</v>
      </c>
      <c r="G952" s="84" t="s">
        <v>514</v>
      </c>
      <c r="H952" s="86" t="str">
        <f t="shared" si="56"/>
        <v/>
      </c>
      <c r="I952" s="77" t="str">
        <f t="shared" si="57"/>
        <v/>
      </c>
      <c r="J952" s="77" t="str">
        <f t="shared" si="58"/>
        <v/>
      </c>
      <c r="K952" s="77">
        <f t="shared" si="59"/>
        <v>0</v>
      </c>
    </row>
    <row r="953" spans="1:11" s="77" customFormat="1">
      <c r="A953" s="82">
        <v>2016</v>
      </c>
      <c r="B953" s="82">
        <v>54081</v>
      </c>
      <c r="C953" s="83" t="s">
        <v>503</v>
      </c>
      <c r="D953" s="83" t="s">
        <v>504</v>
      </c>
      <c r="E953" s="84">
        <v>11254</v>
      </c>
      <c r="F953" s="85">
        <v>25.65</v>
      </c>
      <c r="G953" s="84" t="s">
        <v>514</v>
      </c>
      <c r="H953" s="86" t="str">
        <f t="shared" si="56"/>
        <v/>
      </c>
      <c r="I953" s="77" t="str">
        <f t="shared" si="57"/>
        <v/>
      </c>
      <c r="J953" s="77" t="str">
        <f t="shared" si="58"/>
        <v/>
      </c>
      <c r="K953" s="77">
        <f t="shared" si="59"/>
        <v>0</v>
      </c>
    </row>
    <row r="954" spans="1:11" s="77" customFormat="1">
      <c r="A954" s="82">
        <v>2016</v>
      </c>
      <c r="B954" s="82">
        <v>54101</v>
      </c>
      <c r="C954" s="83" t="s">
        <v>503</v>
      </c>
      <c r="D954" s="83" t="s">
        <v>504</v>
      </c>
      <c r="E954" s="84">
        <v>5043</v>
      </c>
      <c r="F954" s="85">
        <v>26.654</v>
      </c>
      <c r="G954" s="84" t="s">
        <v>514</v>
      </c>
      <c r="H954" s="86" t="str">
        <f t="shared" si="56"/>
        <v/>
      </c>
      <c r="I954" s="77" t="str">
        <f t="shared" si="57"/>
        <v/>
      </c>
      <c r="J954" s="77" t="str">
        <f t="shared" si="58"/>
        <v/>
      </c>
      <c r="K954" s="77">
        <f t="shared" si="59"/>
        <v>0</v>
      </c>
    </row>
    <row r="955" spans="1:11" s="77" customFormat="1">
      <c r="A955" s="82">
        <v>2016</v>
      </c>
      <c r="B955" s="82">
        <v>54101</v>
      </c>
      <c r="C955" s="83" t="s">
        <v>503</v>
      </c>
      <c r="D955" s="83" t="s">
        <v>504</v>
      </c>
      <c r="E955" s="84">
        <v>3373</v>
      </c>
      <c r="F955" s="85">
        <v>25.32</v>
      </c>
      <c r="G955" s="84" t="s">
        <v>514</v>
      </c>
      <c r="H955" s="86" t="str">
        <f t="shared" si="56"/>
        <v/>
      </c>
      <c r="I955" s="77" t="str">
        <f t="shared" si="57"/>
        <v/>
      </c>
      <c r="J955" s="77" t="str">
        <f t="shared" si="58"/>
        <v/>
      </c>
      <c r="K955" s="77">
        <f t="shared" si="59"/>
        <v>0</v>
      </c>
    </row>
    <row r="956" spans="1:11" s="77" customFormat="1">
      <c r="A956" s="82">
        <v>2016</v>
      </c>
      <c r="B956" s="82">
        <v>54101</v>
      </c>
      <c r="C956" s="83" t="s">
        <v>503</v>
      </c>
      <c r="D956" s="83" t="s">
        <v>504</v>
      </c>
      <c r="E956" s="84">
        <v>3404</v>
      </c>
      <c r="F956" s="85">
        <v>24.256</v>
      </c>
      <c r="G956" s="84" t="s">
        <v>514</v>
      </c>
      <c r="H956" s="86" t="str">
        <f t="shared" si="56"/>
        <v/>
      </c>
      <c r="I956" s="77" t="str">
        <f t="shared" si="57"/>
        <v/>
      </c>
      <c r="J956" s="77" t="str">
        <f t="shared" si="58"/>
        <v/>
      </c>
      <c r="K956" s="77">
        <f t="shared" si="59"/>
        <v>0</v>
      </c>
    </row>
    <row r="957" spans="1:11" s="77" customFormat="1">
      <c r="A957" s="82">
        <v>2016</v>
      </c>
      <c r="B957" s="82">
        <v>54104</v>
      </c>
      <c r="C957" s="83" t="s">
        <v>503</v>
      </c>
      <c r="D957" s="83" t="s">
        <v>504</v>
      </c>
      <c r="E957" s="84">
        <v>5782</v>
      </c>
      <c r="F957" s="85">
        <v>24</v>
      </c>
      <c r="G957" s="84" t="s">
        <v>514</v>
      </c>
      <c r="H957" s="86" t="str">
        <f t="shared" si="56"/>
        <v/>
      </c>
      <c r="I957" s="77" t="str">
        <f t="shared" si="57"/>
        <v/>
      </c>
      <c r="J957" s="77" t="str">
        <f t="shared" si="58"/>
        <v/>
      </c>
      <c r="K957" s="77">
        <f t="shared" si="59"/>
        <v>0</v>
      </c>
    </row>
    <row r="958" spans="1:11" s="77" customFormat="1">
      <c r="A958" s="82">
        <v>2016</v>
      </c>
      <c r="B958" s="82">
        <v>54304</v>
      </c>
      <c r="C958" s="83" t="s">
        <v>503</v>
      </c>
      <c r="D958" s="83" t="s">
        <v>504</v>
      </c>
      <c r="E958" s="84">
        <v>11792</v>
      </c>
      <c r="F958" s="85">
        <v>24.53</v>
      </c>
      <c r="G958" s="84" t="s">
        <v>514</v>
      </c>
      <c r="H958" s="86" t="str">
        <f t="shared" si="56"/>
        <v/>
      </c>
      <c r="I958" s="77" t="str">
        <f t="shared" si="57"/>
        <v/>
      </c>
      <c r="J958" s="77" t="str">
        <f t="shared" si="58"/>
        <v/>
      </c>
      <c r="K958" s="77">
        <f t="shared" si="59"/>
        <v>0</v>
      </c>
    </row>
    <row r="959" spans="1:11" s="77" customFormat="1">
      <c r="A959" s="82">
        <v>2016</v>
      </c>
      <c r="B959" s="82">
        <v>54358</v>
      </c>
      <c r="C959" s="83" t="s">
        <v>503</v>
      </c>
      <c r="D959" s="83" t="s">
        <v>504</v>
      </c>
      <c r="E959" s="84">
        <v>3034</v>
      </c>
      <c r="F959" s="85">
        <v>25.76</v>
      </c>
      <c r="G959" s="84" t="s">
        <v>514</v>
      </c>
      <c r="H959" s="86" t="str">
        <f t="shared" si="56"/>
        <v/>
      </c>
      <c r="I959" s="77" t="str">
        <f t="shared" si="57"/>
        <v/>
      </c>
      <c r="J959" s="77" t="str">
        <f t="shared" si="58"/>
        <v/>
      </c>
      <c r="K959" s="77">
        <f t="shared" si="59"/>
        <v>0</v>
      </c>
    </row>
    <row r="960" spans="1:11" s="77" customFormat="1">
      <c r="A960" s="82">
        <v>2016</v>
      </c>
      <c r="B960" s="82">
        <v>54638</v>
      </c>
      <c r="C960" s="83" t="s">
        <v>503</v>
      </c>
      <c r="D960" s="83" t="s">
        <v>504</v>
      </c>
      <c r="E960" s="84">
        <v>5279</v>
      </c>
      <c r="F960" s="85">
        <v>23.51</v>
      </c>
      <c r="G960" s="84" t="s">
        <v>514</v>
      </c>
      <c r="H960" s="86" t="str">
        <f t="shared" si="56"/>
        <v/>
      </c>
      <c r="I960" s="77" t="str">
        <f t="shared" si="57"/>
        <v/>
      </c>
      <c r="J960" s="77" t="str">
        <f t="shared" si="58"/>
        <v/>
      </c>
      <c r="K960" s="77">
        <f t="shared" si="59"/>
        <v>0</v>
      </c>
    </row>
    <row r="961" spans="1:11" s="77" customFormat="1">
      <c r="A961" s="82">
        <v>2016</v>
      </c>
      <c r="B961" s="82">
        <v>54638</v>
      </c>
      <c r="C961" s="83" t="s">
        <v>503</v>
      </c>
      <c r="D961" s="83" t="s">
        <v>504</v>
      </c>
      <c r="E961" s="84">
        <v>5106</v>
      </c>
      <c r="F961" s="85">
        <v>24.1</v>
      </c>
      <c r="G961" s="84" t="s">
        <v>514</v>
      </c>
      <c r="H961" s="86" t="str">
        <f t="shared" si="56"/>
        <v/>
      </c>
      <c r="I961" s="77" t="str">
        <f t="shared" si="57"/>
        <v/>
      </c>
      <c r="J961" s="77" t="str">
        <f t="shared" si="58"/>
        <v/>
      </c>
      <c r="K961" s="77">
        <f t="shared" si="59"/>
        <v>0</v>
      </c>
    </row>
    <row r="962" spans="1:11" s="77" customFormat="1">
      <c r="A962" s="82">
        <v>2016</v>
      </c>
      <c r="B962" s="82">
        <v>54638</v>
      </c>
      <c r="C962" s="83" t="s">
        <v>503</v>
      </c>
      <c r="D962" s="83" t="s">
        <v>504</v>
      </c>
      <c r="E962" s="84">
        <v>1814</v>
      </c>
      <c r="F962" s="85">
        <v>26.03</v>
      </c>
      <c r="G962" s="84" t="s">
        <v>514</v>
      </c>
      <c r="H962" s="86" t="str">
        <f t="shared" si="56"/>
        <v/>
      </c>
      <c r="I962" s="77" t="str">
        <f t="shared" si="57"/>
        <v/>
      </c>
      <c r="J962" s="77" t="str">
        <f t="shared" si="58"/>
        <v/>
      </c>
      <c r="K962" s="77">
        <f t="shared" si="59"/>
        <v>0</v>
      </c>
    </row>
    <row r="963" spans="1:11" s="77" customFormat="1">
      <c r="A963" s="82">
        <v>2016</v>
      </c>
      <c r="B963" s="82">
        <v>55076</v>
      </c>
      <c r="C963" s="83" t="s">
        <v>512</v>
      </c>
      <c r="D963" s="83" t="s">
        <v>504</v>
      </c>
      <c r="E963" s="84">
        <v>240342</v>
      </c>
      <c r="F963" s="85">
        <v>10.53</v>
      </c>
      <c r="G963" s="84" t="s">
        <v>514</v>
      </c>
      <c r="H963" s="86" t="str">
        <f t="shared" si="56"/>
        <v/>
      </c>
      <c r="I963" s="77" t="str">
        <f t="shared" si="57"/>
        <v/>
      </c>
      <c r="J963" s="77" t="str">
        <f t="shared" si="58"/>
        <v/>
      </c>
      <c r="K963" s="77">
        <f t="shared" si="59"/>
        <v>1</v>
      </c>
    </row>
    <row r="964" spans="1:11" s="77" customFormat="1">
      <c r="A964" s="82">
        <v>2016</v>
      </c>
      <c r="B964" s="82">
        <v>55856</v>
      </c>
      <c r="C964" s="83" t="s">
        <v>503</v>
      </c>
      <c r="D964" s="83" t="s">
        <v>504</v>
      </c>
      <c r="E964" s="84">
        <v>473713</v>
      </c>
      <c r="F964" s="85">
        <v>16.61</v>
      </c>
      <c r="G964" s="84" t="s">
        <v>514</v>
      </c>
      <c r="H964" s="86" t="str">
        <f t="shared" si="56"/>
        <v/>
      </c>
      <c r="I964" s="77" t="str">
        <f t="shared" si="57"/>
        <v/>
      </c>
      <c r="J964" s="77" t="str">
        <f t="shared" si="58"/>
        <v/>
      </c>
      <c r="K964" s="77">
        <f t="shared" si="59"/>
        <v>0</v>
      </c>
    </row>
    <row r="965" spans="1:11" s="77" customFormat="1">
      <c r="A965" s="82">
        <v>2016</v>
      </c>
      <c r="B965" s="82">
        <v>56068</v>
      </c>
      <c r="C965" s="83" t="s">
        <v>513</v>
      </c>
      <c r="D965" s="83" t="s">
        <v>504</v>
      </c>
      <c r="E965" s="84">
        <v>311087</v>
      </c>
      <c r="F965" s="85">
        <v>17.61</v>
      </c>
      <c r="G965" s="84">
        <v>209.7</v>
      </c>
      <c r="H965" s="86">
        <f t="shared" si="56"/>
        <v>11487873.620790001</v>
      </c>
      <c r="I965" s="77">
        <f t="shared" si="57"/>
        <v>311087</v>
      </c>
      <c r="J965" s="77">
        <f t="shared" si="58"/>
        <v>5478242.0699999994</v>
      </c>
      <c r="K965" s="77">
        <f t="shared" si="59"/>
        <v>0</v>
      </c>
    </row>
    <row r="966" spans="1:11" s="77" customFormat="1">
      <c r="A966" s="82">
        <v>2016</v>
      </c>
      <c r="B966" s="82">
        <v>56224</v>
      </c>
      <c r="C966" s="83" t="s">
        <v>513</v>
      </c>
      <c r="D966" s="83" t="s">
        <v>504</v>
      </c>
      <c r="E966" s="84">
        <v>43108</v>
      </c>
      <c r="F966" s="85">
        <v>17.966000000000001</v>
      </c>
      <c r="G966" s="84" t="s">
        <v>514</v>
      </c>
      <c r="H966" s="86" t="str">
        <f t="shared" si="56"/>
        <v/>
      </c>
      <c r="I966" s="77" t="str">
        <f t="shared" si="57"/>
        <v/>
      </c>
      <c r="J966" s="77" t="str">
        <f t="shared" si="58"/>
        <v/>
      </c>
      <c r="K966" s="77">
        <f t="shared" si="59"/>
        <v>0</v>
      </c>
    </row>
    <row r="967" spans="1:11" s="77" customFormat="1">
      <c r="A967" s="82">
        <v>2016</v>
      </c>
      <c r="B967" s="82">
        <v>56319</v>
      </c>
      <c r="C967" s="83" t="s">
        <v>513</v>
      </c>
      <c r="D967" s="83" t="s">
        <v>504</v>
      </c>
      <c r="E967" s="84">
        <v>47251</v>
      </c>
      <c r="F967" s="85">
        <v>16.12</v>
      </c>
      <c r="G967" s="84">
        <v>103.4</v>
      </c>
      <c r="H967" s="86">
        <f t="shared" ref="H967:H1030" si="60">IF(I967="","",G967/100*F967*E967)</f>
        <v>787583.44808</v>
      </c>
      <c r="I967" s="77">
        <f t="shared" ref="I967:I1030" si="61">IF(OR(G967=".",F967=".",E967="."),"",E967)</f>
        <v>47251</v>
      </c>
      <c r="J967" s="77">
        <f t="shared" ref="J967:J1030" si="62">IF(I967="","",F967*I967)</f>
        <v>761686.12</v>
      </c>
      <c r="K967" s="77">
        <f t="shared" ref="K967:K1030" si="63">IF(C967="LIG",1,0)</f>
        <v>0</v>
      </c>
    </row>
    <row r="968" spans="1:11" s="77" customFormat="1">
      <c r="A968" s="82">
        <v>2016</v>
      </c>
      <c r="B968" s="82">
        <v>56456</v>
      </c>
      <c r="C968" s="83" t="s">
        <v>513</v>
      </c>
      <c r="D968" s="83" t="s">
        <v>504</v>
      </c>
      <c r="E968" s="84">
        <v>98773</v>
      </c>
      <c r="F968" s="85">
        <v>17.7</v>
      </c>
      <c r="G968" s="84" t="s">
        <v>514</v>
      </c>
      <c r="H968" s="86" t="str">
        <f t="shared" si="60"/>
        <v/>
      </c>
      <c r="I968" s="77" t="str">
        <f t="shared" si="61"/>
        <v/>
      </c>
      <c r="J968" s="77" t="str">
        <f t="shared" si="62"/>
        <v/>
      </c>
      <c r="K968" s="77">
        <f t="shared" si="63"/>
        <v>0</v>
      </c>
    </row>
    <row r="969" spans="1:11" s="77" customFormat="1">
      <c r="A969" s="82">
        <v>2016</v>
      </c>
      <c r="B969" s="82">
        <v>56456</v>
      </c>
      <c r="C969" s="83" t="s">
        <v>513</v>
      </c>
      <c r="D969" s="83" t="s">
        <v>504</v>
      </c>
      <c r="E969" s="84">
        <v>131224</v>
      </c>
      <c r="F969" s="85">
        <v>18</v>
      </c>
      <c r="G969" s="84" t="s">
        <v>514</v>
      </c>
      <c r="H969" s="86" t="str">
        <f t="shared" si="60"/>
        <v/>
      </c>
      <c r="I969" s="77" t="str">
        <f t="shared" si="61"/>
        <v/>
      </c>
      <c r="J969" s="77" t="str">
        <f t="shared" si="62"/>
        <v/>
      </c>
      <c r="K969" s="77">
        <f t="shared" si="63"/>
        <v>0</v>
      </c>
    </row>
    <row r="970" spans="1:11" s="77" customFormat="1">
      <c r="A970" s="82">
        <v>2016</v>
      </c>
      <c r="B970" s="82">
        <v>56564</v>
      </c>
      <c r="C970" s="83" t="s">
        <v>513</v>
      </c>
      <c r="D970" s="83" t="s">
        <v>504</v>
      </c>
      <c r="E970" s="84">
        <v>122</v>
      </c>
      <c r="F970" s="85">
        <v>17.7</v>
      </c>
      <c r="G970" s="84">
        <v>222.2</v>
      </c>
      <c r="H970" s="86">
        <f t="shared" si="60"/>
        <v>4798.1868000000004</v>
      </c>
      <c r="I970" s="77">
        <f t="shared" si="61"/>
        <v>122</v>
      </c>
      <c r="J970" s="77">
        <f t="shared" si="62"/>
        <v>2159.4</v>
      </c>
      <c r="K970" s="77">
        <f t="shared" si="63"/>
        <v>0</v>
      </c>
    </row>
    <row r="971" spans="1:11" s="77" customFormat="1">
      <c r="A971" s="82">
        <v>2016</v>
      </c>
      <c r="B971" s="82">
        <v>56564</v>
      </c>
      <c r="C971" s="83" t="s">
        <v>513</v>
      </c>
      <c r="D971" s="83" t="s">
        <v>504</v>
      </c>
      <c r="E971" s="84">
        <v>16405</v>
      </c>
      <c r="F971" s="85">
        <v>17.161999999999999</v>
      </c>
      <c r="G971" s="84">
        <v>232.5</v>
      </c>
      <c r="H971" s="86">
        <f t="shared" si="60"/>
        <v>654586.56825000001</v>
      </c>
      <c r="I971" s="77">
        <f t="shared" si="61"/>
        <v>16405</v>
      </c>
      <c r="J971" s="77">
        <f t="shared" si="62"/>
        <v>281542.61</v>
      </c>
      <c r="K971" s="77">
        <f t="shared" si="63"/>
        <v>0</v>
      </c>
    </row>
    <row r="972" spans="1:11" s="77" customFormat="1">
      <c r="A972" s="82">
        <v>2016</v>
      </c>
      <c r="B972" s="82">
        <v>56564</v>
      </c>
      <c r="C972" s="83" t="s">
        <v>513</v>
      </c>
      <c r="D972" s="83" t="s">
        <v>504</v>
      </c>
      <c r="E972" s="84">
        <v>242</v>
      </c>
      <c r="F972" s="85">
        <v>17.827999999999999</v>
      </c>
      <c r="G972" s="84">
        <v>221.6</v>
      </c>
      <c r="H972" s="86">
        <f t="shared" si="60"/>
        <v>9560.6572159999978</v>
      </c>
      <c r="I972" s="77">
        <f t="shared" si="61"/>
        <v>242</v>
      </c>
      <c r="J972" s="77">
        <f t="shared" si="62"/>
        <v>4314.3760000000002</v>
      </c>
      <c r="K972" s="77">
        <f t="shared" si="63"/>
        <v>0</v>
      </c>
    </row>
    <row r="973" spans="1:11" s="77" customFormat="1">
      <c r="A973" s="82">
        <v>2016</v>
      </c>
      <c r="B973" s="82">
        <v>56564</v>
      </c>
      <c r="C973" s="83" t="s">
        <v>513</v>
      </c>
      <c r="D973" s="83" t="s">
        <v>504</v>
      </c>
      <c r="E973" s="84">
        <v>240</v>
      </c>
      <c r="F973" s="85">
        <v>17.844000000000001</v>
      </c>
      <c r="G973" s="84">
        <v>222.2</v>
      </c>
      <c r="H973" s="86">
        <f t="shared" si="60"/>
        <v>9515.848320000001</v>
      </c>
      <c r="I973" s="77">
        <f t="shared" si="61"/>
        <v>240</v>
      </c>
      <c r="J973" s="77">
        <f t="shared" si="62"/>
        <v>4282.5600000000004</v>
      </c>
      <c r="K973" s="77">
        <f t="shared" si="63"/>
        <v>0</v>
      </c>
    </row>
    <row r="974" spans="1:11" s="77" customFormat="1">
      <c r="A974" s="82">
        <v>2016</v>
      </c>
      <c r="B974" s="82">
        <v>56564</v>
      </c>
      <c r="C974" s="83" t="s">
        <v>513</v>
      </c>
      <c r="D974" s="83" t="s">
        <v>504</v>
      </c>
      <c r="E974" s="84">
        <v>81485</v>
      </c>
      <c r="F974" s="85">
        <v>17.986000000000001</v>
      </c>
      <c r="G974" s="84">
        <v>213.9</v>
      </c>
      <c r="H974" s="86">
        <f t="shared" si="60"/>
        <v>3134895.3201900003</v>
      </c>
      <c r="I974" s="77">
        <f t="shared" si="61"/>
        <v>81485</v>
      </c>
      <c r="J974" s="77">
        <f t="shared" si="62"/>
        <v>1465589.21</v>
      </c>
      <c r="K974" s="77">
        <f t="shared" si="63"/>
        <v>0</v>
      </c>
    </row>
    <row r="975" spans="1:11" s="77" customFormat="1">
      <c r="A975" s="82">
        <v>2016</v>
      </c>
      <c r="B975" s="82">
        <v>56564</v>
      </c>
      <c r="C975" s="83" t="s">
        <v>513</v>
      </c>
      <c r="D975" s="83" t="s">
        <v>504</v>
      </c>
      <c r="E975" s="84">
        <v>48168</v>
      </c>
      <c r="F975" s="85">
        <v>18.277999999999999</v>
      </c>
      <c r="G975" s="84">
        <v>213</v>
      </c>
      <c r="H975" s="86">
        <f t="shared" si="60"/>
        <v>1875283.3195199999</v>
      </c>
      <c r="I975" s="77">
        <f t="shared" si="61"/>
        <v>48168</v>
      </c>
      <c r="J975" s="77">
        <f t="shared" si="62"/>
        <v>880414.70399999991</v>
      </c>
      <c r="K975" s="77">
        <f t="shared" si="63"/>
        <v>0</v>
      </c>
    </row>
    <row r="976" spans="1:11" s="77" customFormat="1">
      <c r="A976" s="82">
        <v>2016</v>
      </c>
      <c r="B976" s="82">
        <v>56564</v>
      </c>
      <c r="C976" s="83" t="s">
        <v>513</v>
      </c>
      <c r="D976" s="83" t="s">
        <v>504</v>
      </c>
      <c r="E976" s="84">
        <v>16407</v>
      </c>
      <c r="F976" s="85">
        <v>17.68</v>
      </c>
      <c r="G976" s="84">
        <v>215.2</v>
      </c>
      <c r="H976" s="86">
        <f t="shared" si="60"/>
        <v>624243.0355199998</v>
      </c>
      <c r="I976" s="77">
        <f t="shared" si="61"/>
        <v>16407</v>
      </c>
      <c r="J976" s="77">
        <f t="shared" si="62"/>
        <v>290075.76</v>
      </c>
      <c r="K976" s="77">
        <f t="shared" si="63"/>
        <v>0</v>
      </c>
    </row>
    <row r="977" spans="1:11" s="77" customFormat="1">
      <c r="A977" s="82">
        <v>2016</v>
      </c>
      <c r="B977" s="82">
        <v>56609</v>
      </c>
      <c r="C977" s="83" t="s">
        <v>513</v>
      </c>
      <c r="D977" s="83" t="s">
        <v>504</v>
      </c>
      <c r="E977" s="84">
        <v>156821</v>
      </c>
      <c r="F977" s="85">
        <v>15.942</v>
      </c>
      <c r="G977" s="84">
        <v>61.1</v>
      </c>
      <c r="H977" s="86">
        <f t="shared" si="60"/>
        <v>1527524.673402</v>
      </c>
      <c r="I977" s="77">
        <f t="shared" si="61"/>
        <v>156821</v>
      </c>
      <c r="J977" s="77">
        <f t="shared" si="62"/>
        <v>2500040.3820000002</v>
      </c>
      <c r="K977" s="77">
        <f t="shared" si="63"/>
        <v>0</v>
      </c>
    </row>
    <row r="978" spans="1:11" s="77" customFormat="1">
      <c r="A978" s="82">
        <v>2016</v>
      </c>
      <c r="B978" s="82">
        <v>56671</v>
      </c>
      <c r="C978" s="83" t="s">
        <v>503</v>
      </c>
      <c r="D978" s="83" t="s">
        <v>504</v>
      </c>
      <c r="E978" s="84">
        <v>205754</v>
      </c>
      <c r="F978" s="85">
        <v>22</v>
      </c>
      <c r="G978" s="84" t="s">
        <v>514</v>
      </c>
      <c r="H978" s="86" t="str">
        <f t="shared" si="60"/>
        <v/>
      </c>
      <c r="I978" s="77" t="str">
        <f t="shared" si="61"/>
        <v/>
      </c>
      <c r="J978" s="77" t="str">
        <f t="shared" si="62"/>
        <v/>
      </c>
      <c r="K978" s="77">
        <f t="shared" si="63"/>
        <v>0</v>
      </c>
    </row>
    <row r="979" spans="1:11" s="77" customFormat="1">
      <c r="A979" s="82">
        <v>2016</v>
      </c>
      <c r="B979" s="82">
        <v>56786</v>
      </c>
      <c r="C979" s="83" t="s">
        <v>512</v>
      </c>
      <c r="D979" s="83" t="s">
        <v>504</v>
      </c>
      <c r="E979" s="84">
        <v>30025</v>
      </c>
      <c r="F979" s="85">
        <v>14.2</v>
      </c>
      <c r="G979" s="84">
        <v>241.2</v>
      </c>
      <c r="H979" s="86">
        <f t="shared" si="60"/>
        <v>1028368.26</v>
      </c>
      <c r="I979" s="77">
        <f t="shared" si="61"/>
        <v>30025</v>
      </c>
      <c r="J979" s="77">
        <f t="shared" si="62"/>
        <v>426355</v>
      </c>
      <c r="K979" s="77">
        <f t="shared" si="63"/>
        <v>1</v>
      </c>
    </row>
    <row r="980" spans="1:11" s="77" customFormat="1">
      <c r="A980" s="82">
        <v>2016</v>
      </c>
      <c r="B980" s="82">
        <v>56808</v>
      </c>
      <c r="C980" s="83" t="s">
        <v>503</v>
      </c>
      <c r="D980" s="83" t="s">
        <v>504</v>
      </c>
      <c r="E980" s="84">
        <v>117164</v>
      </c>
      <c r="F980" s="85">
        <v>15.847</v>
      </c>
      <c r="G980" s="84">
        <v>257.10000000000002</v>
      </c>
      <c r="H980" s="86">
        <f t="shared" si="60"/>
        <v>4773570.3214680003</v>
      </c>
      <c r="I980" s="77">
        <f t="shared" si="61"/>
        <v>117164</v>
      </c>
      <c r="J980" s="77">
        <f t="shared" si="62"/>
        <v>1856697.9080000001</v>
      </c>
      <c r="K980" s="77">
        <f t="shared" si="63"/>
        <v>0</v>
      </c>
    </row>
    <row r="981" spans="1:11" s="77" customFormat="1">
      <c r="A981" s="82">
        <v>2016</v>
      </c>
      <c r="B981" s="82">
        <v>56808</v>
      </c>
      <c r="C981" s="83" t="s">
        <v>503</v>
      </c>
      <c r="D981" s="83" t="s">
        <v>504</v>
      </c>
      <c r="E981" s="84">
        <v>25278</v>
      </c>
      <c r="F981" s="85">
        <v>16.696999999999999</v>
      </c>
      <c r="G981" s="84">
        <v>244.8</v>
      </c>
      <c r="H981" s="86">
        <f t="shared" si="60"/>
        <v>1033219.4431679999</v>
      </c>
      <c r="I981" s="77">
        <f t="shared" si="61"/>
        <v>25278</v>
      </c>
      <c r="J981" s="77">
        <f t="shared" si="62"/>
        <v>422066.766</v>
      </c>
      <c r="K981" s="77">
        <f t="shared" si="63"/>
        <v>0</v>
      </c>
    </row>
    <row r="982" spans="1:11" s="77" customFormat="1">
      <c r="A982" s="82">
        <v>2016</v>
      </c>
      <c r="B982" s="82">
        <v>3</v>
      </c>
      <c r="C982" s="83" t="s">
        <v>503</v>
      </c>
      <c r="D982" s="83" t="s">
        <v>504</v>
      </c>
      <c r="E982" s="84">
        <v>204215</v>
      </c>
      <c r="F982" s="85">
        <v>20.998000000000001</v>
      </c>
      <c r="G982" s="84">
        <v>336.4</v>
      </c>
      <c r="H982" s="86">
        <f t="shared" si="60"/>
        <v>14425190.501479998</v>
      </c>
      <c r="I982" s="77">
        <f t="shared" si="61"/>
        <v>204215</v>
      </c>
      <c r="J982" s="77">
        <f t="shared" si="62"/>
        <v>4288106.57</v>
      </c>
      <c r="K982" s="77">
        <f t="shared" si="63"/>
        <v>0</v>
      </c>
    </row>
    <row r="983" spans="1:11" s="77" customFormat="1">
      <c r="A983" s="82">
        <v>2016</v>
      </c>
      <c r="B983" s="82">
        <v>8</v>
      </c>
      <c r="C983" s="83" t="s">
        <v>503</v>
      </c>
      <c r="D983" s="83" t="s">
        <v>504</v>
      </c>
      <c r="E983" s="84">
        <v>42312</v>
      </c>
      <c r="F983" s="85">
        <v>24.254000000000001</v>
      </c>
      <c r="G983" s="84">
        <v>356</v>
      </c>
      <c r="H983" s="86">
        <f t="shared" si="60"/>
        <v>3653397.48288</v>
      </c>
      <c r="I983" s="77">
        <f t="shared" si="61"/>
        <v>42312</v>
      </c>
      <c r="J983" s="77">
        <f t="shared" si="62"/>
        <v>1026235.248</v>
      </c>
      <c r="K983" s="77">
        <f t="shared" si="63"/>
        <v>0</v>
      </c>
    </row>
    <row r="984" spans="1:11" s="77" customFormat="1">
      <c r="A984" s="82">
        <v>2016</v>
      </c>
      <c r="B984" s="82">
        <v>8</v>
      </c>
      <c r="C984" s="83" t="s">
        <v>503</v>
      </c>
      <c r="D984" s="83" t="s">
        <v>504</v>
      </c>
      <c r="E984" s="84">
        <v>126708</v>
      </c>
      <c r="F984" s="85">
        <v>24.26</v>
      </c>
      <c r="G984" s="84">
        <v>370.1</v>
      </c>
      <c r="H984" s="86">
        <f t="shared" si="60"/>
        <v>11376637.432080003</v>
      </c>
      <c r="I984" s="77">
        <f t="shared" si="61"/>
        <v>126708</v>
      </c>
      <c r="J984" s="77">
        <f t="shared" si="62"/>
        <v>3073936.08</v>
      </c>
      <c r="K984" s="77">
        <f t="shared" si="63"/>
        <v>0</v>
      </c>
    </row>
    <row r="985" spans="1:11" s="77" customFormat="1">
      <c r="A985" s="82">
        <v>2016</v>
      </c>
      <c r="B985" s="82">
        <v>10</v>
      </c>
      <c r="C985" s="83" t="s">
        <v>503</v>
      </c>
      <c r="D985" s="83" t="s">
        <v>504</v>
      </c>
      <c r="E985" s="84">
        <v>9195</v>
      </c>
      <c r="F985" s="85">
        <v>23.988</v>
      </c>
      <c r="G985" s="84">
        <v>339.2</v>
      </c>
      <c r="H985" s="86">
        <f t="shared" si="60"/>
        <v>748172.28671999997</v>
      </c>
      <c r="I985" s="77">
        <f t="shared" si="61"/>
        <v>9195</v>
      </c>
      <c r="J985" s="77">
        <f t="shared" si="62"/>
        <v>220569.66</v>
      </c>
      <c r="K985" s="77">
        <f t="shared" si="63"/>
        <v>0</v>
      </c>
    </row>
    <row r="986" spans="1:11" s="77" customFormat="1">
      <c r="A986" s="82">
        <v>2016</v>
      </c>
      <c r="B986" s="82">
        <v>26</v>
      </c>
      <c r="C986" s="83" t="s">
        <v>503</v>
      </c>
      <c r="D986" s="83" t="s">
        <v>504</v>
      </c>
      <c r="E986" s="84">
        <v>42098</v>
      </c>
      <c r="F986" s="85">
        <v>23.257999999999999</v>
      </c>
      <c r="G986" s="84">
        <v>270.5</v>
      </c>
      <c r="H986" s="86">
        <f t="shared" si="60"/>
        <v>2648506.8432199997</v>
      </c>
      <c r="I986" s="77">
        <f t="shared" si="61"/>
        <v>42098</v>
      </c>
      <c r="J986" s="77">
        <f t="shared" si="62"/>
        <v>979115.28399999999</v>
      </c>
      <c r="K986" s="77">
        <f t="shared" si="63"/>
        <v>0</v>
      </c>
    </row>
    <row r="987" spans="1:11" s="77" customFormat="1">
      <c r="A987" s="82">
        <v>2016</v>
      </c>
      <c r="B987" s="82">
        <v>26</v>
      </c>
      <c r="C987" s="83" t="s">
        <v>503</v>
      </c>
      <c r="D987" s="83" t="s">
        <v>504</v>
      </c>
      <c r="E987" s="84">
        <v>10532</v>
      </c>
      <c r="F987" s="85">
        <v>23.352</v>
      </c>
      <c r="G987" s="84">
        <v>264</v>
      </c>
      <c r="H987" s="86">
        <f t="shared" si="60"/>
        <v>649290.21695999999</v>
      </c>
      <c r="I987" s="77">
        <f t="shared" si="61"/>
        <v>10532</v>
      </c>
      <c r="J987" s="77">
        <f t="shared" si="62"/>
        <v>245943.264</v>
      </c>
      <c r="K987" s="77">
        <f t="shared" si="63"/>
        <v>0</v>
      </c>
    </row>
    <row r="988" spans="1:11" s="77" customFormat="1">
      <c r="A988" s="82">
        <v>2016</v>
      </c>
      <c r="B988" s="82">
        <v>26</v>
      </c>
      <c r="C988" s="83" t="s">
        <v>503</v>
      </c>
      <c r="D988" s="83" t="s">
        <v>504</v>
      </c>
      <c r="E988" s="84">
        <v>52836</v>
      </c>
      <c r="F988" s="85">
        <v>23.814</v>
      </c>
      <c r="G988" s="84">
        <v>272.89999999999998</v>
      </c>
      <c r="H988" s="86">
        <f t="shared" si="60"/>
        <v>3433727.4194159997</v>
      </c>
      <c r="I988" s="77">
        <f t="shared" si="61"/>
        <v>52836</v>
      </c>
      <c r="J988" s="77">
        <f t="shared" si="62"/>
        <v>1258236.504</v>
      </c>
      <c r="K988" s="77">
        <f t="shared" si="63"/>
        <v>0</v>
      </c>
    </row>
    <row r="989" spans="1:11" s="77" customFormat="1">
      <c r="A989" s="82">
        <v>2016</v>
      </c>
      <c r="B989" s="82">
        <v>47</v>
      </c>
      <c r="C989" s="83" t="s">
        <v>503</v>
      </c>
      <c r="D989" s="83" t="s">
        <v>504</v>
      </c>
      <c r="E989" s="84">
        <v>10825</v>
      </c>
      <c r="F989" s="85">
        <v>24.437999999999999</v>
      </c>
      <c r="G989" s="84">
        <v>260.89999999999998</v>
      </c>
      <c r="H989" s="86">
        <f t="shared" si="60"/>
        <v>690188.38214999996</v>
      </c>
      <c r="I989" s="77">
        <f t="shared" si="61"/>
        <v>10825</v>
      </c>
      <c r="J989" s="77">
        <f t="shared" si="62"/>
        <v>264541.34999999998</v>
      </c>
      <c r="K989" s="77">
        <f t="shared" si="63"/>
        <v>0</v>
      </c>
    </row>
    <row r="990" spans="1:11" s="77" customFormat="1">
      <c r="A990" s="82">
        <v>2016</v>
      </c>
      <c r="B990" s="82">
        <v>51</v>
      </c>
      <c r="C990" s="83" t="s">
        <v>512</v>
      </c>
      <c r="D990" s="83" t="s">
        <v>504</v>
      </c>
      <c r="E990" s="84">
        <v>170366</v>
      </c>
      <c r="F990" s="85">
        <v>13.8</v>
      </c>
      <c r="G990" s="84">
        <v>279</v>
      </c>
      <c r="H990" s="86">
        <f t="shared" si="60"/>
        <v>6559431.7320000008</v>
      </c>
      <c r="I990" s="77">
        <f t="shared" si="61"/>
        <v>170366</v>
      </c>
      <c r="J990" s="77">
        <f t="shared" si="62"/>
        <v>2351050.8000000003</v>
      </c>
      <c r="K990" s="77">
        <f t="shared" si="63"/>
        <v>1</v>
      </c>
    </row>
    <row r="991" spans="1:11" s="77" customFormat="1">
      <c r="A991" s="82">
        <v>2016</v>
      </c>
      <c r="B991" s="82">
        <v>51</v>
      </c>
      <c r="C991" s="83" t="s">
        <v>512</v>
      </c>
      <c r="D991" s="83" t="s">
        <v>504</v>
      </c>
      <c r="E991" s="84">
        <v>81188</v>
      </c>
      <c r="F991" s="85">
        <v>12.961</v>
      </c>
      <c r="G991" s="84">
        <v>297</v>
      </c>
      <c r="H991" s="86">
        <f t="shared" si="60"/>
        <v>3125264.6739600003</v>
      </c>
      <c r="I991" s="77">
        <f t="shared" si="61"/>
        <v>81188</v>
      </c>
      <c r="J991" s="77">
        <f t="shared" si="62"/>
        <v>1052277.6680000001</v>
      </c>
      <c r="K991" s="77">
        <f t="shared" si="63"/>
        <v>1</v>
      </c>
    </row>
    <row r="992" spans="1:11" s="77" customFormat="1">
      <c r="A992" s="82">
        <v>2016</v>
      </c>
      <c r="B992" s="82">
        <v>56</v>
      </c>
      <c r="C992" s="83" t="s">
        <v>503</v>
      </c>
      <c r="D992" s="83" t="s">
        <v>504</v>
      </c>
      <c r="E992" s="84">
        <v>25287</v>
      </c>
      <c r="F992" s="85">
        <v>23.006</v>
      </c>
      <c r="G992" s="84">
        <v>293</v>
      </c>
      <c r="H992" s="86">
        <f t="shared" si="60"/>
        <v>1704535.4754600003</v>
      </c>
      <c r="I992" s="77">
        <f t="shared" si="61"/>
        <v>25287</v>
      </c>
      <c r="J992" s="77">
        <f t="shared" si="62"/>
        <v>581752.72199999995</v>
      </c>
      <c r="K992" s="77">
        <f t="shared" si="63"/>
        <v>0</v>
      </c>
    </row>
    <row r="993" spans="1:11" s="77" customFormat="1">
      <c r="A993" s="82">
        <v>2016</v>
      </c>
      <c r="B993" s="82">
        <v>60</v>
      </c>
      <c r="C993" s="83" t="s">
        <v>513</v>
      </c>
      <c r="D993" s="83" t="s">
        <v>504</v>
      </c>
      <c r="E993" s="84">
        <v>31547</v>
      </c>
      <c r="F993" s="85">
        <v>16.425999999999998</v>
      </c>
      <c r="G993" s="84">
        <v>153.9</v>
      </c>
      <c r="H993" s="86">
        <f t="shared" si="60"/>
        <v>797495.98285799997</v>
      </c>
      <c r="I993" s="77">
        <f t="shared" si="61"/>
        <v>31547</v>
      </c>
      <c r="J993" s="77">
        <f t="shared" si="62"/>
        <v>518191.02199999994</v>
      </c>
      <c r="K993" s="77">
        <f t="shared" si="63"/>
        <v>0</v>
      </c>
    </row>
    <row r="994" spans="1:11" s="77" customFormat="1">
      <c r="A994" s="82">
        <v>2016</v>
      </c>
      <c r="B994" s="82">
        <v>60</v>
      </c>
      <c r="C994" s="83" t="s">
        <v>513</v>
      </c>
      <c r="D994" s="83" t="s">
        <v>504</v>
      </c>
      <c r="E994" s="84">
        <v>70000</v>
      </c>
      <c r="F994" s="85">
        <v>16.763999999999999</v>
      </c>
      <c r="G994" s="84">
        <v>161</v>
      </c>
      <c r="H994" s="86">
        <f t="shared" si="60"/>
        <v>1889302.8</v>
      </c>
      <c r="I994" s="77">
        <f t="shared" si="61"/>
        <v>70000</v>
      </c>
      <c r="J994" s="77">
        <f t="shared" si="62"/>
        <v>1173480</v>
      </c>
      <c r="K994" s="77">
        <f t="shared" si="63"/>
        <v>0</v>
      </c>
    </row>
    <row r="995" spans="1:11" s="77" customFormat="1">
      <c r="A995" s="82">
        <v>2016</v>
      </c>
      <c r="B995" s="82">
        <v>87</v>
      </c>
      <c r="C995" s="83" t="s">
        <v>513</v>
      </c>
      <c r="D995" s="83" t="s">
        <v>504</v>
      </c>
      <c r="E995" s="84">
        <v>82724</v>
      </c>
      <c r="F995" s="85">
        <v>18.11</v>
      </c>
      <c r="G995" s="84">
        <v>211</v>
      </c>
      <c r="H995" s="86">
        <f t="shared" si="60"/>
        <v>3161057.7604</v>
      </c>
      <c r="I995" s="77">
        <f t="shared" si="61"/>
        <v>82724</v>
      </c>
      <c r="J995" s="77">
        <f t="shared" si="62"/>
        <v>1498131.64</v>
      </c>
      <c r="K995" s="77">
        <f t="shared" si="63"/>
        <v>0</v>
      </c>
    </row>
    <row r="996" spans="1:11" s="77" customFormat="1">
      <c r="A996" s="82">
        <v>2016</v>
      </c>
      <c r="B996" s="82">
        <v>108</v>
      </c>
      <c r="C996" s="83" t="s">
        <v>513</v>
      </c>
      <c r="D996" s="83" t="s">
        <v>504</v>
      </c>
      <c r="E996" s="84">
        <v>27902</v>
      </c>
      <c r="F996" s="85">
        <v>17.762</v>
      </c>
      <c r="G996" s="84">
        <v>147.80000000000001</v>
      </c>
      <c r="H996" s="86">
        <f t="shared" si="60"/>
        <v>732489.88887200004</v>
      </c>
      <c r="I996" s="77">
        <f t="shared" si="61"/>
        <v>27902</v>
      </c>
      <c r="J996" s="77">
        <f t="shared" si="62"/>
        <v>495595.32400000002</v>
      </c>
      <c r="K996" s="77">
        <f t="shared" si="63"/>
        <v>0</v>
      </c>
    </row>
    <row r="997" spans="1:11" s="77" customFormat="1">
      <c r="A997" s="82">
        <v>2016</v>
      </c>
      <c r="B997" s="82">
        <v>113</v>
      </c>
      <c r="C997" s="83" t="s">
        <v>513</v>
      </c>
      <c r="D997" s="83" t="s">
        <v>504</v>
      </c>
      <c r="E997" s="84">
        <v>121153</v>
      </c>
      <c r="F997" s="85">
        <v>18.21</v>
      </c>
      <c r="G997" s="84">
        <v>218</v>
      </c>
      <c r="H997" s="86">
        <f t="shared" si="60"/>
        <v>4809507.5634000013</v>
      </c>
      <c r="I997" s="77">
        <f t="shared" si="61"/>
        <v>121153</v>
      </c>
      <c r="J997" s="77">
        <f t="shared" si="62"/>
        <v>2206196.13</v>
      </c>
      <c r="K997" s="77">
        <f t="shared" si="63"/>
        <v>0</v>
      </c>
    </row>
    <row r="998" spans="1:11" s="77" customFormat="1">
      <c r="A998" s="82">
        <v>2016</v>
      </c>
      <c r="B998" s="82">
        <v>127</v>
      </c>
      <c r="C998" s="83" t="s">
        <v>513</v>
      </c>
      <c r="D998" s="83" t="s">
        <v>504</v>
      </c>
      <c r="E998" s="84">
        <v>15055</v>
      </c>
      <c r="F998" s="85">
        <v>17.268000000000001</v>
      </c>
      <c r="G998" s="84">
        <v>206.8</v>
      </c>
      <c r="H998" s="86">
        <f t="shared" si="60"/>
        <v>537617.42232000001</v>
      </c>
      <c r="I998" s="77">
        <f t="shared" si="61"/>
        <v>15055</v>
      </c>
      <c r="J998" s="77">
        <f t="shared" si="62"/>
        <v>259969.74000000002</v>
      </c>
      <c r="K998" s="77">
        <f t="shared" si="63"/>
        <v>0</v>
      </c>
    </row>
    <row r="999" spans="1:11" s="77" customFormat="1">
      <c r="A999" s="82">
        <v>2016</v>
      </c>
      <c r="B999" s="82">
        <v>130</v>
      </c>
      <c r="C999" s="83" t="s">
        <v>503</v>
      </c>
      <c r="D999" s="83" t="s">
        <v>504</v>
      </c>
      <c r="E999" s="84">
        <v>79712</v>
      </c>
      <c r="F999" s="85">
        <v>25.69</v>
      </c>
      <c r="G999" s="84">
        <v>330.4</v>
      </c>
      <c r="H999" s="86">
        <f t="shared" si="60"/>
        <v>6765935.4291200005</v>
      </c>
      <c r="I999" s="77">
        <f t="shared" si="61"/>
        <v>79712</v>
      </c>
      <c r="J999" s="77">
        <f t="shared" si="62"/>
        <v>2047801.28</v>
      </c>
      <c r="K999" s="77">
        <f t="shared" si="63"/>
        <v>0</v>
      </c>
    </row>
    <row r="1000" spans="1:11" s="77" customFormat="1">
      <c r="A1000" s="82">
        <v>2016</v>
      </c>
      <c r="B1000" s="82">
        <v>130</v>
      </c>
      <c r="C1000" s="83" t="s">
        <v>503</v>
      </c>
      <c r="D1000" s="83" t="s">
        <v>504</v>
      </c>
      <c r="E1000" s="84">
        <v>13002</v>
      </c>
      <c r="F1000" s="85">
        <v>24.66</v>
      </c>
      <c r="G1000" s="84">
        <v>317.8</v>
      </c>
      <c r="H1000" s="86">
        <f t="shared" si="60"/>
        <v>1018959.97896</v>
      </c>
      <c r="I1000" s="77">
        <f t="shared" si="61"/>
        <v>13002</v>
      </c>
      <c r="J1000" s="77">
        <f t="shared" si="62"/>
        <v>320629.32</v>
      </c>
      <c r="K1000" s="77">
        <f t="shared" si="63"/>
        <v>0</v>
      </c>
    </row>
    <row r="1001" spans="1:11" s="77" customFormat="1">
      <c r="A1001" s="82">
        <v>2016</v>
      </c>
      <c r="B1001" s="82">
        <v>130</v>
      </c>
      <c r="C1001" s="83" t="s">
        <v>503</v>
      </c>
      <c r="D1001" s="83" t="s">
        <v>504</v>
      </c>
      <c r="E1001" s="84">
        <v>51912</v>
      </c>
      <c r="F1001" s="85">
        <v>26.26</v>
      </c>
      <c r="G1001" s="84">
        <v>355.2</v>
      </c>
      <c r="H1001" s="86">
        <f t="shared" si="60"/>
        <v>4842118.7942399997</v>
      </c>
      <c r="I1001" s="77">
        <f t="shared" si="61"/>
        <v>51912</v>
      </c>
      <c r="J1001" s="77">
        <f t="shared" si="62"/>
        <v>1363209.12</v>
      </c>
      <c r="K1001" s="77">
        <f t="shared" si="63"/>
        <v>0</v>
      </c>
    </row>
    <row r="1002" spans="1:11" s="77" customFormat="1">
      <c r="A1002" s="82">
        <v>2016</v>
      </c>
      <c r="B1002" s="82">
        <v>130</v>
      </c>
      <c r="C1002" s="83" t="s">
        <v>503</v>
      </c>
      <c r="D1002" s="83" t="s">
        <v>504</v>
      </c>
      <c r="E1002" s="84">
        <v>64174</v>
      </c>
      <c r="F1002" s="85">
        <v>23.73</v>
      </c>
      <c r="G1002" s="84">
        <v>354.9</v>
      </c>
      <c r="H1002" s="86">
        <f t="shared" si="60"/>
        <v>5404591.1719800001</v>
      </c>
      <c r="I1002" s="77">
        <f t="shared" si="61"/>
        <v>64174</v>
      </c>
      <c r="J1002" s="77">
        <f t="shared" si="62"/>
        <v>1522849.02</v>
      </c>
      <c r="K1002" s="77">
        <f t="shared" si="63"/>
        <v>0</v>
      </c>
    </row>
    <row r="1003" spans="1:11" s="77" customFormat="1">
      <c r="A1003" s="82">
        <v>2016</v>
      </c>
      <c r="B1003" s="82">
        <v>130</v>
      </c>
      <c r="C1003" s="83" t="s">
        <v>503</v>
      </c>
      <c r="D1003" s="83" t="s">
        <v>504</v>
      </c>
      <c r="E1003" s="84">
        <v>119566</v>
      </c>
      <c r="F1003" s="85">
        <v>23.65</v>
      </c>
      <c r="G1003" s="84">
        <v>300.3</v>
      </c>
      <c r="H1003" s="86">
        <f t="shared" si="60"/>
        <v>8491690.9077000003</v>
      </c>
      <c r="I1003" s="77">
        <f t="shared" si="61"/>
        <v>119566</v>
      </c>
      <c r="J1003" s="77">
        <f t="shared" si="62"/>
        <v>2827735.9</v>
      </c>
      <c r="K1003" s="77">
        <f t="shared" si="63"/>
        <v>0</v>
      </c>
    </row>
    <row r="1004" spans="1:11" s="77" customFormat="1">
      <c r="A1004" s="82">
        <v>2016</v>
      </c>
      <c r="B1004" s="82">
        <v>136</v>
      </c>
      <c r="C1004" s="83" t="s">
        <v>503</v>
      </c>
      <c r="D1004" s="83" t="s">
        <v>504</v>
      </c>
      <c r="E1004" s="84">
        <v>160112</v>
      </c>
      <c r="F1004" s="85">
        <v>24.23</v>
      </c>
      <c r="G1004" s="84">
        <v>339.3</v>
      </c>
      <c r="H1004" s="86">
        <f t="shared" si="60"/>
        <v>13163190.187680002</v>
      </c>
      <c r="I1004" s="77">
        <f t="shared" si="61"/>
        <v>160112</v>
      </c>
      <c r="J1004" s="77">
        <f t="shared" si="62"/>
        <v>3879513.7600000002</v>
      </c>
      <c r="K1004" s="77">
        <f t="shared" si="63"/>
        <v>0</v>
      </c>
    </row>
    <row r="1005" spans="1:11" s="77" customFormat="1">
      <c r="A1005" s="82">
        <v>2016</v>
      </c>
      <c r="B1005" s="82">
        <v>136</v>
      </c>
      <c r="C1005" s="83" t="s">
        <v>503</v>
      </c>
      <c r="D1005" s="83" t="s">
        <v>504</v>
      </c>
      <c r="E1005" s="84">
        <v>70689</v>
      </c>
      <c r="F1005" s="85">
        <v>25.19</v>
      </c>
      <c r="G1005" s="84">
        <v>312.5</v>
      </c>
      <c r="H1005" s="86">
        <f t="shared" si="60"/>
        <v>5564549.71875</v>
      </c>
      <c r="I1005" s="77">
        <f t="shared" si="61"/>
        <v>70689</v>
      </c>
      <c r="J1005" s="77">
        <f t="shared" si="62"/>
        <v>1780655.9100000001</v>
      </c>
      <c r="K1005" s="77">
        <f t="shared" si="63"/>
        <v>0</v>
      </c>
    </row>
    <row r="1006" spans="1:11" s="77" customFormat="1">
      <c r="A1006" s="82">
        <v>2016</v>
      </c>
      <c r="B1006" s="82">
        <v>160</v>
      </c>
      <c r="C1006" s="83" t="s">
        <v>513</v>
      </c>
      <c r="D1006" s="83" t="s">
        <v>504</v>
      </c>
      <c r="E1006" s="84">
        <v>83374</v>
      </c>
      <c r="F1006" s="85">
        <v>18.286000000000001</v>
      </c>
      <c r="G1006" s="84">
        <v>235.3</v>
      </c>
      <c r="H1006" s="86">
        <f t="shared" si="60"/>
        <v>3587329.5962920007</v>
      </c>
      <c r="I1006" s="77">
        <f t="shared" si="61"/>
        <v>83374</v>
      </c>
      <c r="J1006" s="77">
        <f t="shared" si="62"/>
        <v>1524576.9640000002</v>
      </c>
      <c r="K1006" s="77">
        <f t="shared" si="63"/>
        <v>0</v>
      </c>
    </row>
    <row r="1007" spans="1:11" s="77" customFormat="1">
      <c r="A1007" s="82">
        <v>2016</v>
      </c>
      <c r="B1007" s="82">
        <v>165</v>
      </c>
      <c r="C1007" s="83" t="s">
        <v>513</v>
      </c>
      <c r="D1007" s="83" t="s">
        <v>504</v>
      </c>
      <c r="E1007" s="84">
        <v>65825</v>
      </c>
      <c r="F1007" s="85">
        <v>15.06</v>
      </c>
      <c r="G1007" s="84">
        <v>210.9</v>
      </c>
      <c r="H1007" s="86">
        <f t="shared" si="60"/>
        <v>2090703.3705</v>
      </c>
      <c r="I1007" s="77">
        <f t="shared" si="61"/>
        <v>65825</v>
      </c>
      <c r="J1007" s="77">
        <f t="shared" si="62"/>
        <v>991324.5</v>
      </c>
      <c r="K1007" s="77">
        <f t="shared" si="63"/>
        <v>0</v>
      </c>
    </row>
    <row r="1008" spans="1:11" s="77" customFormat="1">
      <c r="A1008" s="82">
        <v>2016</v>
      </c>
      <c r="B1008" s="82">
        <v>165</v>
      </c>
      <c r="C1008" s="83" t="s">
        <v>513</v>
      </c>
      <c r="D1008" s="83" t="s">
        <v>504</v>
      </c>
      <c r="E1008" s="84">
        <v>179021</v>
      </c>
      <c r="F1008" s="85">
        <v>15.06</v>
      </c>
      <c r="G1008" s="84">
        <v>208.6</v>
      </c>
      <c r="H1008" s="86">
        <f t="shared" si="60"/>
        <v>5623973.35836</v>
      </c>
      <c r="I1008" s="77">
        <f t="shared" si="61"/>
        <v>179021</v>
      </c>
      <c r="J1008" s="77">
        <f t="shared" si="62"/>
        <v>2696056.2600000002</v>
      </c>
      <c r="K1008" s="77">
        <f t="shared" si="63"/>
        <v>0</v>
      </c>
    </row>
    <row r="1009" spans="1:11" s="77" customFormat="1">
      <c r="A1009" s="82">
        <v>2016</v>
      </c>
      <c r="B1009" s="82">
        <v>207</v>
      </c>
      <c r="C1009" s="83" t="s">
        <v>503</v>
      </c>
      <c r="D1009" s="83" t="s">
        <v>504</v>
      </c>
      <c r="E1009" s="84">
        <v>182497</v>
      </c>
      <c r="F1009" s="85">
        <v>22.262</v>
      </c>
      <c r="G1009" s="84">
        <v>338.7</v>
      </c>
      <c r="H1009" s="86">
        <f t="shared" si="60"/>
        <v>13760528.200817998</v>
      </c>
      <c r="I1009" s="77">
        <f t="shared" si="61"/>
        <v>182497</v>
      </c>
      <c r="J1009" s="77">
        <f t="shared" si="62"/>
        <v>4062748.2140000002</v>
      </c>
      <c r="K1009" s="77">
        <f t="shared" si="63"/>
        <v>0</v>
      </c>
    </row>
    <row r="1010" spans="1:11" s="77" customFormat="1">
      <c r="A1010" s="82">
        <v>2016</v>
      </c>
      <c r="B1010" s="82">
        <v>207</v>
      </c>
      <c r="C1010" s="83" t="s">
        <v>503</v>
      </c>
      <c r="D1010" s="83" t="s">
        <v>504</v>
      </c>
      <c r="E1010" s="84">
        <v>26891</v>
      </c>
      <c r="F1010" s="85">
        <v>21.788</v>
      </c>
      <c r="G1010" s="84">
        <v>413.4</v>
      </c>
      <c r="H1010" s="86">
        <f t="shared" si="60"/>
        <v>2422115.180472</v>
      </c>
      <c r="I1010" s="77">
        <f t="shared" si="61"/>
        <v>26891</v>
      </c>
      <c r="J1010" s="77">
        <f t="shared" si="62"/>
        <v>585901.10800000001</v>
      </c>
      <c r="K1010" s="77">
        <f t="shared" si="63"/>
        <v>0</v>
      </c>
    </row>
    <row r="1011" spans="1:11" s="77" customFormat="1">
      <c r="A1011" s="82">
        <v>2016</v>
      </c>
      <c r="B1011" s="82">
        <v>298</v>
      </c>
      <c r="C1011" s="83" t="s">
        <v>513</v>
      </c>
      <c r="D1011" s="83" t="s">
        <v>504</v>
      </c>
      <c r="E1011" s="84">
        <v>32803</v>
      </c>
      <c r="F1011" s="85">
        <v>16.46</v>
      </c>
      <c r="G1011" s="84" t="s">
        <v>514</v>
      </c>
      <c r="H1011" s="86" t="str">
        <f t="shared" si="60"/>
        <v/>
      </c>
      <c r="I1011" s="77" t="str">
        <f t="shared" si="61"/>
        <v/>
      </c>
      <c r="J1011" s="77" t="str">
        <f t="shared" si="62"/>
        <v/>
      </c>
      <c r="K1011" s="77">
        <f t="shared" si="63"/>
        <v>0</v>
      </c>
    </row>
    <row r="1012" spans="1:11" s="77" customFormat="1">
      <c r="A1012" s="82">
        <v>2016</v>
      </c>
      <c r="B1012" s="82">
        <v>298</v>
      </c>
      <c r="C1012" s="83" t="s">
        <v>513</v>
      </c>
      <c r="D1012" s="83" t="s">
        <v>504</v>
      </c>
      <c r="E1012" s="84">
        <v>49220</v>
      </c>
      <c r="F1012" s="85">
        <v>16.75</v>
      </c>
      <c r="G1012" s="84" t="s">
        <v>514</v>
      </c>
      <c r="H1012" s="86" t="str">
        <f t="shared" si="60"/>
        <v/>
      </c>
      <c r="I1012" s="77" t="str">
        <f t="shared" si="61"/>
        <v/>
      </c>
      <c r="J1012" s="77" t="str">
        <f t="shared" si="62"/>
        <v/>
      </c>
      <c r="K1012" s="77">
        <f t="shared" si="63"/>
        <v>0</v>
      </c>
    </row>
    <row r="1013" spans="1:11" s="77" customFormat="1">
      <c r="A1013" s="82">
        <v>2016</v>
      </c>
      <c r="B1013" s="82">
        <v>298</v>
      </c>
      <c r="C1013" s="83" t="s">
        <v>512</v>
      </c>
      <c r="D1013" s="83" t="s">
        <v>504</v>
      </c>
      <c r="E1013" s="84">
        <v>285486</v>
      </c>
      <c r="F1013" s="85">
        <v>13.14</v>
      </c>
      <c r="G1013" s="84" t="s">
        <v>514</v>
      </c>
      <c r="H1013" s="86" t="str">
        <f t="shared" si="60"/>
        <v/>
      </c>
      <c r="I1013" s="77" t="str">
        <f t="shared" si="61"/>
        <v/>
      </c>
      <c r="J1013" s="77" t="str">
        <f t="shared" si="62"/>
        <v/>
      </c>
      <c r="K1013" s="77">
        <f t="shared" si="63"/>
        <v>1</v>
      </c>
    </row>
    <row r="1014" spans="1:11" s="77" customFormat="1">
      <c r="A1014" s="82">
        <v>2016</v>
      </c>
      <c r="B1014" s="82">
        <v>298</v>
      </c>
      <c r="C1014" s="83" t="s">
        <v>513</v>
      </c>
      <c r="D1014" s="83" t="s">
        <v>504</v>
      </c>
      <c r="E1014" s="84">
        <v>81610</v>
      </c>
      <c r="F1014" s="85">
        <v>16.75</v>
      </c>
      <c r="G1014" s="84" t="s">
        <v>514</v>
      </c>
      <c r="H1014" s="86" t="str">
        <f t="shared" si="60"/>
        <v/>
      </c>
      <c r="I1014" s="77" t="str">
        <f t="shared" si="61"/>
        <v/>
      </c>
      <c r="J1014" s="77" t="str">
        <f t="shared" si="62"/>
        <v/>
      </c>
      <c r="K1014" s="77">
        <f t="shared" si="63"/>
        <v>0</v>
      </c>
    </row>
    <row r="1015" spans="1:11" s="77" customFormat="1">
      <c r="A1015" s="82">
        <v>2016</v>
      </c>
      <c r="B1015" s="82">
        <v>298</v>
      </c>
      <c r="C1015" s="83" t="s">
        <v>513</v>
      </c>
      <c r="D1015" s="83" t="s">
        <v>504</v>
      </c>
      <c r="E1015" s="84">
        <v>49352</v>
      </c>
      <c r="F1015" s="85">
        <v>16.8</v>
      </c>
      <c r="G1015" s="84" t="s">
        <v>514</v>
      </c>
      <c r="H1015" s="86" t="str">
        <f t="shared" si="60"/>
        <v/>
      </c>
      <c r="I1015" s="77" t="str">
        <f t="shared" si="61"/>
        <v/>
      </c>
      <c r="J1015" s="77" t="str">
        <f t="shared" si="62"/>
        <v/>
      </c>
      <c r="K1015" s="77">
        <f t="shared" si="63"/>
        <v>0</v>
      </c>
    </row>
    <row r="1016" spans="1:11" s="77" customFormat="1">
      <c r="A1016" s="82">
        <v>2016</v>
      </c>
      <c r="B1016" s="82">
        <v>469</v>
      </c>
      <c r="C1016" s="83" t="s">
        <v>503</v>
      </c>
      <c r="D1016" s="83" t="s">
        <v>504</v>
      </c>
      <c r="E1016" s="84">
        <v>66463</v>
      </c>
      <c r="F1016" s="85">
        <v>22.39</v>
      </c>
      <c r="G1016" s="84">
        <v>280.5</v>
      </c>
      <c r="H1016" s="86">
        <f t="shared" si="60"/>
        <v>4174138.9288500007</v>
      </c>
      <c r="I1016" s="77">
        <f t="shared" si="61"/>
        <v>66463</v>
      </c>
      <c r="J1016" s="77">
        <f t="shared" si="62"/>
        <v>1488106.57</v>
      </c>
      <c r="K1016" s="77">
        <f t="shared" si="63"/>
        <v>0</v>
      </c>
    </row>
    <row r="1017" spans="1:11" s="77" customFormat="1">
      <c r="A1017" s="82">
        <v>2016</v>
      </c>
      <c r="B1017" s="82">
        <v>470</v>
      </c>
      <c r="C1017" s="83" t="s">
        <v>513</v>
      </c>
      <c r="D1017" s="83" t="s">
        <v>504</v>
      </c>
      <c r="E1017" s="84">
        <v>56470</v>
      </c>
      <c r="F1017" s="85">
        <v>18.02</v>
      </c>
      <c r="G1017" s="84">
        <v>139.30000000000001</v>
      </c>
      <c r="H1017" s="86">
        <f t="shared" si="60"/>
        <v>1417502.0341999999</v>
      </c>
      <c r="I1017" s="77">
        <f t="shared" si="61"/>
        <v>56470</v>
      </c>
      <c r="J1017" s="77">
        <f t="shared" si="62"/>
        <v>1017589.4</v>
      </c>
      <c r="K1017" s="77">
        <f t="shared" si="63"/>
        <v>0</v>
      </c>
    </row>
    <row r="1018" spans="1:11" s="77" customFormat="1">
      <c r="A1018" s="82">
        <v>2016</v>
      </c>
      <c r="B1018" s="82">
        <v>470</v>
      </c>
      <c r="C1018" s="83" t="s">
        <v>513</v>
      </c>
      <c r="D1018" s="83" t="s">
        <v>504</v>
      </c>
      <c r="E1018" s="84">
        <v>14100</v>
      </c>
      <c r="F1018" s="85">
        <v>18.260000000000002</v>
      </c>
      <c r="G1018" s="84">
        <v>143.80000000000001</v>
      </c>
      <c r="H1018" s="86">
        <f t="shared" si="60"/>
        <v>370236.10800000007</v>
      </c>
      <c r="I1018" s="77">
        <f t="shared" si="61"/>
        <v>14100</v>
      </c>
      <c r="J1018" s="77">
        <f t="shared" si="62"/>
        <v>257466.00000000003</v>
      </c>
      <c r="K1018" s="77">
        <f t="shared" si="63"/>
        <v>0</v>
      </c>
    </row>
    <row r="1019" spans="1:11" s="77" customFormat="1">
      <c r="A1019" s="82">
        <v>2016</v>
      </c>
      <c r="B1019" s="82">
        <v>470</v>
      </c>
      <c r="C1019" s="83" t="s">
        <v>513</v>
      </c>
      <c r="D1019" s="83" t="s">
        <v>504</v>
      </c>
      <c r="E1019" s="84">
        <v>97529</v>
      </c>
      <c r="F1019" s="85">
        <v>17.22</v>
      </c>
      <c r="G1019" s="84">
        <v>149.30000000000001</v>
      </c>
      <c r="H1019" s="86">
        <f t="shared" si="60"/>
        <v>2507417.9243399999</v>
      </c>
      <c r="I1019" s="77">
        <f t="shared" si="61"/>
        <v>97529</v>
      </c>
      <c r="J1019" s="77">
        <f t="shared" si="62"/>
        <v>1679449.38</v>
      </c>
      <c r="K1019" s="77">
        <f t="shared" si="63"/>
        <v>0</v>
      </c>
    </row>
    <row r="1020" spans="1:11" s="77" customFormat="1">
      <c r="A1020" s="82">
        <v>2016</v>
      </c>
      <c r="B1020" s="82">
        <v>470</v>
      </c>
      <c r="C1020" s="83" t="s">
        <v>513</v>
      </c>
      <c r="D1020" s="83" t="s">
        <v>504</v>
      </c>
      <c r="E1020" s="84">
        <v>56361</v>
      </c>
      <c r="F1020" s="85">
        <v>17.88</v>
      </c>
      <c r="G1020" s="84">
        <v>146.9</v>
      </c>
      <c r="H1020" s="86">
        <f t="shared" si="60"/>
        <v>1480362.2449200002</v>
      </c>
      <c r="I1020" s="77">
        <f t="shared" si="61"/>
        <v>56361</v>
      </c>
      <c r="J1020" s="77">
        <f t="shared" si="62"/>
        <v>1007734.6799999999</v>
      </c>
      <c r="K1020" s="77">
        <f t="shared" si="63"/>
        <v>0</v>
      </c>
    </row>
    <row r="1021" spans="1:11" s="77" customFormat="1">
      <c r="A1021" s="82">
        <v>2016</v>
      </c>
      <c r="B1021" s="82">
        <v>470</v>
      </c>
      <c r="C1021" s="83" t="s">
        <v>513</v>
      </c>
      <c r="D1021" s="83" t="s">
        <v>504</v>
      </c>
      <c r="E1021" s="84">
        <v>27564</v>
      </c>
      <c r="F1021" s="85">
        <v>17.68</v>
      </c>
      <c r="G1021" s="84">
        <v>145.4</v>
      </c>
      <c r="H1021" s="86">
        <f t="shared" si="60"/>
        <v>708580.03007999994</v>
      </c>
      <c r="I1021" s="77">
        <f t="shared" si="61"/>
        <v>27564</v>
      </c>
      <c r="J1021" s="77">
        <f t="shared" si="62"/>
        <v>487331.52</v>
      </c>
      <c r="K1021" s="77">
        <f t="shared" si="63"/>
        <v>0</v>
      </c>
    </row>
    <row r="1022" spans="1:11" s="77" customFormat="1">
      <c r="A1022" s="82">
        <v>2016</v>
      </c>
      <c r="B1022" s="82">
        <v>470</v>
      </c>
      <c r="C1022" s="83" t="s">
        <v>513</v>
      </c>
      <c r="D1022" s="83" t="s">
        <v>504</v>
      </c>
      <c r="E1022" s="84">
        <v>13940</v>
      </c>
      <c r="F1022" s="85">
        <v>17.41</v>
      </c>
      <c r="G1022" s="84">
        <v>143</v>
      </c>
      <c r="H1022" s="86">
        <f t="shared" si="60"/>
        <v>347054.42200000002</v>
      </c>
      <c r="I1022" s="77">
        <f t="shared" si="61"/>
        <v>13940</v>
      </c>
      <c r="J1022" s="77">
        <f t="shared" si="62"/>
        <v>242695.4</v>
      </c>
      <c r="K1022" s="77">
        <f t="shared" si="63"/>
        <v>0</v>
      </c>
    </row>
    <row r="1023" spans="1:11" s="77" customFormat="1">
      <c r="A1023" s="82">
        <v>2016</v>
      </c>
      <c r="B1023" s="82">
        <v>470</v>
      </c>
      <c r="C1023" s="83" t="s">
        <v>513</v>
      </c>
      <c r="D1023" s="83" t="s">
        <v>504</v>
      </c>
      <c r="E1023" s="84">
        <v>42050</v>
      </c>
      <c r="F1023" s="85">
        <v>17.260000000000002</v>
      </c>
      <c r="G1023" s="84">
        <v>149.6</v>
      </c>
      <c r="H1023" s="86">
        <f t="shared" si="60"/>
        <v>1085771.368</v>
      </c>
      <c r="I1023" s="77">
        <f t="shared" si="61"/>
        <v>42050</v>
      </c>
      <c r="J1023" s="77">
        <f t="shared" si="62"/>
        <v>725783.00000000012</v>
      </c>
      <c r="K1023" s="77">
        <f t="shared" si="63"/>
        <v>0</v>
      </c>
    </row>
    <row r="1024" spans="1:11" s="77" customFormat="1">
      <c r="A1024" s="82">
        <v>2016</v>
      </c>
      <c r="B1024" s="82">
        <v>470</v>
      </c>
      <c r="C1024" s="83" t="s">
        <v>513</v>
      </c>
      <c r="D1024" s="83" t="s">
        <v>504</v>
      </c>
      <c r="E1024" s="84">
        <v>55524</v>
      </c>
      <c r="F1024" s="85">
        <v>17.28</v>
      </c>
      <c r="G1024" s="84">
        <v>133.80000000000001</v>
      </c>
      <c r="H1024" s="86">
        <f t="shared" si="60"/>
        <v>1283750.41536</v>
      </c>
      <c r="I1024" s="77">
        <f t="shared" si="61"/>
        <v>55524</v>
      </c>
      <c r="J1024" s="77">
        <f t="shared" si="62"/>
        <v>959454.72000000009</v>
      </c>
      <c r="K1024" s="77">
        <f t="shared" si="63"/>
        <v>0</v>
      </c>
    </row>
    <row r="1025" spans="1:11" s="77" customFormat="1">
      <c r="A1025" s="82">
        <v>2016</v>
      </c>
      <c r="B1025" s="82">
        <v>470</v>
      </c>
      <c r="C1025" s="83" t="s">
        <v>513</v>
      </c>
      <c r="D1025" s="83" t="s">
        <v>504</v>
      </c>
      <c r="E1025" s="84">
        <v>42025</v>
      </c>
      <c r="F1025" s="85">
        <v>17.28</v>
      </c>
      <c r="G1025" s="84">
        <v>126.9</v>
      </c>
      <c r="H1025" s="86">
        <f t="shared" si="60"/>
        <v>921537.64800000016</v>
      </c>
      <c r="I1025" s="77">
        <f t="shared" si="61"/>
        <v>42025</v>
      </c>
      <c r="J1025" s="77">
        <f t="shared" si="62"/>
        <v>726192</v>
      </c>
      <c r="K1025" s="77">
        <f t="shared" si="63"/>
        <v>0</v>
      </c>
    </row>
    <row r="1026" spans="1:11" s="77" customFormat="1">
      <c r="A1026" s="82">
        <v>2016</v>
      </c>
      <c r="B1026" s="82">
        <v>470</v>
      </c>
      <c r="C1026" s="83" t="s">
        <v>513</v>
      </c>
      <c r="D1026" s="83" t="s">
        <v>504</v>
      </c>
      <c r="E1026" s="84">
        <v>28901</v>
      </c>
      <c r="F1026" s="85">
        <v>17.66</v>
      </c>
      <c r="G1026" s="84">
        <v>133.5</v>
      </c>
      <c r="H1026" s="86">
        <f t="shared" si="60"/>
        <v>681372.86609999998</v>
      </c>
      <c r="I1026" s="77">
        <f t="shared" si="61"/>
        <v>28901</v>
      </c>
      <c r="J1026" s="77">
        <f t="shared" si="62"/>
        <v>510391.66000000003</v>
      </c>
      <c r="K1026" s="77">
        <f t="shared" si="63"/>
        <v>0</v>
      </c>
    </row>
    <row r="1027" spans="1:11" s="77" customFormat="1">
      <c r="A1027" s="82">
        <v>2016</v>
      </c>
      <c r="B1027" s="82">
        <v>477</v>
      </c>
      <c r="C1027" s="83" t="s">
        <v>503</v>
      </c>
      <c r="D1027" s="83" t="s">
        <v>504</v>
      </c>
      <c r="E1027" s="84">
        <v>42527</v>
      </c>
      <c r="F1027" s="85">
        <v>22.38</v>
      </c>
      <c r="G1027" s="84">
        <v>316</v>
      </c>
      <c r="H1027" s="86">
        <f t="shared" si="60"/>
        <v>3007543.4616</v>
      </c>
      <c r="I1027" s="77">
        <f t="shared" si="61"/>
        <v>42527</v>
      </c>
      <c r="J1027" s="77">
        <f t="shared" si="62"/>
        <v>951754.26</v>
      </c>
      <c r="K1027" s="77">
        <f t="shared" si="63"/>
        <v>0</v>
      </c>
    </row>
    <row r="1028" spans="1:11" s="77" customFormat="1">
      <c r="A1028" s="82">
        <v>2016</v>
      </c>
      <c r="B1028" s="82">
        <v>492</v>
      </c>
      <c r="C1028" s="83" t="s">
        <v>513</v>
      </c>
      <c r="D1028" s="83" t="s">
        <v>504</v>
      </c>
      <c r="E1028" s="84">
        <v>27984</v>
      </c>
      <c r="F1028" s="85">
        <v>17.579000000000001</v>
      </c>
      <c r="G1028" s="84">
        <v>146.5</v>
      </c>
      <c r="H1028" s="86">
        <f t="shared" si="60"/>
        <v>720678.52824000013</v>
      </c>
      <c r="I1028" s="77">
        <f t="shared" si="61"/>
        <v>27984</v>
      </c>
      <c r="J1028" s="77">
        <f t="shared" si="62"/>
        <v>491930.73600000003</v>
      </c>
      <c r="K1028" s="77">
        <f t="shared" si="63"/>
        <v>0</v>
      </c>
    </row>
    <row r="1029" spans="1:11" s="77" customFormat="1">
      <c r="A1029" s="82">
        <v>2016</v>
      </c>
      <c r="B1029" s="82">
        <v>525</v>
      </c>
      <c r="C1029" s="83" t="s">
        <v>503</v>
      </c>
      <c r="D1029" s="83" t="s">
        <v>504</v>
      </c>
      <c r="E1029" s="84">
        <v>78230</v>
      </c>
      <c r="F1029" s="85">
        <v>22.25</v>
      </c>
      <c r="G1029" s="84">
        <v>231.4</v>
      </c>
      <c r="H1029" s="86">
        <f t="shared" si="60"/>
        <v>4027788.895</v>
      </c>
      <c r="I1029" s="77">
        <f t="shared" si="61"/>
        <v>78230</v>
      </c>
      <c r="J1029" s="77">
        <f t="shared" si="62"/>
        <v>1740617.5</v>
      </c>
      <c r="K1029" s="77">
        <f t="shared" si="63"/>
        <v>0</v>
      </c>
    </row>
    <row r="1030" spans="1:11" s="77" customFormat="1">
      <c r="A1030" s="82">
        <v>2016</v>
      </c>
      <c r="B1030" s="82">
        <v>527</v>
      </c>
      <c r="C1030" s="83" t="s">
        <v>503</v>
      </c>
      <c r="D1030" s="83" t="s">
        <v>504</v>
      </c>
      <c r="E1030" s="84">
        <v>27080</v>
      </c>
      <c r="F1030" s="85">
        <v>20.72</v>
      </c>
      <c r="G1030" s="84">
        <v>296</v>
      </c>
      <c r="H1030" s="86">
        <f t="shared" si="60"/>
        <v>1660848.8959999999</v>
      </c>
      <c r="I1030" s="77">
        <f t="shared" si="61"/>
        <v>27080</v>
      </c>
      <c r="J1030" s="77">
        <f t="shared" si="62"/>
        <v>561097.6</v>
      </c>
      <c r="K1030" s="77">
        <f t="shared" si="63"/>
        <v>0</v>
      </c>
    </row>
    <row r="1031" spans="1:11" s="77" customFormat="1">
      <c r="A1031" s="82">
        <v>2016</v>
      </c>
      <c r="B1031" s="82">
        <v>564</v>
      </c>
      <c r="C1031" s="83" t="s">
        <v>503</v>
      </c>
      <c r="D1031" s="83" t="s">
        <v>504</v>
      </c>
      <c r="E1031" s="84">
        <v>50383</v>
      </c>
      <c r="F1031" s="85">
        <v>23.6</v>
      </c>
      <c r="G1031" s="84">
        <v>287</v>
      </c>
      <c r="H1031" s="86">
        <f t="shared" ref="H1031:H1094" si="64">IF(I1031="","",G1031/100*F1031*E1031)</f>
        <v>3412541.3560000006</v>
      </c>
      <c r="I1031" s="77">
        <f t="shared" ref="I1031:I1094" si="65">IF(OR(G1031=".",F1031=".",E1031="."),"",E1031)</f>
        <v>50383</v>
      </c>
      <c r="J1031" s="77">
        <f t="shared" ref="J1031:J1094" si="66">IF(I1031="","",F1031*I1031)</f>
        <v>1189038.8</v>
      </c>
      <c r="K1031" s="77">
        <f t="shared" ref="K1031:K1094" si="67">IF(C1031="LIG",1,0)</f>
        <v>0</v>
      </c>
    </row>
    <row r="1032" spans="1:11" s="77" customFormat="1">
      <c r="A1032" s="82">
        <v>2016</v>
      </c>
      <c r="B1032" s="82">
        <v>564</v>
      </c>
      <c r="C1032" s="83" t="s">
        <v>503</v>
      </c>
      <c r="D1032" s="83" t="s">
        <v>504</v>
      </c>
      <c r="E1032" s="84">
        <v>62807</v>
      </c>
      <c r="F1032" s="85">
        <v>23.84</v>
      </c>
      <c r="G1032" s="84">
        <v>281.10000000000002</v>
      </c>
      <c r="H1032" s="86">
        <f t="shared" si="64"/>
        <v>4208963.3716800008</v>
      </c>
      <c r="I1032" s="77">
        <f t="shared" si="65"/>
        <v>62807</v>
      </c>
      <c r="J1032" s="77">
        <f t="shared" si="66"/>
        <v>1497318.88</v>
      </c>
      <c r="K1032" s="77">
        <f t="shared" si="67"/>
        <v>0</v>
      </c>
    </row>
    <row r="1033" spans="1:11" s="77" customFormat="1">
      <c r="A1033" s="82">
        <v>2016</v>
      </c>
      <c r="B1033" s="82">
        <v>594</v>
      </c>
      <c r="C1033" s="83" t="s">
        <v>503</v>
      </c>
      <c r="D1033" s="83" t="s">
        <v>504</v>
      </c>
      <c r="E1033" s="84">
        <v>35412</v>
      </c>
      <c r="F1033" s="85">
        <v>26.05</v>
      </c>
      <c r="G1033" s="84" t="s">
        <v>514</v>
      </c>
      <c r="H1033" s="86" t="str">
        <f t="shared" si="64"/>
        <v/>
      </c>
      <c r="I1033" s="77" t="str">
        <f t="shared" si="65"/>
        <v/>
      </c>
      <c r="J1033" s="77" t="str">
        <f t="shared" si="66"/>
        <v/>
      </c>
      <c r="K1033" s="77">
        <f t="shared" si="67"/>
        <v>0</v>
      </c>
    </row>
    <row r="1034" spans="1:11" s="77" customFormat="1">
      <c r="A1034" s="82">
        <v>2016</v>
      </c>
      <c r="B1034" s="82">
        <v>602</v>
      </c>
      <c r="C1034" s="83" t="s">
        <v>503</v>
      </c>
      <c r="D1034" s="83" t="s">
        <v>504</v>
      </c>
      <c r="E1034" s="84">
        <v>82578</v>
      </c>
      <c r="F1034" s="85">
        <v>25.96</v>
      </c>
      <c r="G1034" s="84" t="s">
        <v>514</v>
      </c>
      <c r="H1034" s="86" t="str">
        <f t="shared" si="64"/>
        <v/>
      </c>
      <c r="I1034" s="77" t="str">
        <f t="shared" si="65"/>
        <v/>
      </c>
      <c r="J1034" s="77" t="str">
        <f t="shared" si="66"/>
        <v/>
      </c>
      <c r="K1034" s="77">
        <f t="shared" si="67"/>
        <v>0</v>
      </c>
    </row>
    <row r="1035" spans="1:11" s="77" customFormat="1">
      <c r="A1035" s="82">
        <v>2016</v>
      </c>
      <c r="B1035" s="82">
        <v>641</v>
      </c>
      <c r="C1035" s="83" t="s">
        <v>503</v>
      </c>
      <c r="D1035" s="83" t="s">
        <v>504</v>
      </c>
      <c r="E1035" s="84">
        <v>99606</v>
      </c>
      <c r="F1035" s="85">
        <v>23.728000000000002</v>
      </c>
      <c r="G1035" s="84">
        <v>160.19999999999999</v>
      </c>
      <c r="H1035" s="86">
        <f t="shared" si="64"/>
        <v>3786248.7711360003</v>
      </c>
      <c r="I1035" s="77">
        <f t="shared" si="65"/>
        <v>99606</v>
      </c>
      <c r="J1035" s="77">
        <f t="shared" si="66"/>
        <v>2363451.1680000001</v>
      </c>
      <c r="K1035" s="77">
        <f t="shared" si="67"/>
        <v>0</v>
      </c>
    </row>
    <row r="1036" spans="1:11" s="77" customFormat="1">
      <c r="A1036" s="82">
        <v>2016</v>
      </c>
      <c r="B1036" s="82">
        <v>643</v>
      </c>
      <c r="C1036" s="83" t="s">
        <v>503</v>
      </c>
      <c r="D1036" s="83" t="s">
        <v>504</v>
      </c>
      <c r="E1036" s="84">
        <v>4465</v>
      </c>
      <c r="F1036" s="85">
        <v>23.728000000000002</v>
      </c>
      <c r="G1036" s="84">
        <v>316.7</v>
      </c>
      <c r="H1036" s="86">
        <f t="shared" si="64"/>
        <v>335529.46184</v>
      </c>
      <c r="I1036" s="77">
        <f t="shared" si="65"/>
        <v>4465</v>
      </c>
      <c r="J1036" s="77">
        <f t="shared" si="66"/>
        <v>105945.52</v>
      </c>
      <c r="K1036" s="77">
        <f t="shared" si="67"/>
        <v>0</v>
      </c>
    </row>
    <row r="1037" spans="1:11" s="77" customFormat="1">
      <c r="A1037" s="82">
        <v>2016</v>
      </c>
      <c r="B1037" s="82">
        <v>645</v>
      </c>
      <c r="C1037" s="83" t="s">
        <v>503</v>
      </c>
      <c r="D1037" s="83" t="s">
        <v>504</v>
      </c>
      <c r="E1037" s="84">
        <v>77585</v>
      </c>
      <c r="F1037" s="85">
        <v>23.36</v>
      </c>
      <c r="G1037" s="84">
        <v>403.1</v>
      </c>
      <c r="H1037" s="86">
        <f t="shared" si="64"/>
        <v>7305726.353600001</v>
      </c>
      <c r="I1037" s="77">
        <f t="shared" si="65"/>
        <v>77585</v>
      </c>
      <c r="J1037" s="77">
        <f t="shared" si="66"/>
        <v>1812385.5999999999</v>
      </c>
      <c r="K1037" s="77">
        <f t="shared" si="67"/>
        <v>0</v>
      </c>
    </row>
    <row r="1038" spans="1:11" s="77" customFormat="1">
      <c r="A1038" s="82">
        <v>2016</v>
      </c>
      <c r="B1038" s="82">
        <v>645</v>
      </c>
      <c r="C1038" s="83" t="s">
        <v>503</v>
      </c>
      <c r="D1038" s="83" t="s">
        <v>504</v>
      </c>
      <c r="E1038" s="84">
        <v>13009</v>
      </c>
      <c r="F1038" s="85">
        <v>23.31</v>
      </c>
      <c r="G1038" s="84">
        <v>373.4</v>
      </c>
      <c r="H1038" s="86">
        <f t="shared" si="64"/>
        <v>1132297.3758599998</v>
      </c>
      <c r="I1038" s="77">
        <f t="shared" si="65"/>
        <v>13009</v>
      </c>
      <c r="J1038" s="77">
        <f t="shared" si="66"/>
        <v>303239.78999999998</v>
      </c>
      <c r="K1038" s="77">
        <f t="shared" si="67"/>
        <v>0</v>
      </c>
    </row>
    <row r="1039" spans="1:11" s="77" customFormat="1">
      <c r="A1039" s="82">
        <v>2016</v>
      </c>
      <c r="B1039" s="82">
        <v>645</v>
      </c>
      <c r="C1039" s="83" t="s">
        <v>503</v>
      </c>
      <c r="D1039" s="83" t="s">
        <v>504</v>
      </c>
      <c r="E1039" s="84">
        <v>12924</v>
      </c>
      <c r="F1039" s="85">
        <v>26.03</v>
      </c>
      <c r="G1039" s="84">
        <v>387.4</v>
      </c>
      <c r="H1039" s="86">
        <f t="shared" si="64"/>
        <v>1303259.0032800001</v>
      </c>
      <c r="I1039" s="77">
        <f t="shared" si="65"/>
        <v>12924</v>
      </c>
      <c r="J1039" s="77">
        <f t="shared" si="66"/>
        <v>336411.72000000003</v>
      </c>
      <c r="K1039" s="77">
        <f t="shared" si="67"/>
        <v>0</v>
      </c>
    </row>
    <row r="1040" spans="1:11" s="77" customFormat="1">
      <c r="A1040" s="82">
        <v>2016</v>
      </c>
      <c r="B1040" s="82">
        <v>663</v>
      </c>
      <c r="C1040" s="83" t="s">
        <v>503</v>
      </c>
      <c r="D1040" s="83" t="s">
        <v>504</v>
      </c>
      <c r="E1040" s="84">
        <v>37161</v>
      </c>
      <c r="F1040" s="85">
        <v>24.59</v>
      </c>
      <c r="G1040" s="84">
        <v>274.10000000000002</v>
      </c>
      <c r="H1040" s="86">
        <f t="shared" si="64"/>
        <v>2504695.6215900001</v>
      </c>
      <c r="I1040" s="77">
        <f t="shared" si="65"/>
        <v>37161</v>
      </c>
      <c r="J1040" s="77">
        <f t="shared" si="66"/>
        <v>913788.99</v>
      </c>
      <c r="K1040" s="77">
        <f t="shared" si="67"/>
        <v>0</v>
      </c>
    </row>
    <row r="1041" spans="1:11" s="77" customFormat="1">
      <c r="A1041" s="82">
        <v>2016</v>
      </c>
      <c r="B1041" s="82">
        <v>667</v>
      </c>
      <c r="C1041" s="83" t="s">
        <v>503</v>
      </c>
      <c r="D1041" s="83" t="s">
        <v>504</v>
      </c>
      <c r="E1041" s="84">
        <v>33508</v>
      </c>
      <c r="F1041" s="85">
        <v>22.756</v>
      </c>
      <c r="G1041" s="84">
        <v>218.2</v>
      </c>
      <c r="H1041" s="86">
        <f t="shared" si="64"/>
        <v>1663792.5607359998</v>
      </c>
      <c r="I1041" s="77">
        <f t="shared" si="65"/>
        <v>33508</v>
      </c>
      <c r="J1041" s="77">
        <f t="shared" si="66"/>
        <v>762508.04799999995</v>
      </c>
      <c r="K1041" s="77">
        <f t="shared" si="67"/>
        <v>0</v>
      </c>
    </row>
    <row r="1042" spans="1:11" s="77" customFormat="1">
      <c r="A1042" s="82">
        <v>2016</v>
      </c>
      <c r="B1042" s="82">
        <v>703</v>
      </c>
      <c r="C1042" s="83" t="s">
        <v>503</v>
      </c>
      <c r="D1042" s="83" t="s">
        <v>504</v>
      </c>
      <c r="E1042" s="84">
        <v>22349</v>
      </c>
      <c r="F1042" s="85">
        <v>23.718</v>
      </c>
      <c r="G1042" s="84">
        <v>347.7</v>
      </c>
      <c r="H1042" s="86">
        <f t="shared" si="64"/>
        <v>1843065.8446139998</v>
      </c>
      <c r="I1042" s="77">
        <f t="shared" si="65"/>
        <v>22349</v>
      </c>
      <c r="J1042" s="77">
        <f t="shared" si="66"/>
        <v>530073.58200000005</v>
      </c>
      <c r="K1042" s="77">
        <f t="shared" si="67"/>
        <v>0</v>
      </c>
    </row>
    <row r="1043" spans="1:11" s="77" customFormat="1">
      <c r="A1043" s="82">
        <v>2016</v>
      </c>
      <c r="B1043" s="82">
        <v>703</v>
      </c>
      <c r="C1043" s="83" t="s">
        <v>503</v>
      </c>
      <c r="D1043" s="83" t="s">
        <v>504</v>
      </c>
      <c r="E1043" s="84">
        <v>116227</v>
      </c>
      <c r="F1043" s="85">
        <v>23.321999999999999</v>
      </c>
      <c r="G1043" s="84">
        <v>453.3</v>
      </c>
      <c r="H1043" s="86">
        <f t="shared" si="64"/>
        <v>12287358.744101999</v>
      </c>
      <c r="I1043" s="77">
        <f t="shared" si="65"/>
        <v>116227</v>
      </c>
      <c r="J1043" s="77">
        <f t="shared" si="66"/>
        <v>2710646.094</v>
      </c>
      <c r="K1043" s="77">
        <f t="shared" si="67"/>
        <v>0</v>
      </c>
    </row>
    <row r="1044" spans="1:11" s="77" customFormat="1">
      <c r="A1044" s="82">
        <v>2016</v>
      </c>
      <c r="B1044" s="82">
        <v>703</v>
      </c>
      <c r="C1044" s="83" t="s">
        <v>503</v>
      </c>
      <c r="D1044" s="83" t="s">
        <v>504</v>
      </c>
      <c r="E1044" s="84">
        <v>132859</v>
      </c>
      <c r="F1044" s="85">
        <v>23.684000000000001</v>
      </c>
      <c r="G1044" s="84">
        <v>352.3</v>
      </c>
      <c r="H1044" s="86">
        <f t="shared" si="64"/>
        <v>11085586.494788</v>
      </c>
      <c r="I1044" s="77">
        <f t="shared" si="65"/>
        <v>132859</v>
      </c>
      <c r="J1044" s="77">
        <f t="shared" si="66"/>
        <v>3146632.5560000003</v>
      </c>
      <c r="K1044" s="77">
        <f t="shared" si="67"/>
        <v>0</v>
      </c>
    </row>
    <row r="1045" spans="1:11" s="77" customFormat="1">
      <c r="A1045" s="82">
        <v>2016</v>
      </c>
      <c r="B1045" s="82">
        <v>703</v>
      </c>
      <c r="C1045" s="83" t="s">
        <v>503</v>
      </c>
      <c r="D1045" s="83" t="s">
        <v>504</v>
      </c>
      <c r="E1045" s="84">
        <v>37907</v>
      </c>
      <c r="F1045" s="85">
        <v>25.928000000000001</v>
      </c>
      <c r="G1045" s="84">
        <v>302.8</v>
      </c>
      <c r="H1045" s="86">
        <f t="shared" si="64"/>
        <v>2976077.963488</v>
      </c>
      <c r="I1045" s="77">
        <f t="shared" si="65"/>
        <v>37907</v>
      </c>
      <c r="J1045" s="77">
        <f t="shared" si="66"/>
        <v>982852.696</v>
      </c>
      <c r="K1045" s="77">
        <f t="shared" si="67"/>
        <v>0</v>
      </c>
    </row>
    <row r="1046" spans="1:11" s="77" customFormat="1">
      <c r="A1046" s="82">
        <v>2016</v>
      </c>
      <c r="B1046" s="82">
        <v>703</v>
      </c>
      <c r="C1046" s="83" t="s">
        <v>503</v>
      </c>
      <c r="D1046" s="83" t="s">
        <v>504</v>
      </c>
      <c r="E1046" s="84">
        <v>22176</v>
      </c>
      <c r="F1046" s="85">
        <v>23.614000000000001</v>
      </c>
      <c r="G1046" s="84">
        <v>357.8</v>
      </c>
      <c r="H1046" s="86">
        <f t="shared" si="64"/>
        <v>1873670.0209920004</v>
      </c>
      <c r="I1046" s="77">
        <f t="shared" si="65"/>
        <v>22176</v>
      </c>
      <c r="J1046" s="77">
        <f t="shared" si="66"/>
        <v>523664.06400000001</v>
      </c>
      <c r="K1046" s="77">
        <f t="shared" si="67"/>
        <v>0</v>
      </c>
    </row>
    <row r="1047" spans="1:11" s="77" customFormat="1">
      <c r="A1047" s="82">
        <v>2016</v>
      </c>
      <c r="B1047" s="82">
        <v>703</v>
      </c>
      <c r="C1047" s="83" t="s">
        <v>503</v>
      </c>
      <c r="D1047" s="83" t="s">
        <v>504</v>
      </c>
      <c r="E1047" s="84">
        <v>11702</v>
      </c>
      <c r="F1047" s="85">
        <v>24.46</v>
      </c>
      <c r="G1047" s="84">
        <v>292.10000000000002</v>
      </c>
      <c r="H1047" s="86">
        <f t="shared" si="64"/>
        <v>836080.5173200001</v>
      </c>
      <c r="I1047" s="77">
        <f t="shared" si="65"/>
        <v>11702</v>
      </c>
      <c r="J1047" s="77">
        <f t="shared" si="66"/>
        <v>286230.92</v>
      </c>
      <c r="K1047" s="77">
        <f t="shared" si="67"/>
        <v>0</v>
      </c>
    </row>
    <row r="1048" spans="1:11" s="77" customFormat="1">
      <c r="A1048" s="82">
        <v>2016</v>
      </c>
      <c r="B1048" s="82">
        <v>708</v>
      </c>
      <c r="C1048" s="83" t="s">
        <v>503</v>
      </c>
      <c r="D1048" s="83" t="s">
        <v>504</v>
      </c>
      <c r="E1048" s="84">
        <v>37663</v>
      </c>
      <c r="F1048" s="85">
        <v>23.646000000000001</v>
      </c>
      <c r="G1048" s="84">
        <v>355</v>
      </c>
      <c r="H1048" s="86">
        <f t="shared" si="64"/>
        <v>3161556.5078999996</v>
      </c>
      <c r="I1048" s="77">
        <f t="shared" si="65"/>
        <v>37663</v>
      </c>
      <c r="J1048" s="77">
        <f t="shared" si="66"/>
        <v>890579.29800000007</v>
      </c>
      <c r="K1048" s="77">
        <f t="shared" si="67"/>
        <v>0</v>
      </c>
    </row>
    <row r="1049" spans="1:11" s="77" customFormat="1">
      <c r="A1049" s="82">
        <v>2016</v>
      </c>
      <c r="B1049" s="82">
        <v>856</v>
      </c>
      <c r="C1049" s="83" t="s">
        <v>513</v>
      </c>
      <c r="D1049" s="83" t="s">
        <v>504</v>
      </c>
      <c r="E1049" s="84">
        <v>111044</v>
      </c>
      <c r="F1049" s="85">
        <v>17.600000000000001</v>
      </c>
      <c r="G1049" s="84" t="s">
        <v>514</v>
      </c>
      <c r="H1049" s="86" t="str">
        <f t="shared" si="64"/>
        <v/>
      </c>
      <c r="I1049" s="77" t="str">
        <f t="shared" si="65"/>
        <v/>
      </c>
      <c r="J1049" s="77" t="str">
        <f t="shared" si="66"/>
        <v/>
      </c>
      <c r="K1049" s="77">
        <f t="shared" si="67"/>
        <v>0</v>
      </c>
    </row>
    <row r="1050" spans="1:11" s="77" customFormat="1">
      <c r="A1050" s="82">
        <v>2016</v>
      </c>
      <c r="B1050" s="82">
        <v>856</v>
      </c>
      <c r="C1050" s="83" t="s">
        <v>513</v>
      </c>
      <c r="D1050" s="83" t="s">
        <v>504</v>
      </c>
      <c r="E1050" s="84">
        <v>16450</v>
      </c>
      <c r="F1050" s="85">
        <v>17.600000000000001</v>
      </c>
      <c r="G1050" s="84" t="s">
        <v>514</v>
      </c>
      <c r="H1050" s="86" t="str">
        <f t="shared" si="64"/>
        <v/>
      </c>
      <c r="I1050" s="77" t="str">
        <f t="shared" si="65"/>
        <v/>
      </c>
      <c r="J1050" s="77" t="str">
        <f t="shared" si="66"/>
        <v/>
      </c>
      <c r="K1050" s="77">
        <f t="shared" si="67"/>
        <v>0</v>
      </c>
    </row>
    <row r="1051" spans="1:11" s="77" customFormat="1">
      <c r="A1051" s="82">
        <v>2016</v>
      </c>
      <c r="B1051" s="82">
        <v>861</v>
      </c>
      <c r="C1051" s="83" t="s">
        <v>513</v>
      </c>
      <c r="D1051" s="83" t="s">
        <v>504</v>
      </c>
      <c r="E1051" s="84">
        <v>182160</v>
      </c>
      <c r="F1051" s="85">
        <v>17.600000000000001</v>
      </c>
      <c r="G1051" s="84" t="s">
        <v>514</v>
      </c>
      <c r="H1051" s="86" t="str">
        <f t="shared" si="64"/>
        <v/>
      </c>
      <c r="I1051" s="77" t="str">
        <f t="shared" si="65"/>
        <v/>
      </c>
      <c r="J1051" s="77" t="str">
        <f t="shared" si="66"/>
        <v/>
      </c>
      <c r="K1051" s="77">
        <f t="shared" si="67"/>
        <v>0</v>
      </c>
    </row>
    <row r="1052" spans="1:11" s="77" customFormat="1">
      <c r="A1052" s="82">
        <v>2016</v>
      </c>
      <c r="B1052" s="82">
        <v>861</v>
      </c>
      <c r="C1052" s="83" t="s">
        <v>513</v>
      </c>
      <c r="D1052" s="83" t="s">
        <v>504</v>
      </c>
      <c r="E1052" s="84">
        <v>27884</v>
      </c>
      <c r="F1052" s="85">
        <v>17.600000000000001</v>
      </c>
      <c r="G1052" s="84" t="s">
        <v>514</v>
      </c>
      <c r="H1052" s="86" t="str">
        <f t="shared" si="64"/>
        <v/>
      </c>
      <c r="I1052" s="77" t="str">
        <f t="shared" si="65"/>
        <v/>
      </c>
      <c r="J1052" s="77" t="str">
        <f t="shared" si="66"/>
        <v/>
      </c>
      <c r="K1052" s="77">
        <f t="shared" si="67"/>
        <v>0</v>
      </c>
    </row>
    <row r="1053" spans="1:11" s="77" customFormat="1">
      <c r="A1053" s="82">
        <v>2016</v>
      </c>
      <c r="B1053" s="82">
        <v>874</v>
      </c>
      <c r="C1053" s="83" t="s">
        <v>513</v>
      </c>
      <c r="D1053" s="83" t="s">
        <v>504</v>
      </c>
      <c r="E1053" s="84">
        <v>32383</v>
      </c>
      <c r="F1053" s="85">
        <v>17.2</v>
      </c>
      <c r="G1053" s="84" t="s">
        <v>514</v>
      </c>
      <c r="H1053" s="86" t="str">
        <f t="shared" si="64"/>
        <v/>
      </c>
      <c r="I1053" s="77" t="str">
        <f t="shared" si="65"/>
        <v/>
      </c>
      <c r="J1053" s="77" t="str">
        <f t="shared" si="66"/>
        <v/>
      </c>
      <c r="K1053" s="77">
        <f t="shared" si="67"/>
        <v>0</v>
      </c>
    </row>
    <row r="1054" spans="1:11" s="77" customFormat="1">
      <c r="A1054" s="82">
        <v>2016</v>
      </c>
      <c r="B1054" s="82">
        <v>876</v>
      </c>
      <c r="C1054" s="83" t="s">
        <v>513</v>
      </c>
      <c r="D1054" s="83" t="s">
        <v>504</v>
      </c>
      <c r="E1054" s="84">
        <v>95510</v>
      </c>
      <c r="F1054" s="85">
        <v>17.544</v>
      </c>
      <c r="G1054" s="84" t="s">
        <v>514</v>
      </c>
      <c r="H1054" s="86" t="str">
        <f t="shared" si="64"/>
        <v/>
      </c>
      <c r="I1054" s="77" t="str">
        <f t="shared" si="65"/>
        <v/>
      </c>
      <c r="J1054" s="77" t="str">
        <f t="shared" si="66"/>
        <v/>
      </c>
      <c r="K1054" s="77">
        <f t="shared" si="67"/>
        <v>0</v>
      </c>
    </row>
    <row r="1055" spans="1:11" s="77" customFormat="1">
      <c r="A1055" s="82">
        <v>2016</v>
      </c>
      <c r="B1055" s="82">
        <v>876</v>
      </c>
      <c r="C1055" s="83" t="s">
        <v>513</v>
      </c>
      <c r="D1055" s="83" t="s">
        <v>504</v>
      </c>
      <c r="E1055" s="84">
        <v>79505</v>
      </c>
      <c r="F1055" s="85">
        <v>17.68</v>
      </c>
      <c r="G1055" s="84" t="s">
        <v>514</v>
      </c>
      <c r="H1055" s="86" t="str">
        <f t="shared" si="64"/>
        <v/>
      </c>
      <c r="I1055" s="77" t="str">
        <f t="shared" si="65"/>
        <v/>
      </c>
      <c r="J1055" s="77" t="str">
        <f t="shared" si="66"/>
        <v/>
      </c>
      <c r="K1055" s="77">
        <f t="shared" si="67"/>
        <v>0</v>
      </c>
    </row>
    <row r="1056" spans="1:11" s="77" customFormat="1">
      <c r="A1056" s="82">
        <v>2016</v>
      </c>
      <c r="B1056" s="82">
        <v>879</v>
      </c>
      <c r="C1056" s="83" t="s">
        <v>513</v>
      </c>
      <c r="D1056" s="83" t="s">
        <v>504</v>
      </c>
      <c r="E1056" s="84">
        <v>129263</v>
      </c>
      <c r="F1056" s="85">
        <v>17.190000000000001</v>
      </c>
      <c r="G1056" s="84" t="s">
        <v>514</v>
      </c>
      <c r="H1056" s="86" t="str">
        <f t="shared" si="64"/>
        <v/>
      </c>
      <c r="I1056" s="77" t="str">
        <f t="shared" si="65"/>
        <v/>
      </c>
      <c r="J1056" s="77" t="str">
        <f t="shared" si="66"/>
        <v/>
      </c>
      <c r="K1056" s="77">
        <f t="shared" si="67"/>
        <v>0</v>
      </c>
    </row>
    <row r="1057" spans="1:11" s="77" customFormat="1">
      <c r="A1057" s="82">
        <v>2016</v>
      </c>
      <c r="B1057" s="82">
        <v>884</v>
      </c>
      <c r="C1057" s="83" t="s">
        <v>513</v>
      </c>
      <c r="D1057" s="83" t="s">
        <v>504</v>
      </c>
      <c r="E1057" s="84">
        <v>114439</v>
      </c>
      <c r="F1057" s="85">
        <v>17.22</v>
      </c>
      <c r="G1057" s="84" t="s">
        <v>514</v>
      </c>
      <c r="H1057" s="86" t="str">
        <f t="shared" si="64"/>
        <v/>
      </c>
      <c r="I1057" s="77" t="str">
        <f t="shared" si="65"/>
        <v/>
      </c>
      <c r="J1057" s="77" t="str">
        <f t="shared" si="66"/>
        <v/>
      </c>
      <c r="K1057" s="77">
        <f t="shared" si="67"/>
        <v>0</v>
      </c>
    </row>
    <row r="1058" spans="1:11" s="77" customFormat="1">
      <c r="A1058" s="82">
        <v>2016</v>
      </c>
      <c r="B1058" s="82">
        <v>887</v>
      </c>
      <c r="C1058" s="83" t="s">
        <v>513</v>
      </c>
      <c r="D1058" s="83" t="s">
        <v>504</v>
      </c>
      <c r="E1058" s="84">
        <v>79073</v>
      </c>
      <c r="F1058" s="85">
        <v>17.3</v>
      </c>
      <c r="G1058" s="84" t="s">
        <v>514</v>
      </c>
      <c r="H1058" s="86" t="str">
        <f t="shared" si="64"/>
        <v/>
      </c>
      <c r="I1058" s="77" t="str">
        <f t="shared" si="65"/>
        <v/>
      </c>
      <c r="J1058" s="77" t="str">
        <f t="shared" si="66"/>
        <v/>
      </c>
      <c r="K1058" s="77">
        <f t="shared" si="67"/>
        <v>0</v>
      </c>
    </row>
    <row r="1059" spans="1:11" s="77" customFormat="1">
      <c r="A1059" s="82">
        <v>2016</v>
      </c>
      <c r="B1059" s="82">
        <v>889</v>
      </c>
      <c r="C1059" s="83" t="s">
        <v>513</v>
      </c>
      <c r="D1059" s="83" t="s">
        <v>504</v>
      </c>
      <c r="E1059" s="84">
        <v>239514</v>
      </c>
      <c r="F1059" s="85">
        <v>17.600000000000001</v>
      </c>
      <c r="G1059" s="84" t="s">
        <v>514</v>
      </c>
      <c r="H1059" s="86" t="str">
        <f t="shared" si="64"/>
        <v/>
      </c>
      <c r="I1059" s="77" t="str">
        <f t="shared" si="65"/>
        <v/>
      </c>
      <c r="J1059" s="77" t="str">
        <f t="shared" si="66"/>
        <v/>
      </c>
      <c r="K1059" s="77">
        <f t="shared" si="67"/>
        <v>0</v>
      </c>
    </row>
    <row r="1060" spans="1:11" s="77" customFormat="1">
      <c r="A1060" s="82">
        <v>2016</v>
      </c>
      <c r="B1060" s="82">
        <v>889</v>
      </c>
      <c r="C1060" s="83" t="s">
        <v>513</v>
      </c>
      <c r="D1060" s="83" t="s">
        <v>504</v>
      </c>
      <c r="E1060" s="84">
        <v>81632</v>
      </c>
      <c r="F1060" s="85">
        <v>17.600000000000001</v>
      </c>
      <c r="G1060" s="84" t="s">
        <v>514</v>
      </c>
      <c r="H1060" s="86" t="str">
        <f t="shared" si="64"/>
        <v/>
      </c>
      <c r="I1060" s="77" t="str">
        <f t="shared" si="65"/>
        <v/>
      </c>
      <c r="J1060" s="77" t="str">
        <f t="shared" si="66"/>
        <v/>
      </c>
      <c r="K1060" s="77">
        <f t="shared" si="67"/>
        <v>0</v>
      </c>
    </row>
    <row r="1061" spans="1:11" s="77" customFormat="1">
      <c r="A1061" s="82">
        <v>2016</v>
      </c>
      <c r="B1061" s="82">
        <v>891</v>
      </c>
      <c r="C1061" s="83" t="s">
        <v>513</v>
      </c>
      <c r="D1061" s="83" t="s">
        <v>504</v>
      </c>
      <c r="E1061" s="84">
        <v>109828</v>
      </c>
      <c r="F1061" s="85">
        <v>17.600000000000001</v>
      </c>
      <c r="G1061" s="84" t="s">
        <v>514</v>
      </c>
      <c r="H1061" s="86" t="str">
        <f t="shared" si="64"/>
        <v/>
      </c>
      <c r="I1061" s="77" t="str">
        <f t="shared" si="65"/>
        <v/>
      </c>
      <c r="J1061" s="77" t="str">
        <f t="shared" si="66"/>
        <v/>
      </c>
      <c r="K1061" s="77">
        <f t="shared" si="67"/>
        <v>0</v>
      </c>
    </row>
    <row r="1062" spans="1:11" s="77" customFormat="1">
      <c r="A1062" s="82">
        <v>2016</v>
      </c>
      <c r="B1062" s="82">
        <v>891</v>
      </c>
      <c r="C1062" s="83" t="s">
        <v>513</v>
      </c>
      <c r="D1062" s="83" t="s">
        <v>504</v>
      </c>
      <c r="E1062" s="84">
        <v>15696</v>
      </c>
      <c r="F1062" s="85">
        <v>18.399999999999999</v>
      </c>
      <c r="G1062" s="84" t="s">
        <v>514</v>
      </c>
      <c r="H1062" s="86" t="str">
        <f t="shared" si="64"/>
        <v/>
      </c>
      <c r="I1062" s="77" t="str">
        <f t="shared" si="65"/>
        <v/>
      </c>
      <c r="J1062" s="77" t="str">
        <f t="shared" si="66"/>
        <v/>
      </c>
      <c r="K1062" s="77">
        <f t="shared" si="67"/>
        <v>0</v>
      </c>
    </row>
    <row r="1063" spans="1:11" s="77" customFormat="1">
      <c r="A1063" s="82">
        <v>2016</v>
      </c>
      <c r="B1063" s="82">
        <v>891</v>
      </c>
      <c r="C1063" s="83" t="s">
        <v>513</v>
      </c>
      <c r="D1063" s="83" t="s">
        <v>504</v>
      </c>
      <c r="E1063" s="84">
        <v>31645</v>
      </c>
      <c r="F1063" s="85">
        <v>17.600000000000001</v>
      </c>
      <c r="G1063" s="84" t="s">
        <v>514</v>
      </c>
      <c r="H1063" s="86" t="str">
        <f t="shared" si="64"/>
        <v/>
      </c>
      <c r="I1063" s="77" t="str">
        <f t="shared" si="65"/>
        <v/>
      </c>
      <c r="J1063" s="77" t="str">
        <f t="shared" si="66"/>
        <v/>
      </c>
      <c r="K1063" s="77">
        <f t="shared" si="67"/>
        <v>0</v>
      </c>
    </row>
    <row r="1064" spans="1:11" s="77" customFormat="1">
      <c r="A1064" s="82">
        <v>2016</v>
      </c>
      <c r="B1064" s="82">
        <v>892</v>
      </c>
      <c r="C1064" s="83" t="s">
        <v>513</v>
      </c>
      <c r="D1064" s="83" t="s">
        <v>504</v>
      </c>
      <c r="E1064" s="84">
        <v>36761</v>
      </c>
      <c r="F1064" s="85">
        <v>17.600000000000001</v>
      </c>
      <c r="G1064" s="84" t="s">
        <v>514</v>
      </c>
      <c r="H1064" s="86" t="str">
        <f t="shared" si="64"/>
        <v/>
      </c>
      <c r="I1064" s="77" t="str">
        <f t="shared" si="65"/>
        <v/>
      </c>
      <c r="J1064" s="77" t="str">
        <f t="shared" si="66"/>
        <v/>
      </c>
      <c r="K1064" s="77">
        <f t="shared" si="67"/>
        <v>0</v>
      </c>
    </row>
    <row r="1065" spans="1:11" s="77" customFormat="1">
      <c r="A1065" s="82">
        <v>2016</v>
      </c>
      <c r="B1065" s="82">
        <v>898</v>
      </c>
      <c r="C1065" s="83" t="s">
        <v>513</v>
      </c>
      <c r="D1065" s="83" t="s">
        <v>504</v>
      </c>
      <c r="E1065" s="84">
        <v>16139</v>
      </c>
      <c r="F1065" s="85">
        <v>17.600000000000001</v>
      </c>
      <c r="G1065" s="84" t="s">
        <v>514</v>
      </c>
      <c r="H1065" s="86" t="str">
        <f t="shared" si="64"/>
        <v/>
      </c>
      <c r="I1065" s="77" t="str">
        <f t="shared" si="65"/>
        <v/>
      </c>
      <c r="J1065" s="77" t="str">
        <f t="shared" si="66"/>
        <v/>
      </c>
      <c r="K1065" s="77">
        <f t="shared" si="67"/>
        <v>0</v>
      </c>
    </row>
    <row r="1066" spans="1:11" s="77" customFormat="1">
      <c r="A1066" s="82">
        <v>2016</v>
      </c>
      <c r="B1066" s="82">
        <v>963</v>
      </c>
      <c r="C1066" s="83" t="s">
        <v>503</v>
      </c>
      <c r="D1066" s="83" t="s">
        <v>504</v>
      </c>
      <c r="E1066" s="84">
        <v>61710</v>
      </c>
      <c r="F1066" s="85">
        <v>21.091999999999999</v>
      </c>
      <c r="G1066" s="84">
        <v>230</v>
      </c>
      <c r="H1066" s="86">
        <f t="shared" si="64"/>
        <v>2993650.8359999997</v>
      </c>
      <c r="I1066" s="77">
        <f t="shared" si="65"/>
        <v>61710</v>
      </c>
      <c r="J1066" s="77">
        <f t="shared" si="66"/>
        <v>1301587.3199999998</v>
      </c>
      <c r="K1066" s="77">
        <f t="shared" si="67"/>
        <v>0</v>
      </c>
    </row>
    <row r="1067" spans="1:11" s="77" customFormat="1">
      <c r="A1067" s="82">
        <v>2016</v>
      </c>
      <c r="B1067" s="82">
        <v>976</v>
      </c>
      <c r="C1067" s="83" t="s">
        <v>503</v>
      </c>
      <c r="D1067" s="83" t="s">
        <v>504</v>
      </c>
      <c r="E1067" s="84">
        <v>9651</v>
      </c>
      <c r="F1067" s="85">
        <v>23.72</v>
      </c>
      <c r="G1067" s="84">
        <v>213.9</v>
      </c>
      <c r="H1067" s="86">
        <f t="shared" si="64"/>
        <v>489663.55908000004</v>
      </c>
      <c r="I1067" s="77">
        <f t="shared" si="65"/>
        <v>9651</v>
      </c>
      <c r="J1067" s="77">
        <f t="shared" si="66"/>
        <v>228921.72</v>
      </c>
      <c r="K1067" s="77">
        <f t="shared" si="67"/>
        <v>0</v>
      </c>
    </row>
    <row r="1068" spans="1:11" s="77" customFormat="1">
      <c r="A1068" s="82">
        <v>2016</v>
      </c>
      <c r="B1068" s="82">
        <v>976</v>
      </c>
      <c r="C1068" s="83" t="s">
        <v>503</v>
      </c>
      <c r="D1068" s="83" t="s">
        <v>504</v>
      </c>
      <c r="E1068" s="84">
        <v>21622</v>
      </c>
      <c r="F1068" s="85">
        <v>24.37</v>
      </c>
      <c r="G1068" s="84">
        <v>214.4</v>
      </c>
      <c r="H1068" s="86">
        <f t="shared" si="64"/>
        <v>1129733.9321600001</v>
      </c>
      <c r="I1068" s="77">
        <f t="shared" si="65"/>
        <v>21622</v>
      </c>
      <c r="J1068" s="77">
        <f t="shared" si="66"/>
        <v>526928.14</v>
      </c>
      <c r="K1068" s="77">
        <f t="shared" si="67"/>
        <v>0</v>
      </c>
    </row>
    <row r="1069" spans="1:11" s="77" customFormat="1">
      <c r="A1069" s="82">
        <v>2016</v>
      </c>
      <c r="B1069" s="82">
        <v>976</v>
      </c>
      <c r="C1069" s="83" t="s">
        <v>503</v>
      </c>
      <c r="D1069" s="83" t="s">
        <v>504</v>
      </c>
      <c r="E1069" s="84">
        <v>715</v>
      </c>
      <c r="F1069" s="85">
        <v>17.71</v>
      </c>
      <c r="G1069" s="84">
        <v>173.8</v>
      </c>
      <c r="H1069" s="86">
        <f t="shared" si="64"/>
        <v>22007.685700000005</v>
      </c>
      <c r="I1069" s="77">
        <f t="shared" si="65"/>
        <v>715</v>
      </c>
      <c r="J1069" s="77">
        <f t="shared" si="66"/>
        <v>12662.650000000001</v>
      </c>
      <c r="K1069" s="77">
        <f t="shared" si="67"/>
        <v>0</v>
      </c>
    </row>
    <row r="1070" spans="1:11" s="77" customFormat="1">
      <c r="A1070" s="82">
        <v>2016</v>
      </c>
      <c r="B1070" s="82">
        <v>976</v>
      </c>
      <c r="C1070" s="83" t="s">
        <v>503</v>
      </c>
      <c r="D1070" s="83" t="s">
        <v>504</v>
      </c>
      <c r="E1070" s="84">
        <v>10336</v>
      </c>
      <c r="F1070" s="85">
        <v>23.31</v>
      </c>
      <c r="G1070" s="84">
        <v>186.2</v>
      </c>
      <c r="H1070" s="86">
        <f t="shared" si="64"/>
        <v>448615.68192</v>
      </c>
      <c r="I1070" s="77">
        <f t="shared" si="65"/>
        <v>10336</v>
      </c>
      <c r="J1070" s="77">
        <f t="shared" si="66"/>
        <v>240932.15999999997</v>
      </c>
      <c r="K1070" s="77">
        <f t="shared" si="67"/>
        <v>0</v>
      </c>
    </row>
    <row r="1071" spans="1:11" s="77" customFormat="1">
      <c r="A1071" s="82">
        <v>2016</v>
      </c>
      <c r="B1071" s="82">
        <v>976</v>
      </c>
      <c r="C1071" s="83" t="s">
        <v>503</v>
      </c>
      <c r="D1071" s="83" t="s">
        <v>504</v>
      </c>
      <c r="E1071" s="84">
        <v>24</v>
      </c>
      <c r="F1071" s="85">
        <v>21.98</v>
      </c>
      <c r="G1071" s="84">
        <v>117.5</v>
      </c>
      <c r="H1071" s="86">
        <f t="shared" si="64"/>
        <v>619.83600000000001</v>
      </c>
      <c r="I1071" s="77">
        <f t="shared" si="65"/>
        <v>24</v>
      </c>
      <c r="J1071" s="77">
        <f t="shared" si="66"/>
        <v>527.52</v>
      </c>
      <c r="K1071" s="77">
        <f t="shared" si="67"/>
        <v>0</v>
      </c>
    </row>
    <row r="1072" spans="1:11" s="77" customFormat="1">
      <c r="A1072" s="82">
        <v>2016</v>
      </c>
      <c r="B1072" s="82">
        <v>976</v>
      </c>
      <c r="C1072" s="83" t="s">
        <v>503</v>
      </c>
      <c r="D1072" s="83" t="s">
        <v>504</v>
      </c>
      <c r="E1072" s="84">
        <v>556</v>
      </c>
      <c r="F1072" s="85">
        <v>22.28</v>
      </c>
      <c r="G1072" s="84">
        <v>200.7</v>
      </c>
      <c r="H1072" s="86">
        <f t="shared" si="64"/>
        <v>24862.073759999999</v>
      </c>
      <c r="I1072" s="77">
        <f t="shared" si="65"/>
        <v>556</v>
      </c>
      <c r="J1072" s="77">
        <f t="shared" si="66"/>
        <v>12387.68</v>
      </c>
      <c r="K1072" s="77">
        <f t="shared" si="67"/>
        <v>0</v>
      </c>
    </row>
    <row r="1073" spans="1:11" s="77" customFormat="1">
      <c r="A1073" s="82">
        <v>2016</v>
      </c>
      <c r="B1073" s="82">
        <v>976</v>
      </c>
      <c r="C1073" s="83" t="s">
        <v>503</v>
      </c>
      <c r="D1073" s="83" t="s">
        <v>504</v>
      </c>
      <c r="E1073" s="84">
        <v>18829</v>
      </c>
      <c r="F1073" s="85">
        <v>22.08</v>
      </c>
      <c r="G1073" s="84">
        <v>203.7</v>
      </c>
      <c r="H1073" s="86">
        <f t="shared" si="64"/>
        <v>846871.17984</v>
      </c>
      <c r="I1073" s="77">
        <f t="shared" si="65"/>
        <v>18829</v>
      </c>
      <c r="J1073" s="77">
        <f t="shared" si="66"/>
        <v>415744.31999999995</v>
      </c>
      <c r="K1073" s="77">
        <f t="shared" si="67"/>
        <v>0</v>
      </c>
    </row>
    <row r="1074" spans="1:11" s="77" customFormat="1">
      <c r="A1074" s="82">
        <v>2016</v>
      </c>
      <c r="B1074" s="82">
        <v>976</v>
      </c>
      <c r="C1074" s="83" t="s">
        <v>503</v>
      </c>
      <c r="D1074" s="83" t="s">
        <v>504</v>
      </c>
      <c r="E1074" s="84">
        <v>5280</v>
      </c>
      <c r="F1074" s="85">
        <v>19.149999999999999</v>
      </c>
      <c r="G1074" s="84">
        <v>158</v>
      </c>
      <c r="H1074" s="86">
        <f t="shared" si="64"/>
        <v>159756.96</v>
      </c>
      <c r="I1074" s="77">
        <f t="shared" si="65"/>
        <v>5280</v>
      </c>
      <c r="J1074" s="77">
        <f t="shared" si="66"/>
        <v>101111.99999999999</v>
      </c>
      <c r="K1074" s="77">
        <f t="shared" si="67"/>
        <v>0</v>
      </c>
    </row>
    <row r="1075" spans="1:11" s="77" customFormat="1">
      <c r="A1075" s="82">
        <v>2016</v>
      </c>
      <c r="B1075" s="82">
        <v>983</v>
      </c>
      <c r="C1075" s="83" t="s">
        <v>503</v>
      </c>
      <c r="D1075" s="83" t="s">
        <v>504</v>
      </c>
      <c r="E1075" s="84">
        <v>83241</v>
      </c>
      <c r="F1075" s="85">
        <v>22.378</v>
      </c>
      <c r="G1075" s="84">
        <v>202.4</v>
      </c>
      <c r="H1075" s="86">
        <f t="shared" si="64"/>
        <v>3770240.606352</v>
      </c>
      <c r="I1075" s="77">
        <f t="shared" si="65"/>
        <v>83241</v>
      </c>
      <c r="J1075" s="77">
        <f t="shared" si="66"/>
        <v>1862767.098</v>
      </c>
      <c r="K1075" s="77">
        <f t="shared" si="67"/>
        <v>0</v>
      </c>
    </row>
    <row r="1076" spans="1:11" s="77" customFormat="1">
      <c r="A1076" s="82">
        <v>2016</v>
      </c>
      <c r="B1076" s="82">
        <v>983</v>
      </c>
      <c r="C1076" s="83" t="s">
        <v>503</v>
      </c>
      <c r="D1076" s="83" t="s">
        <v>504</v>
      </c>
      <c r="E1076" s="84">
        <v>93051</v>
      </c>
      <c r="F1076" s="85">
        <v>23.065999999999999</v>
      </c>
      <c r="G1076" s="84">
        <v>259.60000000000002</v>
      </c>
      <c r="H1076" s="86">
        <f t="shared" si="64"/>
        <v>5571832.0941360006</v>
      </c>
      <c r="I1076" s="77">
        <f t="shared" si="65"/>
        <v>93051</v>
      </c>
      <c r="J1076" s="77">
        <f t="shared" si="66"/>
        <v>2146314.3659999999</v>
      </c>
      <c r="K1076" s="77">
        <f t="shared" si="67"/>
        <v>0</v>
      </c>
    </row>
    <row r="1077" spans="1:11" s="77" customFormat="1">
      <c r="A1077" s="82">
        <v>2016</v>
      </c>
      <c r="B1077" s="82">
        <v>983</v>
      </c>
      <c r="C1077" s="83" t="s">
        <v>503</v>
      </c>
      <c r="D1077" s="83" t="s">
        <v>504</v>
      </c>
      <c r="E1077" s="84">
        <v>6670</v>
      </c>
      <c r="F1077" s="85">
        <v>22.114000000000001</v>
      </c>
      <c r="G1077" s="84">
        <v>223.4</v>
      </c>
      <c r="H1077" s="86">
        <f t="shared" si="64"/>
        <v>329515.84892000002</v>
      </c>
      <c r="I1077" s="77">
        <f t="shared" si="65"/>
        <v>6670</v>
      </c>
      <c r="J1077" s="77">
        <f t="shared" si="66"/>
        <v>147500.38</v>
      </c>
      <c r="K1077" s="77">
        <f t="shared" si="67"/>
        <v>0</v>
      </c>
    </row>
    <row r="1078" spans="1:11" s="77" customFormat="1">
      <c r="A1078" s="82">
        <v>2016</v>
      </c>
      <c r="B1078" s="82">
        <v>983</v>
      </c>
      <c r="C1078" s="83" t="s">
        <v>503</v>
      </c>
      <c r="D1078" s="83" t="s">
        <v>504</v>
      </c>
      <c r="E1078" s="84">
        <v>46225</v>
      </c>
      <c r="F1078" s="85">
        <v>22.494</v>
      </c>
      <c r="G1078" s="84">
        <v>190.8</v>
      </c>
      <c r="H1078" s="86">
        <f t="shared" si="64"/>
        <v>1983910.0662000002</v>
      </c>
      <c r="I1078" s="77">
        <f t="shared" si="65"/>
        <v>46225</v>
      </c>
      <c r="J1078" s="77">
        <f t="shared" si="66"/>
        <v>1039785.15</v>
      </c>
      <c r="K1078" s="77">
        <f t="shared" si="67"/>
        <v>0</v>
      </c>
    </row>
    <row r="1079" spans="1:11" s="77" customFormat="1">
      <c r="A1079" s="82">
        <v>2016</v>
      </c>
      <c r="B1079" s="82">
        <v>990</v>
      </c>
      <c r="C1079" s="83" t="s">
        <v>503</v>
      </c>
      <c r="D1079" s="83" t="s">
        <v>504</v>
      </c>
      <c r="E1079" s="84">
        <v>102</v>
      </c>
      <c r="F1079" s="85">
        <v>23.32</v>
      </c>
      <c r="G1079" s="84">
        <v>224.1</v>
      </c>
      <c r="H1079" s="86">
        <f t="shared" si="64"/>
        <v>5330.5322400000005</v>
      </c>
      <c r="I1079" s="77">
        <f t="shared" si="65"/>
        <v>102</v>
      </c>
      <c r="J1079" s="77">
        <f t="shared" si="66"/>
        <v>2378.64</v>
      </c>
      <c r="K1079" s="77">
        <f t="shared" si="67"/>
        <v>0</v>
      </c>
    </row>
    <row r="1080" spans="1:11" s="77" customFormat="1">
      <c r="A1080" s="82">
        <v>2016</v>
      </c>
      <c r="B1080" s="82">
        <v>991</v>
      </c>
      <c r="C1080" s="83" t="s">
        <v>503</v>
      </c>
      <c r="D1080" s="83" t="s">
        <v>504</v>
      </c>
      <c r="E1080" s="84">
        <v>1189</v>
      </c>
      <c r="F1080" s="85">
        <v>22.8</v>
      </c>
      <c r="G1080" s="84">
        <v>246.6</v>
      </c>
      <c r="H1080" s="86">
        <f t="shared" si="64"/>
        <v>66851.287199999992</v>
      </c>
      <c r="I1080" s="77">
        <f t="shared" si="65"/>
        <v>1189</v>
      </c>
      <c r="J1080" s="77">
        <f t="shared" si="66"/>
        <v>27109.200000000001</v>
      </c>
      <c r="K1080" s="77">
        <f t="shared" si="67"/>
        <v>0</v>
      </c>
    </row>
    <row r="1081" spans="1:11" s="77" customFormat="1">
      <c r="A1081" s="82">
        <v>2016</v>
      </c>
      <c r="B1081" s="82">
        <v>994</v>
      </c>
      <c r="C1081" s="83" t="s">
        <v>503</v>
      </c>
      <c r="D1081" s="83" t="s">
        <v>504</v>
      </c>
      <c r="E1081" s="84">
        <v>68178</v>
      </c>
      <c r="F1081" s="85">
        <v>23.25</v>
      </c>
      <c r="G1081" s="84">
        <v>231.7</v>
      </c>
      <c r="H1081" s="86">
        <f t="shared" si="64"/>
        <v>3672765.9044999992</v>
      </c>
      <c r="I1081" s="77">
        <f t="shared" si="65"/>
        <v>68178</v>
      </c>
      <c r="J1081" s="77">
        <f t="shared" si="66"/>
        <v>1585138.5</v>
      </c>
      <c r="K1081" s="77">
        <f t="shared" si="67"/>
        <v>0</v>
      </c>
    </row>
    <row r="1082" spans="1:11" s="77" customFormat="1">
      <c r="A1082" s="82">
        <v>2016</v>
      </c>
      <c r="B1082" s="82">
        <v>994</v>
      </c>
      <c r="C1082" s="83" t="s">
        <v>503</v>
      </c>
      <c r="D1082" s="83" t="s">
        <v>504</v>
      </c>
      <c r="E1082" s="84">
        <v>40416</v>
      </c>
      <c r="F1082" s="85">
        <v>23.53</v>
      </c>
      <c r="G1082" s="84">
        <v>228.3</v>
      </c>
      <c r="H1082" s="86">
        <f t="shared" si="64"/>
        <v>2171106.6998399999</v>
      </c>
      <c r="I1082" s="77">
        <f t="shared" si="65"/>
        <v>40416</v>
      </c>
      <c r="J1082" s="77">
        <f t="shared" si="66"/>
        <v>950988.4800000001</v>
      </c>
      <c r="K1082" s="77">
        <f t="shared" si="67"/>
        <v>0</v>
      </c>
    </row>
    <row r="1083" spans="1:11" s="77" customFormat="1">
      <c r="A1083" s="82">
        <v>2016</v>
      </c>
      <c r="B1083" s="82">
        <v>994</v>
      </c>
      <c r="C1083" s="83" t="s">
        <v>503</v>
      </c>
      <c r="D1083" s="83" t="s">
        <v>504</v>
      </c>
      <c r="E1083" s="84">
        <v>47899</v>
      </c>
      <c r="F1083" s="85">
        <v>23.2</v>
      </c>
      <c r="G1083" s="84">
        <v>205.2</v>
      </c>
      <c r="H1083" s="86">
        <f t="shared" si="64"/>
        <v>2280298.9536000001</v>
      </c>
      <c r="I1083" s="77">
        <f t="shared" si="65"/>
        <v>47899</v>
      </c>
      <c r="J1083" s="77">
        <f t="shared" si="66"/>
        <v>1111256.8</v>
      </c>
      <c r="K1083" s="77">
        <f t="shared" si="67"/>
        <v>0</v>
      </c>
    </row>
    <row r="1084" spans="1:11" s="77" customFormat="1">
      <c r="A1084" s="82">
        <v>2016</v>
      </c>
      <c r="B1084" s="82">
        <v>994</v>
      </c>
      <c r="C1084" s="83" t="s">
        <v>503</v>
      </c>
      <c r="D1084" s="83" t="s">
        <v>504</v>
      </c>
      <c r="E1084" s="84">
        <v>23508</v>
      </c>
      <c r="F1084" s="85">
        <v>23.12</v>
      </c>
      <c r="G1084" s="84">
        <v>197.4</v>
      </c>
      <c r="H1084" s="86">
        <f t="shared" si="64"/>
        <v>1072878.79104</v>
      </c>
      <c r="I1084" s="77">
        <f t="shared" si="65"/>
        <v>23508</v>
      </c>
      <c r="J1084" s="77">
        <f t="shared" si="66"/>
        <v>543504.96000000008</v>
      </c>
      <c r="K1084" s="77">
        <f t="shared" si="67"/>
        <v>0</v>
      </c>
    </row>
    <row r="1085" spans="1:11" s="77" customFormat="1">
      <c r="A1085" s="82">
        <v>2016</v>
      </c>
      <c r="B1085" s="82">
        <v>994</v>
      </c>
      <c r="C1085" s="83" t="s">
        <v>503</v>
      </c>
      <c r="D1085" s="83" t="s">
        <v>504</v>
      </c>
      <c r="E1085" s="84">
        <v>97401</v>
      </c>
      <c r="F1085" s="85">
        <v>22.67</v>
      </c>
      <c r="G1085" s="84">
        <v>204.9</v>
      </c>
      <c r="H1085" s="86">
        <f t="shared" si="64"/>
        <v>4524357.2928300006</v>
      </c>
      <c r="I1085" s="77">
        <f t="shared" si="65"/>
        <v>97401</v>
      </c>
      <c r="J1085" s="77">
        <f t="shared" si="66"/>
        <v>2208080.6700000004</v>
      </c>
      <c r="K1085" s="77">
        <f t="shared" si="67"/>
        <v>0</v>
      </c>
    </row>
    <row r="1086" spans="1:11" s="77" customFormat="1">
      <c r="A1086" s="82">
        <v>2016</v>
      </c>
      <c r="B1086" s="82">
        <v>995</v>
      </c>
      <c r="C1086" s="83" t="s">
        <v>503</v>
      </c>
      <c r="D1086" s="83" t="s">
        <v>504</v>
      </c>
      <c r="E1086" s="84">
        <v>52925</v>
      </c>
      <c r="F1086" s="85">
        <v>22.82</v>
      </c>
      <c r="G1086" s="84">
        <v>229.7</v>
      </c>
      <c r="H1086" s="86">
        <f t="shared" si="64"/>
        <v>2774198.3044999996</v>
      </c>
      <c r="I1086" s="77">
        <f t="shared" si="65"/>
        <v>52925</v>
      </c>
      <c r="J1086" s="77">
        <f t="shared" si="66"/>
        <v>1207748.5</v>
      </c>
      <c r="K1086" s="77">
        <f t="shared" si="67"/>
        <v>0</v>
      </c>
    </row>
    <row r="1087" spans="1:11" s="77" customFormat="1">
      <c r="A1087" s="82">
        <v>2016</v>
      </c>
      <c r="B1087" s="82">
        <v>997</v>
      </c>
      <c r="C1087" s="83" t="s">
        <v>513</v>
      </c>
      <c r="D1087" s="83" t="s">
        <v>504</v>
      </c>
      <c r="E1087" s="84">
        <v>59349</v>
      </c>
      <c r="F1087" s="85">
        <v>18.132000000000001</v>
      </c>
      <c r="G1087" s="84">
        <v>203.1</v>
      </c>
      <c r="H1087" s="86">
        <f t="shared" si="64"/>
        <v>2185591.7341080001</v>
      </c>
      <c r="I1087" s="77">
        <f t="shared" si="65"/>
        <v>59349</v>
      </c>
      <c r="J1087" s="77">
        <f t="shared" si="66"/>
        <v>1076116.068</v>
      </c>
      <c r="K1087" s="77">
        <f t="shared" si="67"/>
        <v>0</v>
      </c>
    </row>
    <row r="1088" spans="1:11" s="77" customFormat="1">
      <c r="A1088" s="82">
        <v>2016</v>
      </c>
      <c r="B1088" s="82">
        <v>1001</v>
      </c>
      <c r="C1088" s="83" t="s">
        <v>503</v>
      </c>
      <c r="D1088" s="83" t="s">
        <v>504</v>
      </c>
      <c r="E1088" s="84">
        <v>35412</v>
      </c>
      <c r="F1088" s="85">
        <v>22.673999999999999</v>
      </c>
      <c r="G1088" s="84">
        <v>261.39999999999998</v>
      </c>
      <c r="H1088" s="86">
        <f t="shared" si="64"/>
        <v>2098863.4324320001</v>
      </c>
      <c r="I1088" s="77">
        <f t="shared" si="65"/>
        <v>35412</v>
      </c>
      <c r="J1088" s="77">
        <f t="shared" si="66"/>
        <v>802931.68799999997</v>
      </c>
      <c r="K1088" s="77">
        <f t="shared" si="67"/>
        <v>0</v>
      </c>
    </row>
    <row r="1089" spans="1:11" s="77" customFormat="1">
      <c r="A1089" s="82">
        <v>2016</v>
      </c>
      <c r="B1089" s="82">
        <v>1001</v>
      </c>
      <c r="C1089" s="83" t="s">
        <v>503</v>
      </c>
      <c r="D1089" s="83" t="s">
        <v>504</v>
      </c>
      <c r="E1089" s="84">
        <v>220525</v>
      </c>
      <c r="F1089" s="85">
        <v>22.033999999999999</v>
      </c>
      <c r="G1089" s="84">
        <v>222</v>
      </c>
      <c r="H1089" s="86">
        <f t="shared" si="64"/>
        <v>10787086.227</v>
      </c>
      <c r="I1089" s="77">
        <f t="shared" si="65"/>
        <v>220525</v>
      </c>
      <c r="J1089" s="77">
        <f t="shared" si="66"/>
        <v>4859047.8499999996</v>
      </c>
      <c r="K1089" s="77">
        <f t="shared" si="67"/>
        <v>0</v>
      </c>
    </row>
    <row r="1090" spans="1:11" s="77" customFormat="1">
      <c r="A1090" s="82">
        <v>2016</v>
      </c>
      <c r="B1090" s="82">
        <v>1004</v>
      </c>
      <c r="C1090" s="83" t="s">
        <v>503</v>
      </c>
      <c r="D1090" s="83" t="s">
        <v>504</v>
      </c>
      <c r="E1090" s="84">
        <v>184194</v>
      </c>
      <c r="F1090" s="85">
        <v>22.18</v>
      </c>
      <c r="G1090" s="84">
        <v>186.4</v>
      </c>
      <c r="H1090" s="86">
        <f t="shared" si="64"/>
        <v>7615228.3228800008</v>
      </c>
      <c r="I1090" s="77">
        <f t="shared" si="65"/>
        <v>184194</v>
      </c>
      <c r="J1090" s="77">
        <f t="shared" si="66"/>
        <v>4085422.92</v>
      </c>
      <c r="K1090" s="77">
        <f t="shared" si="67"/>
        <v>0</v>
      </c>
    </row>
    <row r="1091" spans="1:11" s="77" customFormat="1">
      <c r="A1091" s="82">
        <v>2016</v>
      </c>
      <c r="B1091" s="82">
        <v>1010</v>
      </c>
      <c r="C1091" s="83" t="s">
        <v>503</v>
      </c>
      <c r="D1091" s="83" t="s">
        <v>504</v>
      </c>
      <c r="E1091" s="84">
        <v>20250</v>
      </c>
      <c r="F1091" s="85">
        <v>21.911999999999999</v>
      </c>
      <c r="G1091" s="84">
        <v>212.1</v>
      </c>
      <c r="H1091" s="86">
        <f t="shared" si="64"/>
        <v>941125.87800000003</v>
      </c>
      <c r="I1091" s="77">
        <f t="shared" si="65"/>
        <v>20250</v>
      </c>
      <c r="J1091" s="77">
        <f t="shared" si="66"/>
        <v>443718</v>
      </c>
      <c r="K1091" s="77">
        <f t="shared" si="67"/>
        <v>0</v>
      </c>
    </row>
    <row r="1092" spans="1:11" s="77" customFormat="1">
      <c r="A1092" s="82">
        <v>2016</v>
      </c>
      <c r="B1092" s="82">
        <v>1012</v>
      </c>
      <c r="C1092" s="83" t="s">
        <v>503</v>
      </c>
      <c r="D1092" s="83" t="s">
        <v>504</v>
      </c>
      <c r="E1092" s="84">
        <v>66264</v>
      </c>
      <c r="F1092" s="85">
        <v>22.725000000000001</v>
      </c>
      <c r="G1092" s="84">
        <v>227.6</v>
      </c>
      <c r="H1092" s="86">
        <f t="shared" si="64"/>
        <v>3427313.2344</v>
      </c>
      <c r="I1092" s="77">
        <f t="shared" si="65"/>
        <v>66264</v>
      </c>
      <c r="J1092" s="77">
        <f t="shared" si="66"/>
        <v>1505849.4000000001</v>
      </c>
      <c r="K1092" s="77">
        <f t="shared" si="67"/>
        <v>0</v>
      </c>
    </row>
    <row r="1093" spans="1:11" s="77" customFormat="1">
      <c r="A1093" s="82">
        <v>2016</v>
      </c>
      <c r="B1093" s="82">
        <v>1073</v>
      </c>
      <c r="C1093" s="83" t="s">
        <v>513</v>
      </c>
      <c r="D1093" s="83" t="s">
        <v>504</v>
      </c>
      <c r="E1093" s="84">
        <v>29453</v>
      </c>
      <c r="F1093" s="85">
        <v>17.448</v>
      </c>
      <c r="G1093" s="84">
        <v>183.5</v>
      </c>
      <c r="H1093" s="86">
        <f t="shared" si="64"/>
        <v>942999.05723999999</v>
      </c>
      <c r="I1093" s="77">
        <f t="shared" si="65"/>
        <v>29453</v>
      </c>
      <c r="J1093" s="77">
        <f t="shared" si="66"/>
        <v>513895.94400000002</v>
      </c>
      <c r="K1093" s="77">
        <f t="shared" si="67"/>
        <v>0</v>
      </c>
    </row>
    <row r="1094" spans="1:11" s="77" customFormat="1">
      <c r="A1094" s="82">
        <v>2016</v>
      </c>
      <c r="B1094" s="82">
        <v>1082</v>
      </c>
      <c r="C1094" s="83" t="s">
        <v>513</v>
      </c>
      <c r="D1094" s="83" t="s">
        <v>504</v>
      </c>
      <c r="E1094" s="84">
        <v>81275</v>
      </c>
      <c r="F1094" s="85">
        <v>17.943000000000001</v>
      </c>
      <c r="G1094" s="84">
        <v>144.30000000000001</v>
      </c>
      <c r="H1094" s="86">
        <f t="shared" si="64"/>
        <v>2104351.8999750004</v>
      </c>
      <c r="I1094" s="77">
        <f t="shared" si="65"/>
        <v>81275</v>
      </c>
      <c r="J1094" s="77">
        <f t="shared" si="66"/>
        <v>1458317.3250000002</v>
      </c>
      <c r="K1094" s="77">
        <f t="shared" si="67"/>
        <v>0</v>
      </c>
    </row>
    <row r="1095" spans="1:11" s="77" customFormat="1">
      <c r="A1095" s="82">
        <v>2016</v>
      </c>
      <c r="B1095" s="82">
        <v>1082</v>
      </c>
      <c r="C1095" s="83" t="s">
        <v>513</v>
      </c>
      <c r="D1095" s="83" t="s">
        <v>504</v>
      </c>
      <c r="E1095" s="84">
        <v>48850</v>
      </c>
      <c r="F1095" s="85">
        <v>17.97</v>
      </c>
      <c r="G1095" s="84">
        <v>146.1</v>
      </c>
      <c r="H1095" s="86">
        <f t="shared" ref="H1095:H1158" si="68">IF(I1095="","",G1095/100*F1095*E1095)</f>
        <v>1282516.2044999998</v>
      </c>
      <c r="I1095" s="77">
        <f t="shared" ref="I1095:I1158" si="69">IF(OR(G1095=".",F1095=".",E1095="."),"",E1095)</f>
        <v>48850</v>
      </c>
      <c r="J1095" s="77">
        <f t="shared" ref="J1095:J1158" si="70">IF(I1095="","",F1095*I1095)</f>
        <v>877834.5</v>
      </c>
      <c r="K1095" s="77">
        <f t="shared" ref="K1095:K1158" si="71">IF(C1095="LIG",1,0)</f>
        <v>0</v>
      </c>
    </row>
    <row r="1096" spans="1:11" s="77" customFormat="1">
      <c r="A1096" s="82">
        <v>2016</v>
      </c>
      <c r="B1096" s="82">
        <v>1082</v>
      </c>
      <c r="C1096" s="83" t="s">
        <v>513</v>
      </c>
      <c r="D1096" s="83" t="s">
        <v>504</v>
      </c>
      <c r="E1096" s="84">
        <v>64418</v>
      </c>
      <c r="F1096" s="85">
        <v>17.943000000000001</v>
      </c>
      <c r="G1096" s="84">
        <v>136.69999999999999</v>
      </c>
      <c r="H1096" s="86">
        <f t="shared" si="68"/>
        <v>1580049.9218580001</v>
      </c>
      <c r="I1096" s="77">
        <f t="shared" si="69"/>
        <v>64418</v>
      </c>
      <c r="J1096" s="77">
        <f t="shared" si="70"/>
        <v>1155852.1740000001</v>
      </c>
      <c r="K1096" s="77">
        <f t="shared" si="71"/>
        <v>0</v>
      </c>
    </row>
    <row r="1097" spans="1:11" s="77" customFormat="1">
      <c r="A1097" s="82">
        <v>2016</v>
      </c>
      <c r="B1097" s="82">
        <v>1082</v>
      </c>
      <c r="C1097" s="83" t="s">
        <v>513</v>
      </c>
      <c r="D1097" s="83" t="s">
        <v>504</v>
      </c>
      <c r="E1097" s="84">
        <v>49033</v>
      </c>
      <c r="F1097" s="85">
        <v>17.917000000000002</v>
      </c>
      <c r="G1097" s="84">
        <v>133.4</v>
      </c>
      <c r="H1097" s="86">
        <f t="shared" si="68"/>
        <v>1171951.3641740002</v>
      </c>
      <c r="I1097" s="77">
        <f t="shared" si="69"/>
        <v>49033</v>
      </c>
      <c r="J1097" s="77">
        <f t="shared" si="70"/>
        <v>878524.26100000006</v>
      </c>
      <c r="K1097" s="77">
        <f t="shared" si="71"/>
        <v>0</v>
      </c>
    </row>
    <row r="1098" spans="1:11" s="77" customFormat="1">
      <c r="A1098" s="82">
        <v>2016</v>
      </c>
      <c r="B1098" s="82">
        <v>1082</v>
      </c>
      <c r="C1098" s="83" t="s">
        <v>513</v>
      </c>
      <c r="D1098" s="83" t="s">
        <v>504</v>
      </c>
      <c r="E1098" s="84">
        <v>48863</v>
      </c>
      <c r="F1098" s="85">
        <v>16.885999999999999</v>
      </c>
      <c r="G1098" s="84">
        <v>140.9</v>
      </c>
      <c r="H1098" s="86">
        <f t="shared" si="68"/>
        <v>1162566.770762</v>
      </c>
      <c r="I1098" s="77">
        <f t="shared" si="69"/>
        <v>48863</v>
      </c>
      <c r="J1098" s="77">
        <f t="shared" si="70"/>
        <v>825100.61800000002</v>
      </c>
      <c r="K1098" s="77">
        <f t="shared" si="71"/>
        <v>0</v>
      </c>
    </row>
    <row r="1099" spans="1:11" s="77" customFormat="1">
      <c r="A1099" s="82">
        <v>2016</v>
      </c>
      <c r="B1099" s="82">
        <v>1082</v>
      </c>
      <c r="C1099" s="83" t="s">
        <v>513</v>
      </c>
      <c r="D1099" s="83" t="s">
        <v>504</v>
      </c>
      <c r="E1099" s="84">
        <v>49035</v>
      </c>
      <c r="F1099" s="85">
        <v>17.503</v>
      </c>
      <c r="G1099" s="84">
        <v>133.30000000000001</v>
      </c>
      <c r="H1099" s="86">
        <f t="shared" si="68"/>
        <v>1144060.0534650001</v>
      </c>
      <c r="I1099" s="77">
        <f t="shared" si="69"/>
        <v>49035</v>
      </c>
      <c r="J1099" s="77">
        <f t="shared" si="70"/>
        <v>858259.60499999998</v>
      </c>
      <c r="K1099" s="77">
        <f t="shared" si="71"/>
        <v>0</v>
      </c>
    </row>
    <row r="1100" spans="1:11" s="77" customFormat="1">
      <c r="A1100" s="82">
        <v>2016</v>
      </c>
      <c r="B1100" s="82">
        <v>1082</v>
      </c>
      <c r="C1100" s="83" t="s">
        <v>513</v>
      </c>
      <c r="D1100" s="83" t="s">
        <v>504</v>
      </c>
      <c r="E1100" s="84">
        <v>48252</v>
      </c>
      <c r="F1100" s="85">
        <v>17.221</v>
      </c>
      <c r="G1100" s="84">
        <v>129.19999999999999</v>
      </c>
      <c r="H1100" s="86">
        <f t="shared" si="68"/>
        <v>1073584.4180639999</v>
      </c>
      <c r="I1100" s="77">
        <f t="shared" si="69"/>
        <v>48252</v>
      </c>
      <c r="J1100" s="77">
        <f t="shared" si="70"/>
        <v>830947.69200000004</v>
      </c>
      <c r="K1100" s="77">
        <f t="shared" si="71"/>
        <v>0</v>
      </c>
    </row>
    <row r="1101" spans="1:11" s="77" customFormat="1">
      <c r="A1101" s="82">
        <v>2016</v>
      </c>
      <c r="B1101" s="82">
        <v>1082</v>
      </c>
      <c r="C1101" s="83" t="s">
        <v>513</v>
      </c>
      <c r="D1101" s="83" t="s">
        <v>504</v>
      </c>
      <c r="E1101" s="84">
        <v>32417</v>
      </c>
      <c r="F1101" s="85">
        <v>17.594999999999999</v>
      </c>
      <c r="G1101" s="84">
        <v>141.5</v>
      </c>
      <c r="H1101" s="86">
        <f t="shared" si="68"/>
        <v>807083.61772500002</v>
      </c>
      <c r="I1101" s="77">
        <f t="shared" si="69"/>
        <v>32417</v>
      </c>
      <c r="J1101" s="77">
        <f t="shared" si="70"/>
        <v>570377.11499999999</v>
      </c>
      <c r="K1101" s="77">
        <f t="shared" si="71"/>
        <v>0</v>
      </c>
    </row>
    <row r="1102" spans="1:11" s="77" customFormat="1">
      <c r="A1102" s="82">
        <v>2016</v>
      </c>
      <c r="B1102" s="82">
        <v>1082</v>
      </c>
      <c r="C1102" s="83" t="s">
        <v>513</v>
      </c>
      <c r="D1102" s="83" t="s">
        <v>504</v>
      </c>
      <c r="E1102" s="84">
        <v>48758</v>
      </c>
      <c r="F1102" s="85">
        <v>17.606999999999999</v>
      </c>
      <c r="G1102" s="84">
        <v>134.6</v>
      </c>
      <c r="H1102" s="86">
        <f t="shared" si="68"/>
        <v>1155516.9146759999</v>
      </c>
      <c r="I1102" s="77">
        <f t="shared" si="69"/>
        <v>48758</v>
      </c>
      <c r="J1102" s="77">
        <f t="shared" si="70"/>
        <v>858482.10599999991</v>
      </c>
      <c r="K1102" s="77">
        <f t="shared" si="71"/>
        <v>0</v>
      </c>
    </row>
    <row r="1103" spans="1:11" s="77" customFormat="1">
      <c r="A1103" s="82">
        <v>2016</v>
      </c>
      <c r="B1103" s="82">
        <v>1082</v>
      </c>
      <c r="C1103" s="83" t="s">
        <v>513</v>
      </c>
      <c r="D1103" s="83" t="s">
        <v>504</v>
      </c>
      <c r="E1103" s="84">
        <v>65255</v>
      </c>
      <c r="F1103" s="85">
        <v>17.986000000000001</v>
      </c>
      <c r="G1103" s="84">
        <v>114.5</v>
      </c>
      <c r="H1103" s="86">
        <f t="shared" si="68"/>
        <v>1343859.5123500002</v>
      </c>
      <c r="I1103" s="77">
        <f t="shared" si="69"/>
        <v>65255</v>
      </c>
      <c r="J1103" s="77">
        <f t="shared" si="70"/>
        <v>1173676.43</v>
      </c>
      <c r="K1103" s="77">
        <f t="shared" si="71"/>
        <v>0</v>
      </c>
    </row>
    <row r="1104" spans="1:11" s="77" customFormat="1">
      <c r="A1104" s="82">
        <v>2016</v>
      </c>
      <c r="B1104" s="82">
        <v>1091</v>
      </c>
      <c r="C1104" s="83" t="s">
        <v>513</v>
      </c>
      <c r="D1104" s="83" t="s">
        <v>504</v>
      </c>
      <c r="E1104" s="84">
        <v>17732</v>
      </c>
      <c r="F1104" s="85">
        <v>17.78</v>
      </c>
      <c r="G1104" s="84">
        <v>175</v>
      </c>
      <c r="H1104" s="86">
        <f t="shared" si="68"/>
        <v>551731.18000000005</v>
      </c>
      <c r="I1104" s="77">
        <f t="shared" si="69"/>
        <v>17732</v>
      </c>
      <c r="J1104" s="77">
        <f t="shared" si="70"/>
        <v>315274.96000000002</v>
      </c>
      <c r="K1104" s="77">
        <f t="shared" si="71"/>
        <v>0</v>
      </c>
    </row>
    <row r="1105" spans="1:11" s="77" customFormat="1">
      <c r="A1105" s="82">
        <v>2016</v>
      </c>
      <c r="B1105" s="82">
        <v>1091</v>
      </c>
      <c r="C1105" s="83" t="s">
        <v>513</v>
      </c>
      <c r="D1105" s="83" t="s">
        <v>504</v>
      </c>
      <c r="E1105" s="84">
        <v>15481</v>
      </c>
      <c r="F1105" s="85">
        <v>17.611999999999998</v>
      </c>
      <c r="G1105" s="84">
        <v>172</v>
      </c>
      <c r="H1105" s="86">
        <f t="shared" si="68"/>
        <v>468960.35983999993</v>
      </c>
      <c r="I1105" s="77">
        <f t="shared" si="69"/>
        <v>15481</v>
      </c>
      <c r="J1105" s="77">
        <f t="shared" si="70"/>
        <v>272651.37199999997</v>
      </c>
      <c r="K1105" s="77">
        <f t="shared" si="71"/>
        <v>0</v>
      </c>
    </row>
    <row r="1106" spans="1:11" s="77" customFormat="1">
      <c r="A1106" s="82">
        <v>2016</v>
      </c>
      <c r="B1106" s="82">
        <v>1091</v>
      </c>
      <c r="C1106" s="83" t="s">
        <v>513</v>
      </c>
      <c r="D1106" s="83" t="s">
        <v>504</v>
      </c>
      <c r="E1106" s="84">
        <v>17721</v>
      </c>
      <c r="F1106" s="85">
        <v>17.62</v>
      </c>
      <c r="G1106" s="84">
        <v>173.1</v>
      </c>
      <c r="H1106" s="86">
        <f t="shared" si="68"/>
        <v>540494.39861999999</v>
      </c>
      <c r="I1106" s="77">
        <f t="shared" si="69"/>
        <v>17721</v>
      </c>
      <c r="J1106" s="77">
        <f t="shared" si="70"/>
        <v>312244.02</v>
      </c>
      <c r="K1106" s="77">
        <f t="shared" si="71"/>
        <v>0</v>
      </c>
    </row>
    <row r="1107" spans="1:11" s="77" customFormat="1">
      <c r="A1107" s="82">
        <v>2016</v>
      </c>
      <c r="B1107" s="82">
        <v>1104</v>
      </c>
      <c r="C1107" s="83" t="s">
        <v>513</v>
      </c>
      <c r="D1107" s="83" t="s">
        <v>504</v>
      </c>
      <c r="E1107" s="84">
        <v>28091</v>
      </c>
      <c r="F1107" s="85">
        <v>17.873999999999999</v>
      </c>
      <c r="G1107" s="84">
        <v>150.80000000000001</v>
      </c>
      <c r="H1107" s="86">
        <f t="shared" si="68"/>
        <v>757164.58927200001</v>
      </c>
      <c r="I1107" s="77">
        <f t="shared" si="69"/>
        <v>28091</v>
      </c>
      <c r="J1107" s="77">
        <f t="shared" si="70"/>
        <v>502098.53399999999</v>
      </c>
      <c r="K1107" s="77">
        <f t="shared" si="71"/>
        <v>0</v>
      </c>
    </row>
    <row r="1108" spans="1:11" s="77" customFormat="1">
      <c r="A1108" s="82">
        <v>2016</v>
      </c>
      <c r="B1108" s="82">
        <v>1104</v>
      </c>
      <c r="C1108" s="83" t="s">
        <v>513</v>
      </c>
      <c r="D1108" s="83" t="s">
        <v>504</v>
      </c>
      <c r="E1108" s="84">
        <v>27852</v>
      </c>
      <c r="F1108" s="85">
        <v>18.036000000000001</v>
      </c>
      <c r="G1108" s="84">
        <v>167.6</v>
      </c>
      <c r="H1108" s="86">
        <f t="shared" si="68"/>
        <v>841919.61427200004</v>
      </c>
      <c r="I1108" s="77">
        <f t="shared" si="69"/>
        <v>27852</v>
      </c>
      <c r="J1108" s="77">
        <f t="shared" si="70"/>
        <v>502338.67200000002</v>
      </c>
      <c r="K1108" s="77">
        <f t="shared" si="71"/>
        <v>0</v>
      </c>
    </row>
    <row r="1109" spans="1:11" s="77" customFormat="1">
      <c r="A1109" s="82">
        <v>2016</v>
      </c>
      <c r="B1109" s="82">
        <v>1241</v>
      </c>
      <c r="C1109" s="83" t="s">
        <v>503</v>
      </c>
      <c r="D1109" s="83" t="s">
        <v>504</v>
      </c>
      <c r="E1109" s="84">
        <v>4224</v>
      </c>
      <c r="F1109" s="85">
        <v>21.93</v>
      </c>
      <c r="G1109" s="84">
        <v>258.7</v>
      </c>
      <c r="H1109" s="86">
        <f t="shared" si="68"/>
        <v>239639.81183999998</v>
      </c>
      <c r="I1109" s="77">
        <f t="shared" si="69"/>
        <v>4224</v>
      </c>
      <c r="J1109" s="77">
        <f t="shared" si="70"/>
        <v>92632.319999999992</v>
      </c>
      <c r="K1109" s="77">
        <f t="shared" si="71"/>
        <v>0</v>
      </c>
    </row>
    <row r="1110" spans="1:11" s="77" customFormat="1">
      <c r="A1110" s="82">
        <v>2016</v>
      </c>
      <c r="B1110" s="82">
        <v>1241</v>
      </c>
      <c r="C1110" s="83" t="s">
        <v>503</v>
      </c>
      <c r="D1110" s="83" t="s">
        <v>504</v>
      </c>
      <c r="E1110" s="84">
        <v>13769</v>
      </c>
      <c r="F1110" s="85">
        <v>21.72</v>
      </c>
      <c r="G1110" s="84">
        <v>261.2</v>
      </c>
      <c r="H1110" s="86">
        <f t="shared" si="68"/>
        <v>781151.72015999991</v>
      </c>
      <c r="I1110" s="77">
        <f t="shared" si="69"/>
        <v>13769</v>
      </c>
      <c r="J1110" s="77">
        <f t="shared" si="70"/>
        <v>299062.68</v>
      </c>
      <c r="K1110" s="77">
        <f t="shared" si="71"/>
        <v>0</v>
      </c>
    </row>
    <row r="1111" spans="1:11" s="77" customFormat="1">
      <c r="A1111" s="82">
        <v>2016</v>
      </c>
      <c r="B1111" s="82">
        <v>1241</v>
      </c>
      <c r="C1111" s="83" t="s">
        <v>513</v>
      </c>
      <c r="D1111" s="83" t="s">
        <v>504</v>
      </c>
      <c r="E1111" s="84">
        <v>114728</v>
      </c>
      <c r="F1111" s="85">
        <v>17.71</v>
      </c>
      <c r="G1111" s="84">
        <v>177.3</v>
      </c>
      <c r="H1111" s="86">
        <f t="shared" si="68"/>
        <v>3602439.6962400004</v>
      </c>
      <c r="I1111" s="77">
        <f t="shared" si="69"/>
        <v>114728</v>
      </c>
      <c r="J1111" s="77">
        <f t="shared" si="70"/>
        <v>2031832.8800000001</v>
      </c>
      <c r="K1111" s="77">
        <f t="shared" si="71"/>
        <v>0</v>
      </c>
    </row>
    <row r="1112" spans="1:11" s="77" customFormat="1">
      <c r="A1112" s="82">
        <v>2016</v>
      </c>
      <c r="B1112" s="82">
        <v>1241</v>
      </c>
      <c r="C1112" s="83" t="s">
        <v>513</v>
      </c>
      <c r="D1112" s="83" t="s">
        <v>504</v>
      </c>
      <c r="E1112" s="84">
        <v>16443</v>
      </c>
      <c r="F1112" s="85">
        <v>17.75</v>
      </c>
      <c r="G1112" s="84">
        <v>159.9</v>
      </c>
      <c r="H1112" s="86">
        <f t="shared" si="68"/>
        <v>466689.33674999996</v>
      </c>
      <c r="I1112" s="77">
        <f t="shared" si="69"/>
        <v>16443</v>
      </c>
      <c r="J1112" s="77">
        <f t="shared" si="70"/>
        <v>291863.25</v>
      </c>
      <c r="K1112" s="77">
        <f t="shared" si="71"/>
        <v>0</v>
      </c>
    </row>
    <row r="1113" spans="1:11" s="77" customFormat="1">
      <c r="A1113" s="82">
        <v>2016</v>
      </c>
      <c r="B1113" s="82">
        <v>1241</v>
      </c>
      <c r="C1113" s="83" t="s">
        <v>513</v>
      </c>
      <c r="D1113" s="83" t="s">
        <v>504</v>
      </c>
      <c r="E1113" s="84">
        <v>16405</v>
      </c>
      <c r="F1113" s="85">
        <v>17.48</v>
      </c>
      <c r="G1113" s="84">
        <v>164</v>
      </c>
      <c r="H1113" s="86">
        <f t="shared" si="68"/>
        <v>470285.41599999997</v>
      </c>
      <c r="I1113" s="77">
        <f t="shared" si="69"/>
        <v>16405</v>
      </c>
      <c r="J1113" s="77">
        <f t="shared" si="70"/>
        <v>286759.40000000002</v>
      </c>
      <c r="K1113" s="77">
        <f t="shared" si="71"/>
        <v>0</v>
      </c>
    </row>
    <row r="1114" spans="1:11" s="77" customFormat="1">
      <c r="A1114" s="82">
        <v>2016</v>
      </c>
      <c r="B1114" s="82">
        <v>1241</v>
      </c>
      <c r="C1114" s="83" t="s">
        <v>513</v>
      </c>
      <c r="D1114" s="83" t="s">
        <v>504</v>
      </c>
      <c r="E1114" s="84">
        <v>16355</v>
      </c>
      <c r="F1114" s="85">
        <v>17.84</v>
      </c>
      <c r="G1114" s="84">
        <v>165.3</v>
      </c>
      <c r="H1114" s="86">
        <f t="shared" si="68"/>
        <v>482301.09959999996</v>
      </c>
      <c r="I1114" s="77">
        <f t="shared" si="69"/>
        <v>16355</v>
      </c>
      <c r="J1114" s="77">
        <f t="shared" si="70"/>
        <v>291773.2</v>
      </c>
      <c r="K1114" s="77">
        <f t="shared" si="71"/>
        <v>0</v>
      </c>
    </row>
    <row r="1115" spans="1:11" s="77" customFormat="1">
      <c r="A1115" s="82">
        <v>2016</v>
      </c>
      <c r="B1115" s="82">
        <v>1241</v>
      </c>
      <c r="C1115" s="83" t="s">
        <v>513</v>
      </c>
      <c r="D1115" s="83" t="s">
        <v>504</v>
      </c>
      <c r="E1115" s="84">
        <v>115</v>
      </c>
      <c r="F1115" s="85">
        <v>16.87</v>
      </c>
      <c r="G1115" s="84">
        <v>158.5</v>
      </c>
      <c r="H1115" s="86">
        <f t="shared" si="68"/>
        <v>3074.9792500000003</v>
      </c>
      <c r="I1115" s="77">
        <f t="shared" si="69"/>
        <v>115</v>
      </c>
      <c r="J1115" s="77">
        <f t="shared" si="70"/>
        <v>1940.0500000000002</v>
      </c>
      <c r="K1115" s="77">
        <f t="shared" si="71"/>
        <v>0</v>
      </c>
    </row>
    <row r="1116" spans="1:11" s="77" customFormat="1">
      <c r="A1116" s="82">
        <v>2016</v>
      </c>
      <c r="B1116" s="82">
        <v>1241</v>
      </c>
      <c r="C1116" s="83" t="s">
        <v>513</v>
      </c>
      <c r="D1116" s="83" t="s">
        <v>504</v>
      </c>
      <c r="E1116" s="84">
        <v>32593</v>
      </c>
      <c r="F1116" s="85">
        <v>17.510000000000002</v>
      </c>
      <c r="G1116" s="84">
        <v>158.5</v>
      </c>
      <c r="H1116" s="86">
        <f t="shared" si="68"/>
        <v>904564.93654999998</v>
      </c>
      <c r="I1116" s="77">
        <f t="shared" si="69"/>
        <v>32593</v>
      </c>
      <c r="J1116" s="77">
        <f t="shared" si="70"/>
        <v>570703.43000000005</v>
      </c>
      <c r="K1116" s="77">
        <f t="shared" si="71"/>
        <v>0</v>
      </c>
    </row>
    <row r="1117" spans="1:11" s="77" customFormat="1">
      <c r="A1117" s="82">
        <v>2016</v>
      </c>
      <c r="B1117" s="82">
        <v>1241</v>
      </c>
      <c r="C1117" s="83" t="s">
        <v>513</v>
      </c>
      <c r="D1117" s="83" t="s">
        <v>504</v>
      </c>
      <c r="E1117" s="84">
        <v>32664</v>
      </c>
      <c r="F1117" s="85">
        <v>16.77</v>
      </c>
      <c r="G1117" s="84">
        <v>164.1</v>
      </c>
      <c r="H1117" s="86">
        <f t="shared" si="68"/>
        <v>898899.23447999998</v>
      </c>
      <c r="I1117" s="77">
        <f t="shared" si="69"/>
        <v>32664</v>
      </c>
      <c r="J1117" s="77">
        <f t="shared" si="70"/>
        <v>547775.28</v>
      </c>
      <c r="K1117" s="77">
        <f t="shared" si="71"/>
        <v>0</v>
      </c>
    </row>
    <row r="1118" spans="1:11" s="77" customFormat="1">
      <c r="A1118" s="82">
        <v>2016</v>
      </c>
      <c r="B1118" s="82">
        <v>1241</v>
      </c>
      <c r="C1118" s="83" t="s">
        <v>513</v>
      </c>
      <c r="D1118" s="83" t="s">
        <v>504</v>
      </c>
      <c r="E1118" s="84">
        <v>32734</v>
      </c>
      <c r="F1118" s="85">
        <v>17.23</v>
      </c>
      <c r="G1118" s="84">
        <v>173.3</v>
      </c>
      <c r="H1118" s="86">
        <f t="shared" si="68"/>
        <v>977423.81906000001</v>
      </c>
      <c r="I1118" s="77">
        <f t="shared" si="69"/>
        <v>32734</v>
      </c>
      <c r="J1118" s="77">
        <f t="shared" si="70"/>
        <v>564006.82000000007</v>
      </c>
      <c r="K1118" s="77">
        <f t="shared" si="71"/>
        <v>0</v>
      </c>
    </row>
    <row r="1119" spans="1:11" s="77" customFormat="1">
      <c r="A1119" s="82">
        <v>2016</v>
      </c>
      <c r="B1119" s="82">
        <v>1241</v>
      </c>
      <c r="C1119" s="83" t="s">
        <v>513</v>
      </c>
      <c r="D1119" s="83" t="s">
        <v>504</v>
      </c>
      <c r="E1119" s="84">
        <v>49043</v>
      </c>
      <c r="F1119" s="85">
        <v>17.239999999999998</v>
      </c>
      <c r="G1119" s="84">
        <v>159.30000000000001</v>
      </c>
      <c r="H1119" s="86">
        <f t="shared" si="68"/>
        <v>1346883.6027599999</v>
      </c>
      <c r="I1119" s="77">
        <f t="shared" si="69"/>
        <v>49043</v>
      </c>
      <c r="J1119" s="77">
        <f t="shared" si="70"/>
        <v>845501.32</v>
      </c>
      <c r="K1119" s="77">
        <f t="shared" si="71"/>
        <v>0</v>
      </c>
    </row>
    <row r="1120" spans="1:11" s="77" customFormat="1">
      <c r="A1120" s="82">
        <v>2016</v>
      </c>
      <c r="B1120" s="82">
        <v>1241</v>
      </c>
      <c r="C1120" s="83" t="s">
        <v>513</v>
      </c>
      <c r="D1120" s="83" t="s">
        <v>504</v>
      </c>
      <c r="E1120" s="84">
        <v>49146</v>
      </c>
      <c r="F1120" s="85">
        <v>17.239999999999998</v>
      </c>
      <c r="G1120" s="84">
        <v>173.3</v>
      </c>
      <c r="H1120" s="86">
        <f t="shared" si="68"/>
        <v>1468331.11032</v>
      </c>
      <c r="I1120" s="77">
        <f t="shared" si="69"/>
        <v>49146</v>
      </c>
      <c r="J1120" s="77">
        <f t="shared" si="70"/>
        <v>847277.03999999992</v>
      </c>
      <c r="K1120" s="77">
        <f t="shared" si="71"/>
        <v>0</v>
      </c>
    </row>
    <row r="1121" spans="1:11" s="77" customFormat="1">
      <c r="A1121" s="82">
        <v>2016</v>
      </c>
      <c r="B1121" s="82">
        <v>1241</v>
      </c>
      <c r="C1121" s="83" t="s">
        <v>513</v>
      </c>
      <c r="D1121" s="83" t="s">
        <v>504</v>
      </c>
      <c r="E1121" s="84">
        <v>16325</v>
      </c>
      <c r="F1121" s="85">
        <v>16.850000000000001</v>
      </c>
      <c r="G1121" s="84">
        <v>156.5</v>
      </c>
      <c r="H1121" s="86">
        <f t="shared" si="68"/>
        <v>430494.33125000005</v>
      </c>
      <c r="I1121" s="77">
        <f t="shared" si="69"/>
        <v>16325</v>
      </c>
      <c r="J1121" s="77">
        <f t="shared" si="70"/>
        <v>275076.25</v>
      </c>
      <c r="K1121" s="77">
        <f t="shared" si="71"/>
        <v>0</v>
      </c>
    </row>
    <row r="1122" spans="1:11" s="77" customFormat="1">
      <c r="A1122" s="82">
        <v>2016</v>
      </c>
      <c r="B1122" s="82">
        <v>1250</v>
      </c>
      <c r="C1122" s="83" t="s">
        <v>513</v>
      </c>
      <c r="D1122" s="83" t="s">
        <v>504</v>
      </c>
      <c r="E1122" s="84">
        <v>83573</v>
      </c>
      <c r="F1122" s="85">
        <v>17.998000000000001</v>
      </c>
      <c r="G1122" s="84">
        <v>176.8</v>
      </c>
      <c r="H1122" s="86">
        <f t="shared" si="68"/>
        <v>2659331.6378720002</v>
      </c>
      <c r="I1122" s="77">
        <f t="shared" si="69"/>
        <v>83573</v>
      </c>
      <c r="J1122" s="77">
        <f t="shared" si="70"/>
        <v>1504146.8540000001</v>
      </c>
      <c r="K1122" s="77">
        <f t="shared" si="71"/>
        <v>0</v>
      </c>
    </row>
    <row r="1123" spans="1:11" s="77" customFormat="1">
      <c r="A1123" s="82">
        <v>2016</v>
      </c>
      <c r="B1123" s="82">
        <v>1252</v>
      </c>
      <c r="C1123" s="83" t="s">
        <v>513</v>
      </c>
      <c r="D1123" s="83" t="s">
        <v>504</v>
      </c>
      <c r="E1123" s="84">
        <v>11795</v>
      </c>
      <c r="F1123" s="85">
        <v>17.98</v>
      </c>
      <c r="G1123" s="84">
        <v>178.3</v>
      </c>
      <c r="H1123" s="86">
        <f t="shared" si="68"/>
        <v>378128.12030000001</v>
      </c>
      <c r="I1123" s="77">
        <f t="shared" si="69"/>
        <v>11795</v>
      </c>
      <c r="J1123" s="77">
        <f t="shared" si="70"/>
        <v>212074.1</v>
      </c>
      <c r="K1123" s="77">
        <f t="shared" si="71"/>
        <v>0</v>
      </c>
    </row>
    <row r="1124" spans="1:11" s="77" customFormat="1">
      <c r="A1124" s="82">
        <v>2016</v>
      </c>
      <c r="B1124" s="82">
        <v>1355</v>
      </c>
      <c r="C1124" s="83" t="s">
        <v>503</v>
      </c>
      <c r="D1124" s="83" t="s">
        <v>504</v>
      </c>
      <c r="E1124" s="84">
        <v>9653</v>
      </c>
      <c r="F1124" s="85">
        <v>24.547999999999998</v>
      </c>
      <c r="G1124" s="84">
        <v>255</v>
      </c>
      <c r="H1124" s="86">
        <f t="shared" si="68"/>
        <v>604252.70219999994</v>
      </c>
      <c r="I1124" s="77">
        <f t="shared" si="69"/>
        <v>9653</v>
      </c>
      <c r="J1124" s="77">
        <f t="shared" si="70"/>
        <v>236961.84399999998</v>
      </c>
      <c r="K1124" s="77">
        <f t="shared" si="71"/>
        <v>0</v>
      </c>
    </row>
    <row r="1125" spans="1:11" s="77" customFormat="1">
      <c r="A1125" s="82">
        <v>2016</v>
      </c>
      <c r="B1125" s="82">
        <v>1355</v>
      </c>
      <c r="C1125" s="83" t="s">
        <v>503</v>
      </c>
      <c r="D1125" s="83" t="s">
        <v>504</v>
      </c>
      <c r="E1125" s="84">
        <v>22248</v>
      </c>
      <c r="F1125" s="85">
        <v>22.951000000000001</v>
      </c>
      <c r="G1125" s="84">
        <v>281.2</v>
      </c>
      <c r="H1125" s="86">
        <f t="shared" si="68"/>
        <v>1435846.1405760001</v>
      </c>
      <c r="I1125" s="77">
        <f t="shared" si="69"/>
        <v>22248</v>
      </c>
      <c r="J1125" s="77">
        <f t="shared" si="70"/>
        <v>510613.848</v>
      </c>
      <c r="K1125" s="77">
        <f t="shared" si="71"/>
        <v>0</v>
      </c>
    </row>
    <row r="1126" spans="1:11" s="77" customFormat="1">
      <c r="A1126" s="82">
        <v>2016</v>
      </c>
      <c r="B1126" s="82">
        <v>1355</v>
      </c>
      <c r="C1126" s="83" t="s">
        <v>503</v>
      </c>
      <c r="D1126" s="83" t="s">
        <v>504</v>
      </c>
      <c r="E1126" s="84">
        <v>43983</v>
      </c>
      <c r="F1126" s="85">
        <v>23.145</v>
      </c>
      <c r="G1126" s="84">
        <v>265.89999999999998</v>
      </c>
      <c r="H1126" s="86">
        <f t="shared" si="68"/>
        <v>2706826.1965649999</v>
      </c>
      <c r="I1126" s="77">
        <f t="shared" si="69"/>
        <v>43983</v>
      </c>
      <c r="J1126" s="77">
        <f t="shared" si="70"/>
        <v>1017986.535</v>
      </c>
      <c r="K1126" s="77">
        <f t="shared" si="71"/>
        <v>0</v>
      </c>
    </row>
    <row r="1127" spans="1:11" s="77" customFormat="1">
      <c r="A1127" s="82">
        <v>2016</v>
      </c>
      <c r="B1127" s="82">
        <v>1356</v>
      </c>
      <c r="C1127" s="83" t="s">
        <v>503</v>
      </c>
      <c r="D1127" s="83" t="s">
        <v>504</v>
      </c>
      <c r="E1127" s="84">
        <v>43382</v>
      </c>
      <c r="F1127" s="85">
        <v>22.466000000000001</v>
      </c>
      <c r="G1127" s="84">
        <v>216.2</v>
      </c>
      <c r="H1127" s="86">
        <f t="shared" si="68"/>
        <v>2107128.4659440001</v>
      </c>
      <c r="I1127" s="77">
        <f t="shared" si="69"/>
        <v>43382</v>
      </c>
      <c r="J1127" s="77">
        <f t="shared" si="70"/>
        <v>974620.0120000001</v>
      </c>
      <c r="K1127" s="77">
        <f t="shared" si="71"/>
        <v>0</v>
      </c>
    </row>
    <row r="1128" spans="1:11" s="77" customFormat="1">
      <c r="A1128" s="82">
        <v>2016</v>
      </c>
      <c r="B1128" s="82">
        <v>1356</v>
      </c>
      <c r="C1128" s="83" t="s">
        <v>503</v>
      </c>
      <c r="D1128" s="83" t="s">
        <v>504</v>
      </c>
      <c r="E1128" s="84">
        <v>35354</v>
      </c>
      <c r="F1128" s="85">
        <v>22.474</v>
      </c>
      <c r="G1128" s="84">
        <v>193.3</v>
      </c>
      <c r="H1128" s="86">
        <f t="shared" si="68"/>
        <v>1535857.023668</v>
      </c>
      <c r="I1128" s="77">
        <f t="shared" si="69"/>
        <v>35354</v>
      </c>
      <c r="J1128" s="77">
        <f t="shared" si="70"/>
        <v>794545.79599999997</v>
      </c>
      <c r="K1128" s="77">
        <f t="shared" si="71"/>
        <v>0</v>
      </c>
    </row>
    <row r="1129" spans="1:11" s="77" customFormat="1">
      <c r="A1129" s="82">
        <v>2016</v>
      </c>
      <c r="B1129" s="82">
        <v>1356</v>
      </c>
      <c r="C1129" s="83" t="s">
        <v>503</v>
      </c>
      <c r="D1129" s="83" t="s">
        <v>504</v>
      </c>
      <c r="E1129" s="84">
        <v>27178</v>
      </c>
      <c r="F1129" s="85">
        <v>22.44</v>
      </c>
      <c r="G1129" s="84">
        <v>192</v>
      </c>
      <c r="H1129" s="86">
        <f t="shared" si="68"/>
        <v>1170958.6943999999</v>
      </c>
      <c r="I1129" s="77">
        <f t="shared" si="69"/>
        <v>27178</v>
      </c>
      <c r="J1129" s="77">
        <f t="shared" si="70"/>
        <v>609874.32000000007</v>
      </c>
      <c r="K1129" s="77">
        <f t="shared" si="71"/>
        <v>0</v>
      </c>
    </row>
    <row r="1130" spans="1:11" s="77" customFormat="1">
      <c r="A1130" s="82">
        <v>2016</v>
      </c>
      <c r="B1130" s="82">
        <v>1356</v>
      </c>
      <c r="C1130" s="83" t="s">
        <v>503</v>
      </c>
      <c r="D1130" s="83" t="s">
        <v>504</v>
      </c>
      <c r="E1130" s="84">
        <v>11643</v>
      </c>
      <c r="F1130" s="85">
        <v>25.181000000000001</v>
      </c>
      <c r="G1130" s="84">
        <v>199</v>
      </c>
      <c r="H1130" s="86">
        <f t="shared" si="68"/>
        <v>583432.94217000005</v>
      </c>
      <c r="I1130" s="77">
        <f t="shared" si="69"/>
        <v>11643</v>
      </c>
      <c r="J1130" s="77">
        <f t="shared" si="70"/>
        <v>293182.38300000003</v>
      </c>
      <c r="K1130" s="77">
        <f t="shared" si="71"/>
        <v>0</v>
      </c>
    </row>
    <row r="1131" spans="1:11" s="77" customFormat="1">
      <c r="A1131" s="82">
        <v>2016</v>
      </c>
      <c r="B1131" s="82">
        <v>1356</v>
      </c>
      <c r="C1131" s="83" t="s">
        <v>503</v>
      </c>
      <c r="D1131" s="83" t="s">
        <v>504</v>
      </c>
      <c r="E1131" s="84">
        <v>62872</v>
      </c>
      <c r="F1131" s="85">
        <v>22.146999999999998</v>
      </c>
      <c r="G1131" s="84">
        <v>198.9</v>
      </c>
      <c r="H1131" s="86">
        <f t="shared" si="68"/>
        <v>2769535.679976</v>
      </c>
      <c r="I1131" s="77">
        <f t="shared" si="69"/>
        <v>62872</v>
      </c>
      <c r="J1131" s="77">
        <f t="shared" si="70"/>
        <v>1392426.1839999999</v>
      </c>
      <c r="K1131" s="77">
        <f t="shared" si="71"/>
        <v>0</v>
      </c>
    </row>
    <row r="1132" spans="1:11" s="77" customFormat="1">
      <c r="A1132" s="82">
        <v>2016</v>
      </c>
      <c r="B1132" s="82">
        <v>1356</v>
      </c>
      <c r="C1132" s="83" t="s">
        <v>503</v>
      </c>
      <c r="D1132" s="83" t="s">
        <v>504</v>
      </c>
      <c r="E1132" s="84">
        <v>56018</v>
      </c>
      <c r="F1132" s="85">
        <v>22.600999999999999</v>
      </c>
      <c r="G1132" s="84">
        <v>148.1</v>
      </c>
      <c r="H1132" s="86">
        <f t="shared" si="68"/>
        <v>1875039.0334579998</v>
      </c>
      <c r="I1132" s="77">
        <f t="shared" si="69"/>
        <v>56018</v>
      </c>
      <c r="J1132" s="77">
        <f t="shared" si="70"/>
        <v>1266062.818</v>
      </c>
      <c r="K1132" s="77">
        <f t="shared" si="71"/>
        <v>0</v>
      </c>
    </row>
    <row r="1133" spans="1:11" s="77" customFormat="1">
      <c r="A1133" s="82">
        <v>2016</v>
      </c>
      <c r="B1133" s="82">
        <v>1356</v>
      </c>
      <c r="C1133" s="83" t="s">
        <v>503</v>
      </c>
      <c r="D1133" s="83" t="s">
        <v>504</v>
      </c>
      <c r="E1133" s="84">
        <v>6432</v>
      </c>
      <c r="F1133" s="85">
        <v>22.423999999999999</v>
      </c>
      <c r="G1133" s="84">
        <v>211</v>
      </c>
      <c r="H1133" s="86">
        <f t="shared" si="68"/>
        <v>304327.76447999995</v>
      </c>
      <c r="I1133" s="77">
        <f t="shared" si="69"/>
        <v>6432</v>
      </c>
      <c r="J1133" s="77">
        <f t="shared" si="70"/>
        <v>144231.16800000001</v>
      </c>
      <c r="K1133" s="77">
        <f t="shared" si="71"/>
        <v>0</v>
      </c>
    </row>
    <row r="1134" spans="1:11" s="77" customFormat="1">
      <c r="A1134" s="82">
        <v>2016</v>
      </c>
      <c r="B1134" s="82">
        <v>1356</v>
      </c>
      <c r="C1134" s="83" t="s">
        <v>503</v>
      </c>
      <c r="D1134" s="83" t="s">
        <v>504</v>
      </c>
      <c r="E1134" s="84">
        <v>49712</v>
      </c>
      <c r="F1134" s="85">
        <v>22.701000000000001</v>
      </c>
      <c r="G1134" s="84">
        <v>222.1</v>
      </c>
      <c r="H1134" s="86">
        <f t="shared" si="68"/>
        <v>2506425.400752</v>
      </c>
      <c r="I1134" s="77">
        <f t="shared" si="69"/>
        <v>49712</v>
      </c>
      <c r="J1134" s="77">
        <f t="shared" si="70"/>
        <v>1128512.112</v>
      </c>
      <c r="K1134" s="77">
        <f t="shared" si="71"/>
        <v>0</v>
      </c>
    </row>
    <row r="1135" spans="1:11" s="77" customFormat="1">
      <c r="A1135" s="82">
        <v>2016</v>
      </c>
      <c r="B1135" s="82">
        <v>1356</v>
      </c>
      <c r="C1135" s="83" t="s">
        <v>503</v>
      </c>
      <c r="D1135" s="83" t="s">
        <v>504</v>
      </c>
      <c r="E1135" s="84">
        <v>25361</v>
      </c>
      <c r="F1135" s="85">
        <v>23.071999999999999</v>
      </c>
      <c r="G1135" s="84">
        <v>219.5</v>
      </c>
      <c r="H1135" s="86">
        <f t="shared" si="68"/>
        <v>1284358.1374399997</v>
      </c>
      <c r="I1135" s="77">
        <f t="shared" si="69"/>
        <v>25361</v>
      </c>
      <c r="J1135" s="77">
        <f t="shared" si="70"/>
        <v>585128.99199999997</v>
      </c>
      <c r="K1135" s="77">
        <f t="shared" si="71"/>
        <v>0</v>
      </c>
    </row>
    <row r="1136" spans="1:11" s="77" customFormat="1">
      <c r="A1136" s="82">
        <v>2016</v>
      </c>
      <c r="B1136" s="82">
        <v>1356</v>
      </c>
      <c r="C1136" s="83" t="s">
        <v>503</v>
      </c>
      <c r="D1136" s="83" t="s">
        <v>504</v>
      </c>
      <c r="E1136" s="84">
        <v>35216</v>
      </c>
      <c r="F1136" s="85">
        <v>23.521999999999998</v>
      </c>
      <c r="G1136" s="84">
        <v>222.6</v>
      </c>
      <c r="H1136" s="86">
        <f t="shared" si="68"/>
        <v>1843908.7739520001</v>
      </c>
      <c r="I1136" s="77">
        <f t="shared" si="69"/>
        <v>35216</v>
      </c>
      <c r="J1136" s="77">
        <f t="shared" si="70"/>
        <v>828350.75199999998</v>
      </c>
      <c r="K1136" s="77">
        <f t="shared" si="71"/>
        <v>0</v>
      </c>
    </row>
    <row r="1137" spans="1:11" s="77" customFormat="1">
      <c r="A1137" s="82">
        <v>2016</v>
      </c>
      <c r="B1137" s="82">
        <v>1356</v>
      </c>
      <c r="C1137" s="83" t="s">
        <v>503</v>
      </c>
      <c r="D1137" s="83" t="s">
        <v>504</v>
      </c>
      <c r="E1137" s="84">
        <v>36223</v>
      </c>
      <c r="F1137" s="85">
        <v>23.03</v>
      </c>
      <c r="G1137" s="84">
        <v>224.1</v>
      </c>
      <c r="H1137" s="86">
        <f t="shared" si="68"/>
        <v>1869477.3612900001</v>
      </c>
      <c r="I1137" s="77">
        <f t="shared" si="69"/>
        <v>36223</v>
      </c>
      <c r="J1137" s="77">
        <f t="shared" si="70"/>
        <v>834215.69000000006</v>
      </c>
      <c r="K1137" s="77">
        <f t="shared" si="71"/>
        <v>0</v>
      </c>
    </row>
    <row r="1138" spans="1:11" s="77" customFormat="1">
      <c r="A1138" s="82">
        <v>2016</v>
      </c>
      <c r="B1138" s="82">
        <v>1356</v>
      </c>
      <c r="C1138" s="83" t="s">
        <v>503</v>
      </c>
      <c r="D1138" s="83" t="s">
        <v>504</v>
      </c>
      <c r="E1138" s="84">
        <v>49562</v>
      </c>
      <c r="F1138" s="85">
        <v>23.722000000000001</v>
      </c>
      <c r="G1138" s="84">
        <v>198.2</v>
      </c>
      <c r="H1138" s="86">
        <f t="shared" si="68"/>
        <v>2330256.7522479999</v>
      </c>
      <c r="I1138" s="77">
        <f t="shared" si="69"/>
        <v>49562</v>
      </c>
      <c r="J1138" s="77">
        <f t="shared" si="70"/>
        <v>1175709.764</v>
      </c>
      <c r="K1138" s="77">
        <f t="shared" si="71"/>
        <v>0</v>
      </c>
    </row>
    <row r="1139" spans="1:11" s="77" customFormat="1">
      <c r="A1139" s="82">
        <v>2016</v>
      </c>
      <c r="B1139" s="82">
        <v>1356</v>
      </c>
      <c r="C1139" s="83" t="s">
        <v>503</v>
      </c>
      <c r="D1139" s="83" t="s">
        <v>504</v>
      </c>
      <c r="E1139" s="84">
        <v>6155</v>
      </c>
      <c r="F1139" s="85">
        <v>20.88</v>
      </c>
      <c r="G1139" s="84">
        <v>173.5</v>
      </c>
      <c r="H1139" s="86">
        <f t="shared" si="68"/>
        <v>222975.95399999997</v>
      </c>
      <c r="I1139" s="77">
        <f t="shared" si="69"/>
        <v>6155</v>
      </c>
      <c r="J1139" s="77">
        <f t="shared" si="70"/>
        <v>128516.4</v>
      </c>
      <c r="K1139" s="77">
        <f t="shared" si="71"/>
        <v>0</v>
      </c>
    </row>
    <row r="1140" spans="1:11" s="77" customFormat="1">
      <c r="A1140" s="82">
        <v>2016</v>
      </c>
      <c r="B1140" s="82">
        <v>1356</v>
      </c>
      <c r="C1140" s="83" t="s">
        <v>503</v>
      </c>
      <c r="D1140" s="83" t="s">
        <v>504</v>
      </c>
      <c r="E1140" s="84">
        <v>1571</v>
      </c>
      <c r="F1140" s="85">
        <v>19.344000000000001</v>
      </c>
      <c r="G1140" s="84">
        <v>210.1</v>
      </c>
      <c r="H1140" s="86">
        <f t="shared" si="68"/>
        <v>63848.179824000006</v>
      </c>
      <c r="I1140" s="77">
        <f t="shared" si="69"/>
        <v>1571</v>
      </c>
      <c r="J1140" s="77">
        <f t="shared" si="70"/>
        <v>30389.424000000003</v>
      </c>
      <c r="K1140" s="77">
        <f t="shared" si="71"/>
        <v>0</v>
      </c>
    </row>
    <row r="1141" spans="1:11" s="77" customFormat="1">
      <c r="A1141" s="82">
        <v>2016</v>
      </c>
      <c r="B1141" s="82">
        <v>1356</v>
      </c>
      <c r="C1141" s="83" t="s">
        <v>503</v>
      </c>
      <c r="D1141" s="83" t="s">
        <v>504</v>
      </c>
      <c r="E1141" s="84">
        <v>1582</v>
      </c>
      <c r="F1141" s="85">
        <v>22.893999999999998</v>
      </c>
      <c r="G1141" s="84">
        <v>184.6</v>
      </c>
      <c r="H1141" s="86">
        <f t="shared" si="68"/>
        <v>66858.996567999988</v>
      </c>
      <c r="I1141" s="77">
        <f t="shared" si="69"/>
        <v>1582</v>
      </c>
      <c r="J1141" s="77">
        <f t="shared" si="70"/>
        <v>36218.307999999997</v>
      </c>
      <c r="K1141" s="77">
        <f t="shared" si="71"/>
        <v>0</v>
      </c>
    </row>
    <row r="1142" spans="1:11" s="77" customFormat="1">
      <c r="A1142" s="82">
        <v>2016</v>
      </c>
      <c r="B1142" s="82">
        <v>1356</v>
      </c>
      <c r="C1142" s="83" t="s">
        <v>503</v>
      </c>
      <c r="D1142" s="83" t="s">
        <v>504</v>
      </c>
      <c r="E1142" s="84">
        <v>1645</v>
      </c>
      <c r="F1142" s="85">
        <v>20.47</v>
      </c>
      <c r="G1142" s="84">
        <v>145.9</v>
      </c>
      <c r="H1142" s="86">
        <f t="shared" si="68"/>
        <v>49129.125849999997</v>
      </c>
      <c r="I1142" s="77">
        <f t="shared" si="69"/>
        <v>1645</v>
      </c>
      <c r="J1142" s="77">
        <f t="shared" si="70"/>
        <v>33673.15</v>
      </c>
      <c r="K1142" s="77">
        <f t="shared" si="71"/>
        <v>0</v>
      </c>
    </row>
    <row r="1143" spans="1:11" s="77" customFormat="1">
      <c r="A1143" s="82">
        <v>2016</v>
      </c>
      <c r="B1143" s="82">
        <v>1364</v>
      </c>
      <c r="C1143" s="83" t="s">
        <v>503</v>
      </c>
      <c r="D1143" s="83" t="s">
        <v>504</v>
      </c>
      <c r="E1143" s="84">
        <v>232392</v>
      </c>
      <c r="F1143" s="85">
        <v>24.116</v>
      </c>
      <c r="G1143" s="84">
        <v>222.8</v>
      </c>
      <c r="H1143" s="86">
        <f t="shared" si="68"/>
        <v>12486526.271616001</v>
      </c>
      <c r="I1143" s="77">
        <f t="shared" si="69"/>
        <v>232392</v>
      </c>
      <c r="J1143" s="77">
        <f t="shared" si="70"/>
        <v>5604365.4720000001</v>
      </c>
      <c r="K1143" s="77">
        <f t="shared" si="71"/>
        <v>0</v>
      </c>
    </row>
    <row r="1144" spans="1:11" s="77" customFormat="1">
      <c r="A1144" s="82">
        <v>2016</v>
      </c>
      <c r="B1144" s="82">
        <v>1364</v>
      </c>
      <c r="C1144" s="83" t="s">
        <v>503</v>
      </c>
      <c r="D1144" s="83" t="s">
        <v>504</v>
      </c>
      <c r="E1144" s="84">
        <v>29881</v>
      </c>
      <c r="F1144" s="85">
        <v>22.579000000000001</v>
      </c>
      <c r="G1144" s="84">
        <v>195.9</v>
      </c>
      <c r="H1144" s="86">
        <f t="shared" si="68"/>
        <v>1321704.1909410001</v>
      </c>
      <c r="I1144" s="77">
        <f t="shared" si="69"/>
        <v>29881</v>
      </c>
      <c r="J1144" s="77">
        <f t="shared" si="70"/>
        <v>674683.09900000005</v>
      </c>
      <c r="K1144" s="77">
        <f t="shared" si="71"/>
        <v>0</v>
      </c>
    </row>
    <row r="1145" spans="1:11" s="77" customFormat="1">
      <c r="A1145" s="82">
        <v>2016</v>
      </c>
      <c r="B1145" s="82">
        <v>1364</v>
      </c>
      <c r="C1145" s="83" t="s">
        <v>503</v>
      </c>
      <c r="D1145" s="83" t="s">
        <v>504</v>
      </c>
      <c r="E1145" s="84">
        <v>9981</v>
      </c>
      <c r="F1145" s="85">
        <v>22.166</v>
      </c>
      <c r="G1145" s="84">
        <v>217.2</v>
      </c>
      <c r="H1145" s="86">
        <f t="shared" si="68"/>
        <v>480530.77351199999</v>
      </c>
      <c r="I1145" s="77">
        <f t="shared" si="69"/>
        <v>9981</v>
      </c>
      <c r="J1145" s="77">
        <f t="shared" si="70"/>
        <v>221238.84599999999</v>
      </c>
      <c r="K1145" s="77">
        <f t="shared" si="71"/>
        <v>0</v>
      </c>
    </row>
    <row r="1146" spans="1:11" s="77" customFormat="1">
      <c r="A1146" s="82">
        <v>2016</v>
      </c>
      <c r="B1146" s="82">
        <v>1364</v>
      </c>
      <c r="C1146" s="83" t="s">
        <v>503</v>
      </c>
      <c r="D1146" s="83" t="s">
        <v>504</v>
      </c>
      <c r="E1146" s="84">
        <v>3224</v>
      </c>
      <c r="F1146" s="85">
        <v>22.867000000000001</v>
      </c>
      <c r="G1146" s="84">
        <v>186.9</v>
      </c>
      <c r="H1146" s="86">
        <f t="shared" si="68"/>
        <v>137788.67575200001</v>
      </c>
      <c r="I1146" s="77">
        <f t="shared" si="69"/>
        <v>3224</v>
      </c>
      <c r="J1146" s="77">
        <f t="shared" si="70"/>
        <v>73723.207999999999</v>
      </c>
      <c r="K1146" s="77">
        <f t="shared" si="71"/>
        <v>0</v>
      </c>
    </row>
    <row r="1147" spans="1:11" s="77" customFormat="1">
      <c r="A1147" s="82">
        <v>2016</v>
      </c>
      <c r="B1147" s="82">
        <v>1364</v>
      </c>
      <c r="C1147" s="83" t="s">
        <v>503</v>
      </c>
      <c r="D1147" s="83" t="s">
        <v>504</v>
      </c>
      <c r="E1147" s="84">
        <v>6403</v>
      </c>
      <c r="F1147" s="85">
        <v>23.835000000000001</v>
      </c>
      <c r="G1147" s="84">
        <v>216.6</v>
      </c>
      <c r="H1147" s="86">
        <f t="shared" si="68"/>
        <v>330565.18382999999</v>
      </c>
      <c r="I1147" s="77">
        <f t="shared" si="69"/>
        <v>6403</v>
      </c>
      <c r="J1147" s="77">
        <f t="shared" si="70"/>
        <v>152615.505</v>
      </c>
      <c r="K1147" s="77">
        <f t="shared" si="71"/>
        <v>0</v>
      </c>
    </row>
    <row r="1148" spans="1:11" s="77" customFormat="1">
      <c r="A1148" s="82">
        <v>2016</v>
      </c>
      <c r="B1148" s="82">
        <v>1364</v>
      </c>
      <c r="C1148" s="83" t="s">
        <v>503</v>
      </c>
      <c r="D1148" s="83" t="s">
        <v>504</v>
      </c>
      <c r="E1148" s="84">
        <v>13009</v>
      </c>
      <c r="F1148" s="85">
        <v>23.667000000000002</v>
      </c>
      <c r="G1148" s="84">
        <v>195.7</v>
      </c>
      <c r="H1148" s="86">
        <f t="shared" si="68"/>
        <v>602528.99387100001</v>
      </c>
      <c r="I1148" s="77">
        <f t="shared" si="69"/>
        <v>13009</v>
      </c>
      <c r="J1148" s="77">
        <f t="shared" si="70"/>
        <v>307884.00300000003</v>
      </c>
      <c r="K1148" s="77">
        <f t="shared" si="71"/>
        <v>0</v>
      </c>
    </row>
    <row r="1149" spans="1:11" s="77" customFormat="1">
      <c r="A1149" s="82">
        <v>2016</v>
      </c>
      <c r="B1149" s="82">
        <v>1374</v>
      </c>
      <c r="C1149" s="83" t="s">
        <v>503</v>
      </c>
      <c r="D1149" s="83" t="s">
        <v>504</v>
      </c>
      <c r="E1149" s="84">
        <v>22213</v>
      </c>
      <c r="F1149" s="85">
        <v>21.957999999999998</v>
      </c>
      <c r="G1149" s="84">
        <v>196.8</v>
      </c>
      <c r="H1149" s="86">
        <f t="shared" si="68"/>
        <v>959898.01027199998</v>
      </c>
      <c r="I1149" s="77">
        <f t="shared" si="69"/>
        <v>22213</v>
      </c>
      <c r="J1149" s="77">
        <f t="shared" si="70"/>
        <v>487753.05399999995</v>
      </c>
      <c r="K1149" s="77">
        <f t="shared" si="71"/>
        <v>0</v>
      </c>
    </row>
    <row r="1150" spans="1:11" s="77" customFormat="1">
      <c r="A1150" s="82">
        <v>2016</v>
      </c>
      <c r="B1150" s="82">
        <v>1374</v>
      </c>
      <c r="C1150" s="83" t="s">
        <v>503</v>
      </c>
      <c r="D1150" s="83" t="s">
        <v>504</v>
      </c>
      <c r="E1150" s="84">
        <v>27955</v>
      </c>
      <c r="F1150" s="85">
        <v>23.632000000000001</v>
      </c>
      <c r="G1150" s="84">
        <v>198.5</v>
      </c>
      <c r="H1150" s="86">
        <f t="shared" si="68"/>
        <v>1311355.6316000002</v>
      </c>
      <c r="I1150" s="77">
        <f t="shared" si="69"/>
        <v>27955</v>
      </c>
      <c r="J1150" s="77">
        <f t="shared" si="70"/>
        <v>660632.56000000006</v>
      </c>
      <c r="K1150" s="77">
        <f t="shared" si="71"/>
        <v>0</v>
      </c>
    </row>
    <row r="1151" spans="1:11" s="77" customFormat="1">
      <c r="A1151" s="82">
        <v>2016</v>
      </c>
      <c r="B1151" s="82">
        <v>1374</v>
      </c>
      <c r="C1151" s="83" t="s">
        <v>503</v>
      </c>
      <c r="D1151" s="83" t="s">
        <v>504</v>
      </c>
      <c r="E1151" s="84">
        <v>23222</v>
      </c>
      <c r="F1151" s="85">
        <v>22.292000000000002</v>
      </c>
      <c r="G1151" s="84">
        <v>196.1</v>
      </c>
      <c r="H1151" s="86">
        <f t="shared" si="68"/>
        <v>1015140.7198640001</v>
      </c>
      <c r="I1151" s="77">
        <f t="shared" si="69"/>
        <v>23222</v>
      </c>
      <c r="J1151" s="77">
        <f t="shared" si="70"/>
        <v>517664.82400000002</v>
      </c>
      <c r="K1151" s="77">
        <f t="shared" si="71"/>
        <v>0</v>
      </c>
    </row>
    <row r="1152" spans="1:11" s="77" customFormat="1">
      <c r="A1152" s="82">
        <v>2016</v>
      </c>
      <c r="B1152" s="82">
        <v>1378</v>
      </c>
      <c r="C1152" s="83" t="s">
        <v>503</v>
      </c>
      <c r="D1152" s="83" t="s">
        <v>504</v>
      </c>
      <c r="E1152" s="84">
        <v>12294</v>
      </c>
      <c r="F1152" s="85">
        <v>23.288</v>
      </c>
      <c r="G1152" s="84">
        <v>267.89999999999998</v>
      </c>
      <c r="H1152" s="86">
        <f t="shared" si="68"/>
        <v>767004.85828799999</v>
      </c>
      <c r="I1152" s="77">
        <f t="shared" si="69"/>
        <v>12294</v>
      </c>
      <c r="J1152" s="77">
        <f t="shared" si="70"/>
        <v>286302.67200000002</v>
      </c>
      <c r="K1152" s="77">
        <f t="shared" si="71"/>
        <v>0</v>
      </c>
    </row>
    <row r="1153" spans="1:11" s="77" customFormat="1">
      <c r="A1153" s="82">
        <v>2016</v>
      </c>
      <c r="B1153" s="82">
        <v>1378</v>
      </c>
      <c r="C1153" s="83" t="s">
        <v>503</v>
      </c>
      <c r="D1153" s="83" t="s">
        <v>504</v>
      </c>
      <c r="E1153" s="84">
        <v>34624</v>
      </c>
      <c r="F1153" s="85">
        <v>23.594000000000001</v>
      </c>
      <c r="G1153" s="84">
        <v>226.9</v>
      </c>
      <c r="H1153" s="86">
        <f t="shared" si="68"/>
        <v>1853588.4304640002</v>
      </c>
      <c r="I1153" s="77">
        <f t="shared" si="69"/>
        <v>34624</v>
      </c>
      <c r="J1153" s="77">
        <f t="shared" si="70"/>
        <v>816918.65600000008</v>
      </c>
      <c r="K1153" s="77">
        <f t="shared" si="71"/>
        <v>0</v>
      </c>
    </row>
    <row r="1154" spans="1:11" s="77" customFormat="1">
      <c r="A1154" s="82">
        <v>2016</v>
      </c>
      <c r="B1154" s="82">
        <v>1378</v>
      </c>
      <c r="C1154" s="83" t="s">
        <v>503</v>
      </c>
      <c r="D1154" s="83" t="s">
        <v>504</v>
      </c>
      <c r="E1154" s="84">
        <v>14236</v>
      </c>
      <c r="F1154" s="85">
        <v>23.271999999999998</v>
      </c>
      <c r="G1154" s="84">
        <v>237.6</v>
      </c>
      <c r="H1154" s="86">
        <f t="shared" si="68"/>
        <v>787169.25619199988</v>
      </c>
      <c r="I1154" s="77">
        <f t="shared" si="69"/>
        <v>14236</v>
      </c>
      <c r="J1154" s="77">
        <f t="shared" si="70"/>
        <v>331300.19199999998</v>
      </c>
      <c r="K1154" s="77">
        <f t="shared" si="71"/>
        <v>0</v>
      </c>
    </row>
    <row r="1155" spans="1:11" s="77" customFormat="1">
      <c r="A1155" s="82">
        <v>2016</v>
      </c>
      <c r="B1155" s="82">
        <v>1378</v>
      </c>
      <c r="C1155" s="83" t="s">
        <v>503</v>
      </c>
      <c r="D1155" s="83" t="s">
        <v>504</v>
      </c>
      <c r="E1155" s="84">
        <v>219328</v>
      </c>
      <c r="F1155" s="85">
        <v>23.262</v>
      </c>
      <c r="G1155" s="84">
        <v>202.7</v>
      </c>
      <c r="H1155" s="86">
        <f t="shared" si="68"/>
        <v>10341770.086271998</v>
      </c>
      <c r="I1155" s="77">
        <f t="shared" si="69"/>
        <v>219328</v>
      </c>
      <c r="J1155" s="77">
        <f t="shared" si="70"/>
        <v>5102007.9359999998</v>
      </c>
      <c r="K1155" s="77">
        <f t="shared" si="71"/>
        <v>0</v>
      </c>
    </row>
    <row r="1156" spans="1:11" s="77" customFormat="1">
      <c r="A1156" s="82">
        <v>2016</v>
      </c>
      <c r="B1156" s="82">
        <v>1379</v>
      </c>
      <c r="C1156" s="83" t="s">
        <v>513</v>
      </c>
      <c r="D1156" s="83" t="s">
        <v>504</v>
      </c>
      <c r="E1156" s="84">
        <v>127144</v>
      </c>
      <c r="F1156" s="85">
        <v>18.045999999999999</v>
      </c>
      <c r="G1156" s="84">
        <v>171.3</v>
      </c>
      <c r="H1156" s="86">
        <f t="shared" si="68"/>
        <v>3930376.7889119997</v>
      </c>
      <c r="I1156" s="77">
        <f t="shared" si="69"/>
        <v>127144</v>
      </c>
      <c r="J1156" s="77">
        <f t="shared" si="70"/>
        <v>2294440.6239999998</v>
      </c>
      <c r="K1156" s="77">
        <f t="shared" si="71"/>
        <v>0</v>
      </c>
    </row>
    <row r="1157" spans="1:11" s="77" customFormat="1">
      <c r="A1157" s="82">
        <v>2016</v>
      </c>
      <c r="B1157" s="82">
        <v>1379</v>
      </c>
      <c r="C1157" s="83" t="s">
        <v>513</v>
      </c>
      <c r="D1157" s="83" t="s">
        <v>504</v>
      </c>
      <c r="E1157" s="84">
        <v>95523</v>
      </c>
      <c r="F1157" s="85">
        <v>17.771999999999998</v>
      </c>
      <c r="G1157" s="84">
        <v>172</v>
      </c>
      <c r="H1157" s="86">
        <f t="shared" si="68"/>
        <v>2919931.7803199999</v>
      </c>
      <c r="I1157" s="77">
        <f t="shared" si="69"/>
        <v>95523</v>
      </c>
      <c r="J1157" s="77">
        <f t="shared" si="70"/>
        <v>1697634.7559999998</v>
      </c>
      <c r="K1157" s="77">
        <f t="shared" si="71"/>
        <v>0</v>
      </c>
    </row>
    <row r="1158" spans="1:11" s="77" customFormat="1">
      <c r="A1158" s="82">
        <v>2016</v>
      </c>
      <c r="B1158" s="82">
        <v>1382</v>
      </c>
      <c r="C1158" s="83" t="s">
        <v>503</v>
      </c>
      <c r="D1158" s="83" t="s">
        <v>504</v>
      </c>
      <c r="E1158" s="84">
        <v>30223</v>
      </c>
      <c r="F1158" s="85">
        <v>24.15</v>
      </c>
      <c r="G1158" s="84">
        <v>223.4</v>
      </c>
      <c r="H1158" s="86">
        <f t="shared" si="68"/>
        <v>1630564.0952999999</v>
      </c>
      <c r="I1158" s="77">
        <f t="shared" si="69"/>
        <v>30223</v>
      </c>
      <c r="J1158" s="77">
        <f t="shared" si="70"/>
        <v>729885.45</v>
      </c>
      <c r="K1158" s="77">
        <f t="shared" si="71"/>
        <v>0</v>
      </c>
    </row>
    <row r="1159" spans="1:11" s="77" customFormat="1">
      <c r="A1159" s="82">
        <v>2016</v>
      </c>
      <c r="B1159" s="82">
        <v>1382</v>
      </c>
      <c r="C1159" s="83" t="s">
        <v>503</v>
      </c>
      <c r="D1159" s="83" t="s">
        <v>504</v>
      </c>
      <c r="E1159" s="84">
        <v>22044</v>
      </c>
      <c r="F1159" s="85">
        <v>24.15</v>
      </c>
      <c r="G1159" s="84">
        <v>233.5</v>
      </c>
      <c r="H1159" s="86">
        <f t="shared" ref="H1159:H1222" si="72">IF(I1159="","",G1159/100*F1159*E1159)</f>
        <v>1243066.6709999999</v>
      </c>
      <c r="I1159" s="77">
        <f t="shared" ref="I1159:I1222" si="73">IF(OR(G1159=".",F1159=".",E1159="."),"",E1159)</f>
        <v>22044</v>
      </c>
      <c r="J1159" s="77">
        <f t="shared" ref="J1159:J1222" si="74">IF(I1159="","",F1159*I1159)</f>
        <v>532362.6</v>
      </c>
      <c r="K1159" s="77">
        <f t="shared" ref="K1159:K1222" si="75">IF(C1159="LIG",1,0)</f>
        <v>0</v>
      </c>
    </row>
    <row r="1160" spans="1:11" s="77" customFormat="1">
      <c r="A1160" s="82">
        <v>2016</v>
      </c>
      <c r="B1160" s="82">
        <v>1384</v>
      </c>
      <c r="C1160" s="83" t="s">
        <v>503</v>
      </c>
      <c r="D1160" s="83" t="s">
        <v>504</v>
      </c>
      <c r="E1160" s="84">
        <v>11838</v>
      </c>
      <c r="F1160" s="85">
        <v>23.53</v>
      </c>
      <c r="G1160" s="84">
        <v>221.8</v>
      </c>
      <c r="H1160" s="86">
        <f t="shared" si="72"/>
        <v>617819.77451999998</v>
      </c>
      <c r="I1160" s="77">
        <f t="shared" si="73"/>
        <v>11838</v>
      </c>
      <c r="J1160" s="77">
        <f t="shared" si="74"/>
        <v>278548.14</v>
      </c>
      <c r="K1160" s="77">
        <f t="shared" si="75"/>
        <v>0</v>
      </c>
    </row>
    <row r="1161" spans="1:11" s="77" customFormat="1">
      <c r="A1161" s="82">
        <v>2016</v>
      </c>
      <c r="B1161" s="82">
        <v>1384</v>
      </c>
      <c r="C1161" s="83" t="s">
        <v>503</v>
      </c>
      <c r="D1161" s="83" t="s">
        <v>504</v>
      </c>
      <c r="E1161" s="84">
        <v>22071</v>
      </c>
      <c r="F1161" s="85">
        <v>23.28</v>
      </c>
      <c r="G1161" s="84">
        <v>284.2</v>
      </c>
      <c r="H1161" s="86">
        <f t="shared" si="72"/>
        <v>1460256.20496</v>
      </c>
      <c r="I1161" s="77">
        <f t="shared" si="73"/>
        <v>22071</v>
      </c>
      <c r="J1161" s="77">
        <f t="shared" si="74"/>
        <v>513812.88</v>
      </c>
      <c r="K1161" s="77">
        <f t="shared" si="75"/>
        <v>0</v>
      </c>
    </row>
    <row r="1162" spans="1:11" s="77" customFormat="1">
      <c r="A1162" s="82">
        <v>2016</v>
      </c>
      <c r="B1162" s="82">
        <v>1393</v>
      </c>
      <c r="C1162" s="83" t="s">
        <v>513</v>
      </c>
      <c r="D1162" s="83" t="s">
        <v>504</v>
      </c>
      <c r="E1162" s="84">
        <v>15202</v>
      </c>
      <c r="F1162" s="85">
        <v>16.77</v>
      </c>
      <c r="G1162" s="84">
        <v>253.5</v>
      </c>
      <c r="H1162" s="86">
        <f t="shared" si="72"/>
        <v>646266.66389999993</v>
      </c>
      <c r="I1162" s="77">
        <f t="shared" si="73"/>
        <v>15202</v>
      </c>
      <c r="J1162" s="77">
        <f t="shared" si="74"/>
        <v>254937.53999999998</v>
      </c>
      <c r="K1162" s="77">
        <f t="shared" si="75"/>
        <v>0</v>
      </c>
    </row>
    <row r="1163" spans="1:11" s="77" customFormat="1">
      <c r="A1163" s="82">
        <v>2016</v>
      </c>
      <c r="B1163" s="82">
        <v>1393</v>
      </c>
      <c r="C1163" s="83" t="s">
        <v>513</v>
      </c>
      <c r="D1163" s="83" t="s">
        <v>504</v>
      </c>
      <c r="E1163" s="84">
        <v>30032</v>
      </c>
      <c r="F1163" s="85">
        <v>17.97</v>
      </c>
      <c r="G1163" s="84">
        <v>254.5</v>
      </c>
      <c r="H1163" s="86">
        <f t="shared" si="72"/>
        <v>1373472.9767999998</v>
      </c>
      <c r="I1163" s="77">
        <f t="shared" si="73"/>
        <v>30032</v>
      </c>
      <c r="J1163" s="77">
        <f t="shared" si="74"/>
        <v>539675.03999999992</v>
      </c>
      <c r="K1163" s="77">
        <f t="shared" si="75"/>
        <v>0</v>
      </c>
    </row>
    <row r="1164" spans="1:11" s="77" customFormat="1">
      <c r="A1164" s="82">
        <v>2016</v>
      </c>
      <c r="B1164" s="82">
        <v>1393</v>
      </c>
      <c r="C1164" s="83" t="s">
        <v>513</v>
      </c>
      <c r="D1164" s="83" t="s">
        <v>504</v>
      </c>
      <c r="E1164" s="84">
        <v>45486</v>
      </c>
      <c r="F1164" s="85">
        <v>16.89</v>
      </c>
      <c r="G1164" s="84">
        <v>246.3</v>
      </c>
      <c r="H1164" s="86">
        <f t="shared" si="72"/>
        <v>1892220.7840200001</v>
      </c>
      <c r="I1164" s="77">
        <f t="shared" si="73"/>
        <v>45486</v>
      </c>
      <c r="J1164" s="77">
        <f t="shared" si="74"/>
        <v>768258.54</v>
      </c>
      <c r="K1164" s="77">
        <f t="shared" si="75"/>
        <v>0</v>
      </c>
    </row>
    <row r="1165" spans="1:11" s="77" customFormat="1">
      <c r="A1165" s="82">
        <v>2016</v>
      </c>
      <c r="B1165" s="82">
        <v>1393</v>
      </c>
      <c r="C1165" s="83" t="s">
        <v>513</v>
      </c>
      <c r="D1165" s="83" t="s">
        <v>504</v>
      </c>
      <c r="E1165" s="84">
        <v>30316</v>
      </c>
      <c r="F1165" s="85">
        <v>16.600000000000001</v>
      </c>
      <c r="G1165" s="84">
        <v>245.2</v>
      </c>
      <c r="H1165" s="86">
        <f t="shared" si="72"/>
        <v>1233958.2112</v>
      </c>
      <c r="I1165" s="77">
        <f t="shared" si="73"/>
        <v>30316</v>
      </c>
      <c r="J1165" s="77">
        <f t="shared" si="74"/>
        <v>503245.60000000003</v>
      </c>
      <c r="K1165" s="77">
        <f t="shared" si="75"/>
        <v>0</v>
      </c>
    </row>
    <row r="1166" spans="1:11" s="77" customFormat="1">
      <c r="A1166" s="82">
        <v>2016</v>
      </c>
      <c r="B1166" s="82">
        <v>1552</v>
      </c>
      <c r="C1166" s="83" t="s">
        <v>513</v>
      </c>
      <c r="D1166" s="83" t="s">
        <v>504</v>
      </c>
      <c r="E1166" s="84">
        <v>346</v>
      </c>
      <c r="F1166" s="85">
        <v>17.600000000000001</v>
      </c>
      <c r="G1166" s="84" t="s">
        <v>514</v>
      </c>
      <c r="H1166" s="86" t="str">
        <f t="shared" si="72"/>
        <v/>
      </c>
      <c r="I1166" s="77" t="str">
        <f t="shared" si="73"/>
        <v/>
      </c>
      <c r="J1166" s="77" t="str">
        <f t="shared" si="74"/>
        <v/>
      </c>
      <c r="K1166" s="77">
        <f t="shared" si="75"/>
        <v>0</v>
      </c>
    </row>
    <row r="1167" spans="1:11" s="77" customFormat="1">
      <c r="A1167" s="82">
        <v>2016</v>
      </c>
      <c r="B1167" s="82">
        <v>1554</v>
      </c>
      <c r="C1167" s="83" t="s">
        <v>503</v>
      </c>
      <c r="D1167" s="83" t="s">
        <v>504</v>
      </c>
      <c r="E1167" s="84">
        <v>10488</v>
      </c>
      <c r="F1167" s="85">
        <v>24.5</v>
      </c>
      <c r="G1167" s="84" t="s">
        <v>514</v>
      </c>
      <c r="H1167" s="86" t="str">
        <f t="shared" si="72"/>
        <v/>
      </c>
      <c r="I1167" s="77" t="str">
        <f t="shared" si="73"/>
        <v/>
      </c>
      <c r="J1167" s="77" t="str">
        <f t="shared" si="74"/>
        <v/>
      </c>
      <c r="K1167" s="77">
        <f t="shared" si="75"/>
        <v>0</v>
      </c>
    </row>
    <row r="1168" spans="1:11" s="77" customFormat="1">
      <c r="A1168" s="82">
        <v>2016</v>
      </c>
      <c r="B1168" s="82">
        <v>1554</v>
      </c>
      <c r="C1168" s="83" t="s">
        <v>503</v>
      </c>
      <c r="D1168" s="83" t="s">
        <v>504</v>
      </c>
      <c r="E1168" s="84">
        <v>11732</v>
      </c>
      <c r="F1168" s="85">
        <v>25.21</v>
      </c>
      <c r="G1168" s="84" t="s">
        <v>514</v>
      </c>
      <c r="H1168" s="86" t="str">
        <f t="shared" si="72"/>
        <v/>
      </c>
      <c r="I1168" s="77" t="str">
        <f t="shared" si="73"/>
        <v/>
      </c>
      <c r="J1168" s="77" t="str">
        <f t="shared" si="74"/>
        <v/>
      </c>
      <c r="K1168" s="77">
        <f t="shared" si="75"/>
        <v>0</v>
      </c>
    </row>
    <row r="1169" spans="1:11" s="77" customFormat="1">
      <c r="A1169" s="82">
        <v>2016</v>
      </c>
      <c r="B1169" s="82">
        <v>1573</v>
      </c>
      <c r="C1169" s="83" t="s">
        <v>503</v>
      </c>
      <c r="D1169" s="83" t="s">
        <v>504</v>
      </c>
      <c r="E1169" s="84">
        <v>13392</v>
      </c>
      <c r="F1169" s="85">
        <v>26.05</v>
      </c>
      <c r="G1169" s="84" t="s">
        <v>514</v>
      </c>
      <c r="H1169" s="86" t="str">
        <f t="shared" si="72"/>
        <v/>
      </c>
      <c r="I1169" s="77" t="str">
        <f t="shared" si="73"/>
        <v/>
      </c>
      <c r="J1169" s="77" t="str">
        <f t="shared" si="74"/>
        <v/>
      </c>
      <c r="K1169" s="77">
        <f t="shared" si="75"/>
        <v>0</v>
      </c>
    </row>
    <row r="1170" spans="1:11" s="77" customFormat="1">
      <c r="A1170" s="82">
        <v>2016</v>
      </c>
      <c r="B1170" s="82">
        <v>1573</v>
      </c>
      <c r="C1170" s="83" t="s">
        <v>503</v>
      </c>
      <c r="D1170" s="83" t="s">
        <v>504</v>
      </c>
      <c r="E1170" s="84">
        <v>57745</v>
      </c>
      <c r="F1170" s="85">
        <v>26.02</v>
      </c>
      <c r="G1170" s="84" t="s">
        <v>514</v>
      </c>
      <c r="H1170" s="86" t="str">
        <f t="shared" si="72"/>
        <v/>
      </c>
      <c r="I1170" s="77" t="str">
        <f t="shared" si="73"/>
        <v/>
      </c>
      <c r="J1170" s="77" t="str">
        <f t="shared" si="74"/>
        <v/>
      </c>
      <c r="K1170" s="77">
        <f t="shared" si="75"/>
        <v>0</v>
      </c>
    </row>
    <row r="1171" spans="1:11" s="77" customFormat="1">
      <c r="A1171" s="82">
        <v>2016</v>
      </c>
      <c r="B1171" s="82">
        <v>1573</v>
      </c>
      <c r="C1171" s="83" t="s">
        <v>503</v>
      </c>
      <c r="D1171" s="83" t="s">
        <v>504</v>
      </c>
      <c r="E1171" s="84">
        <v>13386</v>
      </c>
      <c r="F1171" s="85">
        <v>26.23</v>
      </c>
      <c r="G1171" s="84" t="s">
        <v>514</v>
      </c>
      <c r="H1171" s="86" t="str">
        <f t="shared" si="72"/>
        <v/>
      </c>
      <c r="I1171" s="77" t="str">
        <f t="shared" si="73"/>
        <v/>
      </c>
      <c r="J1171" s="77" t="str">
        <f t="shared" si="74"/>
        <v/>
      </c>
      <c r="K1171" s="77">
        <f t="shared" si="75"/>
        <v>0</v>
      </c>
    </row>
    <row r="1172" spans="1:11" s="77" customFormat="1">
      <c r="A1172" s="82">
        <v>2016</v>
      </c>
      <c r="B1172" s="82">
        <v>1619</v>
      </c>
      <c r="C1172" s="83" t="s">
        <v>503</v>
      </c>
      <c r="D1172" s="83" t="s">
        <v>504</v>
      </c>
      <c r="E1172" s="84">
        <v>65837</v>
      </c>
      <c r="F1172" s="85">
        <v>21.31</v>
      </c>
      <c r="G1172" s="84" t="s">
        <v>514</v>
      </c>
      <c r="H1172" s="86" t="str">
        <f t="shared" si="72"/>
        <v/>
      </c>
      <c r="I1172" s="77" t="str">
        <f t="shared" si="73"/>
        <v/>
      </c>
      <c r="J1172" s="77" t="str">
        <f t="shared" si="74"/>
        <v/>
      </c>
      <c r="K1172" s="77">
        <f t="shared" si="75"/>
        <v>0</v>
      </c>
    </row>
    <row r="1173" spans="1:11" s="77" customFormat="1">
      <c r="A1173" s="82">
        <v>2016</v>
      </c>
      <c r="B1173" s="82">
        <v>1619</v>
      </c>
      <c r="C1173" s="83" t="s">
        <v>503</v>
      </c>
      <c r="D1173" s="83" t="s">
        <v>504</v>
      </c>
      <c r="E1173" s="84">
        <v>39605</v>
      </c>
      <c r="F1173" s="85">
        <v>23.8</v>
      </c>
      <c r="G1173" s="84" t="s">
        <v>514</v>
      </c>
      <c r="H1173" s="86" t="str">
        <f t="shared" si="72"/>
        <v/>
      </c>
      <c r="I1173" s="77" t="str">
        <f t="shared" si="73"/>
        <v/>
      </c>
      <c r="J1173" s="77" t="str">
        <f t="shared" si="74"/>
        <v/>
      </c>
      <c r="K1173" s="77">
        <f t="shared" si="75"/>
        <v>0</v>
      </c>
    </row>
    <row r="1174" spans="1:11" s="77" customFormat="1">
      <c r="A1174" s="82">
        <v>2016</v>
      </c>
      <c r="B1174" s="82">
        <v>1702</v>
      </c>
      <c r="C1174" s="83" t="s">
        <v>513</v>
      </c>
      <c r="D1174" s="83" t="s">
        <v>504</v>
      </c>
      <c r="E1174" s="84">
        <v>23910</v>
      </c>
      <c r="F1174" s="85">
        <v>17.925000000000001</v>
      </c>
      <c r="G1174" s="84">
        <v>219.2</v>
      </c>
      <c r="H1174" s="86">
        <f t="shared" si="72"/>
        <v>939462.15599999984</v>
      </c>
      <c r="I1174" s="77">
        <f t="shared" si="73"/>
        <v>23910</v>
      </c>
      <c r="J1174" s="77">
        <f t="shared" si="74"/>
        <v>428586.75</v>
      </c>
      <c r="K1174" s="77">
        <f t="shared" si="75"/>
        <v>0</v>
      </c>
    </row>
    <row r="1175" spans="1:11" s="77" customFormat="1">
      <c r="A1175" s="82">
        <v>2016</v>
      </c>
      <c r="B1175" s="82">
        <v>1702</v>
      </c>
      <c r="C1175" s="83" t="s">
        <v>513</v>
      </c>
      <c r="D1175" s="83" t="s">
        <v>504</v>
      </c>
      <c r="E1175" s="84">
        <v>15790</v>
      </c>
      <c r="F1175" s="85">
        <v>18.007999999999999</v>
      </c>
      <c r="G1175" s="84">
        <v>218</v>
      </c>
      <c r="H1175" s="86">
        <f t="shared" si="72"/>
        <v>619874.97759999998</v>
      </c>
      <c r="I1175" s="77">
        <f t="shared" si="73"/>
        <v>15790</v>
      </c>
      <c r="J1175" s="77">
        <f t="shared" si="74"/>
        <v>284346.32</v>
      </c>
      <c r="K1175" s="77">
        <f t="shared" si="75"/>
        <v>0</v>
      </c>
    </row>
    <row r="1176" spans="1:11" s="77" customFormat="1">
      <c r="A1176" s="82">
        <v>2016</v>
      </c>
      <c r="B1176" s="82">
        <v>1702</v>
      </c>
      <c r="C1176" s="83" t="s">
        <v>513</v>
      </c>
      <c r="D1176" s="83" t="s">
        <v>504</v>
      </c>
      <c r="E1176" s="84">
        <v>12003</v>
      </c>
      <c r="F1176" s="85">
        <v>17.936</v>
      </c>
      <c r="G1176" s="84">
        <v>229.3</v>
      </c>
      <c r="H1176" s="86">
        <f t="shared" si="72"/>
        <v>493650.35774400004</v>
      </c>
      <c r="I1176" s="77">
        <f t="shared" si="73"/>
        <v>12003</v>
      </c>
      <c r="J1176" s="77">
        <f t="shared" si="74"/>
        <v>215285.80799999999</v>
      </c>
      <c r="K1176" s="77">
        <f t="shared" si="75"/>
        <v>0</v>
      </c>
    </row>
    <row r="1177" spans="1:11" s="77" customFormat="1">
      <c r="A1177" s="82">
        <v>2016</v>
      </c>
      <c r="B1177" s="82">
        <v>1702</v>
      </c>
      <c r="C1177" s="83" t="s">
        <v>513</v>
      </c>
      <c r="D1177" s="83" t="s">
        <v>504</v>
      </c>
      <c r="E1177" s="84">
        <v>4022</v>
      </c>
      <c r="F1177" s="85">
        <v>18.084</v>
      </c>
      <c r="G1177" s="84">
        <v>205.6</v>
      </c>
      <c r="H1177" s="86">
        <f t="shared" si="72"/>
        <v>149540.79148799999</v>
      </c>
      <c r="I1177" s="77">
        <f t="shared" si="73"/>
        <v>4022</v>
      </c>
      <c r="J1177" s="77">
        <f t="shared" si="74"/>
        <v>72733.847999999998</v>
      </c>
      <c r="K1177" s="77">
        <f t="shared" si="75"/>
        <v>0</v>
      </c>
    </row>
    <row r="1178" spans="1:11" s="77" customFormat="1">
      <c r="A1178" s="82">
        <v>2016</v>
      </c>
      <c r="B1178" s="82">
        <v>1702</v>
      </c>
      <c r="C1178" s="83" t="s">
        <v>513</v>
      </c>
      <c r="D1178" s="83" t="s">
        <v>504</v>
      </c>
      <c r="E1178" s="84">
        <v>3299</v>
      </c>
      <c r="F1178" s="85">
        <v>18.027999999999999</v>
      </c>
      <c r="G1178" s="84">
        <v>207.8</v>
      </c>
      <c r="H1178" s="86">
        <f t="shared" si="72"/>
        <v>123587.745016</v>
      </c>
      <c r="I1178" s="77">
        <f t="shared" si="73"/>
        <v>3299</v>
      </c>
      <c r="J1178" s="77">
        <f t="shared" si="74"/>
        <v>59474.371999999996</v>
      </c>
      <c r="K1178" s="77">
        <f t="shared" si="75"/>
        <v>0</v>
      </c>
    </row>
    <row r="1179" spans="1:11" s="77" customFormat="1">
      <c r="A1179" s="82">
        <v>2016</v>
      </c>
      <c r="B1179" s="82">
        <v>1702</v>
      </c>
      <c r="C1179" s="83" t="s">
        <v>513</v>
      </c>
      <c r="D1179" s="83" t="s">
        <v>504</v>
      </c>
      <c r="E1179" s="84">
        <v>244</v>
      </c>
      <c r="F1179" s="85">
        <v>17.754000000000001</v>
      </c>
      <c r="G1179" s="84">
        <v>233.9</v>
      </c>
      <c r="H1179" s="86">
        <f t="shared" si="72"/>
        <v>10132.491864</v>
      </c>
      <c r="I1179" s="77">
        <f t="shared" si="73"/>
        <v>244</v>
      </c>
      <c r="J1179" s="77">
        <f t="shared" si="74"/>
        <v>4331.9760000000006</v>
      </c>
      <c r="K1179" s="77">
        <f t="shared" si="75"/>
        <v>0</v>
      </c>
    </row>
    <row r="1180" spans="1:11" s="77" customFormat="1">
      <c r="A1180" s="82">
        <v>2016</v>
      </c>
      <c r="B1180" s="82">
        <v>1710</v>
      </c>
      <c r="C1180" s="83" t="s">
        <v>513</v>
      </c>
      <c r="D1180" s="83" t="s">
        <v>504</v>
      </c>
      <c r="E1180" s="84">
        <v>121</v>
      </c>
      <c r="F1180" s="85">
        <v>17.748000000000001</v>
      </c>
      <c r="G1180" s="84">
        <v>253.6</v>
      </c>
      <c r="H1180" s="86">
        <f t="shared" si="72"/>
        <v>5446.0802880000001</v>
      </c>
      <c r="I1180" s="77">
        <f t="shared" si="73"/>
        <v>121</v>
      </c>
      <c r="J1180" s="77">
        <f t="shared" si="74"/>
        <v>2147.5080000000003</v>
      </c>
      <c r="K1180" s="77">
        <f t="shared" si="75"/>
        <v>0</v>
      </c>
    </row>
    <row r="1181" spans="1:11" s="77" customFormat="1">
      <c r="A1181" s="82">
        <v>2016</v>
      </c>
      <c r="B1181" s="82">
        <v>1710</v>
      </c>
      <c r="C1181" s="83" t="s">
        <v>513</v>
      </c>
      <c r="D1181" s="83" t="s">
        <v>504</v>
      </c>
      <c r="E1181" s="84">
        <v>95246</v>
      </c>
      <c r="F1181" s="85">
        <v>17.652000000000001</v>
      </c>
      <c r="G1181" s="84">
        <v>245.5</v>
      </c>
      <c r="H1181" s="86">
        <f t="shared" si="72"/>
        <v>4127548.2723600003</v>
      </c>
      <c r="I1181" s="77">
        <f t="shared" si="73"/>
        <v>95246</v>
      </c>
      <c r="J1181" s="77">
        <f t="shared" si="74"/>
        <v>1681282.392</v>
      </c>
      <c r="K1181" s="77">
        <f t="shared" si="75"/>
        <v>0</v>
      </c>
    </row>
    <row r="1182" spans="1:11" s="77" customFormat="1">
      <c r="A1182" s="82">
        <v>2016</v>
      </c>
      <c r="B1182" s="82">
        <v>1710</v>
      </c>
      <c r="C1182" s="83" t="s">
        <v>513</v>
      </c>
      <c r="D1182" s="83" t="s">
        <v>504</v>
      </c>
      <c r="E1182" s="84">
        <v>78840</v>
      </c>
      <c r="F1182" s="85">
        <v>17.63</v>
      </c>
      <c r="G1182" s="84">
        <v>240.9</v>
      </c>
      <c r="H1182" s="86">
        <f t="shared" si="72"/>
        <v>3348387.6228000005</v>
      </c>
      <c r="I1182" s="77">
        <f t="shared" si="73"/>
        <v>78840</v>
      </c>
      <c r="J1182" s="77">
        <f t="shared" si="74"/>
        <v>1389949.2</v>
      </c>
      <c r="K1182" s="77">
        <f t="shared" si="75"/>
        <v>0</v>
      </c>
    </row>
    <row r="1183" spans="1:11" s="77" customFormat="1">
      <c r="A1183" s="82">
        <v>2016</v>
      </c>
      <c r="B1183" s="82">
        <v>1710</v>
      </c>
      <c r="C1183" s="83" t="s">
        <v>513</v>
      </c>
      <c r="D1183" s="83" t="s">
        <v>504</v>
      </c>
      <c r="E1183" s="84">
        <v>15852</v>
      </c>
      <c r="F1183" s="85">
        <v>17.812000000000001</v>
      </c>
      <c r="G1183" s="84">
        <v>236.2</v>
      </c>
      <c r="H1183" s="86">
        <f t="shared" si="72"/>
        <v>666924.45628799999</v>
      </c>
      <c r="I1183" s="77">
        <f t="shared" si="73"/>
        <v>15852</v>
      </c>
      <c r="J1183" s="77">
        <f t="shared" si="74"/>
        <v>282355.82400000002</v>
      </c>
      <c r="K1183" s="77">
        <f t="shared" si="75"/>
        <v>0</v>
      </c>
    </row>
    <row r="1184" spans="1:11" s="77" customFormat="1">
      <c r="A1184" s="82">
        <v>2016</v>
      </c>
      <c r="B1184" s="82">
        <v>1710</v>
      </c>
      <c r="C1184" s="83" t="s">
        <v>513</v>
      </c>
      <c r="D1184" s="83" t="s">
        <v>504</v>
      </c>
      <c r="E1184" s="84">
        <v>31516</v>
      </c>
      <c r="F1184" s="85">
        <v>17.832000000000001</v>
      </c>
      <c r="G1184" s="84">
        <v>259.5</v>
      </c>
      <c r="H1184" s="86">
        <f t="shared" si="72"/>
        <v>1458372.6446400003</v>
      </c>
      <c r="I1184" s="77">
        <f t="shared" si="73"/>
        <v>31516</v>
      </c>
      <c r="J1184" s="77">
        <f t="shared" si="74"/>
        <v>561993.31200000003</v>
      </c>
      <c r="K1184" s="77">
        <f t="shared" si="75"/>
        <v>0</v>
      </c>
    </row>
    <row r="1185" spans="1:11" s="77" customFormat="1">
      <c r="A1185" s="82">
        <v>2016</v>
      </c>
      <c r="B1185" s="82">
        <v>1710</v>
      </c>
      <c r="C1185" s="83" t="s">
        <v>513</v>
      </c>
      <c r="D1185" s="83" t="s">
        <v>504</v>
      </c>
      <c r="E1185" s="84">
        <v>31612</v>
      </c>
      <c r="F1185" s="85">
        <v>17.989000000000001</v>
      </c>
      <c r="G1185" s="84">
        <v>247.2</v>
      </c>
      <c r="H1185" s="86">
        <f t="shared" si="72"/>
        <v>1405747.9584960002</v>
      </c>
      <c r="I1185" s="77">
        <f t="shared" si="73"/>
        <v>31612</v>
      </c>
      <c r="J1185" s="77">
        <f t="shared" si="74"/>
        <v>568668.26800000004</v>
      </c>
      <c r="K1185" s="77">
        <f t="shared" si="75"/>
        <v>0</v>
      </c>
    </row>
    <row r="1186" spans="1:11" s="77" customFormat="1">
      <c r="A1186" s="82">
        <v>2016</v>
      </c>
      <c r="B1186" s="82">
        <v>1710</v>
      </c>
      <c r="C1186" s="83" t="s">
        <v>513</v>
      </c>
      <c r="D1186" s="83" t="s">
        <v>504</v>
      </c>
      <c r="E1186" s="84">
        <v>111369</v>
      </c>
      <c r="F1186" s="85">
        <v>17.699000000000002</v>
      </c>
      <c r="G1186" s="84">
        <v>238.5</v>
      </c>
      <c r="H1186" s="86">
        <f t="shared" si="72"/>
        <v>4701121.0354349995</v>
      </c>
      <c r="I1186" s="77">
        <f t="shared" si="73"/>
        <v>111369</v>
      </c>
      <c r="J1186" s="77">
        <f t="shared" si="74"/>
        <v>1971119.9310000001</v>
      </c>
      <c r="K1186" s="77">
        <f t="shared" si="75"/>
        <v>0</v>
      </c>
    </row>
    <row r="1187" spans="1:11" s="77" customFormat="1">
      <c r="A1187" s="82">
        <v>2016</v>
      </c>
      <c r="B1187" s="82">
        <v>1720</v>
      </c>
      <c r="C1187" s="83" t="s">
        <v>513</v>
      </c>
      <c r="D1187" s="83" t="s">
        <v>504</v>
      </c>
      <c r="E1187" s="84">
        <v>23577</v>
      </c>
      <c r="F1187" s="85">
        <v>17.928000000000001</v>
      </c>
      <c r="G1187" s="84">
        <v>219.6</v>
      </c>
      <c r="H1187" s="86">
        <f t="shared" si="72"/>
        <v>928223.84937599988</v>
      </c>
      <c r="I1187" s="77">
        <f t="shared" si="73"/>
        <v>23577</v>
      </c>
      <c r="J1187" s="77">
        <f t="shared" si="74"/>
        <v>422688.45600000001</v>
      </c>
      <c r="K1187" s="77">
        <f t="shared" si="75"/>
        <v>0</v>
      </c>
    </row>
    <row r="1188" spans="1:11" s="77" customFormat="1">
      <c r="A1188" s="82">
        <v>2016</v>
      </c>
      <c r="B1188" s="82">
        <v>1720</v>
      </c>
      <c r="C1188" s="83" t="s">
        <v>513</v>
      </c>
      <c r="D1188" s="83" t="s">
        <v>504</v>
      </c>
      <c r="E1188" s="84">
        <v>12562</v>
      </c>
      <c r="F1188" s="85">
        <v>18.027999999999999</v>
      </c>
      <c r="G1188" s="84">
        <v>207.9</v>
      </c>
      <c r="H1188" s="86">
        <f t="shared" si="72"/>
        <v>470826.423144</v>
      </c>
      <c r="I1188" s="77">
        <f t="shared" si="73"/>
        <v>12562</v>
      </c>
      <c r="J1188" s="77">
        <f t="shared" si="74"/>
        <v>226467.73599999998</v>
      </c>
      <c r="K1188" s="77">
        <f t="shared" si="75"/>
        <v>0</v>
      </c>
    </row>
    <row r="1189" spans="1:11" s="77" customFormat="1">
      <c r="A1189" s="82">
        <v>2016</v>
      </c>
      <c r="B1189" s="82">
        <v>1720</v>
      </c>
      <c r="C1189" s="83" t="s">
        <v>513</v>
      </c>
      <c r="D1189" s="83" t="s">
        <v>504</v>
      </c>
      <c r="E1189" s="84">
        <v>3928</v>
      </c>
      <c r="F1189" s="85">
        <v>17.936</v>
      </c>
      <c r="G1189" s="84">
        <v>229.4</v>
      </c>
      <c r="H1189" s="86">
        <f t="shared" si="72"/>
        <v>161618.282752</v>
      </c>
      <c r="I1189" s="77">
        <f t="shared" si="73"/>
        <v>3928</v>
      </c>
      <c r="J1189" s="77">
        <f t="shared" si="74"/>
        <v>70452.607999999993</v>
      </c>
      <c r="K1189" s="77">
        <f t="shared" si="75"/>
        <v>0</v>
      </c>
    </row>
    <row r="1190" spans="1:11" s="77" customFormat="1">
      <c r="A1190" s="82">
        <v>2016</v>
      </c>
      <c r="B1190" s="82">
        <v>1720</v>
      </c>
      <c r="C1190" s="83" t="s">
        <v>513</v>
      </c>
      <c r="D1190" s="83" t="s">
        <v>504</v>
      </c>
      <c r="E1190" s="84">
        <v>11700</v>
      </c>
      <c r="F1190" s="85">
        <v>18.084</v>
      </c>
      <c r="G1190" s="84">
        <v>205.7</v>
      </c>
      <c r="H1190" s="86">
        <f t="shared" si="72"/>
        <v>435225.81959999999</v>
      </c>
      <c r="I1190" s="77">
        <f t="shared" si="73"/>
        <v>11700</v>
      </c>
      <c r="J1190" s="77">
        <f t="shared" si="74"/>
        <v>211582.8</v>
      </c>
      <c r="K1190" s="77">
        <f t="shared" si="75"/>
        <v>0</v>
      </c>
    </row>
    <row r="1191" spans="1:11" s="77" customFormat="1">
      <c r="A1191" s="82">
        <v>2016</v>
      </c>
      <c r="B1191" s="82">
        <v>1720</v>
      </c>
      <c r="C1191" s="83" t="s">
        <v>503</v>
      </c>
      <c r="D1191" s="83" t="s">
        <v>504</v>
      </c>
      <c r="E1191" s="84">
        <v>275</v>
      </c>
      <c r="F1191" s="85">
        <v>22.603999999999999</v>
      </c>
      <c r="G1191" s="84">
        <v>386.8</v>
      </c>
      <c r="H1191" s="86">
        <f t="shared" si="72"/>
        <v>24043.874799999998</v>
      </c>
      <c r="I1191" s="77">
        <f t="shared" si="73"/>
        <v>275</v>
      </c>
      <c r="J1191" s="77">
        <f t="shared" si="74"/>
        <v>6216.0999999999995</v>
      </c>
      <c r="K1191" s="77">
        <f t="shared" si="75"/>
        <v>0</v>
      </c>
    </row>
    <row r="1192" spans="1:11" s="77" customFormat="1">
      <c r="A1192" s="82">
        <v>2016</v>
      </c>
      <c r="B1192" s="82">
        <v>1733</v>
      </c>
      <c r="C1192" s="83" t="s">
        <v>503</v>
      </c>
      <c r="D1192" s="83" t="s">
        <v>504</v>
      </c>
      <c r="E1192" s="84">
        <v>77767</v>
      </c>
      <c r="F1192" s="85">
        <v>26.015000000000001</v>
      </c>
      <c r="G1192" s="84">
        <v>208.1</v>
      </c>
      <c r="H1192" s="86">
        <f t="shared" si="72"/>
        <v>4210088.7989050001</v>
      </c>
      <c r="I1192" s="77">
        <f t="shared" si="73"/>
        <v>77767</v>
      </c>
      <c r="J1192" s="77">
        <f t="shared" si="74"/>
        <v>2023108.5050000001</v>
      </c>
      <c r="K1192" s="77">
        <f t="shared" si="75"/>
        <v>0</v>
      </c>
    </row>
    <row r="1193" spans="1:11" s="77" customFormat="1">
      <c r="A1193" s="82">
        <v>2016</v>
      </c>
      <c r="B1193" s="82">
        <v>1733</v>
      </c>
      <c r="C1193" s="83" t="s">
        <v>503</v>
      </c>
      <c r="D1193" s="83" t="s">
        <v>504</v>
      </c>
      <c r="E1193" s="84">
        <v>61420</v>
      </c>
      <c r="F1193" s="85">
        <v>26.064</v>
      </c>
      <c r="G1193" s="84">
        <v>283.5</v>
      </c>
      <c r="H1193" s="86">
        <f t="shared" si="72"/>
        <v>4538412.2448000005</v>
      </c>
      <c r="I1193" s="77">
        <f t="shared" si="73"/>
        <v>61420</v>
      </c>
      <c r="J1193" s="77">
        <f t="shared" si="74"/>
        <v>1600850.88</v>
      </c>
      <c r="K1193" s="77">
        <f t="shared" si="75"/>
        <v>0</v>
      </c>
    </row>
    <row r="1194" spans="1:11" s="77" customFormat="1">
      <c r="A1194" s="82">
        <v>2016</v>
      </c>
      <c r="B1194" s="82">
        <v>1733</v>
      </c>
      <c r="C1194" s="83" t="s">
        <v>503</v>
      </c>
      <c r="D1194" s="83" t="s">
        <v>504</v>
      </c>
      <c r="E1194" s="84">
        <v>15542</v>
      </c>
      <c r="F1194" s="85">
        <v>26.015999999999998</v>
      </c>
      <c r="G1194" s="84">
        <v>250.5</v>
      </c>
      <c r="H1194" s="86">
        <f t="shared" si="72"/>
        <v>1012873.38336</v>
      </c>
      <c r="I1194" s="77">
        <f t="shared" si="73"/>
        <v>15542</v>
      </c>
      <c r="J1194" s="77">
        <f t="shared" si="74"/>
        <v>404340.67199999996</v>
      </c>
      <c r="K1194" s="77">
        <f t="shared" si="75"/>
        <v>0</v>
      </c>
    </row>
    <row r="1195" spans="1:11" s="77" customFormat="1">
      <c r="A1195" s="82">
        <v>2016</v>
      </c>
      <c r="B1195" s="82">
        <v>1733</v>
      </c>
      <c r="C1195" s="83" t="s">
        <v>513</v>
      </c>
      <c r="D1195" s="83" t="s">
        <v>504</v>
      </c>
      <c r="E1195" s="84">
        <v>31485</v>
      </c>
      <c r="F1195" s="85">
        <v>17.8</v>
      </c>
      <c r="G1195" s="84">
        <v>207.8</v>
      </c>
      <c r="H1195" s="86">
        <f t="shared" si="72"/>
        <v>1164579.7740000002</v>
      </c>
      <c r="I1195" s="77">
        <f t="shared" si="73"/>
        <v>31485</v>
      </c>
      <c r="J1195" s="77">
        <f t="shared" si="74"/>
        <v>560433</v>
      </c>
      <c r="K1195" s="77">
        <f t="shared" si="75"/>
        <v>0</v>
      </c>
    </row>
    <row r="1196" spans="1:11" s="77" customFormat="1">
      <c r="A1196" s="82">
        <v>2016</v>
      </c>
      <c r="B1196" s="82">
        <v>1733</v>
      </c>
      <c r="C1196" s="83" t="s">
        <v>513</v>
      </c>
      <c r="D1196" s="83" t="s">
        <v>504</v>
      </c>
      <c r="E1196" s="84">
        <v>30205</v>
      </c>
      <c r="F1196" s="85">
        <v>17.7</v>
      </c>
      <c r="G1196" s="84">
        <v>212.4</v>
      </c>
      <c r="H1196" s="86">
        <f t="shared" si="72"/>
        <v>1135550.9339999999</v>
      </c>
      <c r="I1196" s="77">
        <f t="shared" si="73"/>
        <v>30205</v>
      </c>
      <c r="J1196" s="77">
        <f t="shared" si="74"/>
        <v>534628.5</v>
      </c>
      <c r="K1196" s="77">
        <f t="shared" si="75"/>
        <v>0</v>
      </c>
    </row>
    <row r="1197" spans="1:11" s="77" customFormat="1">
      <c r="A1197" s="82">
        <v>2016</v>
      </c>
      <c r="B1197" s="82">
        <v>1733</v>
      </c>
      <c r="C1197" s="83" t="s">
        <v>513</v>
      </c>
      <c r="D1197" s="83" t="s">
        <v>504</v>
      </c>
      <c r="E1197" s="84">
        <v>15744</v>
      </c>
      <c r="F1197" s="85">
        <v>17.899999999999999</v>
      </c>
      <c r="G1197" s="84">
        <v>224.5</v>
      </c>
      <c r="H1197" s="86">
        <f t="shared" si="72"/>
        <v>632680.51199999999</v>
      </c>
      <c r="I1197" s="77">
        <f t="shared" si="73"/>
        <v>15744</v>
      </c>
      <c r="J1197" s="77">
        <f t="shared" si="74"/>
        <v>281817.59999999998</v>
      </c>
      <c r="K1197" s="77">
        <f t="shared" si="75"/>
        <v>0</v>
      </c>
    </row>
    <row r="1198" spans="1:11" s="77" customFormat="1">
      <c r="A1198" s="82">
        <v>2016</v>
      </c>
      <c r="B1198" s="82">
        <v>1733</v>
      </c>
      <c r="C1198" s="83" t="s">
        <v>513</v>
      </c>
      <c r="D1198" s="83" t="s">
        <v>504</v>
      </c>
      <c r="E1198" s="84">
        <v>31511</v>
      </c>
      <c r="F1198" s="85">
        <v>17.600000000000001</v>
      </c>
      <c r="G1198" s="84">
        <v>209.9</v>
      </c>
      <c r="H1198" s="86">
        <f t="shared" si="72"/>
        <v>1164091.9664000003</v>
      </c>
      <c r="I1198" s="77">
        <f t="shared" si="73"/>
        <v>31511</v>
      </c>
      <c r="J1198" s="77">
        <f t="shared" si="74"/>
        <v>554593.60000000009</v>
      </c>
      <c r="K1198" s="77">
        <f t="shared" si="75"/>
        <v>0</v>
      </c>
    </row>
    <row r="1199" spans="1:11" s="77" customFormat="1">
      <c r="A1199" s="82">
        <v>2016</v>
      </c>
      <c r="B1199" s="82">
        <v>1733</v>
      </c>
      <c r="C1199" s="83" t="s">
        <v>513</v>
      </c>
      <c r="D1199" s="83" t="s">
        <v>504</v>
      </c>
      <c r="E1199" s="84">
        <v>77680</v>
      </c>
      <c r="F1199" s="85">
        <v>17.637</v>
      </c>
      <c r="G1199" s="84">
        <v>233.1</v>
      </c>
      <c r="H1199" s="86">
        <f t="shared" si="72"/>
        <v>3193568.2749599996</v>
      </c>
      <c r="I1199" s="77">
        <f t="shared" si="73"/>
        <v>77680</v>
      </c>
      <c r="J1199" s="77">
        <f t="shared" si="74"/>
        <v>1370042.1600000001</v>
      </c>
      <c r="K1199" s="77">
        <f t="shared" si="75"/>
        <v>0</v>
      </c>
    </row>
    <row r="1200" spans="1:11" s="77" customFormat="1">
      <c r="A1200" s="82">
        <v>2016</v>
      </c>
      <c r="B1200" s="82">
        <v>1733</v>
      </c>
      <c r="C1200" s="83" t="s">
        <v>513</v>
      </c>
      <c r="D1200" s="83" t="s">
        <v>504</v>
      </c>
      <c r="E1200" s="84">
        <v>94472</v>
      </c>
      <c r="F1200" s="85">
        <v>17.7</v>
      </c>
      <c r="G1200" s="84">
        <v>229.8</v>
      </c>
      <c r="H1200" s="86">
        <f t="shared" si="72"/>
        <v>3842610.8111999999</v>
      </c>
      <c r="I1200" s="77">
        <f t="shared" si="73"/>
        <v>94472</v>
      </c>
      <c r="J1200" s="77">
        <f t="shared" si="74"/>
        <v>1672154.4</v>
      </c>
      <c r="K1200" s="77">
        <f t="shared" si="75"/>
        <v>0</v>
      </c>
    </row>
    <row r="1201" spans="1:11" s="77" customFormat="1">
      <c r="A1201" s="82">
        <v>2016</v>
      </c>
      <c r="B1201" s="82">
        <v>1733</v>
      </c>
      <c r="C1201" s="83" t="s">
        <v>513</v>
      </c>
      <c r="D1201" s="83" t="s">
        <v>504</v>
      </c>
      <c r="E1201" s="84">
        <v>93346</v>
      </c>
      <c r="F1201" s="85">
        <v>17.75</v>
      </c>
      <c r="G1201" s="84">
        <v>235.2</v>
      </c>
      <c r="H1201" s="86">
        <f t="shared" si="72"/>
        <v>3897008.8079999997</v>
      </c>
      <c r="I1201" s="77">
        <f t="shared" si="73"/>
        <v>93346</v>
      </c>
      <c r="J1201" s="77">
        <f t="shared" si="74"/>
        <v>1656891.5</v>
      </c>
      <c r="K1201" s="77">
        <f t="shared" si="75"/>
        <v>0</v>
      </c>
    </row>
    <row r="1202" spans="1:11" s="77" customFormat="1">
      <c r="A1202" s="82">
        <v>2016</v>
      </c>
      <c r="B1202" s="82">
        <v>1745</v>
      </c>
      <c r="C1202" s="83" t="s">
        <v>513</v>
      </c>
      <c r="D1202" s="83" t="s">
        <v>504</v>
      </c>
      <c r="E1202" s="84">
        <v>30194</v>
      </c>
      <c r="F1202" s="85">
        <v>17.600000000000001</v>
      </c>
      <c r="G1202" s="84">
        <v>237</v>
      </c>
      <c r="H1202" s="86">
        <f t="shared" si="72"/>
        <v>1259452.128</v>
      </c>
      <c r="I1202" s="77">
        <f t="shared" si="73"/>
        <v>30194</v>
      </c>
      <c r="J1202" s="77">
        <f t="shared" si="74"/>
        <v>531414.4</v>
      </c>
      <c r="K1202" s="77">
        <f t="shared" si="75"/>
        <v>0</v>
      </c>
    </row>
    <row r="1203" spans="1:11" s="77" customFormat="1">
      <c r="A1203" s="82">
        <v>2016</v>
      </c>
      <c r="B1203" s="82">
        <v>1745</v>
      </c>
      <c r="C1203" s="83" t="s">
        <v>513</v>
      </c>
      <c r="D1203" s="83" t="s">
        <v>504</v>
      </c>
      <c r="E1203" s="84">
        <v>14361</v>
      </c>
      <c r="F1203" s="85">
        <v>17.899999999999999</v>
      </c>
      <c r="G1203" s="84">
        <v>237.9</v>
      </c>
      <c r="H1203" s="86">
        <f t="shared" si="72"/>
        <v>611550.26009999996</v>
      </c>
      <c r="I1203" s="77">
        <f t="shared" si="73"/>
        <v>14361</v>
      </c>
      <c r="J1203" s="77">
        <f t="shared" si="74"/>
        <v>257061.89999999997</v>
      </c>
      <c r="K1203" s="77">
        <f t="shared" si="75"/>
        <v>0</v>
      </c>
    </row>
    <row r="1204" spans="1:11" s="77" customFormat="1">
      <c r="A1204" s="82">
        <v>2016</v>
      </c>
      <c r="B1204" s="82">
        <v>1745</v>
      </c>
      <c r="C1204" s="83" t="s">
        <v>513</v>
      </c>
      <c r="D1204" s="83" t="s">
        <v>504</v>
      </c>
      <c r="E1204" s="84">
        <v>15177</v>
      </c>
      <c r="F1204" s="85">
        <v>17.600000000000001</v>
      </c>
      <c r="G1204" s="84">
        <v>232.6</v>
      </c>
      <c r="H1204" s="86">
        <f t="shared" si="72"/>
        <v>621309.95520000008</v>
      </c>
      <c r="I1204" s="77">
        <f t="shared" si="73"/>
        <v>15177</v>
      </c>
      <c r="J1204" s="77">
        <f t="shared" si="74"/>
        <v>267115.2</v>
      </c>
      <c r="K1204" s="77">
        <f t="shared" si="75"/>
        <v>0</v>
      </c>
    </row>
    <row r="1205" spans="1:11" s="77" customFormat="1">
      <c r="A1205" s="82">
        <v>2016</v>
      </c>
      <c r="B1205" s="82">
        <v>1745</v>
      </c>
      <c r="C1205" s="83" t="s">
        <v>513</v>
      </c>
      <c r="D1205" s="83" t="s">
        <v>504</v>
      </c>
      <c r="E1205" s="84">
        <v>14513</v>
      </c>
      <c r="F1205" s="85">
        <v>17.5</v>
      </c>
      <c r="G1205" s="84">
        <v>238.9</v>
      </c>
      <c r="H1205" s="86">
        <f t="shared" si="72"/>
        <v>606752.24750000006</v>
      </c>
      <c r="I1205" s="77">
        <f t="shared" si="73"/>
        <v>14513</v>
      </c>
      <c r="J1205" s="77">
        <f t="shared" si="74"/>
        <v>253977.5</v>
      </c>
      <c r="K1205" s="77">
        <f t="shared" si="75"/>
        <v>0</v>
      </c>
    </row>
    <row r="1206" spans="1:11" s="77" customFormat="1">
      <c r="A1206" s="82">
        <v>2016</v>
      </c>
      <c r="B1206" s="82">
        <v>1831</v>
      </c>
      <c r="C1206" s="83" t="s">
        <v>513</v>
      </c>
      <c r="D1206" s="83" t="s">
        <v>504</v>
      </c>
      <c r="E1206" s="84">
        <v>14574</v>
      </c>
      <c r="F1206" s="85">
        <v>17.986000000000001</v>
      </c>
      <c r="G1206" s="84">
        <v>241.2</v>
      </c>
      <c r="H1206" s="86">
        <f t="shared" si="72"/>
        <v>632252.64916799997</v>
      </c>
      <c r="I1206" s="77">
        <f t="shared" si="73"/>
        <v>14574</v>
      </c>
      <c r="J1206" s="77">
        <f t="shared" si="74"/>
        <v>262127.96400000001</v>
      </c>
      <c r="K1206" s="77">
        <f t="shared" si="75"/>
        <v>0</v>
      </c>
    </row>
    <row r="1207" spans="1:11" s="77" customFormat="1">
      <c r="A1207" s="82">
        <v>2016</v>
      </c>
      <c r="B1207" s="82">
        <v>1893</v>
      </c>
      <c r="C1207" s="83" t="s">
        <v>513</v>
      </c>
      <c r="D1207" s="83" t="s">
        <v>504</v>
      </c>
      <c r="E1207" s="84">
        <v>14826</v>
      </c>
      <c r="F1207" s="85">
        <v>17.61</v>
      </c>
      <c r="G1207" s="84">
        <v>208.8</v>
      </c>
      <c r="H1207" s="86">
        <f t="shared" si="72"/>
        <v>545147.27567999996</v>
      </c>
      <c r="I1207" s="77">
        <f t="shared" si="73"/>
        <v>14826</v>
      </c>
      <c r="J1207" s="77">
        <f t="shared" si="74"/>
        <v>261085.86</v>
      </c>
      <c r="K1207" s="77">
        <f t="shared" si="75"/>
        <v>0</v>
      </c>
    </row>
    <row r="1208" spans="1:11" s="77" customFormat="1">
      <c r="A1208" s="82">
        <v>2016</v>
      </c>
      <c r="B1208" s="82">
        <v>1893</v>
      </c>
      <c r="C1208" s="83" t="s">
        <v>513</v>
      </c>
      <c r="D1208" s="83" t="s">
        <v>504</v>
      </c>
      <c r="E1208" s="84">
        <v>29362</v>
      </c>
      <c r="F1208" s="85">
        <v>18.88</v>
      </c>
      <c r="G1208" s="84">
        <v>188.7</v>
      </c>
      <c r="H1208" s="86">
        <f t="shared" si="72"/>
        <v>1046067.0547199998</v>
      </c>
      <c r="I1208" s="77">
        <f t="shared" si="73"/>
        <v>29362</v>
      </c>
      <c r="J1208" s="77">
        <f t="shared" si="74"/>
        <v>554354.55999999994</v>
      </c>
      <c r="K1208" s="77">
        <f t="shared" si="75"/>
        <v>0</v>
      </c>
    </row>
    <row r="1209" spans="1:11" s="77" customFormat="1">
      <c r="A1209" s="82">
        <v>2016</v>
      </c>
      <c r="B1209" s="82">
        <v>1893</v>
      </c>
      <c r="C1209" s="83" t="s">
        <v>513</v>
      </c>
      <c r="D1209" s="83" t="s">
        <v>504</v>
      </c>
      <c r="E1209" s="84">
        <v>59031</v>
      </c>
      <c r="F1209" s="85">
        <v>19.07</v>
      </c>
      <c r="G1209" s="84">
        <v>199.5</v>
      </c>
      <c r="H1209" s="86">
        <f t="shared" si="72"/>
        <v>2245813.7341500004</v>
      </c>
      <c r="I1209" s="77">
        <f t="shared" si="73"/>
        <v>59031</v>
      </c>
      <c r="J1209" s="77">
        <f t="shared" si="74"/>
        <v>1125721.17</v>
      </c>
      <c r="K1209" s="77">
        <f t="shared" si="75"/>
        <v>0</v>
      </c>
    </row>
    <row r="1210" spans="1:11" s="77" customFormat="1">
      <c r="A1210" s="82">
        <v>2016</v>
      </c>
      <c r="B1210" s="82">
        <v>1893</v>
      </c>
      <c r="C1210" s="83" t="s">
        <v>513</v>
      </c>
      <c r="D1210" s="83" t="s">
        <v>504</v>
      </c>
      <c r="E1210" s="84">
        <v>193397</v>
      </c>
      <c r="F1210" s="85">
        <v>17.93</v>
      </c>
      <c r="G1210" s="84">
        <v>205.7</v>
      </c>
      <c r="H1210" s="86">
        <f t="shared" si="72"/>
        <v>7132870.0879699998</v>
      </c>
      <c r="I1210" s="77">
        <f t="shared" si="73"/>
        <v>193397</v>
      </c>
      <c r="J1210" s="77">
        <f t="shared" si="74"/>
        <v>3467608.21</v>
      </c>
      <c r="K1210" s="77">
        <f t="shared" si="75"/>
        <v>0</v>
      </c>
    </row>
    <row r="1211" spans="1:11" s="77" customFormat="1">
      <c r="A1211" s="82">
        <v>2016</v>
      </c>
      <c r="B1211" s="82">
        <v>1893</v>
      </c>
      <c r="C1211" s="83" t="s">
        <v>513</v>
      </c>
      <c r="D1211" s="83" t="s">
        <v>504</v>
      </c>
      <c r="E1211" s="84">
        <v>44973</v>
      </c>
      <c r="F1211" s="85">
        <v>17.77</v>
      </c>
      <c r="G1211" s="84">
        <v>205</v>
      </c>
      <c r="H1211" s="86">
        <f t="shared" si="72"/>
        <v>1638298.9304999996</v>
      </c>
      <c r="I1211" s="77">
        <f t="shared" si="73"/>
        <v>44973</v>
      </c>
      <c r="J1211" s="77">
        <f t="shared" si="74"/>
        <v>799170.21</v>
      </c>
      <c r="K1211" s="77">
        <f t="shared" si="75"/>
        <v>0</v>
      </c>
    </row>
    <row r="1212" spans="1:11" s="77" customFormat="1">
      <c r="A1212" s="82">
        <v>2016</v>
      </c>
      <c r="B1212" s="82">
        <v>1915</v>
      </c>
      <c r="C1212" s="83" t="s">
        <v>513</v>
      </c>
      <c r="D1212" s="83" t="s">
        <v>504</v>
      </c>
      <c r="E1212" s="84">
        <v>12438</v>
      </c>
      <c r="F1212" s="85">
        <v>17.75</v>
      </c>
      <c r="G1212" s="84">
        <v>220</v>
      </c>
      <c r="H1212" s="86">
        <f t="shared" si="72"/>
        <v>485703.90000000008</v>
      </c>
      <c r="I1212" s="77">
        <f t="shared" si="73"/>
        <v>12438</v>
      </c>
      <c r="J1212" s="77">
        <f t="shared" si="74"/>
        <v>220774.5</v>
      </c>
      <c r="K1212" s="77">
        <f t="shared" si="75"/>
        <v>0</v>
      </c>
    </row>
    <row r="1213" spans="1:11" s="77" customFormat="1">
      <c r="A1213" s="82">
        <v>2016</v>
      </c>
      <c r="B1213" s="82">
        <v>1915</v>
      </c>
      <c r="C1213" s="83" t="s">
        <v>513</v>
      </c>
      <c r="D1213" s="83" t="s">
        <v>504</v>
      </c>
      <c r="E1213" s="84">
        <v>37613</v>
      </c>
      <c r="F1213" s="85">
        <v>18.239999999999998</v>
      </c>
      <c r="G1213" s="84">
        <v>226.8</v>
      </c>
      <c r="H1213" s="86">
        <f t="shared" si="72"/>
        <v>1555986.6201600002</v>
      </c>
      <c r="I1213" s="77">
        <f t="shared" si="73"/>
        <v>37613</v>
      </c>
      <c r="J1213" s="77">
        <f t="shared" si="74"/>
        <v>686061.12</v>
      </c>
      <c r="K1213" s="77">
        <f t="shared" si="75"/>
        <v>0</v>
      </c>
    </row>
    <row r="1214" spans="1:11" s="77" customFormat="1">
      <c r="A1214" s="82">
        <v>2016</v>
      </c>
      <c r="B1214" s="82">
        <v>1915</v>
      </c>
      <c r="C1214" s="83" t="s">
        <v>513</v>
      </c>
      <c r="D1214" s="83" t="s">
        <v>504</v>
      </c>
      <c r="E1214" s="84">
        <v>12578</v>
      </c>
      <c r="F1214" s="85">
        <v>18.18</v>
      </c>
      <c r="G1214" s="84">
        <v>206</v>
      </c>
      <c r="H1214" s="86">
        <f t="shared" si="72"/>
        <v>471056.16240000003</v>
      </c>
      <c r="I1214" s="77">
        <f t="shared" si="73"/>
        <v>12578</v>
      </c>
      <c r="J1214" s="77">
        <f t="shared" si="74"/>
        <v>228668.04</v>
      </c>
      <c r="K1214" s="77">
        <f t="shared" si="75"/>
        <v>0</v>
      </c>
    </row>
    <row r="1215" spans="1:11" s="77" customFormat="1">
      <c r="A1215" s="82">
        <v>2016</v>
      </c>
      <c r="B1215" s="82">
        <v>2076</v>
      </c>
      <c r="C1215" s="83" t="s">
        <v>513</v>
      </c>
      <c r="D1215" s="83" t="s">
        <v>504</v>
      </c>
      <c r="E1215" s="84">
        <v>45774</v>
      </c>
      <c r="F1215" s="85">
        <v>18.03</v>
      </c>
      <c r="G1215" s="84">
        <v>201.2</v>
      </c>
      <c r="H1215" s="86">
        <f t="shared" si="72"/>
        <v>1660514.1026400002</v>
      </c>
      <c r="I1215" s="77">
        <f t="shared" si="73"/>
        <v>45774</v>
      </c>
      <c r="J1215" s="77">
        <f t="shared" si="74"/>
        <v>825305.22000000009</v>
      </c>
      <c r="K1215" s="77">
        <f t="shared" si="75"/>
        <v>0</v>
      </c>
    </row>
    <row r="1216" spans="1:11" s="77" customFormat="1">
      <c r="A1216" s="82">
        <v>2016</v>
      </c>
      <c r="B1216" s="82">
        <v>2076</v>
      </c>
      <c r="C1216" s="83" t="s">
        <v>513</v>
      </c>
      <c r="D1216" s="83" t="s">
        <v>504</v>
      </c>
      <c r="E1216" s="84">
        <v>30268</v>
      </c>
      <c r="F1216" s="85">
        <v>17.48</v>
      </c>
      <c r="G1216" s="84">
        <v>207.6</v>
      </c>
      <c r="H1216" s="86">
        <f t="shared" si="72"/>
        <v>1098379.71264</v>
      </c>
      <c r="I1216" s="77">
        <f t="shared" si="73"/>
        <v>30268</v>
      </c>
      <c r="J1216" s="77">
        <f t="shared" si="74"/>
        <v>529084.64</v>
      </c>
      <c r="K1216" s="77">
        <f t="shared" si="75"/>
        <v>0</v>
      </c>
    </row>
    <row r="1217" spans="1:11" s="77" customFormat="1">
      <c r="A1217" s="82">
        <v>2016</v>
      </c>
      <c r="B1217" s="82">
        <v>2079</v>
      </c>
      <c r="C1217" s="83" t="s">
        <v>513</v>
      </c>
      <c r="D1217" s="83" t="s">
        <v>504</v>
      </c>
      <c r="E1217" s="84">
        <v>16073</v>
      </c>
      <c r="F1217" s="85">
        <v>17.29</v>
      </c>
      <c r="G1217" s="84">
        <v>159.1</v>
      </c>
      <c r="H1217" s="86">
        <f t="shared" si="72"/>
        <v>442142.35246999998</v>
      </c>
      <c r="I1217" s="77">
        <f t="shared" si="73"/>
        <v>16073</v>
      </c>
      <c r="J1217" s="77">
        <f t="shared" si="74"/>
        <v>277902.17</v>
      </c>
      <c r="K1217" s="77">
        <f t="shared" si="75"/>
        <v>0</v>
      </c>
    </row>
    <row r="1218" spans="1:11" s="77" customFormat="1">
      <c r="A1218" s="82">
        <v>2016</v>
      </c>
      <c r="B1218" s="82">
        <v>2079</v>
      </c>
      <c r="C1218" s="83" t="s">
        <v>513</v>
      </c>
      <c r="D1218" s="83" t="s">
        <v>504</v>
      </c>
      <c r="E1218" s="84">
        <v>15988</v>
      </c>
      <c r="F1218" s="85">
        <v>17.3</v>
      </c>
      <c r="G1218" s="84">
        <v>156.30000000000001</v>
      </c>
      <c r="H1218" s="86">
        <f t="shared" si="72"/>
        <v>432313.92120000004</v>
      </c>
      <c r="I1218" s="77">
        <f t="shared" si="73"/>
        <v>15988</v>
      </c>
      <c r="J1218" s="77">
        <f t="shared" si="74"/>
        <v>276592.40000000002</v>
      </c>
      <c r="K1218" s="77">
        <f t="shared" si="75"/>
        <v>0</v>
      </c>
    </row>
    <row r="1219" spans="1:11" s="77" customFormat="1">
      <c r="A1219" s="82">
        <v>2016</v>
      </c>
      <c r="B1219" s="82">
        <v>2079</v>
      </c>
      <c r="C1219" s="83" t="s">
        <v>513</v>
      </c>
      <c r="D1219" s="83" t="s">
        <v>504</v>
      </c>
      <c r="E1219" s="84">
        <v>162593</v>
      </c>
      <c r="F1219" s="85">
        <v>17.920000000000002</v>
      </c>
      <c r="G1219" s="84">
        <v>150.69999999999999</v>
      </c>
      <c r="H1219" s="86">
        <f t="shared" si="72"/>
        <v>4390895.5059200004</v>
      </c>
      <c r="I1219" s="77">
        <f t="shared" si="73"/>
        <v>162593</v>
      </c>
      <c r="J1219" s="77">
        <f t="shared" si="74"/>
        <v>2913666.56</v>
      </c>
      <c r="K1219" s="77">
        <f t="shared" si="75"/>
        <v>0</v>
      </c>
    </row>
    <row r="1220" spans="1:11" s="77" customFormat="1">
      <c r="A1220" s="82">
        <v>2016</v>
      </c>
      <c r="B1220" s="82">
        <v>2094</v>
      </c>
      <c r="C1220" s="83" t="s">
        <v>513</v>
      </c>
      <c r="D1220" s="83" t="s">
        <v>504</v>
      </c>
      <c r="E1220" s="84">
        <v>77776</v>
      </c>
      <c r="F1220" s="85">
        <v>17.649999999999999</v>
      </c>
      <c r="G1220" s="84">
        <v>159.19999999999999</v>
      </c>
      <c r="H1220" s="86">
        <f t="shared" si="72"/>
        <v>2185412.2687999997</v>
      </c>
      <c r="I1220" s="77">
        <f t="shared" si="73"/>
        <v>77776</v>
      </c>
      <c r="J1220" s="77">
        <f t="shared" si="74"/>
        <v>1372746.4</v>
      </c>
      <c r="K1220" s="77">
        <f t="shared" si="75"/>
        <v>0</v>
      </c>
    </row>
    <row r="1221" spans="1:11" s="77" customFormat="1">
      <c r="A1221" s="82">
        <v>2016</v>
      </c>
      <c r="B1221" s="82">
        <v>2094</v>
      </c>
      <c r="C1221" s="83" t="s">
        <v>513</v>
      </c>
      <c r="D1221" s="83" t="s">
        <v>504</v>
      </c>
      <c r="E1221" s="84">
        <v>39071</v>
      </c>
      <c r="F1221" s="85">
        <v>17.7</v>
      </c>
      <c r="G1221" s="84">
        <v>143.80000000000001</v>
      </c>
      <c r="H1221" s="86">
        <f t="shared" si="72"/>
        <v>994458.53460000001</v>
      </c>
      <c r="I1221" s="77">
        <f t="shared" si="73"/>
        <v>39071</v>
      </c>
      <c r="J1221" s="77">
        <f t="shared" si="74"/>
        <v>691556.7</v>
      </c>
      <c r="K1221" s="77">
        <f t="shared" si="75"/>
        <v>0</v>
      </c>
    </row>
    <row r="1222" spans="1:11" s="77" customFormat="1">
      <c r="A1222" s="82">
        <v>2016</v>
      </c>
      <c r="B1222" s="82">
        <v>2094</v>
      </c>
      <c r="C1222" s="83" t="s">
        <v>513</v>
      </c>
      <c r="D1222" s="83" t="s">
        <v>504</v>
      </c>
      <c r="E1222" s="84">
        <v>12869</v>
      </c>
      <c r="F1222" s="85">
        <v>18.21</v>
      </c>
      <c r="G1222" s="84">
        <v>154.5</v>
      </c>
      <c r="H1222" s="86">
        <f t="shared" si="72"/>
        <v>362062.23705</v>
      </c>
      <c r="I1222" s="77">
        <f t="shared" si="73"/>
        <v>12869</v>
      </c>
      <c r="J1222" s="77">
        <f t="shared" si="74"/>
        <v>234344.49000000002</v>
      </c>
      <c r="K1222" s="77">
        <f t="shared" si="75"/>
        <v>0</v>
      </c>
    </row>
    <row r="1223" spans="1:11" s="77" customFormat="1">
      <c r="A1223" s="82">
        <v>2016</v>
      </c>
      <c r="B1223" s="82">
        <v>2103</v>
      </c>
      <c r="C1223" s="83" t="s">
        <v>513</v>
      </c>
      <c r="D1223" s="83" t="s">
        <v>504</v>
      </c>
      <c r="E1223" s="84">
        <v>428330</v>
      </c>
      <c r="F1223" s="85">
        <v>17.579999999999998</v>
      </c>
      <c r="G1223" s="84">
        <v>210.9</v>
      </c>
      <c r="H1223" s="86">
        <f t="shared" ref="H1223:H1286" si="76">IF(I1223="","",G1223/100*F1223*E1223)</f>
        <v>15880857.3126</v>
      </c>
      <c r="I1223" s="77">
        <f t="shared" ref="I1223:I1286" si="77">IF(OR(G1223=".",F1223=".",E1223="."),"",E1223)</f>
        <v>428330</v>
      </c>
      <c r="J1223" s="77">
        <f t="shared" ref="J1223:J1286" si="78">IF(I1223="","",F1223*I1223)</f>
        <v>7530041.3999999994</v>
      </c>
      <c r="K1223" s="77">
        <f t="shared" ref="K1223:K1286" si="79">IF(C1223="LIG",1,0)</f>
        <v>0</v>
      </c>
    </row>
    <row r="1224" spans="1:11" s="77" customFormat="1">
      <c r="A1224" s="82">
        <v>2016</v>
      </c>
      <c r="B1224" s="82">
        <v>2103</v>
      </c>
      <c r="C1224" s="83" t="s">
        <v>513</v>
      </c>
      <c r="D1224" s="83" t="s">
        <v>504</v>
      </c>
      <c r="E1224" s="84">
        <v>192063</v>
      </c>
      <c r="F1224" s="85">
        <v>17.579999999999998</v>
      </c>
      <c r="G1224" s="84">
        <v>207.5</v>
      </c>
      <c r="H1224" s="86">
        <f t="shared" si="76"/>
        <v>7006170.1454999996</v>
      </c>
      <c r="I1224" s="77">
        <f t="shared" si="77"/>
        <v>192063</v>
      </c>
      <c r="J1224" s="77">
        <f t="shared" si="78"/>
        <v>3376467.5399999996</v>
      </c>
      <c r="K1224" s="77">
        <f t="shared" si="79"/>
        <v>0</v>
      </c>
    </row>
    <row r="1225" spans="1:11" s="77" customFormat="1">
      <c r="A1225" s="82">
        <v>2016</v>
      </c>
      <c r="B1225" s="82">
        <v>2103</v>
      </c>
      <c r="C1225" s="83" t="s">
        <v>513</v>
      </c>
      <c r="D1225" s="83" t="s">
        <v>504</v>
      </c>
      <c r="E1225" s="84">
        <v>79101</v>
      </c>
      <c r="F1225" s="85">
        <v>17.13</v>
      </c>
      <c r="G1225" s="84">
        <v>206.9</v>
      </c>
      <c r="H1225" s="86">
        <f t="shared" si="76"/>
        <v>2803495.2689699996</v>
      </c>
      <c r="I1225" s="77">
        <f t="shared" si="77"/>
        <v>79101</v>
      </c>
      <c r="J1225" s="77">
        <f t="shared" si="78"/>
        <v>1355000.13</v>
      </c>
      <c r="K1225" s="77">
        <f t="shared" si="79"/>
        <v>0</v>
      </c>
    </row>
    <row r="1226" spans="1:11" s="77" customFormat="1">
      <c r="A1226" s="82">
        <v>2016</v>
      </c>
      <c r="B1226" s="82">
        <v>2103</v>
      </c>
      <c r="C1226" s="83" t="s">
        <v>513</v>
      </c>
      <c r="D1226" s="83" t="s">
        <v>504</v>
      </c>
      <c r="E1226" s="84">
        <v>31799</v>
      </c>
      <c r="F1226" s="85">
        <v>17.739999999999998</v>
      </c>
      <c r="G1226" s="84">
        <v>199.8</v>
      </c>
      <c r="H1226" s="86">
        <f t="shared" si="76"/>
        <v>1127100.2914800001</v>
      </c>
      <c r="I1226" s="77">
        <f t="shared" si="77"/>
        <v>31799</v>
      </c>
      <c r="J1226" s="77">
        <f t="shared" si="78"/>
        <v>564114.25999999989</v>
      </c>
      <c r="K1226" s="77">
        <f t="shared" si="79"/>
        <v>0</v>
      </c>
    </row>
    <row r="1227" spans="1:11" s="77" customFormat="1">
      <c r="A1227" s="82">
        <v>2016</v>
      </c>
      <c r="B1227" s="82">
        <v>2104</v>
      </c>
      <c r="C1227" s="83" t="s">
        <v>513</v>
      </c>
      <c r="D1227" s="83" t="s">
        <v>504</v>
      </c>
      <c r="E1227" s="84">
        <v>15884</v>
      </c>
      <c r="F1227" s="85">
        <v>17.670000000000002</v>
      </c>
      <c r="G1227" s="84">
        <v>209.2</v>
      </c>
      <c r="H1227" s="86">
        <f t="shared" si="76"/>
        <v>587162.22576000018</v>
      </c>
      <c r="I1227" s="77">
        <f t="shared" si="77"/>
        <v>15884</v>
      </c>
      <c r="J1227" s="77">
        <f t="shared" si="78"/>
        <v>280670.28000000003</v>
      </c>
      <c r="K1227" s="77">
        <f t="shared" si="79"/>
        <v>0</v>
      </c>
    </row>
    <row r="1228" spans="1:11" s="77" customFormat="1">
      <c r="A1228" s="82">
        <v>2016</v>
      </c>
      <c r="B1228" s="82">
        <v>2104</v>
      </c>
      <c r="C1228" s="83" t="s">
        <v>513</v>
      </c>
      <c r="D1228" s="83" t="s">
        <v>504</v>
      </c>
      <c r="E1228" s="84">
        <v>62719</v>
      </c>
      <c r="F1228" s="85">
        <v>17.14</v>
      </c>
      <c r="G1228" s="84">
        <v>206.2</v>
      </c>
      <c r="H1228" s="86">
        <f t="shared" si="76"/>
        <v>2216657.5469200001</v>
      </c>
      <c r="I1228" s="77">
        <f t="shared" si="77"/>
        <v>62719</v>
      </c>
      <c r="J1228" s="77">
        <f t="shared" si="78"/>
        <v>1075003.6600000001</v>
      </c>
      <c r="K1228" s="77">
        <f t="shared" si="79"/>
        <v>0</v>
      </c>
    </row>
    <row r="1229" spans="1:11" s="77" customFormat="1">
      <c r="A1229" s="82">
        <v>2016</v>
      </c>
      <c r="B1229" s="82">
        <v>2107</v>
      </c>
      <c r="C1229" s="83" t="s">
        <v>503</v>
      </c>
      <c r="D1229" s="83" t="s">
        <v>504</v>
      </c>
      <c r="E1229" s="84">
        <v>20127</v>
      </c>
      <c r="F1229" s="85">
        <v>22.53</v>
      </c>
      <c r="G1229" s="84">
        <v>170.1</v>
      </c>
      <c r="H1229" s="86">
        <f t="shared" si="76"/>
        <v>771337.68831</v>
      </c>
      <c r="I1229" s="77">
        <f t="shared" si="77"/>
        <v>20127</v>
      </c>
      <c r="J1229" s="77">
        <f t="shared" si="78"/>
        <v>453461.31</v>
      </c>
      <c r="K1229" s="77">
        <f t="shared" si="79"/>
        <v>0</v>
      </c>
    </row>
    <row r="1230" spans="1:11" s="77" customFormat="1">
      <c r="A1230" s="82">
        <v>2016</v>
      </c>
      <c r="B1230" s="82">
        <v>2107</v>
      </c>
      <c r="C1230" s="83" t="s">
        <v>513</v>
      </c>
      <c r="D1230" s="83" t="s">
        <v>504</v>
      </c>
      <c r="E1230" s="84">
        <v>79233</v>
      </c>
      <c r="F1230" s="85">
        <v>17.649999999999999</v>
      </c>
      <c r="G1230" s="84">
        <v>205.4</v>
      </c>
      <c r="H1230" s="86">
        <f t="shared" si="76"/>
        <v>2872441.8723000004</v>
      </c>
      <c r="I1230" s="77">
        <f t="shared" si="77"/>
        <v>79233</v>
      </c>
      <c r="J1230" s="77">
        <f t="shared" si="78"/>
        <v>1398462.45</v>
      </c>
      <c r="K1230" s="77">
        <f t="shared" si="79"/>
        <v>0</v>
      </c>
    </row>
    <row r="1231" spans="1:11" s="77" customFormat="1">
      <c r="A1231" s="82">
        <v>2016</v>
      </c>
      <c r="B1231" s="82">
        <v>2107</v>
      </c>
      <c r="C1231" s="83" t="s">
        <v>513</v>
      </c>
      <c r="D1231" s="83" t="s">
        <v>504</v>
      </c>
      <c r="E1231" s="84">
        <v>142652</v>
      </c>
      <c r="F1231" s="85">
        <v>17.600000000000001</v>
      </c>
      <c r="G1231" s="84">
        <v>202.6</v>
      </c>
      <c r="H1231" s="86">
        <f t="shared" si="76"/>
        <v>5086627.9552000007</v>
      </c>
      <c r="I1231" s="77">
        <f t="shared" si="77"/>
        <v>142652</v>
      </c>
      <c r="J1231" s="77">
        <f t="shared" si="78"/>
        <v>2510675.2000000002</v>
      </c>
      <c r="K1231" s="77">
        <f t="shared" si="79"/>
        <v>0</v>
      </c>
    </row>
    <row r="1232" spans="1:11" s="77" customFormat="1">
      <c r="A1232" s="82">
        <v>2016</v>
      </c>
      <c r="B1232" s="82">
        <v>2167</v>
      </c>
      <c r="C1232" s="83" t="s">
        <v>513</v>
      </c>
      <c r="D1232" s="83" t="s">
        <v>504</v>
      </c>
      <c r="E1232" s="84">
        <v>310695</v>
      </c>
      <c r="F1232" s="85">
        <v>17.626999999999999</v>
      </c>
      <c r="G1232" s="84">
        <v>186</v>
      </c>
      <c r="H1232" s="86">
        <f t="shared" si="76"/>
        <v>10186514.6229</v>
      </c>
      <c r="I1232" s="77">
        <f t="shared" si="77"/>
        <v>310695</v>
      </c>
      <c r="J1232" s="77">
        <f t="shared" si="78"/>
        <v>5476620.7649999997</v>
      </c>
      <c r="K1232" s="77">
        <f t="shared" si="79"/>
        <v>0</v>
      </c>
    </row>
    <row r="1233" spans="1:11" s="77" customFormat="1">
      <c r="A1233" s="82">
        <v>2016</v>
      </c>
      <c r="B1233" s="82">
        <v>2168</v>
      </c>
      <c r="C1233" s="83" t="s">
        <v>513</v>
      </c>
      <c r="D1233" s="83" t="s">
        <v>504</v>
      </c>
      <c r="E1233" s="84">
        <v>452307</v>
      </c>
      <c r="F1233" s="85">
        <v>17.63</v>
      </c>
      <c r="G1233" s="84">
        <v>184.5</v>
      </c>
      <c r="H1233" s="86">
        <f t="shared" si="76"/>
        <v>14712348.096449999</v>
      </c>
      <c r="I1233" s="77">
        <f t="shared" si="77"/>
        <v>452307</v>
      </c>
      <c r="J1233" s="77">
        <f t="shared" si="78"/>
        <v>7974172.4099999992</v>
      </c>
      <c r="K1233" s="77">
        <f t="shared" si="79"/>
        <v>0</v>
      </c>
    </row>
    <row r="1234" spans="1:11" s="77" customFormat="1">
      <c r="A1234" s="82">
        <v>2016</v>
      </c>
      <c r="B1234" s="82">
        <v>2277</v>
      </c>
      <c r="C1234" s="83" t="s">
        <v>513</v>
      </c>
      <c r="D1234" s="83" t="s">
        <v>504</v>
      </c>
      <c r="E1234" s="84">
        <v>44059</v>
      </c>
      <c r="F1234" s="85">
        <v>17.309999999999999</v>
      </c>
      <c r="G1234" s="84">
        <v>165.2</v>
      </c>
      <c r="H1234" s="86">
        <f t="shared" si="76"/>
        <v>1259916.4510799998</v>
      </c>
      <c r="I1234" s="77">
        <f t="shared" si="77"/>
        <v>44059</v>
      </c>
      <c r="J1234" s="77">
        <f t="shared" si="78"/>
        <v>762661.28999999992</v>
      </c>
      <c r="K1234" s="77">
        <f t="shared" si="79"/>
        <v>0</v>
      </c>
    </row>
    <row r="1235" spans="1:11" s="77" customFormat="1">
      <c r="A1235" s="82">
        <v>2016</v>
      </c>
      <c r="B1235" s="82">
        <v>2291</v>
      </c>
      <c r="C1235" s="83" t="s">
        <v>513</v>
      </c>
      <c r="D1235" s="83" t="s">
        <v>504</v>
      </c>
      <c r="E1235" s="84">
        <v>157373</v>
      </c>
      <c r="F1235" s="85">
        <v>16.89</v>
      </c>
      <c r="G1235" s="84">
        <v>132.1</v>
      </c>
      <c r="H1235" s="86">
        <f t="shared" si="76"/>
        <v>3511257.5903699999</v>
      </c>
      <c r="I1235" s="77">
        <f t="shared" si="77"/>
        <v>157373</v>
      </c>
      <c r="J1235" s="77">
        <f t="shared" si="78"/>
        <v>2658029.9700000002</v>
      </c>
      <c r="K1235" s="77">
        <f t="shared" si="79"/>
        <v>0</v>
      </c>
    </row>
    <row r="1236" spans="1:11" s="77" customFormat="1">
      <c r="A1236" s="82">
        <v>2016</v>
      </c>
      <c r="B1236" s="82">
        <v>2442</v>
      </c>
      <c r="C1236" s="83" t="s">
        <v>513</v>
      </c>
      <c r="D1236" s="83" t="s">
        <v>504</v>
      </c>
      <c r="E1236" s="84">
        <v>267459</v>
      </c>
      <c r="F1236" s="85">
        <v>17.516999999999999</v>
      </c>
      <c r="G1236" s="84">
        <v>175.7</v>
      </c>
      <c r="H1236" s="86">
        <f t="shared" si="76"/>
        <v>8231684.3353709988</v>
      </c>
      <c r="I1236" s="77">
        <f t="shared" si="77"/>
        <v>267459</v>
      </c>
      <c r="J1236" s="77">
        <f t="shared" si="78"/>
        <v>4685079.3030000003</v>
      </c>
      <c r="K1236" s="77">
        <f t="shared" si="79"/>
        <v>0</v>
      </c>
    </row>
    <row r="1237" spans="1:11" s="77" customFormat="1">
      <c r="A1237" s="82">
        <v>2016</v>
      </c>
      <c r="B1237" s="82">
        <v>2451</v>
      </c>
      <c r="C1237" s="83" t="s">
        <v>503</v>
      </c>
      <c r="D1237" s="83" t="s">
        <v>504</v>
      </c>
      <c r="E1237" s="84">
        <v>462702</v>
      </c>
      <c r="F1237" s="85">
        <v>18.827999999999999</v>
      </c>
      <c r="G1237" s="84">
        <v>161</v>
      </c>
      <c r="H1237" s="86">
        <f t="shared" si="76"/>
        <v>14025922.74216</v>
      </c>
      <c r="I1237" s="77">
        <f t="shared" si="77"/>
        <v>462702</v>
      </c>
      <c r="J1237" s="77">
        <f t="shared" si="78"/>
        <v>8711753.2559999991</v>
      </c>
      <c r="K1237" s="77">
        <f t="shared" si="79"/>
        <v>0</v>
      </c>
    </row>
    <row r="1238" spans="1:11" s="77" customFormat="1">
      <c r="A1238" s="82">
        <v>2016</v>
      </c>
      <c r="B1238" s="82">
        <v>2706</v>
      </c>
      <c r="C1238" s="83" t="s">
        <v>503</v>
      </c>
      <c r="D1238" s="83" t="s">
        <v>504</v>
      </c>
      <c r="E1238" s="84">
        <v>12496</v>
      </c>
      <c r="F1238" s="85">
        <v>24.315999999999999</v>
      </c>
      <c r="G1238" s="84">
        <v>255.4</v>
      </c>
      <c r="H1238" s="86">
        <f t="shared" si="76"/>
        <v>776039.88774400007</v>
      </c>
      <c r="I1238" s="77">
        <f t="shared" si="77"/>
        <v>12496</v>
      </c>
      <c r="J1238" s="77">
        <f t="shared" si="78"/>
        <v>303852.73599999998</v>
      </c>
      <c r="K1238" s="77">
        <f t="shared" si="79"/>
        <v>0</v>
      </c>
    </row>
    <row r="1239" spans="1:11" s="77" customFormat="1">
      <c r="A1239" s="82">
        <v>2016</v>
      </c>
      <c r="B1239" s="82">
        <v>2706</v>
      </c>
      <c r="C1239" s="83" t="s">
        <v>503</v>
      </c>
      <c r="D1239" s="83" t="s">
        <v>504</v>
      </c>
      <c r="E1239" s="84">
        <v>11290</v>
      </c>
      <c r="F1239" s="85">
        <v>24.896000000000001</v>
      </c>
      <c r="G1239" s="84">
        <v>278.2</v>
      </c>
      <c r="H1239" s="86">
        <f t="shared" si="76"/>
        <v>781952.98687999998</v>
      </c>
      <c r="I1239" s="77">
        <f t="shared" si="77"/>
        <v>11290</v>
      </c>
      <c r="J1239" s="77">
        <f t="shared" si="78"/>
        <v>281075.84000000003</v>
      </c>
      <c r="K1239" s="77">
        <f t="shared" si="79"/>
        <v>0</v>
      </c>
    </row>
    <row r="1240" spans="1:11" s="77" customFormat="1">
      <c r="A1240" s="82">
        <v>2016</v>
      </c>
      <c r="B1240" s="82">
        <v>2706</v>
      </c>
      <c r="C1240" s="83" t="s">
        <v>503</v>
      </c>
      <c r="D1240" s="83" t="s">
        <v>504</v>
      </c>
      <c r="E1240" s="84">
        <v>11749</v>
      </c>
      <c r="F1240" s="85">
        <v>26.103999999999999</v>
      </c>
      <c r="G1240" s="84">
        <v>281.10000000000002</v>
      </c>
      <c r="H1240" s="86">
        <f t="shared" si="76"/>
        <v>862122.16365600016</v>
      </c>
      <c r="I1240" s="77">
        <f t="shared" si="77"/>
        <v>11749</v>
      </c>
      <c r="J1240" s="77">
        <f t="shared" si="78"/>
        <v>306695.89600000001</v>
      </c>
      <c r="K1240" s="77">
        <f t="shared" si="79"/>
        <v>0</v>
      </c>
    </row>
    <row r="1241" spans="1:11" s="77" customFormat="1">
      <c r="A1241" s="82">
        <v>2016</v>
      </c>
      <c r="B1241" s="82">
        <v>2706</v>
      </c>
      <c r="C1241" s="83" t="s">
        <v>503</v>
      </c>
      <c r="D1241" s="83" t="s">
        <v>504</v>
      </c>
      <c r="E1241" s="84">
        <v>11748</v>
      </c>
      <c r="F1241" s="85">
        <v>25.786000000000001</v>
      </c>
      <c r="G1241" s="84">
        <v>337.7</v>
      </c>
      <c r="H1241" s="86">
        <f t="shared" si="76"/>
        <v>1023007.8748560001</v>
      </c>
      <c r="I1241" s="77">
        <f t="shared" si="77"/>
        <v>11748</v>
      </c>
      <c r="J1241" s="77">
        <f t="shared" si="78"/>
        <v>302933.92800000001</v>
      </c>
      <c r="K1241" s="77">
        <f t="shared" si="79"/>
        <v>0</v>
      </c>
    </row>
    <row r="1242" spans="1:11" s="77" customFormat="1">
      <c r="A1242" s="82">
        <v>2016</v>
      </c>
      <c r="B1242" s="82">
        <v>2706</v>
      </c>
      <c r="C1242" s="83" t="s">
        <v>503</v>
      </c>
      <c r="D1242" s="83" t="s">
        <v>504</v>
      </c>
      <c r="E1242" s="84">
        <v>23433</v>
      </c>
      <c r="F1242" s="85">
        <v>25.898</v>
      </c>
      <c r="G1242" s="84">
        <v>273.7</v>
      </c>
      <c r="H1242" s="86">
        <f t="shared" si="76"/>
        <v>1660997.2616580003</v>
      </c>
      <c r="I1242" s="77">
        <f t="shared" si="77"/>
        <v>23433</v>
      </c>
      <c r="J1242" s="77">
        <f t="shared" si="78"/>
        <v>606867.83400000003</v>
      </c>
      <c r="K1242" s="77">
        <f t="shared" si="79"/>
        <v>0</v>
      </c>
    </row>
    <row r="1243" spans="1:11" s="77" customFormat="1">
      <c r="A1243" s="82">
        <v>2016</v>
      </c>
      <c r="B1243" s="82">
        <v>2712</v>
      </c>
      <c r="C1243" s="83" t="s">
        <v>503</v>
      </c>
      <c r="D1243" s="83" t="s">
        <v>504</v>
      </c>
      <c r="E1243" s="84">
        <v>24301</v>
      </c>
      <c r="F1243" s="85">
        <v>23.904</v>
      </c>
      <c r="G1243" s="84">
        <v>348.6</v>
      </c>
      <c r="H1243" s="86">
        <f t="shared" si="76"/>
        <v>2024986.3885440002</v>
      </c>
      <c r="I1243" s="77">
        <f t="shared" si="77"/>
        <v>24301</v>
      </c>
      <c r="J1243" s="77">
        <f t="shared" si="78"/>
        <v>580891.10400000005</v>
      </c>
      <c r="K1243" s="77">
        <f t="shared" si="79"/>
        <v>0</v>
      </c>
    </row>
    <row r="1244" spans="1:11" s="77" customFormat="1">
      <c r="A1244" s="82">
        <v>2016</v>
      </c>
      <c r="B1244" s="82">
        <v>2712</v>
      </c>
      <c r="C1244" s="83" t="s">
        <v>503</v>
      </c>
      <c r="D1244" s="83" t="s">
        <v>504</v>
      </c>
      <c r="E1244" s="84">
        <v>11683</v>
      </c>
      <c r="F1244" s="85">
        <v>25.832000000000001</v>
      </c>
      <c r="G1244" s="84">
        <v>266.10000000000002</v>
      </c>
      <c r="H1244" s="86">
        <f t="shared" si="76"/>
        <v>803077.17621599999</v>
      </c>
      <c r="I1244" s="77">
        <f t="shared" si="77"/>
        <v>11683</v>
      </c>
      <c r="J1244" s="77">
        <f t="shared" si="78"/>
        <v>301795.25599999999</v>
      </c>
      <c r="K1244" s="77">
        <f t="shared" si="79"/>
        <v>0</v>
      </c>
    </row>
    <row r="1245" spans="1:11" s="77" customFormat="1">
      <c r="A1245" s="82">
        <v>2016</v>
      </c>
      <c r="B1245" s="82">
        <v>2712</v>
      </c>
      <c r="C1245" s="83" t="s">
        <v>503</v>
      </c>
      <c r="D1245" s="83" t="s">
        <v>504</v>
      </c>
      <c r="E1245" s="84">
        <v>64234</v>
      </c>
      <c r="F1245" s="85">
        <v>24.963999999999999</v>
      </c>
      <c r="G1245" s="84">
        <v>291.5</v>
      </c>
      <c r="H1245" s="86">
        <f t="shared" si="76"/>
        <v>4674312.0340400003</v>
      </c>
      <c r="I1245" s="77">
        <f t="shared" si="77"/>
        <v>64234</v>
      </c>
      <c r="J1245" s="77">
        <f t="shared" si="78"/>
        <v>1603537.5759999999</v>
      </c>
      <c r="K1245" s="77">
        <f t="shared" si="79"/>
        <v>0</v>
      </c>
    </row>
    <row r="1246" spans="1:11" s="77" customFormat="1">
      <c r="A1246" s="82">
        <v>2016</v>
      </c>
      <c r="B1246" s="82">
        <v>2712</v>
      </c>
      <c r="C1246" s="83" t="s">
        <v>503</v>
      </c>
      <c r="D1246" s="83" t="s">
        <v>504</v>
      </c>
      <c r="E1246" s="84">
        <v>46272</v>
      </c>
      <c r="F1246" s="85">
        <v>24.045999999999999</v>
      </c>
      <c r="G1246" s="84">
        <v>294.8</v>
      </c>
      <c r="H1246" s="86">
        <f t="shared" si="76"/>
        <v>3280111.3973759999</v>
      </c>
      <c r="I1246" s="77">
        <f t="shared" si="77"/>
        <v>46272</v>
      </c>
      <c r="J1246" s="77">
        <f t="shared" si="78"/>
        <v>1112656.5119999999</v>
      </c>
      <c r="K1246" s="77">
        <f t="shared" si="79"/>
        <v>0</v>
      </c>
    </row>
    <row r="1247" spans="1:11" s="77" customFormat="1">
      <c r="A1247" s="82">
        <v>2016</v>
      </c>
      <c r="B1247" s="82">
        <v>2712</v>
      </c>
      <c r="C1247" s="83" t="s">
        <v>503</v>
      </c>
      <c r="D1247" s="83" t="s">
        <v>504</v>
      </c>
      <c r="E1247" s="84">
        <v>11781</v>
      </c>
      <c r="F1247" s="85">
        <v>25.844000000000001</v>
      </c>
      <c r="G1247" s="84">
        <v>326.3</v>
      </c>
      <c r="H1247" s="86">
        <f t="shared" si="76"/>
        <v>993479.61913200014</v>
      </c>
      <c r="I1247" s="77">
        <f t="shared" si="77"/>
        <v>11781</v>
      </c>
      <c r="J1247" s="77">
        <f t="shared" si="78"/>
        <v>304468.16399999999</v>
      </c>
      <c r="K1247" s="77">
        <f t="shared" si="79"/>
        <v>0</v>
      </c>
    </row>
    <row r="1248" spans="1:11" s="77" customFormat="1">
      <c r="A1248" s="82">
        <v>2016</v>
      </c>
      <c r="B1248" s="82">
        <v>2712</v>
      </c>
      <c r="C1248" s="83" t="s">
        <v>503</v>
      </c>
      <c r="D1248" s="83" t="s">
        <v>504</v>
      </c>
      <c r="E1248" s="84">
        <v>11728</v>
      </c>
      <c r="F1248" s="85">
        <v>26.03</v>
      </c>
      <c r="G1248" s="84">
        <v>265.7</v>
      </c>
      <c r="H1248" s="86">
        <f t="shared" si="76"/>
        <v>811128.53488000005</v>
      </c>
      <c r="I1248" s="77">
        <f t="shared" si="77"/>
        <v>11728</v>
      </c>
      <c r="J1248" s="77">
        <f t="shared" si="78"/>
        <v>305279.84000000003</v>
      </c>
      <c r="K1248" s="77">
        <f t="shared" si="79"/>
        <v>0</v>
      </c>
    </row>
    <row r="1249" spans="1:11" s="77" customFormat="1">
      <c r="A1249" s="82">
        <v>2016</v>
      </c>
      <c r="B1249" s="82">
        <v>2712</v>
      </c>
      <c r="C1249" s="83" t="s">
        <v>503</v>
      </c>
      <c r="D1249" s="83" t="s">
        <v>504</v>
      </c>
      <c r="E1249" s="84">
        <v>23448</v>
      </c>
      <c r="F1249" s="85">
        <v>25.957999999999998</v>
      </c>
      <c r="G1249" s="84">
        <v>257.89999999999998</v>
      </c>
      <c r="H1249" s="86">
        <f t="shared" si="76"/>
        <v>1569742.3515359997</v>
      </c>
      <c r="I1249" s="77">
        <f t="shared" si="77"/>
        <v>23448</v>
      </c>
      <c r="J1249" s="77">
        <f t="shared" si="78"/>
        <v>608663.18400000001</v>
      </c>
      <c r="K1249" s="77">
        <f t="shared" si="79"/>
        <v>0</v>
      </c>
    </row>
    <row r="1250" spans="1:11" s="77" customFormat="1">
      <c r="A1250" s="82">
        <v>2016</v>
      </c>
      <c r="B1250" s="82">
        <v>2727</v>
      </c>
      <c r="C1250" s="83" t="s">
        <v>503</v>
      </c>
      <c r="D1250" s="83" t="s">
        <v>504</v>
      </c>
      <c r="E1250" s="84">
        <v>11610</v>
      </c>
      <c r="F1250" s="85">
        <v>26.238</v>
      </c>
      <c r="G1250" s="84">
        <v>391.6</v>
      </c>
      <c r="H1250" s="86">
        <f t="shared" si="76"/>
        <v>1192904.3728800002</v>
      </c>
      <c r="I1250" s="77">
        <f t="shared" si="77"/>
        <v>11610</v>
      </c>
      <c r="J1250" s="77">
        <f t="shared" si="78"/>
        <v>304623.18</v>
      </c>
      <c r="K1250" s="77">
        <f t="shared" si="79"/>
        <v>0</v>
      </c>
    </row>
    <row r="1251" spans="1:11" s="77" customFormat="1">
      <c r="A1251" s="82">
        <v>2016</v>
      </c>
      <c r="B1251" s="82">
        <v>2727</v>
      </c>
      <c r="C1251" s="83" t="s">
        <v>503</v>
      </c>
      <c r="D1251" s="83" t="s">
        <v>504</v>
      </c>
      <c r="E1251" s="84">
        <v>46055</v>
      </c>
      <c r="F1251" s="85">
        <v>23.97</v>
      </c>
      <c r="G1251" s="84">
        <v>334</v>
      </c>
      <c r="H1251" s="86">
        <f t="shared" si="76"/>
        <v>3687154.0889999997</v>
      </c>
      <c r="I1251" s="77">
        <f t="shared" si="77"/>
        <v>46055</v>
      </c>
      <c r="J1251" s="77">
        <f t="shared" si="78"/>
        <v>1103938.3499999999</v>
      </c>
      <c r="K1251" s="77">
        <f t="shared" si="79"/>
        <v>0</v>
      </c>
    </row>
    <row r="1252" spans="1:11" s="77" customFormat="1">
      <c r="A1252" s="82">
        <v>2016</v>
      </c>
      <c r="B1252" s="82">
        <v>2727</v>
      </c>
      <c r="C1252" s="83" t="s">
        <v>503</v>
      </c>
      <c r="D1252" s="83" t="s">
        <v>504</v>
      </c>
      <c r="E1252" s="84">
        <v>35802</v>
      </c>
      <c r="F1252" s="85">
        <v>26.071999999999999</v>
      </c>
      <c r="G1252" s="84">
        <v>321.2</v>
      </c>
      <c r="H1252" s="86">
        <f t="shared" si="76"/>
        <v>2998176.3377279998</v>
      </c>
      <c r="I1252" s="77">
        <f t="shared" si="77"/>
        <v>35802</v>
      </c>
      <c r="J1252" s="77">
        <f t="shared" si="78"/>
        <v>933429.74399999995</v>
      </c>
      <c r="K1252" s="77">
        <f t="shared" si="79"/>
        <v>0</v>
      </c>
    </row>
    <row r="1253" spans="1:11" s="77" customFormat="1">
      <c r="A1253" s="82">
        <v>2016</v>
      </c>
      <c r="B1253" s="82">
        <v>2727</v>
      </c>
      <c r="C1253" s="83" t="s">
        <v>503</v>
      </c>
      <c r="D1253" s="83" t="s">
        <v>504</v>
      </c>
      <c r="E1253" s="84">
        <v>10173</v>
      </c>
      <c r="F1253" s="85">
        <v>25.027999999999999</v>
      </c>
      <c r="G1253" s="84">
        <v>257.89999999999998</v>
      </c>
      <c r="H1253" s="86">
        <f t="shared" si="76"/>
        <v>656638.78767599992</v>
      </c>
      <c r="I1253" s="77">
        <f t="shared" si="77"/>
        <v>10173</v>
      </c>
      <c r="J1253" s="77">
        <f t="shared" si="78"/>
        <v>254609.84399999998</v>
      </c>
      <c r="K1253" s="77">
        <f t="shared" si="79"/>
        <v>0</v>
      </c>
    </row>
    <row r="1254" spans="1:11" s="77" customFormat="1">
      <c r="A1254" s="82">
        <v>2016</v>
      </c>
      <c r="B1254" s="82">
        <v>2727</v>
      </c>
      <c r="C1254" s="83" t="s">
        <v>503</v>
      </c>
      <c r="D1254" s="83" t="s">
        <v>504</v>
      </c>
      <c r="E1254" s="84">
        <v>45617</v>
      </c>
      <c r="F1254" s="85">
        <v>24.542000000000002</v>
      </c>
      <c r="G1254" s="84">
        <v>274.2</v>
      </c>
      <c r="H1254" s="86">
        <f t="shared" si="76"/>
        <v>3069757.8791880002</v>
      </c>
      <c r="I1254" s="77">
        <f t="shared" si="77"/>
        <v>45617</v>
      </c>
      <c r="J1254" s="77">
        <f t="shared" si="78"/>
        <v>1119532.4140000001</v>
      </c>
      <c r="K1254" s="77">
        <f t="shared" si="79"/>
        <v>0</v>
      </c>
    </row>
    <row r="1255" spans="1:11" s="77" customFormat="1">
      <c r="A1255" s="82">
        <v>2016</v>
      </c>
      <c r="B1255" s="82">
        <v>2727</v>
      </c>
      <c r="C1255" s="83" t="s">
        <v>503</v>
      </c>
      <c r="D1255" s="83" t="s">
        <v>504</v>
      </c>
      <c r="E1255" s="84">
        <v>71732</v>
      </c>
      <c r="F1255" s="85">
        <v>24.148</v>
      </c>
      <c r="G1255" s="84">
        <v>376.3</v>
      </c>
      <c r="H1255" s="86">
        <f t="shared" si="76"/>
        <v>6518209.6563679995</v>
      </c>
      <c r="I1255" s="77">
        <f t="shared" si="77"/>
        <v>71732</v>
      </c>
      <c r="J1255" s="77">
        <f t="shared" si="78"/>
        <v>1732184.3359999999</v>
      </c>
      <c r="K1255" s="77">
        <f t="shared" si="79"/>
        <v>0</v>
      </c>
    </row>
    <row r="1256" spans="1:11" s="77" customFormat="1">
      <c r="A1256" s="82">
        <v>2016</v>
      </c>
      <c r="B1256" s="82">
        <v>2727</v>
      </c>
      <c r="C1256" s="83" t="s">
        <v>503</v>
      </c>
      <c r="D1256" s="83" t="s">
        <v>504</v>
      </c>
      <c r="E1256" s="84">
        <v>11958</v>
      </c>
      <c r="F1256" s="85">
        <v>24.512</v>
      </c>
      <c r="G1256" s="84">
        <v>317.10000000000002</v>
      </c>
      <c r="H1256" s="86">
        <f t="shared" si="76"/>
        <v>929466.06681600004</v>
      </c>
      <c r="I1256" s="77">
        <f t="shared" si="77"/>
        <v>11958</v>
      </c>
      <c r="J1256" s="77">
        <f t="shared" si="78"/>
        <v>293114.49599999998</v>
      </c>
      <c r="K1256" s="77">
        <f t="shared" si="79"/>
        <v>0</v>
      </c>
    </row>
    <row r="1257" spans="1:11" s="77" customFormat="1">
      <c r="A1257" s="82">
        <v>2016</v>
      </c>
      <c r="B1257" s="82">
        <v>2727</v>
      </c>
      <c r="C1257" s="83" t="s">
        <v>503</v>
      </c>
      <c r="D1257" s="83" t="s">
        <v>504</v>
      </c>
      <c r="E1257" s="84">
        <v>11406</v>
      </c>
      <c r="F1257" s="85">
        <v>24.047999999999998</v>
      </c>
      <c r="G1257" s="84">
        <v>251.4</v>
      </c>
      <c r="H1257" s="86">
        <f t="shared" si="76"/>
        <v>689568.8008320001</v>
      </c>
      <c r="I1257" s="77">
        <f t="shared" si="77"/>
        <v>11406</v>
      </c>
      <c r="J1257" s="77">
        <f t="shared" si="78"/>
        <v>274291.48799999995</v>
      </c>
      <c r="K1257" s="77">
        <f t="shared" si="79"/>
        <v>0</v>
      </c>
    </row>
    <row r="1258" spans="1:11" s="77" customFormat="1">
      <c r="A1258" s="82">
        <v>2016</v>
      </c>
      <c r="B1258" s="82">
        <v>2817</v>
      </c>
      <c r="C1258" s="83" t="s">
        <v>512</v>
      </c>
      <c r="D1258" s="83" t="s">
        <v>504</v>
      </c>
      <c r="E1258" s="84">
        <v>230192</v>
      </c>
      <c r="F1258" s="85">
        <v>13.374000000000001</v>
      </c>
      <c r="G1258" s="84">
        <v>143.9</v>
      </c>
      <c r="H1258" s="86">
        <f t="shared" si="76"/>
        <v>4430087.8557120003</v>
      </c>
      <c r="I1258" s="77">
        <f t="shared" si="77"/>
        <v>230192</v>
      </c>
      <c r="J1258" s="77">
        <f t="shared" si="78"/>
        <v>3078587.8080000002</v>
      </c>
      <c r="K1258" s="77">
        <f t="shared" si="79"/>
        <v>1</v>
      </c>
    </row>
    <row r="1259" spans="1:11" s="77" customFormat="1">
      <c r="A1259" s="82">
        <v>2016</v>
      </c>
      <c r="B1259" s="82">
        <v>2823</v>
      </c>
      <c r="C1259" s="83" t="s">
        <v>512</v>
      </c>
      <c r="D1259" s="83" t="s">
        <v>504</v>
      </c>
      <c r="E1259" s="84">
        <v>209400</v>
      </c>
      <c r="F1259" s="85">
        <v>13.198</v>
      </c>
      <c r="G1259" s="84">
        <v>136.69999999999999</v>
      </c>
      <c r="H1259" s="86">
        <f t="shared" si="76"/>
        <v>3777924.8603999997</v>
      </c>
      <c r="I1259" s="77">
        <f t="shared" si="77"/>
        <v>209400</v>
      </c>
      <c r="J1259" s="77">
        <f t="shared" si="78"/>
        <v>2763661.2</v>
      </c>
      <c r="K1259" s="77">
        <f t="shared" si="79"/>
        <v>1</v>
      </c>
    </row>
    <row r="1260" spans="1:11" s="77" customFormat="1">
      <c r="A1260" s="82">
        <v>2016</v>
      </c>
      <c r="B1260" s="82">
        <v>2823</v>
      </c>
      <c r="C1260" s="83" t="s">
        <v>512</v>
      </c>
      <c r="D1260" s="83" t="s">
        <v>504</v>
      </c>
      <c r="E1260" s="84">
        <v>137230</v>
      </c>
      <c r="F1260" s="85">
        <v>13.358000000000001</v>
      </c>
      <c r="G1260" s="84">
        <v>132.1</v>
      </c>
      <c r="H1260" s="86">
        <f t="shared" si="76"/>
        <v>2421549.3271400002</v>
      </c>
      <c r="I1260" s="77">
        <f t="shared" si="77"/>
        <v>137230</v>
      </c>
      <c r="J1260" s="77">
        <f t="shared" si="78"/>
        <v>1833118.34</v>
      </c>
      <c r="K1260" s="77">
        <f t="shared" si="79"/>
        <v>1</v>
      </c>
    </row>
    <row r="1261" spans="1:11" s="77" customFormat="1">
      <c r="A1261" s="82">
        <v>2016</v>
      </c>
      <c r="B1261" s="82">
        <v>2824</v>
      </c>
      <c r="C1261" s="83" t="s">
        <v>513</v>
      </c>
      <c r="D1261" s="83" t="s">
        <v>504</v>
      </c>
      <c r="E1261" s="84">
        <v>66521</v>
      </c>
      <c r="F1261" s="85">
        <v>18.899999999999999</v>
      </c>
      <c r="G1261" s="84">
        <v>170.6</v>
      </c>
      <c r="H1261" s="86">
        <f t="shared" si="76"/>
        <v>2144863.2113999994</v>
      </c>
      <c r="I1261" s="77">
        <f t="shared" si="77"/>
        <v>66521</v>
      </c>
      <c r="J1261" s="77">
        <f t="shared" si="78"/>
        <v>1257246.8999999999</v>
      </c>
      <c r="K1261" s="77">
        <f t="shared" si="79"/>
        <v>0</v>
      </c>
    </row>
    <row r="1262" spans="1:11" s="77" customFormat="1">
      <c r="A1262" s="82">
        <v>2016</v>
      </c>
      <c r="B1262" s="82">
        <v>2828</v>
      </c>
      <c r="C1262" s="83" t="s">
        <v>503</v>
      </c>
      <c r="D1262" s="83" t="s">
        <v>504</v>
      </c>
      <c r="E1262" s="84">
        <v>20871</v>
      </c>
      <c r="F1262" s="85">
        <v>24.06</v>
      </c>
      <c r="G1262" s="84" t="s">
        <v>514</v>
      </c>
      <c r="H1262" s="86" t="str">
        <f t="shared" si="76"/>
        <v/>
      </c>
      <c r="I1262" s="77" t="str">
        <f t="shared" si="77"/>
        <v/>
      </c>
      <c r="J1262" s="77" t="str">
        <f t="shared" si="78"/>
        <v/>
      </c>
      <c r="K1262" s="77">
        <f t="shared" si="79"/>
        <v>0</v>
      </c>
    </row>
    <row r="1263" spans="1:11" s="77" customFormat="1">
      <c r="A1263" s="82">
        <v>2016</v>
      </c>
      <c r="B1263" s="82">
        <v>2828</v>
      </c>
      <c r="C1263" s="83" t="s">
        <v>503</v>
      </c>
      <c r="D1263" s="83" t="s">
        <v>504</v>
      </c>
      <c r="E1263" s="84">
        <v>78026</v>
      </c>
      <c r="F1263" s="85">
        <v>24.808</v>
      </c>
      <c r="G1263" s="84" t="s">
        <v>514</v>
      </c>
      <c r="H1263" s="86" t="str">
        <f t="shared" si="76"/>
        <v/>
      </c>
      <c r="I1263" s="77" t="str">
        <f t="shared" si="77"/>
        <v/>
      </c>
      <c r="J1263" s="77" t="str">
        <f t="shared" si="78"/>
        <v/>
      </c>
      <c r="K1263" s="77">
        <f t="shared" si="79"/>
        <v>0</v>
      </c>
    </row>
    <row r="1264" spans="1:11" s="77" customFormat="1">
      <c r="A1264" s="82">
        <v>2016</v>
      </c>
      <c r="B1264" s="82">
        <v>2828</v>
      </c>
      <c r="C1264" s="83" t="s">
        <v>503</v>
      </c>
      <c r="D1264" s="83" t="s">
        <v>504</v>
      </c>
      <c r="E1264" s="84">
        <v>50064</v>
      </c>
      <c r="F1264" s="85">
        <v>24.72</v>
      </c>
      <c r="G1264" s="84" t="s">
        <v>514</v>
      </c>
      <c r="H1264" s="86" t="str">
        <f t="shared" si="76"/>
        <v/>
      </c>
      <c r="I1264" s="77" t="str">
        <f t="shared" si="77"/>
        <v/>
      </c>
      <c r="J1264" s="77" t="str">
        <f t="shared" si="78"/>
        <v/>
      </c>
      <c r="K1264" s="77">
        <f t="shared" si="79"/>
        <v>0</v>
      </c>
    </row>
    <row r="1265" spans="1:11" s="77" customFormat="1">
      <c r="A1265" s="82">
        <v>2016</v>
      </c>
      <c r="B1265" s="82">
        <v>2828</v>
      </c>
      <c r="C1265" s="83" t="s">
        <v>503</v>
      </c>
      <c r="D1265" s="83" t="s">
        <v>504</v>
      </c>
      <c r="E1265" s="84">
        <v>18582</v>
      </c>
      <c r="F1265" s="85">
        <v>23.878</v>
      </c>
      <c r="G1265" s="84" t="s">
        <v>514</v>
      </c>
      <c r="H1265" s="86" t="str">
        <f t="shared" si="76"/>
        <v/>
      </c>
      <c r="I1265" s="77" t="str">
        <f t="shared" si="77"/>
        <v/>
      </c>
      <c r="J1265" s="77" t="str">
        <f t="shared" si="78"/>
        <v/>
      </c>
      <c r="K1265" s="77">
        <f t="shared" si="79"/>
        <v>0</v>
      </c>
    </row>
    <row r="1266" spans="1:11" s="77" customFormat="1">
      <c r="A1266" s="82">
        <v>2016</v>
      </c>
      <c r="B1266" s="82">
        <v>2828</v>
      </c>
      <c r="C1266" s="83" t="s">
        <v>503</v>
      </c>
      <c r="D1266" s="83" t="s">
        <v>504</v>
      </c>
      <c r="E1266" s="84">
        <v>48145</v>
      </c>
      <c r="F1266" s="85">
        <v>25.053999999999998</v>
      </c>
      <c r="G1266" s="84" t="s">
        <v>514</v>
      </c>
      <c r="H1266" s="86" t="str">
        <f t="shared" si="76"/>
        <v/>
      </c>
      <c r="I1266" s="77" t="str">
        <f t="shared" si="77"/>
        <v/>
      </c>
      <c r="J1266" s="77" t="str">
        <f t="shared" si="78"/>
        <v/>
      </c>
      <c r="K1266" s="77">
        <f t="shared" si="79"/>
        <v>0</v>
      </c>
    </row>
    <row r="1267" spans="1:11" s="77" customFormat="1">
      <c r="A1267" s="82">
        <v>2016</v>
      </c>
      <c r="B1267" s="82">
        <v>2828</v>
      </c>
      <c r="C1267" s="83" t="s">
        <v>503</v>
      </c>
      <c r="D1267" s="83" t="s">
        <v>504</v>
      </c>
      <c r="E1267" s="84">
        <v>20194</v>
      </c>
      <c r="F1267" s="85">
        <v>23.91</v>
      </c>
      <c r="G1267" s="84" t="s">
        <v>514</v>
      </c>
      <c r="H1267" s="86" t="str">
        <f t="shared" si="76"/>
        <v/>
      </c>
      <c r="I1267" s="77" t="str">
        <f t="shared" si="77"/>
        <v/>
      </c>
      <c r="J1267" s="77" t="str">
        <f t="shared" si="78"/>
        <v/>
      </c>
      <c r="K1267" s="77">
        <f t="shared" si="79"/>
        <v>0</v>
      </c>
    </row>
    <row r="1268" spans="1:11" s="77" customFormat="1">
      <c r="A1268" s="82">
        <v>2016</v>
      </c>
      <c r="B1268" s="82">
        <v>2828</v>
      </c>
      <c r="C1268" s="83" t="s">
        <v>503</v>
      </c>
      <c r="D1268" s="83" t="s">
        <v>504</v>
      </c>
      <c r="E1268" s="84">
        <v>32302</v>
      </c>
      <c r="F1268" s="85">
        <v>25.158000000000001</v>
      </c>
      <c r="G1268" s="84" t="s">
        <v>514</v>
      </c>
      <c r="H1268" s="86" t="str">
        <f t="shared" si="76"/>
        <v/>
      </c>
      <c r="I1268" s="77" t="str">
        <f t="shared" si="77"/>
        <v/>
      </c>
      <c r="J1268" s="77" t="str">
        <f t="shared" si="78"/>
        <v/>
      </c>
      <c r="K1268" s="77">
        <f t="shared" si="79"/>
        <v>0</v>
      </c>
    </row>
    <row r="1269" spans="1:11" s="77" customFormat="1">
      <c r="A1269" s="82">
        <v>2016</v>
      </c>
      <c r="B1269" s="82">
        <v>2828</v>
      </c>
      <c r="C1269" s="83" t="s">
        <v>503</v>
      </c>
      <c r="D1269" s="83" t="s">
        <v>504</v>
      </c>
      <c r="E1269" s="84">
        <v>67566</v>
      </c>
      <c r="F1269" s="85">
        <v>25.79</v>
      </c>
      <c r="G1269" s="84" t="s">
        <v>514</v>
      </c>
      <c r="H1269" s="86" t="str">
        <f t="shared" si="76"/>
        <v/>
      </c>
      <c r="I1269" s="77" t="str">
        <f t="shared" si="77"/>
        <v/>
      </c>
      <c r="J1269" s="77" t="str">
        <f t="shared" si="78"/>
        <v/>
      </c>
      <c r="K1269" s="77">
        <f t="shared" si="79"/>
        <v>0</v>
      </c>
    </row>
    <row r="1270" spans="1:11" s="77" customFormat="1">
      <c r="A1270" s="82">
        <v>2016</v>
      </c>
      <c r="B1270" s="82">
        <v>2828</v>
      </c>
      <c r="C1270" s="83" t="s">
        <v>503</v>
      </c>
      <c r="D1270" s="83" t="s">
        <v>504</v>
      </c>
      <c r="E1270" s="84">
        <v>32302</v>
      </c>
      <c r="F1270" s="85">
        <v>25.158000000000001</v>
      </c>
      <c r="G1270" s="84" t="s">
        <v>514</v>
      </c>
      <c r="H1270" s="86" t="str">
        <f t="shared" si="76"/>
        <v/>
      </c>
      <c r="I1270" s="77" t="str">
        <f t="shared" si="77"/>
        <v/>
      </c>
      <c r="J1270" s="77" t="str">
        <f t="shared" si="78"/>
        <v/>
      </c>
      <c r="K1270" s="77">
        <f t="shared" si="79"/>
        <v>0</v>
      </c>
    </row>
    <row r="1271" spans="1:11" s="77" customFormat="1">
      <c r="A1271" s="82">
        <v>2016</v>
      </c>
      <c r="B1271" s="82">
        <v>2828</v>
      </c>
      <c r="C1271" s="83" t="s">
        <v>503</v>
      </c>
      <c r="D1271" s="83" t="s">
        <v>504</v>
      </c>
      <c r="E1271" s="84">
        <v>48202</v>
      </c>
      <c r="F1271" s="85">
        <v>24.931999999999999</v>
      </c>
      <c r="G1271" s="84" t="s">
        <v>514</v>
      </c>
      <c r="H1271" s="86" t="str">
        <f t="shared" si="76"/>
        <v/>
      </c>
      <c r="I1271" s="77" t="str">
        <f t="shared" si="77"/>
        <v/>
      </c>
      <c r="J1271" s="77" t="str">
        <f t="shared" si="78"/>
        <v/>
      </c>
      <c r="K1271" s="77">
        <f t="shared" si="79"/>
        <v>0</v>
      </c>
    </row>
    <row r="1272" spans="1:11" s="77" customFormat="1">
      <c r="A1272" s="82">
        <v>2016</v>
      </c>
      <c r="B1272" s="82">
        <v>2832</v>
      </c>
      <c r="C1272" s="83" t="s">
        <v>503</v>
      </c>
      <c r="D1272" s="83" t="s">
        <v>504</v>
      </c>
      <c r="E1272" s="84">
        <v>58116</v>
      </c>
      <c r="F1272" s="85">
        <v>21.856000000000002</v>
      </c>
      <c r="G1272" s="84" t="s">
        <v>514</v>
      </c>
      <c r="H1272" s="86" t="str">
        <f t="shared" si="76"/>
        <v/>
      </c>
      <c r="I1272" s="77" t="str">
        <f t="shared" si="77"/>
        <v/>
      </c>
      <c r="J1272" s="77" t="str">
        <f t="shared" si="78"/>
        <v/>
      </c>
      <c r="K1272" s="77">
        <f t="shared" si="79"/>
        <v>0</v>
      </c>
    </row>
    <row r="1273" spans="1:11" s="77" customFormat="1">
      <c r="A1273" s="82">
        <v>2016</v>
      </c>
      <c r="B1273" s="82">
        <v>2832</v>
      </c>
      <c r="C1273" s="83" t="s">
        <v>503</v>
      </c>
      <c r="D1273" s="83" t="s">
        <v>504</v>
      </c>
      <c r="E1273" s="84">
        <v>33768</v>
      </c>
      <c r="F1273" s="85">
        <v>25.155999999999999</v>
      </c>
      <c r="G1273" s="84" t="s">
        <v>514</v>
      </c>
      <c r="H1273" s="86" t="str">
        <f t="shared" si="76"/>
        <v/>
      </c>
      <c r="I1273" s="77" t="str">
        <f t="shared" si="77"/>
        <v/>
      </c>
      <c r="J1273" s="77" t="str">
        <f t="shared" si="78"/>
        <v/>
      </c>
      <c r="K1273" s="77">
        <f t="shared" si="79"/>
        <v>0</v>
      </c>
    </row>
    <row r="1274" spans="1:11" s="77" customFormat="1">
      <c r="A1274" s="82">
        <v>2016</v>
      </c>
      <c r="B1274" s="82">
        <v>2832</v>
      </c>
      <c r="C1274" s="83" t="s">
        <v>503</v>
      </c>
      <c r="D1274" s="83" t="s">
        <v>504</v>
      </c>
      <c r="E1274" s="84">
        <v>28419</v>
      </c>
      <c r="F1274" s="85">
        <v>25.172000000000001</v>
      </c>
      <c r="G1274" s="84" t="s">
        <v>514</v>
      </c>
      <c r="H1274" s="86" t="str">
        <f t="shared" si="76"/>
        <v/>
      </c>
      <c r="I1274" s="77" t="str">
        <f t="shared" si="77"/>
        <v/>
      </c>
      <c r="J1274" s="77" t="str">
        <f t="shared" si="78"/>
        <v/>
      </c>
      <c r="K1274" s="77">
        <f t="shared" si="79"/>
        <v>0</v>
      </c>
    </row>
    <row r="1275" spans="1:11" s="77" customFormat="1">
      <c r="A1275" s="82">
        <v>2016</v>
      </c>
      <c r="B1275" s="82">
        <v>2832</v>
      </c>
      <c r="C1275" s="83" t="s">
        <v>503</v>
      </c>
      <c r="D1275" s="83" t="s">
        <v>504</v>
      </c>
      <c r="E1275" s="84">
        <v>15739</v>
      </c>
      <c r="F1275" s="85">
        <v>26.036000000000001</v>
      </c>
      <c r="G1275" s="84" t="s">
        <v>514</v>
      </c>
      <c r="H1275" s="86" t="str">
        <f t="shared" si="76"/>
        <v/>
      </c>
      <c r="I1275" s="77" t="str">
        <f t="shared" si="77"/>
        <v/>
      </c>
      <c r="J1275" s="77" t="str">
        <f t="shared" si="78"/>
        <v/>
      </c>
      <c r="K1275" s="77">
        <f t="shared" si="79"/>
        <v>0</v>
      </c>
    </row>
    <row r="1276" spans="1:11" s="77" customFormat="1">
      <c r="A1276" s="82">
        <v>2016</v>
      </c>
      <c r="B1276" s="82">
        <v>2832</v>
      </c>
      <c r="C1276" s="83" t="s">
        <v>503</v>
      </c>
      <c r="D1276" s="83" t="s">
        <v>504</v>
      </c>
      <c r="E1276" s="84">
        <v>96504</v>
      </c>
      <c r="F1276" s="85">
        <v>25.288</v>
      </c>
      <c r="G1276" s="84" t="s">
        <v>514</v>
      </c>
      <c r="H1276" s="86" t="str">
        <f t="shared" si="76"/>
        <v/>
      </c>
      <c r="I1276" s="77" t="str">
        <f t="shared" si="77"/>
        <v/>
      </c>
      <c r="J1276" s="77" t="str">
        <f t="shared" si="78"/>
        <v/>
      </c>
      <c r="K1276" s="77">
        <f t="shared" si="79"/>
        <v>0</v>
      </c>
    </row>
    <row r="1277" spans="1:11" s="77" customFormat="1">
      <c r="A1277" s="82">
        <v>2016</v>
      </c>
      <c r="B1277" s="82">
        <v>2832</v>
      </c>
      <c r="C1277" s="83" t="s">
        <v>503</v>
      </c>
      <c r="D1277" s="83" t="s">
        <v>504</v>
      </c>
      <c r="E1277" s="84">
        <v>10611</v>
      </c>
      <c r="F1277" s="85">
        <v>25.09</v>
      </c>
      <c r="G1277" s="84" t="s">
        <v>514</v>
      </c>
      <c r="H1277" s="86" t="str">
        <f t="shared" si="76"/>
        <v/>
      </c>
      <c r="I1277" s="77" t="str">
        <f t="shared" si="77"/>
        <v/>
      </c>
      <c r="J1277" s="77" t="str">
        <f t="shared" si="78"/>
        <v/>
      </c>
      <c r="K1277" s="77">
        <f t="shared" si="79"/>
        <v>0</v>
      </c>
    </row>
    <row r="1278" spans="1:11" s="77" customFormat="1">
      <c r="A1278" s="82">
        <v>2016</v>
      </c>
      <c r="B1278" s="82">
        <v>2832</v>
      </c>
      <c r="C1278" s="83" t="s">
        <v>503</v>
      </c>
      <c r="D1278" s="83" t="s">
        <v>504</v>
      </c>
      <c r="E1278" s="84">
        <v>5198</v>
      </c>
      <c r="F1278" s="85">
        <v>25.166</v>
      </c>
      <c r="G1278" s="84" t="s">
        <v>514</v>
      </c>
      <c r="H1278" s="86" t="str">
        <f t="shared" si="76"/>
        <v/>
      </c>
      <c r="I1278" s="77" t="str">
        <f t="shared" si="77"/>
        <v/>
      </c>
      <c r="J1278" s="77" t="str">
        <f t="shared" si="78"/>
        <v/>
      </c>
      <c r="K1278" s="77">
        <f t="shared" si="79"/>
        <v>0</v>
      </c>
    </row>
    <row r="1279" spans="1:11" s="77" customFormat="1">
      <c r="A1279" s="82">
        <v>2016</v>
      </c>
      <c r="B1279" s="82">
        <v>2832</v>
      </c>
      <c r="C1279" s="83" t="s">
        <v>503</v>
      </c>
      <c r="D1279" s="83" t="s">
        <v>504</v>
      </c>
      <c r="E1279" s="84">
        <v>5358</v>
      </c>
      <c r="F1279" s="85">
        <v>25.04</v>
      </c>
      <c r="G1279" s="84" t="s">
        <v>514</v>
      </c>
      <c r="H1279" s="86" t="str">
        <f t="shared" si="76"/>
        <v/>
      </c>
      <c r="I1279" s="77" t="str">
        <f t="shared" si="77"/>
        <v/>
      </c>
      <c r="J1279" s="77" t="str">
        <f t="shared" si="78"/>
        <v/>
      </c>
      <c r="K1279" s="77">
        <f t="shared" si="79"/>
        <v>0</v>
      </c>
    </row>
    <row r="1280" spans="1:11" s="77" customFormat="1">
      <c r="A1280" s="82">
        <v>2016</v>
      </c>
      <c r="B1280" s="82">
        <v>2840</v>
      </c>
      <c r="C1280" s="83" t="s">
        <v>503</v>
      </c>
      <c r="D1280" s="83" t="s">
        <v>504</v>
      </c>
      <c r="E1280" s="84">
        <v>108372</v>
      </c>
      <c r="F1280" s="85">
        <v>23.356000000000002</v>
      </c>
      <c r="G1280" s="84" t="s">
        <v>514</v>
      </c>
      <c r="H1280" s="86" t="str">
        <f t="shared" si="76"/>
        <v/>
      </c>
      <c r="I1280" s="77" t="str">
        <f t="shared" si="77"/>
        <v/>
      </c>
      <c r="J1280" s="77" t="str">
        <f t="shared" si="78"/>
        <v/>
      </c>
      <c r="K1280" s="77">
        <f t="shared" si="79"/>
        <v>0</v>
      </c>
    </row>
    <row r="1281" spans="1:11" s="77" customFormat="1">
      <c r="A1281" s="82">
        <v>2016</v>
      </c>
      <c r="B1281" s="82">
        <v>2840</v>
      </c>
      <c r="C1281" s="83" t="s">
        <v>503</v>
      </c>
      <c r="D1281" s="83" t="s">
        <v>504</v>
      </c>
      <c r="E1281" s="84">
        <v>57060</v>
      </c>
      <c r="F1281" s="85">
        <v>23.591999999999999</v>
      </c>
      <c r="G1281" s="84" t="s">
        <v>514</v>
      </c>
      <c r="H1281" s="86" t="str">
        <f t="shared" si="76"/>
        <v/>
      </c>
      <c r="I1281" s="77" t="str">
        <f t="shared" si="77"/>
        <v/>
      </c>
      <c r="J1281" s="77" t="str">
        <f t="shared" si="78"/>
        <v/>
      </c>
      <c r="K1281" s="77">
        <f t="shared" si="79"/>
        <v>0</v>
      </c>
    </row>
    <row r="1282" spans="1:11" s="77" customFormat="1">
      <c r="A1282" s="82">
        <v>2016</v>
      </c>
      <c r="B1282" s="82">
        <v>2840</v>
      </c>
      <c r="C1282" s="83" t="s">
        <v>503</v>
      </c>
      <c r="D1282" s="83" t="s">
        <v>504</v>
      </c>
      <c r="E1282" s="84">
        <v>49343</v>
      </c>
      <c r="F1282" s="85">
        <v>24.443999999999999</v>
      </c>
      <c r="G1282" s="84" t="s">
        <v>514</v>
      </c>
      <c r="H1282" s="86" t="str">
        <f t="shared" si="76"/>
        <v/>
      </c>
      <c r="I1282" s="77" t="str">
        <f t="shared" si="77"/>
        <v/>
      </c>
      <c r="J1282" s="77" t="str">
        <f t="shared" si="78"/>
        <v/>
      </c>
      <c r="K1282" s="77">
        <f t="shared" si="79"/>
        <v>0</v>
      </c>
    </row>
    <row r="1283" spans="1:11" s="77" customFormat="1">
      <c r="A1283" s="82">
        <v>2016</v>
      </c>
      <c r="B1283" s="82">
        <v>2850</v>
      </c>
      <c r="C1283" s="83" t="s">
        <v>503</v>
      </c>
      <c r="D1283" s="83" t="s">
        <v>504</v>
      </c>
      <c r="E1283" s="84">
        <v>5021</v>
      </c>
      <c r="F1283" s="85">
        <v>23.12</v>
      </c>
      <c r="G1283" s="84">
        <v>234.6</v>
      </c>
      <c r="H1283" s="86">
        <f t="shared" si="76"/>
        <v>272336.62992000004</v>
      </c>
      <c r="I1283" s="77">
        <f t="shared" si="77"/>
        <v>5021</v>
      </c>
      <c r="J1283" s="77">
        <f t="shared" si="78"/>
        <v>116085.52</v>
      </c>
      <c r="K1283" s="77">
        <f t="shared" si="79"/>
        <v>0</v>
      </c>
    </row>
    <row r="1284" spans="1:11" s="77" customFormat="1">
      <c r="A1284" s="82">
        <v>2016</v>
      </c>
      <c r="B1284" s="82">
        <v>2850</v>
      </c>
      <c r="C1284" s="83" t="s">
        <v>503</v>
      </c>
      <c r="D1284" s="83" t="s">
        <v>504</v>
      </c>
      <c r="E1284" s="84">
        <v>142981</v>
      </c>
      <c r="F1284" s="85">
        <v>23.54</v>
      </c>
      <c r="G1284" s="84">
        <v>221.9</v>
      </c>
      <c r="H1284" s="86">
        <f t="shared" si="76"/>
        <v>7468649.7100599995</v>
      </c>
      <c r="I1284" s="77">
        <f t="shared" si="77"/>
        <v>142981</v>
      </c>
      <c r="J1284" s="77">
        <f t="shared" si="78"/>
        <v>3365772.7399999998</v>
      </c>
      <c r="K1284" s="77">
        <f t="shared" si="79"/>
        <v>0</v>
      </c>
    </row>
    <row r="1285" spans="1:11" s="77" customFormat="1">
      <c r="A1285" s="82">
        <v>2016</v>
      </c>
      <c r="B1285" s="82">
        <v>2850</v>
      </c>
      <c r="C1285" s="83" t="s">
        <v>503</v>
      </c>
      <c r="D1285" s="83" t="s">
        <v>504</v>
      </c>
      <c r="E1285" s="84">
        <v>15500</v>
      </c>
      <c r="F1285" s="85">
        <v>23.41</v>
      </c>
      <c r="G1285" s="84">
        <v>180.1</v>
      </c>
      <c r="H1285" s="86">
        <f t="shared" si="76"/>
        <v>653501.85499999998</v>
      </c>
      <c r="I1285" s="77">
        <f t="shared" si="77"/>
        <v>15500</v>
      </c>
      <c r="J1285" s="77">
        <f t="shared" si="78"/>
        <v>362855</v>
      </c>
      <c r="K1285" s="77">
        <f t="shared" si="79"/>
        <v>0</v>
      </c>
    </row>
    <row r="1286" spans="1:11" s="77" customFormat="1">
      <c r="A1286" s="82">
        <v>2016</v>
      </c>
      <c r="B1286" s="82">
        <v>2850</v>
      </c>
      <c r="C1286" s="83" t="s">
        <v>503</v>
      </c>
      <c r="D1286" s="83" t="s">
        <v>504</v>
      </c>
      <c r="E1286" s="84">
        <v>41278</v>
      </c>
      <c r="F1286" s="85">
        <v>23.32</v>
      </c>
      <c r="G1286" s="84">
        <v>203.9</v>
      </c>
      <c r="H1286" s="86">
        <f t="shared" si="76"/>
        <v>1962747.4354400001</v>
      </c>
      <c r="I1286" s="77">
        <f t="shared" si="77"/>
        <v>41278</v>
      </c>
      <c r="J1286" s="77">
        <f t="shared" si="78"/>
        <v>962602.96</v>
      </c>
      <c r="K1286" s="77">
        <f t="shared" si="79"/>
        <v>0</v>
      </c>
    </row>
    <row r="1287" spans="1:11" s="77" customFormat="1">
      <c r="A1287" s="82">
        <v>2016</v>
      </c>
      <c r="B1287" s="82">
        <v>2850</v>
      </c>
      <c r="C1287" s="83" t="s">
        <v>503</v>
      </c>
      <c r="D1287" s="83" t="s">
        <v>504</v>
      </c>
      <c r="E1287" s="84">
        <v>7539</v>
      </c>
      <c r="F1287" s="85">
        <v>23.28</v>
      </c>
      <c r="G1287" s="84">
        <v>184.7</v>
      </c>
      <c r="H1287" s="86">
        <f t="shared" ref="H1287:H1350" si="80">IF(I1287="","",G1287/100*F1287*E1287)</f>
        <v>324163.12823999999</v>
      </c>
      <c r="I1287" s="77">
        <f t="shared" ref="I1287:I1350" si="81">IF(OR(G1287=".",F1287=".",E1287="."),"",E1287)</f>
        <v>7539</v>
      </c>
      <c r="J1287" s="77">
        <f t="shared" ref="J1287:J1350" si="82">IF(I1287="","",F1287*I1287)</f>
        <v>175507.92</v>
      </c>
      <c r="K1287" s="77">
        <f t="shared" ref="K1287:K1350" si="83">IF(C1287="LIG",1,0)</f>
        <v>0</v>
      </c>
    </row>
    <row r="1288" spans="1:11" s="77" customFormat="1">
      <c r="A1288" s="82">
        <v>2016</v>
      </c>
      <c r="B1288" s="82">
        <v>2850</v>
      </c>
      <c r="C1288" s="83" t="s">
        <v>503</v>
      </c>
      <c r="D1288" s="83" t="s">
        <v>504</v>
      </c>
      <c r="E1288" s="84">
        <v>30013</v>
      </c>
      <c r="F1288" s="85">
        <v>23.55</v>
      </c>
      <c r="G1288" s="84">
        <v>189.5</v>
      </c>
      <c r="H1288" s="86">
        <f t="shared" si="80"/>
        <v>1339397.6542500001</v>
      </c>
      <c r="I1288" s="77">
        <f t="shared" si="81"/>
        <v>30013</v>
      </c>
      <c r="J1288" s="77">
        <f t="shared" si="82"/>
        <v>706806.15</v>
      </c>
      <c r="K1288" s="77">
        <f t="shared" si="83"/>
        <v>0</v>
      </c>
    </row>
    <row r="1289" spans="1:11" s="77" customFormat="1">
      <c r="A1289" s="82">
        <v>2016</v>
      </c>
      <c r="B1289" s="82">
        <v>2850</v>
      </c>
      <c r="C1289" s="83" t="s">
        <v>503</v>
      </c>
      <c r="D1289" s="83" t="s">
        <v>504</v>
      </c>
      <c r="E1289" s="84">
        <v>5384</v>
      </c>
      <c r="F1289" s="85">
        <v>23.87</v>
      </c>
      <c r="G1289" s="84">
        <v>183.8</v>
      </c>
      <c r="H1289" s="86">
        <f t="shared" si="80"/>
        <v>236212.55504000001</v>
      </c>
      <c r="I1289" s="77">
        <f t="shared" si="81"/>
        <v>5384</v>
      </c>
      <c r="J1289" s="77">
        <f t="shared" si="82"/>
        <v>128516.08</v>
      </c>
      <c r="K1289" s="77">
        <f t="shared" si="83"/>
        <v>0</v>
      </c>
    </row>
    <row r="1290" spans="1:11" s="77" customFormat="1">
      <c r="A1290" s="82">
        <v>2016</v>
      </c>
      <c r="B1290" s="82">
        <v>2850</v>
      </c>
      <c r="C1290" s="83" t="s">
        <v>503</v>
      </c>
      <c r="D1290" s="83" t="s">
        <v>504</v>
      </c>
      <c r="E1290" s="84">
        <v>5323</v>
      </c>
      <c r="F1290" s="85">
        <v>23.38</v>
      </c>
      <c r="G1290" s="84">
        <v>166.4</v>
      </c>
      <c r="H1290" s="86">
        <f t="shared" si="80"/>
        <v>207087.69535999998</v>
      </c>
      <c r="I1290" s="77">
        <f t="shared" si="81"/>
        <v>5323</v>
      </c>
      <c r="J1290" s="77">
        <f t="shared" si="82"/>
        <v>124451.73999999999</v>
      </c>
      <c r="K1290" s="77">
        <f t="shared" si="83"/>
        <v>0</v>
      </c>
    </row>
    <row r="1291" spans="1:11" s="77" customFormat="1">
      <c r="A1291" s="82">
        <v>2016</v>
      </c>
      <c r="B1291" s="82">
        <v>2850</v>
      </c>
      <c r="C1291" s="83" t="s">
        <v>503</v>
      </c>
      <c r="D1291" s="83" t="s">
        <v>504</v>
      </c>
      <c r="E1291" s="84">
        <v>48777</v>
      </c>
      <c r="F1291" s="85">
        <v>23.43</v>
      </c>
      <c r="G1291" s="84">
        <v>160</v>
      </c>
      <c r="H1291" s="86">
        <f t="shared" si="80"/>
        <v>1828552.176</v>
      </c>
      <c r="I1291" s="77">
        <f t="shared" si="81"/>
        <v>48777</v>
      </c>
      <c r="J1291" s="77">
        <f t="shared" si="82"/>
        <v>1142845.1100000001</v>
      </c>
      <c r="K1291" s="77">
        <f t="shared" si="83"/>
        <v>0</v>
      </c>
    </row>
    <row r="1292" spans="1:11" s="77" customFormat="1">
      <c r="A1292" s="82">
        <v>2016</v>
      </c>
      <c r="B1292" s="82">
        <v>2850</v>
      </c>
      <c r="C1292" s="83" t="s">
        <v>503</v>
      </c>
      <c r="D1292" s="83" t="s">
        <v>504</v>
      </c>
      <c r="E1292" s="84">
        <v>6533</v>
      </c>
      <c r="F1292" s="85">
        <v>23.42</v>
      </c>
      <c r="G1292" s="84">
        <v>176.3</v>
      </c>
      <c r="H1292" s="86">
        <f t="shared" si="80"/>
        <v>269744.04218000005</v>
      </c>
      <c r="I1292" s="77">
        <f t="shared" si="81"/>
        <v>6533</v>
      </c>
      <c r="J1292" s="77">
        <f t="shared" si="82"/>
        <v>153002.86000000002</v>
      </c>
      <c r="K1292" s="77">
        <f t="shared" si="83"/>
        <v>0</v>
      </c>
    </row>
    <row r="1293" spans="1:11" s="77" customFormat="1">
      <c r="A1293" s="82">
        <v>2016</v>
      </c>
      <c r="B1293" s="82">
        <v>2850</v>
      </c>
      <c r="C1293" s="83" t="s">
        <v>503</v>
      </c>
      <c r="D1293" s="83" t="s">
        <v>504</v>
      </c>
      <c r="E1293" s="84">
        <v>8762</v>
      </c>
      <c r="F1293" s="85">
        <v>24.03</v>
      </c>
      <c r="G1293" s="84">
        <v>184.1</v>
      </c>
      <c r="H1293" s="86">
        <f t="shared" si="80"/>
        <v>387624.13325999997</v>
      </c>
      <c r="I1293" s="77">
        <f t="shared" si="81"/>
        <v>8762</v>
      </c>
      <c r="J1293" s="77">
        <f t="shared" si="82"/>
        <v>210550.86000000002</v>
      </c>
      <c r="K1293" s="77">
        <f t="shared" si="83"/>
        <v>0</v>
      </c>
    </row>
    <row r="1294" spans="1:11" s="77" customFormat="1">
      <c r="A1294" s="82">
        <v>2016</v>
      </c>
      <c r="B1294" s="82">
        <v>2850</v>
      </c>
      <c r="C1294" s="83" t="s">
        <v>503</v>
      </c>
      <c r="D1294" s="83" t="s">
        <v>504</v>
      </c>
      <c r="E1294" s="84">
        <v>30184</v>
      </c>
      <c r="F1294" s="85">
        <v>25.93</v>
      </c>
      <c r="G1294" s="84">
        <v>177.3</v>
      </c>
      <c r="H1294" s="86">
        <f t="shared" si="80"/>
        <v>1387675.8957600002</v>
      </c>
      <c r="I1294" s="77">
        <f t="shared" si="81"/>
        <v>30184</v>
      </c>
      <c r="J1294" s="77">
        <f t="shared" si="82"/>
        <v>782671.12</v>
      </c>
      <c r="K1294" s="77">
        <f t="shared" si="83"/>
        <v>0</v>
      </c>
    </row>
    <row r="1295" spans="1:11" s="77" customFormat="1">
      <c r="A1295" s="82">
        <v>2016</v>
      </c>
      <c r="B1295" s="82">
        <v>2866</v>
      </c>
      <c r="C1295" s="83" t="s">
        <v>503</v>
      </c>
      <c r="D1295" s="83" t="s">
        <v>504</v>
      </c>
      <c r="E1295" s="84">
        <v>7470</v>
      </c>
      <c r="F1295" s="85">
        <v>23.44</v>
      </c>
      <c r="G1295" s="84" t="s">
        <v>514</v>
      </c>
      <c r="H1295" s="86" t="str">
        <f t="shared" si="80"/>
        <v/>
      </c>
      <c r="I1295" s="77" t="str">
        <f t="shared" si="81"/>
        <v/>
      </c>
      <c r="J1295" s="77" t="str">
        <f t="shared" si="82"/>
        <v/>
      </c>
      <c r="K1295" s="77">
        <f t="shared" si="83"/>
        <v>0</v>
      </c>
    </row>
    <row r="1296" spans="1:11" s="77" customFormat="1">
      <c r="A1296" s="82">
        <v>2016</v>
      </c>
      <c r="B1296" s="82">
        <v>2866</v>
      </c>
      <c r="C1296" s="83" t="s">
        <v>503</v>
      </c>
      <c r="D1296" s="83" t="s">
        <v>504</v>
      </c>
      <c r="E1296" s="84">
        <v>6704</v>
      </c>
      <c r="F1296" s="85">
        <v>15.94</v>
      </c>
      <c r="G1296" s="84" t="s">
        <v>514</v>
      </c>
      <c r="H1296" s="86" t="str">
        <f t="shared" si="80"/>
        <v/>
      </c>
      <c r="I1296" s="77" t="str">
        <f t="shared" si="81"/>
        <v/>
      </c>
      <c r="J1296" s="77" t="str">
        <f t="shared" si="82"/>
        <v/>
      </c>
      <c r="K1296" s="77">
        <f t="shared" si="83"/>
        <v>0</v>
      </c>
    </row>
    <row r="1297" spans="1:11" s="77" customFormat="1">
      <c r="A1297" s="82">
        <v>2016</v>
      </c>
      <c r="B1297" s="82">
        <v>2866</v>
      </c>
      <c r="C1297" s="83" t="s">
        <v>503</v>
      </c>
      <c r="D1297" s="83" t="s">
        <v>504</v>
      </c>
      <c r="E1297" s="84">
        <v>91234</v>
      </c>
      <c r="F1297" s="85">
        <v>25.98</v>
      </c>
      <c r="G1297" s="84" t="s">
        <v>514</v>
      </c>
      <c r="H1297" s="86" t="str">
        <f t="shared" si="80"/>
        <v/>
      </c>
      <c r="I1297" s="77" t="str">
        <f t="shared" si="81"/>
        <v/>
      </c>
      <c r="J1297" s="77" t="str">
        <f t="shared" si="82"/>
        <v/>
      </c>
      <c r="K1297" s="77">
        <f t="shared" si="83"/>
        <v>0</v>
      </c>
    </row>
    <row r="1298" spans="1:11" s="77" customFormat="1">
      <c r="A1298" s="82">
        <v>2016</v>
      </c>
      <c r="B1298" s="82">
        <v>2866</v>
      </c>
      <c r="C1298" s="83" t="s">
        <v>503</v>
      </c>
      <c r="D1298" s="83" t="s">
        <v>504</v>
      </c>
      <c r="E1298" s="84">
        <v>74539</v>
      </c>
      <c r="F1298" s="85">
        <v>26.24</v>
      </c>
      <c r="G1298" s="84" t="s">
        <v>514</v>
      </c>
      <c r="H1298" s="86" t="str">
        <f t="shared" si="80"/>
        <v/>
      </c>
      <c r="I1298" s="77" t="str">
        <f t="shared" si="81"/>
        <v/>
      </c>
      <c r="J1298" s="77" t="str">
        <f t="shared" si="82"/>
        <v/>
      </c>
      <c r="K1298" s="77">
        <f t="shared" si="83"/>
        <v>0</v>
      </c>
    </row>
    <row r="1299" spans="1:11" s="77" customFormat="1">
      <c r="A1299" s="82">
        <v>2016</v>
      </c>
      <c r="B1299" s="82">
        <v>2866</v>
      </c>
      <c r="C1299" s="83" t="s">
        <v>503</v>
      </c>
      <c r="D1299" s="83" t="s">
        <v>504</v>
      </c>
      <c r="E1299" s="84">
        <v>15150</v>
      </c>
      <c r="F1299" s="85">
        <v>25.76</v>
      </c>
      <c r="G1299" s="84" t="s">
        <v>514</v>
      </c>
      <c r="H1299" s="86" t="str">
        <f t="shared" si="80"/>
        <v/>
      </c>
      <c r="I1299" s="77" t="str">
        <f t="shared" si="81"/>
        <v/>
      </c>
      <c r="J1299" s="77" t="str">
        <f t="shared" si="82"/>
        <v/>
      </c>
      <c r="K1299" s="77">
        <f t="shared" si="83"/>
        <v>0</v>
      </c>
    </row>
    <row r="1300" spans="1:11" s="77" customFormat="1">
      <c r="A1300" s="82">
        <v>2016</v>
      </c>
      <c r="B1300" s="82">
        <v>2866</v>
      </c>
      <c r="C1300" s="83" t="s">
        <v>503</v>
      </c>
      <c r="D1300" s="83" t="s">
        <v>504</v>
      </c>
      <c r="E1300" s="84">
        <v>192622</v>
      </c>
      <c r="F1300" s="85">
        <v>25.16</v>
      </c>
      <c r="G1300" s="84" t="s">
        <v>514</v>
      </c>
      <c r="H1300" s="86" t="str">
        <f t="shared" si="80"/>
        <v/>
      </c>
      <c r="I1300" s="77" t="str">
        <f t="shared" si="81"/>
        <v/>
      </c>
      <c r="J1300" s="77" t="str">
        <f t="shared" si="82"/>
        <v/>
      </c>
      <c r="K1300" s="77">
        <f t="shared" si="83"/>
        <v>0</v>
      </c>
    </row>
    <row r="1301" spans="1:11" s="77" customFormat="1">
      <c r="A1301" s="82">
        <v>2016</v>
      </c>
      <c r="B1301" s="82">
        <v>2866</v>
      </c>
      <c r="C1301" s="83" t="s">
        <v>513</v>
      </c>
      <c r="D1301" s="83" t="s">
        <v>504</v>
      </c>
      <c r="E1301" s="84">
        <v>15404</v>
      </c>
      <c r="F1301" s="85">
        <v>17.91</v>
      </c>
      <c r="G1301" s="84" t="s">
        <v>514</v>
      </c>
      <c r="H1301" s="86" t="str">
        <f t="shared" si="80"/>
        <v/>
      </c>
      <c r="I1301" s="77" t="str">
        <f t="shared" si="81"/>
        <v/>
      </c>
      <c r="J1301" s="77" t="str">
        <f t="shared" si="82"/>
        <v/>
      </c>
      <c r="K1301" s="77">
        <f t="shared" si="83"/>
        <v>0</v>
      </c>
    </row>
    <row r="1302" spans="1:11" s="77" customFormat="1">
      <c r="A1302" s="82">
        <v>2016</v>
      </c>
      <c r="B1302" s="82">
        <v>2876</v>
      </c>
      <c r="C1302" s="83" t="s">
        <v>503</v>
      </c>
      <c r="D1302" s="83" t="s">
        <v>504</v>
      </c>
      <c r="E1302" s="84">
        <v>187264</v>
      </c>
      <c r="F1302" s="85">
        <v>25.045999999999999</v>
      </c>
      <c r="G1302" s="84">
        <v>190.9</v>
      </c>
      <c r="H1302" s="86">
        <f t="shared" si="80"/>
        <v>8953618.8008960001</v>
      </c>
      <c r="I1302" s="77">
        <f t="shared" si="81"/>
        <v>187264</v>
      </c>
      <c r="J1302" s="77">
        <f t="shared" si="82"/>
        <v>4690214.1440000003</v>
      </c>
      <c r="K1302" s="77">
        <f t="shared" si="83"/>
        <v>0</v>
      </c>
    </row>
    <row r="1303" spans="1:11" s="77" customFormat="1">
      <c r="A1303" s="82">
        <v>2016</v>
      </c>
      <c r="B1303" s="82">
        <v>2952</v>
      </c>
      <c r="C1303" s="83" t="s">
        <v>513</v>
      </c>
      <c r="D1303" s="83" t="s">
        <v>504</v>
      </c>
      <c r="E1303" s="84">
        <v>81633</v>
      </c>
      <c r="F1303" s="85">
        <v>17.751999999999999</v>
      </c>
      <c r="G1303" s="84">
        <v>191.2</v>
      </c>
      <c r="H1303" s="86">
        <f t="shared" si="80"/>
        <v>2770772.9185919999</v>
      </c>
      <c r="I1303" s="77">
        <f t="shared" si="81"/>
        <v>81633</v>
      </c>
      <c r="J1303" s="77">
        <f t="shared" si="82"/>
        <v>1449149.0159999998</v>
      </c>
      <c r="K1303" s="77">
        <f t="shared" si="83"/>
        <v>0</v>
      </c>
    </row>
    <row r="1304" spans="1:11" s="77" customFormat="1">
      <c r="A1304" s="82">
        <v>2016</v>
      </c>
      <c r="B1304" s="82">
        <v>2952</v>
      </c>
      <c r="C1304" s="83" t="s">
        <v>513</v>
      </c>
      <c r="D1304" s="83" t="s">
        <v>504</v>
      </c>
      <c r="E1304" s="84">
        <v>96109</v>
      </c>
      <c r="F1304" s="85">
        <v>17.102</v>
      </c>
      <c r="G1304" s="84">
        <v>212.8</v>
      </c>
      <c r="H1304" s="86">
        <f t="shared" si="80"/>
        <v>3497700.2191040004</v>
      </c>
      <c r="I1304" s="77">
        <f t="shared" si="81"/>
        <v>96109</v>
      </c>
      <c r="J1304" s="77">
        <f t="shared" si="82"/>
        <v>1643656.118</v>
      </c>
      <c r="K1304" s="77">
        <f t="shared" si="83"/>
        <v>0</v>
      </c>
    </row>
    <row r="1305" spans="1:11" s="77" customFormat="1">
      <c r="A1305" s="82">
        <v>2016</v>
      </c>
      <c r="B1305" s="82">
        <v>2952</v>
      </c>
      <c r="C1305" s="83" t="s">
        <v>513</v>
      </c>
      <c r="D1305" s="83" t="s">
        <v>504</v>
      </c>
      <c r="E1305" s="84">
        <v>65559</v>
      </c>
      <c r="F1305" s="85">
        <v>17.472000000000001</v>
      </c>
      <c r="G1305" s="84">
        <v>208.9</v>
      </c>
      <c r="H1305" s="86">
        <f t="shared" si="80"/>
        <v>2392838.4654720002</v>
      </c>
      <c r="I1305" s="77">
        <f t="shared" si="81"/>
        <v>65559</v>
      </c>
      <c r="J1305" s="77">
        <f t="shared" si="82"/>
        <v>1145446.848</v>
      </c>
      <c r="K1305" s="77">
        <f t="shared" si="83"/>
        <v>0</v>
      </c>
    </row>
    <row r="1306" spans="1:11" s="77" customFormat="1">
      <c r="A1306" s="82">
        <v>2016</v>
      </c>
      <c r="B1306" s="82">
        <v>2963</v>
      </c>
      <c r="C1306" s="83" t="s">
        <v>513</v>
      </c>
      <c r="D1306" s="83" t="s">
        <v>504</v>
      </c>
      <c r="E1306" s="84">
        <v>75597</v>
      </c>
      <c r="F1306" s="85">
        <v>17.396000000000001</v>
      </c>
      <c r="G1306" s="84">
        <v>143</v>
      </c>
      <c r="H1306" s="86">
        <f t="shared" si="80"/>
        <v>1880572.13916</v>
      </c>
      <c r="I1306" s="77">
        <f t="shared" si="81"/>
        <v>75597</v>
      </c>
      <c r="J1306" s="77">
        <f t="shared" si="82"/>
        <v>1315085.412</v>
      </c>
      <c r="K1306" s="77">
        <f t="shared" si="83"/>
        <v>0</v>
      </c>
    </row>
    <row r="1307" spans="1:11" s="77" customFormat="1">
      <c r="A1307" s="82">
        <v>2016</v>
      </c>
      <c r="B1307" s="82">
        <v>2963</v>
      </c>
      <c r="C1307" s="83" t="s">
        <v>513</v>
      </c>
      <c r="D1307" s="83" t="s">
        <v>504</v>
      </c>
      <c r="E1307" s="84">
        <v>75323</v>
      </c>
      <c r="F1307" s="85">
        <v>17.302</v>
      </c>
      <c r="G1307" s="84">
        <v>150.30000000000001</v>
      </c>
      <c r="H1307" s="86">
        <f t="shared" si="80"/>
        <v>1958767.5346380002</v>
      </c>
      <c r="I1307" s="77">
        <f t="shared" si="81"/>
        <v>75323</v>
      </c>
      <c r="J1307" s="77">
        <f t="shared" si="82"/>
        <v>1303238.5459999999</v>
      </c>
      <c r="K1307" s="77">
        <f t="shared" si="83"/>
        <v>0</v>
      </c>
    </row>
    <row r="1308" spans="1:11" s="77" customFormat="1">
      <c r="A1308" s="82">
        <v>2016</v>
      </c>
      <c r="B1308" s="82">
        <v>3122</v>
      </c>
      <c r="C1308" s="83" t="s">
        <v>503</v>
      </c>
      <c r="D1308" s="83" t="s">
        <v>504</v>
      </c>
      <c r="E1308" s="84">
        <v>9285</v>
      </c>
      <c r="F1308" s="85">
        <v>25</v>
      </c>
      <c r="G1308" s="84" t="s">
        <v>514</v>
      </c>
      <c r="H1308" s="86" t="str">
        <f t="shared" si="80"/>
        <v/>
      </c>
      <c r="I1308" s="77" t="str">
        <f t="shared" si="81"/>
        <v/>
      </c>
      <c r="J1308" s="77" t="str">
        <f t="shared" si="82"/>
        <v/>
      </c>
      <c r="K1308" s="77">
        <f t="shared" si="83"/>
        <v>0</v>
      </c>
    </row>
    <row r="1309" spans="1:11" s="77" customFormat="1">
      <c r="A1309" s="82">
        <v>2016</v>
      </c>
      <c r="B1309" s="82">
        <v>3122</v>
      </c>
      <c r="C1309" s="83" t="s">
        <v>503</v>
      </c>
      <c r="D1309" s="83" t="s">
        <v>504</v>
      </c>
      <c r="E1309" s="84">
        <v>7965</v>
      </c>
      <c r="F1309" s="85">
        <v>23</v>
      </c>
      <c r="G1309" s="84" t="s">
        <v>514</v>
      </c>
      <c r="H1309" s="86" t="str">
        <f t="shared" si="80"/>
        <v/>
      </c>
      <c r="I1309" s="77" t="str">
        <f t="shared" si="81"/>
        <v/>
      </c>
      <c r="J1309" s="77" t="str">
        <f t="shared" si="82"/>
        <v/>
      </c>
      <c r="K1309" s="77">
        <f t="shared" si="83"/>
        <v>0</v>
      </c>
    </row>
    <row r="1310" spans="1:11" s="77" customFormat="1">
      <c r="A1310" s="82">
        <v>2016</v>
      </c>
      <c r="B1310" s="82">
        <v>3122</v>
      </c>
      <c r="C1310" s="83" t="s">
        <v>503</v>
      </c>
      <c r="D1310" s="83" t="s">
        <v>504</v>
      </c>
      <c r="E1310" s="84">
        <v>7828</v>
      </c>
      <c r="F1310" s="85">
        <v>23</v>
      </c>
      <c r="G1310" s="84" t="s">
        <v>514</v>
      </c>
      <c r="H1310" s="86" t="str">
        <f t="shared" si="80"/>
        <v/>
      </c>
      <c r="I1310" s="77" t="str">
        <f t="shared" si="81"/>
        <v/>
      </c>
      <c r="J1310" s="77" t="str">
        <f t="shared" si="82"/>
        <v/>
      </c>
      <c r="K1310" s="77">
        <f t="shared" si="83"/>
        <v>0</v>
      </c>
    </row>
    <row r="1311" spans="1:11" s="77" customFormat="1">
      <c r="A1311" s="82">
        <v>2016</v>
      </c>
      <c r="B1311" s="82">
        <v>3122</v>
      </c>
      <c r="C1311" s="83" t="s">
        <v>503</v>
      </c>
      <c r="D1311" s="83" t="s">
        <v>504</v>
      </c>
      <c r="E1311" s="84">
        <v>7180</v>
      </c>
      <c r="F1311" s="85">
        <v>23</v>
      </c>
      <c r="G1311" s="84" t="s">
        <v>514</v>
      </c>
      <c r="H1311" s="86" t="str">
        <f t="shared" si="80"/>
        <v/>
      </c>
      <c r="I1311" s="77" t="str">
        <f t="shared" si="81"/>
        <v/>
      </c>
      <c r="J1311" s="77" t="str">
        <f t="shared" si="82"/>
        <v/>
      </c>
      <c r="K1311" s="77">
        <f t="shared" si="83"/>
        <v>0</v>
      </c>
    </row>
    <row r="1312" spans="1:11" s="77" customFormat="1">
      <c r="A1312" s="82">
        <v>2016</v>
      </c>
      <c r="B1312" s="82">
        <v>3122</v>
      </c>
      <c r="C1312" s="83" t="s">
        <v>503</v>
      </c>
      <c r="D1312" s="83" t="s">
        <v>504</v>
      </c>
      <c r="E1312" s="84">
        <v>5796</v>
      </c>
      <c r="F1312" s="85">
        <v>23</v>
      </c>
      <c r="G1312" s="84" t="s">
        <v>514</v>
      </c>
      <c r="H1312" s="86" t="str">
        <f t="shared" si="80"/>
        <v/>
      </c>
      <c r="I1312" s="77" t="str">
        <f t="shared" si="81"/>
        <v/>
      </c>
      <c r="J1312" s="77" t="str">
        <f t="shared" si="82"/>
        <v/>
      </c>
      <c r="K1312" s="77">
        <f t="shared" si="83"/>
        <v>0</v>
      </c>
    </row>
    <row r="1313" spans="1:11" s="77" customFormat="1">
      <c r="A1313" s="82">
        <v>2016</v>
      </c>
      <c r="B1313" s="82">
        <v>3122</v>
      </c>
      <c r="C1313" s="83" t="s">
        <v>503</v>
      </c>
      <c r="D1313" s="83" t="s">
        <v>504</v>
      </c>
      <c r="E1313" s="84">
        <v>4863</v>
      </c>
      <c r="F1313" s="85">
        <v>25</v>
      </c>
      <c r="G1313" s="84" t="s">
        <v>514</v>
      </c>
      <c r="H1313" s="86" t="str">
        <f t="shared" si="80"/>
        <v/>
      </c>
      <c r="I1313" s="77" t="str">
        <f t="shared" si="81"/>
        <v/>
      </c>
      <c r="J1313" s="77" t="str">
        <f t="shared" si="82"/>
        <v/>
      </c>
      <c r="K1313" s="77">
        <f t="shared" si="83"/>
        <v>0</v>
      </c>
    </row>
    <row r="1314" spans="1:11" s="77" customFormat="1">
      <c r="A1314" s="82">
        <v>2016</v>
      </c>
      <c r="B1314" s="82">
        <v>3122</v>
      </c>
      <c r="C1314" s="83" t="s">
        <v>503</v>
      </c>
      <c r="D1314" s="83" t="s">
        <v>504</v>
      </c>
      <c r="E1314" s="84">
        <v>4860</v>
      </c>
      <c r="F1314" s="85">
        <v>25</v>
      </c>
      <c r="G1314" s="84" t="s">
        <v>514</v>
      </c>
      <c r="H1314" s="86" t="str">
        <f t="shared" si="80"/>
        <v/>
      </c>
      <c r="I1314" s="77" t="str">
        <f t="shared" si="81"/>
        <v/>
      </c>
      <c r="J1314" s="77" t="str">
        <f t="shared" si="82"/>
        <v/>
      </c>
      <c r="K1314" s="77">
        <f t="shared" si="83"/>
        <v>0</v>
      </c>
    </row>
    <row r="1315" spans="1:11" s="77" customFormat="1">
      <c r="A1315" s="82">
        <v>2016</v>
      </c>
      <c r="B1315" s="82">
        <v>3122</v>
      </c>
      <c r="C1315" s="83" t="s">
        <v>503</v>
      </c>
      <c r="D1315" s="83" t="s">
        <v>504</v>
      </c>
      <c r="E1315" s="84">
        <v>3886</v>
      </c>
      <c r="F1315" s="85">
        <v>24</v>
      </c>
      <c r="G1315" s="84" t="s">
        <v>514</v>
      </c>
      <c r="H1315" s="86" t="str">
        <f t="shared" si="80"/>
        <v/>
      </c>
      <c r="I1315" s="77" t="str">
        <f t="shared" si="81"/>
        <v/>
      </c>
      <c r="J1315" s="77" t="str">
        <f t="shared" si="82"/>
        <v/>
      </c>
      <c r="K1315" s="77">
        <f t="shared" si="83"/>
        <v>0</v>
      </c>
    </row>
    <row r="1316" spans="1:11" s="77" customFormat="1">
      <c r="A1316" s="82">
        <v>2016</v>
      </c>
      <c r="B1316" s="82">
        <v>3122</v>
      </c>
      <c r="C1316" s="83" t="s">
        <v>503</v>
      </c>
      <c r="D1316" s="83" t="s">
        <v>504</v>
      </c>
      <c r="E1316" s="84">
        <v>1959</v>
      </c>
      <c r="F1316" s="85">
        <v>22</v>
      </c>
      <c r="G1316" s="84" t="s">
        <v>514</v>
      </c>
      <c r="H1316" s="86" t="str">
        <f t="shared" si="80"/>
        <v/>
      </c>
      <c r="I1316" s="77" t="str">
        <f t="shared" si="81"/>
        <v/>
      </c>
      <c r="J1316" s="77" t="str">
        <f t="shared" si="82"/>
        <v/>
      </c>
      <c r="K1316" s="77">
        <f t="shared" si="83"/>
        <v>0</v>
      </c>
    </row>
    <row r="1317" spans="1:11" s="77" customFormat="1">
      <c r="A1317" s="82">
        <v>2016</v>
      </c>
      <c r="B1317" s="82">
        <v>3122</v>
      </c>
      <c r="C1317" s="83" t="s">
        <v>503</v>
      </c>
      <c r="D1317" s="83" t="s">
        <v>504</v>
      </c>
      <c r="E1317" s="84">
        <v>1944</v>
      </c>
      <c r="F1317" s="85">
        <v>23</v>
      </c>
      <c r="G1317" s="84" t="s">
        <v>514</v>
      </c>
      <c r="H1317" s="86" t="str">
        <f t="shared" si="80"/>
        <v/>
      </c>
      <c r="I1317" s="77" t="str">
        <f t="shared" si="81"/>
        <v/>
      </c>
      <c r="J1317" s="77" t="str">
        <f t="shared" si="82"/>
        <v/>
      </c>
      <c r="K1317" s="77">
        <f t="shared" si="83"/>
        <v>0</v>
      </c>
    </row>
    <row r="1318" spans="1:11" s="77" customFormat="1">
      <c r="A1318" s="82">
        <v>2016</v>
      </c>
      <c r="B1318" s="82">
        <v>3122</v>
      </c>
      <c r="C1318" s="83" t="s">
        <v>503</v>
      </c>
      <c r="D1318" s="83" t="s">
        <v>504</v>
      </c>
      <c r="E1318" s="84">
        <v>1941</v>
      </c>
      <c r="F1318" s="85">
        <v>23</v>
      </c>
      <c r="G1318" s="84" t="s">
        <v>514</v>
      </c>
      <c r="H1318" s="86" t="str">
        <f t="shared" si="80"/>
        <v/>
      </c>
      <c r="I1318" s="77" t="str">
        <f t="shared" si="81"/>
        <v/>
      </c>
      <c r="J1318" s="77" t="str">
        <f t="shared" si="82"/>
        <v/>
      </c>
      <c r="K1318" s="77">
        <f t="shared" si="83"/>
        <v>0</v>
      </c>
    </row>
    <row r="1319" spans="1:11" s="77" customFormat="1">
      <c r="A1319" s="82">
        <v>2016</v>
      </c>
      <c r="B1319" s="82">
        <v>3122</v>
      </c>
      <c r="C1319" s="83" t="s">
        <v>503</v>
      </c>
      <c r="D1319" s="83" t="s">
        <v>504</v>
      </c>
      <c r="E1319" s="84">
        <v>9653</v>
      </c>
      <c r="F1319" s="85">
        <v>23</v>
      </c>
      <c r="G1319" s="84" t="s">
        <v>514</v>
      </c>
      <c r="H1319" s="86" t="str">
        <f t="shared" si="80"/>
        <v/>
      </c>
      <c r="I1319" s="77" t="str">
        <f t="shared" si="81"/>
        <v/>
      </c>
      <c r="J1319" s="77" t="str">
        <f t="shared" si="82"/>
        <v/>
      </c>
      <c r="K1319" s="77">
        <f t="shared" si="83"/>
        <v>0</v>
      </c>
    </row>
    <row r="1320" spans="1:11" s="77" customFormat="1">
      <c r="A1320" s="82">
        <v>2016</v>
      </c>
      <c r="B1320" s="82">
        <v>3122</v>
      </c>
      <c r="C1320" s="83" t="s">
        <v>503</v>
      </c>
      <c r="D1320" s="83" t="s">
        <v>504</v>
      </c>
      <c r="E1320" s="84">
        <v>69855</v>
      </c>
      <c r="F1320" s="85">
        <v>24</v>
      </c>
      <c r="G1320" s="84" t="s">
        <v>514</v>
      </c>
      <c r="H1320" s="86" t="str">
        <f t="shared" si="80"/>
        <v/>
      </c>
      <c r="I1320" s="77" t="str">
        <f t="shared" si="81"/>
        <v/>
      </c>
      <c r="J1320" s="77" t="str">
        <f t="shared" si="82"/>
        <v/>
      </c>
      <c r="K1320" s="77">
        <f t="shared" si="83"/>
        <v>0</v>
      </c>
    </row>
    <row r="1321" spans="1:11" s="77" customFormat="1">
      <c r="A1321" s="82">
        <v>2016</v>
      </c>
      <c r="B1321" s="82">
        <v>3122</v>
      </c>
      <c r="C1321" s="83" t="s">
        <v>503</v>
      </c>
      <c r="D1321" s="83" t="s">
        <v>504</v>
      </c>
      <c r="E1321" s="84">
        <v>28887</v>
      </c>
      <c r="F1321" s="85">
        <v>23</v>
      </c>
      <c r="G1321" s="84" t="s">
        <v>514</v>
      </c>
      <c r="H1321" s="86" t="str">
        <f t="shared" si="80"/>
        <v/>
      </c>
      <c r="I1321" s="77" t="str">
        <f t="shared" si="81"/>
        <v/>
      </c>
      <c r="J1321" s="77" t="str">
        <f t="shared" si="82"/>
        <v/>
      </c>
      <c r="K1321" s="77">
        <f t="shared" si="83"/>
        <v>0</v>
      </c>
    </row>
    <row r="1322" spans="1:11" s="77" customFormat="1">
      <c r="A1322" s="82">
        <v>2016</v>
      </c>
      <c r="B1322" s="82">
        <v>3122</v>
      </c>
      <c r="C1322" s="83" t="s">
        <v>503</v>
      </c>
      <c r="D1322" s="83" t="s">
        <v>504</v>
      </c>
      <c r="E1322" s="84">
        <v>91369</v>
      </c>
      <c r="F1322" s="85">
        <v>23</v>
      </c>
      <c r="G1322" s="84" t="s">
        <v>514</v>
      </c>
      <c r="H1322" s="86" t="str">
        <f t="shared" si="80"/>
        <v/>
      </c>
      <c r="I1322" s="77" t="str">
        <f t="shared" si="81"/>
        <v/>
      </c>
      <c r="J1322" s="77" t="str">
        <f t="shared" si="82"/>
        <v/>
      </c>
      <c r="K1322" s="77">
        <f t="shared" si="83"/>
        <v>0</v>
      </c>
    </row>
    <row r="1323" spans="1:11" s="77" customFormat="1">
      <c r="A1323" s="82">
        <v>2016</v>
      </c>
      <c r="B1323" s="82">
        <v>3122</v>
      </c>
      <c r="C1323" s="83" t="s">
        <v>503</v>
      </c>
      <c r="D1323" s="83" t="s">
        <v>504</v>
      </c>
      <c r="E1323" s="84">
        <v>109925</v>
      </c>
      <c r="F1323" s="85">
        <v>26</v>
      </c>
      <c r="G1323" s="84" t="s">
        <v>514</v>
      </c>
      <c r="H1323" s="86" t="str">
        <f t="shared" si="80"/>
        <v/>
      </c>
      <c r="I1323" s="77" t="str">
        <f t="shared" si="81"/>
        <v/>
      </c>
      <c r="J1323" s="77" t="str">
        <f t="shared" si="82"/>
        <v/>
      </c>
      <c r="K1323" s="77">
        <f t="shared" si="83"/>
        <v>0</v>
      </c>
    </row>
    <row r="1324" spans="1:11" s="77" customFormat="1">
      <c r="A1324" s="82">
        <v>2016</v>
      </c>
      <c r="B1324" s="82">
        <v>3130</v>
      </c>
      <c r="C1324" s="83" t="s">
        <v>515</v>
      </c>
      <c r="D1324" s="83" t="s">
        <v>504</v>
      </c>
      <c r="E1324" s="84">
        <v>239520</v>
      </c>
      <c r="F1324" s="85">
        <v>11.64</v>
      </c>
      <c r="G1324" s="84" t="s">
        <v>514</v>
      </c>
      <c r="H1324" s="86" t="str">
        <f t="shared" si="80"/>
        <v/>
      </c>
      <c r="I1324" s="77" t="str">
        <f t="shared" si="81"/>
        <v/>
      </c>
      <c r="J1324" s="77" t="str">
        <f t="shared" si="82"/>
        <v/>
      </c>
      <c r="K1324" s="77">
        <f t="shared" si="83"/>
        <v>0</v>
      </c>
    </row>
    <row r="1325" spans="1:11" s="77" customFormat="1">
      <c r="A1325" s="82">
        <v>2016</v>
      </c>
      <c r="B1325" s="82">
        <v>3140</v>
      </c>
      <c r="C1325" s="83" t="s">
        <v>503</v>
      </c>
      <c r="D1325" s="83" t="s">
        <v>504</v>
      </c>
      <c r="E1325" s="84">
        <v>61186</v>
      </c>
      <c r="F1325" s="85">
        <v>25.69</v>
      </c>
      <c r="G1325" s="84" t="s">
        <v>514</v>
      </c>
      <c r="H1325" s="86" t="str">
        <f t="shared" si="80"/>
        <v/>
      </c>
      <c r="I1325" s="77" t="str">
        <f t="shared" si="81"/>
        <v/>
      </c>
      <c r="J1325" s="77" t="str">
        <f t="shared" si="82"/>
        <v/>
      </c>
      <c r="K1325" s="77">
        <f t="shared" si="83"/>
        <v>0</v>
      </c>
    </row>
    <row r="1326" spans="1:11" s="77" customFormat="1">
      <c r="A1326" s="82">
        <v>2016</v>
      </c>
      <c r="B1326" s="82">
        <v>3140</v>
      </c>
      <c r="C1326" s="83" t="s">
        <v>503</v>
      </c>
      <c r="D1326" s="83" t="s">
        <v>504</v>
      </c>
      <c r="E1326" s="84">
        <v>13844</v>
      </c>
      <c r="F1326" s="85">
        <v>24.41</v>
      </c>
      <c r="G1326" s="84" t="s">
        <v>514</v>
      </c>
      <c r="H1326" s="86" t="str">
        <f t="shared" si="80"/>
        <v/>
      </c>
      <c r="I1326" s="77" t="str">
        <f t="shared" si="81"/>
        <v/>
      </c>
      <c r="J1326" s="77" t="str">
        <f t="shared" si="82"/>
        <v/>
      </c>
      <c r="K1326" s="77">
        <f t="shared" si="83"/>
        <v>0</v>
      </c>
    </row>
    <row r="1327" spans="1:11" s="77" customFormat="1">
      <c r="A1327" s="82">
        <v>2016</v>
      </c>
      <c r="B1327" s="82">
        <v>3149</v>
      </c>
      <c r="C1327" s="83" t="s">
        <v>503</v>
      </c>
      <c r="D1327" s="83" t="s">
        <v>504</v>
      </c>
      <c r="E1327" s="84">
        <v>61828</v>
      </c>
      <c r="F1327" s="85">
        <v>26.35</v>
      </c>
      <c r="G1327" s="84" t="s">
        <v>514</v>
      </c>
      <c r="H1327" s="86" t="str">
        <f t="shared" si="80"/>
        <v/>
      </c>
      <c r="I1327" s="77" t="str">
        <f t="shared" si="81"/>
        <v/>
      </c>
      <c r="J1327" s="77" t="str">
        <f t="shared" si="82"/>
        <v/>
      </c>
      <c r="K1327" s="77">
        <f t="shared" si="83"/>
        <v>0</v>
      </c>
    </row>
    <row r="1328" spans="1:11" s="77" customFormat="1">
      <c r="A1328" s="82">
        <v>2016</v>
      </c>
      <c r="B1328" s="82">
        <v>3149</v>
      </c>
      <c r="C1328" s="83" t="s">
        <v>503</v>
      </c>
      <c r="D1328" s="83" t="s">
        <v>504</v>
      </c>
      <c r="E1328" s="84">
        <v>77114</v>
      </c>
      <c r="F1328" s="85">
        <v>25.93</v>
      </c>
      <c r="G1328" s="84" t="s">
        <v>514</v>
      </c>
      <c r="H1328" s="86" t="str">
        <f t="shared" si="80"/>
        <v/>
      </c>
      <c r="I1328" s="77" t="str">
        <f t="shared" si="81"/>
        <v/>
      </c>
      <c r="J1328" s="77" t="str">
        <f t="shared" si="82"/>
        <v/>
      </c>
      <c r="K1328" s="77">
        <f t="shared" si="83"/>
        <v>0</v>
      </c>
    </row>
    <row r="1329" spans="1:11" s="77" customFormat="1">
      <c r="A1329" s="82">
        <v>2016</v>
      </c>
      <c r="B1329" s="82">
        <v>3149</v>
      </c>
      <c r="C1329" s="83" t="s">
        <v>503</v>
      </c>
      <c r="D1329" s="83" t="s">
        <v>504</v>
      </c>
      <c r="E1329" s="84">
        <v>77543</v>
      </c>
      <c r="F1329" s="85">
        <v>26.22</v>
      </c>
      <c r="G1329" s="84" t="s">
        <v>514</v>
      </c>
      <c r="H1329" s="86" t="str">
        <f t="shared" si="80"/>
        <v/>
      </c>
      <c r="I1329" s="77" t="str">
        <f t="shared" si="81"/>
        <v/>
      </c>
      <c r="J1329" s="77" t="str">
        <f t="shared" si="82"/>
        <v/>
      </c>
      <c r="K1329" s="77">
        <f t="shared" si="83"/>
        <v>0</v>
      </c>
    </row>
    <row r="1330" spans="1:11" s="77" customFormat="1">
      <c r="A1330" s="82">
        <v>2016</v>
      </c>
      <c r="B1330" s="82">
        <v>3297</v>
      </c>
      <c r="C1330" s="83" t="s">
        <v>503</v>
      </c>
      <c r="D1330" s="83" t="s">
        <v>504</v>
      </c>
      <c r="E1330" s="84">
        <v>38844</v>
      </c>
      <c r="F1330" s="85">
        <v>25.7</v>
      </c>
      <c r="G1330" s="84">
        <v>358.4</v>
      </c>
      <c r="H1330" s="86">
        <f t="shared" si="80"/>
        <v>3577874.2271999996</v>
      </c>
      <c r="I1330" s="77">
        <f t="shared" si="81"/>
        <v>38844</v>
      </c>
      <c r="J1330" s="77">
        <f t="shared" si="82"/>
        <v>998290.79999999993</v>
      </c>
      <c r="K1330" s="77">
        <f t="shared" si="83"/>
        <v>0</v>
      </c>
    </row>
    <row r="1331" spans="1:11" s="77" customFormat="1">
      <c r="A1331" s="82">
        <v>2016</v>
      </c>
      <c r="B1331" s="82">
        <v>3297</v>
      </c>
      <c r="C1331" s="83" t="s">
        <v>503</v>
      </c>
      <c r="D1331" s="83" t="s">
        <v>504</v>
      </c>
      <c r="E1331" s="84">
        <v>37629</v>
      </c>
      <c r="F1331" s="85">
        <v>26.2</v>
      </c>
      <c r="G1331" s="84">
        <v>353.3</v>
      </c>
      <c r="H1331" s="86">
        <f t="shared" si="80"/>
        <v>3483113.3333999999</v>
      </c>
      <c r="I1331" s="77">
        <f t="shared" si="81"/>
        <v>37629</v>
      </c>
      <c r="J1331" s="77">
        <f t="shared" si="82"/>
        <v>985879.79999999993</v>
      </c>
      <c r="K1331" s="77">
        <f t="shared" si="83"/>
        <v>0</v>
      </c>
    </row>
    <row r="1332" spans="1:11" s="77" customFormat="1">
      <c r="A1332" s="82">
        <v>2016</v>
      </c>
      <c r="B1332" s="82">
        <v>3297</v>
      </c>
      <c r="C1332" s="83" t="s">
        <v>503</v>
      </c>
      <c r="D1332" s="83" t="s">
        <v>504</v>
      </c>
      <c r="E1332" s="84">
        <v>12997</v>
      </c>
      <c r="F1332" s="85">
        <v>25.94</v>
      </c>
      <c r="G1332" s="84">
        <v>319.39999999999998</v>
      </c>
      <c r="H1332" s="86">
        <f t="shared" si="80"/>
        <v>1076832.12292</v>
      </c>
      <c r="I1332" s="77">
        <f t="shared" si="81"/>
        <v>12997</v>
      </c>
      <c r="J1332" s="77">
        <f t="shared" si="82"/>
        <v>337142.18</v>
      </c>
      <c r="K1332" s="77">
        <f t="shared" si="83"/>
        <v>0</v>
      </c>
    </row>
    <row r="1333" spans="1:11" s="77" customFormat="1">
      <c r="A1333" s="82">
        <v>2016</v>
      </c>
      <c r="B1333" s="82">
        <v>3297</v>
      </c>
      <c r="C1333" s="83" t="s">
        <v>503</v>
      </c>
      <c r="D1333" s="83" t="s">
        <v>504</v>
      </c>
      <c r="E1333" s="84">
        <v>12996</v>
      </c>
      <c r="F1333" s="85">
        <v>26.21</v>
      </c>
      <c r="G1333" s="84">
        <v>255.6</v>
      </c>
      <c r="H1333" s="86">
        <f t="shared" si="80"/>
        <v>870637.90896000003</v>
      </c>
      <c r="I1333" s="77">
        <f t="shared" si="81"/>
        <v>12996</v>
      </c>
      <c r="J1333" s="77">
        <f t="shared" si="82"/>
        <v>340625.16000000003</v>
      </c>
      <c r="K1333" s="77">
        <f t="shared" si="83"/>
        <v>0</v>
      </c>
    </row>
    <row r="1334" spans="1:11" s="77" customFormat="1">
      <c r="A1334" s="82">
        <v>2016</v>
      </c>
      <c r="B1334" s="82">
        <v>3297</v>
      </c>
      <c r="C1334" s="83" t="s">
        <v>503</v>
      </c>
      <c r="D1334" s="83" t="s">
        <v>504</v>
      </c>
      <c r="E1334" s="84">
        <v>25385</v>
      </c>
      <c r="F1334" s="85">
        <v>25.44</v>
      </c>
      <c r="G1334" s="84">
        <v>301.89999999999998</v>
      </c>
      <c r="H1334" s="86">
        <f t="shared" si="80"/>
        <v>1949653.2936</v>
      </c>
      <c r="I1334" s="77">
        <f t="shared" si="81"/>
        <v>25385</v>
      </c>
      <c r="J1334" s="77">
        <f t="shared" si="82"/>
        <v>645794.4</v>
      </c>
      <c r="K1334" s="77">
        <f t="shared" si="83"/>
        <v>0</v>
      </c>
    </row>
    <row r="1335" spans="1:11" s="77" customFormat="1">
      <c r="A1335" s="82">
        <v>2016</v>
      </c>
      <c r="B1335" s="82">
        <v>3297</v>
      </c>
      <c r="C1335" s="83" t="s">
        <v>503</v>
      </c>
      <c r="D1335" s="83" t="s">
        <v>504</v>
      </c>
      <c r="E1335" s="84">
        <v>24767</v>
      </c>
      <c r="F1335" s="85">
        <v>25.96</v>
      </c>
      <c r="G1335" s="84">
        <v>273</v>
      </c>
      <c r="H1335" s="86">
        <f t="shared" si="80"/>
        <v>1755257.1036</v>
      </c>
      <c r="I1335" s="77">
        <f t="shared" si="81"/>
        <v>24767</v>
      </c>
      <c r="J1335" s="77">
        <f t="shared" si="82"/>
        <v>642951.32000000007</v>
      </c>
      <c r="K1335" s="77">
        <f t="shared" si="83"/>
        <v>0</v>
      </c>
    </row>
    <row r="1336" spans="1:11" s="77" customFormat="1">
      <c r="A1336" s="82">
        <v>2016</v>
      </c>
      <c r="B1336" s="82">
        <v>3298</v>
      </c>
      <c r="C1336" s="83" t="s">
        <v>503</v>
      </c>
      <c r="D1336" s="83" t="s">
        <v>504</v>
      </c>
      <c r="E1336" s="84">
        <v>12454</v>
      </c>
      <c r="F1336" s="85">
        <v>24.64</v>
      </c>
      <c r="G1336" s="84">
        <v>346.4</v>
      </c>
      <c r="H1336" s="86">
        <f t="shared" si="80"/>
        <v>1062985.7638399999</v>
      </c>
      <c r="I1336" s="77">
        <f t="shared" si="81"/>
        <v>12454</v>
      </c>
      <c r="J1336" s="77">
        <f t="shared" si="82"/>
        <v>306866.56</v>
      </c>
      <c r="K1336" s="77">
        <f t="shared" si="83"/>
        <v>0</v>
      </c>
    </row>
    <row r="1337" spans="1:11" s="77" customFormat="1">
      <c r="A1337" s="82">
        <v>2016</v>
      </c>
      <c r="B1337" s="82">
        <v>3298</v>
      </c>
      <c r="C1337" s="83" t="s">
        <v>503</v>
      </c>
      <c r="D1337" s="83" t="s">
        <v>504</v>
      </c>
      <c r="E1337" s="84">
        <v>121</v>
      </c>
      <c r="F1337" s="85">
        <v>25.01</v>
      </c>
      <c r="G1337" s="84">
        <v>361</v>
      </c>
      <c r="H1337" s="86">
        <f t="shared" si="80"/>
        <v>10924.6181</v>
      </c>
      <c r="I1337" s="77">
        <f t="shared" si="81"/>
        <v>121</v>
      </c>
      <c r="J1337" s="77">
        <f t="shared" si="82"/>
        <v>3026.21</v>
      </c>
      <c r="K1337" s="77">
        <f t="shared" si="83"/>
        <v>0</v>
      </c>
    </row>
    <row r="1338" spans="1:11" s="77" customFormat="1">
      <c r="A1338" s="82">
        <v>2016</v>
      </c>
      <c r="B1338" s="82">
        <v>3298</v>
      </c>
      <c r="C1338" s="83" t="s">
        <v>503</v>
      </c>
      <c r="D1338" s="83" t="s">
        <v>504</v>
      </c>
      <c r="E1338" s="84">
        <v>25868</v>
      </c>
      <c r="F1338" s="85">
        <v>24.83</v>
      </c>
      <c r="G1338" s="84">
        <v>307</v>
      </c>
      <c r="H1338" s="86">
        <f t="shared" si="80"/>
        <v>1971868.4908</v>
      </c>
      <c r="I1338" s="77">
        <f t="shared" si="81"/>
        <v>25868</v>
      </c>
      <c r="J1338" s="77">
        <f t="shared" si="82"/>
        <v>642302.43999999994</v>
      </c>
      <c r="K1338" s="77">
        <f t="shared" si="83"/>
        <v>0</v>
      </c>
    </row>
    <row r="1339" spans="1:11" s="77" customFormat="1">
      <c r="A1339" s="82">
        <v>2016</v>
      </c>
      <c r="B1339" s="82">
        <v>3298</v>
      </c>
      <c r="C1339" s="83" t="s">
        <v>503</v>
      </c>
      <c r="D1339" s="83" t="s">
        <v>504</v>
      </c>
      <c r="E1339" s="84">
        <v>25038</v>
      </c>
      <c r="F1339" s="85">
        <v>25.02</v>
      </c>
      <c r="G1339" s="84">
        <v>322.39999999999998</v>
      </c>
      <c r="H1339" s="86">
        <f t="shared" si="80"/>
        <v>2019677.25024</v>
      </c>
      <c r="I1339" s="77">
        <f t="shared" si="81"/>
        <v>25038</v>
      </c>
      <c r="J1339" s="77">
        <f t="shared" si="82"/>
        <v>626450.76</v>
      </c>
      <c r="K1339" s="77">
        <f t="shared" si="83"/>
        <v>0</v>
      </c>
    </row>
    <row r="1340" spans="1:11" s="77" customFormat="1">
      <c r="A1340" s="82">
        <v>2016</v>
      </c>
      <c r="B1340" s="82">
        <v>3298</v>
      </c>
      <c r="C1340" s="83" t="s">
        <v>503</v>
      </c>
      <c r="D1340" s="83" t="s">
        <v>504</v>
      </c>
      <c r="E1340" s="84">
        <v>12527</v>
      </c>
      <c r="F1340" s="85">
        <v>25.52</v>
      </c>
      <c r="G1340" s="84">
        <v>369.3</v>
      </c>
      <c r="H1340" s="86">
        <f t="shared" si="80"/>
        <v>1180611.62472</v>
      </c>
      <c r="I1340" s="77">
        <f t="shared" si="81"/>
        <v>12527</v>
      </c>
      <c r="J1340" s="77">
        <f t="shared" si="82"/>
        <v>319689.03999999998</v>
      </c>
      <c r="K1340" s="77">
        <f t="shared" si="83"/>
        <v>0</v>
      </c>
    </row>
    <row r="1341" spans="1:11" s="77" customFormat="1">
      <c r="A1341" s="82">
        <v>2016</v>
      </c>
      <c r="B1341" s="82">
        <v>3298</v>
      </c>
      <c r="C1341" s="83" t="s">
        <v>503</v>
      </c>
      <c r="D1341" s="83" t="s">
        <v>504</v>
      </c>
      <c r="E1341" s="84">
        <v>12785</v>
      </c>
      <c r="F1341" s="85">
        <v>25.64</v>
      </c>
      <c r="G1341" s="84">
        <v>327.2</v>
      </c>
      <c r="H1341" s="86">
        <f t="shared" si="80"/>
        <v>1072585.8128</v>
      </c>
      <c r="I1341" s="77">
        <f t="shared" si="81"/>
        <v>12785</v>
      </c>
      <c r="J1341" s="77">
        <f t="shared" si="82"/>
        <v>327807.40000000002</v>
      </c>
      <c r="K1341" s="77">
        <f t="shared" si="83"/>
        <v>0</v>
      </c>
    </row>
    <row r="1342" spans="1:11" s="77" customFormat="1">
      <c r="A1342" s="82">
        <v>2016</v>
      </c>
      <c r="B1342" s="82">
        <v>3298</v>
      </c>
      <c r="C1342" s="83" t="s">
        <v>503</v>
      </c>
      <c r="D1342" s="83" t="s">
        <v>504</v>
      </c>
      <c r="E1342" s="84">
        <v>12933</v>
      </c>
      <c r="F1342" s="85">
        <v>25.88</v>
      </c>
      <c r="G1342" s="84">
        <v>272.7</v>
      </c>
      <c r="H1342" s="86">
        <f t="shared" si="80"/>
        <v>912743.37107999995</v>
      </c>
      <c r="I1342" s="77">
        <f t="shared" si="81"/>
        <v>12933</v>
      </c>
      <c r="J1342" s="77">
        <f t="shared" si="82"/>
        <v>334706.03999999998</v>
      </c>
      <c r="K1342" s="77">
        <f t="shared" si="83"/>
        <v>0</v>
      </c>
    </row>
    <row r="1343" spans="1:11" s="77" customFormat="1">
      <c r="A1343" s="82">
        <v>2016</v>
      </c>
      <c r="B1343" s="82">
        <v>3298</v>
      </c>
      <c r="C1343" s="83" t="s">
        <v>503</v>
      </c>
      <c r="D1343" s="83" t="s">
        <v>504</v>
      </c>
      <c r="E1343" s="84">
        <v>25</v>
      </c>
      <c r="F1343" s="85">
        <v>24.08</v>
      </c>
      <c r="G1343" s="84">
        <v>278.8</v>
      </c>
      <c r="H1343" s="86">
        <f t="shared" si="80"/>
        <v>1678.3760000000002</v>
      </c>
      <c r="I1343" s="77">
        <f t="shared" si="81"/>
        <v>25</v>
      </c>
      <c r="J1343" s="77">
        <f t="shared" si="82"/>
        <v>602</v>
      </c>
      <c r="K1343" s="77">
        <f t="shared" si="83"/>
        <v>0</v>
      </c>
    </row>
    <row r="1344" spans="1:11" s="77" customFormat="1">
      <c r="A1344" s="82">
        <v>2016</v>
      </c>
      <c r="B1344" s="82">
        <v>3298</v>
      </c>
      <c r="C1344" s="83" t="s">
        <v>503</v>
      </c>
      <c r="D1344" s="83" t="s">
        <v>504</v>
      </c>
      <c r="E1344" s="84">
        <v>25926</v>
      </c>
      <c r="F1344" s="85">
        <v>25.51</v>
      </c>
      <c r="G1344" s="84">
        <v>296.2</v>
      </c>
      <c r="H1344" s="86">
        <f t="shared" si="80"/>
        <v>1958984.6341200001</v>
      </c>
      <c r="I1344" s="77">
        <f t="shared" si="81"/>
        <v>25926</v>
      </c>
      <c r="J1344" s="77">
        <f t="shared" si="82"/>
        <v>661372.26</v>
      </c>
      <c r="K1344" s="77">
        <f t="shared" si="83"/>
        <v>0</v>
      </c>
    </row>
    <row r="1345" spans="1:11" s="77" customFormat="1">
      <c r="A1345" s="82">
        <v>2016</v>
      </c>
      <c r="B1345" s="82">
        <v>3396</v>
      </c>
      <c r="C1345" s="83" t="s">
        <v>503</v>
      </c>
      <c r="D1345" s="83" t="s">
        <v>504</v>
      </c>
      <c r="E1345" s="84">
        <v>11785</v>
      </c>
      <c r="F1345" s="85">
        <v>25.338000000000001</v>
      </c>
      <c r="G1345" s="84">
        <v>236.2</v>
      </c>
      <c r="H1345" s="86">
        <f t="shared" si="80"/>
        <v>705312.87546000001</v>
      </c>
      <c r="I1345" s="77">
        <f t="shared" si="81"/>
        <v>11785</v>
      </c>
      <c r="J1345" s="77">
        <f t="shared" si="82"/>
        <v>298608.33</v>
      </c>
      <c r="K1345" s="77">
        <f t="shared" si="83"/>
        <v>0</v>
      </c>
    </row>
    <row r="1346" spans="1:11" s="77" customFormat="1">
      <c r="A1346" s="82">
        <v>2016</v>
      </c>
      <c r="B1346" s="82">
        <v>3396</v>
      </c>
      <c r="C1346" s="83" t="s">
        <v>503</v>
      </c>
      <c r="D1346" s="83" t="s">
        <v>504</v>
      </c>
      <c r="E1346" s="84">
        <v>11586</v>
      </c>
      <c r="F1346" s="85">
        <v>26.655999999999999</v>
      </c>
      <c r="G1346" s="84">
        <v>262.10000000000002</v>
      </c>
      <c r="H1346" s="86">
        <f t="shared" si="80"/>
        <v>809460.24633600016</v>
      </c>
      <c r="I1346" s="77">
        <f t="shared" si="81"/>
        <v>11586</v>
      </c>
      <c r="J1346" s="77">
        <f t="shared" si="82"/>
        <v>308836.41599999997</v>
      </c>
      <c r="K1346" s="77">
        <f t="shared" si="83"/>
        <v>0</v>
      </c>
    </row>
    <row r="1347" spans="1:11" s="77" customFormat="1">
      <c r="A1347" s="82">
        <v>2016</v>
      </c>
      <c r="B1347" s="82">
        <v>3399</v>
      </c>
      <c r="C1347" s="83" t="s">
        <v>503</v>
      </c>
      <c r="D1347" s="83" t="s">
        <v>504</v>
      </c>
      <c r="E1347" s="84">
        <v>118081</v>
      </c>
      <c r="F1347" s="85">
        <v>24.263999999999999</v>
      </c>
      <c r="G1347" s="84">
        <v>236</v>
      </c>
      <c r="H1347" s="86">
        <f t="shared" si="80"/>
        <v>6761677.0262399996</v>
      </c>
      <c r="I1347" s="77">
        <f t="shared" si="81"/>
        <v>118081</v>
      </c>
      <c r="J1347" s="77">
        <f t="shared" si="82"/>
        <v>2865117.3840000001</v>
      </c>
      <c r="K1347" s="77">
        <f t="shared" si="83"/>
        <v>0</v>
      </c>
    </row>
    <row r="1348" spans="1:11" s="77" customFormat="1">
      <c r="A1348" s="82">
        <v>2016</v>
      </c>
      <c r="B1348" s="82">
        <v>3399</v>
      </c>
      <c r="C1348" s="83" t="s">
        <v>503</v>
      </c>
      <c r="D1348" s="83" t="s">
        <v>504</v>
      </c>
      <c r="E1348" s="84">
        <v>75673</v>
      </c>
      <c r="F1348" s="85">
        <v>22.736000000000001</v>
      </c>
      <c r="G1348" s="84">
        <v>211</v>
      </c>
      <c r="H1348" s="86">
        <f t="shared" si="80"/>
        <v>3630257.8020799998</v>
      </c>
      <c r="I1348" s="77">
        <f t="shared" si="81"/>
        <v>75673</v>
      </c>
      <c r="J1348" s="77">
        <f t="shared" si="82"/>
        <v>1720501.328</v>
      </c>
      <c r="K1348" s="77">
        <f t="shared" si="83"/>
        <v>0</v>
      </c>
    </row>
    <row r="1349" spans="1:11" s="77" customFormat="1">
      <c r="A1349" s="82">
        <v>2016</v>
      </c>
      <c r="B1349" s="82">
        <v>3399</v>
      </c>
      <c r="C1349" s="83" t="s">
        <v>503</v>
      </c>
      <c r="D1349" s="83" t="s">
        <v>504</v>
      </c>
      <c r="E1349" s="84">
        <v>33289</v>
      </c>
      <c r="F1349" s="85">
        <v>23.074000000000002</v>
      </c>
      <c r="G1349" s="84">
        <v>239.8</v>
      </c>
      <c r="H1349" s="86">
        <f t="shared" si="80"/>
        <v>1841928.7056280002</v>
      </c>
      <c r="I1349" s="77">
        <f t="shared" si="81"/>
        <v>33289</v>
      </c>
      <c r="J1349" s="77">
        <f t="shared" si="82"/>
        <v>768110.38600000006</v>
      </c>
      <c r="K1349" s="77">
        <f t="shared" si="83"/>
        <v>0</v>
      </c>
    </row>
    <row r="1350" spans="1:11" s="77" customFormat="1">
      <c r="A1350" s="82">
        <v>2016</v>
      </c>
      <c r="B1350" s="82">
        <v>3407</v>
      </c>
      <c r="C1350" s="83" t="s">
        <v>503</v>
      </c>
      <c r="D1350" s="83" t="s">
        <v>504</v>
      </c>
      <c r="E1350" s="84">
        <v>33516</v>
      </c>
      <c r="F1350" s="85">
        <v>23.547999999999998</v>
      </c>
      <c r="G1350" s="84">
        <v>214.7</v>
      </c>
      <c r="H1350" s="86">
        <f t="shared" si="80"/>
        <v>1694487.0468959997</v>
      </c>
      <c r="I1350" s="77">
        <f t="shared" si="81"/>
        <v>33516</v>
      </c>
      <c r="J1350" s="77">
        <f t="shared" si="82"/>
        <v>789234.76799999992</v>
      </c>
      <c r="K1350" s="77">
        <f t="shared" si="83"/>
        <v>0</v>
      </c>
    </row>
    <row r="1351" spans="1:11" s="77" customFormat="1">
      <c r="A1351" s="82">
        <v>2016</v>
      </c>
      <c r="B1351" s="82">
        <v>3407</v>
      </c>
      <c r="C1351" s="83" t="s">
        <v>513</v>
      </c>
      <c r="D1351" s="83" t="s">
        <v>504</v>
      </c>
      <c r="E1351" s="84">
        <v>43913</v>
      </c>
      <c r="F1351" s="85">
        <v>18.058</v>
      </c>
      <c r="G1351" s="84">
        <v>238.6</v>
      </c>
      <c r="H1351" s="86">
        <f t="shared" ref="H1351:H1414" si="84">IF(I1351="","",G1351/100*F1351*E1351)</f>
        <v>1892052.5562439999</v>
      </c>
      <c r="I1351" s="77">
        <f t="shared" ref="I1351:I1414" si="85">IF(OR(G1351=".",F1351=".",E1351="."),"",E1351)</f>
        <v>43913</v>
      </c>
      <c r="J1351" s="77">
        <f t="shared" ref="J1351:J1414" si="86">IF(I1351="","",F1351*I1351)</f>
        <v>792980.95400000003</v>
      </c>
      <c r="K1351" s="77">
        <f t="shared" ref="K1351:K1414" si="87">IF(C1351="LIG",1,0)</f>
        <v>0</v>
      </c>
    </row>
    <row r="1352" spans="1:11" s="77" customFormat="1">
      <c r="A1352" s="82">
        <v>2016</v>
      </c>
      <c r="B1352" s="82">
        <v>3470</v>
      </c>
      <c r="C1352" s="83" t="s">
        <v>513</v>
      </c>
      <c r="D1352" s="83" t="s">
        <v>504</v>
      </c>
      <c r="E1352" s="84">
        <v>15176</v>
      </c>
      <c r="F1352" s="85">
        <v>17.7</v>
      </c>
      <c r="G1352" s="84" t="s">
        <v>514</v>
      </c>
      <c r="H1352" s="86" t="str">
        <f t="shared" si="84"/>
        <v/>
      </c>
      <c r="I1352" s="77" t="str">
        <f t="shared" si="85"/>
        <v/>
      </c>
      <c r="J1352" s="77" t="str">
        <f t="shared" si="86"/>
        <v/>
      </c>
      <c r="K1352" s="77">
        <f t="shared" si="87"/>
        <v>0</v>
      </c>
    </row>
    <row r="1353" spans="1:11" s="77" customFormat="1">
      <c r="A1353" s="82">
        <v>2016</v>
      </c>
      <c r="B1353" s="82">
        <v>3470</v>
      </c>
      <c r="C1353" s="83" t="s">
        <v>513</v>
      </c>
      <c r="D1353" s="83" t="s">
        <v>504</v>
      </c>
      <c r="E1353" s="84">
        <v>151603</v>
      </c>
      <c r="F1353" s="85">
        <v>16.48</v>
      </c>
      <c r="G1353" s="84" t="s">
        <v>514</v>
      </c>
      <c r="H1353" s="86" t="str">
        <f t="shared" si="84"/>
        <v/>
      </c>
      <c r="I1353" s="77" t="str">
        <f t="shared" si="85"/>
        <v/>
      </c>
      <c r="J1353" s="77" t="str">
        <f t="shared" si="86"/>
        <v/>
      </c>
      <c r="K1353" s="77">
        <f t="shared" si="87"/>
        <v>0</v>
      </c>
    </row>
    <row r="1354" spans="1:11" s="77" customFormat="1">
      <c r="A1354" s="82">
        <v>2016</v>
      </c>
      <c r="B1354" s="82">
        <v>3470</v>
      </c>
      <c r="C1354" s="83" t="s">
        <v>513</v>
      </c>
      <c r="D1354" s="83" t="s">
        <v>504</v>
      </c>
      <c r="E1354" s="84">
        <v>75720</v>
      </c>
      <c r="F1354" s="85">
        <v>16.84</v>
      </c>
      <c r="G1354" s="84" t="s">
        <v>514</v>
      </c>
      <c r="H1354" s="86" t="str">
        <f t="shared" si="84"/>
        <v/>
      </c>
      <c r="I1354" s="77" t="str">
        <f t="shared" si="85"/>
        <v/>
      </c>
      <c r="J1354" s="77" t="str">
        <f t="shared" si="86"/>
        <v/>
      </c>
      <c r="K1354" s="77">
        <f t="shared" si="87"/>
        <v>0</v>
      </c>
    </row>
    <row r="1355" spans="1:11" s="77" customFormat="1">
      <c r="A1355" s="82">
        <v>2016</v>
      </c>
      <c r="B1355" s="82">
        <v>3470</v>
      </c>
      <c r="C1355" s="83" t="s">
        <v>513</v>
      </c>
      <c r="D1355" s="83" t="s">
        <v>504</v>
      </c>
      <c r="E1355" s="84">
        <v>30196</v>
      </c>
      <c r="F1355" s="85">
        <v>16.579999999999998</v>
      </c>
      <c r="G1355" s="84" t="s">
        <v>514</v>
      </c>
      <c r="H1355" s="86" t="str">
        <f t="shared" si="84"/>
        <v/>
      </c>
      <c r="I1355" s="77" t="str">
        <f t="shared" si="85"/>
        <v/>
      </c>
      <c r="J1355" s="77" t="str">
        <f t="shared" si="86"/>
        <v/>
      </c>
      <c r="K1355" s="77">
        <f t="shared" si="87"/>
        <v>0</v>
      </c>
    </row>
    <row r="1356" spans="1:11" s="77" customFormat="1">
      <c r="A1356" s="82">
        <v>2016</v>
      </c>
      <c r="B1356" s="82">
        <v>3470</v>
      </c>
      <c r="C1356" s="83" t="s">
        <v>513</v>
      </c>
      <c r="D1356" s="83" t="s">
        <v>504</v>
      </c>
      <c r="E1356" s="84">
        <v>60480</v>
      </c>
      <c r="F1356" s="85">
        <v>16.739999999999998</v>
      </c>
      <c r="G1356" s="84" t="s">
        <v>514</v>
      </c>
      <c r="H1356" s="86" t="str">
        <f t="shared" si="84"/>
        <v/>
      </c>
      <c r="I1356" s="77" t="str">
        <f t="shared" si="85"/>
        <v/>
      </c>
      <c r="J1356" s="77" t="str">
        <f t="shared" si="86"/>
        <v/>
      </c>
      <c r="K1356" s="77">
        <f t="shared" si="87"/>
        <v>0</v>
      </c>
    </row>
    <row r="1357" spans="1:11" s="77" customFormat="1">
      <c r="A1357" s="82">
        <v>2016</v>
      </c>
      <c r="B1357" s="82">
        <v>3497</v>
      </c>
      <c r="C1357" s="83" t="s">
        <v>513</v>
      </c>
      <c r="D1357" s="83" t="s">
        <v>504</v>
      </c>
      <c r="E1357" s="84">
        <v>364612</v>
      </c>
      <c r="F1357" s="85">
        <v>16.760000000000002</v>
      </c>
      <c r="G1357" s="84" t="s">
        <v>514</v>
      </c>
      <c r="H1357" s="86" t="str">
        <f t="shared" si="84"/>
        <v/>
      </c>
      <c r="I1357" s="77" t="str">
        <f t="shared" si="85"/>
        <v/>
      </c>
      <c r="J1357" s="77" t="str">
        <f t="shared" si="86"/>
        <v/>
      </c>
      <c r="K1357" s="77">
        <f t="shared" si="87"/>
        <v>0</v>
      </c>
    </row>
    <row r="1358" spans="1:11" s="77" customFormat="1">
      <c r="A1358" s="82">
        <v>2016</v>
      </c>
      <c r="B1358" s="82">
        <v>3497</v>
      </c>
      <c r="C1358" s="83" t="s">
        <v>512</v>
      </c>
      <c r="D1358" s="83" t="s">
        <v>504</v>
      </c>
      <c r="E1358" s="84">
        <v>99846</v>
      </c>
      <c r="F1358" s="85">
        <v>12.43</v>
      </c>
      <c r="G1358" s="84" t="s">
        <v>514</v>
      </c>
      <c r="H1358" s="86" t="str">
        <f t="shared" si="84"/>
        <v/>
      </c>
      <c r="I1358" s="77" t="str">
        <f t="shared" si="85"/>
        <v/>
      </c>
      <c r="J1358" s="77" t="str">
        <f t="shared" si="86"/>
        <v/>
      </c>
      <c r="K1358" s="77">
        <f t="shared" si="87"/>
        <v>1</v>
      </c>
    </row>
    <row r="1359" spans="1:11" s="77" customFormat="1">
      <c r="A1359" s="82">
        <v>2016</v>
      </c>
      <c r="B1359" s="82">
        <v>3797</v>
      </c>
      <c r="C1359" s="83" t="s">
        <v>503</v>
      </c>
      <c r="D1359" s="83" t="s">
        <v>504</v>
      </c>
      <c r="E1359" s="84">
        <v>11750</v>
      </c>
      <c r="F1359" s="85">
        <v>24.704000000000001</v>
      </c>
      <c r="G1359" s="84">
        <v>319.3</v>
      </c>
      <c r="H1359" s="86">
        <f t="shared" si="84"/>
        <v>926838.49600000004</v>
      </c>
      <c r="I1359" s="77">
        <f t="shared" si="85"/>
        <v>11750</v>
      </c>
      <c r="J1359" s="77">
        <f t="shared" si="86"/>
        <v>290272</v>
      </c>
      <c r="K1359" s="77">
        <f t="shared" si="87"/>
        <v>0</v>
      </c>
    </row>
    <row r="1360" spans="1:11" s="77" customFormat="1">
      <c r="A1360" s="82">
        <v>2016</v>
      </c>
      <c r="B1360" s="82">
        <v>3797</v>
      </c>
      <c r="C1360" s="83" t="s">
        <v>503</v>
      </c>
      <c r="D1360" s="83" t="s">
        <v>504</v>
      </c>
      <c r="E1360" s="84">
        <v>11703</v>
      </c>
      <c r="F1360" s="85">
        <v>25.007999999999999</v>
      </c>
      <c r="G1360" s="84">
        <v>332.2</v>
      </c>
      <c r="H1360" s="86">
        <f t="shared" si="84"/>
        <v>972245.16892800003</v>
      </c>
      <c r="I1360" s="77">
        <f t="shared" si="85"/>
        <v>11703</v>
      </c>
      <c r="J1360" s="77">
        <f t="shared" si="86"/>
        <v>292668.62400000001</v>
      </c>
      <c r="K1360" s="77">
        <f t="shared" si="87"/>
        <v>0</v>
      </c>
    </row>
    <row r="1361" spans="1:11" s="77" customFormat="1">
      <c r="A1361" s="82">
        <v>2016</v>
      </c>
      <c r="B1361" s="82">
        <v>3797</v>
      </c>
      <c r="C1361" s="83" t="s">
        <v>503</v>
      </c>
      <c r="D1361" s="83" t="s">
        <v>504</v>
      </c>
      <c r="E1361" s="84">
        <v>11766</v>
      </c>
      <c r="F1361" s="85">
        <v>24.434000000000001</v>
      </c>
      <c r="G1361" s="84">
        <v>320.2</v>
      </c>
      <c r="H1361" s="86">
        <f t="shared" si="84"/>
        <v>920544.40168799995</v>
      </c>
      <c r="I1361" s="77">
        <f t="shared" si="85"/>
        <v>11766</v>
      </c>
      <c r="J1361" s="77">
        <f t="shared" si="86"/>
        <v>287490.44400000002</v>
      </c>
      <c r="K1361" s="77">
        <f t="shared" si="87"/>
        <v>0</v>
      </c>
    </row>
    <row r="1362" spans="1:11" s="77" customFormat="1">
      <c r="A1362" s="82">
        <v>2016</v>
      </c>
      <c r="B1362" s="82">
        <v>3797</v>
      </c>
      <c r="C1362" s="83" t="s">
        <v>503</v>
      </c>
      <c r="D1362" s="83" t="s">
        <v>504</v>
      </c>
      <c r="E1362" s="84">
        <v>11823</v>
      </c>
      <c r="F1362" s="85">
        <v>24.802</v>
      </c>
      <c r="G1362" s="84">
        <v>316.10000000000002</v>
      </c>
      <c r="H1362" s="86">
        <f t="shared" si="84"/>
        <v>926912.81940600008</v>
      </c>
      <c r="I1362" s="77">
        <f t="shared" si="85"/>
        <v>11823</v>
      </c>
      <c r="J1362" s="77">
        <f t="shared" si="86"/>
        <v>293234.04599999997</v>
      </c>
      <c r="K1362" s="77">
        <f t="shared" si="87"/>
        <v>0</v>
      </c>
    </row>
    <row r="1363" spans="1:11" s="77" customFormat="1">
      <c r="A1363" s="82">
        <v>2016</v>
      </c>
      <c r="B1363" s="82">
        <v>3797</v>
      </c>
      <c r="C1363" s="83" t="s">
        <v>503</v>
      </c>
      <c r="D1363" s="83" t="s">
        <v>504</v>
      </c>
      <c r="E1363" s="84">
        <v>11865</v>
      </c>
      <c r="F1363" s="85">
        <v>24.486000000000001</v>
      </c>
      <c r="G1363" s="84">
        <v>282.7</v>
      </c>
      <c r="H1363" s="86">
        <f t="shared" si="84"/>
        <v>821318.10453000013</v>
      </c>
      <c r="I1363" s="77">
        <f t="shared" si="85"/>
        <v>11865</v>
      </c>
      <c r="J1363" s="77">
        <f t="shared" si="86"/>
        <v>290526.39</v>
      </c>
      <c r="K1363" s="77">
        <f t="shared" si="87"/>
        <v>0</v>
      </c>
    </row>
    <row r="1364" spans="1:11" s="77" customFormat="1">
      <c r="A1364" s="82">
        <v>2016</v>
      </c>
      <c r="B1364" s="82">
        <v>3797</v>
      </c>
      <c r="C1364" s="83" t="s">
        <v>503</v>
      </c>
      <c r="D1364" s="83" t="s">
        <v>504</v>
      </c>
      <c r="E1364" s="84">
        <v>11958</v>
      </c>
      <c r="F1364" s="85">
        <v>24.908000000000001</v>
      </c>
      <c r="G1364" s="84">
        <v>319.39999999999998</v>
      </c>
      <c r="H1364" s="86">
        <f t="shared" si="84"/>
        <v>951332.465616</v>
      </c>
      <c r="I1364" s="77">
        <f t="shared" si="85"/>
        <v>11958</v>
      </c>
      <c r="J1364" s="77">
        <f t="shared" si="86"/>
        <v>297849.864</v>
      </c>
      <c r="K1364" s="77">
        <f t="shared" si="87"/>
        <v>0</v>
      </c>
    </row>
    <row r="1365" spans="1:11" s="77" customFormat="1">
      <c r="A1365" s="82">
        <v>2016</v>
      </c>
      <c r="B1365" s="82">
        <v>3797</v>
      </c>
      <c r="C1365" s="83" t="s">
        <v>503</v>
      </c>
      <c r="D1365" s="83" t="s">
        <v>504</v>
      </c>
      <c r="E1365" s="84">
        <v>12005</v>
      </c>
      <c r="F1365" s="85">
        <v>24.794</v>
      </c>
      <c r="G1365" s="84">
        <v>317.3</v>
      </c>
      <c r="H1365" s="86">
        <f t="shared" si="84"/>
        <v>944449.70081000007</v>
      </c>
      <c r="I1365" s="77">
        <f t="shared" si="85"/>
        <v>12005</v>
      </c>
      <c r="J1365" s="77">
        <f t="shared" si="86"/>
        <v>297651.97000000003</v>
      </c>
      <c r="K1365" s="77">
        <f t="shared" si="87"/>
        <v>0</v>
      </c>
    </row>
    <row r="1366" spans="1:11" s="77" customFormat="1">
      <c r="A1366" s="82">
        <v>2016</v>
      </c>
      <c r="B1366" s="82">
        <v>3797</v>
      </c>
      <c r="C1366" s="83" t="s">
        <v>503</v>
      </c>
      <c r="D1366" s="83" t="s">
        <v>504</v>
      </c>
      <c r="E1366" s="84">
        <v>59416</v>
      </c>
      <c r="F1366" s="85">
        <v>25.597000000000001</v>
      </c>
      <c r="G1366" s="84">
        <v>348.3</v>
      </c>
      <c r="H1366" s="86">
        <f t="shared" si="84"/>
        <v>5297194.9190159999</v>
      </c>
      <c r="I1366" s="77">
        <f t="shared" si="85"/>
        <v>59416</v>
      </c>
      <c r="J1366" s="77">
        <f t="shared" si="86"/>
        <v>1520871.3520000002</v>
      </c>
      <c r="K1366" s="77">
        <f t="shared" si="87"/>
        <v>0</v>
      </c>
    </row>
    <row r="1367" spans="1:11" s="77" customFormat="1">
      <c r="A1367" s="82">
        <v>2016</v>
      </c>
      <c r="B1367" s="82">
        <v>3797</v>
      </c>
      <c r="C1367" s="83" t="s">
        <v>503</v>
      </c>
      <c r="D1367" s="83" t="s">
        <v>504</v>
      </c>
      <c r="E1367" s="84">
        <v>11978</v>
      </c>
      <c r="F1367" s="85">
        <v>26.122</v>
      </c>
      <c r="G1367" s="84">
        <v>268.2</v>
      </c>
      <c r="H1367" s="86">
        <f t="shared" si="84"/>
        <v>839169.14551199996</v>
      </c>
      <c r="I1367" s="77">
        <f t="shared" si="85"/>
        <v>11978</v>
      </c>
      <c r="J1367" s="77">
        <f t="shared" si="86"/>
        <v>312889.31599999999</v>
      </c>
      <c r="K1367" s="77">
        <f t="shared" si="87"/>
        <v>0</v>
      </c>
    </row>
    <row r="1368" spans="1:11" s="77" customFormat="1">
      <c r="A1368" s="82">
        <v>2016</v>
      </c>
      <c r="B1368" s="82">
        <v>3797</v>
      </c>
      <c r="C1368" s="83" t="s">
        <v>503</v>
      </c>
      <c r="D1368" s="83" t="s">
        <v>504</v>
      </c>
      <c r="E1368" s="84">
        <v>24000</v>
      </c>
      <c r="F1368" s="85">
        <v>26.04</v>
      </c>
      <c r="G1368" s="84">
        <v>299.7</v>
      </c>
      <c r="H1368" s="86">
        <f t="shared" si="84"/>
        <v>1873005.1199999999</v>
      </c>
      <c r="I1368" s="77">
        <f t="shared" si="85"/>
        <v>24000</v>
      </c>
      <c r="J1368" s="77">
        <f t="shared" si="86"/>
        <v>624960</v>
      </c>
      <c r="K1368" s="77">
        <f t="shared" si="87"/>
        <v>0</v>
      </c>
    </row>
    <row r="1369" spans="1:11" s="77" customFormat="1">
      <c r="A1369" s="82">
        <v>2016</v>
      </c>
      <c r="B1369" s="82">
        <v>3797</v>
      </c>
      <c r="C1369" s="83" t="s">
        <v>503</v>
      </c>
      <c r="D1369" s="83" t="s">
        <v>504</v>
      </c>
      <c r="E1369" s="84">
        <v>71640</v>
      </c>
      <c r="F1369" s="85">
        <v>26.007000000000001</v>
      </c>
      <c r="G1369" s="84">
        <v>342.3</v>
      </c>
      <c r="H1369" s="86">
        <f t="shared" si="84"/>
        <v>6377533.2860400006</v>
      </c>
      <c r="I1369" s="77">
        <f t="shared" si="85"/>
        <v>71640</v>
      </c>
      <c r="J1369" s="77">
        <f t="shared" si="86"/>
        <v>1863141.4800000002</v>
      </c>
      <c r="K1369" s="77">
        <f t="shared" si="87"/>
        <v>0</v>
      </c>
    </row>
    <row r="1370" spans="1:11" s="77" customFormat="1">
      <c r="A1370" s="82">
        <v>2016</v>
      </c>
      <c r="B1370" s="82">
        <v>3797</v>
      </c>
      <c r="C1370" s="83" t="s">
        <v>503</v>
      </c>
      <c r="D1370" s="83" t="s">
        <v>504</v>
      </c>
      <c r="E1370" s="84">
        <v>12060</v>
      </c>
      <c r="F1370" s="85">
        <v>25.05</v>
      </c>
      <c r="G1370" s="84">
        <v>274.3</v>
      </c>
      <c r="H1370" s="86">
        <f t="shared" si="84"/>
        <v>828668.5290000001</v>
      </c>
      <c r="I1370" s="77">
        <f t="shared" si="85"/>
        <v>12060</v>
      </c>
      <c r="J1370" s="77">
        <f t="shared" si="86"/>
        <v>302103</v>
      </c>
      <c r="K1370" s="77">
        <f t="shared" si="87"/>
        <v>0</v>
      </c>
    </row>
    <row r="1371" spans="1:11" s="77" customFormat="1">
      <c r="A1371" s="82">
        <v>2016</v>
      </c>
      <c r="B1371" s="82">
        <v>3845</v>
      </c>
      <c r="C1371" s="83" t="s">
        <v>513</v>
      </c>
      <c r="D1371" s="83" t="s">
        <v>504</v>
      </c>
      <c r="E1371" s="84">
        <v>263343</v>
      </c>
      <c r="F1371" s="85">
        <v>17.41</v>
      </c>
      <c r="G1371" s="84" t="s">
        <v>514</v>
      </c>
      <c r="H1371" s="86" t="str">
        <f t="shared" si="84"/>
        <v/>
      </c>
      <c r="I1371" s="77" t="str">
        <f t="shared" si="85"/>
        <v/>
      </c>
      <c r="J1371" s="77" t="str">
        <f t="shared" si="86"/>
        <v/>
      </c>
      <c r="K1371" s="77">
        <f t="shared" si="87"/>
        <v>0</v>
      </c>
    </row>
    <row r="1372" spans="1:11" s="77" customFormat="1">
      <c r="A1372" s="82">
        <v>2016</v>
      </c>
      <c r="B1372" s="82">
        <v>3845</v>
      </c>
      <c r="C1372" s="83" t="s">
        <v>513</v>
      </c>
      <c r="D1372" s="83" t="s">
        <v>504</v>
      </c>
      <c r="E1372" s="84">
        <v>29493</v>
      </c>
      <c r="F1372" s="85">
        <v>16.489999999999998</v>
      </c>
      <c r="G1372" s="84" t="s">
        <v>514</v>
      </c>
      <c r="H1372" s="86" t="str">
        <f t="shared" si="84"/>
        <v/>
      </c>
      <c r="I1372" s="77" t="str">
        <f t="shared" si="85"/>
        <v/>
      </c>
      <c r="J1372" s="77" t="str">
        <f t="shared" si="86"/>
        <v/>
      </c>
      <c r="K1372" s="77">
        <f t="shared" si="87"/>
        <v>0</v>
      </c>
    </row>
    <row r="1373" spans="1:11" s="77" customFormat="1">
      <c r="A1373" s="82">
        <v>2016</v>
      </c>
      <c r="B1373" s="82">
        <v>3845</v>
      </c>
      <c r="C1373" s="83" t="s">
        <v>515</v>
      </c>
      <c r="D1373" s="83" t="s">
        <v>504</v>
      </c>
      <c r="E1373" s="84">
        <v>9229</v>
      </c>
      <c r="F1373" s="85">
        <v>15.43</v>
      </c>
      <c r="G1373" s="84" t="s">
        <v>514</v>
      </c>
      <c r="H1373" s="86" t="str">
        <f t="shared" si="84"/>
        <v/>
      </c>
      <c r="I1373" s="77" t="str">
        <f t="shared" si="85"/>
        <v/>
      </c>
      <c r="J1373" s="77" t="str">
        <f t="shared" si="86"/>
        <v/>
      </c>
      <c r="K1373" s="77">
        <f t="shared" si="87"/>
        <v>0</v>
      </c>
    </row>
    <row r="1374" spans="1:11" s="77" customFormat="1">
      <c r="A1374" s="82">
        <v>2016</v>
      </c>
      <c r="B1374" s="82">
        <v>3935</v>
      </c>
      <c r="C1374" s="83" t="s">
        <v>503</v>
      </c>
      <c r="D1374" s="83" t="s">
        <v>504</v>
      </c>
      <c r="E1374" s="84">
        <v>4882</v>
      </c>
      <c r="F1374" s="85">
        <v>24.393999999999998</v>
      </c>
      <c r="G1374" s="84">
        <v>254.9</v>
      </c>
      <c r="H1374" s="86">
        <f t="shared" si="84"/>
        <v>303564.25389199995</v>
      </c>
      <c r="I1374" s="77">
        <f t="shared" si="85"/>
        <v>4882</v>
      </c>
      <c r="J1374" s="77">
        <f t="shared" si="86"/>
        <v>119091.50799999999</v>
      </c>
      <c r="K1374" s="77">
        <f t="shared" si="87"/>
        <v>0</v>
      </c>
    </row>
    <row r="1375" spans="1:11" s="77" customFormat="1">
      <c r="A1375" s="82">
        <v>2016</v>
      </c>
      <c r="B1375" s="82">
        <v>3935</v>
      </c>
      <c r="C1375" s="83" t="s">
        <v>503</v>
      </c>
      <c r="D1375" s="83" t="s">
        <v>504</v>
      </c>
      <c r="E1375" s="84">
        <v>56101</v>
      </c>
      <c r="F1375" s="85">
        <v>24.007999999999999</v>
      </c>
      <c r="G1375" s="84">
        <v>217.7</v>
      </c>
      <c r="H1375" s="86">
        <f t="shared" si="84"/>
        <v>2932142.1030160002</v>
      </c>
      <c r="I1375" s="77">
        <f t="shared" si="85"/>
        <v>56101</v>
      </c>
      <c r="J1375" s="77">
        <f t="shared" si="86"/>
        <v>1346872.808</v>
      </c>
      <c r="K1375" s="77">
        <f t="shared" si="87"/>
        <v>0</v>
      </c>
    </row>
    <row r="1376" spans="1:11" s="77" customFormat="1">
      <c r="A1376" s="82">
        <v>2016</v>
      </c>
      <c r="B1376" s="82">
        <v>3935</v>
      </c>
      <c r="C1376" s="83" t="s">
        <v>503</v>
      </c>
      <c r="D1376" s="83" t="s">
        <v>504</v>
      </c>
      <c r="E1376" s="84">
        <v>56101</v>
      </c>
      <c r="F1376" s="85">
        <v>24.007999999999999</v>
      </c>
      <c r="G1376" s="84">
        <v>217.7</v>
      </c>
      <c r="H1376" s="86">
        <f t="shared" si="84"/>
        <v>2932142.1030160002</v>
      </c>
      <c r="I1376" s="77">
        <f t="shared" si="85"/>
        <v>56101</v>
      </c>
      <c r="J1376" s="77">
        <f t="shared" si="86"/>
        <v>1346872.808</v>
      </c>
      <c r="K1376" s="77">
        <f t="shared" si="87"/>
        <v>0</v>
      </c>
    </row>
    <row r="1377" spans="1:11" s="77" customFormat="1">
      <c r="A1377" s="82">
        <v>2016</v>
      </c>
      <c r="B1377" s="82">
        <v>3935</v>
      </c>
      <c r="C1377" s="83" t="s">
        <v>503</v>
      </c>
      <c r="D1377" s="83" t="s">
        <v>504</v>
      </c>
      <c r="E1377" s="84">
        <v>33136</v>
      </c>
      <c r="F1377" s="85">
        <v>24.231999999999999</v>
      </c>
      <c r="G1377" s="84">
        <v>223.9</v>
      </c>
      <c r="H1377" s="86">
        <f t="shared" si="84"/>
        <v>1797808.5249279998</v>
      </c>
      <c r="I1377" s="77">
        <f t="shared" si="85"/>
        <v>33136</v>
      </c>
      <c r="J1377" s="77">
        <f t="shared" si="86"/>
        <v>802951.55200000003</v>
      </c>
      <c r="K1377" s="77">
        <f t="shared" si="87"/>
        <v>0</v>
      </c>
    </row>
    <row r="1378" spans="1:11" s="77" customFormat="1">
      <c r="A1378" s="82">
        <v>2016</v>
      </c>
      <c r="B1378" s="82">
        <v>3935</v>
      </c>
      <c r="C1378" s="83" t="s">
        <v>503</v>
      </c>
      <c r="D1378" s="83" t="s">
        <v>504</v>
      </c>
      <c r="E1378" s="84">
        <v>22732</v>
      </c>
      <c r="F1378" s="85">
        <v>24.146000000000001</v>
      </c>
      <c r="G1378" s="84">
        <v>257.10000000000002</v>
      </c>
      <c r="H1378" s="86">
        <f t="shared" si="84"/>
        <v>1411188.1479120001</v>
      </c>
      <c r="I1378" s="77">
        <f t="shared" si="85"/>
        <v>22732</v>
      </c>
      <c r="J1378" s="77">
        <f t="shared" si="86"/>
        <v>548886.87199999997</v>
      </c>
      <c r="K1378" s="77">
        <f t="shared" si="87"/>
        <v>0</v>
      </c>
    </row>
    <row r="1379" spans="1:11" s="77" customFormat="1">
      <c r="A1379" s="82">
        <v>2016</v>
      </c>
      <c r="B1379" s="82">
        <v>3935</v>
      </c>
      <c r="C1379" s="83" t="s">
        <v>503</v>
      </c>
      <c r="D1379" s="83" t="s">
        <v>504</v>
      </c>
      <c r="E1379" s="84">
        <v>4882</v>
      </c>
      <c r="F1379" s="85">
        <v>24.393999999999998</v>
      </c>
      <c r="G1379" s="84">
        <v>254.9</v>
      </c>
      <c r="H1379" s="86">
        <f t="shared" si="84"/>
        <v>303564.25389199995</v>
      </c>
      <c r="I1379" s="77">
        <f t="shared" si="85"/>
        <v>4882</v>
      </c>
      <c r="J1379" s="77">
        <f t="shared" si="86"/>
        <v>119091.50799999999</v>
      </c>
      <c r="K1379" s="77">
        <f t="shared" si="87"/>
        <v>0</v>
      </c>
    </row>
    <row r="1380" spans="1:11" s="77" customFormat="1">
      <c r="A1380" s="82">
        <v>2016</v>
      </c>
      <c r="B1380" s="82">
        <v>3935</v>
      </c>
      <c r="C1380" s="83" t="s">
        <v>503</v>
      </c>
      <c r="D1380" s="83" t="s">
        <v>504</v>
      </c>
      <c r="E1380" s="84">
        <v>110635</v>
      </c>
      <c r="F1380" s="85">
        <v>25.085999999999999</v>
      </c>
      <c r="G1380" s="84">
        <v>191.6</v>
      </c>
      <c r="H1380" s="86">
        <f t="shared" si="84"/>
        <v>5317646.4927599998</v>
      </c>
      <c r="I1380" s="77">
        <f t="shared" si="85"/>
        <v>110635</v>
      </c>
      <c r="J1380" s="77">
        <f t="shared" si="86"/>
        <v>2775389.61</v>
      </c>
      <c r="K1380" s="77">
        <f t="shared" si="87"/>
        <v>0</v>
      </c>
    </row>
    <row r="1381" spans="1:11" s="77" customFormat="1">
      <c r="A1381" s="82">
        <v>2016</v>
      </c>
      <c r="B1381" s="82">
        <v>3935</v>
      </c>
      <c r="C1381" s="83" t="s">
        <v>503</v>
      </c>
      <c r="D1381" s="83" t="s">
        <v>504</v>
      </c>
      <c r="E1381" s="84">
        <v>136765</v>
      </c>
      <c r="F1381" s="85">
        <v>25.23</v>
      </c>
      <c r="G1381" s="84">
        <v>191.5</v>
      </c>
      <c r="H1381" s="86">
        <f t="shared" si="84"/>
        <v>6607862.5192499999</v>
      </c>
      <c r="I1381" s="77">
        <f t="shared" si="85"/>
        <v>136765</v>
      </c>
      <c r="J1381" s="77">
        <f t="shared" si="86"/>
        <v>3450580.95</v>
      </c>
      <c r="K1381" s="77">
        <f t="shared" si="87"/>
        <v>0</v>
      </c>
    </row>
    <row r="1382" spans="1:11" s="77" customFormat="1">
      <c r="A1382" s="82">
        <v>2016</v>
      </c>
      <c r="B1382" s="82">
        <v>3935</v>
      </c>
      <c r="C1382" s="83" t="s">
        <v>503</v>
      </c>
      <c r="D1382" s="83" t="s">
        <v>504</v>
      </c>
      <c r="E1382" s="84">
        <v>45665</v>
      </c>
      <c r="F1382" s="85">
        <v>25.01</v>
      </c>
      <c r="G1382" s="84">
        <v>186.3</v>
      </c>
      <c r="H1382" s="86">
        <f t="shared" si="84"/>
        <v>2127698.1139500006</v>
      </c>
      <c r="I1382" s="77">
        <f t="shared" si="85"/>
        <v>45665</v>
      </c>
      <c r="J1382" s="77">
        <f t="shared" si="86"/>
        <v>1142081.6500000001</v>
      </c>
      <c r="K1382" s="77">
        <f t="shared" si="87"/>
        <v>0</v>
      </c>
    </row>
    <row r="1383" spans="1:11" s="77" customFormat="1">
      <c r="A1383" s="82">
        <v>2016</v>
      </c>
      <c r="B1383" s="82">
        <v>3935</v>
      </c>
      <c r="C1383" s="83" t="s">
        <v>503</v>
      </c>
      <c r="D1383" s="83" t="s">
        <v>504</v>
      </c>
      <c r="E1383" s="84">
        <v>15236</v>
      </c>
      <c r="F1383" s="85">
        <v>23.606000000000002</v>
      </c>
      <c r="G1383" s="84">
        <v>221.8</v>
      </c>
      <c r="H1383" s="86">
        <f t="shared" si="84"/>
        <v>797728.13348800002</v>
      </c>
      <c r="I1383" s="77">
        <f t="shared" si="85"/>
        <v>15236</v>
      </c>
      <c r="J1383" s="77">
        <f t="shared" si="86"/>
        <v>359661.016</v>
      </c>
      <c r="K1383" s="77">
        <f t="shared" si="87"/>
        <v>0</v>
      </c>
    </row>
    <row r="1384" spans="1:11" s="77" customFormat="1">
      <c r="A1384" s="82">
        <v>2016</v>
      </c>
      <c r="B1384" s="82">
        <v>3935</v>
      </c>
      <c r="C1384" s="83" t="s">
        <v>503</v>
      </c>
      <c r="D1384" s="83" t="s">
        <v>504</v>
      </c>
      <c r="E1384" s="84">
        <v>802</v>
      </c>
      <c r="F1384" s="85">
        <v>23.606000000000002</v>
      </c>
      <c r="G1384" s="84">
        <v>221.8</v>
      </c>
      <c r="H1384" s="86">
        <f t="shared" si="84"/>
        <v>41991.202616000002</v>
      </c>
      <c r="I1384" s="77">
        <f t="shared" si="85"/>
        <v>802</v>
      </c>
      <c r="J1384" s="77">
        <f t="shared" si="86"/>
        <v>18932.012000000002</v>
      </c>
      <c r="K1384" s="77">
        <f t="shared" si="87"/>
        <v>0</v>
      </c>
    </row>
    <row r="1385" spans="1:11" s="77" customFormat="1">
      <c r="A1385" s="82">
        <v>2016</v>
      </c>
      <c r="B1385" s="82">
        <v>3935</v>
      </c>
      <c r="C1385" s="83" t="s">
        <v>503</v>
      </c>
      <c r="D1385" s="83" t="s">
        <v>504</v>
      </c>
      <c r="E1385" s="84">
        <v>56089</v>
      </c>
      <c r="F1385" s="85">
        <v>23.623999999999999</v>
      </c>
      <c r="G1385" s="84">
        <v>233.1</v>
      </c>
      <c r="H1385" s="86">
        <f t="shared" si="84"/>
        <v>3088683.475416</v>
      </c>
      <c r="I1385" s="77">
        <f t="shared" si="85"/>
        <v>56089</v>
      </c>
      <c r="J1385" s="77">
        <f t="shared" si="86"/>
        <v>1325046.5359999998</v>
      </c>
      <c r="K1385" s="77">
        <f t="shared" si="87"/>
        <v>0</v>
      </c>
    </row>
    <row r="1386" spans="1:11" s="77" customFormat="1">
      <c r="A1386" s="82">
        <v>2016</v>
      </c>
      <c r="B1386" s="82">
        <v>3935</v>
      </c>
      <c r="C1386" s="83" t="s">
        <v>503</v>
      </c>
      <c r="D1386" s="83" t="s">
        <v>504</v>
      </c>
      <c r="E1386" s="84">
        <v>11188</v>
      </c>
      <c r="F1386" s="85">
        <v>25.091999999999999</v>
      </c>
      <c r="G1386" s="84">
        <v>228.1</v>
      </c>
      <c r="H1386" s="86">
        <f t="shared" si="84"/>
        <v>640343.52417600004</v>
      </c>
      <c r="I1386" s="77">
        <f t="shared" si="85"/>
        <v>11188</v>
      </c>
      <c r="J1386" s="77">
        <f t="shared" si="86"/>
        <v>280729.29599999997</v>
      </c>
      <c r="K1386" s="77">
        <f t="shared" si="87"/>
        <v>0</v>
      </c>
    </row>
    <row r="1387" spans="1:11" s="77" customFormat="1">
      <c r="A1387" s="82">
        <v>2016</v>
      </c>
      <c r="B1387" s="82">
        <v>3943</v>
      </c>
      <c r="C1387" s="83" t="s">
        <v>503</v>
      </c>
      <c r="D1387" s="83" t="s">
        <v>504</v>
      </c>
      <c r="E1387" s="84">
        <v>34376</v>
      </c>
      <c r="F1387" s="85">
        <v>25.07</v>
      </c>
      <c r="G1387" s="84">
        <v>243.2</v>
      </c>
      <c r="H1387" s="86">
        <f t="shared" si="84"/>
        <v>2095912.9702399999</v>
      </c>
      <c r="I1387" s="77">
        <f t="shared" si="85"/>
        <v>34376</v>
      </c>
      <c r="J1387" s="77">
        <f t="shared" si="86"/>
        <v>861806.32000000007</v>
      </c>
      <c r="K1387" s="77">
        <f t="shared" si="87"/>
        <v>0</v>
      </c>
    </row>
    <row r="1388" spans="1:11" s="77" customFormat="1">
      <c r="A1388" s="82">
        <v>2016</v>
      </c>
      <c r="B1388" s="82">
        <v>3943</v>
      </c>
      <c r="C1388" s="83" t="s">
        <v>503</v>
      </c>
      <c r="D1388" s="83" t="s">
        <v>504</v>
      </c>
      <c r="E1388" s="84">
        <v>43045</v>
      </c>
      <c r="F1388" s="85">
        <v>26.05</v>
      </c>
      <c r="G1388" s="84">
        <v>173.9</v>
      </c>
      <c r="H1388" s="86">
        <f t="shared" si="84"/>
        <v>1949979.3927500003</v>
      </c>
      <c r="I1388" s="77">
        <f t="shared" si="85"/>
        <v>43045</v>
      </c>
      <c r="J1388" s="77">
        <f t="shared" si="86"/>
        <v>1121322.25</v>
      </c>
      <c r="K1388" s="77">
        <f t="shared" si="87"/>
        <v>0</v>
      </c>
    </row>
    <row r="1389" spans="1:11" s="77" customFormat="1">
      <c r="A1389" s="82">
        <v>2016</v>
      </c>
      <c r="B1389" s="82">
        <v>3943</v>
      </c>
      <c r="C1389" s="83" t="s">
        <v>503</v>
      </c>
      <c r="D1389" s="83" t="s">
        <v>504</v>
      </c>
      <c r="E1389" s="84">
        <v>70125</v>
      </c>
      <c r="F1389" s="85">
        <v>24.07</v>
      </c>
      <c r="G1389" s="84">
        <v>217.5</v>
      </c>
      <c r="H1389" s="86">
        <f t="shared" si="84"/>
        <v>3671201.53125</v>
      </c>
      <c r="I1389" s="77">
        <f t="shared" si="85"/>
        <v>70125</v>
      </c>
      <c r="J1389" s="77">
        <f t="shared" si="86"/>
        <v>1687908.75</v>
      </c>
      <c r="K1389" s="77">
        <f t="shared" si="87"/>
        <v>0</v>
      </c>
    </row>
    <row r="1390" spans="1:11" s="77" customFormat="1">
      <c r="A1390" s="82">
        <v>2016</v>
      </c>
      <c r="B1390" s="82">
        <v>3943</v>
      </c>
      <c r="C1390" s="83" t="s">
        <v>503</v>
      </c>
      <c r="D1390" s="83" t="s">
        <v>504</v>
      </c>
      <c r="E1390" s="84">
        <v>45874</v>
      </c>
      <c r="F1390" s="85">
        <v>25.13</v>
      </c>
      <c r="G1390" s="84">
        <v>331.9</v>
      </c>
      <c r="H1390" s="86">
        <f t="shared" si="84"/>
        <v>3826188.40478</v>
      </c>
      <c r="I1390" s="77">
        <f t="shared" si="85"/>
        <v>45874</v>
      </c>
      <c r="J1390" s="77">
        <f t="shared" si="86"/>
        <v>1152813.6199999999</v>
      </c>
      <c r="K1390" s="77">
        <f t="shared" si="87"/>
        <v>0</v>
      </c>
    </row>
    <row r="1391" spans="1:11" s="77" customFormat="1">
      <c r="A1391" s="82">
        <v>2016</v>
      </c>
      <c r="B1391" s="82">
        <v>3943</v>
      </c>
      <c r="C1391" s="83" t="s">
        <v>503</v>
      </c>
      <c r="D1391" s="83" t="s">
        <v>504</v>
      </c>
      <c r="E1391" s="84">
        <v>13932</v>
      </c>
      <c r="F1391" s="85">
        <v>25.08</v>
      </c>
      <c r="G1391" s="84">
        <v>240.4</v>
      </c>
      <c r="H1391" s="86">
        <f t="shared" si="84"/>
        <v>839992.60223999992</v>
      </c>
      <c r="I1391" s="77">
        <f t="shared" si="85"/>
        <v>13932</v>
      </c>
      <c r="J1391" s="77">
        <f t="shared" si="86"/>
        <v>349414.56</v>
      </c>
      <c r="K1391" s="77">
        <f t="shared" si="87"/>
        <v>0</v>
      </c>
    </row>
    <row r="1392" spans="1:11" s="77" customFormat="1">
      <c r="A1392" s="82">
        <v>2016</v>
      </c>
      <c r="B1392" s="82">
        <v>3944</v>
      </c>
      <c r="C1392" s="83" t="s">
        <v>503</v>
      </c>
      <c r="D1392" s="83" t="s">
        <v>504</v>
      </c>
      <c r="E1392" s="84">
        <v>428849</v>
      </c>
      <c r="F1392" s="85">
        <v>25.24</v>
      </c>
      <c r="G1392" s="84">
        <v>231.2</v>
      </c>
      <c r="H1392" s="86">
        <f t="shared" si="84"/>
        <v>25025431.933119997</v>
      </c>
      <c r="I1392" s="77">
        <f t="shared" si="85"/>
        <v>428849</v>
      </c>
      <c r="J1392" s="77">
        <f t="shared" si="86"/>
        <v>10824148.76</v>
      </c>
      <c r="K1392" s="77">
        <f t="shared" si="87"/>
        <v>0</v>
      </c>
    </row>
    <row r="1393" spans="1:11" s="77" customFormat="1">
      <c r="A1393" s="82">
        <v>2016</v>
      </c>
      <c r="B1393" s="82">
        <v>3948</v>
      </c>
      <c r="C1393" s="83" t="s">
        <v>503</v>
      </c>
      <c r="D1393" s="83" t="s">
        <v>504</v>
      </c>
      <c r="E1393" s="84">
        <v>14413</v>
      </c>
      <c r="F1393" s="85">
        <v>24.097999999999999</v>
      </c>
      <c r="G1393" s="84">
        <v>270</v>
      </c>
      <c r="H1393" s="86">
        <f t="shared" si="84"/>
        <v>937776.07979999995</v>
      </c>
      <c r="I1393" s="77">
        <f t="shared" si="85"/>
        <v>14413</v>
      </c>
      <c r="J1393" s="77">
        <f t="shared" si="86"/>
        <v>347324.47399999999</v>
      </c>
      <c r="K1393" s="77">
        <f t="shared" si="87"/>
        <v>0</v>
      </c>
    </row>
    <row r="1394" spans="1:11" s="77" customFormat="1">
      <c r="A1394" s="82">
        <v>2016</v>
      </c>
      <c r="B1394" s="82">
        <v>3948</v>
      </c>
      <c r="C1394" s="83" t="s">
        <v>503</v>
      </c>
      <c r="D1394" s="83" t="s">
        <v>504</v>
      </c>
      <c r="E1394" s="84">
        <v>17752</v>
      </c>
      <c r="F1394" s="85">
        <v>23.974</v>
      </c>
      <c r="G1394" s="84">
        <v>224.6</v>
      </c>
      <c r="H1394" s="86">
        <f t="shared" si="84"/>
        <v>955867.16220800008</v>
      </c>
      <c r="I1394" s="77">
        <f t="shared" si="85"/>
        <v>17752</v>
      </c>
      <c r="J1394" s="77">
        <f t="shared" si="86"/>
        <v>425586.44799999997</v>
      </c>
      <c r="K1394" s="77">
        <f t="shared" si="87"/>
        <v>0</v>
      </c>
    </row>
    <row r="1395" spans="1:11" s="77" customFormat="1">
      <c r="A1395" s="82">
        <v>2016</v>
      </c>
      <c r="B1395" s="82">
        <v>3948</v>
      </c>
      <c r="C1395" s="83" t="s">
        <v>503</v>
      </c>
      <c r="D1395" s="83" t="s">
        <v>504</v>
      </c>
      <c r="E1395" s="84">
        <v>1636</v>
      </c>
      <c r="F1395" s="85">
        <v>24.643999999999998</v>
      </c>
      <c r="G1395" s="84">
        <v>223.6</v>
      </c>
      <c r="H1395" s="86">
        <f t="shared" si="84"/>
        <v>90150.117823999986</v>
      </c>
      <c r="I1395" s="77">
        <f t="shared" si="85"/>
        <v>1636</v>
      </c>
      <c r="J1395" s="77">
        <f t="shared" si="86"/>
        <v>40317.583999999995</v>
      </c>
      <c r="K1395" s="77">
        <f t="shared" si="87"/>
        <v>0</v>
      </c>
    </row>
    <row r="1396" spans="1:11" s="77" customFormat="1">
      <c r="A1396" s="82">
        <v>2016</v>
      </c>
      <c r="B1396" s="82">
        <v>3948</v>
      </c>
      <c r="C1396" s="83" t="s">
        <v>503</v>
      </c>
      <c r="D1396" s="83" t="s">
        <v>504</v>
      </c>
      <c r="E1396" s="84">
        <v>14413</v>
      </c>
      <c r="F1396" s="85">
        <v>24.097999999999999</v>
      </c>
      <c r="G1396" s="84">
        <v>270</v>
      </c>
      <c r="H1396" s="86">
        <f t="shared" si="84"/>
        <v>937776.07979999995</v>
      </c>
      <c r="I1396" s="77">
        <f t="shared" si="85"/>
        <v>14413</v>
      </c>
      <c r="J1396" s="77">
        <f t="shared" si="86"/>
        <v>347324.47399999999</v>
      </c>
      <c r="K1396" s="77">
        <f t="shared" si="87"/>
        <v>0</v>
      </c>
    </row>
    <row r="1397" spans="1:11" s="77" customFormat="1">
      <c r="A1397" s="82">
        <v>2016</v>
      </c>
      <c r="B1397" s="82">
        <v>3948</v>
      </c>
      <c r="C1397" s="83" t="s">
        <v>503</v>
      </c>
      <c r="D1397" s="83" t="s">
        <v>504</v>
      </c>
      <c r="E1397" s="84">
        <v>1636</v>
      </c>
      <c r="F1397" s="85">
        <v>24.643999999999998</v>
      </c>
      <c r="G1397" s="84">
        <v>223.6</v>
      </c>
      <c r="H1397" s="86">
        <f t="shared" si="84"/>
        <v>90150.117823999986</v>
      </c>
      <c r="I1397" s="77">
        <f t="shared" si="85"/>
        <v>1636</v>
      </c>
      <c r="J1397" s="77">
        <f t="shared" si="86"/>
        <v>40317.583999999995</v>
      </c>
      <c r="K1397" s="77">
        <f t="shared" si="87"/>
        <v>0</v>
      </c>
    </row>
    <row r="1398" spans="1:11" s="77" customFormat="1">
      <c r="A1398" s="82">
        <v>2016</v>
      </c>
      <c r="B1398" s="82">
        <v>3948</v>
      </c>
      <c r="C1398" s="83" t="s">
        <v>503</v>
      </c>
      <c r="D1398" s="83" t="s">
        <v>504</v>
      </c>
      <c r="E1398" s="84">
        <v>108570</v>
      </c>
      <c r="F1398" s="85">
        <v>25.004000000000001</v>
      </c>
      <c r="G1398" s="84">
        <v>216.5</v>
      </c>
      <c r="H1398" s="86">
        <f t="shared" si="84"/>
        <v>5877291.4662000006</v>
      </c>
      <c r="I1398" s="77">
        <f t="shared" si="85"/>
        <v>108570</v>
      </c>
      <c r="J1398" s="77">
        <f t="shared" si="86"/>
        <v>2714684.2800000003</v>
      </c>
      <c r="K1398" s="77">
        <f t="shared" si="87"/>
        <v>0</v>
      </c>
    </row>
    <row r="1399" spans="1:11" s="77" customFormat="1">
      <c r="A1399" s="82">
        <v>2016</v>
      </c>
      <c r="B1399" s="82">
        <v>3948</v>
      </c>
      <c r="C1399" s="83" t="s">
        <v>503</v>
      </c>
      <c r="D1399" s="83" t="s">
        <v>504</v>
      </c>
      <c r="E1399" s="84">
        <v>38975</v>
      </c>
      <c r="F1399" s="85">
        <v>23.878</v>
      </c>
      <c r="G1399" s="84">
        <v>184.6</v>
      </c>
      <c r="H1399" s="86">
        <f t="shared" si="84"/>
        <v>1717970.7622999998</v>
      </c>
      <c r="I1399" s="77">
        <f t="shared" si="85"/>
        <v>38975</v>
      </c>
      <c r="J1399" s="77">
        <f t="shared" si="86"/>
        <v>930645.05</v>
      </c>
      <c r="K1399" s="77">
        <f t="shared" si="87"/>
        <v>0</v>
      </c>
    </row>
    <row r="1400" spans="1:11" s="77" customFormat="1">
      <c r="A1400" s="82">
        <v>2016</v>
      </c>
      <c r="B1400" s="82">
        <v>3948</v>
      </c>
      <c r="C1400" s="83" t="s">
        <v>503</v>
      </c>
      <c r="D1400" s="83" t="s">
        <v>504</v>
      </c>
      <c r="E1400" s="84">
        <v>38975</v>
      </c>
      <c r="F1400" s="85">
        <v>23.878</v>
      </c>
      <c r="G1400" s="84">
        <v>184.6</v>
      </c>
      <c r="H1400" s="86">
        <f t="shared" si="84"/>
        <v>1717970.7622999998</v>
      </c>
      <c r="I1400" s="77">
        <f t="shared" si="85"/>
        <v>38975</v>
      </c>
      <c r="J1400" s="77">
        <f t="shared" si="86"/>
        <v>930645.05</v>
      </c>
      <c r="K1400" s="77">
        <f t="shared" si="87"/>
        <v>0</v>
      </c>
    </row>
    <row r="1401" spans="1:11" s="77" customFormat="1">
      <c r="A1401" s="82">
        <v>2016</v>
      </c>
      <c r="B1401" s="82">
        <v>3954</v>
      </c>
      <c r="C1401" s="83" t="s">
        <v>503</v>
      </c>
      <c r="D1401" s="83" t="s">
        <v>504</v>
      </c>
      <c r="E1401" s="84">
        <v>10841</v>
      </c>
      <c r="F1401" s="85">
        <v>22.370999999999999</v>
      </c>
      <c r="G1401" s="84">
        <v>230.9</v>
      </c>
      <c r="H1401" s="86">
        <f t="shared" si="84"/>
        <v>559987.941399</v>
      </c>
      <c r="I1401" s="77">
        <f t="shared" si="85"/>
        <v>10841</v>
      </c>
      <c r="J1401" s="77">
        <f t="shared" si="86"/>
        <v>242524.011</v>
      </c>
      <c r="K1401" s="77">
        <f t="shared" si="87"/>
        <v>0</v>
      </c>
    </row>
    <row r="1402" spans="1:11" s="77" customFormat="1">
      <c r="A1402" s="82">
        <v>2016</v>
      </c>
      <c r="B1402" s="82">
        <v>3954</v>
      </c>
      <c r="C1402" s="83" t="s">
        <v>503</v>
      </c>
      <c r="D1402" s="83" t="s">
        <v>504</v>
      </c>
      <c r="E1402" s="84">
        <v>44734</v>
      </c>
      <c r="F1402" s="85">
        <v>24.739000000000001</v>
      </c>
      <c r="G1402" s="84">
        <v>321.60000000000002</v>
      </c>
      <c r="H1402" s="86">
        <f t="shared" si="84"/>
        <v>3559064.954016</v>
      </c>
      <c r="I1402" s="77">
        <f t="shared" si="85"/>
        <v>44734</v>
      </c>
      <c r="J1402" s="77">
        <f t="shared" si="86"/>
        <v>1106674.426</v>
      </c>
      <c r="K1402" s="77">
        <f t="shared" si="87"/>
        <v>0</v>
      </c>
    </row>
    <row r="1403" spans="1:11" s="77" customFormat="1">
      <c r="A1403" s="82">
        <v>2016</v>
      </c>
      <c r="B1403" s="82">
        <v>3954</v>
      </c>
      <c r="C1403" s="83" t="s">
        <v>503</v>
      </c>
      <c r="D1403" s="83" t="s">
        <v>504</v>
      </c>
      <c r="E1403" s="84">
        <v>21917</v>
      </c>
      <c r="F1403" s="85">
        <v>23.637</v>
      </c>
      <c r="G1403" s="84">
        <v>235</v>
      </c>
      <c r="H1403" s="86">
        <f t="shared" si="84"/>
        <v>1217422.50315</v>
      </c>
      <c r="I1403" s="77">
        <f t="shared" si="85"/>
        <v>21917</v>
      </c>
      <c r="J1403" s="77">
        <f t="shared" si="86"/>
        <v>518052.12900000002</v>
      </c>
      <c r="K1403" s="77">
        <f t="shared" si="87"/>
        <v>0</v>
      </c>
    </row>
    <row r="1404" spans="1:11" s="77" customFormat="1">
      <c r="A1404" s="82">
        <v>2016</v>
      </c>
      <c r="B1404" s="82">
        <v>3954</v>
      </c>
      <c r="C1404" s="83" t="s">
        <v>503</v>
      </c>
      <c r="D1404" s="83" t="s">
        <v>504</v>
      </c>
      <c r="E1404" s="84">
        <v>9006</v>
      </c>
      <c r="F1404" s="85">
        <v>26.006</v>
      </c>
      <c r="G1404" s="84">
        <v>286.7</v>
      </c>
      <c r="H1404" s="86">
        <f t="shared" si="84"/>
        <v>671480.17321199994</v>
      </c>
      <c r="I1404" s="77">
        <f t="shared" si="85"/>
        <v>9006</v>
      </c>
      <c r="J1404" s="77">
        <f t="shared" si="86"/>
        <v>234210.03599999999</v>
      </c>
      <c r="K1404" s="77">
        <f t="shared" si="87"/>
        <v>0</v>
      </c>
    </row>
    <row r="1405" spans="1:11" s="77" customFormat="1">
      <c r="A1405" s="82">
        <v>2016</v>
      </c>
      <c r="B1405" s="82">
        <v>3954</v>
      </c>
      <c r="C1405" s="83" t="s">
        <v>503</v>
      </c>
      <c r="D1405" s="83" t="s">
        <v>504</v>
      </c>
      <c r="E1405" s="84">
        <v>8670</v>
      </c>
      <c r="F1405" s="85">
        <v>26.088000000000001</v>
      </c>
      <c r="G1405" s="84">
        <v>242.7</v>
      </c>
      <c r="H1405" s="86">
        <f t="shared" si="84"/>
        <v>548946.04391999997</v>
      </c>
      <c r="I1405" s="77">
        <f t="shared" si="85"/>
        <v>8670</v>
      </c>
      <c r="J1405" s="77">
        <f t="shared" si="86"/>
        <v>226182.96000000002</v>
      </c>
      <c r="K1405" s="77">
        <f t="shared" si="87"/>
        <v>0</v>
      </c>
    </row>
    <row r="1406" spans="1:11" s="77" customFormat="1">
      <c r="A1406" s="82">
        <v>2016</v>
      </c>
      <c r="B1406" s="82">
        <v>3954</v>
      </c>
      <c r="C1406" s="83" t="s">
        <v>503</v>
      </c>
      <c r="D1406" s="83" t="s">
        <v>504</v>
      </c>
      <c r="E1406" s="84">
        <v>8991</v>
      </c>
      <c r="F1406" s="85">
        <v>26.04</v>
      </c>
      <c r="G1406" s="84">
        <v>212.9</v>
      </c>
      <c r="H1406" s="86">
        <f t="shared" si="84"/>
        <v>498453.48756000004</v>
      </c>
      <c r="I1406" s="77">
        <f t="shared" si="85"/>
        <v>8991</v>
      </c>
      <c r="J1406" s="77">
        <f t="shared" si="86"/>
        <v>234125.63999999998</v>
      </c>
      <c r="K1406" s="77">
        <f t="shared" si="87"/>
        <v>0</v>
      </c>
    </row>
    <row r="1407" spans="1:11" s="77" customFormat="1">
      <c r="A1407" s="82">
        <v>2016</v>
      </c>
      <c r="B1407" s="82">
        <v>3954</v>
      </c>
      <c r="C1407" s="83" t="s">
        <v>503</v>
      </c>
      <c r="D1407" s="83" t="s">
        <v>504</v>
      </c>
      <c r="E1407" s="84">
        <v>169682</v>
      </c>
      <c r="F1407" s="85">
        <v>24.146999999999998</v>
      </c>
      <c r="G1407" s="84">
        <v>310.5</v>
      </c>
      <c r="H1407" s="86">
        <f t="shared" si="84"/>
        <v>12722151.443669999</v>
      </c>
      <c r="I1407" s="77">
        <f t="shared" si="85"/>
        <v>169682</v>
      </c>
      <c r="J1407" s="77">
        <f t="shared" si="86"/>
        <v>4097311.2539999997</v>
      </c>
      <c r="K1407" s="77">
        <f t="shared" si="87"/>
        <v>0</v>
      </c>
    </row>
    <row r="1408" spans="1:11" s="77" customFormat="1">
      <c r="A1408" s="82">
        <v>2016</v>
      </c>
      <c r="B1408" s="82">
        <v>3954</v>
      </c>
      <c r="C1408" s="83" t="s">
        <v>503</v>
      </c>
      <c r="D1408" s="83" t="s">
        <v>504</v>
      </c>
      <c r="E1408" s="84">
        <v>26721</v>
      </c>
      <c r="F1408" s="85">
        <v>26.052</v>
      </c>
      <c r="G1408" s="84">
        <v>206.9</v>
      </c>
      <c r="H1408" s="86">
        <f t="shared" si="84"/>
        <v>1440304.3329479999</v>
      </c>
      <c r="I1408" s="77">
        <f t="shared" si="85"/>
        <v>26721</v>
      </c>
      <c r="J1408" s="77">
        <f t="shared" si="86"/>
        <v>696135.49199999997</v>
      </c>
      <c r="K1408" s="77">
        <f t="shared" si="87"/>
        <v>0</v>
      </c>
    </row>
    <row r="1409" spans="1:11" s="77" customFormat="1">
      <c r="A1409" s="82">
        <v>2016</v>
      </c>
      <c r="B1409" s="82">
        <v>4041</v>
      </c>
      <c r="C1409" s="83" t="s">
        <v>513</v>
      </c>
      <c r="D1409" s="83" t="s">
        <v>504</v>
      </c>
      <c r="E1409" s="84">
        <v>123746</v>
      </c>
      <c r="F1409" s="85">
        <v>17.59</v>
      </c>
      <c r="G1409" s="84">
        <v>209.3</v>
      </c>
      <c r="H1409" s="86">
        <f t="shared" si="84"/>
        <v>4555816.6490199994</v>
      </c>
      <c r="I1409" s="77">
        <f t="shared" si="85"/>
        <v>123746</v>
      </c>
      <c r="J1409" s="77">
        <f t="shared" si="86"/>
        <v>2176692.14</v>
      </c>
      <c r="K1409" s="77">
        <f t="shared" si="87"/>
        <v>0</v>
      </c>
    </row>
    <row r="1410" spans="1:11" s="77" customFormat="1">
      <c r="A1410" s="82">
        <v>2016</v>
      </c>
      <c r="B1410" s="82">
        <v>4041</v>
      </c>
      <c r="C1410" s="83" t="s">
        <v>513</v>
      </c>
      <c r="D1410" s="83" t="s">
        <v>504</v>
      </c>
      <c r="E1410" s="84">
        <v>17065</v>
      </c>
      <c r="F1410" s="85">
        <v>17.399999999999999</v>
      </c>
      <c r="G1410" s="84">
        <v>193.4</v>
      </c>
      <c r="H1410" s="86">
        <f t="shared" si="84"/>
        <v>574264.554</v>
      </c>
      <c r="I1410" s="77">
        <f t="shared" si="85"/>
        <v>17065</v>
      </c>
      <c r="J1410" s="77">
        <f t="shared" si="86"/>
        <v>296931</v>
      </c>
      <c r="K1410" s="77">
        <f t="shared" si="87"/>
        <v>0</v>
      </c>
    </row>
    <row r="1411" spans="1:11" s="77" customFormat="1">
      <c r="A1411" s="82">
        <v>2016</v>
      </c>
      <c r="B1411" s="82">
        <v>4050</v>
      </c>
      <c r="C1411" s="83" t="s">
        <v>513</v>
      </c>
      <c r="D1411" s="83" t="s">
        <v>504</v>
      </c>
      <c r="E1411" s="84">
        <v>30110</v>
      </c>
      <c r="F1411" s="85">
        <v>17.748000000000001</v>
      </c>
      <c r="G1411" s="84">
        <v>217.4</v>
      </c>
      <c r="H1411" s="86">
        <f t="shared" si="84"/>
        <v>1161768.81672</v>
      </c>
      <c r="I1411" s="77">
        <f t="shared" si="85"/>
        <v>30110</v>
      </c>
      <c r="J1411" s="77">
        <f t="shared" si="86"/>
        <v>534392.28</v>
      </c>
      <c r="K1411" s="77">
        <f t="shared" si="87"/>
        <v>0</v>
      </c>
    </row>
    <row r="1412" spans="1:11" s="77" customFormat="1">
      <c r="A1412" s="82">
        <v>2016</v>
      </c>
      <c r="B1412" s="82">
        <v>4050</v>
      </c>
      <c r="C1412" s="83" t="s">
        <v>513</v>
      </c>
      <c r="D1412" s="83" t="s">
        <v>504</v>
      </c>
      <c r="E1412" s="84">
        <v>15075</v>
      </c>
      <c r="F1412" s="85">
        <v>18.22</v>
      </c>
      <c r="G1412" s="84">
        <v>227.8</v>
      </c>
      <c r="H1412" s="86">
        <f t="shared" si="84"/>
        <v>625690.28699999989</v>
      </c>
      <c r="I1412" s="77">
        <f t="shared" si="85"/>
        <v>15075</v>
      </c>
      <c r="J1412" s="77">
        <f t="shared" si="86"/>
        <v>274666.5</v>
      </c>
      <c r="K1412" s="77">
        <f t="shared" si="87"/>
        <v>0</v>
      </c>
    </row>
    <row r="1413" spans="1:11" s="77" customFormat="1">
      <c r="A1413" s="82">
        <v>2016</v>
      </c>
      <c r="B1413" s="82">
        <v>4050</v>
      </c>
      <c r="C1413" s="83" t="s">
        <v>513</v>
      </c>
      <c r="D1413" s="83" t="s">
        <v>504</v>
      </c>
      <c r="E1413" s="84">
        <v>15123</v>
      </c>
      <c r="F1413" s="85">
        <v>18.306000000000001</v>
      </c>
      <c r="G1413" s="84">
        <v>224.2</v>
      </c>
      <c r="H1413" s="86">
        <f t="shared" si="84"/>
        <v>620678.95239600004</v>
      </c>
      <c r="I1413" s="77">
        <f t="shared" si="85"/>
        <v>15123</v>
      </c>
      <c r="J1413" s="77">
        <f t="shared" si="86"/>
        <v>276841.63800000004</v>
      </c>
      <c r="K1413" s="77">
        <f t="shared" si="87"/>
        <v>0</v>
      </c>
    </row>
    <row r="1414" spans="1:11" s="77" customFormat="1">
      <c r="A1414" s="82">
        <v>2016</v>
      </c>
      <c r="B1414" s="82">
        <v>4050</v>
      </c>
      <c r="C1414" s="83" t="s">
        <v>513</v>
      </c>
      <c r="D1414" s="83" t="s">
        <v>504</v>
      </c>
      <c r="E1414" s="84">
        <v>15118</v>
      </c>
      <c r="F1414" s="85">
        <v>18.303999999999998</v>
      </c>
      <c r="G1414" s="84">
        <v>228.7</v>
      </c>
      <c r="H1414" s="86">
        <f t="shared" si="84"/>
        <v>632858.34726399998</v>
      </c>
      <c r="I1414" s="77">
        <f t="shared" si="85"/>
        <v>15118</v>
      </c>
      <c r="J1414" s="77">
        <f t="shared" si="86"/>
        <v>276719.87199999997</v>
      </c>
      <c r="K1414" s="77">
        <f t="shared" si="87"/>
        <v>0</v>
      </c>
    </row>
    <row r="1415" spans="1:11" s="77" customFormat="1">
      <c r="A1415" s="82">
        <v>2016</v>
      </c>
      <c r="B1415" s="82">
        <v>4050</v>
      </c>
      <c r="C1415" s="83" t="s">
        <v>513</v>
      </c>
      <c r="D1415" s="83" t="s">
        <v>504</v>
      </c>
      <c r="E1415" s="84">
        <v>44708</v>
      </c>
      <c r="F1415" s="85">
        <v>17.911999999999999</v>
      </c>
      <c r="G1415" s="84">
        <v>214</v>
      </c>
      <c r="H1415" s="86">
        <f t="shared" ref="H1415:H1478" si="88">IF(I1415="","",G1415/100*F1415*E1415)</f>
        <v>1713732.7494399999</v>
      </c>
      <c r="I1415" s="77">
        <f t="shared" ref="I1415:I1478" si="89">IF(OR(G1415=".",F1415=".",E1415="."),"",E1415)</f>
        <v>44708</v>
      </c>
      <c r="J1415" s="77">
        <f t="shared" ref="J1415:J1478" si="90">IF(I1415="","",F1415*I1415)</f>
        <v>800809.696</v>
      </c>
      <c r="K1415" s="77">
        <f t="shared" ref="K1415:K1478" si="91">IF(C1415="LIG",1,0)</f>
        <v>0</v>
      </c>
    </row>
    <row r="1416" spans="1:11" s="77" customFormat="1">
      <c r="A1416" s="82">
        <v>2016</v>
      </c>
      <c r="B1416" s="82">
        <v>4050</v>
      </c>
      <c r="C1416" s="83" t="s">
        <v>513</v>
      </c>
      <c r="D1416" s="83" t="s">
        <v>504</v>
      </c>
      <c r="E1416" s="84">
        <v>29562</v>
      </c>
      <c r="F1416" s="85">
        <v>16.706</v>
      </c>
      <c r="G1416" s="84">
        <v>234.2</v>
      </c>
      <c r="H1416" s="86">
        <f t="shared" si="88"/>
        <v>1156626.6120240001</v>
      </c>
      <c r="I1416" s="77">
        <f t="shared" si="89"/>
        <v>29562</v>
      </c>
      <c r="J1416" s="77">
        <f t="shared" si="90"/>
        <v>493862.772</v>
      </c>
      <c r="K1416" s="77">
        <f t="shared" si="91"/>
        <v>0</v>
      </c>
    </row>
    <row r="1417" spans="1:11" s="77" customFormat="1">
      <c r="A1417" s="82">
        <v>2016</v>
      </c>
      <c r="B1417" s="82">
        <v>4050</v>
      </c>
      <c r="C1417" s="83" t="s">
        <v>513</v>
      </c>
      <c r="D1417" s="83" t="s">
        <v>504</v>
      </c>
      <c r="E1417" s="84">
        <v>14827</v>
      </c>
      <c r="F1417" s="85">
        <v>17.814</v>
      </c>
      <c r="G1417" s="84">
        <v>232</v>
      </c>
      <c r="H1417" s="86">
        <f t="shared" si="88"/>
        <v>612777.37295999995</v>
      </c>
      <c r="I1417" s="77">
        <f t="shared" si="89"/>
        <v>14827</v>
      </c>
      <c r="J1417" s="77">
        <f t="shared" si="90"/>
        <v>264128.17800000001</v>
      </c>
      <c r="K1417" s="77">
        <f t="shared" si="91"/>
        <v>0</v>
      </c>
    </row>
    <row r="1418" spans="1:11" s="77" customFormat="1">
      <c r="A1418" s="82">
        <v>2016</v>
      </c>
      <c r="B1418" s="82">
        <v>4078</v>
      </c>
      <c r="C1418" s="83" t="s">
        <v>513</v>
      </c>
      <c r="D1418" s="83" t="s">
        <v>504</v>
      </c>
      <c r="E1418" s="84">
        <v>49598</v>
      </c>
      <c r="F1418" s="85">
        <v>18.059999999999999</v>
      </c>
      <c r="G1418" s="84">
        <v>232.1</v>
      </c>
      <c r="H1418" s="86">
        <f t="shared" si="88"/>
        <v>2079012.2614799996</v>
      </c>
      <c r="I1418" s="77">
        <f t="shared" si="89"/>
        <v>49598</v>
      </c>
      <c r="J1418" s="77">
        <f t="shared" si="90"/>
        <v>895739.87999999989</v>
      </c>
      <c r="K1418" s="77">
        <f t="shared" si="91"/>
        <v>0</v>
      </c>
    </row>
    <row r="1419" spans="1:11" s="77" customFormat="1">
      <c r="A1419" s="82">
        <v>2016</v>
      </c>
      <c r="B1419" s="82">
        <v>4078</v>
      </c>
      <c r="C1419" s="83" t="s">
        <v>513</v>
      </c>
      <c r="D1419" s="83" t="s">
        <v>504</v>
      </c>
      <c r="E1419" s="84">
        <v>16608</v>
      </c>
      <c r="F1419" s="85">
        <v>17.77</v>
      </c>
      <c r="G1419" s="84">
        <v>239.5</v>
      </c>
      <c r="H1419" s="86">
        <f t="shared" si="88"/>
        <v>706822.36320000002</v>
      </c>
      <c r="I1419" s="77">
        <f t="shared" si="89"/>
        <v>16608</v>
      </c>
      <c r="J1419" s="77">
        <f t="shared" si="90"/>
        <v>295124.15999999997</v>
      </c>
      <c r="K1419" s="77">
        <f t="shared" si="91"/>
        <v>0</v>
      </c>
    </row>
    <row r="1420" spans="1:11" s="77" customFormat="1">
      <c r="A1420" s="82">
        <v>2016</v>
      </c>
      <c r="B1420" s="82">
        <v>4078</v>
      </c>
      <c r="C1420" s="83" t="s">
        <v>513</v>
      </c>
      <c r="D1420" s="83" t="s">
        <v>504</v>
      </c>
      <c r="E1420" s="84">
        <v>49809</v>
      </c>
      <c r="F1420" s="85">
        <v>17.62</v>
      </c>
      <c r="G1420" s="84">
        <v>237.6</v>
      </c>
      <c r="H1420" s="86">
        <f t="shared" si="88"/>
        <v>2085259.7620799998</v>
      </c>
      <c r="I1420" s="77">
        <f t="shared" si="89"/>
        <v>49809</v>
      </c>
      <c r="J1420" s="77">
        <f t="shared" si="90"/>
        <v>877634.58000000007</v>
      </c>
      <c r="K1420" s="77">
        <f t="shared" si="91"/>
        <v>0</v>
      </c>
    </row>
    <row r="1421" spans="1:11" s="77" customFormat="1">
      <c r="A1421" s="82">
        <v>2016</v>
      </c>
      <c r="B1421" s="82">
        <v>4125</v>
      </c>
      <c r="C1421" s="83" t="s">
        <v>503</v>
      </c>
      <c r="D1421" s="83" t="s">
        <v>504</v>
      </c>
      <c r="E1421" s="84">
        <v>562</v>
      </c>
      <c r="F1421" s="85">
        <v>23.524999999999999</v>
      </c>
      <c r="G1421" s="84">
        <v>303.8</v>
      </c>
      <c r="H1421" s="86">
        <f t="shared" si="88"/>
        <v>40165.549900000005</v>
      </c>
      <c r="I1421" s="77">
        <f t="shared" si="89"/>
        <v>562</v>
      </c>
      <c r="J1421" s="77">
        <f t="shared" si="90"/>
        <v>13221.05</v>
      </c>
      <c r="K1421" s="77">
        <f t="shared" si="91"/>
        <v>0</v>
      </c>
    </row>
    <row r="1422" spans="1:11" s="77" customFormat="1">
      <c r="A1422" s="82">
        <v>2016</v>
      </c>
      <c r="B1422" s="82">
        <v>4158</v>
      </c>
      <c r="C1422" s="83" t="s">
        <v>513</v>
      </c>
      <c r="D1422" s="83" t="s">
        <v>504</v>
      </c>
      <c r="E1422" s="84">
        <v>123398</v>
      </c>
      <c r="F1422" s="85">
        <v>15.842000000000001</v>
      </c>
      <c r="G1422" s="84">
        <v>102.7</v>
      </c>
      <c r="H1422" s="86">
        <f t="shared" si="88"/>
        <v>2007652.6361320005</v>
      </c>
      <c r="I1422" s="77">
        <f t="shared" si="89"/>
        <v>123398</v>
      </c>
      <c r="J1422" s="77">
        <f t="shared" si="90"/>
        <v>1954871.1160000002</v>
      </c>
      <c r="K1422" s="77">
        <f t="shared" si="91"/>
        <v>0</v>
      </c>
    </row>
    <row r="1423" spans="1:11" s="77" customFormat="1">
      <c r="A1423" s="82">
        <v>2016</v>
      </c>
      <c r="B1423" s="82">
        <v>4158</v>
      </c>
      <c r="C1423" s="83" t="s">
        <v>513</v>
      </c>
      <c r="D1423" s="83" t="s">
        <v>504</v>
      </c>
      <c r="E1423" s="84">
        <v>95250</v>
      </c>
      <c r="F1423" s="85">
        <v>17.981999999999999</v>
      </c>
      <c r="G1423" s="84">
        <v>96.5</v>
      </c>
      <c r="H1423" s="86">
        <f t="shared" si="88"/>
        <v>1652838.0074999998</v>
      </c>
      <c r="I1423" s="77">
        <f t="shared" si="89"/>
        <v>95250</v>
      </c>
      <c r="J1423" s="77">
        <f t="shared" si="90"/>
        <v>1712785.5</v>
      </c>
      <c r="K1423" s="77">
        <f t="shared" si="91"/>
        <v>0</v>
      </c>
    </row>
    <row r="1424" spans="1:11" s="77" customFormat="1">
      <c r="A1424" s="82">
        <v>2016</v>
      </c>
      <c r="B1424" s="82">
        <v>4158</v>
      </c>
      <c r="C1424" s="83" t="s">
        <v>513</v>
      </c>
      <c r="D1424" s="83" t="s">
        <v>504</v>
      </c>
      <c r="E1424" s="84">
        <v>47595</v>
      </c>
      <c r="F1424" s="85">
        <v>16.654</v>
      </c>
      <c r="G1424" s="84">
        <v>107.6</v>
      </c>
      <c r="H1424" s="86">
        <f t="shared" si="88"/>
        <v>852888.31187999982</v>
      </c>
      <c r="I1424" s="77">
        <f t="shared" si="89"/>
        <v>47595</v>
      </c>
      <c r="J1424" s="77">
        <f t="shared" si="90"/>
        <v>792647.13</v>
      </c>
      <c r="K1424" s="77">
        <f t="shared" si="91"/>
        <v>0</v>
      </c>
    </row>
    <row r="1425" spans="1:11" s="77" customFormat="1">
      <c r="A1425" s="82">
        <v>2016</v>
      </c>
      <c r="B1425" s="82">
        <v>4162</v>
      </c>
      <c r="C1425" s="83" t="s">
        <v>513</v>
      </c>
      <c r="D1425" s="83" t="s">
        <v>504</v>
      </c>
      <c r="E1425" s="84">
        <v>223151</v>
      </c>
      <c r="F1425" s="85">
        <v>20.154</v>
      </c>
      <c r="G1425" s="84">
        <v>225.3</v>
      </c>
      <c r="H1425" s="86">
        <f t="shared" si="88"/>
        <v>10132608.977262</v>
      </c>
      <c r="I1425" s="77">
        <f t="shared" si="89"/>
        <v>223151</v>
      </c>
      <c r="J1425" s="77">
        <f t="shared" si="90"/>
        <v>4497385.2539999997</v>
      </c>
      <c r="K1425" s="77">
        <f t="shared" si="91"/>
        <v>0</v>
      </c>
    </row>
    <row r="1426" spans="1:11" s="77" customFormat="1">
      <c r="A1426" s="82">
        <v>2016</v>
      </c>
      <c r="B1426" s="82">
        <v>4271</v>
      </c>
      <c r="C1426" s="83" t="s">
        <v>513</v>
      </c>
      <c r="D1426" s="83" t="s">
        <v>504</v>
      </c>
      <c r="E1426" s="84">
        <v>88954</v>
      </c>
      <c r="F1426" s="85">
        <v>17.62</v>
      </c>
      <c r="G1426" s="84">
        <v>229.5</v>
      </c>
      <c r="H1426" s="86">
        <f t="shared" si="88"/>
        <v>3597112.9565999997</v>
      </c>
      <c r="I1426" s="77">
        <f t="shared" si="89"/>
        <v>88954</v>
      </c>
      <c r="J1426" s="77">
        <f t="shared" si="90"/>
        <v>1567369.48</v>
      </c>
      <c r="K1426" s="77">
        <f t="shared" si="91"/>
        <v>0</v>
      </c>
    </row>
    <row r="1427" spans="1:11" s="77" customFormat="1">
      <c r="A1427" s="82">
        <v>2016</v>
      </c>
      <c r="B1427" s="82">
        <v>4941</v>
      </c>
      <c r="C1427" s="83" t="s">
        <v>503</v>
      </c>
      <c r="D1427" s="83" t="s">
        <v>504</v>
      </c>
      <c r="E1427" s="84">
        <v>318012</v>
      </c>
      <c r="F1427" s="85">
        <v>21.5</v>
      </c>
      <c r="G1427" s="84">
        <v>228.9</v>
      </c>
      <c r="H1427" s="86">
        <f t="shared" si="88"/>
        <v>15650483.562000001</v>
      </c>
      <c r="I1427" s="77">
        <f t="shared" si="89"/>
        <v>318012</v>
      </c>
      <c r="J1427" s="77">
        <f t="shared" si="90"/>
        <v>6837258</v>
      </c>
      <c r="K1427" s="77">
        <f t="shared" si="91"/>
        <v>0</v>
      </c>
    </row>
    <row r="1428" spans="1:11" s="77" customFormat="1">
      <c r="A1428" s="82">
        <v>2016</v>
      </c>
      <c r="B1428" s="82">
        <v>6002</v>
      </c>
      <c r="C1428" s="83" t="s">
        <v>513</v>
      </c>
      <c r="D1428" s="83" t="s">
        <v>504</v>
      </c>
      <c r="E1428" s="84">
        <v>95811</v>
      </c>
      <c r="F1428" s="85">
        <v>17.488</v>
      </c>
      <c r="G1428" s="84">
        <v>161.1</v>
      </c>
      <c r="H1428" s="86">
        <f t="shared" si="88"/>
        <v>2699299.3992480002</v>
      </c>
      <c r="I1428" s="77">
        <f t="shared" si="89"/>
        <v>95811</v>
      </c>
      <c r="J1428" s="77">
        <f t="shared" si="90"/>
        <v>1675542.7679999999</v>
      </c>
      <c r="K1428" s="77">
        <f t="shared" si="91"/>
        <v>0</v>
      </c>
    </row>
    <row r="1429" spans="1:11" s="77" customFormat="1">
      <c r="A1429" s="82">
        <v>2016</v>
      </c>
      <c r="B1429" s="82">
        <v>6002</v>
      </c>
      <c r="C1429" s="83" t="s">
        <v>513</v>
      </c>
      <c r="D1429" s="83" t="s">
        <v>504</v>
      </c>
      <c r="E1429" s="84">
        <v>128452</v>
      </c>
      <c r="F1429" s="85">
        <v>17.617999999999999</v>
      </c>
      <c r="G1429" s="84">
        <v>148.5</v>
      </c>
      <c r="H1429" s="86">
        <f t="shared" si="88"/>
        <v>3360654.9939600001</v>
      </c>
      <c r="I1429" s="77">
        <f t="shared" si="89"/>
        <v>128452</v>
      </c>
      <c r="J1429" s="77">
        <f t="shared" si="90"/>
        <v>2263067.3359999997</v>
      </c>
      <c r="K1429" s="77">
        <f t="shared" si="91"/>
        <v>0</v>
      </c>
    </row>
    <row r="1430" spans="1:11" s="77" customFormat="1">
      <c r="A1430" s="82">
        <v>2016</v>
      </c>
      <c r="B1430" s="82">
        <v>6002</v>
      </c>
      <c r="C1430" s="83" t="s">
        <v>513</v>
      </c>
      <c r="D1430" s="83" t="s">
        <v>504</v>
      </c>
      <c r="E1430" s="84">
        <v>367307</v>
      </c>
      <c r="F1430" s="85">
        <v>17.834</v>
      </c>
      <c r="G1430" s="84">
        <v>167</v>
      </c>
      <c r="H1430" s="86">
        <f t="shared" si="88"/>
        <v>10939423.57346</v>
      </c>
      <c r="I1430" s="77">
        <f t="shared" si="89"/>
        <v>367307</v>
      </c>
      <c r="J1430" s="77">
        <f t="shared" si="90"/>
        <v>6550553.0379999997</v>
      </c>
      <c r="K1430" s="77">
        <f t="shared" si="91"/>
        <v>0</v>
      </c>
    </row>
    <row r="1431" spans="1:11" s="77" customFormat="1">
      <c r="A1431" s="82">
        <v>2016</v>
      </c>
      <c r="B1431" s="82">
        <v>6002</v>
      </c>
      <c r="C1431" s="83" t="s">
        <v>513</v>
      </c>
      <c r="D1431" s="83" t="s">
        <v>504</v>
      </c>
      <c r="E1431" s="84">
        <v>48156</v>
      </c>
      <c r="F1431" s="85">
        <v>17.704000000000001</v>
      </c>
      <c r="G1431" s="84">
        <v>159.4</v>
      </c>
      <c r="H1431" s="86">
        <f t="shared" si="88"/>
        <v>1358970.7954560001</v>
      </c>
      <c r="I1431" s="77">
        <f t="shared" si="89"/>
        <v>48156</v>
      </c>
      <c r="J1431" s="77">
        <f t="shared" si="90"/>
        <v>852553.82400000002</v>
      </c>
      <c r="K1431" s="77">
        <f t="shared" si="91"/>
        <v>0</v>
      </c>
    </row>
    <row r="1432" spans="1:11" s="77" customFormat="1">
      <c r="A1432" s="82">
        <v>2016</v>
      </c>
      <c r="B1432" s="82">
        <v>6002</v>
      </c>
      <c r="C1432" s="83" t="s">
        <v>513</v>
      </c>
      <c r="D1432" s="83" t="s">
        <v>504</v>
      </c>
      <c r="E1432" s="84">
        <v>16027</v>
      </c>
      <c r="F1432" s="85">
        <v>17.989999999999998</v>
      </c>
      <c r="G1432" s="84">
        <v>162</v>
      </c>
      <c r="H1432" s="86">
        <f t="shared" si="88"/>
        <v>467087.6826</v>
      </c>
      <c r="I1432" s="77">
        <f t="shared" si="89"/>
        <v>16027</v>
      </c>
      <c r="J1432" s="77">
        <f t="shared" si="90"/>
        <v>288325.73</v>
      </c>
      <c r="K1432" s="77">
        <f t="shared" si="91"/>
        <v>0</v>
      </c>
    </row>
    <row r="1433" spans="1:11" s="77" customFormat="1">
      <c r="A1433" s="82">
        <v>2016</v>
      </c>
      <c r="B1433" s="82">
        <v>6004</v>
      </c>
      <c r="C1433" s="83" t="s">
        <v>503</v>
      </c>
      <c r="D1433" s="83" t="s">
        <v>504</v>
      </c>
      <c r="E1433" s="84">
        <v>233292</v>
      </c>
      <c r="F1433" s="85">
        <v>25.03</v>
      </c>
      <c r="G1433" s="84" t="s">
        <v>514</v>
      </c>
      <c r="H1433" s="86" t="str">
        <f t="shared" si="88"/>
        <v/>
      </c>
      <c r="I1433" s="77" t="str">
        <f t="shared" si="89"/>
        <v/>
      </c>
      <c r="J1433" s="77" t="str">
        <f t="shared" si="90"/>
        <v/>
      </c>
      <c r="K1433" s="77">
        <f t="shared" si="91"/>
        <v>0</v>
      </c>
    </row>
    <row r="1434" spans="1:11" s="77" customFormat="1">
      <c r="A1434" s="82">
        <v>2016</v>
      </c>
      <c r="B1434" s="82">
        <v>6004</v>
      </c>
      <c r="C1434" s="83" t="s">
        <v>503</v>
      </c>
      <c r="D1434" s="83" t="s">
        <v>504</v>
      </c>
      <c r="E1434" s="84">
        <v>37996</v>
      </c>
      <c r="F1434" s="85">
        <v>25.14</v>
      </c>
      <c r="G1434" s="84" t="s">
        <v>514</v>
      </c>
      <c r="H1434" s="86" t="str">
        <f t="shared" si="88"/>
        <v/>
      </c>
      <c r="I1434" s="77" t="str">
        <f t="shared" si="89"/>
        <v/>
      </c>
      <c r="J1434" s="77" t="str">
        <f t="shared" si="90"/>
        <v/>
      </c>
      <c r="K1434" s="77">
        <f t="shared" si="91"/>
        <v>0</v>
      </c>
    </row>
    <row r="1435" spans="1:11" s="77" customFormat="1">
      <c r="A1435" s="82">
        <v>2016</v>
      </c>
      <c r="B1435" s="82">
        <v>6009</v>
      </c>
      <c r="C1435" s="83" t="s">
        <v>513</v>
      </c>
      <c r="D1435" s="83" t="s">
        <v>504</v>
      </c>
      <c r="E1435" s="84">
        <v>32512</v>
      </c>
      <c r="F1435" s="85">
        <v>16.73</v>
      </c>
      <c r="G1435" s="84">
        <v>237.3</v>
      </c>
      <c r="H1435" s="86">
        <f t="shared" si="88"/>
        <v>1290735.8284800001</v>
      </c>
      <c r="I1435" s="77">
        <f t="shared" si="89"/>
        <v>32512</v>
      </c>
      <c r="J1435" s="77">
        <f t="shared" si="90"/>
        <v>543925.76000000001</v>
      </c>
      <c r="K1435" s="77">
        <f t="shared" si="91"/>
        <v>0</v>
      </c>
    </row>
    <row r="1436" spans="1:11" s="77" customFormat="1">
      <c r="A1436" s="82">
        <v>2016</v>
      </c>
      <c r="B1436" s="82">
        <v>6009</v>
      </c>
      <c r="C1436" s="83" t="s">
        <v>513</v>
      </c>
      <c r="D1436" s="83" t="s">
        <v>504</v>
      </c>
      <c r="E1436" s="84">
        <v>64478</v>
      </c>
      <c r="F1436" s="85">
        <v>17.25</v>
      </c>
      <c r="G1436" s="84">
        <v>235.4</v>
      </c>
      <c r="H1436" s="86">
        <f t="shared" si="88"/>
        <v>2618225.9070000001</v>
      </c>
      <c r="I1436" s="77">
        <f t="shared" si="89"/>
        <v>64478</v>
      </c>
      <c r="J1436" s="77">
        <f t="shared" si="90"/>
        <v>1112245.5</v>
      </c>
      <c r="K1436" s="77">
        <f t="shared" si="91"/>
        <v>0</v>
      </c>
    </row>
    <row r="1437" spans="1:11" s="77" customFormat="1">
      <c r="A1437" s="82">
        <v>2016</v>
      </c>
      <c r="B1437" s="82">
        <v>6009</v>
      </c>
      <c r="C1437" s="83" t="s">
        <v>513</v>
      </c>
      <c r="D1437" s="83" t="s">
        <v>504</v>
      </c>
      <c r="E1437" s="84">
        <v>146825</v>
      </c>
      <c r="F1437" s="85">
        <v>18.010000000000002</v>
      </c>
      <c r="G1437" s="84">
        <v>249.3</v>
      </c>
      <c r="H1437" s="86">
        <f t="shared" si="88"/>
        <v>6592285.3972500013</v>
      </c>
      <c r="I1437" s="77">
        <f t="shared" si="89"/>
        <v>146825</v>
      </c>
      <c r="J1437" s="77">
        <f t="shared" si="90"/>
        <v>2644318.25</v>
      </c>
      <c r="K1437" s="77">
        <f t="shared" si="91"/>
        <v>0</v>
      </c>
    </row>
    <row r="1438" spans="1:11" s="77" customFormat="1">
      <c r="A1438" s="82">
        <v>2016</v>
      </c>
      <c r="B1438" s="82">
        <v>6009</v>
      </c>
      <c r="C1438" s="83" t="s">
        <v>513</v>
      </c>
      <c r="D1438" s="83" t="s">
        <v>504</v>
      </c>
      <c r="E1438" s="84">
        <v>48987</v>
      </c>
      <c r="F1438" s="85">
        <v>16.77</v>
      </c>
      <c r="G1438" s="84">
        <v>240</v>
      </c>
      <c r="H1438" s="86">
        <f t="shared" si="88"/>
        <v>1971628.7759999998</v>
      </c>
      <c r="I1438" s="77">
        <f t="shared" si="89"/>
        <v>48987</v>
      </c>
      <c r="J1438" s="77">
        <f t="shared" si="90"/>
        <v>821511.99</v>
      </c>
      <c r="K1438" s="77">
        <f t="shared" si="91"/>
        <v>0</v>
      </c>
    </row>
    <row r="1439" spans="1:11" s="77" customFormat="1">
      <c r="A1439" s="82">
        <v>2016</v>
      </c>
      <c r="B1439" s="82">
        <v>6009</v>
      </c>
      <c r="C1439" s="83" t="s">
        <v>513</v>
      </c>
      <c r="D1439" s="83" t="s">
        <v>504</v>
      </c>
      <c r="E1439" s="84">
        <v>32740</v>
      </c>
      <c r="F1439" s="85">
        <v>17.52</v>
      </c>
      <c r="G1439" s="84">
        <v>245.8</v>
      </c>
      <c r="H1439" s="86">
        <f t="shared" si="88"/>
        <v>1409920.5984</v>
      </c>
      <c r="I1439" s="77">
        <f t="shared" si="89"/>
        <v>32740</v>
      </c>
      <c r="J1439" s="77">
        <f t="shared" si="90"/>
        <v>573604.79999999993</v>
      </c>
      <c r="K1439" s="77">
        <f t="shared" si="91"/>
        <v>0</v>
      </c>
    </row>
    <row r="1440" spans="1:11" s="77" customFormat="1">
      <c r="A1440" s="82">
        <v>2016</v>
      </c>
      <c r="B1440" s="82">
        <v>6009</v>
      </c>
      <c r="C1440" s="83" t="s">
        <v>513</v>
      </c>
      <c r="D1440" s="83" t="s">
        <v>504</v>
      </c>
      <c r="E1440" s="84">
        <v>32086</v>
      </c>
      <c r="F1440" s="85">
        <v>16.71</v>
      </c>
      <c r="G1440" s="84">
        <v>234.7</v>
      </c>
      <c r="H1440" s="86">
        <f t="shared" si="88"/>
        <v>1258360.6198199999</v>
      </c>
      <c r="I1440" s="77">
        <f t="shared" si="89"/>
        <v>32086</v>
      </c>
      <c r="J1440" s="77">
        <f t="shared" si="90"/>
        <v>536157.06000000006</v>
      </c>
      <c r="K1440" s="77">
        <f t="shared" si="91"/>
        <v>0</v>
      </c>
    </row>
    <row r="1441" spans="1:11" s="77" customFormat="1">
      <c r="A1441" s="82">
        <v>2016</v>
      </c>
      <c r="B1441" s="82">
        <v>6016</v>
      </c>
      <c r="C1441" s="83" t="s">
        <v>513</v>
      </c>
      <c r="D1441" s="83" t="s">
        <v>504</v>
      </c>
      <c r="E1441" s="84">
        <v>65612</v>
      </c>
      <c r="F1441" s="85">
        <v>17.600000000000001</v>
      </c>
      <c r="G1441" s="84" t="s">
        <v>514</v>
      </c>
      <c r="H1441" s="86" t="str">
        <f t="shared" si="88"/>
        <v/>
      </c>
      <c r="I1441" s="77" t="str">
        <f t="shared" si="89"/>
        <v/>
      </c>
      <c r="J1441" s="77" t="str">
        <f t="shared" si="90"/>
        <v/>
      </c>
      <c r="K1441" s="77">
        <f t="shared" si="91"/>
        <v>0</v>
      </c>
    </row>
    <row r="1442" spans="1:11" s="77" customFormat="1">
      <c r="A1442" s="82">
        <v>2016</v>
      </c>
      <c r="B1442" s="82">
        <v>6017</v>
      </c>
      <c r="C1442" s="83" t="s">
        <v>513</v>
      </c>
      <c r="D1442" s="83" t="s">
        <v>504</v>
      </c>
      <c r="E1442" s="84">
        <v>149579</v>
      </c>
      <c r="F1442" s="85">
        <v>17.600000000000001</v>
      </c>
      <c r="G1442" s="84" t="s">
        <v>514</v>
      </c>
      <c r="H1442" s="86" t="str">
        <f t="shared" si="88"/>
        <v/>
      </c>
      <c r="I1442" s="77" t="str">
        <f t="shared" si="89"/>
        <v/>
      </c>
      <c r="J1442" s="77" t="str">
        <f t="shared" si="90"/>
        <v/>
      </c>
      <c r="K1442" s="77">
        <f t="shared" si="91"/>
        <v>0</v>
      </c>
    </row>
    <row r="1443" spans="1:11" s="77" customFormat="1">
      <c r="A1443" s="82">
        <v>2016</v>
      </c>
      <c r="B1443" s="82">
        <v>6017</v>
      </c>
      <c r="C1443" s="83" t="s">
        <v>513</v>
      </c>
      <c r="D1443" s="83" t="s">
        <v>504</v>
      </c>
      <c r="E1443" s="84">
        <v>85598</v>
      </c>
      <c r="F1443" s="85">
        <v>17.600000000000001</v>
      </c>
      <c r="G1443" s="84" t="s">
        <v>514</v>
      </c>
      <c r="H1443" s="86" t="str">
        <f t="shared" si="88"/>
        <v/>
      </c>
      <c r="I1443" s="77" t="str">
        <f t="shared" si="89"/>
        <v/>
      </c>
      <c r="J1443" s="77" t="str">
        <f t="shared" si="90"/>
        <v/>
      </c>
      <c r="K1443" s="77">
        <f t="shared" si="91"/>
        <v>0</v>
      </c>
    </row>
    <row r="1444" spans="1:11" s="77" customFormat="1">
      <c r="A1444" s="82">
        <v>2016</v>
      </c>
      <c r="B1444" s="82">
        <v>6018</v>
      </c>
      <c r="C1444" s="83" t="s">
        <v>503</v>
      </c>
      <c r="D1444" s="83" t="s">
        <v>504</v>
      </c>
      <c r="E1444" s="84">
        <v>6382</v>
      </c>
      <c r="F1444" s="85">
        <v>22.952000000000002</v>
      </c>
      <c r="G1444" s="84">
        <v>226.3</v>
      </c>
      <c r="H1444" s="86">
        <f t="shared" si="88"/>
        <v>331483.47963200003</v>
      </c>
      <c r="I1444" s="77">
        <f t="shared" si="89"/>
        <v>6382</v>
      </c>
      <c r="J1444" s="77">
        <f t="shared" si="90"/>
        <v>146479.66400000002</v>
      </c>
      <c r="K1444" s="77">
        <f t="shared" si="91"/>
        <v>0</v>
      </c>
    </row>
    <row r="1445" spans="1:11" s="77" customFormat="1">
      <c r="A1445" s="82">
        <v>2016</v>
      </c>
      <c r="B1445" s="82">
        <v>6018</v>
      </c>
      <c r="C1445" s="83" t="s">
        <v>503</v>
      </c>
      <c r="D1445" s="83" t="s">
        <v>504</v>
      </c>
      <c r="E1445" s="84">
        <v>11138</v>
      </c>
      <c r="F1445" s="85">
        <v>23.318000000000001</v>
      </c>
      <c r="G1445" s="84">
        <v>218.5</v>
      </c>
      <c r="H1445" s="86">
        <f t="shared" si="88"/>
        <v>567479.20654000004</v>
      </c>
      <c r="I1445" s="77">
        <f t="shared" si="89"/>
        <v>11138</v>
      </c>
      <c r="J1445" s="77">
        <f t="shared" si="90"/>
        <v>259715.88400000002</v>
      </c>
      <c r="K1445" s="77">
        <f t="shared" si="91"/>
        <v>0</v>
      </c>
    </row>
    <row r="1446" spans="1:11" s="77" customFormat="1">
      <c r="A1446" s="82">
        <v>2016</v>
      </c>
      <c r="B1446" s="82">
        <v>6018</v>
      </c>
      <c r="C1446" s="83" t="s">
        <v>503</v>
      </c>
      <c r="D1446" s="83" t="s">
        <v>504</v>
      </c>
      <c r="E1446" s="84">
        <v>43582</v>
      </c>
      <c r="F1446" s="85">
        <v>25.175999999999998</v>
      </c>
      <c r="G1446" s="84">
        <v>212.8</v>
      </c>
      <c r="H1446" s="86">
        <f t="shared" si="88"/>
        <v>2334885.0792959998</v>
      </c>
      <c r="I1446" s="77">
        <f t="shared" si="89"/>
        <v>43582</v>
      </c>
      <c r="J1446" s="77">
        <f t="shared" si="90"/>
        <v>1097220.432</v>
      </c>
      <c r="K1446" s="77">
        <f t="shared" si="91"/>
        <v>0</v>
      </c>
    </row>
    <row r="1447" spans="1:11" s="77" customFormat="1">
      <c r="A1447" s="82">
        <v>2016</v>
      </c>
      <c r="B1447" s="82">
        <v>6018</v>
      </c>
      <c r="C1447" s="83" t="s">
        <v>503</v>
      </c>
      <c r="D1447" s="83" t="s">
        <v>504</v>
      </c>
      <c r="E1447" s="84">
        <v>29867</v>
      </c>
      <c r="F1447" s="85">
        <v>22.978000000000002</v>
      </c>
      <c r="G1447" s="84">
        <v>225</v>
      </c>
      <c r="H1447" s="86">
        <f t="shared" si="88"/>
        <v>1544138.8335000002</v>
      </c>
      <c r="I1447" s="77">
        <f t="shared" si="89"/>
        <v>29867</v>
      </c>
      <c r="J1447" s="77">
        <f t="shared" si="90"/>
        <v>686283.92600000009</v>
      </c>
      <c r="K1447" s="77">
        <f t="shared" si="91"/>
        <v>0</v>
      </c>
    </row>
    <row r="1448" spans="1:11" s="77" customFormat="1">
      <c r="A1448" s="82">
        <v>2016</v>
      </c>
      <c r="B1448" s="82">
        <v>6018</v>
      </c>
      <c r="C1448" s="83" t="s">
        <v>503</v>
      </c>
      <c r="D1448" s="83" t="s">
        <v>504</v>
      </c>
      <c r="E1448" s="84">
        <v>37711</v>
      </c>
      <c r="F1448" s="85">
        <v>25.91</v>
      </c>
      <c r="G1448" s="84">
        <v>185</v>
      </c>
      <c r="H1448" s="86">
        <f t="shared" si="88"/>
        <v>1807620.2185000002</v>
      </c>
      <c r="I1448" s="77">
        <f t="shared" si="89"/>
        <v>37711</v>
      </c>
      <c r="J1448" s="77">
        <f t="shared" si="90"/>
        <v>977092.01</v>
      </c>
      <c r="K1448" s="77">
        <f t="shared" si="91"/>
        <v>0</v>
      </c>
    </row>
    <row r="1449" spans="1:11" s="77" customFormat="1">
      <c r="A1449" s="82">
        <v>2016</v>
      </c>
      <c r="B1449" s="82">
        <v>6018</v>
      </c>
      <c r="C1449" s="83" t="s">
        <v>503</v>
      </c>
      <c r="D1449" s="83" t="s">
        <v>504</v>
      </c>
      <c r="E1449" s="84">
        <v>1553</v>
      </c>
      <c r="F1449" s="85">
        <v>22.108000000000001</v>
      </c>
      <c r="G1449" s="84">
        <v>204.5</v>
      </c>
      <c r="H1449" s="86">
        <f t="shared" si="88"/>
        <v>70212.465579999989</v>
      </c>
      <c r="I1449" s="77">
        <f t="shared" si="89"/>
        <v>1553</v>
      </c>
      <c r="J1449" s="77">
        <f t="shared" si="90"/>
        <v>34333.724000000002</v>
      </c>
      <c r="K1449" s="77">
        <f t="shared" si="91"/>
        <v>0</v>
      </c>
    </row>
    <row r="1450" spans="1:11" s="77" customFormat="1">
      <c r="A1450" s="82">
        <v>2016</v>
      </c>
      <c r="B1450" s="82">
        <v>6018</v>
      </c>
      <c r="C1450" s="83" t="s">
        <v>503</v>
      </c>
      <c r="D1450" s="83" t="s">
        <v>504</v>
      </c>
      <c r="E1450" s="84">
        <v>19977</v>
      </c>
      <c r="F1450" s="85">
        <v>26.096</v>
      </c>
      <c r="G1450" s="84">
        <v>196.6</v>
      </c>
      <c r="H1450" s="86">
        <f t="shared" si="88"/>
        <v>1024914.711072</v>
      </c>
      <c r="I1450" s="77">
        <f t="shared" si="89"/>
        <v>19977</v>
      </c>
      <c r="J1450" s="77">
        <f t="shared" si="90"/>
        <v>521319.79200000002</v>
      </c>
      <c r="K1450" s="77">
        <f t="shared" si="91"/>
        <v>0</v>
      </c>
    </row>
    <row r="1451" spans="1:11" s="77" customFormat="1">
      <c r="A1451" s="82">
        <v>2016</v>
      </c>
      <c r="B1451" s="82">
        <v>6018</v>
      </c>
      <c r="C1451" s="83" t="s">
        <v>503</v>
      </c>
      <c r="D1451" s="83" t="s">
        <v>504</v>
      </c>
      <c r="E1451" s="84">
        <v>3221</v>
      </c>
      <c r="F1451" s="85">
        <v>25.123999999999999</v>
      </c>
      <c r="G1451" s="84">
        <v>181.3</v>
      </c>
      <c r="H1451" s="86">
        <f t="shared" si="88"/>
        <v>146715.944452</v>
      </c>
      <c r="I1451" s="77">
        <f t="shared" si="89"/>
        <v>3221</v>
      </c>
      <c r="J1451" s="77">
        <f t="shared" si="90"/>
        <v>80924.403999999995</v>
      </c>
      <c r="K1451" s="77">
        <f t="shared" si="91"/>
        <v>0</v>
      </c>
    </row>
    <row r="1452" spans="1:11" s="77" customFormat="1">
      <c r="A1452" s="82">
        <v>2016</v>
      </c>
      <c r="B1452" s="82">
        <v>6018</v>
      </c>
      <c r="C1452" s="83" t="s">
        <v>503</v>
      </c>
      <c r="D1452" s="83" t="s">
        <v>504</v>
      </c>
      <c r="E1452" s="84">
        <v>14388</v>
      </c>
      <c r="F1452" s="85">
        <v>23.308</v>
      </c>
      <c r="G1452" s="84">
        <v>189.2</v>
      </c>
      <c r="H1452" s="86">
        <f t="shared" si="88"/>
        <v>634492.61356799991</v>
      </c>
      <c r="I1452" s="77">
        <f t="shared" si="89"/>
        <v>14388</v>
      </c>
      <c r="J1452" s="77">
        <f t="shared" si="90"/>
        <v>335355.50400000002</v>
      </c>
      <c r="K1452" s="77">
        <f t="shared" si="91"/>
        <v>0</v>
      </c>
    </row>
    <row r="1453" spans="1:11" s="77" customFormat="1">
      <c r="A1453" s="82">
        <v>2016</v>
      </c>
      <c r="B1453" s="82">
        <v>6018</v>
      </c>
      <c r="C1453" s="83" t="s">
        <v>503</v>
      </c>
      <c r="D1453" s="83" t="s">
        <v>504</v>
      </c>
      <c r="E1453" s="84">
        <v>3000</v>
      </c>
      <c r="F1453" s="85">
        <v>25.867999999999999</v>
      </c>
      <c r="G1453" s="84">
        <v>192.7</v>
      </c>
      <c r="H1453" s="86">
        <f t="shared" si="88"/>
        <v>149542.908</v>
      </c>
      <c r="I1453" s="77">
        <f t="shared" si="89"/>
        <v>3000</v>
      </c>
      <c r="J1453" s="77">
        <f t="shared" si="90"/>
        <v>77604</v>
      </c>
      <c r="K1453" s="77">
        <f t="shared" si="91"/>
        <v>0</v>
      </c>
    </row>
    <row r="1454" spans="1:11" s="77" customFormat="1">
      <c r="A1454" s="82">
        <v>2016</v>
      </c>
      <c r="B1454" s="82">
        <v>6018</v>
      </c>
      <c r="C1454" s="83" t="s">
        <v>503</v>
      </c>
      <c r="D1454" s="83" t="s">
        <v>504</v>
      </c>
      <c r="E1454" s="84">
        <v>4812</v>
      </c>
      <c r="F1454" s="85">
        <v>23.916</v>
      </c>
      <c r="G1454" s="84">
        <v>177.7</v>
      </c>
      <c r="H1454" s="86">
        <f t="shared" si="88"/>
        <v>204503.89838399997</v>
      </c>
      <c r="I1454" s="77">
        <f t="shared" si="89"/>
        <v>4812</v>
      </c>
      <c r="J1454" s="77">
        <f t="shared" si="90"/>
        <v>115083.792</v>
      </c>
      <c r="K1454" s="77">
        <f t="shared" si="91"/>
        <v>0</v>
      </c>
    </row>
    <row r="1455" spans="1:11" s="77" customFormat="1">
      <c r="A1455" s="82">
        <v>2016</v>
      </c>
      <c r="B1455" s="82">
        <v>6018</v>
      </c>
      <c r="C1455" s="83" t="s">
        <v>503</v>
      </c>
      <c r="D1455" s="83" t="s">
        <v>504</v>
      </c>
      <c r="E1455" s="84">
        <v>13104</v>
      </c>
      <c r="F1455" s="85">
        <v>24.378</v>
      </c>
      <c r="G1455" s="84">
        <v>184.8</v>
      </c>
      <c r="H1455" s="86">
        <f t="shared" si="88"/>
        <v>590342.32857600006</v>
      </c>
      <c r="I1455" s="77">
        <f t="shared" si="89"/>
        <v>13104</v>
      </c>
      <c r="J1455" s="77">
        <f t="shared" si="90"/>
        <v>319449.31199999998</v>
      </c>
      <c r="K1455" s="77">
        <f t="shared" si="91"/>
        <v>0</v>
      </c>
    </row>
    <row r="1456" spans="1:11" s="77" customFormat="1">
      <c r="A1456" s="82">
        <v>2016</v>
      </c>
      <c r="B1456" s="82">
        <v>6021</v>
      </c>
      <c r="C1456" s="83" t="s">
        <v>513</v>
      </c>
      <c r="D1456" s="83" t="s">
        <v>504</v>
      </c>
      <c r="E1456" s="84">
        <v>69792</v>
      </c>
      <c r="F1456" s="85">
        <v>20.51</v>
      </c>
      <c r="G1456" s="84">
        <v>263.8</v>
      </c>
      <c r="H1456" s="86">
        <f t="shared" si="88"/>
        <v>3776122.6809600005</v>
      </c>
      <c r="I1456" s="77">
        <f t="shared" si="89"/>
        <v>69792</v>
      </c>
      <c r="J1456" s="77">
        <f t="shared" si="90"/>
        <v>1431433.9200000002</v>
      </c>
      <c r="K1456" s="77">
        <f t="shared" si="91"/>
        <v>0</v>
      </c>
    </row>
    <row r="1457" spans="1:11" s="77" customFormat="1">
      <c r="A1457" s="82">
        <v>2016</v>
      </c>
      <c r="B1457" s="82">
        <v>6021</v>
      </c>
      <c r="C1457" s="83" t="s">
        <v>513</v>
      </c>
      <c r="D1457" s="83" t="s">
        <v>504</v>
      </c>
      <c r="E1457" s="84">
        <v>77979</v>
      </c>
      <c r="F1457" s="85">
        <v>20.51</v>
      </c>
      <c r="G1457" s="84">
        <v>233.1</v>
      </c>
      <c r="H1457" s="86">
        <f t="shared" si="88"/>
        <v>3728083.1949900002</v>
      </c>
      <c r="I1457" s="77">
        <f t="shared" si="89"/>
        <v>77979</v>
      </c>
      <c r="J1457" s="77">
        <f t="shared" si="90"/>
        <v>1599349.29</v>
      </c>
      <c r="K1457" s="77">
        <f t="shared" si="91"/>
        <v>0</v>
      </c>
    </row>
    <row r="1458" spans="1:11" s="77" customFormat="1">
      <c r="A1458" s="82">
        <v>2016</v>
      </c>
      <c r="B1458" s="82">
        <v>6021</v>
      </c>
      <c r="C1458" s="83" t="s">
        <v>513</v>
      </c>
      <c r="D1458" s="83" t="s">
        <v>504</v>
      </c>
      <c r="E1458" s="84">
        <v>153416</v>
      </c>
      <c r="F1458" s="85">
        <v>19.68</v>
      </c>
      <c r="G1458" s="84">
        <v>196</v>
      </c>
      <c r="H1458" s="86">
        <f t="shared" si="88"/>
        <v>5917684.6847999999</v>
      </c>
      <c r="I1458" s="77">
        <f t="shared" si="89"/>
        <v>153416</v>
      </c>
      <c r="J1458" s="77">
        <f t="shared" si="90"/>
        <v>3019226.88</v>
      </c>
      <c r="K1458" s="77">
        <f t="shared" si="91"/>
        <v>0</v>
      </c>
    </row>
    <row r="1459" spans="1:11" s="77" customFormat="1">
      <c r="A1459" s="82">
        <v>2016</v>
      </c>
      <c r="B1459" s="82">
        <v>6030</v>
      </c>
      <c r="C1459" s="83" t="s">
        <v>512</v>
      </c>
      <c r="D1459" s="83" t="s">
        <v>504</v>
      </c>
      <c r="E1459" s="84">
        <v>675093</v>
      </c>
      <c r="F1459" s="85">
        <v>12.3</v>
      </c>
      <c r="G1459" s="84">
        <v>176</v>
      </c>
      <c r="H1459" s="86">
        <f t="shared" si="88"/>
        <v>14614413.264</v>
      </c>
      <c r="I1459" s="77">
        <f t="shared" si="89"/>
        <v>675093</v>
      </c>
      <c r="J1459" s="77">
        <f t="shared" si="90"/>
        <v>8303643.9000000004</v>
      </c>
      <c r="K1459" s="77">
        <f t="shared" si="91"/>
        <v>1</v>
      </c>
    </row>
    <row r="1460" spans="1:11" s="77" customFormat="1">
      <c r="A1460" s="82">
        <v>2016</v>
      </c>
      <c r="B1460" s="82">
        <v>6031</v>
      </c>
      <c r="C1460" s="83" t="s">
        <v>503</v>
      </c>
      <c r="D1460" s="83" t="s">
        <v>504</v>
      </c>
      <c r="E1460" s="84">
        <v>3516</v>
      </c>
      <c r="F1460" s="85">
        <v>23.63</v>
      </c>
      <c r="G1460" s="84">
        <v>234.1</v>
      </c>
      <c r="H1460" s="86">
        <f t="shared" si="88"/>
        <v>194497.49027999997</v>
      </c>
      <c r="I1460" s="77">
        <f t="shared" si="89"/>
        <v>3516</v>
      </c>
      <c r="J1460" s="77">
        <f t="shared" si="90"/>
        <v>83083.08</v>
      </c>
      <c r="K1460" s="77">
        <f t="shared" si="91"/>
        <v>0</v>
      </c>
    </row>
    <row r="1461" spans="1:11" s="77" customFormat="1">
      <c r="A1461" s="82">
        <v>2016</v>
      </c>
      <c r="B1461" s="82">
        <v>6031</v>
      </c>
      <c r="C1461" s="83" t="s">
        <v>503</v>
      </c>
      <c r="D1461" s="83" t="s">
        <v>504</v>
      </c>
      <c r="E1461" s="84">
        <v>5533</v>
      </c>
      <c r="F1461" s="85">
        <v>23.41</v>
      </c>
      <c r="G1461" s="84">
        <v>203.8</v>
      </c>
      <c r="H1461" s="86">
        <f t="shared" si="88"/>
        <v>263977.10614000005</v>
      </c>
      <c r="I1461" s="77">
        <f t="shared" si="89"/>
        <v>5533</v>
      </c>
      <c r="J1461" s="77">
        <f t="shared" si="90"/>
        <v>129527.53</v>
      </c>
      <c r="K1461" s="77">
        <f t="shared" si="91"/>
        <v>0</v>
      </c>
    </row>
    <row r="1462" spans="1:11" s="77" customFormat="1">
      <c r="A1462" s="82">
        <v>2016</v>
      </c>
      <c r="B1462" s="82">
        <v>6031</v>
      </c>
      <c r="C1462" s="83" t="s">
        <v>503</v>
      </c>
      <c r="D1462" s="83" t="s">
        <v>504</v>
      </c>
      <c r="E1462" s="84">
        <v>3823</v>
      </c>
      <c r="F1462" s="85">
        <v>23.39</v>
      </c>
      <c r="G1462" s="84">
        <v>180.2</v>
      </c>
      <c r="H1462" s="86">
        <f t="shared" si="88"/>
        <v>161134.78593999997</v>
      </c>
      <c r="I1462" s="77">
        <f t="shared" si="89"/>
        <v>3823</v>
      </c>
      <c r="J1462" s="77">
        <f t="shared" si="90"/>
        <v>89419.97</v>
      </c>
      <c r="K1462" s="77">
        <f t="shared" si="91"/>
        <v>0</v>
      </c>
    </row>
    <row r="1463" spans="1:11" s="77" customFormat="1">
      <c r="A1463" s="82">
        <v>2016</v>
      </c>
      <c r="B1463" s="82">
        <v>6031</v>
      </c>
      <c r="C1463" s="83" t="s">
        <v>503</v>
      </c>
      <c r="D1463" s="83" t="s">
        <v>504</v>
      </c>
      <c r="E1463" s="84">
        <v>10359</v>
      </c>
      <c r="F1463" s="85">
        <v>23.16</v>
      </c>
      <c r="G1463" s="84">
        <v>222.5</v>
      </c>
      <c r="H1463" s="86">
        <f t="shared" si="88"/>
        <v>533809.62900000007</v>
      </c>
      <c r="I1463" s="77">
        <f t="shared" si="89"/>
        <v>10359</v>
      </c>
      <c r="J1463" s="77">
        <f t="shared" si="90"/>
        <v>239914.44</v>
      </c>
      <c r="K1463" s="77">
        <f t="shared" si="91"/>
        <v>0</v>
      </c>
    </row>
    <row r="1464" spans="1:11" s="77" customFormat="1">
      <c r="A1464" s="82">
        <v>2016</v>
      </c>
      <c r="B1464" s="82">
        <v>6031</v>
      </c>
      <c r="C1464" s="83" t="s">
        <v>503</v>
      </c>
      <c r="D1464" s="83" t="s">
        <v>504</v>
      </c>
      <c r="E1464" s="84">
        <v>5502</v>
      </c>
      <c r="F1464" s="85">
        <v>23.55</v>
      </c>
      <c r="G1464" s="84">
        <v>189.5</v>
      </c>
      <c r="H1464" s="86">
        <f t="shared" si="88"/>
        <v>245539.12950000001</v>
      </c>
      <c r="I1464" s="77">
        <f t="shared" si="89"/>
        <v>5502</v>
      </c>
      <c r="J1464" s="77">
        <f t="shared" si="90"/>
        <v>129572.1</v>
      </c>
      <c r="K1464" s="77">
        <f t="shared" si="91"/>
        <v>0</v>
      </c>
    </row>
    <row r="1465" spans="1:11" s="77" customFormat="1">
      <c r="A1465" s="82">
        <v>2016</v>
      </c>
      <c r="B1465" s="82">
        <v>6031</v>
      </c>
      <c r="C1465" s="83" t="s">
        <v>503</v>
      </c>
      <c r="D1465" s="83" t="s">
        <v>504</v>
      </c>
      <c r="E1465" s="84">
        <v>43225</v>
      </c>
      <c r="F1465" s="85">
        <v>23.34</v>
      </c>
      <c r="G1465" s="84">
        <v>184.6</v>
      </c>
      <c r="H1465" s="86">
        <f t="shared" si="88"/>
        <v>1862376.7889999999</v>
      </c>
      <c r="I1465" s="77">
        <f t="shared" si="89"/>
        <v>43225</v>
      </c>
      <c r="J1465" s="77">
        <f t="shared" si="90"/>
        <v>1008871.5</v>
      </c>
      <c r="K1465" s="77">
        <f t="shared" si="91"/>
        <v>0</v>
      </c>
    </row>
    <row r="1466" spans="1:11" s="77" customFormat="1">
      <c r="A1466" s="82">
        <v>2016</v>
      </c>
      <c r="B1466" s="82">
        <v>6031</v>
      </c>
      <c r="C1466" s="83" t="s">
        <v>503</v>
      </c>
      <c r="D1466" s="83" t="s">
        <v>504</v>
      </c>
      <c r="E1466" s="84">
        <v>1515</v>
      </c>
      <c r="F1466" s="85">
        <v>23.42</v>
      </c>
      <c r="G1466" s="84">
        <v>176.3</v>
      </c>
      <c r="H1466" s="86">
        <f t="shared" si="88"/>
        <v>62553.531900000009</v>
      </c>
      <c r="I1466" s="77">
        <f t="shared" si="89"/>
        <v>1515</v>
      </c>
      <c r="J1466" s="77">
        <f t="shared" si="90"/>
        <v>35481.300000000003</v>
      </c>
      <c r="K1466" s="77">
        <f t="shared" si="91"/>
        <v>0</v>
      </c>
    </row>
    <row r="1467" spans="1:11" s="77" customFormat="1">
      <c r="A1467" s="82">
        <v>2016</v>
      </c>
      <c r="B1467" s="82">
        <v>6031</v>
      </c>
      <c r="C1467" s="83" t="s">
        <v>503</v>
      </c>
      <c r="D1467" s="83" t="s">
        <v>504</v>
      </c>
      <c r="E1467" s="84">
        <v>1944</v>
      </c>
      <c r="F1467" s="85">
        <v>22.97</v>
      </c>
      <c r="G1467" s="84">
        <v>216.8</v>
      </c>
      <c r="H1467" s="86">
        <f t="shared" si="88"/>
        <v>96809.178240000008</v>
      </c>
      <c r="I1467" s="77">
        <f t="shared" si="89"/>
        <v>1944</v>
      </c>
      <c r="J1467" s="77">
        <f t="shared" si="90"/>
        <v>44653.68</v>
      </c>
      <c r="K1467" s="77">
        <f t="shared" si="91"/>
        <v>0</v>
      </c>
    </row>
    <row r="1468" spans="1:11" s="77" customFormat="1">
      <c r="A1468" s="82">
        <v>2016</v>
      </c>
      <c r="B1468" s="82">
        <v>6031</v>
      </c>
      <c r="C1468" s="83" t="s">
        <v>503</v>
      </c>
      <c r="D1468" s="83" t="s">
        <v>504</v>
      </c>
      <c r="E1468" s="84">
        <v>19398</v>
      </c>
      <c r="F1468" s="85">
        <v>25.92</v>
      </c>
      <c r="G1468" s="84">
        <v>177.3</v>
      </c>
      <c r="H1468" s="86">
        <f t="shared" si="88"/>
        <v>891457.59168000007</v>
      </c>
      <c r="I1468" s="77">
        <f t="shared" si="89"/>
        <v>19398</v>
      </c>
      <c r="J1468" s="77">
        <f t="shared" si="90"/>
        <v>502796.16000000003</v>
      </c>
      <c r="K1468" s="77">
        <f t="shared" si="91"/>
        <v>0</v>
      </c>
    </row>
    <row r="1469" spans="1:11" s="77" customFormat="1">
      <c r="A1469" s="82">
        <v>2016</v>
      </c>
      <c r="B1469" s="82">
        <v>6041</v>
      </c>
      <c r="C1469" s="83" t="s">
        <v>503</v>
      </c>
      <c r="D1469" s="83" t="s">
        <v>504</v>
      </c>
      <c r="E1469" s="84">
        <v>47541</v>
      </c>
      <c r="F1469" s="85">
        <v>21.53</v>
      </c>
      <c r="G1469" s="84">
        <v>198.8</v>
      </c>
      <c r="H1469" s="86">
        <f t="shared" si="88"/>
        <v>2034832.7672400002</v>
      </c>
      <c r="I1469" s="77">
        <f t="shared" si="89"/>
        <v>47541</v>
      </c>
      <c r="J1469" s="77">
        <f t="shared" si="90"/>
        <v>1023557.7300000001</v>
      </c>
      <c r="K1469" s="77">
        <f t="shared" si="91"/>
        <v>0</v>
      </c>
    </row>
    <row r="1470" spans="1:11" s="77" customFormat="1">
      <c r="A1470" s="82">
        <v>2016</v>
      </c>
      <c r="B1470" s="82">
        <v>6041</v>
      </c>
      <c r="C1470" s="83" t="s">
        <v>503</v>
      </c>
      <c r="D1470" s="83" t="s">
        <v>504</v>
      </c>
      <c r="E1470" s="84">
        <v>23041</v>
      </c>
      <c r="F1470" s="85">
        <v>21.63</v>
      </c>
      <c r="G1470" s="84">
        <v>173.9</v>
      </c>
      <c r="H1470" s="86">
        <f t="shared" si="88"/>
        <v>866677.30737000005</v>
      </c>
      <c r="I1470" s="77">
        <f t="shared" si="89"/>
        <v>23041</v>
      </c>
      <c r="J1470" s="77">
        <f t="shared" si="90"/>
        <v>498376.82999999996</v>
      </c>
      <c r="K1470" s="77">
        <f t="shared" si="91"/>
        <v>0</v>
      </c>
    </row>
    <row r="1471" spans="1:11" s="77" customFormat="1">
      <c r="A1471" s="82">
        <v>2016</v>
      </c>
      <c r="B1471" s="82">
        <v>6041</v>
      </c>
      <c r="C1471" s="83" t="s">
        <v>503</v>
      </c>
      <c r="D1471" s="83" t="s">
        <v>504</v>
      </c>
      <c r="E1471" s="84">
        <v>20655</v>
      </c>
      <c r="F1471" s="85">
        <v>23.54</v>
      </c>
      <c r="G1471" s="84">
        <v>228.4</v>
      </c>
      <c r="H1471" s="86">
        <f t="shared" si="88"/>
        <v>1110523.5108</v>
      </c>
      <c r="I1471" s="77">
        <f t="shared" si="89"/>
        <v>20655</v>
      </c>
      <c r="J1471" s="77">
        <f t="shared" si="90"/>
        <v>486218.69999999995</v>
      </c>
      <c r="K1471" s="77">
        <f t="shared" si="91"/>
        <v>0</v>
      </c>
    </row>
    <row r="1472" spans="1:11" s="77" customFormat="1">
      <c r="A1472" s="82">
        <v>2016</v>
      </c>
      <c r="B1472" s="82">
        <v>6041</v>
      </c>
      <c r="C1472" s="83" t="s">
        <v>503</v>
      </c>
      <c r="D1472" s="83" t="s">
        <v>504</v>
      </c>
      <c r="E1472" s="84">
        <v>42574</v>
      </c>
      <c r="F1472" s="85">
        <v>21.96</v>
      </c>
      <c r="G1472" s="84">
        <v>240.7</v>
      </c>
      <c r="H1472" s="86">
        <f t="shared" si="88"/>
        <v>2250364.5712799998</v>
      </c>
      <c r="I1472" s="77">
        <f t="shared" si="89"/>
        <v>42574</v>
      </c>
      <c r="J1472" s="77">
        <f t="shared" si="90"/>
        <v>934925.04</v>
      </c>
      <c r="K1472" s="77">
        <f t="shared" si="91"/>
        <v>0</v>
      </c>
    </row>
    <row r="1473" spans="1:11" s="77" customFormat="1">
      <c r="A1473" s="82">
        <v>2016</v>
      </c>
      <c r="B1473" s="82">
        <v>6041</v>
      </c>
      <c r="C1473" s="83" t="s">
        <v>503</v>
      </c>
      <c r="D1473" s="83" t="s">
        <v>504</v>
      </c>
      <c r="E1473" s="84">
        <v>9946</v>
      </c>
      <c r="F1473" s="85">
        <v>21.27</v>
      </c>
      <c r="G1473" s="84">
        <v>177.5</v>
      </c>
      <c r="H1473" s="86">
        <f t="shared" si="88"/>
        <v>375503.77049999998</v>
      </c>
      <c r="I1473" s="77">
        <f t="shared" si="89"/>
        <v>9946</v>
      </c>
      <c r="J1473" s="77">
        <f t="shared" si="90"/>
        <v>211551.41999999998</v>
      </c>
      <c r="K1473" s="77">
        <f t="shared" si="91"/>
        <v>0</v>
      </c>
    </row>
    <row r="1474" spans="1:11" s="77" customFormat="1">
      <c r="A1474" s="82">
        <v>2016</v>
      </c>
      <c r="B1474" s="82">
        <v>6041</v>
      </c>
      <c r="C1474" s="83" t="s">
        <v>503</v>
      </c>
      <c r="D1474" s="83" t="s">
        <v>504</v>
      </c>
      <c r="E1474" s="84">
        <v>23655</v>
      </c>
      <c r="F1474" s="85">
        <v>23</v>
      </c>
      <c r="G1474" s="84">
        <v>267.5</v>
      </c>
      <c r="H1474" s="86">
        <f t="shared" si="88"/>
        <v>1455373.875</v>
      </c>
      <c r="I1474" s="77">
        <f t="shared" si="89"/>
        <v>23655</v>
      </c>
      <c r="J1474" s="77">
        <f t="shared" si="90"/>
        <v>544065</v>
      </c>
      <c r="K1474" s="77">
        <f t="shared" si="91"/>
        <v>0</v>
      </c>
    </row>
    <row r="1475" spans="1:11" s="77" customFormat="1">
      <c r="A1475" s="82">
        <v>2016</v>
      </c>
      <c r="B1475" s="82">
        <v>6041</v>
      </c>
      <c r="C1475" s="83" t="s">
        <v>503</v>
      </c>
      <c r="D1475" s="83" t="s">
        <v>504</v>
      </c>
      <c r="E1475" s="84">
        <v>18819</v>
      </c>
      <c r="F1475" s="85">
        <v>23.45</v>
      </c>
      <c r="G1475" s="84">
        <v>254.3</v>
      </c>
      <c r="H1475" s="86">
        <f t="shared" si="88"/>
        <v>1122240.0136500001</v>
      </c>
      <c r="I1475" s="77">
        <f t="shared" si="89"/>
        <v>18819</v>
      </c>
      <c r="J1475" s="77">
        <f t="shared" si="90"/>
        <v>441305.55</v>
      </c>
      <c r="K1475" s="77">
        <f t="shared" si="91"/>
        <v>0</v>
      </c>
    </row>
    <row r="1476" spans="1:11" s="77" customFormat="1">
      <c r="A1476" s="82">
        <v>2016</v>
      </c>
      <c r="B1476" s="82">
        <v>6041</v>
      </c>
      <c r="C1476" s="83" t="s">
        <v>503</v>
      </c>
      <c r="D1476" s="83" t="s">
        <v>504</v>
      </c>
      <c r="E1476" s="84">
        <v>14514</v>
      </c>
      <c r="F1476" s="85">
        <v>23.63</v>
      </c>
      <c r="G1476" s="84">
        <v>228.4</v>
      </c>
      <c r="H1476" s="86">
        <f t="shared" si="88"/>
        <v>783333.93288000009</v>
      </c>
      <c r="I1476" s="77">
        <f t="shared" si="89"/>
        <v>14514</v>
      </c>
      <c r="J1476" s="77">
        <f t="shared" si="90"/>
        <v>342965.82</v>
      </c>
      <c r="K1476" s="77">
        <f t="shared" si="91"/>
        <v>0</v>
      </c>
    </row>
    <row r="1477" spans="1:11" s="77" customFormat="1">
      <c r="A1477" s="82">
        <v>2016</v>
      </c>
      <c r="B1477" s="82">
        <v>6041</v>
      </c>
      <c r="C1477" s="83" t="s">
        <v>503</v>
      </c>
      <c r="D1477" s="83" t="s">
        <v>504</v>
      </c>
      <c r="E1477" s="84">
        <v>6182</v>
      </c>
      <c r="F1477" s="85">
        <v>23.37</v>
      </c>
      <c r="G1477" s="84">
        <v>254.3</v>
      </c>
      <c r="H1477" s="86">
        <f t="shared" si="88"/>
        <v>367395.70362000004</v>
      </c>
      <c r="I1477" s="77">
        <f t="shared" si="89"/>
        <v>6182</v>
      </c>
      <c r="J1477" s="77">
        <f t="shared" si="90"/>
        <v>144473.34</v>
      </c>
      <c r="K1477" s="77">
        <f t="shared" si="91"/>
        <v>0</v>
      </c>
    </row>
    <row r="1478" spans="1:11" s="77" customFormat="1">
      <c r="A1478" s="82">
        <v>2016</v>
      </c>
      <c r="B1478" s="82">
        <v>6041</v>
      </c>
      <c r="C1478" s="83" t="s">
        <v>503</v>
      </c>
      <c r="D1478" s="83" t="s">
        <v>504</v>
      </c>
      <c r="E1478" s="84">
        <v>12600</v>
      </c>
      <c r="F1478" s="85">
        <v>23.73</v>
      </c>
      <c r="G1478" s="84">
        <v>245.1</v>
      </c>
      <c r="H1478" s="86">
        <f t="shared" si="88"/>
        <v>732844.098</v>
      </c>
      <c r="I1478" s="77">
        <f t="shared" si="89"/>
        <v>12600</v>
      </c>
      <c r="J1478" s="77">
        <f t="shared" si="90"/>
        <v>298998</v>
      </c>
      <c r="K1478" s="77">
        <f t="shared" si="91"/>
        <v>0</v>
      </c>
    </row>
    <row r="1479" spans="1:11" s="77" customFormat="1">
      <c r="A1479" s="82">
        <v>2016</v>
      </c>
      <c r="B1479" s="82">
        <v>6041</v>
      </c>
      <c r="C1479" s="83" t="s">
        <v>503</v>
      </c>
      <c r="D1479" s="83" t="s">
        <v>504</v>
      </c>
      <c r="E1479" s="84">
        <v>26924</v>
      </c>
      <c r="F1479" s="85">
        <v>23.04</v>
      </c>
      <c r="G1479" s="84">
        <v>239.3</v>
      </c>
      <c r="H1479" s="86">
        <f t="shared" ref="H1479:H1542" si="92">IF(I1479="","",G1479/100*F1479*E1479)</f>
        <v>1484447.2012800002</v>
      </c>
      <c r="I1479" s="77">
        <f t="shared" ref="I1479:I1542" si="93">IF(OR(G1479=".",F1479=".",E1479="."),"",E1479)</f>
        <v>26924</v>
      </c>
      <c r="J1479" s="77">
        <f t="shared" ref="J1479:J1542" si="94">IF(I1479="","",F1479*I1479)</f>
        <v>620328.95999999996</v>
      </c>
      <c r="K1479" s="77">
        <f t="shared" ref="K1479:K1542" si="95">IF(C1479="LIG",1,0)</f>
        <v>0</v>
      </c>
    </row>
    <row r="1480" spans="1:11" s="77" customFormat="1">
      <c r="A1480" s="82">
        <v>2016</v>
      </c>
      <c r="B1480" s="82">
        <v>6041</v>
      </c>
      <c r="C1480" s="83" t="s">
        <v>503</v>
      </c>
      <c r="D1480" s="83" t="s">
        <v>504</v>
      </c>
      <c r="E1480" s="84">
        <v>11309</v>
      </c>
      <c r="F1480" s="85">
        <v>23.62</v>
      </c>
      <c r="G1480" s="84">
        <v>245.1</v>
      </c>
      <c r="H1480" s="86">
        <f t="shared" si="92"/>
        <v>654707.63957999996</v>
      </c>
      <c r="I1480" s="77">
        <f t="shared" si="93"/>
        <v>11309</v>
      </c>
      <c r="J1480" s="77">
        <f t="shared" si="94"/>
        <v>267118.58</v>
      </c>
      <c r="K1480" s="77">
        <f t="shared" si="95"/>
        <v>0</v>
      </c>
    </row>
    <row r="1481" spans="1:11" s="77" customFormat="1">
      <c r="A1481" s="82">
        <v>2016</v>
      </c>
      <c r="B1481" s="82">
        <v>6041</v>
      </c>
      <c r="C1481" s="83" t="s">
        <v>503</v>
      </c>
      <c r="D1481" s="83" t="s">
        <v>504</v>
      </c>
      <c r="E1481" s="84">
        <v>11444</v>
      </c>
      <c r="F1481" s="85">
        <v>21.65</v>
      </c>
      <c r="G1481" s="84">
        <v>160.30000000000001</v>
      </c>
      <c r="H1481" s="86">
        <f t="shared" si="92"/>
        <v>397163.44780000002</v>
      </c>
      <c r="I1481" s="77">
        <f t="shared" si="93"/>
        <v>11444</v>
      </c>
      <c r="J1481" s="77">
        <f t="shared" si="94"/>
        <v>247762.59999999998</v>
      </c>
      <c r="K1481" s="77">
        <f t="shared" si="95"/>
        <v>0</v>
      </c>
    </row>
    <row r="1482" spans="1:11" s="77" customFormat="1">
      <c r="A1482" s="82">
        <v>2016</v>
      </c>
      <c r="B1482" s="82">
        <v>6041</v>
      </c>
      <c r="C1482" s="83" t="s">
        <v>503</v>
      </c>
      <c r="D1482" s="83" t="s">
        <v>504</v>
      </c>
      <c r="E1482" s="84">
        <v>4804</v>
      </c>
      <c r="F1482" s="85">
        <v>23.66</v>
      </c>
      <c r="G1482" s="84">
        <v>196.4</v>
      </c>
      <c r="H1482" s="86">
        <f t="shared" si="92"/>
        <v>223233.42496</v>
      </c>
      <c r="I1482" s="77">
        <f t="shared" si="93"/>
        <v>4804</v>
      </c>
      <c r="J1482" s="77">
        <f t="shared" si="94"/>
        <v>113662.64</v>
      </c>
      <c r="K1482" s="77">
        <f t="shared" si="95"/>
        <v>0</v>
      </c>
    </row>
    <row r="1483" spans="1:11" s="77" customFormat="1">
      <c r="A1483" s="82">
        <v>2016</v>
      </c>
      <c r="B1483" s="82">
        <v>6041</v>
      </c>
      <c r="C1483" s="83" t="s">
        <v>503</v>
      </c>
      <c r="D1483" s="83" t="s">
        <v>504</v>
      </c>
      <c r="E1483" s="84">
        <v>4827</v>
      </c>
      <c r="F1483" s="85">
        <v>23.51</v>
      </c>
      <c r="G1483" s="84">
        <v>196.4</v>
      </c>
      <c r="H1483" s="86">
        <f t="shared" si="92"/>
        <v>222880.16027999998</v>
      </c>
      <c r="I1483" s="77">
        <f t="shared" si="93"/>
        <v>4827</v>
      </c>
      <c r="J1483" s="77">
        <f t="shared" si="94"/>
        <v>113482.77</v>
      </c>
      <c r="K1483" s="77">
        <f t="shared" si="95"/>
        <v>0</v>
      </c>
    </row>
    <row r="1484" spans="1:11" s="77" customFormat="1">
      <c r="A1484" s="82">
        <v>2016</v>
      </c>
      <c r="B1484" s="82">
        <v>6041</v>
      </c>
      <c r="C1484" s="83" t="s">
        <v>503</v>
      </c>
      <c r="D1484" s="83" t="s">
        <v>504</v>
      </c>
      <c r="E1484" s="84">
        <v>42288</v>
      </c>
      <c r="F1484" s="85">
        <v>23.12</v>
      </c>
      <c r="G1484" s="84">
        <v>201</v>
      </c>
      <c r="H1484" s="86">
        <f t="shared" si="92"/>
        <v>1965174.1055999999</v>
      </c>
      <c r="I1484" s="77">
        <f t="shared" si="93"/>
        <v>42288</v>
      </c>
      <c r="J1484" s="77">
        <f t="shared" si="94"/>
        <v>977698.56</v>
      </c>
      <c r="K1484" s="77">
        <f t="shared" si="95"/>
        <v>0</v>
      </c>
    </row>
    <row r="1485" spans="1:11" s="77" customFormat="1">
      <c r="A1485" s="82">
        <v>2016</v>
      </c>
      <c r="B1485" s="82">
        <v>6041</v>
      </c>
      <c r="C1485" s="83" t="s">
        <v>503</v>
      </c>
      <c r="D1485" s="83" t="s">
        <v>504</v>
      </c>
      <c r="E1485" s="84">
        <v>6335</v>
      </c>
      <c r="F1485" s="85">
        <v>21.7</v>
      </c>
      <c r="G1485" s="84">
        <v>175</v>
      </c>
      <c r="H1485" s="86">
        <f t="shared" si="92"/>
        <v>240571.625</v>
      </c>
      <c r="I1485" s="77">
        <f t="shared" si="93"/>
        <v>6335</v>
      </c>
      <c r="J1485" s="77">
        <f t="shared" si="94"/>
        <v>137469.5</v>
      </c>
      <c r="K1485" s="77">
        <f t="shared" si="95"/>
        <v>0</v>
      </c>
    </row>
    <row r="1486" spans="1:11" s="77" customFormat="1">
      <c r="A1486" s="82">
        <v>2016</v>
      </c>
      <c r="B1486" s="82">
        <v>6041</v>
      </c>
      <c r="C1486" s="83" t="s">
        <v>503</v>
      </c>
      <c r="D1486" s="83" t="s">
        <v>504</v>
      </c>
      <c r="E1486" s="84">
        <v>4793</v>
      </c>
      <c r="F1486" s="85">
        <v>21.6</v>
      </c>
      <c r="G1486" s="84">
        <v>174.4</v>
      </c>
      <c r="H1486" s="86">
        <f t="shared" si="92"/>
        <v>180554.22719999999</v>
      </c>
      <c r="I1486" s="77">
        <f t="shared" si="93"/>
        <v>4793</v>
      </c>
      <c r="J1486" s="77">
        <f t="shared" si="94"/>
        <v>103528.8</v>
      </c>
      <c r="K1486" s="77">
        <f t="shared" si="95"/>
        <v>0</v>
      </c>
    </row>
    <row r="1487" spans="1:11" s="77" customFormat="1">
      <c r="A1487" s="82">
        <v>2016</v>
      </c>
      <c r="B1487" s="82">
        <v>6041</v>
      </c>
      <c r="C1487" s="83" t="s">
        <v>503</v>
      </c>
      <c r="D1487" s="83" t="s">
        <v>504</v>
      </c>
      <c r="E1487" s="84">
        <v>25586</v>
      </c>
      <c r="F1487" s="85">
        <v>25</v>
      </c>
      <c r="G1487" s="84">
        <v>220.3</v>
      </c>
      <c r="H1487" s="86">
        <f t="shared" si="92"/>
        <v>1409148.9500000002</v>
      </c>
      <c r="I1487" s="77">
        <f t="shared" si="93"/>
        <v>25586</v>
      </c>
      <c r="J1487" s="77">
        <f t="shared" si="94"/>
        <v>639650</v>
      </c>
      <c r="K1487" s="77">
        <f t="shared" si="95"/>
        <v>0</v>
      </c>
    </row>
    <row r="1488" spans="1:11" s="77" customFormat="1">
      <c r="A1488" s="82">
        <v>2016</v>
      </c>
      <c r="B1488" s="82">
        <v>6052</v>
      </c>
      <c r="C1488" s="83" t="s">
        <v>503</v>
      </c>
      <c r="D1488" s="83" t="s">
        <v>504</v>
      </c>
      <c r="E1488" s="84">
        <v>50310</v>
      </c>
      <c r="F1488" s="85">
        <v>23.684000000000001</v>
      </c>
      <c r="G1488" s="84">
        <v>332.4</v>
      </c>
      <c r="H1488" s="86">
        <f t="shared" si="92"/>
        <v>3960685.7409600001</v>
      </c>
      <c r="I1488" s="77">
        <f t="shared" si="93"/>
        <v>50310</v>
      </c>
      <c r="J1488" s="77">
        <f t="shared" si="94"/>
        <v>1191542.04</v>
      </c>
      <c r="K1488" s="77">
        <f t="shared" si="95"/>
        <v>0</v>
      </c>
    </row>
    <row r="1489" spans="1:11" s="77" customFormat="1">
      <c r="A1489" s="82">
        <v>2016</v>
      </c>
      <c r="B1489" s="82">
        <v>6052</v>
      </c>
      <c r="C1489" s="83" t="s">
        <v>503</v>
      </c>
      <c r="D1489" s="83" t="s">
        <v>504</v>
      </c>
      <c r="E1489" s="84">
        <v>11800</v>
      </c>
      <c r="F1489" s="85">
        <v>25.84</v>
      </c>
      <c r="G1489" s="84">
        <v>265.7</v>
      </c>
      <c r="H1489" s="86">
        <f t="shared" si="92"/>
        <v>810151.18400000001</v>
      </c>
      <c r="I1489" s="77">
        <f t="shared" si="93"/>
        <v>11800</v>
      </c>
      <c r="J1489" s="77">
        <f t="shared" si="94"/>
        <v>304912</v>
      </c>
      <c r="K1489" s="77">
        <f t="shared" si="95"/>
        <v>0</v>
      </c>
    </row>
    <row r="1490" spans="1:11" s="77" customFormat="1">
      <c r="A1490" s="82">
        <v>2016</v>
      </c>
      <c r="B1490" s="82">
        <v>6055</v>
      </c>
      <c r="C1490" s="83" t="s">
        <v>513</v>
      </c>
      <c r="D1490" s="83" t="s">
        <v>504</v>
      </c>
      <c r="E1490" s="84">
        <v>16464</v>
      </c>
      <c r="F1490" s="85">
        <v>16.96</v>
      </c>
      <c r="G1490" s="84" t="s">
        <v>514</v>
      </c>
      <c r="H1490" s="86" t="str">
        <f t="shared" si="92"/>
        <v/>
      </c>
      <c r="I1490" s="77" t="str">
        <f t="shared" si="93"/>
        <v/>
      </c>
      <c r="J1490" s="77" t="str">
        <f t="shared" si="94"/>
        <v/>
      </c>
      <c r="K1490" s="77">
        <f t="shared" si="95"/>
        <v>0</v>
      </c>
    </row>
    <row r="1491" spans="1:11" s="77" customFormat="1">
      <c r="A1491" s="82">
        <v>2016</v>
      </c>
      <c r="B1491" s="82">
        <v>6055</v>
      </c>
      <c r="C1491" s="83" t="s">
        <v>513</v>
      </c>
      <c r="D1491" s="83" t="s">
        <v>504</v>
      </c>
      <c r="E1491" s="84">
        <v>16233</v>
      </c>
      <c r="F1491" s="85">
        <v>16.850000000000001</v>
      </c>
      <c r="G1491" s="84" t="s">
        <v>514</v>
      </c>
      <c r="H1491" s="86" t="str">
        <f t="shared" si="92"/>
        <v/>
      </c>
      <c r="I1491" s="77" t="str">
        <f t="shared" si="93"/>
        <v/>
      </c>
      <c r="J1491" s="77" t="str">
        <f t="shared" si="94"/>
        <v/>
      </c>
      <c r="K1491" s="77">
        <f t="shared" si="95"/>
        <v>0</v>
      </c>
    </row>
    <row r="1492" spans="1:11" s="77" customFormat="1">
      <c r="A1492" s="82">
        <v>2016</v>
      </c>
      <c r="B1492" s="82">
        <v>6061</v>
      </c>
      <c r="C1492" s="83" t="s">
        <v>503</v>
      </c>
      <c r="D1492" s="83" t="s">
        <v>504</v>
      </c>
      <c r="E1492" s="84">
        <v>23312</v>
      </c>
      <c r="F1492" s="85">
        <v>25.43</v>
      </c>
      <c r="G1492" s="84">
        <v>306.5</v>
      </c>
      <c r="H1492" s="86">
        <f t="shared" si="92"/>
        <v>1817006.0503999998</v>
      </c>
      <c r="I1492" s="77">
        <f t="shared" si="93"/>
        <v>23312</v>
      </c>
      <c r="J1492" s="77">
        <f t="shared" si="94"/>
        <v>592824.16</v>
      </c>
      <c r="K1492" s="77">
        <f t="shared" si="95"/>
        <v>0</v>
      </c>
    </row>
    <row r="1493" spans="1:11" s="77" customFormat="1">
      <c r="A1493" s="82">
        <v>2016</v>
      </c>
      <c r="B1493" s="82">
        <v>6065</v>
      </c>
      <c r="C1493" s="83" t="s">
        <v>513</v>
      </c>
      <c r="D1493" s="83" t="s">
        <v>504</v>
      </c>
      <c r="E1493" s="84">
        <v>81510</v>
      </c>
      <c r="F1493" s="85">
        <v>17.8</v>
      </c>
      <c r="G1493" s="84">
        <v>155.4</v>
      </c>
      <c r="H1493" s="86">
        <f t="shared" si="92"/>
        <v>2254664.412</v>
      </c>
      <c r="I1493" s="77">
        <f t="shared" si="93"/>
        <v>81510</v>
      </c>
      <c r="J1493" s="77">
        <f t="shared" si="94"/>
        <v>1450878</v>
      </c>
      <c r="K1493" s="77">
        <f t="shared" si="95"/>
        <v>0</v>
      </c>
    </row>
    <row r="1494" spans="1:11" s="77" customFormat="1">
      <c r="A1494" s="82">
        <v>2016</v>
      </c>
      <c r="B1494" s="82">
        <v>6065</v>
      </c>
      <c r="C1494" s="83" t="s">
        <v>513</v>
      </c>
      <c r="D1494" s="83" t="s">
        <v>504</v>
      </c>
      <c r="E1494" s="84">
        <v>32895</v>
      </c>
      <c r="F1494" s="85">
        <v>17.68</v>
      </c>
      <c r="G1494" s="84">
        <v>139.1</v>
      </c>
      <c r="H1494" s="86">
        <f t="shared" si="92"/>
        <v>808982.78760000004</v>
      </c>
      <c r="I1494" s="77">
        <f t="shared" si="93"/>
        <v>32895</v>
      </c>
      <c r="J1494" s="77">
        <f t="shared" si="94"/>
        <v>581583.6</v>
      </c>
      <c r="K1494" s="77">
        <f t="shared" si="95"/>
        <v>0</v>
      </c>
    </row>
    <row r="1495" spans="1:11" s="77" customFormat="1">
      <c r="A1495" s="82">
        <v>2016</v>
      </c>
      <c r="B1495" s="82">
        <v>6065</v>
      </c>
      <c r="C1495" s="83" t="s">
        <v>513</v>
      </c>
      <c r="D1495" s="83" t="s">
        <v>504</v>
      </c>
      <c r="E1495" s="84">
        <v>32875</v>
      </c>
      <c r="F1495" s="85">
        <v>17.239999999999998</v>
      </c>
      <c r="G1495" s="84">
        <v>137.69999999999999</v>
      </c>
      <c r="H1495" s="86">
        <f t="shared" si="92"/>
        <v>780435.4049999998</v>
      </c>
      <c r="I1495" s="77">
        <f t="shared" si="93"/>
        <v>32875</v>
      </c>
      <c r="J1495" s="77">
        <f t="shared" si="94"/>
        <v>566765</v>
      </c>
      <c r="K1495" s="77">
        <f t="shared" si="95"/>
        <v>0</v>
      </c>
    </row>
    <row r="1496" spans="1:11" s="77" customFormat="1">
      <c r="A1496" s="82">
        <v>2016</v>
      </c>
      <c r="B1496" s="82">
        <v>6065</v>
      </c>
      <c r="C1496" s="83" t="s">
        <v>513</v>
      </c>
      <c r="D1496" s="83" t="s">
        <v>504</v>
      </c>
      <c r="E1496" s="84">
        <v>32723</v>
      </c>
      <c r="F1496" s="85">
        <v>16.690000000000001</v>
      </c>
      <c r="G1496" s="84">
        <v>142.4</v>
      </c>
      <c r="H1496" s="86">
        <f t="shared" si="92"/>
        <v>777713.14288000017</v>
      </c>
      <c r="I1496" s="77">
        <f t="shared" si="93"/>
        <v>32723</v>
      </c>
      <c r="J1496" s="77">
        <f t="shared" si="94"/>
        <v>546146.87</v>
      </c>
      <c r="K1496" s="77">
        <f t="shared" si="95"/>
        <v>0</v>
      </c>
    </row>
    <row r="1497" spans="1:11" s="77" customFormat="1">
      <c r="A1497" s="82">
        <v>2016</v>
      </c>
      <c r="B1497" s="82">
        <v>6065</v>
      </c>
      <c r="C1497" s="83" t="s">
        <v>513</v>
      </c>
      <c r="D1497" s="83" t="s">
        <v>504</v>
      </c>
      <c r="E1497" s="84">
        <v>32496</v>
      </c>
      <c r="F1497" s="85">
        <v>16.88</v>
      </c>
      <c r="G1497" s="84">
        <v>135</v>
      </c>
      <c r="H1497" s="86">
        <f t="shared" si="92"/>
        <v>740518.848</v>
      </c>
      <c r="I1497" s="77">
        <f t="shared" si="93"/>
        <v>32496</v>
      </c>
      <c r="J1497" s="77">
        <f t="shared" si="94"/>
        <v>548532.47999999998</v>
      </c>
      <c r="K1497" s="77">
        <f t="shared" si="95"/>
        <v>0</v>
      </c>
    </row>
    <row r="1498" spans="1:11" s="77" customFormat="1">
      <c r="A1498" s="82">
        <v>2016</v>
      </c>
      <c r="B1498" s="82">
        <v>6065</v>
      </c>
      <c r="C1498" s="83" t="s">
        <v>513</v>
      </c>
      <c r="D1498" s="83" t="s">
        <v>504</v>
      </c>
      <c r="E1498" s="84">
        <v>32462</v>
      </c>
      <c r="F1498" s="85">
        <v>17.7</v>
      </c>
      <c r="G1498" s="84">
        <v>135.69999999999999</v>
      </c>
      <c r="H1498" s="86">
        <f t="shared" si="92"/>
        <v>779701.5318</v>
      </c>
      <c r="I1498" s="77">
        <f t="shared" si="93"/>
        <v>32462</v>
      </c>
      <c r="J1498" s="77">
        <f t="shared" si="94"/>
        <v>574577.4</v>
      </c>
      <c r="K1498" s="77">
        <f t="shared" si="95"/>
        <v>0</v>
      </c>
    </row>
    <row r="1499" spans="1:11" s="77" customFormat="1">
      <c r="A1499" s="82">
        <v>2016</v>
      </c>
      <c r="B1499" s="82">
        <v>6065</v>
      </c>
      <c r="C1499" s="83" t="s">
        <v>513</v>
      </c>
      <c r="D1499" s="83" t="s">
        <v>504</v>
      </c>
      <c r="E1499" s="84">
        <v>32304</v>
      </c>
      <c r="F1499" s="85">
        <v>17.23</v>
      </c>
      <c r="G1499" s="84">
        <v>151.6</v>
      </c>
      <c r="H1499" s="86">
        <f t="shared" si="92"/>
        <v>843802.44672000001</v>
      </c>
      <c r="I1499" s="77">
        <f t="shared" si="93"/>
        <v>32304</v>
      </c>
      <c r="J1499" s="77">
        <f t="shared" si="94"/>
        <v>556597.92000000004</v>
      </c>
      <c r="K1499" s="77">
        <f t="shared" si="95"/>
        <v>0</v>
      </c>
    </row>
    <row r="1500" spans="1:11" s="77" customFormat="1">
      <c r="A1500" s="82">
        <v>2016</v>
      </c>
      <c r="B1500" s="82">
        <v>6065</v>
      </c>
      <c r="C1500" s="83" t="s">
        <v>513</v>
      </c>
      <c r="D1500" s="83" t="s">
        <v>504</v>
      </c>
      <c r="E1500" s="84">
        <v>16564</v>
      </c>
      <c r="F1500" s="85">
        <v>17.899999999999999</v>
      </c>
      <c r="G1500" s="84">
        <v>143.4</v>
      </c>
      <c r="H1500" s="86">
        <f t="shared" si="92"/>
        <v>425174.69040000002</v>
      </c>
      <c r="I1500" s="77">
        <f t="shared" si="93"/>
        <v>16564</v>
      </c>
      <c r="J1500" s="77">
        <f t="shared" si="94"/>
        <v>296495.59999999998</v>
      </c>
      <c r="K1500" s="77">
        <f t="shared" si="95"/>
        <v>0</v>
      </c>
    </row>
    <row r="1501" spans="1:11" s="77" customFormat="1">
      <c r="A1501" s="82">
        <v>2016</v>
      </c>
      <c r="B1501" s="82">
        <v>6065</v>
      </c>
      <c r="C1501" s="83" t="s">
        <v>513</v>
      </c>
      <c r="D1501" s="83" t="s">
        <v>504</v>
      </c>
      <c r="E1501" s="84">
        <v>16167</v>
      </c>
      <c r="F1501" s="85">
        <v>16.760000000000002</v>
      </c>
      <c r="G1501" s="84">
        <v>134.19999999999999</v>
      </c>
      <c r="H1501" s="86">
        <f t="shared" si="92"/>
        <v>363626.87063999998</v>
      </c>
      <c r="I1501" s="77">
        <f t="shared" si="93"/>
        <v>16167</v>
      </c>
      <c r="J1501" s="77">
        <f t="shared" si="94"/>
        <v>270958.92000000004</v>
      </c>
      <c r="K1501" s="77">
        <f t="shared" si="95"/>
        <v>0</v>
      </c>
    </row>
    <row r="1502" spans="1:11" s="77" customFormat="1">
      <c r="A1502" s="82">
        <v>2016</v>
      </c>
      <c r="B1502" s="82">
        <v>6065</v>
      </c>
      <c r="C1502" s="83" t="s">
        <v>513</v>
      </c>
      <c r="D1502" s="83" t="s">
        <v>504</v>
      </c>
      <c r="E1502" s="84">
        <v>16101</v>
      </c>
      <c r="F1502" s="85">
        <v>17.329999999999998</v>
      </c>
      <c r="G1502" s="84">
        <v>151.1</v>
      </c>
      <c r="H1502" s="86">
        <f t="shared" si="92"/>
        <v>421614.82862999995</v>
      </c>
      <c r="I1502" s="77">
        <f t="shared" si="93"/>
        <v>16101</v>
      </c>
      <c r="J1502" s="77">
        <f t="shared" si="94"/>
        <v>279030.32999999996</v>
      </c>
      <c r="K1502" s="77">
        <f t="shared" si="95"/>
        <v>0</v>
      </c>
    </row>
    <row r="1503" spans="1:11" s="77" customFormat="1">
      <c r="A1503" s="82">
        <v>2016</v>
      </c>
      <c r="B1503" s="82">
        <v>6065</v>
      </c>
      <c r="C1503" s="83" t="s">
        <v>513</v>
      </c>
      <c r="D1503" s="83" t="s">
        <v>504</v>
      </c>
      <c r="E1503" s="84">
        <v>48943</v>
      </c>
      <c r="F1503" s="85">
        <v>17.559999999999999</v>
      </c>
      <c r="G1503" s="84">
        <v>142.6</v>
      </c>
      <c r="H1503" s="86">
        <f t="shared" si="92"/>
        <v>1225560.1280799997</v>
      </c>
      <c r="I1503" s="77">
        <f t="shared" si="93"/>
        <v>48943</v>
      </c>
      <c r="J1503" s="77">
        <f t="shared" si="94"/>
        <v>859439.08</v>
      </c>
      <c r="K1503" s="77">
        <f t="shared" si="95"/>
        <v>0</v>
      </c>
    </row>
    <row r="1504" spans="1:11" s="77" customFormat="1">
      <c r="A1504" s="82">
        <v>2016</v>
      </c>
      <c r="B1504" s="82">
        <v>6068</v>
      </c>
      <c r="C1504" s="83" t="s">
        <v>513</v>
      </c>
      <c r="D1504" s="83" t="s">
        <v>504</v>
      </c>
      <c r="E1504" s="84">
        <v>384227</v>
      </c>
      <c r="F1504" s="85">
        <v>16.757999999999999</v>
      </c>
      <c r="G1504" s="84">
        <v>179.8</v>
      </c>
      <c r="H1504" s="86">
        <f t="shared" si="92"/>
        <v>11577099.166668</v>
      </c>
      <c r="I1504" s="77">
        <f t="shared" si="93"/>
        <v>384227</v>
      </c>
      <c r="J1504" s="77">
        <f t="shared" si="94"/>
        <v>6438876.0659999996</v>
      </c>
      <c r="K1504" s="77">
        <f t="shared" si="95"/>
        <v>0</v>
      </c>
    </row>
    <row r="1505" spans="1:11" s="77" customFormat="1">
      <c r="A1505" s="82">
        <v>2016</v>
      </c>
      <c r="B1505" s="82">
        <v>6071</v>
      </c>
      <c r="C1505" s="83" t="s">
        <v>503</v>
      </c>
      <c r="D1505" s="83" t="s">
        <v>504</v>
      </c>
      <c r="E1505" s="84">
        <v>23777</v>
      </c>
      <c r="F1505" s="85">
        <v>22.268000000000001</v>
      </c>
      <c r="G1505" s="84">
        <v>193.3</v>
      </c>
      <c r="H1505" s="86">
        <f t="shared" si="92"/>
        <v>1023458.234188</v>
      </c>
      <c r="I1505" s="77">
        <f t="shared" si="93"/>
        <v>23777</v>
      </c>
      <c r="J1505" s="77">
        <f t="shared" si="94"/>
        <v>529466.23600000003</v>
      </c>
      <c r="K1505" s="77">
        <f t="shared" si="95"/>
        <v>0</v>
      </c>
    </row>
    <row r="1506" spans="1:11" s="77" customFormat="1">
      <c r="A1506" s="82">
        <v>2016</v>
      </c>
      <c r="B1506" s="82">
        <v>6071</v>
      </c>
      <c r="C1506" s="83" t="s">
        <v>503</v>
      </c>
      <c r="D1506" s="83" t="s">
        <v>504</v>
      </c>
      <c r="E1506" s="84">
        <v>6363</v>
      </c>
      <c r="F1506" s="85">
        <v>22.199000000000002</v>
      </c>
      <c r="G1506" s="84">
        <v>217</v>
      </c>
      <c r="H1506" s="86">
        <f t="shared" si="92"/>
        <v>306517.35428999999</v>
      </c>
      <c r="I1506" s="77">
        <f t="shared" si="93"/>
        <v>6363</v>
      </c>
      <c r="J1506" s="77">
        <f t="shared" si="94"/>
        <v>141252.23700000002</v>
      </c>
      <c r="K1506" s="77">
        <f t="shared" si="95"/>
        <v>0</v>
      </c>
    </row>
    <row r="1507" spans="1:11" s="77" customFormat="1">
      <c r="A1507" s="82">
        <v>2016</v>
      </c>
      <c r="B1507" s="82">
        <v>6071</v>
      </c>
      <c r="C1507" s="83" t="s">
        <v>513</v>
      </c>
      <c r="D1507" s="83" t="s">
        <v>504</v>
      </c>
      <c r="E1507" s="84">
        <v>57710</v>
      </c>
      <c r="F1507" s="85">
        <v>17.785</v>
      </c>
      <c r="G1507" s="84">
        <v>220.5</v>
      </c>
      <c r="H1507" s="86">
        <f t="shared" si="92"/>
        <v>2263151.0317500001</v>
      </c>
      <c r="I1507" s="77">
        <f t="shared" si="93"/>
        <v>57710</v>
      </c>
      <c r="J1507" s="77">
        <f t="shared" si="94"/>
        <v>1026372.35</v>
      </c>
      <c r="K1507" s="77">
        <f t="shared" si="95"/>
        <v>0</v>
      </c>
    </row>
    <row r="1508" spans="1:11" s="77" customFormat="1">
      <c r="A1508" s="82">
        <v>2016</v>
      </c>
      <c r="B1508" s="82">
        <v>6071</v>
      </c>
      <c r="C1508" s="83" t="s">
        <v>503</v>
      </c>
      <c r="D1508" s="83" t="s">
        <v>504</v>
      </c>
      <c r="E1508" s="84">
        <v>21064</v>
      </c>
      <c r="F1508" s="85">
        <v>25.213000000000001</v>
      </c>
      <c r="G1508" s="84">
        <v>197.1</v>
      </c>
      <c r="H1508" s="86">
        <f t="shared" si="92"/>
        <v>1046771.751672</v>
      </c>
      <c r="I1508" s="77">
        <f t="shared" si="93"/>
        <v>21064</v>
      </c>
      <c r="J1508" s="77">
        <f t="shared" si="94"/>
        <v>531086.63199999998</v>
      </c>
      <c r="K1508" s="77">
        <f t="shared" si="95"/>
        <v>0</v>
      </c>
    </row>
    <row r="1509" spans="1:11" s="77" customFormat="1">
      <c r="A1509" s="82">
        <v>2016</v>
      </c>
      <c r="B1509" s="82">
        <v>6071</v>
      </c>
      <c r="C1509" s="83" t="s">
        <v>503</v>
      </c>
      <c r="D1509" s="83" t="s">
        <v>504</v>
      </c>
      <c r="E1509" s="84">
        <v>26748</v>
      </c>
      <c r="F1509" s="85">
        <v>22.337</v>
      </c>
      <c r="G1509" s="84">
        <v>148</v>
      </c>
      <c r="H1509" s="86">
        <f t="shared" si="92"/>
        <v>884255.71247999999</v>
      </c>
      <c r="I1509" s="77">
        <f t="shared" si="93"/>
        <v>26748</v>
      </c>
      <c r="J1509" s="77">
        <f t="shared" si="94"/>
        <v>597470.076</v>
      </c>
      <c r="K1509" s="77">
        <f t="shared" si="95"/>
        <v>0</v>
      </c>
    </row>
    <row r="1510" spans="1:11" s="77" customFormat="1">
      <c r="A1510" s="82">
        <v>2016</v>
      </c>
      <c r="B1510" s="82">
        <v>6071</v>
      </c>
      <c r="C1510" s="83" t="s">
        <v>503</v>
      </c>
      <c r="D1510" s="83" t="s">
        <v>504</v>
      </c>
      <c r="E1510" s="84">
        <v>6431</v>
      </c>
      <c r="F1510" s="85">
        <v>22.143999999999998</v>
      </c>
      <c r="G1510" s="84">
        <v>211.9</v>
      </c>
      <c r="H1510" s="86">
        <f t="shared" si="92"/>
        <v>301762.68761600001</v>
      </c>
      <c r="I1510" s="77">
        <f t="shared" si="93"/>
        <v>6431</v>
      </c>
      <c r="J1510" s="77">
        <f t="shared" si="94"/>
        <v>142408.06399999998</v>
      </c>
      <c r="K1510" s="77">
        <f t="shared" si="95"/>
        <v>0</v>
      </c>
    </row>
    <row r="1511" spans="1:11" s="77" customFormat="1">
      <c r="A1511" s="82">
        <v>2016</v>
      </c>
      <c r="B1511" s="82">
        <v>6071</v>
      </c>
      <c r="C1511" s="83" t="s">
        <v>503</v>
      </c>
      <c r="D1511" s="83" t="s">
        <v>504</v>
      </c>
      <c r="E1511" s="84">
        <v>9325</v>
      </c>
      <c r="F1511" s="85">
        <v>22.68</v>
      </c>
      <c r="G1511" s="84">
        <v>220.5</v>
      </c>
      <c r="H1511" s="86">
        <f t="shared" si="92"/>
        <v>466337.65499999997</v>
      </c>
      <c r="I1511" s="77">
        <f t="shared" si="93"/>
        <v>9325</v>
      </c>
      <c r="J1511" s="77">
        <f t="shared" si="94"/>
        <v>211491</v>
      </c>
      <c r="K1511" s="77">
        <f t="shared" si="95"/>
        <v>0</v>
      </c>
    </row>
    <row r="1512" spans="1:11" s="77" customFormat="1">
      <c r="A1512" s="82">
        <v>2016</v>
      </c>
      <c r="B1512" s="82">
        <v>6071</v>
      </c>
      <c r="C1512" s="83" t="s">
        <v>503</v>
      </c>
      <c r="D1512" s="83" t="s">
        <v>504</v>
      </c>
      <c r="E1512" s="84">
        <v>28840</v>
      </c>
      <c r="F1512" s="85">
        <v>23.738</v>
      </c>
      <c r="G1512" s="84">
        <v>219.4</v>
      </c>
      <c r="H1512" s="86">
        <f t="shared" si="92"/>
        <v>1502021.0004799999</v>
      </c>
      <c r="I1512" s="77">
        <f t="shared" si="93"/>
        <v>28840</v>
      </c>
      <c r="J1512" s="77">
        <f t="shared" si="94"/>
        <v>684603.92</v>
      </c>
      <c r="K1512" s="77">
        <f t="shared" si="95"/>
        <v>0</v>
      </c>
    </row>
    <row r="1513" spans="1:11" s="77" customFormat="1">
      <c r="A1513" s="82">
        <v>2016</v>
      </c>
      <c r="B1513" s="82">
        <v>6071</v>
      </c>
      <c r="C1513" s="83" t="s">
        <v>503</v>
      </c>
      <c r="D1513" s="83" t="s">
        <v>504</v>
      </c>
      <c r="E1513" s="84">
        <v>3301</v>
      </c>
      <c r="F1513" s="85">
        <v>21.824999999999999</v>
      </c>
      <c r="G1513" s="84">
        <v>146.80000000000001</v>
      </c>
      <c r="H1513" s="86">
        <f t="shared" si="92"/>
        <v>105761.06910000002</v>
      </c>
      <c r="I1513" s="77">
        <f t="shared" si="93"/>
        <v>3301</v>
      </c>
      <c r="J1513" s="77">
        <f t="shared" si="94"/>
        <v>72044.324999999997</v>
      </c>
      <c r="K1513" s="77">
        <f t="shared" si="95"/>
        <v>0</v>
      </c>
    </row>
    <row r="1514" spans="1:11" s="77" customFormat="1">
      <c r="A1514" s="82">
        <v>2016</v>
      </c>
      <c r="B1514" s="82">
        <v>6071</v>
      </c>
      <c r="C1514" s="83" t="s">
        <v>503</v>
      </c>
      <c r="D1514" s="83" t="s">
        <v>504</v>
      </c>
      <c r="E1514" s="84">
        <v>40955</v>
      </c>
      <c r="F1514" s="85">
        <v>22.984000000000002</v>
      </c>
      <c r="G1514" s="84">
        <v>218.6</v>
      </c>
      <c r="H1514" s="86">
        <f t="shared" si="92"/>
        <v>2057703.0479200003</v>
      </c>
      <c r="I1514" s="77">
        <f t="shared" si="93"/>
        <v>40955</v>
      </c>
      <c r="J1514" s="77">
        <f t="shared" si="94"/>
        <v>941309.72000000009</v>
      </c>
      <c r="K1514" s="77">
        <f t="shared" si="95"/>
        <v>0</v>
      </c>
    </row>
    <row r="1515" spans="1:11" s="77" customFormat="1">
      <c r="A1515" s="82">
        <v>2016</v>
      </c>
      <c r="B1515" s="82">
        <v>6071</v>
      </c>
      <c r="C1515" s="83" t="s">
        <v>503</v>
      </c>
      <c r="D1515" s="83" t="s">
        <v>504</v>
      </c>
      <c r="E1515" s="84">
        <v>38010</v>
      </c>
      <c r="F1515" s="85">
        <v>22.986000000000001</v>
      </c>
      <c r="G1515" s="84">
        <v>222.8</v>
      </c>
      <c r="H1515" s="86">
        <f t="shared" si="92"/>
        <v>1946598.8320800003</v>
      </c>
      <c r="I1515" s="77">
        <f t="shared" si="93"/>
        <v>38010</v>
      </c>
      <c r="J1515" s="77">
        <f t="shared" si="94"/>
        <v>873697.86</v>
      </c>
      <c r="K1515" s="77">
        <f t="shared" si="95"/>
        <v>0</v>
      </c>
    </row>
    <row r="1516" spans="1:11" s="77" customFormat="1">
      <c r="A1516" s="82">
        <v>2016</v>
      </c>
      <c r="B1516" s="82">
        <v>6071</v>
      </c>
      <c r="C1516" s="83" t="s">
        <v>503</v>
      </c>
      <c r="D1516" s="83" t="s">
        <v>504</v>
      </c>
      <c r="E1516" s="84">
        <v>3314</v>
      </c>
      <c r="F1516" s="85">
        <v>20.617000000000001</v>
      </c>
      <c r="G1516" s="84">
        <v>174.8</v>
      </c>
      <c r="H1516" s="86">
        <f t="shared" si="92"/>
        <v>119431.64202400003</v>
      </c>
      <c r="I1516" s="77">
        <f t="shared" si="93"/>
        <v>3314</v>
      </c>
      <c r="J1516" s="77">
        <f t="shared" si="94"/>
        <v>68324.737999999998</v>
      </c>
      <c r="K1516" s="77">
        <f t="shared" si="95"/>
        <v>0</v>
      </c>
    </row>
    <row r="1517" spans="1:11" s="77" customFormat="1">
      <c r="A1517" s="82">
        <v>2016</v>
      </c>
      <c r="B1517" s="82">
        <v>6071</v>
      </c>
      <c r="C1517" s="83" t="s">
        <v>503</v>
      </c>
      <c r="D1517" s="83" t="s">
        <v>504</v>
      </c>
      <c r="E1517" s="84">
        <v>6432</v>
      </c>
      <c r="F1517" s="85">
        <v>23.698</v>
      </c>
      <c r="G1517" s="84">
        <v>196.8</v>
      </c>
      <c r="H1517" s="86">
        <f t="shared" si="92"/>
        <v>299973.45484800002</v>
      </c>
      <c r="I1517" s="77">
        <f t="shared" si="93"/>
        <v>6432</v>
      </c>
      <c r="J1517" s="77">
        <f t="shared" si="94"/>
        <v>152425.53599999999</v>
      </c>
      <c r="K1517" s="77">
        <f t="shared" si="95"/>
        <v>0</v>
      </c>
    </row>
    <row r="1518" spans="1:11" s="77" customFormat="1">
      <c r="A1518" s="82">
        <v>2016</v>
      </c>
      <c r="B1518" s="82">
        <v>6076</v>
      </c>
      <c r="C1518" s="83" t="s">
        <v>513</v>
      </c>
      <c r="D1518" s="83" t="s">
        <v>504</v>
      </c>
      <c r="E1518" s="84">
        <v>189300</v>
      </c>
      <c r="F1518" s="85">
        <v>17.353999999999999</v>
      </c>
      <c r="G1518" s="84" t="s">
        <v>514</v>
      </c>
      <c r="H1518" s="86" t="str">
        <f t="shared" si="92"/>
        <v/>
      </c>
      <c r="I1518" s="77" t="str">
        <f t="shared" si="93"/>
        <v/>
      </c>
      <c r="J1518" s="77" t="str">
        <f t="shared" si="94"/>
        <v/>
      </c>
      <c r="K1518" s="77">
        <f t="shared" si="95"/>
        <v>0</v>
      </c>
    </row>
    <row r="1519" spans="1:11" s="77" customFormat="1">
      <c r="A1519" s="82">
        <v>2016</v>
      </c>
      <c r="B1519" s="82">
        <v>6076</v>
      </c>
      <c r="C1519" s="83" t="s">
        <v>513</v>
      </c>
      <c r="D1519" s="83" t="s">
        <v>504</v>
      </c>
      <c r="E1519" s="84">
        <v>547651</v>
      </c>
      <c r="F1519" s="85">
        <v>17.11</v>
      </c>
      <c r="G1519" s="84" t="s">
        <v>514</v>
      </c>
      <c r="H1519" s="86" t="str">
        <f t="shared" si="92"/>
        <v/>
      </c>
      <c r="I1519" s="77" t="str">
        <f t="shared" si="93"/>
        <v/>
      </c>
      <c r="J1519" s="77" t="str">
        <f t="shared" si="94"/>
        <v/>
      </c>
      <c r="K1519" s="77">
        <f t="shared" si="95"/>
        <v>0</v>
      </c>
    </row>
    <row r="1520" spans="1:11" s="77" customFormat="1">
      <c r="A1520" s="82">
        <v>2016</v>
      </c>
      <c r="B1520" s="82">
        <v>6077</v>
      </c>
      <c r="C1520" s="83" t="s">
        <v>513</v>
      </c>
      <c r="D1520" s="83" t="s">
        <v>504</v>
      </c>
      <c r="E1520" s="84">
        <v>16787</v>
      </c>
      <c r="F1520" s="85">
        <v>16.896000000000001</v>
      </c>
      <c r="G1520" s="84">
        <v>120.7</v>
      </c>
      <c r="H1520" s="86">
        <f t="shared" si="92"/>
        <v>342345.21446400002</v>
      </c>
      <c r="I1520" s="77">
        <f t="shared" si="93"/>
        <v>16787</v>
      </c>
      <c r="J1520" s="77">
        <f t="shared" si="94"/>
        <v>283633.152</v>
      </c>
      <c r="K1520" s="77">
        <f t="shared" si="95"/>
        <v>0</v>
      </c>
    </row>
    <row r="1521" spans="1:11" s="77" customFormat="1">
      <c r="A1521" s="82">
        <v>2016</v>
      </c>
      <c r="B1521" s="82">
        <v>6077</v>
      </c>
      <c r="C1521" s="83" t="s">
        <v>513</v>
      </c>
      <c r="D1521" s="83" t="s">
        <v>504</v>
      </c>
      <c r="E1521" s="84">
        <v>119153</v>
      </c>
      <c r="F1521" s="85">
        <v>16.745999999999999</v>
      </c>
      <c r="G1521" s="84">
        <v>128.5</v>
      </c>
      <c r="H1521" s="86">
        <f t="shared" si="92"/>
        <v>2564006.9373299996</v>
      </c>
      <c r="I1521" s="77">
        <f t="shared" si="93"/>
        <v>119153</v>
      </c>
      <c r="J1521" s="77">
        <f t="shared" si="94"/>
        <v>1995336.1379999998</v>
      </c>
      <c r="K1521" s="77">
        <f t="shared" si="95"/>
        <v>0</v>
      </c>
    </row>
    <row r="1522" spans="1:11" s="77" customFormat="1">
      <c r="A1522" s="82">
        <v>2016</v>
      </c>
      <c r="B1522" s="82">
        <v>6077</v>
      </c>
      <c r="C1522" s="83" t="s">
        <v>513</v>
      </c>
      <c r="D1522" s="83" t="s">
        <v>504</v>
      </c>
      <c r="E1522" s="84">
        <v>203983</v>
      </c>
      <c r="F1522" s="85">
        <v>17.242000000000001</v>
      </c>
      <c r="G1522" s="84">
        <v>127.7</v>
      </c>
      <c r="H1522" s="86">
        <f t="shared" si="92"/>
        <v>4491304.6294220006</v>
      </c>
      <c r="I1522" s="77">
        <f t="shared" si="93"/>
        <v>203983</v>
      </c>
      <c r="J1522" s="77">
        <f t="shared" si="94"/>
        <v>3517074.8860000004</v>
      </c>
      <c r="K1522" s="77">
        <f t="shared" si="95"/>
        <v>0</v>
      </c>
    </row>
    <row r="1523" spans="1:11" s="77" customFormat="1">
      <c r="A1523" s="82">
        <v>2016</v>
      </c>
      <c r="B1523" s="82">
        <v>6077</v>
      </c>
      <c r="C1523" s="83" t="s">
        <v>513</v>
      </c>
      <c r="D1523" s="83" t="s">
        <v>504</v>
      </c>
      <c r="E1523" s="84">
        <v>84984</v>
      </c>
      <c r="F1523" s="85">
        <v>17.181999999999999</v>
      </c>
      <c r="G1523" s="84">
        <v>124.7</v>
      </c>
      <c r="H1523" s="86">
        <f t="shared" si="92"/>
        <v>1820863.274736</v>
      </c>
      <c r="I1523" s="77">
        <f t="shared" si="93"/>
        <v>84984</v>
      </c>
      <c r="J1523" s="77">
        <f t="shared" si="94"/>
        <v>1460195.088</v>
      </c>
      <c r="K1523" s="77">
        <f t="shared" si="95"/>
        <v>0</v>
      </c>
    </row>
    <row r="1524" spans="1:11" s="77" customFormat="1">
      <c r="A1524" s="82">
        <v>2016</v>
      </c>
      <c r="B1524" s="82">
        <v>6085</v>
      </c>
      <c r="C1524" s="83" t="s">
        <v>513</v>
      </c>
      <c r="D1524" s="83" t="s">
        <v>504</v>
      </c>
      <c r="E1524" s="84">
        <v>27966</v>
      </c>
      <c r="F1524" s="85">
        <v>18.015999999999998</v>
      </c>
      <c r="G1524" s="84">
        <v>230.5</v>
      </c>
      <c r="H1524" s="86">
        <f t="shared" si="92"/>
        <v>1161340.7260799999</v>
      </c>
      <c r="I1524" s="77">
        <f t="shared" si="93"/>
        <v>27966</v>
      </c>
      <c r="J1524" s="77">
        <f t="shared" si="94"/>
        <v>503835.45599999995</v>
      </c>
      <c r="K1524" s="77">
        <f t="shared" si="95"/>
        <v>0</v>
      </c>
    </row>
    <row r="1525" spans="1:11" s="77" customFormat="1">
      <c r="A1525" s="82">
        <v>2016</v>
      </c>
      <c r="B1525" s="82">
        <v>6085</v>
      </c>
      <c r="C1525" s="83" t="s">
        <v>513</v>
      </c>
      <c r="D1525" s="83" t="s">
        <v>504</v>
      </c>
      <c r="E1525" s="84">
        <v>59297</v>
      </c>
      <c r="F1525" s="85">
        <v>17.638000000000002</v>
      </c>
      <c r="G1525" s="84">
        <v>233.5</v>
      </c>
      <c r="H1525" s="86">
        <f t="shared" si="92"/>
        <v>2442130.93481</v>
      </c>
      <c r="I1525" s="77">
        <f t="shared" si="93"/>
        <v>59297</v>
      </c>
      <c r="J1525" s="77">
        <f t="shared" si="94"/>
        <v>1045880.4860000001</v>
      </c>
      <c r="K1525" s="77">
        <f t="shared" si="95"/>
        <v>0</v>
      </c>
    </row>
    <row r="1526" spans="1:11" s="77" customFormat="1">
      <c r="A1526" s="82">
        <v>2016</v>
      </c>
      <c r="B1526" s="82">
        <v>6085</v>
      </c>
      <c r="C1526" s="83" t="s">
        <v>503</v>
      </c>
      <c r="D1526" s="83" t="s">
        <v>504</v>
      </c>
      <c r="E1526" s="84">
        <v>135423</v>
      </c>
      <c r="F1526" s="85">
        <v>21.966000000000001</v>
      </c>
      <c r="G1526" s="84">
        <v>257.3</v>
      </c>
      <c r="H1526" s="86">
        <f t="shared" si="92"/>
        <v>7653907.2631139997</v>
      </c>
      <c r="I1526" s="77">
        <f t="shared" si="93"/>
        <v>135423</v>
      </c>
      <c r="J1526" s="77">
        <f t="shared" si="94"/>
        <v>2974701.6180000002</v>
      </c>
      <c r="K1526" s="77">
        <f t="shared" si="95"/>
        <v>0</v>
      </c>
    </row>
    <row r="1527" spans="1:11" s="77" customFormat="1">
      <c r="A1527" s="82">
        <v>2016</v>
      </c>
      <c r="B1527" s="82">
        <v>6090</v>
      </c>
      <c r="C1527" s="83" t="s">
        <v>513</v>
      </c>
      <c r="D1527" s="83" t="s">
        <v>504</v>
      </c>
      <c r="E1527" s="84">
        <v>242</v>
      </c>
      <c r="F1527" s="85">
        <v>17.84</v>
      </c>
      <c r="G1527" s="84">
        <v>203.9</v>
      </c>
      <c r="H1527" s="86">
        <f t="shared" si="92"/>
        <v>8802.9339199999995</v>
      </c>
      <c r="I1527" s="77">
        <f t="shared" si="93"/>
        <v>242</v>
      </c>
      <c r="J1527" s="77">
        <f t="shared" si="94"/>
        <v>4317.28</v>
      </c>
      <c r="K1527" s="77">
        <f t="shared" si="95"/>
        <v>0</v>
      </c>
    </row>
    <row r="1528" spans="1:11" s="77" customFormat="1">
      <c r="A1528" s="82">
        <v>2016</v>
      </c>
      <c r="B1528" s="82">
        <v>6090</v>
      </c>
      <c r="C1528" s="83" t="s">
        <v>513</v>
      </c>
      <c r="D1528" s="83" t="s">
        <v>504</v>
      </c>
      <c r="E1528" s="84">
        <v>43271</v>
      </c>
      <c r="F1528" s="85">
        <v>16.93</v>
      </c>
      <c r="G1528" s="84">
        <v>208.2</v>
      </c>
      <c r="H1528" s="86">
        <f t="shared" si="92"/>
        <v>1525227.4584599999</v>
      </c>
      <c r="I1528" s="77">
        <f t="shared" si="93"/>
        <v>43271</v>
      </c>
      <c r="J1528" s="77">
        <f t="shared" si="94"/>
        <v>732578.03</v>
      </c>
      <c r="K1528" s="77">
        <f t="shared" si="95"/>
        <v>0</v>
      </c>
    </row>
    <row r="1529" spans="1:11" s="77" customFormat="1">
      <c r="A1529" s="82">
        <v>2016</v>
      </c>
      <c r="B1529" s="82">
        <v>6090</v>
      </c>
      <c r="C1529" s="83" t="s">
        <v>513</v>
      </c>
      <c r="D1529" s="83" t="s">
        <v>504</v>
      </c>
      <c r="E1529" s="84">
        <v>58569</v>
      </c>
      <c r="F1529" s="85">
        <v>16.899999999999999</v>
      </c>
      <c r="G1529" s="84">
        <v>204.7</v>
      </c>
      <c r="H1529" s="86">
        <f t="shared" si="92"/>
        <v>2026153.5566999994</v>
      </c>
      <c r="I1529" s="77">
        <f t="shared" si="93"/>
        <v>58569</v>
      </c>
      <c r="J1529" s="77">
        <f t="shared" si="94"/>
        <v>989816.09999999986</v>
      </c>
      <c r="K1529" s="77">
        <f t="shared" si="95"/>
        <v>0</v>
      </c>
    </row>
    <row r="1530" spans="1:11" s="77" customFormat="1">
      <c r="A1530" s="82">
        <v>2016</v>
      </c>
      <c r="B1530" s="82">
        <v>6090</v>
      </c>
      <c r="C1530" s="83" t="s">
        <v>513</v>
      </c>
      <c r="D1530" s="83" t="s">
        <v>504</v>
      </c>
      <c r="E1530" s="84">
        <v>130405</v>
      </c>
      <c r="F1530" s="85">
        <v>16.91</v>
      </c>
      <c r="G1530" s="84">
        <v>206.3</v>
      </c>
      <c r="H1530" s="86">
        <f t="shared" si="92"/>
        <v>4549221.4586500004</v>
      </c>
      <c r="I1530" s="77">
        <f t="shared" si="93"/>
        <v>130405</v>
      </c>
      <c r="J1530" s="77">
        <f t="shared" si="94"/>
        <v>2205148.5499999998</v>
      </c>
      <c r="K1530" s="77">
        <f t="shared" si="95"/>
        <v>0</v>
      </c>
    </row>
    <row r="1531" spans="1:11" s="77" customFormat="1">
      <c r="A1531" s="82">
        <v>2016</v>
      </c>
      <c r="B1531" s="82">
        <v>6090</v>
      </c>
      <c r="C1531" s="83" t="s">
        <v>513</v>
      </c>
      <c r="D1531" s="83" t="s">
        <v>504</v>
      </c>
      <c r="E1531" s="84">
        <v>26965</v>
      </c>
      <c r="F1531" s="85">
        <v>17.899999999999999</v>
      </c>
      <c r="G1531" s="84">
        <v>224.8</v>
      </c>
      <c r="H1531" s="86">
        <f t="shared" si="92"/>
        <v>1085050.0280000002</v>
      </c>
      <c r="I1531" s="77">
        <f t="shared" si="93"/>
        <v>26965</v>
      </c>
      <c r="J1531" s="77">
        <f t="shared" si="94"/>
        <v>482673.49999999994</v>
      </c>
      <c r="K1531" s="77">
        <f t="shared" si="95"/>
        <v>0</v>
      </c>
    </row>
    <row r="1532" spans="1:11" s="77" customFormat="1">
      <c r="A1532" s="82">
        <v>2016</v>
      </c>
      <c r="B1532" s="82">
        <v>6090</v>
      </c>
      <c r="C1532" s="83" t="s">
        <v>513</v>
      </c>
      <c r="D1532" s="83" t="s">
        <v>504</v>
      </c>
      <c r="E1532" s="84">
        <v>100086</v>
      </c>
      <c r="F1532" s="85">
        <v>17.96</v>
      </c>
      <c r="G1532" s="84">
        <v>230.6</v>
      </c>
      <c r="H1532" s="86">
        <f t="shared" si="92"/>
        <v>4145137.7553600008</v>
      </c>
      <c r="I1532" s="77">
        <f t="shared" si="93"/>
        <v>100086</v>
      </c>
      <c r="J1532" s="77">
        <f t="shared" si="94"/>
        <v>1797544.56</v>
      </c>
      <c r="K1532" s="77">
        <f t="shared" si="95"/>
        <v>0</v>
      </c>
    </row>
    <row r="1533" spans="1:11" s="77" customFormat="1">
      <c r="A1533" s="82">
        <v>2016</v>
      </c>
      <c r="B1533" s="82">
        <v>6090</v>
      </c>
      <c r="C1533" s="83" t="s">
        <v>513</v>
      </c>
      <c r="D1533" s="83" t="s">
        <v>504</v>
      </c>
      <c r="E1533" s="84">
        <v>13967</v>
      </c>
      <c r="F1533" s="85">
        <v>17.7</v>
      </c>
      <c r="G1533" s="84">
        <v>214.2</v>
      </c>
      <c r="H1533" s="86">
        <f t="shared" si="92"/>
        <v>529536.45779999997</v>
      </c>
      <c r="I1533" s="77">
        <f t="shared" si="93"/>
        <v>13967</v>
      </c>
      <c r="J1533" s="77">
        <f t="shared" si="94"/>
        <v>247215.9</v>
      </c>
      <c r="K1533" s="77">
        <f t="shared" si="95"/>
        <v>0</v>
      </c>
    </row>
    <row r="1534" spans="1:11" s="77" customFormat="1">
      <c r="A1534" s="82">
        <v>2016</v>
      </c>
      <c r="B1534" s="82">
        <v>6090</v>
      </c>
      <c r="C1534" s="83" t="s">
        <v>513</v>
      </c>
      <c r="D1534" s="83" t="s">
        <v>504</v>
      </c>
      <c r="E1534" s="84">
        <v>141784</v>
      </c>
      <c r="F1534" s="85">
        <v>18.09</v>
      </c>
      <c r="G1534" s="84">
        <v>211.9</v>
      </c>
      <c r="H1534" s="86">
        <f t="shared" si="92"/>
        <v>5434964.9546400011</v>
      </c>
      <c r="I1534" s="77">
        <f t="shared" si="93"/>
        <v>141784</v>
      </c>
      <c r="J1534" s="77">
        <f t="shared" si="94"/>
        <v>2564872.56</v>
      </c>
      <c r="K1534" s="77">
        <f t="shared" si="95"/>
        <v>0</v>
      </c>
    </row>
    <row r="1535" spans="1:11" s="77" customFormat="1">
      <c r="A1535" s="82">
        <v>2016</v>
      </c>
      <c r="B1535" s="82">
        <v>6090</v>
      </c>
      <c r="C1535" s="83" t="s">
        <v>513</v>
      </c>
      <c r="D1535" s="83" t="s">
        <v>504</v>
      </c>
      <c r="E1535" s="84">
        <v>115140</v>
      </c>
      <c r="F1535" s="85">
        <v>16.97</v>
      </c>
      <c r="G1535" s="84" t="s">
        <v>514</v>
      </c>
      <c r="H1535" s="86" t="str">
        <f t="shared" si="92"/>
        <v/>
      </c>
      <c r="I1535" s="77" t="str">
        <f t="shared" si="93"/>
        <v/>
      </c>
      <c r="J1535" s="77" t="str">
        <f t="shared" si="94"/>
        <v/>
      </c>
      <c r="K1535" s="77">
        <f t="shared" si="95"/>
        <v>0</v>
      </c>
    </row>
    <row r="1536" spans="1:11" s="77" customFormat="1">
      <c r="A1536" s="82">
        <v>2016</v>
      </c>
      <c r="B1536" s="82">
        <v>6094</v>
      </c>
      <c r="C1536" s="83" t="s">
        <v>503</v>
      </c>
      <c r="D1536" s="83" t="s">
        <v>504</v>
      </c>
      <c r="E1536" s="84">
        <v>509</v>
      </c>
      <c r="F1536" s="85">
        <v>22.05</v>
      </c>
      <c r="G1536" s="84" t="s">
        <v>514</v>
      </c>
      <c r="H1536" s="86" t="str">
        <f t="shared" si="92"/>
        <v/>
      </c>
      <c r="I1536" s="77" t="str">
        <f t="shared" si="93"/>
        <v/>
      </c>
      <c r="J1536" s="77" t="str">
        <f t="shared" si="94"/>
        <v/>
      </c>
      <c r="K1536" s="77">
        <f t="shared" si="95"/>
        <v>0</v>
      </c>
    </row>
    <row r="1537" spans="1:11" s="77" customFormat="1">
      <c r="A1537" s="82">
        <v>2016</v>
      </c>
      <c r="B1537" s="82">
        <v>6094</v>
      </c>
      <c r="C1537" s="83" t="s">
        <v>503</v>
      </c>
      <c r="D1537" s="83" t="s">
        <v>504</v>
      </c>
      <c r="E1537" s="84">
        <v>27566</v>
      </c>
      <c r="F1537" s="85">
        <v>22.48</v>
      </c>
      <c r="G1537" s="84" t="s">
        <v>514</v>
      </c>
      <c r="H1537" s="86" t="str">
        <f t="shared" si="92"/>
        <v/>
      </c>
      <c r="I1537" s="77" t="str">
        <f t="shared" si="93"/>
        <v/>
      </c>
      <c r="J1537" s="77" t="str">
        <f t="shared" si="94"/>
        <v/>
      </c>
      <c r="K1537" s="77">
        <f t="shared" si="95"/>
        <v>0</v>
      </c>
    </row>
    <row r="1538" spans="1:11" s="77" customFormat="1">
      <c r="A1538" s="82">
        <v>2016</v>
      </c>
      <c r="B1538" s="82">
        <v>6094</v>
      </c>
      <c r="C1538" s="83" t="s">
        <v>503</v>
      </c>
      <c r="D1538" s="83" t="s">
        <v>504</v>
      </c>
      <c r="E1538" s="84">
        <v>4359</v>
      </c>
      <c r="F1538" s="85">
        <v>15.91</v>
      </c>
      <c r="G1538" s="84" t="s">
        <v>514</v>
      </c>
      <c r="H1538" s="86" t="str">
        <f t="shared" si="92"/>
        <v/>
      </c>
      <c r="I1538" s="77" t="str">
        <f t="shared" si="93"/>
        <v/>
      </c>
      <c r="J1538" s="77" t="str">
        <f t="shared" si="94"/>
        <v/>
      </c>
      <c r="K1538" s="77">
        <f t="shared" si="95"/>
        <v>0</v>
      </c>
    </row>
    <row r="1539" spans="1:11" s="77" customFormat="1">
      <c r="A1539" s="82">
        <v>2016</v>
      </c>
      <c r="B1539" s="82">
        <v>6094</v>
      </c>
      <c r="C1539" s="83" t="s">
        <v>503</v>
      </c>
      <c r="D1539" s="83" t="s">
        <v>504</v>
      </c>
      <c r="E1539" s="84">
        <v>297001</v>
      </c>
      <c r="F1539" s="85">
        <v>25.16</v>
      </c>
      <c r="G1539" s="84" t="s">
        <v>514</v>
      </c>
      <c r="H1539" s="86" t="str">
        <f t="shared" si="92"/>
        <v/>
      </c>
      <c r="I1539" s="77" t="str">
        <f t="shared" si="93"/>
        <v/>
      </c>
      <c r="J1539" s="77" t="str">
        <f t="shared" si="94"/>
        <v/>
      </c>
      <c r="K1539" s="77">
        <f t="shared" si="95"/>
        <v>0</v>
      </c>
    </row>
    <row r="1540" spans="1:11" s="77" customFormat="1">
      <c r="A1540" s="82">
        <v>2016</v>
      </c>
      <c r="B1540" s="82">
        <v>6096</v>
      </c>
      <c r="C1540" s="83" t="s">
        <v>513</v>
      </c>
      <c r="D1540" s="83" t="s">
        <v>504</v>
      </c>
      <c r="E1540" s="84">
        <v>380427</v>
      </c>
      <c r="F1540" s="85">
        <v>16.87</v>
      </c>
      <c r="G1540" s="84">
        <v>136.5</v>
      </c>
      <c r="H1540" s="86">
        <f t="shared" si="92"/>
        <v>8760301.7638499998</v>
      </c>
      <c r="I1540" s="77">
        <f t="shared" si="93"/>
        <v>380427</v>
      </c>
      <c r="J1540" s="77">
        <f t="shared" si="94"/>
        <v>6417803.4900000002</v>
      </c>
      <c r="K1540" s="77">
        <f t="shared" si="95"/>
        <v>0</v>
      </c>
    </row>
    <row r="1541" spans="1:11" s="77" customFormat="1">
      <c r="A1541" s="82">
        <v>2016</v>
      </c>
      <c r="B1541" s="82">
        <v>6098</v>
      </c>
      <c r="C1541" s="83" t="s">
        <v>513</v>
      </c>
      <c r="D1541" s="83" t="s">
        <v>504</v>
      </c>
      <c r="E1541" s="84">
        <v>27598</v>
      </c>
      <c r="F1541" s="85">
        <v>16.422000000000001</v>
      </c>
      <c r="G1541" s="84">
        <v>218.5</v>
      </c>
      <c r="H1541" s="86">
        <f t="shared" si="92"/>
        <v>990273.36786</v>
      </c>
      <c r="I1541" s="77">
        <f t="shared" si="93"/>
        <v>27598</v>
      </c>
      <c r="J1541" s="77">
        <f t="shared" si="94"/>
        <v>453214.35600000003</v>
      </c>
      <c r="K1541" s="77">
        <f t="shared" si="95"/>
        <v>0</v>
      </c>
    </row>
    <row r="1542" spans="1:11" s="77" customFormat="1">
      <c r="A1542" s="82">
        <v>2016</v>
      </c>
      <c r="B1542" s="82">
        <v>6098</v>
      </c>
      <c r="C1542" s="83" t="s">
        <v>513</v>
      </c>
      <c r="D1542" s="83" t="s">
        <v>504</v>
      </c>
      <c r="E1542" s="84">
        <v>83518</v>
      </c>
      <c r="F1542" s="85">
        <v>16.794</v>
      </c>
      <c r="G1542" s="84">
        <v>212.5</v>
      </c>
      <c r="H1542" s="86">
        <f t="shared" si="92"/>
        <v>2980527.7454999997</v>
      </c>
      <c r="I1542" s="77">
        <f t="shared" si="93"/>
        <v>83518</v>
      </c>
      <c r="J1542" s="77">
        <f t="shared" si="94"/>
        <v>1402601.2920000001</v>
      </c>
      <c r="K1542" s="77">
        <f t="shared" si="95"/>
        <v>0</v>
      </c>
    </row>
    <row r="1543" spans="1:11" s="77" customFormat="1">
      <c r="A1543" s="82">
        <v>2016</v>
      </c>
      <c r="B1543" s="82">
        <v>6101</v>
      </c>
      <c r="C1543" s="83" t="s">
        <v>513</v>
      </c>
      <c r="D1543" s="83" t="s">
        <v>504</v>
      </c>
      <c r="E1543" s="84">
        <v>145886</v>
      </c>
      <c r="F1543" s="85">
        <v>16.044</v>
      </c>
      <c r="G1543" s="84">
        <v>118</v>
      </c>
      <c r="H1543" s="86">
        <f t="shared" ref="H1543:H1606" si="96">IF(I1543="","",G1543/100*F1543*E1543)</f>
        <v>2761902.0811199998</v>
      </c>
      <c r="I1543" s="77">
        <f t="shared" ref="I1543:I1606" si="97">IF(OR(G1543=".",F1543=".",E1543="."),"",E1543)</f>
        <v>145886</v>
      </c>
      <c r="J1543" s="77">
        <f t="shared" ref="J1543:J1606" si="98">IF(I1543="","",F1543*I1543)</f>
        <v>2340594.9840000002</v>
      </c>
      <c r="K1543" s="77">
        <f t="shared" ref="K1543:K1606" si="99">IF(C1543="LIG",1,0)</f>
        <v>0</v>
      </c>
    </row>
    <row r="1544" spans="1:11" s="77" customFormat="1">
      <c r="A1544" s="82">
        <v>2016</v>
      </c>
      <c r="B1544" s="82">
        <v>6106</v>
      </c>
      <c r="C1544" s="83" t="s">
        <v>513</v>
      </c>
      <c r="D1544" s="83" t="s">
        <v>504</v>
      </c>
      <c r="E1544" s="84">
        <v>42383</v>
      </c>
      <c r="F1544" s="85">
        <v>17.2</v>
      </c>
      <c r="G1544" s="84">
        <v>229.9</v>
      </c>
      <c r="H1544" s="86">
        <f t="shared" si="96"/>
        <v>1675942.4924000001</v>
      </c>
      <c r="I1544" s="77">
        <f t="shared" si="97"/>
        <v>42383</v>
      </c>
      <c r="J1544" s="77">
        <f t="shared" si="98"/>
        <v>728987.6</v>
      </c>
      <c r="K1544" s="77">
        <f t="shared" si="99"/>
        <v>0</v>
      </c>
    </row>
    <row r="1545" spans="1:11" s="77" customFormat="1">
      <c r="A1545" s="82">
        <v>2016</v>
      </c>
      <c r="B1545" s="82">
        <v>6106</v>
      </c>
      <c r="C1545" s="83" t="s">
        <v>513</v>
      </c>
      <c r="D1545" s="83" t="s">
        <v>504</v>
      </c>
      <c r="E1545" s="84">
        <v>13468</v>
      </c>
      <c r="F1545" s="85">
        <v>17.579999999999998</v>
      </c>
      <c r="G1545" s="84">
        <v>250</v>
      </c>
      <c r="H1545" s="86">
        <f t="shared" si="96"/>
        <v>591918.6</v>
      </c>
      <c r="I1545" s="77">
        <f t="shared" si="97"/>
        <v>13468</v>
      </c>
      <c r="J1545" s="77">
        <f t="shared" si="98"/>
        <v>236767.43999999997</v>
      </c>
      <c r="K1545" s="77">
        <f t="shared" si="99"/>
        <v>0</v>
      </c>
    </row>
    <row r="1546" spans="1:11" s="77" customFormat="1">
      <c r="A1546" s="82">
        <v>2016</v>
      </c>
      <c r="B1546" s="82">
        <v>6113</v>
      </c>
      <c r="C1546" s="83" t="s">
        <v>503</v>
      </c>
      <c r="D1546" s="83" t="s">
        <v>504</v>
      </c>
      <c r="E1546" s="84">
        <v>112506</v>
      </c>
      <c r="F1546" s="85">
        <v>23.096</v>
      </c>
      <c r="G1546" s="84">
        <v>358.7</v>
      </c>
      <c r="H1546" s="86">
        <f t="shared" si="96"/>
        <v>9320599.1721119992</v>
      </c>
      <c r="I1546" s="77">
        <f t="shared" si="97"/>
        <v>112506</v>
      </c>
      <c r="J1546" s="77">
        <f t="shared" si="98"/>
        <v>2598438.5759999999</v>
      </c>
      <c r="K1546" s="77">
        <f t="shared" si="99"/>
        <v>0</v>
      </c>
    </row>
    <row r="1547" spans="1:11" s="77" customFormat="1">
      <c r="A1547" s="82">
        <v>2016</v>
      </c>
      <c r="B1547" s="82">
        <v>6113</v>
      </c>
      <c r="C1547" s="83" t="s">
        <v>503</v>
      </c>
      <c r="D1547" s="83" t="s">
        <v>504</v>
      </c>
      <c r="E1547" s="84">
        <v>164200</v>
      </c>
      <c r="F1547" s="85">
        <v>22.834</v>
      </c>
      <c r="G1547" s="84">
        <v>214</v>
      </c>
      <c r="H1547" s="86">
        <f t="shared" si="96"/>
        <v>8023593.5920000011</v>
      </c>
      <c r="I1547" s="77">
        <f t="shared" si="97"/>
        <v>164200</v>
      </c>
      <c r="J1547" s="77">
        <f t="shared" si="98"/>
        <v>3749342.8</v>
      </c>
      <c r="K1547" s="77">
        <f t="shared" si="99"/>
        <v>0</v>
      </c>
    </row>
    <row r="1548" spans="1:11" s="77" customFormat="1">
      <c r="A1548" s="82">
        <v>2016</v>
      </c>
      <c r="B1548" s="82">
        <v>6113</v>
      </c>
      <c r="C1548" s="83" t="s">
        <v>503</v>
      </c>
      <c r="D1548" s="83" t="s">
        <v>504</v>
      </c>
      <c r="E1548" s="84">
        <v>165316</v>
      </c>
      <c r="F1548" s="85">
        <v>22.366</v>
      </c>
      <c r="G1548" s="84">
        <v>198</v>
      </c>
      <c r="H1548" s="86">
        <f t="shared" si="96"/>
        <v>7320966.15888</v>
      </c>
      <c r="I1548" s="77">
        <f t="shared" si="97"/>
        <v>165316</v>
      </c>
      <c r="J1548" s="77">
        <f t="shared" si="98"/>
        <v>3697457.656</v>
      </c>
      <c r="K1548" s="77">
        <f t="shared" si="99"/>
        <v>0</v>
      </c>
    </row>
    <row r="1549" spans="1:11" s="77" customFormat="1">
      <c r="A1549" s="82">
        <v>2016</v>
      </c>
      <c r="B1549" s="82">
        <v>6113</v>
      </c>
      <c r="C1549" s="83" t="s">
        <v>503</v>
      </c>
      <c r="D1549" s="83" t="s">
        <v>504</v>
      </c>
      <c r="E1549" s="84">
        <v>46895</v>
      </c>
      <c r="F1549" s="85">
        <v>23.056000000000001</v>
      </c>
      <c r="G1549" s="84">
        <v>197.8</v>
      </c>
      <c r="H1549" s="86">
        <f t="shared" si="96"/>
        <v>2138635.5953600002</v>
      </c>
      <c r="I1549" s="77">
        <f t="shared" si="97"/>
        <v>46895</v>
      </c>
      <c r="J1549" s="77">
        <f t="shared" si="98"/>
        <v>1081211.1200000001</v>
      </c>
      <c r="K1549" s="77">
        <f t="shared" si="99"/>
        <v>0</v>
      </c>
    </row>
    <row r="1550" spans="1:11" s="77" customFormat="1">
      <c r="A1550" s="82">
        <v>2016</v>
      </c>
      <c r="B1550" s="82">
        <v>6113</v>
      </c>
      <c r="C1550" s="83" t="s">
        <v>503</v>
      </c>
      <c r="D1550" s="83" t="s">
        <v>504</v>
      </c>
      <c r="E1550" s="84">
        <v>41843</v>
      </c>
      <c r="F1550" s="85">
        <v>22.026</v>
      </c>
      <c r="G1550" s="84">
        <v>204.1</v>
      </c>
      <c r="H1550" s="86">
        <f t="shared" si="96"/>
        <v>1881054.8266379999</v>
      </c>
      <c r="I1550" s="77">
        <f t="shared" si="97"/>
        <v>41843</v>
      </c>
      <c r="J1550" s="77">
        <f t="shared" si="98"/>
        <v>921633.91799999995</v>
      </c>
      <c r="K1550" s="77">
        <f t="shared" si="99"/>
        <v>0</v>
      </c>
    </row>
    <row r="1551" spans="1:11" s="77" customFormat="1">
      <c r="A1551" s="82">
        <v>2016</v>
      </c>
      <c r="B1551" s="82">
        <v>6136</v>
      </c>
      <c r="C1551" s="83" t="s">
        <v>513</v>
      </c>
      <c r="D1551" s="83" t="s">
        <v>504</v>
      </c>
      <c r="E1551" s="84">
        <v>75083</v>
      </c>
      <c r="F1551" s="85">
        <v>16.352</v>
      </c>
      <c r="G1551" s="84">
        <v>208.8</v>
      </c>
      <c r="H1551" s="86">
        <f t="shared" si="96"/>
        <v>2563557.0670080003</v>
      </c>
      <c r="I1551" s="77">
        <f t="shared" si="97"/>
        <v>75083</v>
      </c>
      <c r="J1551" s="77">
        <f t="shared" si="98"/>
        <v>1227757.216</v>
      </c>
      <c r="K1551" s="77">
        <f t="shared" si="99"/>
        <v>0</v>
      </c>
    </row>
    <row r="1552" spans="1:11" s="77" customFormat="1">
      <c r="A1552" s="82">
        <v>2016</v>
      </c>
      <c r="B1552" s="82">
        <v>6137</v>
      </c>
      <c r="C1552" s="83" t="s">
        <v>503</v>
      </c>
      <c r="D1552" s="83" t="s">
        <v>504</v>
      </c>
      <c r="E1552" s="84">
        <v>78391</v>
      </c>
      <c r="F1552" s="85">
        <v>22.908000000000001</v>
      </c>
      <c r="G1552" s="84">
        <v>236.6</v>
      </c>
      <c r="H1552" s="86">
        <f t="shared" si="96"/>
        <v>4248817.9122480005</v>
      </c>
      <c r="I1552" s="77">
        <f t="shared" si="97"/>
        <v>78391</v>
      </c>
      <c r="J1552" s="77">
        <f t="shared" si="98"/>
        <v>1795781.0280000002</v>
      </c>
      <c r="K1552" s="77">
        <f t="shared" si="99"/>
        <v>0</v>
      </c>
    </row>
    <row r="1553" spans="1:11" s="77" customFormat="1">
      <c r="A1553" s="82">
        <v>2016</v>
      </c>
      <c r="B1553" s="82">
        <v>6138</v>
      </c>
      <c r="C1553" s="83" t="s">
        <v>513</v>
      </c>
      <c r="D1553" s="83" t="s">
        <v>504</v>
      </c>
      <c r="E1553" s="84">
        <v>75569</v>
      </c>
      <c r="F1553" s="85">
        <v>17.116</v>
      </c>
      <c r="G1553" s="84">
        <v>162.69999999999999</v>
      </c>
      <c r="H1553" s="86">
        <f t="shared" si="96"/>
        <v>2104425.2595079998</v>
      </c>
      <c r="I1553" s="77">
        <f t="shared" si="97"/>
        <v>75569</v>
      </c>
      <c r="J1553" s="77">
        <f t="shared" si="98"/>
        <v>1293439.004</v>
      </c>
      <c r="K1553" s="77">
        <f t="shared" si="99"/>
        <v>0</v>
      </c>
    </row>
    <row r="1554" spans="1:11" s="77" customFormat="1">
      <c r="A1554" s="82">
        <v>2016</v>
      </c>
      <c r="B1554" s="82">
        <v>6138</v>
      </c>
      <c r="C1554" s="83" t="s">
        <v>513</v>
      </c>
      <c r="D1554" s="83" t="s">
        <v>504</v>
      </c>
      <c r="E1554" s="84">
        <v>30694</v>
      </c>
      <c r="F1554" s="85">
        <v>17.382000000000001</v>
      </c>
      <c r="G1554" s="84">
        <v>171</v>
      </c>
      <c r="H1554" s="86">
        <f t="shared" si="96"/>
        <v>912324.51468000002</v>
      </c>
      <c r="I1554" s="77">
        <f t="shared" si="97"/>
        <v>30694</v>
      </c>
      <c r="J1554" s="77">
        <f t="shared" si="98"/>
        <v>533523.10800000001</v>
      </c>
      <c r="K1554" s="77">
        <f t="shared" si="99"/>
        <v>0</v>
      </c>
    </row>
    <row r="1555" spans="1:11" s="77" customFormat="1">
      <c r="A1555" s="82">
        <v>2016</v>
      </c>
      <c r="B1555" s="82">
        <v>6139</v>
      </c>
      <c r="C1555" s="83" t="s">
        <v>513</v>
      </c>
      <c r="D1555" s="83" t="s">
        <v>504</v>
      </c>
      <c r="E1555" s="84">
        <v>243</v>
      </c>
      <c r="F1555" s="85">
        <v>17.396000000000001</v>
      </c>
      <c r="G1555" s="84">
        <v>208.5</v>
      </c>
      <c r="H1555" s="86">
        <f t="shared" si="96"/>
        <v>8813.7703799999999</v>
      </c>
      <c r="I1555" s="77">
        <f t="shared" si="97"/>
        <v>243</v>
      </c>
      <c r="J1555" s="77">
        <f t="shared" si="98"/>
        <v>4227.2280000000001</v>
      </c>
      <c r="K1555" s="77">
        <f t="shared" si="99"/>
        <v>0</v>
      </c>
    </row>
    <row r="1556" spans="1:11" s="77" customFormat="1">
      <c r="A1556" s="82">
        <v>2016</v>
      </c>
      <c r="B1556" s="82">
        <v>6139</v>
      </c>
      <c r="C1556" s="83" t="s">
        <v>513</v>
      </c>
      <c r="D1556" s="83" t="s">
        <v>504</v>
      </c>
      <c r="E1556" s="84">
        <v>75182</v>
      </c>
      <c r="F1556" s="85">
        <v>17.295999999999999</v>
      </c>
      <c r="G1556" s="84">
        <v>200.7</v>
      </c>
      <c r="H1556" s="86">
        <f t="shared" si="96"/>
        <v>2609798.1791039994</v>
      </c>
      <c r="I1556" s="77">
        <f t="shared" si="97"/>
        <v>75182</v>
      </c>
      <c r="J1556" s="77">
        <f t="shared" si="98"/>
        <v>1300347.872</v>
      </c>
      <c r="K1556" s="77">
        <f t="shared" si="99"/>
        <v>0</v>
      </c>
    </row>
    <row r="1557" spans="1:11" s="77" customFormat="1">
      <c r="A1557" s="82">
        <v>2016</v>
      </c>
      <c r="B1557" s="82">
        <v>6139</v>
      </c>
      <c r="C1557" s="83" t="s">
        <v>513</v>
      </c>
      <c r="D1557" s="83" t="s">
        <v>504</v>
      </c>
      <c r="E1557" s="84">
        <v>60375</v>
      </c>
      <c r="F1557" s="85">
        <v>17.396000000000001</v>
      </c>
      <c r="G1557" s="84">
        <v>210.3</v>
      </c>
      <c r="H1557" s="86">
        <f t="shared" si="96"/>
        <v>2208746.2005000003</v>
      </c>
      <c r="I1557" s="77">
        <f t="shared" si="97"/>
        <v>60375</v>
      </c>
      <c r="J1557" s="77">
        <f t="shared" si="98"/>
        <v>1050283.5</v>
      </c>
      <c r="K1557" s="77">
        <f t="shared" si="99"/>
        <v>0</v>
      </c>
    </row>
    <row r="1558" spans="1:11" s="77" customFormat="1">
      <c r="A1558" s="82">
        <v>2016</v>
      </c>
      <c r="B1558" s="82">
        <v>6139</v>
      </c>
      <c r="C1558" s="83" t="s">
        <v>513</v>
      </c>
      <c r="D1558" s="83" t="s">
        <v>504</v>
      </c>
      <c r="E1558" s="84">
        <v>15053</v>
      </c>
      <c r="F1558" s="85">
        <v>17.308</v>
      </c>
      <c r="G1558" s="84">
        <v>189.8</v>
      </c>
      <c r="H1558" s="86">
        <f t="shared" si="96"/>
        <v>494499.84095200006</v>
      </c>
      <c r="I1558" s="77">
        <f t="shared" si="97"/>
        <v>15053</v>
      </c>
      <c r="J1558" s="77">
        <f t="shared" si="98"/>
        <v>260537.32399999999</v>
      </c>
      <c r="K1558" s="77">
        <f t="shared" si="99"/>
        <v>0</v>
      </c>
    </row>
    <row r="1559" spans="1:11" s="77" customFormat="1">
      <c r="A1559" s="82">
        <v>2016</v>
      </c>
      <c r="B1559" s="82">
        <v>6146</v>
      </c>
      <c r="C1559" s="83" t="s">
        <v>513</v>
      </c>
      <c r="D1559" s="83" t="s">
        <v>504</v>
      </c>
      <c r="E1559" s="84">
        <v>131497</v>
      </c>
      <c r="F1559" s="85">
        <v>16.809999999999999</v>
      </c>
      <c r="G1559" s="84" t="s">
        <v>514</v>
      </c>
      <c r="H1559" s="86" t="str">
        <f t="shared" si="96"/>
        <v/>
      </c>
      <c r="I1559" s="77" t="str">
        <f t="shared" si="97"/>
        <v/>
      </c>
      <c r="J1559" s="77" t="str">
        <f t="shared" si="98"/>
        <v/>
      </c>
      <c r="K1559" s="77">
        <f t="shared" si="99"/>
        <v>0</v>
      </c>
    </row>
    <row r="1560" spans="1:11" s="77" customFormat="1">
      <c r="A1560" s="82">
        <v>2016</v>
      </c>
      <c r="B1560" s="82">
        <v>6146</v>
      </c>
      <c r="C1560" s="83" t="s">
        <v>512</v>
      </c>
      <c r="D1560" s="83" t="s">
        <v>504</v>
      </c>
      <c r="E1560" s="84">
        <v>371203</v>
      </c>
      <c r="F1560" s="85">
        <v>13.99</v>
      </c>
      <c r="G1560" s="84" t="s">
        <v>514</v>
      </c>
      <c r="H1560" s="86" t="str">
        <f t="shared" si="96"/>
        <v/>
      </c>
      <c r="I1560" s="77" t="str">
        <f t="shared" si="97"/>
        <v/>
      </c>
      <c r="J1560" s="77" t="str">
        <f t="shared" si="98"/>
        <v/>
      </c>
      <c r="K1560" s="77">
        <f t="shared" si="99"/>
        <v>1</v>
      </c>
    </row>
    <row r="1561" spans="1:11" s="77" customFormat="1">
      <c r="A1561" s="82">
        <v>2016</v>
      </c>
      <c r="B1561" s="82">
        <v>6147</v>
      </c>
      <c r="C1561" s="83" t="s">
        <v>513</v>
      </c>
      <c r="D1561" s="83" t="s">
        <v>504</v>
      </c>
      <c r="E1561" s="84">
        <v>116909</v>
      </c>
      <c r="F1561" s="85">
        <v>16.61</v>
      </c>
      <c r="G1561" s="84" t="s">
        <v>514</v>
      </c>
      <c r="H1561" s="86" t="str">
        <f t="shared" si="96"/>
        <v/>
      </c>
      <c r="I1561" s="77" t="str">
        <f t="shared" si="97"/>
        <v/>
      </c>
      <c r="J1561" s="77" t="str">
        <f t="shared" si="98"/>
        <v/>
      </c>
      <c r="K1561" s="77">
        <f t="shared" si="99"/>
        <v>0</v>
      </c>
    </row>
    <row r="1562" spans="1:11" s="77" customFormat="1">
      <c r="A1562" s="82">
        <v>2016</v>
      </c>
      <c r="B1562" s="82">
        <v>6147</v>
      </c>
      <c r="C1562" s="83" t="s">
        <v>512</v>
      </c>
      <c r="D1562" s="83" t="s">
        <v>504</v>
      </c>
      <c r="E1562" s="84">
        <v>70874</v>
      </c>
      <c r="F1562" s="85">
        <v>12.6</v>
      </c>
      <c r="G1562" s="84" t="s">
        <v>514</v>
      </c>
      <c r="H1562" s="86" t="str">
        <f t="shared" si="96"/>
        <v/>
      </c>
      <c r="I1562" s="77" t="str">
        <f t="shared" si="97"/>
        <v/>
      </c>
      <c r="J1562" s="77" t="str">
        <f t="shared" si="98"/>
        <v/>
      </c>
      <c r="K1562" s="77">
        <f t="shared" si="99"/>
        <v>1</v>
      </c>
    </row>
    <row r="1563" spans="1:11" s="77" customFormat="1">
      <c r="A1563" s="82">
        <v>2016</v>
      </c>
      <c r="B1563" s="82">
        <v>6155</v>
      </c>
      <c r="C1563" s="83" t="s">
        <v>513</v>
      </c>
      <c r="D1563" s="83" t="s">
        <v>504</v>
      </c>
      <c r="E1563" s="84">
        <v>395023</v>
      </c>
      <c r="F1563" s="85">
        <v>17.11</v>
      </c>
      <c r="G1563" s="84">
        <v>210.7</v>
      </c>
      <c r="H1563" s="86">
        <f t="shared" si="96"/>
        <v>14240883.317709997</v>
      </c>
      <c r="I1563" s="77">
        <f t="shared" si="97"/>
        <v>395023</v>
      </c>
      <c r="J1563" s="77">
        <f t="shared" si="98"/>
        <v>6758843.5299999993</v>
      </c>
      <c r="K1563" s="77">
        <f t="shared" si="99"/>
        <v>0</v>
      </c>
    </row>
    <row r="1564" spans="1:11" s="77" customFormat="1">
      <c r="A1564" s="82">
        <v>2016</v>
      </c>
      <c r="B1564" s="82">
        <v>6165</v>
      </c>
      <c r="C1564" s="83" t="s">
        <v>503</v>
      </c>
      <c r="D1564" s="83" t="s">
        <v>504</v>
      </c>
      <c r="E1564" s="84">
        <v>3951</v>
      </c>
      <c r="F1564" s="85">
        <v>22.192</v>
      </c>
      <c r="G1564" s="84">
        <v>203.6</v>
      </c>
      <c r="H1564" s="86">
        <f t="shared" si="96"/>
        <v>178517.68531200002</v>
      </c>
      <c r="I1564" s="77">
        <f t="shared" si="97"/>
        <v>3951</v>
      </c>
      <c r="J1564" s="77">
        <f t="shared" si="98"/>
        <v>87680.592000000004</v>
      </c>
      <c r="K1564" s="77">
        <f t="shared" si="99"/>
        <v>0</v>
      </c>
    </row>
    <row r="1565" spans="1:11" s="77" customFormat="1">
      <c r="A1565" s="82">
        <v>2016</v>
      </c>
      <c r="B1565" s="82">
        <v>6165</v>
      </c>
      <c r="C1565" s="83" t="s">
        <v>503</v>
      </c>
      <c r="D1565" s="83" t="s">
        <v>504</v>
      </c>
      <c r="E1565" s="84">
        <v>1626</v>
      </c>
      <c r="F1565" s="85">
        <v>22.192</v>
      </c>
      <c r="G1565" s="84">
        <v>231.6</v>
      </c>
      <c r="H1565" s="86">
        <f t="shared" si="96"/>
        <v>83570.988671999992</v>
      </c>
      <c r="I1565" s="77">
        <f t="shared" si="97"/>
        <v>1626</v>
      </c>
      <c r="J1565" s="77">
        <f t="shared" si="98"/>
        <v>36084.192000000003</v>
      </c>
      <c r="K1565" s="77">
        <f t="shared" si="99"/>
        <v>0</v>
      </c>
    </row>
    <row r="1566" spans="1:11" s="77" customFormat="1">
      <c r="A1566" s="82">
        <v>2016</v>
      </c>
      <c r="B1566" s="82">
        <v>6165</v>
      </c>
      <c r="C1566" s="83" t="s">
        <v>503</v>
      </c>
      <c r="D1566" s="83" t="s">
        <v>504</v>
      </c>
      <c r="E1566" s="84">
        <v>63210</v>
      </c>
      <c r="F1566" s="85">
        <v>23.507999999999999</v>
      </c>
      <c r="G1566" s="84">
        <v>182.5</v>
      </c>
      <c r="H1566" s="86">
        <f t="shared" si="96"/>
        <v>2711841.7409999999</v>
      </c>
      <c r="I1566" s="77">
        <f t="shared" si="97"/>
        <v>63210</v>
      </c>
      <c r="J1566" s="77">
        <f t="shared" si="98"/>
        <v>1485940.68</v>
      </c>
      <c r="K1566" s="77">
        <f t="shared" si="99"/>
        <v>0</v>
      </c>
    </row>
    <row r="1567" spans="1:11" s="77" customFormat="1">
      <c r="A1567" s="82">
        <v>2016</v>
      </c>
      <c r="B1567" s="82">
        <v>6165</v>
      </c>
      <c r="C1567" s="83" t="s">
        <v>503</v>
      </c>
      <c r="D1567" s="83" t="s">
        <v>504</v>
      </c>
      <c r="E1567" s="84">
        <v>10923</v>
      </c>
      <c r="F1567" s="85">
        <v>22.192</v>
      </c>
      <c r="G1567" s="84">
        <v>178.8</v>
      </c>
      <c r="H1567" s="86">
        <f t="shared" si="96"/>
        <v>433416.95020800002</v>
      </c>
      <c r="I1567" s="77">
        <f t="shared" si="97"/>
        <v>10923</v>
      </c>
      <c r="J1567" s="77">
        <f t="shared" si="98"/>
        <v>242403.21600000001</v>
      </c>
      <c r="K1567" s="77">
        <f t="shared" si="99"/>
        <v>0</v>
      </c>
    </row>
    <row r="1568" spans="1:11" s="77" customFormat="1">
      <c r="A1568" s="82">
        <v>2016</v>
      </c>
      <c r="B1568" s="82">
        <v>6165</v>
      </c>
      <c r="C1568" s="83" t="s">
        <v>503</v>
      </c>
      <c r="D1568" s="83" t="s">
        <v>504</v>
      </c>
      <c r="E1568" s="84">
        <v>276569</v>
      </c>
      <c r="F1568" s="85">
        <v>22.155999999999999</v>
      </c>
      <c r="G1568" s="84">
        <v>175.8</v>
      </c>
      <c r="H1568" s="86">
        <f t="shared" si="96"/>
        <v>10772431.139111999</v>
      </c>
      <c r="I1568" s="77">
        <f t="shared" si="97"/>
        <v>276569</v>
      </c>
      <c r="J1568" s="77">
        <f t="shared" si="98"/>
        <v>6127662.7639999995</v>
      </c>
      <c r="K1568" s="77">
        <f t="shared" si="99"/>
        <v>0</v>
      </c>
    </row>
    <row r="1569" spans="1:11" s="77" customFormat="1">
      <c r="A1569" s="82">
        <v>2016</v>
      </c>
      <c r="B1569" s="82">
        <v>6166</v>
      </c>
      <c r="C1569" s="83" t="s">
        <v>503</v>
      </c>
      <c r="D1569" s="83" t="s">
        <v>504</v>
      </c>
      <c r="E1569" s="84">
        <v>20875</v>
      </c>
      <c r="F1569" s="85">
        <v>24.06</v>
      </c>
      <c r="G1569" s="84">
        <v>253.1</v>
      </c>
      <c r="H1569" s="86">
        <f t="shared" si="96"/>
        <v>1271201.0774999999</v>
      </c>
      <c r="I1569" s="77">
        <f t="shared" si="97"/>
        <v>20875</v>
      </c>
      <c r="J1569" s="77">
        <f t="shared" si="98"/>
        <v>502252.5</v>
      </c>
      <c r="K1569" s="77">
        <f t="shared" si="99"/>
        <v>0</v>
      </c>
    </row>
    <row r="1570" spans="1:11" s="77" customFormat="1">
      <c r="A1570" s="82">
        <v>2016</v>
      </c>
      <c r="B1570" s="82">
        <v>6166</v>
      </c>
      <c r="C1570" s="83" t="s">
        <v>503</v>
      </c>
      <c r="D1570" s="83" t="s">
        <v>504</v>
      </c>
      <c r="E1570" s="84">
        <v>36153</v>
      </c>
      <c r="F1570" s="85">
        <v>24.02</v>
      </c>
      <c r="G1570" s="84">
        <v>294.3</v>
      </c>
      <c r="H1570" s="86">
        <f t="shared" si="96"/>
        <v>2555686.6615800001</v>
      </c>
      <c r="I1570" s="77">
        <f t="shared" si="97"/>
        <v>36153</v>
      </c>
      <c r="J1570" s="77">
        <f t="shared" si="98"/>
        <v>868395.05999999994</v>
      </c>
      <c r="K1570" s="77">
        <f t="shared" si="99"/>
        <v>0</v>
      </c>
    </row>
    <row r="1571" spans="1:11" s="77" customFormat="1">
      <c r="A1571" s="82">
        <v>2016</v>
      </c>
      <c r="B1571" s="82">
        <v>6166</v>
      </c>
      <c r="C1571" s="83" t="s">
        <v>503</v>
      </c>
      <c r="D1571" s="83" t="s">
        <v>504</v>
      </c>
      <c r="E1571" s="84">
        <v>14617</v>
      </c>
      <c r="F1571" s="85">
        <v>23.962</v>
      </c>
      <c r="G1571" s="84">
        <v>228.6</v>
      </c>
      <c r="H1571" s="86">
        <f t="shared" si="96"/>
        <v>800677.33844399999</v>
      </c>
      <c r="I1571" s="77">
        <f t="shared" si="97"/>
        <v>14617</v>
      </c>
      <c r="J1571" s="77">
        <f t="shared" si="98"/>
        <v>350252.554</v>
      </c>
      <c r="K1571" s="77">
        <f t="shared" si="99"/>
        <v>0</v>
      </c>
    </row>
    <row r="1572" spans="1:11" s="77" customFormat="1">
      <c r="A1572" s="82">
        <v>2016</v>
      </c>
      <c r="B1572" s="82">
        <v>6166</v>
      </c>
      <c r="C1572" s="83" t="s">
        <v>503</v>
      </c>
      <c r="D1572" s="83" t="s">
        <v>504</v>
      </c>
      <c r="E1572" s="84">
        <v>10189</v>
      </c>
      <c r="F1572" s="85">
        <v>24.388000000000002</v>
      </c>
      <c r="G1572" s="84">
        <v>237.9</v>
      </c>
      <c r="H1572" s="86">
        <f t="shared" si="96"/>
        <v>591156.12082800001</v>
      </c>
      <c r="I1572" s="77">
        <f t="shared" si="97"/>
        <v>10189</v>
      </c>
      <c r="J1572" s="77">
        <f t="shared" si="98"/>
        <v>248489.33200000002</v>
      </c>
      <c r="K1572" s="77">
        <f t="shared" si="99"/>
        <v>0</v>
      </c>
    </row>
    <row r="1573" spans="1:11" s="77" customFormat="1">
      <c r="A1573" s="82">
        <v>2016</v>
      </c>
      <c r="B1573" s="82">
        <v>6170</v>
      </c>
      <c r="C1573" s="83" t="s">
        <v>513</v>
      </c>
      <c r="D1573" s="83" t="s">
        <v>504</v>
      </c>
      <c r="E1573" s="84">
        <v>255947</v>
      </c>
      <c r="F1573" s="85">
        <v>16.760000000000002</v>
      </c>
      <c r="G1573" s="84">
        <v>183.8</v>
      </c>
      <c r="H1573" s="86">
        <f t="shared" si="96"/>
        <v>7884416.6213600012</v>
      </c>
      <c r="I1573" s="77">
        <f t="shared" si="97"/>
        <v>255947</v>
      </c>
      <c r="J1573" s="77">
        <f t="shared" si="98"/>
        <v>4289671.7200000007</v>
      </c>
      <c r="K1573" s="77">
        <f t="shared" si="99"/>
        <v>0</v>
      </c>
    </row>
    <row r="1574" spans="1:11" s="77" customFormat="1">
      <c r="A1574" s="82">
        <v>2016</v>
      </c>
      <c r="B1574" s="82">
        <v>6170</v>
      </c>
      <c r="C1574" s="83" t="s">
        <v>513</v>
      </c>
      <c r="D1574" s="83" t="s">
        <v>504</v>
      </c>
      <c r="E1574" s="84">
        <v>112150</v>
      </c>
      <c r="F1574" s="85">
        <v>16.89</v>
      </c>
      <c r="G1574" s="84">
        <v>184.5</v>
      </c>
      <c r="H1574" s="86">
        <f t="shared" si="96"/>
        <v>3494823.9075000002</v>
      </c>
      <c r="I1574" s="77">
        <f t="shared" si="97"/>
        <v>112150</v>
      </c>
      <c r="J1574" s="77">
        <f t="shared" si="98"/>
        <v>1894213.5</v>
      </c>
      <c r="K1574" s="77">
        <f t="shared" si="99"/>
        <v>0</v>
      </c>
    </row>
    <row r="1575" spans="1:11" s="77" customFormat="1">
      <c r="A1575" s="82">
        <v>2016</v>
      </c>
      <c r="B1575" s="82">
        <v>6177</v>
      </c>
      <c r="C1575" s="83" t="s">
        <v>513</v>
      </c>
      <c r="D1575" s="83" t="s">
        <v>504</v>
      </c>
      <c r="E1575" s="84">
        <v>180063</v>
      </c>
      <c r="F1575" s="85">
        <v>17.7</v>
      </c>
      <c r="G1575" s="84">
        <v>239</v>
      </c>
      <c r="H1575" s="86">
        <f t="shared" si="96"/>
        <v>7617205.0889999997</v>
      </c>
      <c r="I1575" s="77">
        <f t="shared" si="97"/>
        <v>180063</v>
      </c>
      <c r="J1575" s="77">
        <f t="shared" si="98"/>
        <v>3187115.1</v>
      </c>
      <c r="K1575" s="77">
        <f t="shared" si="99"/>
        <v>0</v>
      </c>
    </row>
    <row r="1576" spans="1:11" s="77" customFormat="1">
      <c r="A1576" s="82">
        <v>2016</v>
      </c>
      <c r="B1576" s="82">
        <v>6177</v>
      </c>
      <c r="C1576" s="83" t="s">
        <v>513</v>
      </c>
      <c r="D1576" s="83" t="s">
        <v>504</v>
      </c>
      <c r="E1576" s="84">
        <v>45036</v>
      </c>
      <c r="F1576" s="85">
        <v>18.8</v>
      </c>
      <c r="G1576" s="84">
        <v>228</v>
      </c>
      <c r="H1576" s="86">
        <f t="shared" si="96"/>
        <v>1930423.1039999998</v>
      </c>
      <c r="I1576" s="77">
        <f t="shared" si="97"/>
        <v>45036</v>
      </c>
      <c r="J1576" s="77">
        <f t="shared" si="98"/>
        <v>846676.8</v>
      </c>
      <c r="K1576" s="77">
        <f t="shared" si="99"/>
        <v>0</v>
      </c>
    </row>
    <row r="1577" spans="1:11" s="77" customFormat="1">
      <c r="A1577" s="82">
        <v>2016</v>
      </c>
      <c r="B1577" s="82">
        <v>6178</v>
      </c>
      <c r="C1577" s="83" t="s">
        <v>513</v>
      </c>
      <c r="D1577" s="83" t="s">
        <v>504</v>
      </c>
      <c r="E1577" s="84">
        <v>50094</v>
      </c>
      <c r="F1577" s="85">
        <v>17.48</v>
      </c>
      <c r="G1577" s="84" t="s">
        <v>514</v>
      </c>
      <c r="H1577" s="86" t="str">
        <f t="shared" si="96"/>
        <v/>
      </c>
      <c r="I1577" s="77" t="str">
        <f t="shared" si="97"/>
        <v/>
      </c>
      <c r="J1577" s="77" t="str">
        <f t="shared" si="98"/>
        <v/>
      </c>
      <c r="K1577" s="77">
        <f t="shared" si="99"/>
        <v>0</v>
      </c>
    </row>
    <row r="1578" spans="1:11" s="77" customFormat="1">
      <c r="A1578" s="82">
        <v>2016</v>
      </c>
      <c r="B1578" s="82">
        <v>6178</v>
      </c>
      <c r="C1578" s="83" t="s">
        <v>513</v>
      </c>
      <c r="D1578" s="83" t="s">
        <v>504</v>
      </c>
      <c r="E1578" s="84">
        <v>32788</v>
      </c>
      <c r="F1578" s="85">
        <v>17.82</v>
      </c>
      <c r="G1578" s="84" t="s">
        <v>514</v>
      </c>
      <c r="H1578" s="86" t="str">
        <f t="shared" si="96"/>
        <v/>
      </c>
      <c r="I1578" s="77" t="str">
        <f t="shared" si="97"/>
        <v/>
      </c>
      <c r="J1578" s="77" t="str">
        <f t="shared" si="98"/>
        <v/>
      </c>
      <c r="K1578" s="77">
        <f t="shared" si="99"/>
        <v>0</v>
      </c>
    </row>
    <row r="1579" spans="1:11" s="77" customFormat="1">
      <c r="A1579" s="82">
        <v>2016</v>
      </c>
      <c r="B1579" s="82">
        <v>6178</v>
      </c>
      <c r="C1579" s="83" t="s">
        <v>513</v>
      </c>
      <c r="D1579" s="83" t="s">
        <v>504</v>
      </c>
      <c r="E1579" s="84">
        <v>32682</v>
      </c>
      <c r="F1579" s="85">
        <v>17.989999999999998</v>
      </c>
      <c r="G1579" s="84" t="s">
        <v>514</v>
      </c>
      <c r="H1579" s="86" t="str">
        <f t="shared" si="96"/>
        <v/>
      </c>
      <c r="I1579" s="77" t="str">
        <f t="shared" si="97"/>
        <v/>
      </c>
      <c r="J1579" s="77" t="str">
        <f t="shared" si="98"/>
        <v/>
      </c>
      <c r="K1579" s="77">
        <f t="shared" si="99"/>
        <v>0</v>
      </c>
    </row>
    <row r="1580" spans="1:11" s="77" customFormat="1">
      <c r="A1580" s="82">
        <v>2016</v>
      </c>
      <c r="B1580" s="82">
        <v>6179</v>
      </c>
      <c r="C1580" s="83" t="s">
        <v>513</v>
      </c>
      <c r="D1580" s="83" t="s">
        <v>504</v>
      </c>
      <c r="E1580" s="84">
        <v>43473</v>
      </c>
      <c r="F1580" s="85">
        <v>16.745000000000001</v>
      </c>
      <c r="G1580" s="84">
        <v>184.2</v>
      </c>
      <c r="H1580" s="86">
        <f t="shared" si="96"/>
        <v>1340893.81917</v>
      </c>
      <c r="I1580" s="77">
        <f t="shared" si="97"/>
        <v>43473</v>
      </c>
      <c r="J1580" s="77">
        <f t="shared" si="98"/>
        <v>727955.38500000001</v>
      </c>
      <c r="K1580" s="77">
        <f t="shared" si="99"/>
        <v>0</v>
      </c>
    </row>
    <row r="1581" spans="1:11" s="77" customFormat="1">
      <c r="A1581" s="82">
        <v>2016</v>
      </c>
      <c r="B1581" s="82">
        <v>6179</v>
      </c>
      <c r="C1581" s="83" t="s">
        <v>513</v>
      </c>
      <c r="D1581" s="83" t="s">
        <v>504</v>
      </c>
      <c r="E1581" s="84">
        <v>29210</v>
      </c>
      <c r="F1581" s="85">
        <v>16.681000000000001</v>
      </c>
      <c r="G1581" s="84">
        <v>183.3</v>
      </c>
      <c r="H1581" s="86">
        <f t="shared" si="96"/>
        <v>893132.93433000008</v>
      </c>
      <c r="I1581" s="77">
        <f t="shared" si="97"/>
        <v>29210</v>
      </c>
      <c r="J1581" s="77">
        <f t="shared" si="98"/>
        <v>487252.01</v>
      </c>
      <c r="K1581" s="77">
        <f t="shared" si="99"/>
        <v>0</v>
      </c>
    </row>
    <row r="1582" spans="1:11" s="77" customFormat="1">
      <c r="A1582" s="82">
        <v>2016</v>
      </c>
      <c r="B1582" s="82">
        <v>6179</v>
      </c>
      <c r="C1582" s="83" t="s">
        <v>513</v>
      </c>
      <c r="D1582" s="83" t="s">
        <v>504</v>
      </c>
      <c r="E1582" s="84">
        <v>29144</v>
      </c>
      <c r="F1582" s="85">
        <v>16.654</v>
      </c>
      <c r="G1582" s="84">
        <v>179.9</v>
      </c>
      <c r="H1582" s="86">
        <f t="shared" si="96"/>
        <v>873170.15262399998</v>
      </c>
      <c r="I1582" s="77">
        <f t="shared" si="97"/>
        <v>29144</v>
      </c>
      <c r="J1582" s="77">
        <f t="shared" si="98"/>
        <v>485364.17599999998</v>
      </c>
      <c r="K1582" s="77">
        <f t="shared" si="99"/>
        <v>0</v>
      </c>
    </row>
    <row r="1583" spans="1:11" s="77" customFormat="1">
      <c r="A1583" s="82">
        <v>2016</v>
      </c>
      <c r="B1583" s="82">
        <v>6179</v>
      </c>
      <c r="C1583" s="83" t="s">
        <v>513</v>
      </c>
      <c r="D1583" s="83" t="s">
        <v>504</v>
      </c>
      <c r="E1583" s="84">
        <v>29196</v>
      </c>
      <c r="F1583" s="85">
        <v>16.581</v>
      </c>
      <c r="G1583" s="84">
        <v>180.4</v>
      </c>
      <c r="H1583" s="86">
        <f t="shared" si="96"/>
        <v>873314.37230399996</v>
      </c>
      <c r="I1583" s="77">
        <f t="shared" si="97"/>
        <v>29196</v>
      </c>
      <c r="J1583" s="77">
        <f t="shared" si="98"/>
        <v>484098.87599999999</v>
      </c>
      <c r="K1583" s="77">
        <f t="shared" si="99"/>
        <v>0</v>
      </c>
    </row>
    <row r="1584" spans="1:11" s="77" customFormat="1">
      <c r="A1584" s="82">
        <v>2016</v>
      </c>
      <c r="B1584" s="82">
        <v>6179</v>
      </c>
      <c r="C1584" s="83" t="s">
        <v>513</v>
      </c>
      <c r="D1584" s="83" t="s">
        <v>504</v>
      </c>
      <c r="E1584" s="84">
        <v>29232</v>
      </c>
      <c r="F1584" s="85">
        <v>16.667000000000002</v>
      </c>
      <c r="G1584" s="84">
        <v>167.3</v>
      </c>
      <c r="H1584" s="86">
        <f t="shared" si="96"/>
        <v>815101.90171200002</v>
      </c>
      <c r="I1584" s="77">
        <f t="shared" si="97"/>
        <v>29232</v>
      </c>
      <c r="J1584" s="77">
        <f t="shared" si="98"/>
        <v>487209.74400000006</v>
      </c>
      <c r="K1584" s="77">
        <f t="shared" si="99"/>
        <v>0</v>
      </c>
    </row>
    <row r="1585" spans="1:11" s="77" customFormat="1">
      <c r="A1585" s="82">
        <v>2016</v>
      </c>
      <c r="B1585" s="82">
        <v>6179</v>
      </c>
      <c r="C1585" s="83" t="s">
        <v>513</v>
      </c>
      <c r="D1585" s="83" t="s">
        <v>504</v>
      </c>
      <c r="E1585" s="84">
        <v>29286</v>
      </c>
      <c r="F1585" s="85">
        <v>17.068999999999999</v>
      </c>
      <c r="G1585" s="84">
        <v>165.2</v>
      </c>
      <c r="H1585" s="86">
        <f t="shared" si="96"/>
        <v>825806.27656799997</v>
      </c>
      <c r="I1585" s="77">
        <f t="shared" si="97"/>
        <v>29286</v>
      </c>
      <c r="J1585" s="77">
        <f t="shared" si="98"/>
        <v>499882.734</v>
      </c>
      <c r="K1585" s="77">
        <f t="shared" si="99"/>
        <v>0</v>
      </c>
    </row>
    <row r="1586" spans="1:11" s="77" customFormat="1">
      <c r="A1586" s="82">
        <v>2016</v>
      </c>
      <c r="B1586" s="82">
        <v>6179</v>
      </c>
      <c r="C1586" s="83" t="s">
        <v>513</v>
      </c>
      <c r="D1586" s="83" t="s">
        <v>504</v>
      </c>
      <c r="E1586" s="84">
        <v>43893</v>
      </c>
      <c r="F1586" s="85">
        <v>16.916</v>
      </c>
      <c r="G1586" s="84">
        <v>168.7</v>
      </c>
      <c r="H1586" s="86">
        <f t="shared" si="96"/>
        <v>1252587.3577559998</v>
      </c>
      <c r="I1586" s="77">
        <f t="shared" si="97"/>
        <v>43893</v>
      </c>
      <c r="J1586" s="77">
        <f t="shared" si="98"/>
        <v>742493.98800000001</v>
      </c>
      <c r="K1586" s="77">
        <f t="shared" si="99"/>
        <v>0</v>
      </c>
    </row>
    <row r="1587" spans="1:11" s="77" customFormat="1">
      <c r="A1587" s="82">
        <v>2016</v>
      </c>
      <c r="B1587" s="82">
        <v>6179</v>
      </c>
      <c r="C1587" s="83" t="s">
        <v>513</v>
      </c>
      <c r="D1587" s="83" t="s">
        <v>504</v>
      </c>
      <c r="E1587" s="84">
        <v>58199</v>
      </c>
      <c r="F1587" s="85">
        <v>16.940999999999999</v>
      </c>
      <c r="G1587" s="84">
        <v>162.19999999999999</v>
      </c>
      <c r="H1587" s="86">
        <f t="shared" si="96"/>
        <v>1599209.6980979997</v>
      </c>
      <c r="I1587" s="77">
        <f t="shared" si="97"/>
        <v>58199</v>
      </c>
      <c r="J1587" s="77">
        <f t="shared" si="98"/>
        <v>985949.25899999996</v>
      </c>
      <c r="K1587" s="77">
        <f t="shared" si="99"/>
        <v>0</v>
      </c>
    </row>
    <row r="1588" spans="1:11" s="77" customFormat="1">
      <c r="A1588" s="82">
        <v>2016</v>
      </c>
      <c r="B1588" s="82">
        <v>6179</v>
      </c>
      <c r="C1588" s="83" t="s">
        <v>513</v>
      </c>
      <c r="D1588" s="83" t="s">
        <v>504</v>
      </c>
      <c r="E1588" s="84">
        <v>73046</v>
      </c>
      <c r="F1588" s="85">
        <v>16.648</v>
      </c>
      <c r="G1588" s="84">
        <v>168.4</v>
      </c>
      <c r="H1588" s="86">
        <f t="shared" si="96"/>
        <v>2047861.5566720001</v>
      </c>
      <c r="I1588" s="77">
        <f t="shared" si="97"/>
        <v>73046</v>
      </c>
      <c r="J1588" s="77">
        <f t="shared" si="98"/>
        <v>1216069.808</v>
      </c>
      <c r="K1588" s="77">
        <f t="shared" si="99"/>
        <v>0</v>
      </c>
    </row>
    <row r="1589" spans="1:11" s="77" customFormat="1">
      <c r="A1589" s="82">
        <v>2016</v>
      </c>
      <c r="B1589" s="82">
        <v>6180</v>
      </c>
      <c r="C1589" s="83" t="s">
        <v>512</v>
      </c>
      <c r="D1589" s="83" t="s">
        <v>504</v>
      </c>
      <c r="E1589" s="84">
        <v>800417</v>
      </c>
      <c r="F1589" s="85">
        <v>13.83</v>
      </c>
      <c r="G1589" s="84" t="s">
        <v>514</v>
      </c>
      <c r="H1589" s="86" t="str">
        <f t="shared" si="96"/>
        <v/>
      </c>
      <c r="I1589" s="77" t="str">
        <f t="shared" si="97"/>
        <v/>
      </c>
      <c r="J1589" s="77" t="str">
        <f t="shared" si="98"/>
        <v/>
      </c>
      <c r="K1589" s="77">
        <f t="shared" si="99"/>
        <v>1</v>
      </c>
    </row>
    <row r="1590" spans="1:11" s="77" customFormat="1">
      <c r="A1590" s="82">
        <v>2016</v>
      </c>
      <c r="B1590" s="82">
        <v>6183</v>
      </c>
      <c r="C1590" s="83" t="s">
        <v>512</v>
      </c>
      <c r="D1590" s="83" t="s">
        <v>504</v>
      </c>
      <c r="E1590" s="84">
        <v>224376</v>
      </c>
      <c r="F1590" s="85">
        <v>10.4</v>
      </c>
      <c r="G1590" s="84">
        <v>255</v>
      </c>
      <c r="H1590" s="86">
        <f t="shared" si="96"/>
        <v>5950451.5199999996</v>
      </c>
      <c r="I1590" s="77">
        <f t="shared" si="97"/>
        <v>224376</v>
      </c>
      <c r="J1590" s="77">
        <f t="shared" si="98"/>
        <v>2333510.4</v>
      </c>
      <c r="K1590" s="77">
        <f t="shared" si="99"/>
        <v>1</v>
      </c>
    </row>
    <row r="1591" spans="1:11" s="77" customFormat="1">
      <c r="A1591" s="82">
        <v>2016</v>
      </c>
      <c r="B1591" s="82">
        <v>6190</v>
      </c>
      <c r="C1591" s="83" t="s">
        <v>513</v>
      </c>
      <c r="D1591" s="83" t="s">
        <v>504</v>
      </c>
      <c r="E1591" s="84">
        <v>32232</v>
      </c>
      <c r="F1591" s="85">
        <v>17.59</v>
      </c>
      <c r="G1591" s="84">
        <v>251.3</v>
      </c>
      <c r="H1591" s="86">
        <f t="shared" si="96"/>
        <v>1424772.69144</v>
      </c>
      <c r="I1591" s="77">
        <f t="shared" si="97"/>
        <v>32232</v>
      </c>
      <c r="J1591" s="77">
        <f t="shared" si="98"/>
        <v>566960.88</v>
      </c>
      <c r="K1591" s="77">
        <f t="shared" si="99"/>
        <v>0</v>
      </c>
    </row>
    <row r="1592" spans="1:11" s="77" customFormat="1">
      <c r="A1592" s="82">
        <v>2016</v>
      </c>
      <c r="B1592" s="82">
        <v>6190</v>
      </c>
      <c r="C1592" s="83" t="s">
        <v>513</v>
      </c>
      <c r="D1592" s="83" t="s">
        <v>504</v>
      </c>
      <c r="E1592" s="84">
        <v>32646</v>
      </c>
      <c r="F1592" s="85">
        <v>17.52</v>
      </c>
      <c r="G1592" s="84">
        <v>268.2</v>
      </c>
      <c r="H1592" s="86">
        <f t="shared" si="96"/>
        <v>1533991.1414399999</v>
      </c>
      <c r="I1592" s="77">
        <f t="shared" si="97"/>
        <v>32646</v>
      </c>
      <c r="J1592" s="77">
        <f t="shared" si="98"/>
        <v>571957.92000000004</v>
      </c>
      <c r="K1592" s="77">
        <f t="shared" si="99"/>
        <v>0</v>
      </c>
    </row>
    <row r="1593" spans="1:11" s="77" customFormat="1">
      <c r="A1593" s="82">
        <v>2016</v>
      </c>
      <c r="B1593" s="82">
        <v>6190</v>
      </c>
      <c r="C1593" s="83" t="s">
        <v>503</v>
      </c>
      <c r="D1593" s="83" t="s">
        <v>504</v>
      </c>
      <c r="E1593" s="84">
        <v>28318</v>
      </c>
      <c r="F1593" s="85">
        <v>22.39</v>
      </c>
      <c r="G1593" s="84">
        <v>197.7</v>
      </c>
      <c r="H1593" s="86">
        <f t="shared" si="96"/>
        <v>1253497.1195399999</v>
      </c>
      <c r="I1593" s="77">
        <f t="shared" si="97"/>
        <v>28318</v>
      </c>
      <c r="J1593" s="77">
        <f t="shared" si="98"/>
        <v>634040.02</v>
      </c>
      <c r="K1593" s="77">
        <f t="shared" si="99"/>
        <v>0</v>
      </c>
    </row>
    <row r="1594" spans="1:11" s="77" customFormat="1">
      <c r="A1594" s="82">
        <v>2016</v>
      </c>
      <c r="B1594" s="82">
        <v>6193</v>
      </c>
      <c r="C1594" s="83" t="s">
        <v>513</v>
      </c>
      <c r="D1594" s="83" t="s">
        <v>504</v>
      </c>
      <c r="E1594" s="84">
        <v>85125</v>
      </c>
      <c r="F1594" s="85">
        <v>17.789000000000001</v>
      </c>
      <c r="G1594" s="84">
        <v>167.1</v>
      </c>
      <c r="H1594" s="86">
        <f t="shared" si="96"/>
        <v>2530376.2923750002</v>
      </c>
      <c r="I1594" s="77">
        <f t="shared" si="97"/>
        <v>85125</v>
      </c>
      <c r="J1594" s="77">
        <f t="shared" si="98"/>
        <v>1514288.6250000002</v>
      </c>
      <c r="K1594" s="77">
        <f t="shared" si="99"/>
        <v>0</v>
      </c>
    </row>
    <row r="1595" spans="1:11" s="77" customFormat="1">
      <c r="A1595" s="82">
        <v>2016</v>
      </c>
      <c r="B1595" s="82">
        <v>6194</v>
      </c>
      <c r="C1595" s="83" t="s">
        <v>513</v>
      </c>
      <c r="D1595" s="83" t="s">
        <v>504</v>
      </c>
      <c r="E1595" s="84">
        <v>255156</v>
      </c>
      <c r="F1595" s="85">
        <v>17.768999999999998</v>
      </c>
      <c r="G1595" s="84">
        <v>188.3</v>
      </c>
      <c r="H1595" s="86">
        <f t="shared" si="96"/>
        <v>8537271.4932119995</v>
      </c>
      <c r="I1595" s="77">
        <f t="shared" si="97"/>
        <v>255156</v>
      </c>
      <c r="J1595" s="77">
        <f t="shared" si="98"/>
        <v>4533866.9639999997</v>
      </c>
      <c r="K1595" s="77">
        <f t="shared" si="99"/>
        <v>0</v>
      </c>
    </row>
    <row r="1596" spans="1:11" s="77" customFormat="1">
      <c r="A1596" s="82">
        <v>2016</v>
      </c>
      <c r="B1596" s="82">
        <v>6195</v>
      </c>
      <c r="C1596" s="83" t="s">
        <v>513</v>
      </c>
      <c r="D1596" s="83" t="s">
        <v>504</v>
      </c>
      <c r="E1596" s="84">
        <v>58332</v>
      </c>
      <c r="F1596" s="85">
        <v>17.628</v>
      </c>
      <c r="G1596" s="84">
        <v>197.7</v>
      </c>
      <c r="H1596" s="86">
        <f t="shared" si="96"/>
        <v>2032902.6325919998</v>
      </c>
      <c r="I1596" s="77">
        <f t="shared" si="97"/>
        <v>58332</v>
      </c>
      <c r="J1596" s="77">
        <f t="shared" si="98"/>
        <v>1028276.496</v>
      </c>
      <c r="K1596" s="77">
        <f t="shared" si="99"/>
        <v>0</v>
      </c>
    </row>
    <row r="1597" spans="1:11" s="77" customFormat="1">
      <c r="A1597" s="82">
        <v>2016</v>
      </c>
      <c r="B1597" s="82">
        <v>6195</v>
      </c>
      <c r="C1597" s="83" t="s">
        <v>513</v>
      </c>
      <c r="D1597" s="83" t="s">
        <v>504</v>
      </c>
      <c r="E1597" s="84">
        <v>14651</v>
      </c>
      <c r="F1597" s="85">
        <v>17.795999999999999</v>
      </c>
      <c r="G1597" s="84">
        <v>202.9</v>
      </c>
      <c r="H1597" s="86">
        <f t="shared" si="96"/>
        <v>529019.53868400003</v>
      </c>
      <c r="I1597" s="77">
        <f t="shared" si="97"/>
        <v>14651</v>
      </c>
      <c r="J1597" s="77">
        <f t="shared" si="98"/>
        <v>260729.196</v>
      </c>
      <c r="K1597" s="77">
        <f t="shared" si="99"/>
        <v>0</v>
      </c>
    </row>
    <row r="1598" spans="1:11" s="77" customFormat="1">
      <c r="A1598" s="82">
        <v>2016</v>
      </c>
      <c r="B1598" s="82">
        <v>6204</v>
      </c>
      <c r="C1598" s="83" t="s">
        <v>513</v>
      </c>
      <c r="D1598" s="83" t="s">
        <v>504</v>
      </c>
      <c r="E1598" s="84">
        <v>243372</v>
      </c>
      <c r="F1598" s="85">
        <v>17.597999999999999</v>
      </c>
      <c r="G1598" s="84">
        <v>108.7</v>
      </c>
      <c r="H1598" s="86">
        <f t="shared" si="96"/>
        <v>4655469.3156719999</v>
      </c>
      <c r="I1598" s="77">
        <f t="shared" si="97"/>
        <v>243372</v>
      </c>
      <c r="J1598" s="77">
        <f t="shared" si="98"/>
        <v>4282860.4559999993</v>
      </c>
      <c r="K1598" s="77">
        <f t="shared" si="99"/>
        <v>0</v>
      </c>
    </row>
    <row r="1599" spans="1:11" s="77" customFormat="1">
      <c r="A1599" s="82">
        <v>2016</v>
      </c>
      <c r="B1599" s="82">
        <v>6204</v>
      </c>
      <c r="C1599" s="83" t="s">
        <v>513</v>
      </c>
      <c r="D1599" s="83" t="s">
        <v>504</v>
      </c>
      <c r="E1599" s="84">
        <v>30417</v>
      </c>
      <c r="F1599" s="85">
        <v>17.84</v>
      </c>
      <c r="G1599" s="84">
        <v>108.6</v>
      </c>
      <c r="H1599" s="86">
        <f t="shared" si="96"/>
        <v>589306.25807999994</v>
      </c>
      <c r="I1599" s="77">
        <f t="shared" si="97"/>
        <v>30417</v>
      </c>
      <c r="J1599" s="77">
        <f t="shared" si="98"/>
        <v>542639.28</v>
      </c>
      <c r="K1599" s="77">
        <f t="shared" si="99"/>
        <v>0</v>
      </c>
    </row>
    <row r="1600" spans="1:11" s="77" customFormat="1">
      <c r="A1600" s="82">
        <v>2016</v>
      </c>
      <c r="B1600" s="82">
        <v>6204</v>
      </c>
      <c r="C1600" s="83" t="s">
        <v>513</v>
      </c>
      <c r="D1600" s="83" t="s">
        <v>504</v>
      </c>
      <c r="E1600" s="84">
        <v>30305</v>
      </c>
      <c r="F1600" s="85">
        <v>16.998000000000001</v>
      </c>
      <c r="G1600" s="84">
        <v>109.4</v>
      </c>
      <c r="H1600" s="86">
        <f t="shared" si="96"/>
        <v>563546.08266000007</v>
      </c>
      <c r="I1600" s="77">
        <f t="shared" si="97"/>
        <v>30305</v>
      </c>
      <c r="J1600" s="77">
        <f t="shared" si="98"/>
        <v>515124.39</v>
      </c>
      <c r="K1600" s="77">
        <f t="shared" si="99"/>
        <v>0</v>
      </c>
    </row>
    <row r="1601" spans="1:11" s="77" customFormat="1">
      <c r="A1601" s="82">
        <v>2016</v>
      </c>
      <c r="B1601" s="82">
        <v>6204</v>
      </c>
      <c r="C1601" s="83" t="s">
        <v>513</v>
      </c>
      <c r="D1601" s="83" t="s">
        <v>504</v>
      </c>
      <c r="E1601" s="84">
        <v>44865</v>
      </c>
      <c r="F1601" s="85">
        <v>17.545999999999999</v>
      </c>
      <c r="G1601" s="84">
        <v>110.5</v>
      </c>
      <c r="H1601" s="86">
        <f t="shared" si="96"/>
        <v>869857.42544999998</v>
      </c>
      <c r="I1601" s="77">
        <f t="shared" si="97"/>
        <v>44865</v>
      </c>
      <c r="J1601" s="77">
        <f t="shared" si="98"/>
        <v>787201.28999999992</v>
      </c>
      <c r="K1601" s="77">
        <f t="shared" si="99"/>
        <v>0</v>
      </c>
    </row>
    <row r="1602" spans="1:11" s="77" customFormat="1">
      <c r="A1602" s="82">
        <v>2016</v>
      </c>
      <c r="B1602" s="82">
        <v>6204</v>
      </c>
      <c r="C1602" s="83" t="s">
        <v>513</v>
      </c>
      <c r="D1602" s="83" t="s">
        <v>504</v>
      </c>
      <c r="E1602" s="84">
        <v>60692</v>
      </c>
      <c r="F1602" s="85">
        <v>18.04</v>
      </c>
      <c r="G1602" s="84">
        <v>110.1</v>
      </c>
      <c r="H1602" s="86">
        <f t="shared" si="96"/>
        <v>1205466.9316799999</v>
      </c>
      <c r="I1602" s="77">
        <f t="shared" si="97"/>
        <v>60692</v>
      </c>
      <c r="J1602" s="77">
        <f t="shared" si="98"/>
        <v>1094883.68</v>
      </c>
      <c r="K1602" s="77">
        <f t="shared" si="99"/>
        <v>0</v>
      </c>
    </row>
    <row r="1603" spans="1:11" s="77" customFormat="1">
      <c r="A1603" s="82">
        <v>2016</v>
      </c>
      <c r="B1603" s="82">
        <v>6204</v>
      </c>
      <c r="C1603" s="83" t="s">
        <v>513</v>
      </c>
      <c r="D1603" s="83" t="s">
        <v>504</v>
      </c>
      <c r="E1603" s="84">
        <v>181232</v>
      </c>
      <c r="F1603" s="85">
        <v>16.207999999999998</v>
      </c>
      <c r="G1603" s="84">
        <v>98</v>
      </c>
      <c r="H1603" s="86">
        <f t="shared" si="96"/>
        <v>2878660.0908799996</v>
      </c>
      <c r="I1603" s="77">
        <f t="shared" si="97"/>
        <v>181232</v>
      </c>
      <c r="J1603" s="77">
        <f t="shared" si="98"/>
        <v>2937408.2559999996</v>
      </c>
      <c r="K1603" s="77">
        <f t="shared" si="99"/>
        <v>0</v>
      </c>
    </row>
    <row r="1604" spans="1:11" s="77" customFormat="1">
      <c r="A1604" s="82">
        <v>2016</v>
      </c>
      <c r="B1604" s="82">
        <v>6213</v>
      </c>
      <c r="C1604" s="83" t="s">
        <v>503</v>
      </c>
      <c r="D1604" s="83" t="s">
        <v>504</v>
      </c>
      <c r="E1604" s="84">
        <v>81343</v>
      </c>
      <c r="F1604" s="85">
        <v>23.08</v>
      </c>
      <c r="G1604" s="84">
        <v>214</v>
      </c>
      <c r="H1604" s="86">
        <f t="shared" si="96"/>
        <v>4017628.3816</v>
      </c>
      <c r="I1604" s="77">
        <f t="shared" si="97"/>
        <v>81343</v>
      </c>
      <c r="J1604" s="77">
        <f t="shared" si="98"/>
        <v>1877396.44</v>
      </c>
      <c r="K1604" s="77">
        <f t="shared" si="99"/>
        <v>0</v>
      </c>
    </row>
    <row r="1605" spans="1:11" s="77" customFormat="1">
      <c r="A1605" s="82">
        <v>2016</v>
      </c>
      <c r="B1605" s="82">
        <v>6213</v>
      </c>
      <c r="C1605" s="83" t="s">
        <v>503</v>
      </c>
      <c r="D1605" s="83" t="s">
        <v>504</v>
      </c>
      <c r="E1605" s="84">
        <v>139220</v>
      </c>
      <c r="F1605" s="85">
        <v>22.13</v>
      </c>
      <c r="G1605" s="84">
        <v>187.5</v>
      </c>
      <c r="H1605" s="86">
        <f t="shared" si="96"/>
        <v>5776759.875</v>
      </c>
      <c r="I1605" s="77">
        <f t="shared" si="97"/>
        <v>139220</v>
      </c>
      <c r="J1605" s="77">
        <f t="shared" si="98"/>
        <v>3080938.6</v>
      </c>
      <c r="K1605" s="77">
        <f t="shared" si="99"/>
        <v>0</v>
      </c>
    </row>
    <row r="1606" spans="1:11" s="77" customFormat="1">
      <c r="A1606" s="82">
        <v>2016</v>
      </c>
      <c r="B1606" s="82">
        <v>6248</v>
      </c>
      <c r="C1606" s="83" t="s">
        <v>513</v>
      </c>
      <c r="D1606" s="83" t="s">
        <v>504</v>
      </c>
      <c r="E1606" s="84">
        <v>27930</v>
      </c>
      <c r="F1606" s="85">
        <v>16.95</v>
      </c>
      <c r="G1606" s="84">
        <v>132</v>
      </c>
      <c r="H1606" s="86">
        <f t="shared" si="96"/>
        <v>624905.81999999995</v>
      </c>
      <c r="I1606" s="77">
        <f t="shared" si="97"/>
        <v>27930</v>
      </c>
      <c r="J1606" s="77">
        <f t="shared" si="98"/>
        <v>473413.5</v>
      </c>
      <c r="K1606" s="77">
        <f t="shared" si="99"/>
        <v>0</v>
      </c>
    </row>
    <row r="1607" spans="1:11" s="77" customFormat="1">
      <c r="A1607" s="82">
        <v>2016</v>
      </c>
      <c r="B1607" s="82">
        <v>6248</v>
      </c>
      <c r="C1607" s="83" t="s">
        <v>513</v>
      </c>
      <c r="D1607" s="83" t="s">
        <v>504</v>
      </c>
      <c r="E1607" s="84">
        <v>41187</v>
      </c>
      <c r="F1607" s="85">
        <v>16.899999999999999</v>
      </c>
      <c r="G1607" s="84">
        <v>131.80000000000001</v>
      </c>
      <c r="H1607" s="86">
        <f t="shared" ref="H1607:H1670" si="100">IF(I1607="","",G1607/100*F1607*E1607)</f>
        <v>917407.4754</v>
      </c>
      <c r="I1607" s="77">
        <f t="shared" ref="I1607:I1670" si="101">IF(OR(G1607=".",F1607=".",E1607="."),"",E1607)</f>
        <v>41187</v>
      </c>
      <c r="J1607" s="77">
        <f t="shared" ref="J1607:J1670" si="102">IF(I1607="","",F1607*I1607)</f>
        <v>696060.29999999993</v>
      </c>
      <c r="K1607" s="77">
        <f t="shared" ref="K1607:K1670" si="103">IF(C1607="LIG",1,0)</f>
        <v>0</v>
      </c>
    </row>
    <row r="1608" spans="1:11" s="77" customFormat="1">
      <c r="A1608" s="82">
        <v>2016</v>
      </c>
      <c r="B1608" s="82">
        <v>6248</v>
      </c>
      <c r="C1608" s="83" t="s">
        <v>513</v>
      </c>
      <c r="D1608" s="83" t="s">
        <v>504</v>
      </c>
      <c r="E1608" s="84">
        <v>27953</v>
      </c>
      <c r="F1608" s="85">
        <v>16.93</v>
      </c>
      <c r="G1608" s="84">
        <v>131.1</v>
      </c>
      <c r="H1608" s="86">
        <f t="shared" si="100"/>
        <v>620423.26419000002</v>
      </c>
      <c r="I1608" s="77">
        <f t="shared" si="101"/>
        <v>27953</v>
      </c>
      <c r="J1608" s="77">
        <f t="shared" si="102"/>
        <v>473244.29</v>
      </c>
      <c r="K1608" s="77">
        <f t="shared" si="103"/>
        <v>0</v>
      </c>
    </row>
    <row r="1609" spans="1:11" s="77" customFormat="1">
      <c r="A1609" s="82">
        <v>2016</v>
      </c>
      <c r="B1609" s="82">
        <v>6248</v>
      </c>
      <c r="C1609" s="83" t="s">
        <v>513</v>
      </c>
      <c r="D1609" s="83" t="s">
        <v>504</v>
      </c>
      <c r="E1609" s="84">
        <v>27066</v>
      </c>
      <c r="F1609" s="85">
        <v>17</v>
      </c>
      <c r="G1609" s="84">
        <v>128.4</v>
      </c>
      <c r="H1609" s="86">
        <f t="shared" si="100"/>
        <v>590796.64799999993</v>
      </c>
      <c r="I1609" s="77">
        <f t="shared" si="101"/>
        <v>27066</v>
      </c>
      <c r="J1609" s="77">
        <f t="shared" si="102"/>
        <v>460122</v>
      </c>
      <c r="K1609" s="77">
        <f t="shared" si="103"/>
        <v>0</v>
      </c>
    </row>
    <row r="1610" spans="1:11" s="77" customFormat="1">
      <c r="A1610" s="82">
        <v>2016</v>
      </c>
      <c r="B1610" s="82">
        <v>6248</v>
      </c>
      <c r="C1610" s="83" t="s">
        <v>513</v>
      </c>
      <c r="D1610" s="83" t="s">
        <v>504</v>
      </c>
      <c r="E1610" s="84">
        <v>54992</v>
      </c>
      <c r="F1610" s="85">
        <v>16.8</v>
      </c>
      <c r="G1610" s="84">
        <v>120</v>
      </c>
      <c r="H1610" s="86">
        <f t="shared" si="100"/>
        <v>1108638.72</v>
      </c>
      <c r="I1610" s="77">
        <f t="shared" si="101"/>
        <v>54992</v>
      </c>
      <c r="J1610" s="77">
        <f t="shared" si="102"/>
        <v>923865.60000000009</v>
      </c>
      <c r="K1610" s="77">
        <f t="shared" si="103"/>
        <v>0</v>
      </c>
    </row>
    <row r="1611" spans="1:11" s="77" customFormat="1">
      <c r="A1611" s="82">
        <v>2016</v>
      </c>
      <c r="B1611" s="82">
        <v>6249</v>
      </c>
      <c r="C1611" s="83" t="s">
        <v>503</v>
      </c>
      <c r="D1611" s="83" t="s">
        <v>504</v>
      </c>
      <c r="E1611" s="84">
        <v>12524</v>
      </c>
      <c r="F1611" s="85">
        <v>25.49</v>
      </c>
      <c r="G1611" s="84">
        <v>317.10000000000002</v>
      </c>
      <c r="H1611" s="86">
        <f t="shared" si="100"/>
        <v>1012299.76596</v>
      </c>
      <c r="I1611" s="77">
        <f t="shared" si="101"/>
        <v>12524</v>
      </c>
      <c r="J1611" s="77">
        <f t="shared" si="102"/>
        <v>319236.76</v>
      </c>
      <c r="K1611" s="77">
        <f t="shared" si="103"/>
        <v>0</v>
      </c>
    </row>
    <row r="1612" spans="1:11" s="77" customFormat="1">
      <c r="A1612" s="82">
        <v>2016</v>
      </c>
      <c r="B1612" s="82">
        <v>6249</v>
      </c>
      <c r="C1612" s="83" t="s">
        <v>503</v>
      </c>
      <c r="D1612" s="83" t="s">
        <v>504</v>
      </c>
      <c r="E1612" s="84">
        <v>26143</v>
      </c>
      <c r="F1612" s="85">
        <v>23.44</v>
      </c>
      <c r="G1612" s="84">
        <v>364.2</v>
      </c>
      <c r="H1612" s="86">
        <f t="shared" si="100"/>
        <v>2231788.17264</v>
      </c>
      <c r="I1612" s="77">
        <f t="shared" si="101"/>
        <v>26143</v>
      </c>
      <c r="J1612" s="77">
        <f t="shared" si="102"/>
        <v>612791.92000000004</v>
      </c>
      <c r="K1612" s="77">
        <f t="shared" si="103"/>
        <v>0</v>
      </c>
    </row>
    <row r="1613" spans="1:11" s="77" customFormat="1">
      <c r="A1613" s="82">
        <v>2016</v>
      </c>
      <c r="B1613" s="82">
        <v>6254</v>
      </c>
      <c r="C1613" s="83" t="s">
        <v>513</v>
      </c>
      <c r="D1613" s="83" t="s">
        <v>504</v>
      </c>
      <c r="E1613" s="84">
        <v>45830</v>
      </c>
      <c r="F1613" s="85">
        <v>17.616</v>
      </c>
      <c r="G1613" s="84">
        <v>186</v>
      </c>
      <c r="H1613" s="86">
        <f t="shared" si="100"/>
        <v>1501654.7808000001</v>
      </c>
      <c r="I1613" s="77">
        <f t="shared" si="101"/>
        <v>45830</v>
      </c>
      <c r="J1613" s="77">
        <f t="shared" si="102"/>
        <v>807341.28</v>
      </c>
      <c r="K1613" s="77">
        <f t="shared" si="103"/>
        <v>0</v>
      </c>
    </row>
    <row r="1614" spans="1:11" s="77" customFormat="1">
      <c r="A1614" s="82">
        <v>2016</v>
      </c>
      <c r="B1614" s="82">
        <v>6254</v>
      </c>
      <c r="C1614" s="83" t="s">
        <v>513</v>
      </c>
      <c r="D1614" s="83" t="s">
        <v>504</v>
      </c>
      <c r="E1614" s="84">
        <v>15356</v>
      </c>
      <c r="F1614" s="85">
        <v>16.914000000000001</v>
      </c>
      <c r="G1614" s="84">
        <v>166.5</v>
      </c>
      <c r="H1614" s="86">
        <f t="shared" si="100"/>
        <v>432452.75436000002</v>
      </c>
      <c r="I1614" s="77">
        <f t="shared" si="101"/>
        <v>15356</v>
      </c>
      <c r="J1614" s="77">
        <f t="shared" si="102"/>
        <v>259731.38400000002</v>
      </c>
      <c r="K1614" s="77">
        <f t="shared" si="103"/>
        <v>0</v>
      </c>
    </row>
    <row r="1615" spans="1:11" s="77" customFormat="1">
      <c r="A1615" s="82">
        <v>2016</v>
      </c>
      <c r="B1615" s="82">
        <v>6254</v>
      </c>
      <c r="C1615" s="83" t="s">
        <v>513</v>
      </c>
      <c r="D1615" s="83" t="s">
        <v>504</v>
      </c>
      <c r="E1615" s="84">
        <v>30387</v>
      </c>
      <c r="F1615" s="85">
        <v>17.314</v>
      </c>
      <c r="G1615" s="84">
        <v>168.3</v>
      </c>
      <c r="H1615" s="86">
        <f t="shared" si="100"/>
        <v>885460.831794</v>
      </c>
      <c r="I1615" s="77">
        <f t="shared" si="101"/>
        <v>30387</v>
      </c>
      <c r="J1615" s="77">
        <f t="shared" si="102"/>
        <v>526120.51800000004</v>
      </c>
      <c r="K1615" s="77">
        <f t="shared" si="103"/>
        <v>0</v>
      </c>
    </row>
    <row r="1616" spans="1:11" s="77" customFormat="1">
      <c r="A1616" s="82">
        <v>2016</v>
      </c>
      <c r="B1616" s="82">
        <v>6254</v>
      </c>
      <c r="C1616" s="83" t="s">
        <v>513</v>
      </c>
      <c r="D1616" s="83" t="s">
        <v>504</v>
      </c>
      <c r="E1616" s="84">
        <v>121803</v>
      </c>
      <c r="F1616" s="85">
        <v>18.027999999999999</v>
      </c>
      <c r="G1616" s="84">
        <v>186</v>
      </c>
      <c r="H1616" s="86">
        <f t="shared" si="100"/>
        <v>4084307.9402399999</v>
      </c>
      <c r="I1616" s="77">
        <f t="shared" si="101"/>
        <v>121803</v>
      </c>
      <c r="J1616" s="77">
        <f t="shared" si="102"/>
        <v>2195864.4839999997</v>
      </c>
      <c r="K1616" s="77">
        <f t="shared" si="103"/>
        <v>0</v>
      </c>
    </row>
    <row r="1617" spans="1:11" s="77" customFormat="1">
      <c r="A1617" s="82">
        <v>2016</v>
      </c>
      <c r="B1617" s="82">
        <v>6257</v>
      </c>
      <c r="C1617" s="83" t="s">
        <v>513</v>
      </c>
      <c r="D1617" s="83" t="s">
        <v>504</v>
      </c>
      <c r="E1617" s="84">
        <v>47789</v>
      </c>
      <c r="F1617" s="85">
        <v>17.106000000000002</v>
      </c>
      <c r="G1617" s="84">
        <v>221.7</v>
      </c>
      <c r="H1617" s="86">
        <f t="shared" si="100"/>
        <v>1812350.131578</v>
      </c>
      <c r="I1617" s="77">
        <f t="shared" si="101"/>
        <v>47789</v>
      </c>
      <c r="J1617" s="77">
        <f t="shared" si="102"/>
        <v>817478.63400000008</v>
      </c>
      <c r="K1617" s="77">
        <f t="shared" si="103"/>
        <v>0</v>
      </c>
    </row>
    <row r="1618" spans="1:11" s="77" customFormat="1">
      <c r="A1618" s="82">
        <v>2016</v>
      </c>
      <c r="B1618" s="82">
        <v>6257</v>
      </c>
      <c r="C1618" s="83" t="s">
        <v>513</v>
      </c>
      <c r="D1618" s="83" t="s">
        <v>504</v>
      </c>
      <c r="E1618" s="84">
        <v>79051</v>
      </c>
      <c r="F1618" s="85">
        <v>17.898</v>
      </c>
      <c r="G1618" s="84">
        <v>245.6</v>
      </c>
      <c r="H1618" s="86">
        <f t="shared" si="100"/>
        <v>3474883.3838879997</v>
      </c>
      <c r="I1618" s="77">
        <f t="shared" si="101"/>
        <v>79051</v>
      </c>
      <c r="J1618" s="77">
        <f t="shared" si="102"/>
        <v>1414854.798</v>
      </c>
      <c r="K1618" s="77">
        <f t="shared" si="103"/>
        <v>0</v>
      </c>
    </row>
    <row r="1619" spans="1:11" s="77" customFormat="1">
      <c r="A1619" s="82">
        <v>2016</v>
      </c>
      <c r="B1619" s="82">
        <v>6257</v>
      </c>
      <c r="C1619" s="83" t="s">
        <v>513</v>
      </c>
      <c r="D1619" s="83" t="s">
        <v>504</v>
      </c>
      <c r="E1619" s="84">
        <v>222011</v>
      </c>
      <c r="F1619" s="85">
        <v>17.14</v>
      </c>
      <c r="G1619" s="84">
        <v>239.2</v>
      </c>
      <c r="H1619" s="86">
        <f t="shared" si="100"/>
        <v>9102202.3476800006</v>
      </c>
      <c r="I1619" s="77">
        <f t="shared" si="101"/>
        <v>222011</v>
      </c>
      <c r="J1619" s="77">
        <f t="shared" si="102"/>
        <v>3805268.54</v>
      </c>
      <c r="K1619" s="77">
        <f t="shared" si="103"/>
        <v>0</v>
      </c>
    </row>
    <row r="1620" spans="1:11" s="77" customFormat="1">
      <c r="A1620" s="82">
        <v>2016</v>
      </c>
      <c r="B1620" s="82">
        <v>6257</v>
      </c>
      <c r="C1620" s="83" t="s">
        <v>513</v>
      </c>
      <c r="D1620" s="83" t="s">
        <v>504</v>
      </c>
      <c r="E1620" s="84">
        <v>395026</v>
      </c>
      <c r="F1620" s="85">
        <v>16.672000000000001</v>
      </c>
      <c r="G1620" s="84">
        <v>233.3</v>
      </c>
      <c r="H1620" s="86">
        <f t="shared" si="100"/>
        <v>15364842.810176002</v>
      </c>
      <c r="I1620" s="77">
        <f t="shared" si="101"/>
        <v>395026</v>
      </c>
      <c r="J1620" s="77">
        <f t="shared" si="102"/>
        <v>6585873.4720000001</v>
      </c>
      <c r="K1620" s="77">
        <f t="shared" si="103"/>
        <v>0</v>
      </c>
    </row>
    <row r="1621" spans="1:11" s="77" customFormat="1">
      <c r="A1621" s="82">
        <v>2016</v>
      </c>
      <c r="B1621" s="82">
        <v>6264</v>
      </c>
      <c r="C1621" s="83" t="s">
        <v>503</v>
      </c>
      <c r="D1621" s="83" t="s">
        <v>504</v>
      </c>
      <c r="E1621" s="84">
        <v>21395</v>
      </c>
      <c r="F1621" s="85">
        <v>26.228000000000002</v>
      </c>
      <c r="G1621" s="84">
        <v>218.7</v>
      </c>
      <c r="H1621" s="86">
        <f t="shared" si="100"/>
        <v>1227230.8072200001</v>
      </c>
      <c r="I1621" s="77">
        <f t="shared" si="101"/>
        <v>21395</v>
      </c>
      <c r="J1621" s="77">
        <f t="shared" si="102"/>
        <v>561148.06000000006</v>
      </c>
      <c r="K1621" s="77">
        <f t="shared" si="103"/>
        <v>0</v>
      </c>
    </row>
    <row r="1622" spans="1:11" s="77" customFormat="1">
      <c r="A1622" s="82">
        <v>2016</v>
      </c>
      <c r="B1622" s="82">
        <v>6264</v>
      </c>
      <c r="C1622" s="83" t="s">
        <v>503</v>
      </c>
      <c r="D1622" s="83" t="s">
        <v>504</v>
      </c>
      <c r="E1622" s="84">
        <v>41045</v>
      </c>
      <c r="F1622" s="85">
        <v>25.984000000000002</v>
      </c>
      <c r="G1622" s="84">
        <v>161.80000000000001</v>
      </c>
      <c r="H1622" s="86">
        <f t="shared" si="100"/>
        <v>1725618.48704</v>
      </c>
      <c r="I1622" s="77">
        <f t="shared" si="101"/>
        <v>41045</v>
      </c>
      <c r="J1622" s="77">
        <f t="shared" si="102"/>
        <v>1066513.28</v>
      </c>
      <c r="K1622" s="77">
        <f t="shared" si="103"/>
        <v>0</v>
      </c>
    </row>
    <row r="1623" spans="1:11" s="77" customFormat="1">
      <c r="A1623" s="82">
        <v>2016</v>
      </c>
      <c r="B1623" s="82">
        <v>6264</v>
      </c>
      <c r="C1623" s="83" t="s">
        <v>503</v>
      </c>
      <c r="D1623" s="83" t="s">
        <v>504</v>
      </c>
      <c r="E1623" s="84">
        <v>25125</v>
      </c>
      <c r="F1623" s="85">
        <v>25.15</v>
      </c>
      <c r="G1623" s="84">
        <v>227.2</v>
      </c>
      <c r="H1623" s="86">
        <f t="shared" si="100"/>
        <v>1435662.5999999999</v>
      </c>
      <c r="I1623" s="77">
        <f t="shared" si="101"/>
        <v>25125</v>
      </c>
      <c r="J1623" s="77">
        <f t="shared" si="102"/>
        <v>631893.75</v>
      </c>
      <c r="K1623" s="77">
        <f t="shared" si="103"/>
        <v>0</v>
      </c>
    </row>
    <row r="1624" spans="1:11" s="77" customFormat="1">
      <c r="A1624" s="82">
        <v>2016</v>
      </c>
      <c r="B1624" s="82">
        <v>6264</v>
      </c>
      <c r="C1624" s="83" t="s">
        <v>503</v>
      </c>
      <c r="D1624" s="83" t="s">
        <v>504</v>
      </c>
      <c r="E1624" s="84">
        <v>70877</v>
      </c>
      <c r="F1624" s="85">
        <v>26.341999999999999</v>
      </c>
      <c r="G1624" s="84">
        <v>221.2</v>
      </c>
      <c r="H1624" s="86">
        <f t="shared" si="100"/>
        <v>4129896.7580079995</v>
      </c>
      <c r="I1624" s="77">
        <f t="shared" si="101"/>
        <v>70877</v>
      </c>
      <c r="J1624" s="77">
        <f t="shared" si="102"/>
        <v>1867041.9339999999</v>
      </c>
      <c r="K1624" s="77">
        <f t="shared" si="103"/>
        <v>0</v>
      </c>
    </row>
    <row r="1625" spans="1:11" s="77" customFormat="1">
      <c r="A1625" s="82">
        <v>2016</v>
      </c>
      <c r="B1625" s="82">
        <v>6264</v>
      </c>
      <c r="C1625" s="83" t="s">
        <v>503</v>
      </c>
      <c r="D1625" s="83" t="s">
        <v>504</v>
      </c>
      <c r="E1625" s="84">
        <v>85744</v>
      </c>
      <c r="F1625" s="85">
        <v>24.827999999999999</v>
      </c>
      <c r="G1625" s="84">
        <v>180.9</v>
      </c>
      <c r="H1625" s="86">
        <f t="shared" si="100"/>
        <v>3851093.3258880004</v>
      </c>
      <c r="I1625" s="77">
        <f t="shared" si="101"/>
        <v>85744</v>
      </c>
      <c r="J1625" s="77">
        <f t="shared" si="102"/>
        <v>2128852.0320000001</v>
      </c>
      <c r="K1625" s="77">
        <f t="shared" si="103"/>
        <v>0</v>
      </c>
    </row>
    <row r="1626" spans="1:11" s="77" customFormat="1">
      <c r="A1626" s="82">
        <v>2016</v>
      </c>
      <c r="B1626" s="82">
        <v>6264</v>
      </c>
      <c r="C1626" s="83" t="s">
        <v>503</v>
      </c>
      <c r="D1626" s="83" t="s">
        <v>504</v>
      </c>
      <c r="E1626" s="84">
        <v>47750</v>
      </c>
      <c r="F1626" s="85">
        <v>24.864000000000001</v>
      </c>
      <c r="G1626" s="84">
        <v>184.9</v>
      </c>
      <c r="H1626" s="86">
        <f t="shared" si="100"/>
        <v>2195236.344</v>
      </c>
      <c r="I1626" s="77">
        <f t="shared" si="101"/>
        <v>47750</v>
      </c>
      <c r="J1626" s="77">
        <f t="shared" si="102"/>
        <v>1187256</v>
      </c>
      <c r="K1626" s="77">
        <f t="shared" si="103"/>
        <v>0</v>
      </c>
    </row>
    <row r="1627" spans="1:11" s="77" customFormat="1">
      <c r="A1627" s="82">
        <v>2016</v>
      </c>
      <c r="B1627" s="82">
        <v>6288</v>
      </c>
      <c r="C1627" s="83" t="s">
        <v>512</v>
      </c>
      <c r="D1627" s="83" t="s">
        <v>504</v>
      </c>
      <c r="E1627" s="84">
        <v>14438</v>
      </c>
      <c r="F1627" s="85">
        <v>15</v>
      </c>
      <c r="G1627" s="84">
        <v>380</v>
      </c>
      <c r="H1627" s="86">
        <f t="shared" si="100"/>
        <v>822966</v>
      </c>
      <c r="I1627" s="77">
        <f t="shared" si="101"/>
        <v>14438</v>
      </c>
      <c r="J1627" s="77">
        <f t="shared" si="102"/>
        <v>216570</v>
      </c>
      <c r="K1627" s="77">
        <f t="shared" si="103"/>
        <v>1</v>
      </c>
    </row>
    <row r="1628" spans="1:11" s="77" customFormat="1">
      <c r="A1628" s="82">
        <v>2016</v>
      </c>
      <c r="B1628" s="82">
        <v>6288</v>
      </c>
      <c r="C1628" s="83" t="s">
        <v>512</v>
      </c>
      <c r="D1628" s="83" t="s">
        <v>504</v>
      </c>
      <c r="E1628" s="84">
        <v>8286</v>
      </c>
      <c r="F1628" s="85">
        <v>14</v>
      </c>
      <c r="G1628" s="84">
        <v>376</v>
      </c>
      <c r="H1628" s="86">
        <f t="shared" si="100"/>
        <v>436175.04</v>
      </c>
      <c r="I1628" s="77">
        <f t="shared" si="101"/>
        <v>8286</v>
      </c>
      <c r="J1628" s="77">
        <f t="shared" si="102"/>
        <v>116004</v>
      </c>
      <c r="K1628" s="77">
        <f t="shared" si="103"/>
        <v>1</v>
      </c>
    </row>
    <row r="1629" spans="1:11" s="77" customFormat="1">
      <c r="A1629" s="82">
        <v>2016</v>
      </c>
      <c r="B1629" s="82">
        <v>6288</v>
      </c>
      <c r="C1629" s="83" t="s">
        <v>515</v>
      </c>
      <c r="D1629" s="83" t="s">
        <v>504</v>
      </c>
      <c r="E1629" s="84">
        <v>5968</v>
      </c>
      <c r="F1629" s="85">
        <v>15</v>
      </c>
      <c r="G1629" s="84">
        <v>190</v>
      </c>
      <c r="H1629" s="86">
        <f t="shared" si="100"/>
        <v>170088</v>
      </c>
      <c r="I1629" s="77">
        <f t="shared" si="101"/>
        <v>5968</v>
      </c>
      <c r="J1629" s="77">
        <f t="shared" si="102"/>
        <v>89520</v>
      </c>
      <c r="K1629" s="77">
        <f t="shared" si="103"/>
        <v>0</v>
      </c>
    </row>
    <row r="1630" spans="1:11" s="77" customFormat="1">
      <c r="A1630" s="82">
        <v>2016</v>
      </c>
      <c r="B1630" s="82">
        <v>6288</v>
      </c>
      <c r="C1630" s="83" t="s">
        <v>515</v>
      </c>
      <c r="D1630" s="83" t="s">
        <v>504</v>
      </c>
      <c r="E1630" s="84">
        <v>6619</v>
      </c>
      <c r="F1630" s="85">
        <v>14</v>
      </c>
      <c r="G1630" s="84">
        <v>185</v>
      </c>
      <c r="H1630" s="86">
        <f t="shared" si="100"/>
        <v>171432.1</v>
      </c>
      <c r="I1630" s="77">
        <f t="shared" si="101"/>
        <v>6619</v>
      </c>
      <c r="J1630" s="77">
        <f t="shared" si="102"/>
        <v>92666</v>
      </c>
      <c r="K1630" s="77">
        <f t="shared" si="103"/>
        <v>0</v>
      </c>
    </row>
    <row r="1631" spans="1:11" s="77" customFormat="1">
      <c r="A1631" s="82">
        <v>2016</v>
      </c>
      <c r="B1631" s="82">
        <v>6469</v>
      </c>
      <c r="C1631" s="83" t="s">
        <v>512</v>
      </c>
      <c r="D1631" s="83" t="s">
        <v>504</v>
      </c>
      <c r="E1631" s="84">
        <v>371729</v>
      </c>
      <c r="F1631" s="85">
        <v>13.444000000000001</v>
      </c>
      <c r="G1631" s="84">
        <v>116.5</v>
      </c>
      <c r="H1631" s="86">
        <f t="shared" si="100"/>
        <v>5822116.2475400008</v>
      </c>
      <c r="I1631" s="77">
        <f t="shared" si="101"/>
        <v>371729</v>
      </c>
      <c r="J1631" s="77">
        <f t="shared" si="102"/>
        <v>4997524.676</v>
      </c>
      <c r="K1631" s="77">
        <f t="shared" si="103"/>
        <v>1</v>
      </c>
    </row>
    <row r="1632" spans="1:11" s="77" customFormat="1">
      <c r="A1632" s="82">
        <v>2016</v>
      </c>
      <c r="B1632" s="82">
        <v>6481</v>
      </c>
      <c r="C1632" s="83" t="s">
        <v>503</v>
      </c>
      <c r="D1632" s="83" t="s">
        <v>504</v>
      </c>
      <c r="E1632" s="84">
        <v>86861</v>
      </c>
      <c r="F1632" s="85">
        <v>24.548999999999999</v>
      </c>
      <c r="G1632" s="84">
        <v>208.9</v>
      </c>
      <c r="H1632" s="86">
        <f t="shared" si="100"/>
        <v>4454480.5893209996</v>
      </c>
      <c r="I1632" s="77">
        <f t="shared" si="101"/>
        <v>86861</v>
      </c>
      <c r="J1632" s="77">
        <f t="shared" si="102"/>
        <v>2132350.6889999998</v>
      </c>
      <c r="K1632" s="77">
        <f t="shared" si="103"/>
        <v>0</v>
      </c>
    </row>
    <row r="1633" spans="1:11" s="77" customFormat="1">
      <c r="A1633" s="82">
        <v>2016</v>
      </c>
      <c r="B1633" s="82">
        <v>6481</v>
      </c>
      <c r="C1633" s="83" t="s">
        <v>503</v>
      </c>
      <c r="D1633" s="83" t="s">
        <v>504</v>
      </c>
      <c r="E1633" s="84">
        <v>24503</v>
      </c>
      <c r="F1633" s="85">
        <v>22.643999999999998</v>
      </c>
      <c r="G1633" s="84">
        <v>207.1</v>
      </c>
      <c r="H1633" s="86">
        <f t="shared" si="100"/>
        <v>1149085.9251719997</v>
      </c>
      <c r="I1633" s="77">
        <f t="shared" si="101"/>
        <v>24503</v>
      </c>
      <c r="J1633" s="77">
        <f t="shared" si="102"/>
        <v>554845.93199999991</v>
      </c>
      <c r="K1633" s="77">
        <f t="shared" si="103"/>
        <v>0</v>
      </c>
    </row>
    <row r="1634" spans="1:11" s="77" customFormat="1">
      <c r="A1634" s="82">
        <v>2016</v>
      </c>
      <c r="B1634" s="82">
        <v>6481</v>
      </c>
      <c r="C1634" s="83" t="s">
        <v>503</v>
      </c>
      <c r="D1634" s="83" t="s">
        <v>504</v>
      </c>
      <c r="E1634" s="84">
        <v>178091</v>
      </c>
      <c r="F1634" s="85">
        <v>21.489000000000001</v>
      </c>
      <c r="G1634" s="84">
        <v>218.6</v>
      </c>
      <c r="H1634" s="86">
        <f t="shared" si="100"/>
        <v>8365816.5328140007</v>
      </c>
      <c r="I1634" s="77">
        <f t="shared" si="101"/>
        <v>178091</v>
      </c>
      <c r="J1634" s="77">
        <f t="shared" si="102"/>
        <v>3826997.4990000003</v>
      </c>
      <c r="K1634" s="77">
        <f t="shared" si="103"/>
        <v>0</v>
      </c>
    </row>
    <row r="1635" spans="1:11" s="77" customFormat="1">
      <c r="A1635" s="82">
        <v>2016</v>
      </c>
      <c r="B1635" s="82">
        <v>6481</v>
      </c>
      <c r="C1635" s="83" t="s">
        <v>503</v>
      </c>
      <c r="D1635" s="83" t="s">
        <v>504</v>
      </c>
      <c r="E1635" s="84">
        <v>61188</v>
      </c>
      <c r="F1635" s="85">
        <v>21.783000000000001</v>
      </c>
      <c r="G1635" s="84">
        <v>197.7</v>
      </c>
      <c r="H1635" s="86">
        <f t="shared" si="100"/>
        <v>2635060.6693079998</v>
      </c>
      <c r="I1635" s="77">
        <f t="shared" si="101"/>
        <v>61188</v>
      </c>
      <c r="J1635" s="77">
        <f t="shared" si="102"/>
        <v>1332858.2040000001</v>
      </c>
      <c r="K1635" s="77">
        <f t="shared" si="103"/>
        <v>0</v>
      </c>
    </row>
    <row r="1636" spans="1:11" s="77" customFormat="1">
      <c r="A1636" s="82">
        <v>2016</v>
      </c>
      <c r="B1636" s="82">
        <v>6481</v>
      </c>
      <c r="C1636" s="83" t="s">
        <v>513</v>
      </c>
      <c r="D1636" s="83" t="s">
        <v>504</v>
      </c>
      <c r="E1636" s="84">
        <v>6325</v>
      </c>
      <c r="F1636" s="85">
        <v>19.808</v>
      </c>
      <c r="G1636" s="84">
        <v>200.3</v>
      </c>
      <c r="H1636" s="86">
        <f t="shared" si="100"/>
        <v>250947.05679999999</v>
      </c>
      <c r="I1636" s="77">
        <f t="shared" si="101"/>
        <v>6325</v>
      </c>
      <c r="J1636" s="77">
        <f t="shared" si="102"/>
        <v>125285.6</v>
      </c>
      <c r="K1636" s="77">
        <f t="shared" si="103"/>
        <v>0</v>
      </c>
    </row>
    <row r="1637" spans="1:11" s="77" customFormat="1">
      <c r="A1637" s="82">
        <v>2016</v>
      </c>
      <c r="B1637" s="82">
        <v>6639</v>
      </c>
      <c r="C1637" s="83" t="s">
        <v>503</v>
      </c>
      <c r="D1637" s="83" t="s">
        <v>504</v>
      </c>
      <c r="E1637" s="84">
        <v>20770</v>
      </c>
      <c r="F1637" s="85">
        <v>24.27</v>
      </c>
      <c r="G1637" s="84">
        <v>262.89999999999998</v>
      </c>
      <c r="H1637" s="86">
        <f t="shared" si="100"/>
        <v>1325247.0890999998</v>
      </c>
      <c r="I1637" s="77">
        <f t="shared" si="101"/>
        <v>20770</v>
      </c>
      <c r="J1637" s="77">
        <f t="shared" si="102"/>
        <v>504087.89999999997</v>
      </c>
      <c r="K1637" s="77">
        <f t="shared" si="103"/>
        <v>0</v>
      </c>
    </row>
    <row r="1638" spans="1:11" s="77" customFormat="1">
      <c r="A1638" s="82">
        <v>2016</v>
      </c>
      <c r="B1638" s="82">
        <v>6639</v>
      </c>
      <c r="C1638" s="83" t="s">
        <v>503</v>
      </c>
      <c r="D1638" s="83" t="s">
        <v>504</v>
      </c>
      <c r="E1638" s="84">
        <v>31253</v>
      </c>
      <c r="F1638" s="85">
        <v>22.71</v>
      </c>
      <c r="G1638" s="84">
        <v>215.5</v>
      </c>
      <c r="H1638" s="86">
        <f t="shared" si="100"/>
        <v>1529523.38265</v>
      </c>
      <c r="I1638" s="77">
        <f t="shared" si="101"/>
        <v>31253</v>
      </c>
      <c r="J1638" s="77">
        <f t="shared" si="102"/>
        <v>709755.63</v>
      </c>
      <c r="K1638" s="77">
        <f t="shared" si="103"/>
        <v>0</v>
      </c>
    </row>
    <row r="1639" spans="1:11" s="77" customFormat="1">
      <c r="A1639" s="82">
        <v>2016</v>
      </c>
      <c r="B1639" s="82">
        <v>6639</v>
      </c>
      <c r="C1639" s="83" t="s">
        <v>503</v>
      </c>
      <c r="D1639" s="83" t="s">
        <v>504</v>
      </c>
      <c r="E1639" s="84">
        <v>34839</v>
      </c>
      <c r="F1639" s="85">
        <v>22.2</v>
      </c>
      <c r="G1639" s="84">
        <v>195.7</v>
      </c>
      <c r="H1639" s="86">
        <f t="shared" si="100"/>
        <v>1513594.2905999997</v>
      </c>
      <c r="I1639" s="77">
        <f t="shared" si="101"/>
        <v>34839</v>
      </c>
      <c r="J1639" s="77">
        <f t="shared" si="102"/>
        <v>773425.79999999993</v>
      </c>
      <c r="K1639" s="77">
        <f t="shared" si="103"/>
        <v>0</v>
      </c>
    </row>
    <row r="1640" spans="1:11" s="77" customFormat="1">
      <c r="A1640" s="82">
        <v>2016</v>
      </c>
      <c r="B1640" s="82">
        <v>6639</v>
      </c>
      <c r="C1640" s="83" t="s">
        <v>503</v>
      </c>
      <c r="D1640" s="83" t="s">
        <v>504</v>
      </c>
      <c r="E1640" s="84">
        <v>8050</v>
      </c>
      <c r="F1640" s="85">
        <v>21.46</v>
      </c>
      <c r="G1640" s="84">
        <v>179.8</v>
      </c>
      <c r="H1640" s="86">
        <f t="shared" si="100"/>
        <v>310609.89400000003</v>
      </c>
      <c r="I1640" s="77">
        <f t="shared" si="101"/>
        <v>8050</v>
      </c>
      <c r="J1640" s="77">
        <f t="shared" si="102"/>
        <v>172753</v>
      </c>
      <c r="K1640" s="77">
        <f t="shared" si="103"/>
        <v>0</v>
      </c>
    </row>
    <row r="1641" spans="1:11" s="77" customFormat="1">
      <c r="A1641" s="82">
        <v>2016</v>
      </c>
      <c r="B1641" s="82">
        <v>6641</v>
      </c>
      <c r="C1641" s="83" t="s">
        <v>513</v>
      </c>
      <c r="D1641" s="83" t="s">
        <v>504</v>
      </c>
      <c r="E1641" s="84">
        <v>127909</v>
      </c>
      <c r="F1641" s="85">
        <v>18.05</v>
      </c>
      <c r="G1641" s="84">
        <v>249.1</v>
      </c>
      <c r="H1641" s="86">
        <f t="shared" si="100"/>
        <v>5751114.8079500003</v>
      </c>
      <c r="I1641" s="77">
        <f t="shared" si="101"/>
        <v>127909</v>
      </c>
      <c r="J1641" s="77">
        <f t="shared" si="102"/>
        <v>2308757.4500000002</v>
      </c>
      <c r="K1641" s="77">
        <f t="shared" si="103"/>
        <v>0</v>
      </c>
    </row>
    <row r="1642" spans="1:11" s="77" customFormat="1">
      <c r="A1642" s="82">
        <v>2016</v>
      </c>
      <c r="B1642" s="82">
        <v>6641</v>
      </c>
      <c r="C1642" s="83" t="s">
        <v>513</v>
      </c>
      <c r="D1642" s="83" t="s">
        <v>504</v>
      </c>
      <c r="E1642" s="84">
        <v>32240</v>
      </c>
      <c r="F1642" s="85">
        <v>16.7</v>
      </c>
      <c r="G1642" s="84">
        <v>237.9</v>
      </c>
      <c r="H1642" s="86">
        <f t="shared" si="100"/>
        <v>1280872.6319999998</v>
      </c>
      <c r="I1642" s="77">
        <f t="shared" si="101"/>
        <v>32240</v>
      </c>
      <c r="J1642" s="77">
        <f t="shared" si="102"/>
        <v>538408</v>
      </c>
      <c r="K1642" s="77">
        <f t="shared" si="103"/>
        <v>0</v>
      </c>
    </row>
    <row r="1643" spans="1:11" s="77" customFormat="1">
      <c r="A1643" s="82">
        <v>2016</v>
      </c>
      <c r="B1643" s="82">
        <v>6641</v>
      </c>
      <c r="C1643" s="83" t="s">
        <v>513</v>
      </c>
      <c r="D1643" s="83" t="s">
        <v>504</v>
      </c>
      <c r="E1643" s="84">
        <v>15969</v>
      </c>
      <c r="F1643" s="85">
        <v>17.88</v>
      </c>
      <c r="G1643" s="84">
        <v>240.9</v>
      </c>
      <c r="H1643" s="86">
        <f t="shared" si="100"/>
        <v>687831.45948000008</v>
      </c>
      <c r="I1643" s="77">
        <f t="shared" si="101"/>
        <v>15969</v>
      </c>
      <c r="J1643" s="77">
        <f t="shared" si="102"/>
        <v>285525.71999999997</v>
      </c>
      <c r="K1643" s="77">
        <f t="shared" si="103"/>
        <v>0</v>
      </c>
    </row>
    <row r="1644" spans="1:11" s="77" customFormat="1">
      <c r="A1644" s="82">
        <v>2016</v>
      </c>
      <c r="B1644" s="82">
        <v>6641</v>
      </c>
      <c r="C1644" s="83" t="s">
        <v>513</v>
      </c>
      <c r="D1644" s="83" t="s">
        <v>504</v>
      </c>
      <c r="E1644" s="84">
        <v>81853</v>
      </c>
      <c r="F1644" s="85">
        <v>16.78</v>
      </c>
      <c r="G1644" s="84">
        <v>240</v>
      </c>
      <c r="H1644" s="86">
        <f t="shared" si="100"/>
        <v>3296384.0159999998</v>
      </c>
      <c r="I1644" s="77">
        <f t="shared" si="101"/>
        <v>81853</v>
      </c>
      <c r="J1644" s="77">
        <f t="shared" si="102"/>
        <v>1373493.34</v>
      </c>
      <c r="K1644" s="77">
        <f t="shared" si="103"/>
        <v>0</v>
      </c>
    </row>
    <row r="1645" spans="1:11" s="77" customFormat="1">
      <c r="A1645" s="82">
        <v>2016</v>
      </c>
      <c r="B1645" s="82">
        <v>6641</v>
      </c>
      <c r="C1645" s="83" t="s">
        <v>513</v>
      </c>
      <c r="D1645" s="83" t="s">
        <v>504</v>
      </c>
      <c r="E1645" s="84">
        <v>80999</v>
      </c>
      <c r="F1645" s="85">
        <v>16.760000000000002</v>
      </c>
      <c r="G1645" s="84">
        <v>234</v>
      </c>
      <c r="H1645" s="86">
        <f t="shared" si="100"/>
        <v>3176651.1816000002</v>
      </c>
      <c r="I1645" s="77">
        <f t="shared" si="101"/>
        <v>80999</v>
      </c>
      <c r="J1645" s="77">
        <f t="shared" si="102"/>
        <v>1357543.2400000002</v>
      </c>
      <c r="K1645" s="77">
        <f t="shared" si="103"/>
        <v>0</v>
      </c>
    </row>
    <row r="1646" spans="1:11" s="77" customFormat="1">
      <c r="A1646" s="82">
        <v>2016</v>
      </c>
      <c r="B1646" s="82">
        <v>6648</v>
      </c>
      <c r="C1646" s="83" t="s">
        <v>512</v>
      </c>
      <c r="D1646" s="83" t="s">
        <v>504</v>
      </c>
      <c r="E1646" s="84">
        <v>619347</v>
      </c>
      <c r="F1646" s="85">
        <v>12.74</v>
      </c>
      <c r="G1646" s="84" t="s">
        <v>514</v>
      </c>
      <c r="H1646" s="86" t="str">
        <f t="shared" si="100"/>
        <v/>
      </c>
      <c r="I1646" s="77" t="str">
        <f t="shared" si="101"/>
        <v/>
      </c>
      <c r="J1646" s="77" t="str">
        <f t="shared" si="102"/>
        <v/>
      </c>
      <c r="K1646" s="77">
        <f t="shared" si="103"/>
        <v>1</v>
      </c>
    </row>
    <row r="1647" spans="1:11" s="77" customFormat="1">
      <c r="A1647" s="82">
        <v>2016</v>
      </c>
      <c r="B1647" s="82">
        <v>6664</v>
      </c>
      <c r="C1647" s="83" t="s">
        <v>513</v>
      </c>
      <c r="D1647" s="83" t="s">
        <v>504</v>
      </c>
      <c r="E1647" s="84">
        <v>32724</v>
      </c>
      <c r="F1647" s="85">
        <v>17.946000000000002</v>
      </c>
      <c r="G1647" s="84">
        <v>188.6</v>
      </c>
      <c r="H1647" s="86">
        <f t="shared" si="100"/>
        <v>1107581.608944</v>
      </c>
      <c r="I1647" s="77">
        <f t="shared" si="101"/>
        <v>32724</v>
      </c>
      <c r="J1647" s="77">
        <f t="shared" si="102"/>
        <v>587264.9040000001</v>
      </c>
      <c r="K1647" s="77">
        <f t="shared" si="103"/>
        <v>0</v>
      </c>
    </row>
    <row r="1648" spans="1:11" s="77" customFormat="1">
      <c r="A1648" s="82">
        <v>2016</v>
      </c>
      <c r="B1648" s="82">
        <v>6664</v>
      </c>
      <c r="C1648" s="83" t="s">
        <v>513</v>
      </c>
      <c r="D1648" s="83" t="s">
        <v>504</v>
      </c>
      <c r="E1648" s="84">
        <v>48625</v>
      </c>
      <c r="F1648" s="85">
        <v>17.998000000000001</v>
      </c>
      <c r="G1648" s="84">
        <v>180.7</v>
      </c>
      <c r="H1648" s="86">
        <f t="shared" si="100"/>
        <v>1581401.0192500001</v>
      </c>
      <c r="I1648" s="77">
        <f t="shared" si="101"/>
        <v>48625</v>
      </c>
      <c r="J1648" s="77">
        <f t="shared" si="102"/>
        <v>875152.75</v>
      </c>
      <c r="K1648" s="77">
        <f t="shared" si="103"/>
        <v>0</v>
      </c>
    </row>
    <row r="1649" spans="1:11" s="77" customFormat="1">
      <c r="A1649" s="82">
        <v>2016</v>
      </c>
      <c r="B1649" s="82">
        <v>6664</v>
      </c>
      <c r="C1649" s="83" t="s">
        <v>513</v>
      </c>
      <c r="D1649" s="83" t="s">
        <v>504</v>
      </c>
      <c r="E1649" s="84">
        <v>16385</v>
      </c>
      <c r="F1649" s="85">
        <v>17.504000000000001</v>
      </c>
      <c r="G1649" s="84">
        <v>178.7</v>
      </c>
      <c r="H1649" s="86">
        <f t="shared" si="100"/>
        <v>512517.03248000005</v>
      </c>
      <c r="I1649" s="77">
        <f t="shared" si="101"/>
        <v>16385</v>
      </c>
      <c r="J1649" s="77">
        <f t="shared" si="102"/>
        <v>286803.04000000004</v>
      </c>
      <c r="K1649" s="77">
        <f t="shared" si="103"/>
        <v>0</v>
      </c>
    </row>
    <row r="1650" spans="1:11" s="77" customFormat="1">
      <c r="A1650" s="82">
        <v>2016</v>
      </c>
      <c r="B1650" s="82">
        <v>6664</v>
      </c>
      <c r="C1650" s="83" t="s">
        <v>513</v>
      </c>
      <c r="D1650" s="83" t="s">
        <v>504</v>
      </c>
      <c r="E1650" s="84">
        <v>15976</v>
      </c>
      <c r="F1650" s="85">
        <v>17.579999999999998</v>
      </c>
      <c r="G1650" s="84">
        <v>187.8</v>
      </c>
      <c r="H1650" s="86">
        <f t="shared" si="100"/>
        <v>527451.47424000001</v>
      </c>
      <c r="I1650" s="77">
        <f t="shared" si="101"/>
        <v>15976</v>
      </c>
      <c r="J1650" s="77">
        <f t="shared" si="102"/>
        <v>280858.07999999996</v>
      </c>
      <c r="K1650" s="77">
        <f t="shared" si="103"/>
        <v>0</v>
      </c>
    </row>
    <row r="1651" spans="1:11" s="77" customFormat="1">
      <c r="A1651" s="82">
        <v>2016</v>
      </c>
      <c r="B1651" s="82">
        <v>6664</v>
      </c>
      <c r="C1651" s="83" t="s">
        <v>513</v>
      </c>
      <c r="D1651" s="83" t="s">
        <v>504</v>
      </c>
      <c r="E1651" s="84">
        <v>16443</v>
      </c>
      <c r="F1651" s="85">
        <v>17.725999999999999</v>
      </c>
      <c r="G1651" s="84">
        <v>178.3</v>
      </c>
      <c r="H1651" s="86">
        <f t="shared" si="100"/>
        <v>519688.54589400004</v>
      </c>
      <c r="I1651" s="77">
        <f t="shared" si="101"/>
        <v>16443</v>
      </c>
      <c r="J1651" s="77">
        <f t="shared" si="102"/>
        <v>291468.61799999996</v>
      </c>
      <c r="K1651" s="77">
        <f t="shared" si="103"/>
        <v>0</v>
      </c>
    </row>
    <row r="1652" spans="1:11" s="77" customFormat="1">
      <c r="A1652" s="82">
        <v>2016</v>
      </c>
      <c r="B1652" s="82">
        <v>6664</v>
      </c>
      <c r="C1652" s="83" t="s">
        <v>513</v>
      </c>
      <c r="D1652" s="83" t="s">
        <v>504</v>
      </c>
      <c r="E1652" s="84">
        <v>16338</v>
      </c>
      <c r="F1652" s="85">
        <v>17.239999999999998</v>
      </c>
      <c r="G1652" s="84">
        <v>174.5</v>
      </c>
      <c r="H1652" s="86">
        <f t="shared" si="100"/>
        <v>491509.12440000003</v>
      </c>
      <c r="I1652" s="77">
        <f t="shared" si="101"/>
        <v>16338</v>
      </c>
      <c r="J1652" s="77">
        <f t="shared" si="102"/>
        <v>281667.12</v>
      </c>
      <c r="K1652" s="77">
        <f t="shared" si="103"/>
        <v>0</v>
      </c>
    </row>
    <row r="1653" spans="1:11" s="77" customFormat="1">
      <c r="A1653" s="82">
        <v>2016</v>
      </c>
      <c r="B1653" s="82">
        <v>6664</v>
      </c>
      <c r="C1653" s="83" t="s">
        <v>513</v>
      </c>
      <c r="D1653" s="83" t="s">
        <v>504</v>
      </c>
      <c r="E1653" s="84">
        <v>16078</v>
      </c>
      <c r="F1653" s="85">
        <v>17.568000000000001</v>
      </c>
      <c r="G1653" s="84">
        <v>180.7</v>
      </c>
      <c r="H1653" s="86">
        <f t="shared" si="100"/>
        <v>510402.15532800002</v>
      </c>
      <c r="I1653" s="77">
        <f t="shared" si="101"/>
        <v>16078</v>
      </c>
      <c r="J1653" s="77">
        <f t="shared" si="102"/>
        <v>282458.304</v>
      </c>
      <c r="K1653" s="77">
        <f t="shared" si="103"/>
        <v>0</v>
      </c>
    </row>
    <row r="1654" spans="1:11" s="77" customFormat="1">
      <c r="A1654" s="82">
        <v>2016</v>
      </c>
      <c r="B1654" s="82">
        <v>6664</v>
      </c>
      <c r="C1654" s="83" t="s">
        <v>513</v>
      </c>
      <c r="D1654" s="83" t="s">
        <v>504</v>
      </c>
      <c r="E1654" s="84">
        <v>49138</v>
      </c>
      <c r="F1654" s="85">
        <v>17.663</v>
      </c>
      <c r="G1654" s="84">
        <v>162.80000000000001</v>
      </c>
      <c r="H1654" s="86">
        <f t="shared" si="100"/>
        <v>1412981.0762320003</v>
      </c>
      <c r="I1654" s="77">
        <f t="shared" si="101"/>
        <v>49138</v>
      </c>
      <c r="J1654" s="77">
        <f t="shared" si="102"/>
        <v>867924.49400000006</v>
      </c>
      <c r="K1654" s="77">
        <f t="shared" si="103"/>
        <v>0</v>
      </c>
    </row>
    <row r="1655" spans="1:11" s="77" customFormat="1">
      <c r="A1655" s="82">
        <v>2016</v>
      </c>
      <c r="B1655" s="82">
        <v>6705</v>
      </c>
      <c r="C1655" s="83" t="s">
        <v>503</v>
      </c>
      <c r="D1655" s="83" t="s">
        <v>504</v>
      </c>
      <c r="E1655" s="84">
        <v>38361</v>
      </c>
      <c r="F1655" s="85">
        <v>22.71</v>
      </c>
      <c r="G1655" s="84" t="s">
        <v>514</v>
      </c>
      <c r="H1655" s="86" t="str">
        <f t="shared" si="100"/>
        <v/>
      </c>
      <c r="I1655" s="77" t="str">
        <f t="shared" si="101"/>
        <v/>
      </c>
      <c r="J1655" s="77" t="str">
        <f t="shared" si="102"/>
        <v/>
      </c>
      <c r="K1655" s="77">
        <f t="shared" si="103"/>
        <v>0</v>
      </c>
    </row>
    <row r="1656" spans="1:11" s="77" customFormat="1">
      <c r="A1656" s="82">
        <v>2016</v>
      </c>
      <c r="B1656" s="82">
        <v>6705</v>
      </c>
      <c r="C1656" s="83" t="s">
        <v>503</v>
      </c>
      <c r="D1656" s="83" t="s">
        <v>504</v>
      </c>
      <c r="E1656" s="84">
        <v>54156</v>
      </c>
      <c r="F1656" s="85">
        <v>20.65</v>
      </c>
      <c r="G1656" s="84" t="s">
        <v>514</v>
      </c>
      <c r="H1656" s="86" t="str">
        <f t="shared" si="100"/>
        <v/>
      </c>
      <c r="I1656" s="77" t="str">
        <f t="shared" si="101"/>
        <v/>
      </c>
      <c r="J1656" s="77" t="str">
        <f t="shared" si="102"/>
        <v/>
      </c>
      <c r="K1656" s="77">
        <f t="shared" si="103"/>
        <v>0</v>
      </c>
    </row>
    <row r="1657" spans="1:11" s="77" customFormat="1">
      <c r="A1657" s="82">
        <v>2016</v>
      </c>
      <c r="B1657" s="82">
        <v>6705</v>
      </c>
      <c r="C1657" s="83" t="s">
        <v>503</v>
      </c>
      <c r="D1657" s="83" t="s">
        <v>504</v>
      </c>
      <c r="E1657" s="84">
        <v>78956</v>
      </c>
      <c r="F1657" s="85">
        <v>22.73</v>
      </c>
      <c r="G1657" s="84" t="s">
        <v>514</v>
      </c>
      <c r="H1657" s="86" t="str">
        <f t="shared" si="100"/>
        <v/>
      </c>
      <c r="I1657" s="77" t="str">
        <f t="shared" si="101"/>
        <v/>
      </c>
      <c r="J1657" s="77" t="str">
        <f t="shared" si="102"/>
        <v/>
      </c>
      <c r="K1657" s="77">
        <f t="shared" si="103"/>
        <v>0</v>
      </c>
    </row>
    <row r="1658" spans="1:11" s="77" customFormat="1">
      <c r="A1658" s="82">
        <v>2016</v>
      </c>
      <c r="B1658" s="82">
        <v>6761</v>
      </c>
      <c r="C1658" s="83" t="s">
        <v>513</v>
      </c>
      <c r="D1658" s="83" t="s">
        <v>504</v>
      </c>
      <c r="E1658" s="84">
        <v>88794</v>
      </c>
      <c r="F1658" s="85">
        <v>17.648</v>
      </c>
      <c r="G1658" s="84">
        <v>132.1</v>
      </c>
      <c r="H1658" s="86">
        <f t="shared" si="100"/>
        <v>2070055.232352</v>
      </c>
      <c r="I1658" s="77">
        <f t="shared" si="101"/>
        <v>88794</v>
      </c>
      <c r="J1658" s="77">
        <f t="shared" si="102"/>
        <v>1567036.5119999999</v>
      </c>
      <c r="K1658" s="77">
        <f t="shared" si="103"/>
        <v>0</v>
      </c>
    </row>
    <row r="1659" spans="1:11" s="77" customFormat="1">
      <c r="A1659" s="82">
        <v>2016</v>
      </c>
      <c r="B1659" s="82">
        <v>6772</v>
      </c>
      <c r="C1659" s="83" t="s">
        <v>513</v>
      </c>
      <c r="D1659" s="83" t="s">
        <v>504</v>
      </c>
      <c r="E1659" s="84">
        <v>132168</v>
      </c>
      <c r="F1659" s="85">
        <v>16.981999999999999</v>
      </c>
      <c r="G1659" s="84">
        <v>206.8</v>
      </c>
      <c r="H1659" s="86">
        <f t="shared" si="100"/>
        <v>4641578.3863679999</v>
      </c>
      <c r="I1659" s="77">
        <f t="shared" si="101"/>
        <v>132168</v>
      </c>
      <c r="J1659" s="77">
        <f t="shared" si="102"/>
        <v>2244476.9759999998</v>
      </c>
      <c r="K1659" s="77">
        <f t="shared" si="103"/>
        <v>0</v>
      </c>
    </row>
    <row r="1660" spans="1:11" s="77" customFormat="1">
      <c r="A1660" s="82">
        <v>2016</v>
      </c>
      <c r="B1660" s="82">
        <v>6823</v>
      </c>
      <c r="C1660" s="83" t="s">
        <v>503</v>
      </c>
      <c r="D1660" s="83" t="s">
        <v>504</v>
      </c>
      <c r="E1660" s="84">
        <v>13171</v>
      </c>
      <c r="F1660" s="85">
        <v>22.63</v>
      </c>
      <c r="G1660" s="84">
        <v>215.6</v>
      </c>
      <c r="H1660" s="86">
        <f t="shared" si="100"/>
        <v>642616.77788000007</v>
      </c>
      <c r="I1660" s="77">
        <f t="shared" si="101"/>
        <v>13171</v>
      </c>
      <c r="J1660" s="77">
        <f t="shared" si="102"/>
        <v>298059.73</v>
      </c>
      <c r="K1660" s="77">
        <f t="shared" si="103"/>
        <v>0</v>
      </c>
    </row>
    <row r="1661" spans="1:11" s="77" customFormat="1">
      <c r="A1661" s="82">
        <v>2016</v>
      </c>
      <c r="B1661" s="82">
        <v>6823</v>
      </c>
      <c r="C1661" s="83" t="s">
        <v>503</v>
      </c>
      <c r="D1661" s="83" t="s">
        <v>504</v>
      </c>
      <c r="E1661" s="84">
        <v>42122</v>
      </c>
      <c r="F1661" s="85">
        <v>23.6</v>
      </c>
      <c r="G1661" s="84">
        <v>215.7</v>
      </c>
      <c r="H1661" s="86">
        <f t="shared" si="100"/>
        <v>2144228.8344000001</v>
      </c>
      <c r="I1661" s="77">
        <f t="shared" si="101"/>
        <v>42122</v>
      </c>
      <c r="J1661" s="77">
        <f t="shared" si="102"/>
        <v>994079.20000000007</v>
      </c>
      <c r="K1661" s="77">
        <f t="shared" si="103"/>
        <v>0</v>
      </c>
    </row>
    <row r="1662" spans="1:11" s="77" customFormat="1">
      <c r="A1662" s="82">
        <v>2016</v>
      </c>
      <c r="B1662" s="82">
        <v>6823</v>
      </c>
      <c r="C1662" s="83" t="s">
        <v>503</v>
      </c>
      <c r="D1662" s="83" t="s">
        <v>504</v>
      </c>
      <c r="E1662" s="84">
        <v>19747</v>
      </c>
      <c r="F1662" s="85">
        <v>22.45</v>
      </c>
      <c r="G1662" s="84">
        <v>179.3</v>
      </c>
      <c r="H1662" s="86">
        <f t="shared" si="100"/>
        <v>794873.02895000007</v>
      </c>
      <c r="I1662" s="77">
        <f t="shared" si="101"/>
        <v>19747</v>
      </c>
      <c r="J1662" s="77">
        <f t="shared" si="102"/>
        <v>443320.14999999997</v>
      </c>
      <c r="K1662" s="77">
        <f t="shared" si="103"/>
        <v>0</v>
      </c>
    </row>
    <row r="1663" spans="1:11" s="77" customFormat="1">
      <c r="A1663" s="82">
        <v>2016</v>
      </c>
      <c r="B1663" s="82">
        <v>7030</v>
      </c>
      <c r="C1663" s="83" t="s">
        <v>512</v>
      </c>
      <c r="D1663" s="83" t="s">
        <v>504</v>
      </c>
      <c r="E1663" s="84">
        <v>155050</v>
      </c>
      <c r="F1663" s="85">
        <v>13.464</v>
      </c>
      <c r="G1663" s="84" t="s">
        <v>514</v>
      </c>
      <c r="H1663" s="86" t="str">
        <f t="shared" si="100"/>
        <v/>
      </c>
      <c r="I1663" s="77" t="str">
        <f t="shared" si="101"/>
        <v/>
      </c>
      <c r="J1663" s="77" t="str">
        <f t="shared" si="102"/>
        <v/>
      </c>
      <c r="K1663" s="77">
        <f t="shared" si="103"/>
        <v>1</v>
      </c>
    </row>
    <row r="1664" spans="1:11" s="77" customFormat="1">
      <c r="A1664" s="82">
        <v>2016</v>
      </c>
      <c r="B1664" s="82">
        <v>7210</v>
      </c>
      <c r="C1664" s="83" t="s">
        <v>503</v>
      </c>
      <c r="D1664" s="83" t="s">
        <v>504</v>
      </c>
      <c r="E1664" s="84">
        <v>26084</v>
      </c>
      <c r="F1664" s="85">
        <v>24.44</v>
      </c>
      <c r="G1664" s="84">
        <v>306.60000000000002</v>
      </c>
      <c r="H1664" s="86">
        <f t="shared" si="100"/>
        <v>1954553.4153600002</v>
      </c>
      <c r="I1664" s="77">
        <f t="shared" si="101"/>
        <v>26084</v>
      </c>
      <c r="J1664" s="77">
        <f t="shared" si="102"/>
        <v>637492.96000000008</v>
      </c>
      <c r="K1664" s="77">
        <f t="shared" si="103"/>
        <v>0</v>
      </c>
    </row>
    <row r="1665" spans="1:11" s="77" customFormat="1">
      <c r="A1665" s="82">
        <v>2016</v>
      </c>
      <c r="B1665" s="82">
        <v>7210</v>
      </c>
      <c r="C1665" s="83" t="s">
        <v>503</v>
      </c>
      <c r="D1665" s="83" t="s">
        <v>504</v>
      </c>
      <c r="E1665" s="84">
        <v>39026</v>
      </c>
      <c r="F1665" s="85">
        <v>24.57</v>
      </c>
      <c r="G1665" s="84">
        <v>303.2</v>
      </c>
      <c r="H1665" s="86">
        <f t="shared" si="100"/>
        <v>2907290.2622400001</v>
      </c>
      <c r="I1665" s="77">
        <f t="shared" si="101"/>
        <v>39026</v>
      </c>
      <c r="J1665" s="77">
        <f t="shared" si="102"/>
        <v>958868.82000000007</v>
      </c>
      <c r="K1665" s="77">
        <f t="shared" si="103"/>
        <v>0</v>
      </c>
    </row>
    <row r="1666" spans="1:11" s="77" customFormat="1">
      <c r="A1666" s="82">
        <v>2016</v>
      </c>
      <c r="B1666" s="82">
        <v>7210</v>
      </c>
      <c r="C1666" s="83" t="s">
        <v>503</v>
      </c>
      <c r="D1666" s="83" t="s">
        <v>504</v>
      </c>
      <c r="E1666" s="84">
        <v>12903</v>
      </c>
      <c r="F1666" s="85">
        <v>25.52</v>
      </c>
      <c r="G1666" s="84">
        <v>257</v>
      </c>
      <c r="H1666" s="86">
        <f t="shared" si="100"/>
        <v>846261.31919999991</v>
      </c>
      <c r="I1666" s="77">
        <f t="shared" si="101"/>
        <v>12903</v>
      </c>
      <c r="J1666" s="77">
        <f t="shared" si="102"/>
        <v>329284.56</v>
      </c>
      <c r="K1666" s="77">
        <f t="shared" si="103"/>
        <v>0</v>
      </c>
    </row>
    <row r="1667" spans="1:11" s="77" customFormat="1">
      <c r="A1667" s="82">
        <v>2016</v>
      </c>
      <c r="B1667" s="82">
        <v>7210</v>
      </c>
      <c r="C1667" s="83" t="s">
        <v>503</v>
      </c>
      <c r="D1667" s="83" t="s">
        <v>504</v>
      </c>
      <c r="E1667" s="84">
        <v>13479</v>
      </c>
      <c r="F1667" s="85">
        <v>24.64</v>
      </c>
      <c r="G1667" s="84">
        <v>264.8</v>
      </c>
      <c r="H1667" s="86">
        <f t="shared" si="100"/>
        <v>879460.53888000012</v>
      </c>
      <c r="I1667" s="77">
        <f t="shared" si="101"/>
        <v>13479</v>
      </c>
      <c r="J1667" s="77">
        <f t="shared" si="102"/>
        <v>332122.56</v>
      </c>
      <c r="K1667" s="77">
        <f t="shared" si="103"/>
        <v>0</v>
      </c>
    </row>
    <row r="1668" spans="1:11" s="77" customFormat="1">
      <c r="A1668" s="82">
        <v>2016</v>
      </c>
      <c r="B1668" s="82">
        <v>7210</v>
      </c>
      <c r="C1668" s="83" t="s">
        <v>503</v>
      </c>
      <c r="D1668" s="83" t="s">
        <v>504</v>
      </c>
      <c r="E1668" s="84">
        <v>122</v>
      </c>
      <c r="F1668" s="85">
        <v>24.81</v>
      </c>
      <c r="G1668" s="84">
        <v>269.10000000000002</v>
      </c>
      <c r="H1668" s="86">
        <f t="shared" si="100"/>
        <v>8145.1726200000003</v>
      </c>
      <c r="I1668" s="77">
        <f t="shared" si="101"/>
        <v>122</v>
      </c>
      <c r="J1668" s="77">
        <f t="shared" si="102"/>
        <v>3026.8199999999997</v>
      </c>
      <c r="K1668" s="77">
        <f t="shared" si="103"/>
        <v>0</v>
      </c>
    </row>
    <row r="1669" spans="1:11" s="77" customFormat="1">
      <c r="A1669" s="82">
        <v>2016</v>
      </c>
      <c r="B1669" s="82">
        <v>7213</v>
      </c>
      <c r="C1669" s="83" t="s">
        <v>503</v>
      </c>
      <c r="D1669" s="83" t="s">
        <v>504</v>
      </c>
      <c r="E1669" s="84">
        <v>23148</v>
      </c>
      <c r="F1669" s="85">
        <v>24.484999999999999</v>
      </c>
      <c r="G1669" s="84">
        <v>303</v>
      </c>
      <c r="H1669" s="86">
        <f t="shared" si="100"/>
        <v>1717339.7034</v>
      </c>
      <c r="I1669" s="77">
        <f t="shared" si="101"/>
        <v>23148</v>
      </c>
      <c r="J1669" s="77">
        <f t="shared" si="102"/>
        <v>566778.78</v>
      </c>
      <c r="K1669" s="77">
        <f t="shared" si="103"/>
        <v>0</v>
      </c>
    </row>
    <row r="1670" spans="1:11" s="77" customFormat="1">
      <c r="A1670" s="82">
        <v>2016</v>
      </c>
      <c r="B1670" s="82">
        <v>7213</v>
      </c>
      <c r="C1670" s="83" t="s">
        <v>503</v>
      </c>
      <c r="D1670" s="83" t="s">
        <v>504</v>
      </c>
      <c r="E1670" s="84">
        <v>12375</v>
      </c>
      <c r="F1670" s="85">
        <v>25.936</v>
      </c>
      <c r="G1670" s="84">
        <v>304.3</v>
      </c>
      <c r="H1670" s="86">
        <f t="shared" si="100"/>
        <v>976675.19400000002</v>
      </c>
      <c r="I1670" s="77">
        <f t="shared" si="101"/>
        <v>12375</v>
      </c>
      <c r="J1670" s="77">
        <f t="shared" si="102"/>
        <v>320958</v>
      </c>
      <c r="K1670" s="77">
        <f t="shared" si="103"/>
        <v>0</v>
      </c>
    </row>
    <row r="1671" spans="1:11" s="77" customFormat="1">
      <c r="A1671" s="82">
        <v>2016</v>
      </c>
      <c r="B1671" s="82">
        <v>7213</v>
      </c>
      <c r="C1671" s="83" t="s">
        <v>503</v>
      </c>
      <c r="D1671" s="83" t="s">
        <v>504</v>
      </c>
      <c r="E1671" s="84">
        <v>11627</v>
      </c>
      <c r="F1671" s="85">
        <v>25.672000000000001</v>
      </c>
      <c r="G1671" s="84">
        <v>247.1</v>
      </c>
      <c r="H1671" s="86">
        <f t="shared" ref="H1671:H1734" si="104">IF(I1671="","",G1671/100*F1671*E1671)</f>
        <v>737564.69802400004</v>
      </c>
      <c r="I1671" s="77">
        <f t="shared" ref="I1671:I1734" si="105">IF(OR(G1671=".",F1671=".",E1671="."),"",E1671)</f>
        <v>11627</v>
      </c>
      <c r="J1671" s="77">
        <f t="shared" ref="J1671:J1734" si="106">IF(I1671="","",F1671*I1671)</f>
        <v>298488.34399999998</v>
      </c>
      <c r="K1671" s="77">
        <f t="shared" ref="K1671:K1734" si="107">IF(C1671="LIG",1,0)</f>
        <v>0</v>
      </c>
    </row>
    <row r="1672" spans="1:11" s="77" customFormat="1">
      <c r="A1672" s="82">
        <v>2016</v>
      </c>
      <c r="B1672" s="82">
        <v>7213</v>
      </c>
      <c r="C1672" s="83" t="s">
        <v>503</v>
      </c>
      <c r="D1672" s="83" t="s">
        <v>504</v>
      </c>
      <c r="E1672" s="84">
        <v>11079</v>
      </c>
      <c r="F1672" s="85">
        <v>24.29</v>
      </c>
      <c r="G1672" s="84">
        <v>233.5</v>
      </c>
      <c r="H1672" s="86">
        <f t="shared" si="104"/>
        <v>628369.30484999996</v>
      </c>
      <c r="I1672" s="77">
        <f t="shared" si="105"/>
        <v>11079</v>
      </c>
      <c r="J1672" s="77">
        <f t="shared" si="106"/>
        <v>269108.90999999997</v>
      </c>
      <c r="K1672" s="77">
        <f t="shared" si="107"/>
        <v>0</v>
      </c>
    </row>
    <row r="1673" spans="1:11" s="77" customFormat="1">
      <c r="A1673" s="82">
        <v>2016</v>
      </c>
      <c r="B1673" s="82">
        <v>7213</v>
      </c>
      <c r="C1673" s="83" t="s">
        <v>503</v>
      </c>
      <c r="D1673" s="83" t="s">
        <v>504</v>
      </c>
      <c r="E1673" s="84">
        <v>73343</v>
      </c>
      <c r="F1673" s="85">
        <v>24.097000000000001</v>
      </c>
      <c r="G1673" s="84">
        <v>328</v>
      </c>
      <c r="H1673" s="86">
        <f t="shared" si="104"/>
        <v>5796895.7688800003</v>
      </c>
      <c r="I1673" s="77">
        <f t="shared" si="105"/>
        <v>73343</v>
      </c>
      <c r="J1673" s="77">
        <f t="shared" si="106"/>
        <v>1767346.2710000002</v>
      </c>
      <c r="K1673" s="77">
        <f t="shared" si="107"/>
        <v>0</v>
      </c>
    </row>
    <row r="1674" spans="1:11" s="77" customFormat="1">
      <c r="A1674" s="82">
        <v>2016</v>
      </c>
      <c r="B1674" s="82">
        <v>7213</v>
      </c>
      <c r="C1674" s="83" t="s">
        <v>503</v>
      </c>
      <c r="D1674" s="83" t="s">
        <v>504</v>
      </c>
      <c r="E1674" s="84">
        <v>22702</v>
      </c>
      <c r="F1674" s="85">
        <v>25.875</v>
      </c>
      <c r="G1674" s="84">
        <v>334.2</v>
      </c>
      <c r="H1674" s="86">
        <f t="shared" si="104"/>
        <v>1963138.4235</v>
      </c>
      <c r="I1674" s="77">
        <f t="shared" si="105"/>
        <v>22702</v>
      </c>
      <c r="J1674" s="77">
        <f t="shared" si="106"/>
        <v>587414.25</v>
      </c>
      <c r="K1674" s="77">
        <f t="shared" si="107"/>
        <v>0</v>
      </c>
    </row>
    <row r="1675" spans="1:11" s="77" customFormat="1">
      <c r="A1675" s="82">
        <v>2016</v>
      </c>
      <c r="B1675" s="82">
        <v>7213</v>
      </c>
      <c r="C1675" s="83" t="s">
        <v>503</v>
      </c>
      <c r="D1675" s="83" t="s">
        <v>504</v>
      </c>
      <c r="E1675" s="84">
        <v>12189</v>
      </c>
      <c r="F1675" s="85">
        <v>24.084</v>
      </c>
      <c r="G1675" s="84">
        <v>241.3</v>
      </c>
      <c r="H1675" s="86">
        <f t="shared" si="104"/>
        <v>708359.98078800004</v>
      </c>
      <c r="I1675" s="77">
        <f t="shared" si="105"/>
        <v>12189</v>
      </c>
      <c r="J1675" s="77">
        <f t="shared" si="106"/>
        <v>293559.87599999999</v>
      </c>
      <c r="K1675" s="77">
        <f t="shared" si="107"/>
        <v>0</v>
      </c>
    </row>
    <row r="1676" spans="1:11" s="77" customFormat="1">
      <c r="A1676" s="82">
        <v>2016</v>
      </c>
      <c r="B1676" s="82">
        <v>7213</v>
      </c>
      <c r="C1676" s="83" t="s">
        <v>503</v>
      </c>
      <c r="D1676" s="83" t="s">
        <v>504</v>
      </c>
      <c r="E1676" s="84">
        <v>11510</v>
      </c>
      <c r="F1676" s="85">
        <v>25.57</v>
      </c>
      <c r="G1676" s="84">
        <v>248.5</v>
      </c>
      <c r="H1676" s="86">
        <f t="shared" si="104"/>
        <v>731362.0895</v>
      </c>
      <c r="I1676" s="77">
        <f t="shared" si="105"/>
        <v>11510</v>
      </c>
      <c r="J1676" s="77">
        <f t="shared" si="106"/>
        <v>294310.7</v>
      </c>
      <c r="K1676" s="77">
        <f t="shared" si="107"/>
        <v>0</v>
      </c>
    </row>
    <row r="1677" spans="1:11" s="77" customFormat="1">
      <c r="A1677" s="82">
        <v>2016</v>
      </c>
      <c r="B1677" s="82">
        <v>7213</v>
      </c>
      <c r="C1677" s="83" t="s">
        <v>503</v>
      </c>
      <c r="D1677" s="83" t="s">
        <v>504</v>
      </c>
      <c r="E1677" s="84">
        <v>34515</v>
      </c>
      <c r="F1677" s="85">
        <v>24.529</v>
      </c>
      <c r="G1677" s="84">
        <v>257.5</v>
      </c>
      <c r="H1677" s="86">
        <f t="shared" si="104"/>
        <v>2180042.470125</v>
      </c>
      <c r="I1677" s="77">
        <f t="shared" si="105"/>
        <v>34515</v>
      </c>
      <c r="J1677" s="77">
        <f t="shared" si="106"/>
        <v>846618.43499999994</v>
      </c>
      <c r="K1677" s="77">
        <f t="shared" si="107"/>
        <v>0</v>
      </c>
    </row>
    <row r="1678" spans="1:11" s="77" customFormat="1">
      <c r="A1678" s="82">
        <v>2016</v>
      </c>
      <c r="B1678" s="82">
        <v>7213</v>
      </c>
      <c r="C1678" s="83" t="s">
        <v>503</v>
      </c>
      <c r="D1678" s="83" t="s">
        <v>504</v>
      </c>
      <c r="E1678" s="84">
        <v>11183</v>
      </c>
      <c r="F1678" s="85">
        <v>25.536000000000001</v>
      </c>
      <c r="G1678" s="84">
        <v>216.8</v>
      </c>
      <c r="H1678" s="86">
        <f t="shared" si="104"/>
        <v>619113.78278400004</v>
      </c>
      <c r="I1678" s="77">
        <f t="shared" si="105"/>
        <v>11183</v>
      </c>
      <c r="J1678" s="77">
        <f t="shared" si="106"/>
        <v>285569.08799999999</v>
      </c>
      <c r="K1678" s="77">
        <f t="shared" si="107"/>
        <v>0</v>
      </c>
    </row>
    <row r="1679" spans="1:11" s="77" customFormat="1">
      <c r="A1679" s="82">
        <v>2016</v>
      </c>
      <c r="B1679" s="82">
        <v>7343</v>
      </c>
      <c r="C1679" s="83" t="s">
        <v>513</v>
      </c>
      <c r="D1679" s="83" t="s">
        <v>504</v>
      </c>
      <c r="E1679" s="84">
        <v>17748</v>
      </c>
      <c r="F1679" s="85">
        <v>17.814</v>
      </c>
      <c r="G1679" s="84">
        <v>159.9</v>
      </c>
      <c r="H1679" s="86">
        <f t="shared" si="104"/>
        <v>505544.43232800002</v>
      </c>
      <c r="I1679" s="77">
        <f t="shared" si="105"/>
        <v>17748</v>
      </c>
      <c r="J1679" s="77">
        <f t="shared" si="106"/>
        <v>316162.87199999997</v>
      </c>
      <c r="K1679" s="77">
        <f t="shared" si="107"/>
        <v>0</v>
      </c>
    </row>
    <row r="1680" spans="1:11" s="77" customFormat="1">
      <c r="A1680" s="82">
        <v>2016</v>
      </c>
      <c r="B1680" s="82">
        <v>7343</v>
      </c>
      <c r="C1680" s="83" t="s">
        <v>513</v>
      </c>
      <c r="D1680" s="83" t="s">
        <v>504</v>
      </c>
      <c r="E1680" s="84">
        <v>35403</v>
      </c>
      <c r="F1680" s="85">
        <v>17.25</v>
      </c>
      <c r="G1680" s="84">
        <v>165.5</v>
      </c>
      <c r="H1680" s="86">
        <f t="shared" si="104"/>
        <v>1010711.3962500001</v>
      </c>
      <c r="I1680" s="77">
        <f t="shared" si="105"/>
        <v>35403</v>
      </c>
      <c r="J1680" s="77">
        <f t="shared" si="106"/>
        <v>610701.75</v>
      </c>
      <c r="K1680" s="77">
        <f t="shared" si="107"/>
        <v>0</v>
      </c>
    </row>
    <row r="1681" spans="1:11" s="77" customFormat="1">
      <c r="A1681" s="82">
        <v>2016</v>
      </c>
      <c r="B1681" s="82">
        <v>7343</v>
      </c>
      <c r="C1681" s="83" t="s">
        <v>513</v>
      </c>
      <c r="D1681" s="83" t="s">
        <v>504</v>
      </c>
      <c r="E1681" s="84">
        <v>17604</v>
      </c>
      <c r="F1681" s="85">
        <v>17.506</v>
      </c>
      <c r="G1681" s="84">
        <v>153.6</v>
      </c>
      <c r="H1681" s="86">
        <f t="shared" si="104"/>
        <v>473357.75846400001</v>
      </c>
      <c r="I1681" s="77">
        <f t="shared" si="105"/>
        <v>17604</v>
      </c>
      <c r="J1681" s="77">
        <f t="shared" si="106"/>
        <v>308175.62400000001</v>
      </c>
      <c r="K1681" s="77">
        <f t="shared" si="107"/>
        <v>0</v>
      </c>
    </row>
    <row r="1682" spans="1:11" s="77" customFormat="1">
      <c r="A1682" s="82">
        <v>2016</v>
      </c>
      <c r="B1682" s="82">
        <v>7343</v>
      </c>
      <c r="C1682" s="83" t="s">
        <v>513</v>
      </c>
      <c r="D1682" s="83" t="s">
        <v>504</v>
      </c>
      <c r="E1682" s="84">
        <v>17672</v>
      </c>
      <c r="F1682" s="85">
        <v>17.643999999999998</v>
      </c>
      <c r="G1682" s="84">
        <v>177.2</v>
      </c>
      <c r="H1682" s="86">
        <f t="shared" si="104"/>
        <v>552518.04889599991</v>
      </c>
      <c r="I1682" s="77">
        <f t="shared" si="105"/>
        <v>17672</v>
      </c>
      <c r="J1682" s="77">
        <f t="shared" si="106"/>
        <v>311804.76799999998</v>
      </c>
      <c r="K1682" s="77">
        <f t="shared" si="107"/>
        <v>0</v>
      </c>
    </row>
    <row r="1683" spans="1:11" s="77" customFormat="1">
      <c r="A1683" s="82">
        <v>2016</v>
      </c>
      <c r="B1683" s="82">
        <v>7343</v>
      </c>
      <c r="C1683" s="83" t="s">
        <v>513</v>
      </c>
      <c r="D1683" s="83" t="s">
        <v>504</v>
      </c>
      <c r="E1683" s="84">
        <v>17703</v>
      </c>
      <c r="F1683" s="85">
        <v>17.440000000000001</v>
      </c>
      <c r="G1683" s="84">
        <v>171.5</v>
      </c>
      <c r="H1683" s="86">
        <f t="shared" si="104"/>
        <v>529489.64880000008</v>
      </c>
      <c r="I1683" s="77">
        <f t="shared" si="105"/>
        <v>17703</v>
      </c>
      <c r="J1683" s="77">
        <f t="shared" si="106"/>
        <v>308740.32</v>
      </c>
      <c r="K1683" s="77">
        <f t="shared" si="107"/>
        <v>0</v>
      </c>
    </row>
    <row r="1684" spans="1:11" s="77" customFormat="1">
      <c r="A1684" s="82">
        <v>2016</v>
      </c>
      <c r="B1684" s="82">
        <v>7343</v>
      </c>
      <c r="C1684" s="83" t="s">
        <v>513</v>
      </c>
      <c r="D1684" s="83" t="s">
        <v>504</v>
      </c>
      <c r="E1684" s="84">
        <v>17755</v>
      </c>
      <c r="F1684" s="85">
        <v>17.649999999999999</v>
      </c>
      <c r="G1684" s="84">
        <v>169.3</v>
      </c>
      <c r="H1684" s="86">
        <f t="shared" si="104"/>
        <v>530545.14474999998</v>
      </c>
      <c r="I1684" s="77">
        <f t="shared" si="105"/>
        <v>17755</v>
      </c>
      <c r="J1684" s="77">
        <f t="shared" si="106"/>
        <v>313375.75</v>
      </c>
      <c r="K1684" s="77">
        <f t="shared" si="107"/>
        <v>0</v>
      </c>
    </row>
    <row r="1685" spans="1:11" s="77" customFormat="1">
      <c r="A1685" s="82">
        <v>2016</v>
      </c>
      <c r="B1685" s="82">
        <v>7343</v>
      </c>
      <c r="C1685" s="83" t="s">
        <v>513</v>
      </c>
      <c r="D1685" s="83" t="s">
        <v>504</v>
      </c>
      <c r="E1685" s="84">
        <v>17714</v>
      </c>
      <c r="F1685" s="85">
        <v>18.117999999999999</v>
      </c>
      <c r="G1685" s="84">
        <v>149.4</v>
      </c>
      <c r="H1685" s="86">
        <f t="shared" si="104"/>
        <v>479487.72448799992</v>
      </c>
      <c r="I1685" s="77">
        <f t="shared" si="105"/>
        <v>17714</v>
      </c>
      <c r="J1685" s="77">
        <f t="shared" si="106"/>
        <v>320942.25199999998</v>
      </c>
      <c r="K1685" s="77">
        <f t="shared" si="107"/>
        <v>0</v>
      </c>
    </row>
    <row r="1686" spans="1:11" s="77" customFormat="1">
      <c r="A1686" s="82">
        <v>2016</v>
      </c>
      <c r="B1686" s="82">
        <v>7343</v>
      </c>
      <c r="C1686" s="83" t="s">
        <v>513</v>
      </c>
      <c r="D1686" s="83" t="s">
        <v>504</v>
      </c>
      <c r="E1686" s="84">
        <v>35260</v>
      </c>
      <c r="F1686" s="85">
        <v>17.62</v>
      </c>
      <c r="G1686" s="84">
        <v>154.69999999999999</v>
      </c>
      <c r="H1686" s="86">
        <f t="shared" si="104"/>
        <v>961122.01640000008</v>
      </c>
      <c r="I1686" s="77">
        <f t="shared" si="105"/>
        <v>35260</v>
      </c>
      <c r="J1686" s="77">
        <f t="shared" si="106"/>
        <v>621281.20000000007</v>
      </c>
      <c r="K1686" s="77">
        <f t="shared" si="107"/>
        <v>0</v>
      </c>
    </row>
    <row r="1687" spans="1:11" s="77" customFormat="1">
      <c r="A1687" s="82">
        <v>2016</v>
      </c>
      <c r="B1687" s="82">
        <v>7737</v>
      </c>
      <c r="C1687" s="83" t="s">
        <v>503</v>
      </c>
      <c r="D1687" s="83" t="s">
        <v>504</v>
      </c>
      <c r="E1687" s="84">
        <v>16129</v>
      </c>
      <c r="F1687" s="85">
        <v>26.061</v>
      </c>
      <c r="G1687" s="84">
        <v>337.7</v>
      </c>
      <c r="H1687" s="86">
        <f t="shared" si="104"/>
        <v>1419480.9836129998</v>
      </c>
      <c r="I1687" s="77">
        <f t="shared" si="105"/>
        <v>16129</v>
      </c>
      <c r="J1687" s="77">
        <f t="shared" si="106"/>
        <v>420337.86900000001</v>
      </c>
      <c r="K1687" s="77">
        <f t="shared" si="107"/>
        <v>0</v>
      </c>
    </row>
    <row r="1688" spans="1:11" s="77" customFormat="1">
      <c r="A1688" s="82">
        <v>2016</v>
      </c>
      <c r="B1688" s="82">
        <v>7790</v>
      </c>
      <c r="C1688" s="83" t="s">
        <v>503</v>
      </c>
      <c r="D1688" s="83" t="s">
        <v>504</v>
      </c>
      <c r="E1688" s="84">
        <v>83413</v>
      </c>
      <c r="F1688" s="85">
        <v>18.2</v>
      </c>
      <c r="G1688" s="84">
        <v>205</v>
      </c>
      <c r="H1688" s="86">
        <f t="shared" si="104"/>
        <v>3112139.03</v>
      </c>
      <c r="I1688" s="77">
        <f t="shared" si="105"/>
        <v>83413</v>
      </c>
      <c r="J1688" s="77">
        <f t="shared" si="106"/>
        <v>1518116.5999999999</v>
      </c>
      <c r="K1688" s="77">
        <f t="shared" si="107"/>
        <v>0</v>
      </c>
    </row>
    <row r="1689" spans="1:11" s="77" customFormat="1">
      <c r="A1689" s="82">
        <v>2016</v>
      </c>
      <c r="B1689" s="82">
        <v>7902</v>
      </c>
      <c r="C1689" s="83" t="s">
        <v>512</v>
      </c>
      <c r="D1689" s="83" t="s">
        <v>504</v>
      </c>
      <c r="E1689" s="84">
        <v>354885</v>
      </c>
      <c r="F1689" s="85">
        <v>13.058</v>
      </c>
      <c r="G1689" s="84">
        <v>275.3</v>
      </c>
      <c r="H1689" s="86">
        <f t="shared" si="104"/>
        <v>12757645.172490001</v>
      </c>
      <c r="I1689" s="77">
        <f t="shared" si="105"/>
        <v>354885</v>
      </c>
      <c r="J1689" s="77">
        <f t="shared" si="106"/>
        <v>4634088.33</v>
      </c>
      <c r="K1689" s="77">
        <f t="shared" si="107"/>
        <v>1</v>
      </c>
    </row>
    <row r="1690" spans="1:11" s="77" customFormat="1">
      <c r="A1690" s="82">
        <v>2016</v>
      </c>
      <c r="B1690" s="82">
        <v>8023</v>
      </c>
      <c r="C1690" s="83" t="s">
        <v>513</v>
      </c>
      <c r="D1690" s="83" t="s">
        <v>504</v>
      </c>
      <c r="E1690" s="84">
        <v>13940</v>
      </c>
      <c r="F1690" s="85">
        <v>16.693999999999999</v>
      </c>
      <c r="G1690" s="84">
        <v>240.8</v>
      </c>
      <c r="H1690" s="86">
        <f t="shared" si="104"/>
        <v>560376.17888000002</v>
      </c>
      <c r="I1690" s="77">
        <f t="shared" si="105"/>
        <v>13940</v>
      </c>
      <c r="J1690" s="77">
        <f t="shared" si="106"/>
        <v>232714.36</v>
      </c>
      <c r="K1690" s="77">
        <f t="shared" si="107"/>
        <v>0</v>
      </c>
    </row>
    <row r="1691" spans="1:11" s="77" customFormat="1">
      <c r="A1691" s="82">
        <v>2016</v>
      </c>
      <c r="B1691" s="82">
        <v>8023</v>
      </c>
      <c r="C1691" s="83" t="s">
        <v>513</v>
      </c>
      <c r="D1691" s="83" t="s">
        <v>504</v>
      </c>
      <c r="E1691" s="84">
        <v>13950</v>
      </c>
      <c r="F1691" s="85">
        <v>17.63</v>
      </c>
      <c r="G1691" s="84">
        <v>238</v>
      </c>
      <c r="H1691" s="86">
        <f t="shared" si="104"/>
        <v>585333.62999999989</v>
      </c>
      <c r="I1691" s="77">
        <f t="shared" si="105"/>
        <v>13950</v>
      </c>
      <c r="J1691" s="77">
        <f t="shared" si="106"/>
        <v>245938.5</v>
      </c>
      <c r="K1691" s="77">
        <f t="shared" si="107"/>
        <v>0</v>
      </c>
    </row>
    <row r="1692" spans="1:11" s="77" customFormat="1">
      <c r="A1692" s="82">
        <v>2016</v>
      </c>
      <c r="B1692" s="82">
        <v>8023</v>
      </c>
      <c r="C1692" s="83" t="s">
        <v>513</v>
      </c>
      <c r="D1692" s="83" t="s">
        <v>504</v>
      </c>
      <c r="E1692" s="84">
        <v>40273</v>
      </c>
      <c r="F1692" s="85">
        <v>16.782</v>
      </c>
      <c r="G1692" s="84">
        <v>240.6</v>
      </c>
      <c r="H1692" s="86">
        <f t="shared" si="104"/>
        <v>1626122.7353160002</v>
      </c>
      <c r="I1692" s="77">
        <f t="shared" si="105"/>
        <v>40273</v>
      </c>
      <c r="J1692" s="77">
        <f t="shared" si="106"/>
        <v>675861.48600000003</v>
      </c>
      <c r="K1692" s="77">
        <f t="shared" si="107"/>
        <v>0</v>
      </c>
    </row>
    <row r="1693" spans="1:11" s="77" customFormat="1">
      <c r="A1693" s="82">
        <v>2016</v>
      </c>
      <c r="B1693" s="82">
        <v>8023</v>
      </c>
      <c r="C1693" s="83" t="s">
        <v>513</v>
      </c>
      <c r="D1693" s="83" t="s">
        <v>504</v>
      </c>
      <c r="E1693" s="84">
        <v>27532</v>
      </c>
      <c r="F1693" s="85">
        <v>18.135999999999999</v>
      </c>
      <c r="G1693" s="84">
        <v>244.2</v>
      </c>
      <c r="H1693" s="86">
        <f t="shared" si="104"/>
        <v>1219340.2995839997</v>
      </c>
      <c r="I1693" s="77">
        <f t="shared" si="105"/>
        <v>27532</v>
      </c>
      <c r="J1693" s="77">
        <f t="shared" si="106"/>
        <v>499320.35199999996</v>
      </c>
      <c r="K1693" s="77">
        <f t="shared" si="107"/>
        <v>0</v>
      </c>
    </row>
    <row r="1694" spans="1:11" s="77" customFormat="1">
      <c r="A1694" s="82">
        <v>2016</v>
      </c>
      <c r="B1694" s="82">
        <v>8042</v>
      </c>
      <c r="C1694" s="83" t="s">
        <v>503</v>
      </c>
      <c r="D1694" s="83" t="s">
        <v>504</v>
      </c>
      <c r="E1694" s="84">
        <v>11811</v>
      </c>
      <c r="F1694" s="85">
        <v>24.29</v>
      </c>
      <c r="G1694" s="84">
        <v>340.5</v>
      </c>
      <c r="H1694" s="86">
        <f t="shared" si="104"/>
        <v>976857.69194999989</v>
      </c>
      <c r="I1694" s="77">
        <f t="shared" si="105"/>
        <v>11811</v>
      </c>
      <c r="J1694" s="77">
        <f t="shared" si="106"/>
        <v>286889.19</v>
      </c>
      <c r="K1694" s="77">
        <f t="shared" si="107"/>
        <v>0</v>
      </c>
    </row>
    <row r="1695" spans="1:11" s="77" customFormat="1">
      <c r="A1695" s="82">
        <v>2016</v>
      </c>
      <c r="B1695" s="82">
        <v>8042</v>
      </c>
      <c r="C1695" s="83" t="s">
        <v>503</v>
      </c>
      <c r="D1695" s="83" t="s">
        <v>504</v>
      </c>
      <c r="E1695" s="84">
        <v>80584</v>
      </c>
      <c r="F1695" s="85">
        <v>26.04</v>
      </c>
      <c r="G1695" s="84">
        <v>399.1</v>
      </c>
      <c r="H1695" s="86">
        <f t="shared" si="104"/>
        <v>8374743.7737600002</v>
      </c>
      <c r="I1695" s="77">
        <f t="shared" si="105"/>
        <v>80584</v>
      </c>
      <c r="J1695" s="77">
        <f t="shared" si="106"/>
        <v>2098407.36</v>
      </c>
      <c r="K1695" s="77">
        <f t="shared" si="107"/>
        <v>0</v>
      </c>
    </row>
    <row r="1696" spans="1:11" s="77" customFormat="1">
      <c r="A1696" s="82">
        <v>2016</v>
      </c>
      <c r="B1696" s="82">
        <v>8042</v>
      </c>
      <c r="C1696" s="83" t="s">
        <v>503</v>
      </c>
      <c r="D1696" s="83" t="s">
        <v>504</v>
      </c>
      <c r="E1696" s="84">
        <v>36502</v>
      </c>
      <c r="F1696" s="85">
        <v>24.12</v>
      </c>
      <c r="G1696" s="84">
        <v>327.7</v>
      </c>
      <c r="H1696" s="86">
        <f t="shared" si="104"/>
        <v>2885163.3424800001</v>
      </c>
      <c r="I1696" s="77">
        <f t="shared" si="105"/>
        <v>36502</v>
      </c>
      <c r="J1696" s="77">
        <f t="shared" si="106"/>
        <v>880428.24</v>
      </c>
      <c r="K1696" s="77">
        <f t="shared" si="107"/>
        <v>0</v>
      </c>
    </row>
    <row r="1697" spans="1:11" s="77" customFormat="1">
      <c r="A1697" s="82">
        <v>2016</v>
      </c>
      <c r="B1697" s="82">
        <v>8042</v>
      </c>
      <c r="C1697" s="83" t="s">
        <v>503</v>
      </c>
      <c r="D1697" s="83" t="s">
        <v>504</v>
      </c>
      <c r="E1697" s="84">
        <v>46117</v>
      </c>
      <c r="F1697" s="85">
        <v>24.47</v>
      </c>
      <c r="G1697" s="84">
        <v>303.39999999999998</v>
      </c>
      <c r="H1697" s="86">
        <f t="shared" si="104"/>
        <v>3423817.3916599997</v>
      </c>
      <c r="I1697" s="77">
        <f t="shared" si="105"/>
        <v>46117</v>
      </c>
      <c r="J1697" s="77">
        <f t="shared" si="106"/>
        <v>1128482.99</v>
      </c>
      <c r="K1697" s="77">
        <f t="shared" si="107"/>
        <v>0</v>
      </c>
    </row>
    <row r="1698" spans="1:11" s="77" customFormat="1">
      <c r="A1698" s="82">
        <v>2016</v>
      </c>
      <c r="B1698" s="82">
        <v>8042</v>
      </c>
      <c r="C1698" s="83" t="s">
        <v>503</v>
      </c>
      <c r="D1698" s="83" t="s">
        <v>504</v>
      </c>
      <c r="E1698" s="84">
        <v>11566</v>
      </c>
      <c r="F1698" s="85">
        <v>24.82</v>
      </c>
      <c r="G1698" s="84">
        <v>295.10000000000002</v>
      </c>
      <c r="H1698" s="86">
        <f t="shared" si="104"/>
        <v>847138.02211999998</v>
      </c>
      <c r="I1698" s="77">
        <f t="shared" si="105"/>
        <v>11566</v>
      </c>
      <c r="J1698" s="77">
        <f t="shared" si="106"/>
        <v>287068.12</v>
      </c>
      <c r="K1698" s="77">
        <f t="shared" si="107"/>
        <v>0</v>
      </c>
    </row>
    <row r="1699" spans="1:11" s="77" customFormat="1">
      <c r="A1699" s="82">
        <v>2016</v>
      </c>
      <c r="B1699" s="82">
        <v>8042</v>
      </c>
      <c r="C1699" s="83" t="s">
        <v>503</v>
      </c>
      <c r="D1699" s="83" t="s">
        <v>504</v>
      </c>
      <c r="E1699" s="84">
        <v>11998</v>
      </c>
      <c r="F1699" s="85">
        <v>26.21</v>
      </c>
      <c r="G1699" s="84">
        <v>320.39999999999998</v>
      </c>
      <c r="H1699" s="86">
        <f t="shared" si="104"/>
        <v>1007554.1263199999</v>
      </c>
      <c r="I1699" s="77">
        <f t="shared" si="105"/>
        <v>11998</v>
      </c>
      <c r="J1699" s="77">
        <f t="shared" si="106"/>
        <v>314467.58</v>
      </c>
      <c r="K1699" s="77">
        <f t="shared" si="107"/>
        <v>0</v>
      </c>
    </row>
    <row r="1700" spans="1:11" s="77" customFormat="1">
      <c r="A1700" s="82">
        <v>2016</v>
      </c>
      <c r="B1700" s="82">
        <v>8042</v>
      </c>
      <c r="C1700" s="83" t="s">
        <v>503</v>
      </c>
      <c r="D1700" s="83" t="s">
        <v>504</v>
      </c>
      <c r="E1700" s="84">
        <v>11757</v>
      </c>
      <c r="F1700" s="85">
        <v>23.88</v>
      </c>
      <c r="G1700" s="84">
        <v>328</v>
      </c>
      <c r="H1700" s="86">
        <f t="shared" si="104"/>
        <v>920883.48479999986</v>
      </c>
      <c r="I1700" s="77">
        <f t="shared" si="105"/>
        <v>11757</v>
      </c>
      <c r="J1700" s="77">
        <f t="shared" si="106"/>
        <v>280757.15999999997</v>
      </c>
      <c r="K1700" s="77">
        <f t="shared" si="107"/>
        <v>0</v>
      </c>
    </row>
    <row r="1701" spans="1:11" s="77" customFormat="1">
      <c r="A1701" s="82">
        <v>2016</v>
      </c>
      <c r="B1701" s="82">
        <v>8042</v>
      </c>
      <c r="C1701" s="83" t="s">
        <v>503</v>
      </c>
      <c r="D1701" s="83" t="s">
        <v>504</v>
      </c>
      <c r="E1701" s="84">
        <v>24769</v>
      </c>
      <c r="F1701" s="85">
        <v>25.73</v>
      </c>
      <c r="G1701" s="84">
        <v>288.5</v>
      </c>
      <c r="H1701" s="86">
        <f t="shared" si="104"/>
        <v>1838628.8774499998</v>
      </c>
      <c r="I1701" s="77">
        <f t="shared" si="105"/>
        <v>24769</v>
      </c>
      <c r="J1701" s="77">
        <f t="shared" si="106"/>
        <v>637306.37</v>
      </c>
      <c r="K1701" s="77">
        <f t="shared" si="107"/>
        <v>0</v>
      </c>
    </row>
    <row r="1702" spans="1:11" s="77" customFormat="1">
      <c r="A1702" s="82">
        <v>2016</v>
      </c>
      <c r="B1702" s="82">
        <v>8042</v>
      </c>
      <c r="C1702" s="83" t="s">
        <v>503</v>
      </c>
      <c r="D1702" s="83" t="s">
        <v>504</v>
      </c>
      <c r="E1702" s="84">
        <v>36505</v>
      </c>
      <c r="F1702" s="85">
        <v>24.1</v>
      </c>
      <c r="G1702" s="84">
        <v>278.7</v>
      </c>
      <c r="H1702" s="86">
        <f t="shared" si="104"/>
        <v>2451920.3835</v>
      </c>
      <c r="I1702" s="77">
        <f t="shared" si="105"/>
        <v>36505</v>
      </c>
      <c r="J1702" s="77">
        <f t="shared" si="106"/>
        <v>879770.5</v>
      </c>
      <c r="K1702" s="77">
        <f t="shared" si="107"/>
        <v>0</v>
      </c>
    </row>
    <row r="1703" spans="1:11" s="77" customFormat="1">
      <c r="A1703" s="82">
        <v>2016</v>
      </c>
      <c r="B1703" s="82">
        <v>8042</v>
      </c>
      <c r="C1703" s="83" t="s">
        <v>503</v>
      </c>
      <c r="D1703" s="83" t="s">
        <v>504</v>
      </c>
      <c r="E1703" s="84">
        <v>72640</v>
      </c>
      <c r="F1703" s="85">
        <v>24.9</v>
      </c>
      <c r="G1703" s="84">
        <v>318.60000000000002</v>
      </c>
      <c r="H1703" s="86">
        <f t="shared" si="104"/>
        <v>5762632.8959999997</v>
      </c>
      <c r="I1703" s="77">
        <f t="shared" si="105"/>
        <v>72640</v>
      </c>
      <c r="J1703" s="77">
        <f t="shared" si="106"/>
        <v>1808736</v>
      </c>
      <c r="K1703" s="77">
        <f t="shared" si="107"/>
        <v>0</v>
      </c>
    </row>
    <row r="1704" spans="1:11" s="77" customFormat="1">
      <c r="A1704" s="82">
        <v>2016</v>
      </c>
      <c r="B1704" s="82">
        <v>8042</v>
      </c>
      <c r="C1704" s="83" t="s">
        <v>503</v>
      </c>
      <c r="D1704" s="83" t="s">
        <v>504</v>
      </c>
      <c r="E1704" s="84">
        <v>11719</v>
      </c>
      <c r="F1704" s="85">
        <v>24.11</v>
      </c>
      <c r="G1704" s="84">
        <v>260.3</v>
      </c>
      <c r="H1704" s="86">
        <f t="shared" si="104"/>
        <v>735464.86927000002</v>
      </c>
      <c r="I1704" s="77">
        <f t="shared" si="105"/>
        <v>11719</v>
      </c>
      <c r="J1704" s="77">
        <f t="shared" si="106"/>
        <v>282545.08999999997</v>
      </c>
      <c r="K1704" s="77">
        <f t="shared" si="107"/>
        <v>0</v>
      </c>
    </row>
    <row r="1705" spans="1:11" s="77" customFormat="1">
      <c r="A1705" s="82">
        <v>2016</v>
      </c>
      <c r="B1705" s="82">
        <v>8042</v>
      </c>
      <c r="C1705" s="83" t="s">
        <v>503</v>
      </c>
      <c r="D1705" s="83" t="s">
        <v>504</v>
      </c>
      <c r="E1705" s="84">
        <v>23351</v>
      </c>
      <c r="F1705" s="85">
        <v>24.49</v>
      </c>
      <c r="G1705" s="84">
        <v>267.10000000000002</v>
      </c>
      <c r="H1705" s="86">
        <f t="shared" si="104"/>
        <v>1527454.05929</v>
      </c>
      <c r="I1705" s="77">
        <f t="shared" si="105"/>
        <v>23351</v>
      </c>
      <c r="J1705" s="77">
        <f t="shared" si="106"/>
        <v>571865.99</v>
      </c>
      <c r="K1705" s="77">
        <f t="shared" si="107"/>
        <v>0</v>
      </c>
    </row>
    <row r="1706" spans="1:11" s="77" customFormat="1">
      <c r="A1706" s="82">
        <v>2016</v>
      </c>
      <c r="B1706" s="82">
        <v>8066</v>
      </c>
      <c r="C1706" s="83" t="s">
        <v>513</v>
      </c>
      <c r="D1706" s="83" t="s">
        <v>504</v>
      </c>
      <c r="E1706" s="84">
        <v>270355</v>
      </c>
      <c r="F1706" s="85">
        <v>18.818000000000001</v>
      </c>
      <c r="G1706" s="84">
        <v>226.5</v>
      </c>
      <c r="H1706" s="86">
        <f t="shared" si="104"/>
        <v>11523278.983350001</v>
      </c>
      <c r="I1706" s="77">
        <f t="shared" si="105"/>
        <v>270355</v>
      </c>
      <c r="J1706" s="77">
        <f t="shared" si="106"/>
        <v>5087540.3900000006</v>
      </c>
      <c r="K1706" s="77">
        <f t="shared" si="107"/>
        <v>0</v>
      </c>
    </row>
    <row r="1707" spans="1:11" s="77" customFormat="1">
      <c r="A1707" s="82">
        <v>2016</v>
      </c>
      <c r="B1707" s="82">
        <v>8066</v>
      </c>
      <c r="C1707" s="83" t="s">
        <v>513</v>
      </c>
      <c r="D1707" s="83" t="s">
        <v>504</v>
      </c>
      <c r="E1707" s="84">
        <v>185415</v>
      </c>
      <c r="F1707" s="85">
        <v>17.672000000000001</v>
      </c>
      <c r="G1707" s="84">
        <v>169</v>
      </c>
      <c r="H1707" s="86">
        <f t="shared" si="104"/>
        <v>5537545.0572000006</v>
      </c>
      <c r="I1707" s="77">
        <f t="shared" si="105"/>
        <v>185415</v>
      </c>
      <c r="J1707" s="77">
        <f t="shared" si="106"/>
        <v>3276653.88</v>
      </c>
      <c r="K1707" s="77">
        <f t="shared" si="107"/>
        <v>0</v>
      </c>
    </row>
    <row r="1708" spans="1:11" s="77" customFormat="1">
      <c r="A1708" s="82">
        <v>2016</v>
      </c>
      <c r="B1708" s="82">
        <v>8066</v>
      </c>
      <c r="C1708" s="83" t="s">
        <v>513</v>
      </c>
      <c r="D1708" s="83" t="s">
        <v>504</v>
      </c>
      <c r="E1708" s="84">
        <v>89309</v>
      </c>
      <c r="F1708" s="85">
        <v>17.672000000000001</v>
      </c>
      <c r="G1708" s="84">
        <v>169</v>
      </c>
      <c r="H1708" s="86">
        <f t="shared" si="104"/>
        <v>2667274.0151200001</v>
      </c>
      <c r="I1708" s="77">
        <f t="shared" si="105"/>
        <v>89309</v>
      </c>
      <c r="J1708" s="77">
        <f t="shared" si="106"/>
        <v>1578268.648</v>
      </c>
      <c r="K1708" s="77">
        <f t="shared" si="107"/>
        <v>0</v>
      </c>
    </row>
    <row r="1709" spans="1:11" s="77" customFormat="1">
      <c r="A1709" s="82">
        <v>2016</v>
      </c>
      <c r="B1709" s="82">
        <v>8069</v>
      </c>
      <c r="C1709" s="83" t="s">
        <v>503</v>
      </c>
      <c r="D1709" s="83" t="s">
        <v>504</v>
      </c>
      <c r="E1709" s="84">
        <v>55831</v>
      </c>
      <c r="F1709" s="85">
        <v>23.692</v>
      </c>
      <c r="G1709" s="84">
        <v>173.5</v>
      </c>
      <c r="H1709" s="86">
        <f t="shared" si="104"/>
        <v>2294967.8702199999</v>
      </c>
      <c r="I1709" s="77">
        <f t="shared" si="105"/>
        <v>55831</v>
      </c>
      <c r="J1709" s="77">
        <f t="shared" si="106"/>
        <v>1322748.0519999999</v>
      </c>
      <c r="K1709" s="77">
        <f t="shared" si="107"/>
        <v>0</v>
      </c>
    </row>
    <row r="1710" spans="1:11" s="77" customFormat="1">
      <c r="A1710" s="82">
        <v>2016</v>
      </c>
      <c r="B1710" s="82">
        <v>8069</v>
      </c>
      <c r="C1710" s="83" t="s">
        <v>503</v>
      </c>
      <c r="D1710" s="83" t="s">
        <v>504</v>
      </c>
      <c r="E1710" s="84">
        <v>6487</v>
      </c>
      <c r="F1710" s="85">
        <v>22.922000000000001</v>
      </c>
      <c r="G1710" s="84">
        <v>192.7</v>
      </c>
      <c r="H1710" s="86">
        <f t="shared" si="104"/>
        <v>286535.29197799996</v>
      </c>
      <c r="I1710" s="77">
        <f t="shared" si="105"/>
        <v>6487</v>
      </c>
      <c r="J1710" s="77">
        <f t="shared" si="106"/>
        <v>148695.014</v>
      </c>
      <c r="K1710" s="77">
        <f t="shared" si="107"/>
        <v>0</v>
      </c>
    </row>
    <row r="1711" spans="1:11" s="77" customFormat="1">
      <c r="A1711" s="82">
        <v>2016</v>
      </c>
      <c r="B1711" s="82">
        <v>8069</v>
      </c>
      <c r="C1711" s="83" t="s">
        <v>503</v>
      </c>
      <c r="D1711" s="83" t="s">
        <v>504</v>
      </c>
      <c r="E1711" s="84">
        <v>37615</v>
      </c>
      <c r="F1711" s="85">
        <v>23.751999999999999</v>
      </c>
      <c r="G1711" s="84">
        <v>185.8</v>
      </c>
      <c r="H1711" s="86">
        <f t="shared" si="104"/>
        <v>1659995.6898400001</v>
      </c>
      <c r="I1711" s="77">
        <f t="shared" si="105"/>
        <v>37615</v>
      </c>
      <c r="J1711" s="77">
        <f t="shared" si="106"/>
        <v>893431.48</v>
      </c>
      <c r="K1711" s="77">
        <f t="shared" si="107"/>
        <v>0</v>
      </c>
    </row>
    <row r="1712" spans="1:11" s="77" customFormat="1">
      <c r="A1712" s="82">
        <v>2016</v>
      </c>
      <c r="B1712" s="82">
        <v>8069</v>
      </c>
      <c r="C1712" s="83" t="s">
        <v>503</v>
      </c>
      <c r="D1712" s="83" t="s">
        <v>504</v>
      </c>
      <c r="E1712" s="84">
        <v>28253</v>
      </c>
      <c r="F1712" s="85">
        <v>23.905999999999999</v>
      </c>
      <c r="G1712" s="84">
        <v>184.7</v>
      </c>
      <c r="H1712" s="86">
        <f t="shared" si="104"/>
        <v>1247493.754646</v>
      </c>
      <c r="I1712" s="77">
        <f t="shared" si="105"/>
        <v>28253</v>
      </c>
      <c r="J1712" s="77">
        <f t="shared" si="106"/>
        <v>675416.21799999999</v>
      </c>
      <c r="K1712" s="77">
        <f t="shared" si="107"/>
        <v>0</v>
      </c>
    </row>
    <row r="1713" spans="1:11" s="77" customFormat="1">
      <c r="A1713" s="82">
        <v>2016</v>
      </c>
      <c r="B1713" s="82">
        <v>8069</v>
      </c>
      <c r="C1713" s="83" t="s">
        <v>503</v>
      </c>
      <c r="D1713" s="83" t="s">
        <v>504</v>
      </c>
      <c r="E1713" s="84">
        <v>123750</v>
      </c>
      <c r="F1713" s="85">
        <v>21.893999999999998</v>
      </c>
      <c r="G1713" s="84">
        <v>201.8</v>
      </c>
      <c r="H1713" s="86">
        <f t="shared" si="104"/>
        <v>5467533.8850000007</v>
      </c>
      <c r="I1713" s="77">
        <f t="shared" si="105"/>
        <v>123750</v>
      </c>
      <c r="J1713" s="77">
        <f t="shared" si="106"/>
        <v>2709382.5</v>
      </c>
      <c r="K1713" s="77">
        <f t="shared" si="107"/>
        <v>0</v>
      </c>
    </row>
    <row r="1714" spans="1:11" s="77" customFormat="1">
      <c r="A1714" s="82">
        <v>2016</v>
      </c>
      <c r="B1714" s="82">
        <v>8102</v>
      </c>
      <c r="C1714" s="83" t="s">
        <v>503</v>
      </c>
      <c r="D1714" s="83" t="s">
        <v>504</v>
      </c>
      <c r="E1714" s="84">
        <v>44100</v>
      </c>
      <c r="F1714" s="85">
        <v>23.94</v>
      </c>
      <c r="G1714" s="84" t="s">
        <v>514</v>
      </c>
      <c r="H1714" s="86" t="str">
        <f t="shared" si="104"/>
        <v/>
      </c>
      <c r="I1714" s="77" t="str">
        <f t="shared" si="105"/>
        <v/>
      </c>
      <c r="J1714" s="77" t="str">
        <f t="shared" si="106"/>
        <v/>
      </c>
      <c r="K1714" s="77">
        <f t="shared" si="107"/>
        <v>0</v>
      </c>
    </row>
    <row r="1715" spans="1:11" s="77" customFormat="1">
      <c r="A1715" s="82">
        <v>2016</v>
      </c>
      <c r="B1715" s="82">
        <v>8102</v>
      </c>
      <c r="C1715" s="83" t="s">
        <v>503</v>
      </c>
      <c r="D1715" s="83" t="s">
        <v>504</v>
      </c>
      <c r="E1715" s="84">
        <v>343985</v>
      </c>
      <c r="F1715" s="85">
        <v>24.76</v>
      </c>
      <c r="G1715" s="84" t="s">
        <v>514</v>
      </c>
      <c r="H1715" s="86" t="str">
        <f t="shared" si="104"/>
        <v/>
      </c>
      <c r="I1715" s="77" t="str">
        <f t="shared" si="105"/>
        <v/>
      </c>
      <c r="J1715" s="77" t="str">
        <f t="shared" si="106"/>
        <v/>
      </c>
      <c r="K1715" s="77">
        <f t="shared" si="107"/>
        <v>0</v>
      </c>
    </row>
    <row r="1716" spans="1:11" s="77" customFormat="1">
      <c r="A1716" s="82">
        <v>2016</v>
      </c>
      <c r="B1716" s="82">
        <v>8102</v>
      </c>
      <c r="C1716" s="83" t="s">
        <v>503</v>
      </c>
      <c r="D1716" s="83" t="s">
        <v>504</v>
      </c>
      <c r="E1716" s="84">
        <v>1774</v>
      </c>
      <c r="F1716" s="85">
        <v>24.744</v>
      </c>
      <c r="G1716" s="84" t="s">
        <v>514</v>
      </c>
      <c r="H1716" s="86" t="str">
        <f t="shared" si="104"/>
        <v/>
      </c>
      <c r="I1716" s="77" t="str">
        <f t="shared" si="105"/>
        <v/>
      </c>
      <c r="J1716" s="77" t="str">
        <f t="shared" si="106"/>
        <v/>
      </c>
      <c r="K1716" s="77">
        <f t="shared" si="107"/>
        <v>0</v>
      </c>
    </row>
    <row r="1717" spans="1:11" s="77" customFormat="1">
      <c r="A1717" s="82">
        <v>2016</v>
      </c>
      <c r="B1717" s="82">
        <v>8102</v>
      </c>
      <c r="C1717" s="83" t="s">
        <v>503</v>
      </c>
      <c r="D1717" s="83" t="s">
        <v>504</v>
      </c>
      <c r="E1717" s="84">
        <v>106105</v>
      </c>
      <c r="F1717" s="85">
        <v>25.898</v>
      </c>
      <c r="G1717" s="84" t="s">
        <v>514</v>
      </c>
      <c r="H1717" s="86" t="str">
        <f t="shared" si="104"/>
        <v/>
      </c>
      <c r="I1717" s="77" t="str">
        <f t="shared" si="105"/>
        <v/>
      </c>
      <c r="J1717" s="77" t="str">
        <f t="shared" si="106"/>
        <v/>
      </c>
      <c r="K1717" s="77">
        <f t="shared" si="107"/>
        <v>0</v>
      </c>
    </row>
    <row r="1718" spans="1:11" s="77" customFormat="1">
      <c r="A1718" s="82">
        <v>2016</v>
      </c>
      <c r="B1718" s="82">
        <v>8102</v>
      </c>
      <c r="C1718" s="83" t="s">
        <v>503</v>
      </c>
      <c r="D1718" s="83" t="s">
        <v>504</v>
      </c>
      <c r="E1718" s="84">
        <v>19195</v>
      </c>
      <c r="F1718" s="85">
        <v>24.706</v>
      </c>
      <c r="G1718" s="84" t="s">
        <v>514</v>
      </c>
      <c r="H1718" s="86" t="str">
        <f t="shared" si="104"/>
        <v/>
      </c>
      <c r="I1718" s="77" t="str">
        <f t="shared" si="105"/>
        <v/>
      </c>
      <c r="J1718" s="77" t="str">
        <f t="shared" si="106"/>
        <v/>
      </c>
      <c r="K1718" s="77">
        <f t="shared" si="107"/>
        <v>0</v>
      </c>
    </row>
    <row r="1719" spans="1:11" s="77" customFormat="1">
      <c r="A1719" s="82">
        <v>2016</v>
      </c>
      <c r="B1719" s="82">
        <v>8102</v>
      </c>
      <c r="C1719" s="83" t="s">
        <v>503</v>
      </c>
      <c r="D1719" s="83" t="s">
        <v>504</v>
      </c>
      <c r="E1719" s="84">
        <v>67122</v>
      </c>
      <c r="F1719" s="85">
        <v>24.664000000000001</v>
      </c>
      <c r="G1719" s="84" t="s">
        <v>514</v>
      </c>
      <c r="H1719" s="86" t="str">
        <f t="shared" si="104"/>
        <v/>
      </c>
      <c r="I1719" s="77" t="str">
        <f t="shared" si="105"/>
        <v/>
      </c>
      <c r="J1719" s="77" t="str">
        <f t="shared" si="106"/>
        <v/>
      </c>
      <c r="K1719" s="77">
        <f t="shared" si="107"/>
        <v>0</v>
      </c>
    </row>
    <row r="1720" spans="1:11" s="77" customFormat="1">
      <c r="A1720" s="82">
        <v>2016</v>
      </c>
      <c r="B1720" s="82">
        <v>8219</v>
      </c>
      <c r="C1720" s="83" t="s">
        <v>513</v>
      </c>
      <c r="D1720" s="83" t="s">
        <v>504</v>
      </c>
      <c r="E1720" s="84">
        <v>56310</v>
      </c>
      <c r="F1720" s="85">
        <v>17.559999999999999</v>
      </c>
      <c r="G1720" s="84">
        <v>151.4</v>
      </c>
      <c r="H1720" s="86">
        <f t="shared" si="104"/>
        <v>1497048.6503999999</v>
      </c>
      <c r="I1720" s="77">
        <f t="shared" si="105"/>
        <v>56310</v>
      </c>
      <c r="J1720" s="77">
        <f t="shared" si="106"/>
        <v>988803.6</v>
      </c>
      <c r="K1720" s="77">
        <f t="shared" si="107"/>
        <v>0</v>
      </c>
    </row>
    <row r="1721" spans="1:11" s="77" customFormat="1">
      <c r="A1721" s="82">
        <v>2016</v>
      </c>
      <c r="B1721" s="82">
        <v>8219</v>
      </c>
      <c r="C1721" s="83" t="s">
        <v>513</v>
      </c>
      <c r="D1721" s="83" t="s">
        <v>504</v>
      </c>
      <c r="E1721" s="84">
        <v>28150</v>
      </c>
      <c r="F1721" s="85">
        <v>17.75</v>
      </c>
      <c r="G1721" s="84">
        <v>144.6</v>
      </c>
      <c r="H1721" s="86">
        <f t="shared" si="104"/>
        <v>722511.97499999998</v>
      </c>
      <c r="I1721" s="77">
        <f t="shared" si="105"/>
        <v>28150</v>
      </c>
      <c r="J1721" s="77">
        <f t="shared" si="106"/>
        <v>499662.5</v>
      </c>
      <c r="K1721" s="77">
        <f t="shared" si="107"/>
        <v>0</v>
      </c>
    </row>
    <row r="1722" spans="1:11" s="77" customFormat="1">
      <c r="A1722" s="82">
        <v>2016</v>
      </c>
      <c r="B1722" s="82">
        <v>8222</v>
      </c>
      <c r="C1722" s="83" t="s">
        <v>512</v>
      </c>
      <c r="D1722" s="83" t="s">
        <v>504</v>
      </c>
      <c r="E1722" s="84">
        <v>202023</v>
      </c>
      <c r="F1722" s="85">
        <v>14.007999999999999</v>
      </c>
      <c r="G1722" s="84">
        <v>156.30000000000001</v>
      </c>
      <c r="H1722" s="86">
        <f t="shared" si="104"/>
        <v>4423193.3815919999</v>
      </c>
      <c r="I1722" s="77">
        <f t="shared" si="105"/>
        <v>202023</v>
      </c>
      <c r="J1722" s="77">
        <f t="shared" si="106"/>
        <v>2829938.1839999999</v>
      </c>
      <c r="K1722" s="77">
        <f t="shared" si="107"/>
        <v>1</v>
      </c>
    </row>
    <row r="1723" spans="1:11" s="77" customFormat="1">
      <c r="A1723" s="82">
        <v>2016</v>
      </c>
      <c r="B1723" s="82">
        <v>8223</v>
      </c>
      <c r="C1723" s="83" t="s">
        <v>513</v>
      </c>
      <c r="D1723" s="83" t="s">
        <v>504</v>
      </c>
      <c r="E1723" s="84">
        <v>44212</v>
      </c>
      <c r="F1723" s="85">
        <v>17.73</v>
      </c>
      <c r="G1723" s="84">
        <v>231.3</v>
      </c>
      <c r="H1723" s="86">
        <f t="shared" si="104"/>
        <v>1813111.5718800004</v>
      </c>
      <c r="I1723" s="77">
        <f t="shared" si="105"/>
        <v>44212</v>
      </c>
      <c r="J1723" s="77">
        <f t="shared" si="106"/>
        <v>783878.76</v>
      </c>
      <c r="K1723" s="77">
        <f t="shared" si="107"/>
        <v>0</v>
      </c>
    </row>
    <row r="1724" spans="1:11" s="77" customFormat="1">
      <c r="A1724" s="82">
        <v>2016</v>
      </c>
      <c r="B1724" s="82">
        <v>8223</v>
      </c>
      <c r="C1724" s="83" t="s">
        <v>513</v>
      </c>
      <c r="D1724" s="83" t="s">
        <v>504</v>
      </c>
      <c r="E1724" s="84">
        <v>235167</v>
      </c>
      <c r="F1724" s="85">
        <v>18.21</v>
      </c>
      <c r="G1724" s="84">
        <v>184</v>
      </c>
      <c r="H1724" s="86">
        <f t="shared" si="104"/>
        <v>7879599.5688000014</v>
      </c>
      <c r="I1724" s="77">
        <f t="shared" si="105"/>
        <v>235167</v>
      </c>
      <c r="J1724" s="77">
        <f t="shared" si="106"/>
        <v>4282391.07</v>
      </c>
      <c r="K1724" s="77">
        <f t="shared" si="107"/>
        <v>0</v>
      </c>
    </row>
    <row r="1725" spans="1:11" s="77" customFormat="1">
      <c r="A1725" s="82">
        <v>2016</v>
      </c>
      <c r="B1725" s="82">
        <v>8223</v>
      </c>
      <c r="C1725" s="83" t="s">
        <v>513</v>
      </c>
      <c r="D1725" s="83" t="s">
        <v>504</v>
      </c>
      <c r="E1725" s="84">
        <v>75322</v>
      </c>
      <c r="F1725" s="85">
        <v>17.670000000000002</v>
      </c>
      <c r="G1725" s="84">
        <v>197.3</v>
      </c>
      <c r="H1725" s="86">
        <f t="shared" si="104"/>
        <v>2625944.1070200005</v>
      </c>
      <c r="I1725" s="77">
        <f t="shared" si="105"/>
        <v>75322</v>
      </c>
      <c r="J1725" s="77">
        <f t="shared" si="106"/>
        <v>1330939.7400000002</v>
      </c>
      <c r="K1725" s="77">
        <f t="shared" si="107"/>
        <v>0</v>
      </c>
    </row>
    <row r="1726" spans="1:11" s="77" customFormat="1">
      <c r="A1726" s="82">
        <v>2016</v>
      </c>
      <c r="B1726" s="82">
        <v>8223</v>
      </c>
      <c r="C1726" s="83" t="s">
        <v>513</v>
      </c>
      <c r="D1726" s="83" t="s">
        <v>504</v>
      </c>
      <c r="E1726" s="84">
        <v>44599</v>
      </c>
      <c r="F1726" s="85">
        <v>17.7</v>
      </c>
      <c r="G1726" s="84">
        <v>194.4</v>
      </c>
      <c r="H1726" s="86">
        <f t="shared" si="104"/>
        <v>1534598.0711999999</v>
      </c>
      <c r="I1726" s="77">
        <f t="shared" si="105"/>
        <v>44599</v>
      </c>
      <c r="J1726" s="77">
        <f t="shared" si="106"/>
        <v>789402.29999999993</v>
      </c>
      <c r="K1726" s="77">
        <f t="shared" si="107"/>
        <v>0</v>
      </c>
    </row>
    <row r="1727" spans="1:11" s="77" customFormat="1">
      <c r="A1727" s="82">
        <v>2016</v>
      </c>
      <c r="B1727" s="82">
        <v>8223</v>
      </c>
      <c r="C1727" s="83" t="s">
        <v>513</v>
      </c>
      <c r="D1727" s="83" t="s">
        <v>504</v>
      </c>
      <c r="E1727" s="84">
        <v>135142</v>
      </c>
      <c r="F1727" s="85">
        <v>18.03</v>
      </c>
      <c r="G1727" s="84">
        <v>234.6</v>
      </c>
      <c r="H1727" s="86">
        <f t="shared" si="104"/>
        <v>5716287.6699600006</v>
      </c>
      <c r="I1727" s="77">
        <f t="shared" si="105"/>
        <v>135142</v>
      </c>
      <c r="J1727" s="77">
        <f t="shared" si="106"/>
        <v>2436610.2600000002</v>
      </c>
      <c r="K1727" s="77">
        <f t="shared" si="107"/>
        <v>0</v>
      </c>
    </row>
    <row r="1728" spans="1:11" s="77" customFormat="1">
      <c r="A1728" s="82">
        <v>2016</v>
      </c>
      <c r="B1728" s="82">
        <v>8226</v>
      </c>
      <c r="C1728" s="83" t="s">
        <v>503</v>
      </c>
      <c r="D1728" s="83" t="s">
        <v>504</v>
      </c>
      <c r="E1728" s="84">
        <v>5614</v>
      </c>
      <c r="F1728" s="85">
        <v>25.1</v>
      </c>
      <c r="G1728" s="84" t="s">
        <v>514</v>
      </c>
      <c r="H1728" s="86" t="str">
        <f t="shared" si="104"/>
        <v/>
      </c>
      <c r="I1728" s="77" t="str">
        <f t="shared" si="105"/>
        <v/>
      </c>
      <c r="J1728" s="77" t="str">
        <f t="shared" si="106"/>
        <v/>
      </c>
      <c r="K1728" s="77">
        <f t="shared" si="107"/>
        <v>0</v>
      </c>
    </row>
    <row r="1729" spans="1:11" s="77" customFormat="1">
      <c r="A1729" s="82">
        <v>2016</v>
      </c>
      <c r="B1729" s="82">
        <v>8226</v>
      </c>
      <c r="C1729" s="83" t="s">
        <v>503</v>
      </c>
      <c r="D1729" s="83" t="s">
        <v>504</v>
      </c>
      <c r="E1729" s="84">
        <v>17450</v>
      </c>
      <c r="F1729" s="85">
        <v>25.97</v>
      </c>
      <c r="G1729" s="84" t="s">
        <v>514</v>
      </c>
      <c r="H1729" s="86" t="str">
        <f t="shared" si="104"/>
        <v/>
      </c>
      <c r="I1729" s="77" t="str">
        <f t="shared" si="105"/>
        <v/>
      </c>
      <c r="J1729" s="77" t="str">
        <f t="shared" si="106"/>
        <v/>
      </c>
      <c r="K1729" s="77">
        <f t="shared" si="107"/>
        <v>0</v>
      </c>
    </row>
    <row r="1730" spans="1:11" s="77" customFormat="1">
      <c r="A1730" s="82">
        <v>2016</v>
      </c>
      <c r="B1730" s="82">
        <v>8226</v>
      </c>
      <c r="C1730" s="83" t="s">
        <v>503</v>
      </c>
      <c r="D1730" s="83" t="s">
        <v>504</v>
      </c>
      <c r="E1730" s="84">
        <v>13395</v>
      </c>
      <c r="F1730" s="85">
        <v>25.25</v>
      </c>
      <c r="G1730" s="84" t="s">
        <v>514</v>
      </c>
      <c r="H1730" s="86" t="str">
        <f t="shared" si="104"/>
        <v/>
      </c>
      <c r="I1730" s="77" t="str">
        <f t="shared" si="105"/>
        <v/>
      </c>
      <c r="J1730" s="77" t="str">
        <f t="shared" si="106"/>
        <v/>
      </c>
      <c r="K1730" s="77">
        <f t="shared" si="107"/>
        <v>0</v>
      </c>
    </row>
    <row r="1731" spans="1:11" s="77" customFormat="1">
      <c r="A1731" s="82">
        <v>2016</v>
      </c>
      <c r="B1731" s="82">
        <v>8816</v>
      </c>
      <c r="C1731" s="83" t="s">
        <v>503</v>
      </c>
      <c r="D1731" s="83" t="s">
        <v>504</v>
      </c>
      <c r="E1731" s="84">
        <v>26724</v>
      </c>
      <c r="F1731" s="85">
        <v>23.423999999999999</v>
      </c>
      <c r="G1731" s="84">
        <v>283</v>
      </c>
      <c r="H1731" s="86">
        <f t="shared" si="104"/>
        <v>1771531.8220799998</v>
      </c>
      <c r="I1731" s="77">
        <f t="shared" si="105"/>
        <v>26724</v>
      </c>
      <c r="J1731" s="77">
        <f t="shared" si="106"/>
        <v>625982.97600000002</v>
      </c>
      <c r="K1731" s="77">
        <f t="shared" si="107"/>
        <v>0</v>
      </c>
    </row>
    <row r="1732" spans="1:11" s="77" customFormat="1">
      <c r="A1732" s="82">
        <v>2016</v>
      </c>
      <c r="B1732" s="82">
        <v>8816</v>
      </c>
      <c r="C1732" s="83" t="s">
        <v>503</v>
      </c>
      <c r="D1732" s="83" t="s">
        <v>504</v>
      </c>
      <c r="E1732" s="84">
        <v>47425</v>
      </c>
      <c r="F1732" s="85">
        <v>22.372</v>
      </c>
      <c r="G1732" s="84">
        <v>237.2</v>
      </c>
      <c r="H1732" s="86">
        <f t="shared" si="104"/>
        <v>2516673.2612000001</v>
      </c>
      <c r="I1732" s="77">
        <f t="shared" si="105"/>
        <v>47425</v>
      </c>
      <c r="J1732" s="77">
        <f t="shared" si="106"/>
        <v>1060992.1000000001</v>
      </c>
      <c r="K1732" s="77">
        <f t="shared" si="107"/>
        <v>0</v>
      </c>
    </row>
    <row r="1733" spans="1:11" s="77" customFormat="1">
      <c r="A1733" s="82">
        <v>2016</v>
      </c>
      <c r="B1733" s="82">
        <v>8827</v>
      </c>
      <c r="C1733" s="83" t="s">
        <v>503</v>
      </c>
      <c r="D1733" s="83" t="s">
        <v>504</v>
      </c>
      <c r="E1733" s="84">
        <v>7787</v>
      </c>
      <c r="F1733" s="85">
        <v>22.358000000000001</v>
      </c>
      <c r="G1733" s="84">
        <v>283.7</v>
      </c>
      <c r="H1733" s="86">
        <f t="shared" si="104"/>
        <v>493926.65340199997</v>
      </c>
      <c r="I1733" s="77">
        <f t="shared" si="105"/>
        <v>7787</v>
      </c>
      <c r="J1733" s="77">
        <f t="shared" si="106"/>
        <v>174101.74600000001</v>
      </c>
      <c r="K1733" s="77">
        <f t="shared" si="107"/>
        <v>0</v>
      </c>
    </row>
    <row r="1734" spans="1:11" s="77" customFormat="1">
      <c r="A1734" s="82">
        <v>2016</v>
      </c>
      <c r="B1734" s="82">
        <v>8827</v>
      </c>
      <c r="C1734" s="83" t="s">
        <v>503</v>
      </c>
      <c r="D1734" s="83" t="s">
        <v>504</v>
      </c>
      <c r="E1734" s="84">
        <v>7838</v>
      </c>
      <c r="F1734" s="85">
        <v>22.34</v>
      </c>
      <c r="G1734" s="84">
        <v>266.7</v>
      </c>
      <c r="H1734" s="86">
        <f t="shared" si="104"/>
        <v>466994.15363999997</v>
      </c>
      <c r="I1734" s="77">
        <f t="shared" si="105"/>
        <v>7838</v>
      </c>
      <c r="J1734" s="77">
        <f t="shared" si="106"/>
        <v>175100.92</v>
      </c>
      <c r="K1734" s="77">
        <f t="shared" si="107"/>
        <v>0</v>
      </c>
    </row>
    <row r="1735" spans="1:11" s="77" customFormat="1">
      <c r="A1735" s="82">
        <v>2016</v>
      </c>
      <c r="B1735" s="82">
        <v>8827</v>
      </c>
      <c r="C1735" s="83" t="s">
        <v>503</v>
      </c>
      <c r="D1735" s="83" t="s">
        <v>504</v>
      </c>
      <c r="E1735" s="84">
        <v>5718</v>
      </c>
      <c r="F1735" s="85">
        <v>21.634</v>
      </c>
      <c r="G1735" s="84">
        <v>270</v>
      </c>
      <c r="H1735" s="86">
        <f t="shared" ref="H1735:H1798" si="108">IF(I1735="","",G1735/100*F1735*E1735)</f>
        <v>333998.67240000004</v>
      </c>
      <c r="I1735" s="77">
        <f t="shared" ref="I1735:I1798" si="109">IF(OR(G1735=".",F1735=".",E1735="."),"",E1735)</f>
        <v>5718</v>
      </c>
      <c r="J1735" s="77">
        <f t="shared" ref="J1735:J1798" si="110">IF(I1735="","",F1735*I1735)</f>
        <v>123703.212</v>
      </c>
      <c r="K1735" s="77">
        <f t="shared" ref="K1735:K1798" si="111">IF(C1735="LIG",1,0)</f>
        <v>0</v>
      </c>
    </row>
    <row r="1736" spans="1:11" s="77" customFormat="1">
      <c r="A1736" s="82">
        <v>2016</v>
      </c>
      <c r="B1736" s="82">
        <v>8827</v>
      </c>
      <c r="C1736" s="83" t="s">
        <v>503</v>
      </c>
      <c r="D1736" s="83" t="s">
        <v>504</v>
      </c>
      <c r="E1736" s="84">
        <v>17681</v>
      </c>
      <c r="F1736" s="85">
        <v>22.948</v>
      </c>
      <c r="G1736" s="84">
        <v>278.89999999999998</v>
      </c>
      <c r="H1736" s="86">
        <f t="shared" si="108"/>
        <v>1131618.8669319998</v>
      </c>
      <c r="I1736" s="77">
        <f t="shared" si="109"/>
        <v>17681</v>
      </c>
      <c r="J1736" s="77">
        <f t="shared" si="110"/>
        <v>405743.58799999999</v>
      </c>
      <c r="K1736" s="77">
        <f t="shared" si="111"/>
        <v>0</v>
      </c>
    </row>
    <row r="1737" spans="1:11" s="77" customFormat="1">
      <c r="A1737" s="82">
        <v>2016</v>
      </c>
      <c r="B1737" s="82">
        <v>8827</v>
      </c>
      <c r="C1737" s="83" t="s">
        <v>503</v>
      </c>
      <c r="D1737" s="83" t="s">
        <v>504</v>
      </c>
      <c r="E1737" s="84">
        <v>14048</v>
      </c>
      <c r="F1737" s="85">
        <v>22.134</v>
      </c>
      <c r="G1737" s="84">
        <v>250.2</v>
      </c>
      <c r="H1737" s="86">
        <f t="shared" si="108"/>
        <v>777967.95686399995</v>
      </c>
      <c r="I1737" s="77">
        <f t="shared" si="109"/>
        <v>14048</v>
      </c>
      <c r="J1737" s="77">
        <f t="shared" si="110"/>
        <v>310938.43200000003</v>
      </c>
      <c r="K1737" s="77">
        <f t="shared" si="111"/>
        <v>0</v>
      </c>
    </row>
    <row r="1738" spans="1:11" s="77" customFormat="1">
      <c r="A1738" s="82">
        <v>2016</v>
      </c>
      <c r="B1738" s="82">
        <v>8827</v>
      </c>
      <c r="C1738" s="83" t="s">
        <v>503</v>
      </c>
      <c r="D1738" s="83" t="s">
        <v>504</v>
      </c>
      <c r="E1738" s="84">
        <v>13117</v>
      </c>
      <c r="F1738" s="85">
        <v>23.08</v>
      </c>
      <c r="G1738" s="84">
        <v>289.5</v>
      </c>
      <c r="H1738" s="86">
        <f t="shared" si="108"/>
        <v>876433.34219999996</v>
      </c>
      <c r="I1738" s="77">
        <f t="shared" si="109"/>
        <v>13117</v>
      </c>
      <c r="J1738" s="77">
        <f t="shared" si="110"/>
        <v>302740.36</v>
      </c>
      <c r="K1738" s="77">
        <f t="shared" si="111"/>
        <v>0</v>
      </c>
    </row>
    <row r="1739" spans="1:11" s="77" customFormat="1">
      <c r="A1739" s="82">
        <v>2016</v>
      </c>
      <c r="B1739" s="82">
        <v>8827</v>
      </c>
      <c r="C1739" s="83" t="s">
        <v>503</v>
      </c>
      <c r="D1739" s="83" t="s">
        <v>504</v>
      </c>
      <c r="E1739" s="84">
        <v>9467</v>
      </c>
      <c r="F1739" s="85">
        <v>22.954000000000001</v>
      </c>
      <c r="G1739" s="84">
        <v>326.60000000000002</v>
      </c>
      <c r="H1739" s="86">
        <f t="shared" si="108"/>
        <v>709719.82178800006</v>
      </c>
      <c r="I1739" s="77">
        <f t="shared" si="109"/>
        <v>9467</v>
      </c>
      <c r="J1739" s="77">
        <f t="shared" si="110"/>
        <v>217305.51800000001</v>
      </c>
      <c r="K1739" s="77">
        <f t="shared" si="111"/>
        <v>0</v>
      </c>
    </row>
    <row r="1740" spans="1:11" s="77" customFormat="1">
      <c r="A1740" s="82">
        <v>2016</v>
      </c>
      <c r="B1740" s="82">
        <v>8827</v>
      </c>
      <c r="C1740" s="83" t="s">
        <v>503</v>
      </c>
      <c r="D1740" s="83" t="s">
        <v>504</v>
      </c>
      <c r="E1740" s="84">
        <v>58869</v>
      </c>
      <c r="F1740" s="85">
        <v>23.475999999999999</v>
      </c>
      <c r="G1740" s="84">
        <v>268.7</v>
      </c>
      <c r="H1740" s="86">
        <f t="shared" si="108"/>
        <v>3713457.2264279998</v>
      </c>
      <c r="I1740" s="77">
        <f t="shared" si="109"/>
        <v>58869</v>
      </c>
      <c r="J1740" s="77">
        <f t="shared" si="110"/>
        <v>1382008.6439999999</v>
      </c>
      <c r="K1740" s="77">
        <f t="shared" si="111"/>
        <v>0</v>
      </c>
    </row>
    <row r="1741" spans="1:11" s="77" customFormat="1">
      <c r="A1741" s="82">
        <v>2016</v>
      </c>
      <c r="B1741" s="82">
        <v>8827</v>
      </c>
      <c r="C1741" s="83" t="s">
        <v>503</v>
      </c>
      <c r="D1741" s="83" t="s">
        <v>504</v>
      </c>
      <c r="E1741" s="84">
        <v>51718</v>
      </c>
      <c r="F1741" s="85">
        <v>22.292000000000002</v>
      </c>
      <c r="G1741" s="84">
        <v>242.3</v>
      </c>
      <c r="H1741" s="86">
        <f t="shared" si="108"/>
        <v>2793471.020488</v>
      </c>
      <c r="I1741" s="77">
        <f t="shared" si="109"/>
        <v>51718</v>
      </c>
      <c r="J1741" s="77">
        <f t="shared" si="110"/>
        <v>1152897.6560000002</v>
      </c>
      <c r="K1741" s="77">
        <f t="shared" si="111"/>
        <v>0</v>
      </c>
    </row>
    <row r="1742" spans="1:11" s="77" customFormat="1">
      <c r="A1742" s="82">
        <v>2016</v>
      </c>
      <c r="B1742" s="82">
        <v>8834</v>
      </c>
      <c r="C1742" s="83" t="s">
        <v>503</v>
      </c>
      <c r="D1742" s="83" t="s">
        <v>504</v>
      </c>
      <c r="E1742" s="84">
        <v>9542</v>
      </c>
      <c r="F1742" s="85">
        <v>23.192</v>
      </c>
      <c r="G1742" s="84">
        <v>254.3</v>
      </c>
      <c r="H1742" s="86">
        <f t="shared" si="108"/>
        <v>562760.97675200005</v>
      </c>
      <c r="I1742" s="77">
        <f t="shared" si="109"/>
        <v>9542</v>
      </c>
      <c r="J1742" s="77">
        <f t="shared" si="110"/>
        <v>221298.06400000001</v>
      </c>
      <c r="K1742" s="77">
        <f t="shared" si="111"/>
        <v>0</v>
      </c>
    </row>
    <row r="1743" spans="1:11" s="77" customFormat="1">
      <c r="A1743" s="82">
        <v>2016</v>
      </c>
      <c r="B1743" s="82">
        <v>8834</v>
      </c>
      <c r="C1743" s="83" t="s">
        <v>513</v>
      </c>
      <c r="D1743" s="83" t="s">
        <v>504</v>
      </c>
      <c r="E1743" s="84">
        <v>15898</v>
      </c>
      <c r="F1743" s="85">
        <v>18.138000000000002</v>
      </c>
      <c r="G1743" s="84">
        <v>178.7</v>
      </c>
      <c r="H1743" s="86">
        <f t="shared" si="108"/>
        <v>515295.61018800008</v>
      </c>
      <c r="I1743" s="77">
        <f t="shared" si="109"/>
        <v>15898</v>
      </c>
      <c r="J1743" s="77">
        <f t="shared" si="110"/>
        <v>288357.924</v>
      </c>
      <c r="K1743" s="77">
        <f t="shared" si="111"/>
        <v>0</v>
      </c>
    </row>
    <row r="1744" spans="1:11" s="77" customFormat="1">
      <c r="A1744" s="82">
        <v>2016</v>
      </c>
      <c r="B1744" s="82">
        <v>8835</v>
      </c>
      <c r="C1744" s="83" t="s">
        <v>513</v>
      </c>
      <c r="D1744" s="83" t="s">
        <v>504</v>
      </c>
      <c r="E1744" s="84">
        <v>130086</v>
      </c>
      <c r="F1744" s="85">
        <v>17.582000000000001</v>
      </c>
      <c r="G1744" s="84">
        <v>185.4</v>
      </c>
      <c r="H1744" s="86">
        <f t="shared" si="108"/>
        <v>4240416.9844080005</v>
      </c>
      <c r="I1744" s="77">
        <f t="shared" si="109"/>
        <v>130086</v>
      </c>
      <c r="J1744" s="77">
        <f t="shared" si="110"/>
        <v>2287172.0520000001</v>
      </c>
      <c r="K1744" s="77">
        <f t="shared" si="111"/>
        <v>0</v>
      </c>
    </row>
    <row r="1745" spans="1:11" s="77" customFormat="1">
      <c r="A1745" s="82">
        <v>2016</v>
      </c>
      <c r="B1745" s="82">
        <v>8837</v>
      </c>
      <c r="C1745" s="83" t="s">
        <v>503</v>
      </c>
      <c r="D1745" s="83" t="s">
        <v>504</v>
      </c>
      <c r="E1745" s="84">
        <v>211321</v>
      </c>
      <c r="F1745" s="85">
        <v>25.216000000000001</v>
      </c>
      <c r="G1745" s="84">
        <v>252.1</v>
      </c>
      <c r="H1745" s="86">
        <f t="shared" si="108"/>
        <v>13433577.917056</v>
      </c>
      <c r="I1745" s="77">
        <f t="shared" si="109"/>
        <v>211321</v>
      </c>
      <c r="J1745" s="77">
        <f t="shared" si="110"/>
        <v>5328670.3360000001</v>
      </c>
      <c r="K1745" s="77">
        <f t="shared" si="111"/>
        <v>0</v>
      </c>
    </row>
    <row r="1746" spans="1:11" s="77" customFormat="1">
      <c r="A1746" s="82">
        <v>2016</v>
      </c>
      <c r="B1746" s="82">
        <v>8837</v>
      </c>
      <c r="C1746" s="83" t="s">
        <v>513</v>
      </c>
      <c r="D1746" s="83" t="s">
        <v>504</v>
      </c>
      <c r="E1746" s="84">
        <v>48467</v>
      </c>
      <c r="F1746" s="85">
        <v>17.686</v>
      </c>
      <c r="G1746" s="84">
        <v>214.2</v>
      </c>
      <c r="H1746" s="86">
        <f t="shared" si="108"/>
        <v>1836095.329404</v>
      </c>
      <c r="I1746" s="77">
        <f t="shared" si="109"/>
        <v>48467</v>
      </c>
      <c r="J1746" s="77">
        <f t="shared" si="110"/>
        <v>857187.36199999996</v>
      </c>
      <c r="K1746" s="77">
        <f t="shared" si="111"/>
        <v>0</v>
      </c>
    </row>
    <row r="1747" spans="1:11" s="77" customFormat="1">
      <c r="A1747" s="82">
        <v>2016</v>
      </c>
      <c r="B1747" s="82">
        <v>8837</v>
      </c>
      <c r="C1747" s="83" t="s">
        <v>513</v>
      </c>
      <c r="D1747" s="83" t="s">
        <v>504</v>
      </c>
      <c r="E1747" s="84">
        <v>31535</v>
      </c>
      <c r="F1747" s="85">
        <v>17.936</v>
      </c>
      <c r="G1747" s="84">
        <v>191.4</v>
      </c>
      <c r="H1747" s="86">
        <f t="shared" si="108"/>
        <v>1082580.90864</v>
      </c>
      <c r="I1747" s="77">
        <f t="shared" si="109"/>
        <v>31535</v>
      </c>
      <c r="J1747" s="77">
        <f t="shared" si="110"/>
        <v>565611.76</v>
      </c>
      <c r="K1747" s="77">
        <f t="shared" si="111"/>
        <v>0</v>
      </c>
    </row>
    <row r="1748" spans="1:11" s="77" customFormat="1">
      <c r="A1748" s="82">
        <v>2016</v>
      </c>
      <c r="B1748" s="82">
        <v>8837</v>
      </c>
      <c r="C1748" s="83" t="s">
        <v>513</v>
      </c>
      <c r="D1748" s="83" t="s">
        <v>504</v>
      </c>
      <c r="E1748" s="84">
        <v>235896</v>
      </c>
      <c r="F1748" s="85">
        <v>18.059999999999999</v>
      </c>
      <c r="G1748" s="84">
        <v>196.7</v>
      </c>
      <c r="H1748" s="86">
        <f t="shared" si="108"/>
        <v>8379974.2219199985</v>
      </c>
      <c r="I1748" s="77">
        <f t="shared" si="109"/>
        <v>235896</v>
      </c>
      <c r="J1748" s="77">
        <f t="shared" si="110"/>
        <v>4260281.76</v>
      </c>
      <c r="K1748" s="77">
        <f t="shared" si="111"/>
        <v>0</v>
      </c>
    </row>
    <row r="1749" spans="1:11" s="77" customFormat="1">
      <c r="A1749" s="82">
        <v>2016</v>
      </c>
      <c r="B1749" s="82">
        <v>8845</v>
      </c>
      <c r="C1749" s="83" t="s">
        <v>503</v>
      </c>
      <c r="D1749" s="83" t="s">
        <v>504</v>
      </c>
      <c r="E1749" s="84">
        <v>2089</v>
      </c>
      <c r="F1749" s="85">
        <v>19.172000000000001</v>
      </c>
      <c r="G1749" s="84" t="s">
        <v>514</v>
      </c>
      <c r="H1749" s="86" t="str">
        <f t="shared" si="108"/>
        <v/>
      </c>
      <c r="I1749" s="77" t="str">
        <f t="shared" si="109"/>
        <v/>
      </c>
      <c r="J1749" s="77" t="str">
        <f t="shared" si="110"/>
        <v/>
      </c>
      <c r="K1749" s="77">
        <f t="shared" si="111"/>
        <v>0</v>
      </c>
    </row>
    <row r="1750" spans="1:11" s="77" customFormat="1">
      <c r="A1750" s="82">
        <v>2016</v>
      </c>
      <c r="B1750" s="82">
        <v>8845</v>
      </c>
      <c r="C1750" s="83" t="s">
        <v>503</v>
      </c>
      <c r="D1750" s="83" t="s">
        <v>504</v>
      </c>
      <c r="E1750" s="84">
        <v>15253</v>
      </c>
      <c r="F1750" s="85">
        <v>23.277999999999999</v>
      </c>
      <c r="G1750" s="84" t="s">
        <v>514</v>
      </c>
      <c r="H1750" s="86" t="str">
        <f t="shared" si="108"/>
        <v/>
      </c>
      <c r="I1750" s="77" t="str">
        <f t="shared" si="109"/>
        <v/>
      </c>
      <c r="J1750" s="77" t="str">
        <f t="shared" si="110"/>
        <v/>
      </c>
      <c r="K1750" s="77">
        <f t="shared" si="111"/>
        <v>0</v>
      </c>
    </row>
    <row r="1751" spans="1:11" s="77" customFormat="1">
      <c r="A1751" s="82">
        <v>2016</v>
      </c>
      <c r="B1751" s="82">
        <v>8845</v>
      </c>
      <c r="C1751" s="83" t="s">
        <v>503</v>
      </c>
      <c r="D1751" s="83" t="s">
        <v>504</v>
      </c>
      <c r="E1751" s="84">
        <v>4154</v>
      </c>
      <c r="F1751" s="85">
        <v>23.524000000000001</v>
      </c>
      <c r="G1751" s="84" t="s">
        <v>514</v>
      </c>
      <c r="H1751" s="86" t="str">
        <f t="shared" si="108"/>
        <v/>
      </c>
      <c r="I1751" s="77" t="str">
        <f t="shared" si="109"/>
        <v/>
      </c>
      <c r="J1751" s="77" t="str">
        <f t="shared" si="110"/>
        <v/>
      </c>
      <c r="K1751" s="77">
        <f t="shared" si="111"/>
        <v>0</v>
      </c>
    </row>
    <row r="1752" spans="1:11" s="77" customFormat="1">
      <c r="A1752" s="82">
        <v>2016</v>
      </c>
      <c r="B1752" s="82">
        <v>8845</v>
      </c>
      <c r="C1752" s="83" t="s">
        <v>503</v>
      </c>
      <c r="D1752" s="83" t="s">
        <v>504</v>
      </c>
      <c r="E1752" s="84">
        <v>9956</v>
      </c>
      <c r="F1752" s="85">
        <v>25.03</v>
      </c>
      <c r="G1752" s="84" t="s">
        <v>514</v>
      </c>
      <c r="H1752" s="86" t="str">
        <f t="shared" si="108"/>
        <v/>
      </c>
      <c r="I1752" s="77" t="str">
        <f t="shared" si="109"/>
        <v/>
      </c>
      <c r="J1752" s="77" t="str">
        <f t="shared" si="110"/>
        <v/>
      </c>
      <c r="K1752" s="77">
        <f t="shared" si="111"/>
        <v>0</v>
      </c>
    </row>
    <row r="1753" spans="1:11" s="77" customFormat="1">
      <c r="A1753" s="82">
        <v>2016</v>
      </c>
      <c r="B1753" s="82">
        <v>8845</v>
      </c>
      <c r="C1753" s="83" t="s">
        <v>503</v>
      </c>
      <c r="D1753" s="83" t="s">
        <v>504</v>
      </c>
      <c r="E1753" s="84">
        <v>30575</v>
      </c>
      <c r="F1753" s="85">
        <v>22.24</v>
      </c>
      <c r="G1753" s="84" t="s">
        <v>514</v>
      </c>
      <c r="H1753" s="86" t="str">
        <f t="shared" si="108"/>
        <v/>
      </c>
      <c r="I1753" s="77" t="str">
        <f t="shared" si="109"/>
        <v/>
      </c>
      <c r="J1753" s="77" t="str">
        <f t="shared" si="110"/>
        <v/>
      </c>
      <c r="K1753" s="77">
        <f t="shared" si="111"/>
        <v>0</v>
      </c>
    </row>
    <row r="1754" spans="1:11" s="77" customFormat="1">
      <c r="A1754" s="82">
        <v>2016</v>
      </c>
      <c r="B1754" s="82">
        <v>8845</v>
      </c>
      <c r="C1754" s="83" t="s">
        <v>503</v>
      </c>
      <c r="D1754" s="83" t="s">
        <v>504</v>
      </c>
      <c r="E1754" s="84">
        <v>1767</v>
      </c>
      <c r="F1754" s="85">
        <v>15.956</v>
      </c>
      <c r="G1754" s="84" t="s">
        <v>514</v>
      </c>
      <c r="H1754" s="86" t="str">
        <f t="shared" si="108"/>
        <v/>
      </c>
      <c r="I1754" s="77" t="str">
        <f t="shared" si="109"/>
        <v/>
      </c>
      <c r="J1754" s="77" t="str">
        <f t="shared" si="110"/>
        <v/>
      </c>
      <c r="K1754" s="77">
        <f t="shared" si="111"/>
        <v>0</v>
      </c>
    </row>
    <row r="1755" spans="1:11" s="77" customFormat="1">
      <c r="A1755" s="82">
        <v>2016</v>
      </c>
      <c r="B1755" s="82">
        <v>8845</v>
      </c>
      <c r="C1755" s="83" t="s">
        <v>503</v>
      </c>
      <c r="D1755" s="83" t="s">
        <v>504</v>
      </c>
      <c r="E1755" s="84">
        <v>30340</v>
      </c>
      <c r="F1755" s="85">
        <v>25.847999999999999</v>
      </c>
      <c r="G1755" s="84" t="s">
        <v>514</v>
      </c>
      <c r="H1755" s="86" t="str">
        <f t="shared" si="108"/>
        <v/>
      </c>
      <c r="I1755" s="77" t="str">
        <f t="shared" si="109"/>
        <v/>
      </c>
      <c r="J1755" s="77" t="str">
        <f t="shared" si="110"/>
        <v/>
      </c>
      <c r="K1755" s="77">
        <f t="shared" si="111"/>
        <v>0</v>
      </c>
    </row>
    <row r="1756" spans="1:11" s="77" customFormat="1">
      <c r="A1756" s="82">
        <v>2016</v>
      </c>
      <c r="B1756" s="82">
        <v>8845</v>
      </c>
      <c r="C1756" s="83" t="s">
        <v>503</v>
      </c>
      <c r="D1756" s="83" t="s">
        <v>504</v>
      </c>
      <c r="E1756" s="84">
        <v>8185</v>
      </c>
      <c r="F1756" s="85">
        <v>23.698</v>
      </c>
      <c r="G1756" s="84" t="s">
        <v>514</v>
      </c>
      <c r="H1756" s="86" t="str">
        <f t="shared" si="108"/>
        <v/>
      </c>
      <c r="I1756" s="77" t="str">
        <f t="shared" si="109"/>
        <v/>
      </c>
      <c r="J1756" s="77" t="str">
        <f t="shared" si="110"/>
        <v/>
      </c>
      <c r="K1756" s="77">
        <f t="shared" si="111"/>
        <v>0</v>
      </c>
    </row>
    <row r="1757" spans="1:11" s="77" customFormat="1">
      <c r="A1757" s="82">
        <v>2016</v>
      </c>
      <c r="B1757" s="82">
        <v>8845</v>
      </c>
      <c r="C1757" s="83" t="s">
        <v>503</v>
      </c>
      <c r="D1757" s="83" t="s">
        <v>504</v>
      </c>
      <c r="E1757" s="84">
        <v>30076</v>
      </c>
      <c r="F1757" s="85">
        <v>26.024000000000001</v>
      </c>
      <c r="G1757" s="84" t="s">
        <v>514</v>
      </c>
      <c r="H1757" s="86" t="str">
        <f t="shared" si="108"/>
        <v/>
      </c>
      <c r="I1757" s="77" t="str">
        <f t="shared" si="109"/>
        <v/>
      </c>
      <c r="J1757" s="77" t="str">
        <f t="shared" si="110"/>
        <v/>
      </c>
      <c r="K1757" s="77">
        <f t="shared" si="111"/>
        <v>0</v>
      </c>
    </row>
    <row r="1758" spans="1:11" s="77" customFormat="1">
      <c r="A1758" s="82">
        <v>2016</v>
      </c>
      <c r="B1758" s="82">
        <v>8845</v>
      </c>
      <c r="C1758" s="83" t="s">
        <v>503</v>
      </c>
      <c r="D1758" s="83" t="s">
        <v>504</v>
      </c>
      <c r="E1758" s="84">
        <v>29578</v>
      </c>
      <c r="F1758" s="85">
        <v>25.984000000000002</v>
      </c>
      <c r="G1758" s="84" t="s">
        <v>514</v>
      </c>
      <c r="H1758" s="86" t="str">
        <f t="shared" si="108"/>
        <v/>
      </c>
      <c r="I1758" s="77" t="str">
        <f t="shared" si="109"/>
        <v/>
      </c>
      <c r="J1758" s="77" t="str">
        <f t="shared" si="110"/>
        <v/>
      </c>
      <c r="K1758" s="77">
        <f t="shared" si="111"/>
        <v>0</v>
      </c>
    </row>
    <row r="1759" spans="1:11" s="77" customFormat="1">
      <c r="A1759" s="82">
        <v>2016</v>
      </c>
      <c r="B1759" s="82">
        <v>8845</v>
      </c>
      <c r="C1759" s="83" t="s">
        <v>503</v>
      </c>
      <c r="D1759" s="83" t="s">
        <v>504</v>
      </c>
      <c r="E1759" s="84">
        <v>149748</v>
      </c>
      <c r="F1759" s="85">
        <v>26.085999999999999</v>
      </c>
      <c r="G1759" s="84" t="s">
        <v>514</v>
      </c>
      <c r="H1759" s="86" t="str">
        <f t="shared" si="108"/>
        <v/>
      </c>
      <c r="I1759" s="77" t="str">
        <f t="shared" si="109"/>
        <v/>
      </c>
      <c r="J1759" s="77" t="str">
        <f t="shared" si="110"/>
        <v/>
      </c>
      <c r="K1759" s="77">
        <f t="shared" si="111"/>
        <v>0</v>
      </c>
    </row>
    <row r="1760" spans="1:11" s="77" customFormat="1">
      <c r="A1760" s="82">
        <v>2016</v>
      </c>
      <c r="B1760" s="82">
        <v>8846</v>
      </c>
      <c r="C1760" s="83" t="s">
        <v>503</v>
      </c>
      <c r="D1760" s="83" t="s">
        <v>504</v>
      </c>
      <c r="E1760" s="84">
        <v>4022</v>
      </c>
      <c r="F1760" s="85">
        <v>19.904</v>
      </c>
      <c r="G1760" s="84" t="s">
        <v>514</v>
      </c>
      <c r="H1760" s="86" t="str">
        <f t="shared" si="108"/>
        <v/>
      </c>
      <c r="I1760" s="77" t="str">
        <f t="shared" si="109"/>
        <v/>
      </c>
      <c r="J1760" s="77" t="str">
        <f t="shared" si="110"/>
        <v/>
      </c>
      <c r="K1760" s="77">
        <f t="shared" si="111"/>
        <v>0</v>
      </c>
    </row>
    <row r="1761" spans="1:11" s="77" customFormat="1">
      <c r="A1761" s="82">
        <v>2016</v>
      </c>
      <c r="B1761" s="82">
        <v>8846</v>
      </c>
      <c r="C1761" s="83" t="s">
        <v>503</v>
      </c>
      <c r="D1761" s="83" t="s">
        <v>504</v>
      </c>
      <c r="E1761" s="84">
        <v>16278</v>
      </c>
      <c r="F1761" s="85">
        <v>21.696000000000002</v>
      </c>
      <c r="G1761" s="84" t="s">
        <v>514</v>
      </c>
      <c r="H1761" s="86" t="str">
        <f t="shared" si="108"/>
        <v/>
      </c>
      <c r="I1761" s="77" t="str">
        <f t="shared" si="109"/>
        <v/>
      </c>
      <c r="J1761" s="77" t="str">
        <f t="shared" si="110"/>
        <v/>
      </c>
      <c r="K1761" s="77">
        <f t="shared" si="111"/>
        <v>0</v>
      </c>
    </row>
    <row r="1762" spans="1:11" s="77" customFormat="1">
      <c r="A1762" s="82">
        <v>2016</v>
      </c>
      <c r="B1762" s="82">
        <v>8846</v>
      </c>
      <c r="C1762" s="83" t="s">
        <v>503</v>
      </c>
      <c r="D1762" s="83" t="s">
        <v>504</v>
      </c>
      <c r="E1762" s="84">
        <v>10445</v>
      </c>
      <c r="F1762" s="85">
        <v>22.024000000000001</v>
      </c>
      <c r="G1762" s="84" t="s">
        <v>514</v>
      </c>
      <c r="H1762" s="86" t="str">
        <f t="shared" si="108"/>
        <v/>
      </c>
      <c r="I1762" s="77" t="str">
        <f t="shared" si="109"/>
        <v/>
      </c>
      <c r="J1762" s="77" t="str">
        <f t="shared" si="110"/>
        <v/>
      </c>
      <c r="K1762" s="77">
        <f t="shared" si="111"/>
        <v>0</v>
      </c>
    </row>
    <row r="1763" spans="1:11" s="77" customFormat="1">
      <c r="A1763" s="82">
        <v>2016</v>
      </c>
      <c r="B1763" s="82">
        <v>8846</v>
      </c>
      <c r="C1763" s="83" t="s">
        <v>515</v>
      </c>
      <c r="D1763" s="83" t="s">
        <v>504</v>
      </c>
      <c r="E1763" s="84">
        <v>3526</v>
      </c>
      <c r="F1763" s="85">
        <v>15.042</v>
      </c>
      <c r="G1763" s="84" t="s">
        <v>514</v>
      </c>
      <c r="H1763" s="86" t="str">
        <f t="shared" si="108"/>
        <v/>
      </c>
      <c r="I1763" s="77" t="str">
        <f t="shared" si="109"/>
        <v/>
      </c>
      <c r="J1763" s="77" t="str">
        <f t="shared" si="110"/>
        <v/>
      </c>
      <c r="K1763" s="77">
        <f t="shared" si="111"/>
        <v>0</v>
      </c>
    </row>
    <row r="1764" spans="1:11" s="77" customFormat="1">
      <c r="A1764" s="82">
        <v>2016</v>
      </c>
      <c r="B1764" s="82">
        <v>8846</v>
      </c>
      <c r="C1764" s="83" t="s">
        <v>503</v>
      </c>
      <c r="D1764" s="83" t="s">
        <v>504</v>
      </c>
      <c r="E1764" s="84">
        <v>10008</v>
      </c>
      <c r="F1764" s="85">
        <v>24.963999999999999</v>
      </c>
      <c r="G1764" s="84" t="s">
        <v>514</v>
      </c>
      <c r="H1764" s="86" t="str">
        <f t="shared" si="108"/>
        <v/>
      </c>
      <c r="I1764" s="77" t="str">
        <f t="shared" si="109"/>
        <v/>
      </c>
      <c r="J1764" s="77" t="str">
        <f t="shared" si="110"/>
        <v/>
      </c>
      <c r="K1764" s="77">
        <f t="shared" si="111"/>
        <v>0</v>
      </c>
    </row>
    <row r="1765" spans="1:11" s="77" customFormat="1">
      <c r="A1765" s="82">
        <v>2016</v>
      </c>
      <c r="B1765" s="82">
        <v>8846</v>
      </c>
      <c r="C1765" s="83" t="s">
        <v>503</v>
      </c>
      <c r="D1765" s="83" t="s">
        <v>504</v>
      </c>
      <c r="E1765" s="84">
        <v>17931</v>
      </c>
      <c r="F1765" s="85">
        <v>23.452000000000002</v>
      </c>
      <c r="G1765" s="84" t="s">
        <v>514</v>
      </c>
      <c r="H1765" s="86" t="str">
        <f t="shared" si="108"/>
        <v/>
      </c>
      <c r="I1765" s="77" t="str">
        <f t="shared" si="109"/>
        <v/>
      </c>
      <c r="J1765" s="77" t="str">
        <f t="shared" si="110"/>
        <v/>
      </c>
      <c r="K1765" s="77">
        <f t="shared" si="111"/>
        <v>0</v>
      </c>
    </row>
    <row r="1766" spans="1:11" s="77" customFormat="1">
      <c r="A1766" s="82">
        <v>2016</v>
      </c>
      <c r="B1766" s="82">
        <v>8846</v>
      </c>
      <c r="C1766" s="83" t="s">
        <v>503</v>
      </c>
      <c r="D1766" s="83" t="s">
        <v>504</v>
      </c>
      <c r="E1766" s="84">
        <v>2726</v>
      </c>
      <c r="F1766" s="85">
        <v>23.696000000000002</v>
      </c>
      <c r="G1766" s="84" t="s">
        <v>514</v>
      </c>
      <c r="H1766" s="86" t="str">
        <f t="shared" si="108"/>
        <v/>
      </c>
      <c r="I1766" s="77" t="str">
        <f t="shared" si="109"/>
        <v/>
      </c>
      <c r="J1766" s="77" t="str">
        <f t="shared" si="110"/>
        <v/>
      </c>
      <c r="K1766" s="77">
        <f t="shared" si="111"/>
        <v>0</v>
      </c>
    </row>
    <row r="1767" spans="1:11" s="77" customFormat="1">
      <c r="A1767" s="82">
        <v>2016</v>
      </c>
      <c r="B1767" s="82">
        <v>8846</v>
      </c>
      <c r="C1767" s="83" t="s">
        <v>503</v>
      </c>
      <c r="D1767" s="83" t="s">
        <v>504</v>
      </c>
      <c r="E1767" s="84">
        <v>2070</v>
      </c>
      <c r="F1767" s="85">
        <v>24.256</v>
      </c>
      <c r="G1767" s="84" t="s">
        <v>514</v>
      </c>
      <c r="H1767" s="86" t="str">
        <f t="shared" si="108"/>
        <v/>
      </c>
      <c r="I1767" s="77" t="str">
        <f t="shared" si="109"/>
        <v/>
      </c>
      <c r="J1767" s="77" t="str">
        <f t="shared" si="110"/>
        <v/>
      </c>
      <c r="K1767" s="77">
        <f t="shared" si="111"/>
        <v>0</v>
      </c>
    </row>
    <row r="1768" spans="1:11" s="77" customFormat="1">
      <c r="A1768" s="82">
        <v>2016</v>
      </c>
      <c r="B1768" s="82">
        <v>8846</v>
      </c>
      <c r="C1768" s="83" t="s">
        <v>503</v>
      </c>
      <c r="D1768" s="83" t="s">
        <v>504</v>
      </c>
      <c r="E1768" s="84">
        <v>6221</v>
      </c>
      <c r="F1768" s="85">
        <v>17.829999999999998</v>
      </c>
      <c r="G1768" s="84" t="s">
        <v>514</v>
      </c>
      <c r="H1768" s="86" t="str">
        <f t="shared" si="108"/>
        <v/>
      </c>
      <c r="I1768" s="77" t="str">
        <f t="shared" si="109"/>
        <v/>
      </c>
      <c r="J1768" s="77" t="str">
        <f t="shared" si="110"/>
        <v/>
      </c>
      <c r="K1768" s="77">
        <f t="shared" si="111"/>
        <v>0</v>
      </c>
    </row>
    <row r="1769" spans="1:11" s="77" customFormat="1">
      <c r="A1769" s="82">
        <v>2016</v>
      </c>
      <c r="B1769" s="82">
        <v>8846</v>
      </c>
      <c r="C1769" s="83" t="s">
        <v>503</v>
      </c>
      <c r="D1769" s="83" t="s">
        <v>504</v>
      </c>
      <c r="E1769" s="84">
        <v>8529</v>
      </c>
      <c r="F1769" s="85">
        <v>22.88</v>
      </c>
      <c r="G1769" s="84" t="s">
        <v>514</v>
      </c>
      <c r="H1769" s="86" t="str">
        <f t="shared" si="108"/>
        <v/>
      </c>
      <c r="I1769" s="77" t="str">
        <f t="shared" si="109"/>
        <v/>
      </c>
      <c r="J1769" s="77" t="str">
        <f t="shared" si="110"/>
        <v/>
      </c>
      <c r="K1769" s="77">
        <f t="shared" si="111"/>
        <v>0</v>
      </c>
    </row>
    <row r="1770" spans="1:11" s="77" customFormat="1">
      <c r="A1770" s="82">
        <v>2016</v>
      </c>
      <c r="B1770" s="82">
        <v>8846</v>
      </c>
      <c r="C1770" s="83" t="s">
        <v>503</v>
      </c>
      <c r="D1770" s="83" t="s">
        <v>504</v>
      </c>
      <c r="E1770" s="84">
        <v>6976</v>
      </c>
      <c r="F1770" s="85">
        <v>23.338000000000001</v>
      </c>
      <c r="G1770" s="84" t="s">
        <v>514</v>
      </c>
      <c r="H1770" s="86" t="str">
        <f t="shared" si="108"/>
        <v/>
      </c>
      <c r="I1770" s="77" t="str">
        <f t="shared" si="109"/>
        <v/>
      </c>
      <c r="J1770" s="77" t="str">
        <f t="shared" si="110"/>
        <v/>
      </c>
      <c r="K1770" s="77">
        <f t="shared" si="111"/>
        <v>0</v>
      </c>
    </row>
    <row r="1771" spans="1:11" s="77" customFormat="1">
      <c r="A1771" s="82">
        <v>2016</v>
      </c>
      <c r="B1771" s="82">
        <v>8846</v>
      </c>
      <c r="C1771" s="83" t="s">
        <v>515</v>
      </c>
      <c r="D1771" s="83" t="s">
        <v>504</v>
      </c>
      <c r="E1771" s="84">
        <v>4161</v>
      </c>
      <c r="F1771" s="85">
        <v>17.021999999999998</v>
      </c>
      <c r="G1771" s="84" t="s">
        <v>514</v>
      </c>
      <c r="H1771" s="86" t="str">
        <f t="shared" si="108"/>
        <v/>
      </c>
      <c r="I1771" s="77" t="str">
        <f t="shared" si="109"/>
        <v/>
      </c>
      <c r="J1771" s="77" t="str">
        <f t="shared" si="110"/>
        <v/>
      </c>
      <c r="K1771" s="77">
        <f t="shared" si="111"/>
        <v>0</v>
      </c>
    </row>
    <row r="1772" spans="1:11" s="77" customFormat="1">
      <c r="A1772" s="82">
        <v>2016</v>
      </c>
      <c r="B1772" s="82">
        <v>8846</v>
      </c>
      <c r="C1772" s="83" t="s">
        <v>503</v>
      </c>
      <c r="D1772" s="83" t="s">
        <v>504</v>
      </c>
      <c r="E1772" s="84">
        <v>44513</v>
      </c>
      <c r="F1772" s="85">
        <v>26.032</v>
      </c>
      <c r="G1772" s="84" t="s">
        <v>514</v>
      </c>
      <c r="H1772" s="86" t="str">
        <f t="shared" si="108"/>
        <v/>
      </c>
      <c r="I1772" s="77" t="str">
        <f t="shared" si="109"/>
        <v/>
      </c>
      <c r="J1772" s="77" t="str">
        <f t="shared" si="110"/>
        <v/>
      </c>
      <c r="K1772" s="77">
        <f t="shared" si="111"/>
        <v>0</v>
      </c>
    </row>
    <row r="1773" spans="1:11" s="77" customFormat="1">
      <c r="A1773" s="82">
        <v>2016</v>
      </c>
      <c r="B1773" s="82">
        <v>8846</v>
      </c>
      <c r="C1773" s="83" t="s">
        <v>503</v>
      </c>
      <c r="D1773" s="83" t="s">
        <v>504</v>
      </c>
      <c r="E1773" s="84">
        <v>88969</v>
      </c>
      <c r="F1773" s="85">
        <v>26.06</v>
      </c>
      <c r="G1773" s="84" t="s">
        <v>514</v>
      </c>
      <c r="H1773" s="86" t="str">
        <f t="shared" si="108"/>
        <v/>
      </c>
      <c r="I1773" s="77" t="str">
        <f t="shared" si="109"/>
        <v/>
      </c>
      <c r="J1773" s="77" t="str">
        <f t="shared" si="110"/>
        <v/>
      </c>
      <c r="K1773" s="77">
        <f t="shared" si="111"/>
        <v>0</v>
      </c>
    </row>
    <row r="1774" spans="1:11" s="77" customFormat="1">
      <c r="A1774" s="82">
        <v>2016</v>
      </c>
      <c r="B1774" s="82">
        <v>8846</v>
      </c>
      <c r="C1774" s="83" t="s">
        <v>515</v>
      </c>
      <c r="D1774" s="83" t="s">
        <v>504</v>
      </c>
      <c r="E1774" s="84">
        <v>3778</v>
      </c>
      <c r="F1774" s="85">
        <v>18.196000000000002</v>
      </c>
      <c r="G1774" s="84" t="s">
        <v>514</v>
      </c>
      <c r="H1774" s="86" t="str">
        <f t="shared" si="108"/>
        <v/>
      </c>
      <c r="I1774" s="77" t="str">
        <f t="shared" si="109"/>
        <v/>
      </c>
      <c r="J1774" s="77" t="str">
        <f t="shared" si="110"/>
        <v/>
      </c>
      <c r="K1774" s="77">
        <f t="shared" si="111"/>
        <v>0</v>
      </c>
    </row>
    <row r="1775" spans="1:11" s="77" customFormat="1">
      <c r="A1775" s="82">
        <v>2016</v>
      </c>
      <c r="B1775" s="82">
        <v>8846</v>
      </c>
      <c r="C1775" s="83" t="s">
        <v>503</v>
      </c>
      <c r="D1775" s="83" t="s">
        <v>504</v>
      </c>
      <c r="E1775" s="84">
        <v>2521</v>
      </c>
      <c r="F1775" s="85">
        <v>21.946000000000002</v>
      </c>
      <c r="G1775" s="84" t="s">
        <v>514</v>
      </c>
      <c r="H1775" s="86" t="str">
        <f t="shared" si="108"/>
        <v/>
      </c>
      <c r="I1775" s="77" t="str">
        <f t="shared" si="109"/>
        <v/>
      </c>
      <c r="J1775" s="77" t="str">
        <f t="shared" si="110"/>
        <v/>
      </c>
      <c r="K1775" s="77">
        <f t="shared" si="111"/>
        <v>0</v>
      </c>
    </row>
    <row r="1776" spans="1:11" s="77" customFormat="1">
      <c r="A1776" s="82">
        <v>2016</v>
      </c>
      <c r="B1776" s="82">
        <v>8846</v>
      </c>
      <c r="C1776" s="83" t="s">
        <v>503</v>
      </c>
      <c r="D1776" s="83" t="s">
        <v>504</v>
      </c>
      <c r="E1776" s="84">
        <v>3780</v>
      </c>
      <c r="F1776" s="85">
        <v>22.475999999999999</v>
      </c>
      <c r="G1776" s="84" t="s">
        <v>514</v>
      </c>
      <c r="H1776" s="86" t="str">
        <f t="shared" si="108"/>
        <v/>
      </c>
      <c r="I1776" s="77" t="str">
        <f t="shared" si="109"/>
        <v/>
      </c>
      <c r="J1776" s="77" t="str">
        <f t="shared" si="110"/>
        <v/>
      </c>
      <c r="K1776" s="77">
        <f t="shared" si="111"/>
        <v>0</v>
      </c>
    </row>
    <row r="1777" spans="1:11" s="77" customFormat="1">
      <c r="A1777" s="82">
        <v>2016</v>
      </c>
      <c r="B1777" s="82">
        <v>8846</v>
      </c>
      <c r="C1777" s="83" t="s">
        <v>503</v>
      </c>
      <c r="D1777" s="83" t="s">
        <v>504</v>
      </c>
      <c r="E1777" s="84">
        <v>2019</v>
      </c>
      <c r="F1777" s="85">
        <v>23.635999999999999</v>
      </c>
      <c r="G1777" s="84" t="s">
        <v>514</v>
      </c>
      <c r="H1777" s="86" t="str">
        <f t="shared" si="108"/>
        <v/>
      </c>
      <c r="I1777" s="77" t="str">
        <f t="shared" si="109"/>
        <v/>
      </c>
      <c r="J1777" s="77" t="str">
        <f t="shared" si="110"/>
        <v/>
      </c>
      <c r="K1777" s="77">
        <f t="shared" si="111"/>
        <v>0</v>
      </c>
    </row>
    <row r="1778" spans="1:11" s="77" customFormat="1">
      <c r="A1778" s="82">
        <v>2016</v>
      </c>
      <c r="B1778" s="82">
        <v>8848</v>
      </c>
      <c r="C1778" s="83" t="s">
        <v>503</v>
      </c>
      <c r="D1778" s="83" t="s">
        <v>504</v>
      </c>
      <c r="E1778" s="84">
        <v>30441</v>
      </c>
      <c r="F1778" s="85">
        <v>25.975999999999999</v>
      </c>
      <c r="G1778" s="84">
        <v>175.4</v>
      </c>
      <c r="H1778" s="86">
        <f t="shared" si="108"/>
        <v>1386949.9196639999</v>
      </c>
      <c r="I1778" s="77">
        <f t="shared" si="109"/>
        <v>30441</v>
      </c>
      <c r="J1778" s="77">
        <f t="shared" si="110"/>
        <v>790735.41599999997</v>
      </c>
      <c r="K1778" s="77">
        <f t="shared" si="111"/>
        <v>0</v>
      </c>
    </row>
    <row r="1779" spans="1:11" s="77" customFormat="1">
      <c r="A1779" s="82">
        <v>2016</v>
      </c>
      <c r="B1779" s="82">
        <v>8851</v>
      </c>
      <c r="C1779" s="83" t="s">
        <v>503</v>
      </c>
      <c r="D1779" s="83" t="s">
        <v>504</v>
      </c>
      <c r="E1779" s="84">
        <v>3657</v>
      </c>
      <c r="F1779" s="85">
        <v>22.34</v>
      </c>
      <c r="G1779" s="84">
        <v>266.8</v>
      </c>
      <c r="H1779" s="86">
        <f t="shared" si="108"/>
        <v>217968.60984000002</v>
      </c>
      <c r="I1779" s="77">
        <f t="shared" si="109"/>
        <v>3657</v>
      </c>
      <c r="J1779" s="77">
        <f t="shared" si="110"/>
        <v>81697.38</v>
      </c>
      <c r="K1779" s="77">
        <f t="shared" si="111"/>
        <v>0</v>
      </c>
    </row>
    <row r="1780" spans="1:11" s="77" customFormat="1">
      <c r="A1780" s="82">
        <v>2016</v>
      </c>
      <c r="B1780" s="82">
        <v>8851</v>
      </c>
      <c r="C1780" s="83" t="s">
        <v>503</v>
      </c>
      <c r="D1780" s="83" t="s">
        <v>504</v>
      </c>
      <c r="E1780" s="84">
        <v>3316</v>
      </c>
      <c r="F1780" s="85">
        <v>22.43</v>
      </c>
      <c r="G1780" s="84">
        <v>242.3</v>
      </c>
      <c r="H1780" s="86">
        <f t="shared" si="108"/>
        <v>180217.60324</v>
      </c>
      <c r="I1780" s="77">
        <f t="shared" si="109"/>
        <v>3316</v>
      </c>
      <c r="J1780" s="77">
        <f t="shared" si="110"/>
        <v>74377.88</v>
      </c>
      <c r="K1780" s="77">
        <f t="shared" si="111"/>
        <v>0</v>
      </c>
    </row>
    <row r="1781" spans="1:11" s="77" customFormat="1">
      <c r="A1781" s="82">
        <v>2016</v>
      </c>
      <c r="B1781" s="82">
        <v>8851</v>
      </c>
      <c r="C1781" s="83" t="s">
        <v>503</v>
      </c>
      <c r="D1781" s="83" t="s">
        <v>504</v>
      </c>
      <c r="E1781" s="84">
        <v>20395</v>
      </c>
      <c r="F1781" s="85">
        <v>23</v>
      </c>
      <c r="G1781" s="84">
        <v>268.5</v>
      </c>
      <c r="H1781" s="86">
        <f t="shared" si="108"/>
        <v>1259493.2250000001</v>
      </c>
      <c r="I1781" s="77">
        <f t="shared" si="109"/>
        <v>20395</v>
      </c>
      <c r="J1781" s="77">
        <f t="shared" si="110"/>
        <v>469085</v>
      </c>
      <c r="K1781" s="77">
        <f t="shared" si="111"/>
        <v>0</v>
      </c>
    </row>
    <row r="1782" spans="1:11" s="77" customFormat="1">
      <c r="A1782" s="82">
        <v>2016</v>
      </c>
      <c r="B1782" s="82">
        <v>8851</v>
      </c>
      <c r="C1782" s="83" t="s">
        <v>503</v>
      </c>
      <c r="D1782" s="83" t="s">
        <v>504</v>
      </c>
      <c r="E1782" s="84">
        <v>9631</v>
      </c>
      <c r="F1782" s="85">
        <v>22.94</v>
      </c>
      <c r="G1782" s="84">
        <v>253.7</v>
      </c>
      <c r="H1782" s="86">
        <f t="shared" si="108"/>
        <v>560512.45018000004</v>
      </c>
      <c r="I1782" s="77">
        <f t="shared" si="109"/>
        <v>9631</v>
      </c>
      <c r="J1782" s="77">
        <f t="shared" si="110"/>
        <v>220935.14</v>
      </c>
      <c r="K1782" s="77">
        <f t="shared" si="111"/>
        <v>0</v>
      </c>
    </row>
    <row r="1783" spans="1:11" s="77" customFormat="1">
      <c r="A1783" s="82">
        <v>2016</v>
      </c>
      <c r="B1783" s="82">
        <v>8852</v>
      </c>
      <c r="C1783" s="83" t="s">
        <v>513</v>
      </c>
      <c r="D1783" s="83" t="s">
        <v>504</v>
      </c>
      <c r="E1783" s="84">
        <v>16655</v>
      </c>
      <c r="F1783" s="85">
        <v>17.55</v>
      </c>
      <c r="G1783" s="84">
        <v>188.2</v>
      </c>
      <c r="H1783" s="86">
        <f t="shared" si="108"/>
        <v>550099.6605</v>
      </c>
      <c r="I1783" s="77">
        <f t="shared" si="109"/>
        <v>16655</v>
      </c>
      <c r="J1783" s="77">
        <f t="shared" si="110"/>
        <v>292295.25</v>
      </c>
      <c r="K1783" s="77">
        <f t="shared" si="111"/>
        <v>0</v>
      </c>
    </row>
    <row r="1784" spans="1:11" s="77" customFormat="1">
      <c r="A1784" s="82">
        <v>2016</v>
      </c>
      <c r="B1784" s="82">
        <v>8852</v>
      </c>
      <c r="C1784" s="83" t="s">
        <v>513</v>
      </c>
      <c r="D1784" s="83" t="s">
        <v>504</v>
      </c>
      <c r="E1784" s="84">
        <v>32726</v>
      </c>
      <c r="F1784" s="85">
        <v>18.03</v>
      </c>
      <c r="G1784" s="84">
        <v>187.4</v>
      </c>
      <c r="H1784" s="86">
        <f t="shared" si="108"/>
        <v>1105753.2877200001</v>
      </c>
      <c r="I1784" s="77">
        <f t="shared" si="109"/>
        <v>32726</v>
      </c>
      <c r="J1784" s="77">
        <f t="shared" si="110"/>
        <v>590049.78</v>
      </c>
      <c r="K1784" s="77">
        <f t="shared" si="111"/>
        <v>0</v>
      </c>
    </row>
    <row r="1785" spans="1:11" s="77" customFormat="1">
      <c r="A1785" s="82">
        <v>2016</v>
      </c>
      <c r="B1785" s="82">
        <v>8852</v>
      </c>
      <c r="C1785" s="83" t="s">
        <v>513</v>
      </c>
      <c r="D1785" s="83" t="s">
        <v>504</v>
      </c>
      <c r="E1785" s="84">
        <v>324972</v>
      </c>
      <c r="F1785" s="85">
        <v>17.521999999999998</v>
      </c>
      <c r="G1785" s="84">
        <v>202.4</v>
      </c>
      <c r="H1785" s="86">
        <f t="shared" si="108"/>
        <v>11524978.593215998</v>
      </c>
      <c r="I1785" s="77">
        <f t="shared" si="109"/>
        <v>324972</v>
      </c>
      <c r="J1785" s="77">
        <f t="shared" si="110"/>
        <v>5694159.3839999996</v>
      </c>
      <c r="K1785" s="77">
        <f t="shared" si="111"/>
        <v>0</v>
      </c>
    </row>
    <row r="1786" spans="1:11" s="77" customFormat="1">
      <c r="A1786" s="82">
        <v>2016</v>
      </c>
      <c r="B1786" s="82">
        <v>8852</v>
      </c>
      <c r="C1786" s="83" t="s">
        <v>513</v>
      </c>
      <c r="D1786" s="83" t="s">
        <v>504</v>
      </c>
      <c r="E1786" s="84">
        <v>81106</v>
      </c>
      <c r="F1786" s="85">
        <v>17.934000000000001</v>
      </c>
      <c r="G1786" s="84">
        <v>186.7</v>
      </c>
      <c r="H1786" s="86">
        <f t="shared" si="108"/>
        <v>2715654.1924680001</v>
      </c>
      <c r="I1786" s="77">
        <f t="shared" si="109"/>
        <v>81106</v>
      </c>
      <c r="J1786" s="77">
        <f t="shared" si="110"/>
        <v>1454555.0040000002</v>
      </c>
      <c r="K1786" s="77">
        <f t="shared" si="111"/>
        <v>0</v>
      </c>
    </row>
    <row r="1787" spans="1:11" s="77" customFormat="1">
      <c r="A1787" s="82">
        <v>2016</v>
      </c>
      <c r="B1787" s="82">
        <v>10017</v>
      </c>
      <c r="C1787" s="83" t="s">
        <v>503</v>
      </c>
      <c r="D1787" s="83" t="s">
        <v>504</v>
      </c>
      <c r="E1787" s="84">
        <v>3100</v>
      </c>
      <c r="F1787" s="85">
        <v>25</v>
      </c>
      <c r="G1787" s="84" t="s">
        <v>514</v>
      </c>
      <c r="H1787" s="86" t="str">
        <f t="shared" si="108"/>
        <v/>
      </c>
      <c r="I1787" s="77" t="str">
        <f t="shared" si="109"/>
        <v/>
      </c>
      <c r="J1787" s="77" t="str">
        <f t="shared" si="110"/>
        <v/>
      </c>
      <c r="K1787" s="77">
        <f t="shared" si="111"/>
        <v>0</v>
      </c>
    </row>
    <row r="1788" spans="1:11" s="77" customFormat="1">
      <c r="A1788" s="82">
        <v>2016</v>
      </c>
      <c r="B1788" s="82">
        <v>10025</v>
      </c>
      <c r="C1788" s="83" t="s">
        <v>503</v>
      </c>
      <c r="D1788" s="83" t="s">
        <v>504</v>
      </c>
      <c r="E1788" s="84">
        <v>8213</v>
      </c>
      <c r="F1788" s="85">
        <v>26.15</v>
      </c>
      <c r="G1788" s="84" t="s">
        <v>514</v>
      </c>
      <c r="H1788" s="86" t="str">
        <f t="shared" si="108"/>
        <v/>
      </c>
      <c r="I1788" s="77" t="str">
        <f t="shared" si="109"/>
        <v/>
      </c>
      <c r="J1788" s="77" t="str">
        <f t="shared" si="110"/>
        <v/>
      </c>
      <c r="K1788" s="77">
        <f t="shared" si="111"/>
        <v>0</v>
      </c>
    </row>
    <row r="1789" spans="1:11" s="77" customFormat="1">
      <c r="A1789" s="82">
        <v>2016</v>
      </c>
      <c r="B1789" s="82">
        <v>10025</v>
      </c>
      <c r="C1789" s="83" t="s">
        <v>503</v>
      </c>
      <c r="D1789" s="83" t="s">
        <v>504</v>
      </c>
      <c r="E1789" s="84">
        <v>7913</v>
      </c>
      <c r="F1789" s="85">
        <v>25.48</v>
      </c>
      <c r="G1789" s="84" t="s">
        <v>514</v>
      </c>
      <c r="H1789" s="86" t="str">
        <f t="shared" si="108"/>
        <v/>
      </c>
      <c r="I1789" s="77" t="str">
        <f t="shared" si="109"/>
        <v/>
      </c>
      <c r="J1789" s="77" t="str">
        <f t="shared" si="110"/>
        <v/>
      </c>
      <c r="K1789" s="77">
        <f t="shared" si="111"/>
        <v>0</v>
      </c>
    </row>
    <row r="1790" spans="1:11" s="77" customFormat="1">
      <c r="A1790" s="82">
        <v>2016</v>
      </c>
      <c r="B1790" s="82">
        <v>10043</v>
      </c>
      <c r="C1790" s="83" t="s">
        <v>503</v>
      </c>
      <c r="D1790" s="83" t="s">
        <v>504</v>
      </c>
      <c r="E1790" s="84">
        <v>23410</v>
      </c>
      <c r="F1790" s="85">
        <v>25.36</v>
      </c>
      <c r="G1790" s="84" t="s">
        <v>514</v>
      </c>
      <c r="H1790" s="86" t="str">
        <f t="shared" si="108"/>
        <v/>
      </c>
      <c r="I1790" s="77" t="str">
        <f t="shared" si="109"/>
        <v/>
      </c>
      <c r="J1790" s="77" t="str">
        <f t="shared" si="110"/>
        <v/>
      </c>
      <c r="K1790" s="77">
        <f t="shared" si="111"/>
        <v>0</v>
      </c>
    </row>
    <row r="1791" spans="1:11" s="77" customFormat="1">
      <c r="A1791" s="82">
        <v>2016</v>
      </c>
      <c r="B1791" s="82">
        <v>10151</v>
      </c>
      <c r="C1791" s="83" t="s">
        <v>515</v>
      </c>
      <c r="D1791" s="83" t="s">
        <v>504</v>
      </c>
      <c r="E1791" s="84">
        <v>7704</v>
      </c>
      <c r="F1791" s="85">
        <v>18.97</v>
      </c>
      <c r="G1791" s="84" t="s">
        <v>514</v>
      </c>
      <c r="H1791" s="86" t="str">
        <f t="shared" si="108"/>
        <v/>
      </c>
      <c r="I1791" s="77" t="str">
        <f t="shared" si="109"/>
        <v/>
      </c>
      <c r="J1791" s="77" t="str">
        <f t="shared" si="110"/>
        <v/>
      </c>
      <c r="K1791" s="77">
        <f t="shared" si="111"/>
        <v>0</v>
      </c>
    </row>
    <row r="1792" spans="1:11" s="77" customFormat="1">
      <c r="A1792" s="82">
        <v>2016</v>
      </c>
      <c r="B1792" s="82">
        <v>10151</v>
      </c>
      <c r="C1792" s="83" t="s">
        <v>515</v>
      </c>
      <c r="D1792" s="83" t="s">
        <v>504</v>
      </c>
      <c r="E1792" s="84">
        <v>7664</v>
      </c>
      <c r="F1792" s="85">
        <v>16.135999999999999</v>
      </c>
      <c r="G1792" s="84" t="s">
        <v>514</v>
      </c>
      <c r="H1792" s="86" t="str">
        <f t="shared" si="108"/>
        <v/>
      </c>
      <c r="I1792" s="77" t="str">
        <f t="shared" si="109"/>
        <v/>
      </c>
      <c r="J1792" s="77" t="str">
        <f t="shared" si="110"/>
        <v/>
      </c>
      <c r="K1792" s="77">
        <f t="shared" si="111"/>
        <v>0</v>
      </c>
    </row>
    <row r="1793" spans="1:11" s="77" customFormat="1">
      <c r="A1793" s="82">
        <v>2016</v>
      </c>
      <c r="B1793" s="82">
        <v>10151</v>
      </c>
      <c r="C1793" s="83" t="s">
        <v>515</v>
      </c>
      <c r="D1793" s="83" t="s">
        <v>504</v>
      </c>
      <c r="E1793" s="84">
        <v>3398</v>
      </c>
      <c r="F1793" s="85">
        <v>16.431999999999999</v>
      </c>
      <c r="G1793" s="84" t="s">
        <v>514</v>
      </c>
      <c r="H1793" s="86" t="str">
        <f t="shared" si="108"/>
        <v/>
      </c>
      <c r="I1793" s="77" t="str">
        <f t="shared" si="109"/>
        <v/>
      </c>
      <c r="J1793" s="77" t="str">
        <f t="shared" si="110"/>
        <v/>
      </c>
      <c r="K1793" s="77">
        <f t="shared" si="111"/>
        <v>0</v>
      </c>
    </row>
    <row r="1794" spans="1:11" s="77" customFormat="1">
      <c r="A1794" s="82">
        <v>2016</v>
      </c>
      <c r="B1794" s="82">
        <v>10151</v>
      </c>
      <c r="C1794" s="83" t="s">
        <v>515</v>
      </c>
      <c r="D1794" s="83" t="s">
        <v>504</v>
      </c>
      <c r="E1794" s="84">
        <v>3099</v>
      </c>
      <c r="F1794" s="85">
        <v>8.3879999999999999</v>
      </c>
      <c r="G1794" s="84" t="s">
        <v>514</v>
      </c>
      <c r="H1794" s="86" t="str">
        <f t="shared" si="108"/>
        <v/>
      </c>
      <c r="I1794" s="77" t="str">
        <f t="shared" si="109"/>
        <v/>
      </c>
      <c r="J1794" s="77" t="str">
        <f t="shared" si="110"/>
        <v/>
      </c>
      <c r="K1794" s="77">
        <f t="shared" si="111"/>
        <v>0</v>
      </c>
    </row>
    <row r="1795" spans="1:11" s="77" customFormat="1">
      <c r="A1795" s="82">
        <v>2016</v>
      </c>
      <c r="B1795" s="82">
        <v>10151</v>
      </c>
      <c r="C1795" s="83" t="s">
        <v>515</v>
      </c>
      <c r="D1795" s="83" t="s">
        <v>504</v>
      </c>
      <c r="E1795" s="84">
        <v>10106</v>
      </c>
      <c r="F1795" s="85">
        <v>16.135999999999999</v>
      </c>
      <c r="G1795" s="84" t="s">
        <v>514</v>
      </c>
      <c r="H1795" s="86" t="str">
        <f t="shared" si="108"/>
        <v/>
      </c>
      <c r="I1795" s="77" t="str">
        <f t="shared" si="109"/>
        <v/>
      </c>
      <c r="J1795" s="77" t="str">
        <f t="shared" si="110"/>
        <v/>
      </c>
      <c r="K1795" s="77">
        <f t="shared" si="111"/>
        <v>0</v>
      </c>
    </row>
    <row r="1796" spans="1:11" s="77" customFormat="1">
      <c r="A1796" s="82">
        <v>2016</v>
      </c>
      <c r="B1796" s="82">
        <v>10151</v>
      </c>
      <c r="C1796" s="83" t="s">
        <v>515</v>
      </c>
      <c r="D1796" s="83" t="s">
        <v>504</v>
      </c>
      <c r="E1796" s="84">
        <v>2969</v>
      </c>
      <c r="F1796" s="85">
        <v>17.846</v>
      </c>
      <c r="G1796" s="84" t="s">
        <v>514</v>
      </c>
      <c r="H1796" s="86" t="str">
        <f t="shared" si="108"/>
        <v/>
      </c>
      <c r="I1796" s="77" t="str">
        <f t="shared" si="109"/>
        <v/>
      </c>
      <c r="J1796" s="77" t="str">
        <f t="shared" si="110"/>
        <v/>
      </c>
      <c r="K1796" s="77">
        <f t="shared" si="111"/>
        <v>0</v>
      </c>
    </row>
    <row r="1797" spans="1:11" s="77" customFormat="1">
      <c r="A1797" s="82">
        <v>2016</v>
      </c>
      <c r="B1797" s="82">
        <v>10151</v>
      </c>
      <c r="C1797" s="83" t="s">
        <v>515</v>
      </c>
      <c r="D1797" s="83" t="s">
        <v>504</v>
      </c>
      <c r="E1797" s="84">
        <v>857</v>
      </c>
      <c r="F1797" s="85">
        <v>16.135999999999999</v>
      </c>
      <c r="G1797" s="84" t="s">
        <v>514</v>
      </c>
      <c r="H1797" s="86" t="str">
        <f t="shared" si="108"/>
        <v/>
      </c>
      <c r="I1797" s="77" t="str">
        <f t="shared" si="109"/>
        <v/>
      </c>
      <c r="J1797" s="77" t="str">
        <f t="shared" si="110"/>
        <v/>
      </c>
      <c r="K1797" s="77">
        <f t="shared" si="111"/>
        <v>0</v>
      </c>
    </row>
    <row r="1798" spans="1:11" s="77" customFormat="1">
      <c r="A1798" s="82">
        <v>2016</v>
      </c>
      <c r="B1798" s="82">
        <v>10151</v>
      </c>
      <c r="C1798" s="83" t="s">
        <v>515</v>
      </c>
      <c r="D1798" s="83" t="s">
        <v>504</v>
      </c>
      <c r="E1798" s="84">
        <v>431</v>
      </c>
      <c r="F1798" s="85">
        <v>8.1039999999999992</v>
      </c>
      <c r="G1798" s="84" t="s">
        <v>514</v>
      </c>
      <c r="H1798" s="86" t="str">
        <f t="shared" si="108"/>
        <v/>
      </c>
      <c r="I1798" s="77" t="str">
        <f t="shared" si="109"/>
        <v/>
      </c>
      <c r="J1798" s="77" t="str">
        <f t="shared" si="110"/>
        <v/>
      </c>
      <c r="K1798" s="77">
        <f t="shared" si="111"/>
        <v>0</v>
      </c>
    </row>
    <row r="1799" spans="1:11" s="77" customFormat="1">
      <c r="A1799" s="82">
        <v>2016</v>
      </c>
      <c r="B1799" s="82">
        <v>10208</v>
      </c>
      <c r="C1799" s="83" t="s">
        <v>503</v>
      </c>
      <c r="D1799" s="83" t="s">
        <v>504</v>
      </c>
      <c r="E1799" s="84">
        <v>3105</v>
      </c>
      <c r="F1799" s="85">
        <v>22.98</v>
      </c>
      <c r="G1799" s="84" t="s">
        <v>514</v>
      </c>
      <c r="H1799" s="86" t="str">
        <f t="shared" ref="H1799:H1862" si="112">IF(I1799="","",G1799/100*F1799*E1799)</f>
        <v/>
      </c>
      <c r="I1799" s="77" t="str">
        <f t="shared" ref="I1799:I1862" si="113">IF(OR(G1799=".",F1799=".",E1799="."),"",E1799)</f>
        <v/>
      </c>
      <c r="J1799" s="77" t="str">
        <f t="shared" ref="J1799:J1862" si="114">IF(I1799="","",F1799*I1799)</f>
        <v/>
      </c>
      <c r="K1799" s="77">
        <f t="shared" ref="K1799:K1862" si="115">IF(C1799="LIG",1,0)</f>
        <v>0</v>
      </c>
    </row>
    <row r="1800" spans="1:11" s="77" customFormat="1">
      <c r="A1800" s="82">
        <v>2016</v>
      </c>
      <c r="B1800" s="82">
        <v>10234</v>
      </c>
      <c r="C1800" s="83" t="s">
        <v>503</v>
      </c>
      <c r="D1800" s="83" t="s">
        <v>504</v>
      </c>
      <c r="E1800" s="84">
        <v>9181</v>
      </c>
      <c r="F1800" s="85">
        <v>22.5</v>
      </c>
      <c r="G1800" s="84" t="s">
        <v>514</v>
      </c>
      <c r="H1800" s="86" t="str">
        <f t="shared" si="112"/>
        <v/>
      </c>
      <c r="I1800" s="77" t="str">
        <f t="shared" si="113"/>
        <v/>
      </c>
      <c r="J1800" s="77" t="str">
        <f t="shared" si="114"/>
        <v/>
      </c>
      <c r="K1800" s="77">
        <f t="shared" si="115"/>
        <v>0</v>
      </c>
    </row>
    <row r="1801" spans="1:11" s="77" customFormat="1">
      <c r="A1801" s="82">
        <v>2016</v>
      </c>
      <c r="B1801" s="82">
        <v>10234</v>
      </c>
      <c r="C1801" s="83" t="s">
        <v>513</v>
      </c>
      <c r="D1801" s="83" t="s">
        <v>504</v>
      </c>
      <c r="E1801" s="84">
        <v>10788</v>
      </c>
      <c r="F1801" s="85">
        <v>17.100000000000001</v>
      </c>
      <c r="G1801" s="84" t="s">
        <v>514</v>
      </c>
      <c r="H1801" s="86" t="str">
        <f t="shared" si="112"/>
        <v/>
      </c>
      <c r="I1801" s="77" t="str">
        <f t="shared" si="113"/>
        <v/>
      </c>
      <c r="J1801" s="77" t="str">
        <f t="shared" si="114"/>
        <v/>
      </c>
      <c r="K1801" s="77">
        <f t="shared" si="115"/>
        <v>0</v>
      </c>
    </row>
    <row r="1802" spans="1:11" s="77" customFormat="1">
      <c r="A1802" s="82">
        <v>2016</v>
      </c>
      <c r="B1802" s="82">
        <v>10244</v>
      </c>
      <c r="C1802" s="83" t="s">
        <v>503</v>
      </c>
      <c r="D1802" s="83" t="s">
        <v>504</v>
      </c>
      <c r="E1802" s="84">
        <v>23287</v>
      </c>
      <c r="F1802" s="85">
        <v>22.591999999999999</v>
      </c>
      <c r="G1802" s="84" t="s">
        <v>514</v>
      </c>
      <c r="H1802" s="86" t="str">
        <f t="shared" si="112"/>
        <v/>
      </c>
      <c r="I1802" s="77" t="str">
        <f t="shared" si="113"/>
        <v/>
      </c>
      <c r="J1802" s="77" t="str">
        <f t="shared" si="114"/>
        <v/>
      </c>
      <c r="K1802" s="77">
        <f t="shared" si="115"/>
        <v>0</v>
      </c>
    </row>
    <row r="1803" spans="1:11" s="77" customFormat="1">
      <c r="A1803" s="82">
        <v>2016</v>
      </c>
      <c r="B1803" s="82">
        <v>10477</v>
      </c>
      <c r="C1803" s="83" t="s">
        <v>513</v>
      </c>
      <c r="D1803" s="83" t="s">
        <v>504</v>
      </c>
      <c r="E1803" s="84">
        <v>14813</v>
      </c>
      <c r="F1803" s="85">
        <v>17.149999999999999</v>
      </c>
      <c r="G1803" s="84" t="s">
        <v>514</v>
      </c>
      <c r="H1803" s="86" t="str">
        <f t="shared" si="112"/>
        <v/>
      </c>
      <c r="I1803" s="77" t="str">
        <f t="shared" si="113"/>
        <v/>
      </c>
      <c r="J1803" s="77" t="str">
        <f t="shared" si="114"/>
        <v/>
      </c>
      <c r="K1803" s="77">
        <f t="shared" si="115"/>
        <v>0</v>
      </c>
    </row>
    <row r="1804" spans="1:11" s="77" customFormat="1">
      <c r="A1804" s="82">
        <v>2016</v>
      </c>
      <c r="B1804" s="82">
        <v>10495</v>
      </c>
      <c r="C1804" s="83" t="s">
        <v>503</v>
      </c>
      <c r="D1804" s="83" t="s">
        <v>504</v>
      </c>
      <c r="E1804" s="84">
        <v>6070</v>
      </c>
      <c r="F1804" s="85">
        <v>25.2</v>
      </c>
      <c r="G1804" s="84" t="s">
        <v>514</v>
      </c>
      <c r="H1804" s="86" t="str">
        <f t="shared" si="112"/>
        <v/>
      </c>
      <c r="I1804" s="77" t="str">
        <f t="shared" si="113"/>
        <v/>
      </c>
      <c r="J1804" s="77" t="str">
        <f t="shared" si="114"/>
        <v/>
      </c>
      <c r="K1804" s="77">
        <f t="shared" si="115"/>
        <v>0</v>
      </c>
    </row>
    <row r="1805" spans="1:11" s="77" customFormat="1">
      <c r="A1805" s="82">
        <v>2016</v>
      </c>
      <c r="B1805" s="82">
        <v>10566</v>
      </c>
      <c r="C1805" s="83" t="s">
        <v>503</v>
      </c>
      <c r="D1805" s="83" t="s">
        <v>504</v>
      </c>
      <c r="E1805" s="84">
        <v>112</v>
      </c>
      <c r="F1805" s="85">
        <v>26</v>
      </c>
      <c r="G1805" s="84" t="s">
        <v>514</v>
      </c>
      <c r="H1805" s="86" t="str">
        <f t="shared" si="112"/>
        <v/>
      </c>
      <c r="I1805" s="77" t="str">
        <f t="shared" si="113"/>
        <v/>
      </c>
      <c r="J1805" s="77" t="str">
        <f t="shared" si="114"/>
        <v/>
      </c>
      <c r="K1805" s="77">
        <f t="shared" si="115"/>
        <v>0</v>
      </c>
    </row>
    <row r="1806" spans="1:11" s="77" customFormat="1">
      <c r="A1806" s="82">
        <v>2016</v>
      </c>
      <c r="B1806" s="82">
        <v>10566</v>
      </c>
      <c r="C1806" s="83" t="s">
        <v>503</v>
      </c>
      <c r="D1806" s="83" t="s">
        <v>504</v>
      </c>
      <c r="E1806" s="84">
        <v>8615</v>
      </c>
      <c r="F1806" s="85">
        <v>27.74</v>
      </c>
      <c r="G1806" s="84" t="s">
        <v>514</v>
      </c>
      <c r="H1806" s="86" t="str">
        <f t="shared" si="112"/>
        <v/>
      </c>
      <c r="I1806" s="77" t="str">
        <f t="shared" si="113"/>
        <v/>
      </c>
      <c r="J1806" s="77" t="str">
        <f t="shared" si="114"/>
        <v/>
      </c>
      <c r="K1806" s="77">
        <f t="shared" si="115"/>
        <v>0</v>
      </c>
    </row>
    <row r="1807" spans="1:11" s="77" customFormat="1">
      <c r="A1807" s="82">
        <v>2016</v>
      </c>
      <c r="B1807" s="82">
        <v>10671</v>
      </c>
      <c r="C1807" s="83" t="s">
        <v>503</v>
      </c>
      <c r="D1807" s="83" t="s">
        <v>504</v>
      </c>
      <c r="E1807" s="84">
        <v>32317</v>
      </c>
      <c r="F1807" s="85">
        <v>20.75</v>
      </c>
      <c r="G1807" s="84" t="s">
        <v>514</v>
      </c>
      <c r="H1807" s="86" t="str">
        <f t="shared" si="112"/>
        <v/>
      </c>
      <c r="I1807" s="77" t="str">
        <f t="shared" si="113"/>
        <v/>
      </c>
      <c r="J1807" s="77" t="str">
        <f t="shared" si="114"/>
        <v/>
      </c>
      <c r="K1807" s="77">
        <f t="shared" si="115"/>
        <v>0</v>
      </c>
    </row>
    <row r="1808" spans="1:11" s="77" customFormat="1">
      <c r="A1808" s="82">
        <v>2016</v>
      </c>
      <c r="B1808" s="82">
        <v>10671</v>
      </c>
      <c r="C1808" s="83" t="s">
        <v>513</v>
      </c>
      <c r="D1808" s="83" t="s">
        <v>504</v>
      </c>
      <c r="E1808" s="84">
        <v>28021</v>
      </c>
      <c r="F1808" s="85">
        <v>16.920000000000002</v>
      </c>
      <c r="G1808" s="84" t="s">
        <v>514</v>
      </c>
      <c r="H1808" s="86" t="str">
        <f t="shared" si="112"/>
        <v/>
      </c>
      <c r="I1808" s="77" t="str">
        <f t="shared" si="113"/>
        <v/>
      </c>
      <c r="J1808" s="77" t="str">
        <f t="shared" si="114"/>
        <v/>
      </c>
      <c r="K1808" s="77">
        <f t="shared" si="115"/>
        <v>0</v>
      </c>
    </row>
    <row r="1809" spans="1:11" s="77" customFormat="1">
      <c r="A1809" s="82">
        <v>2016</v>
      </c>
      <c r="B1809" s="82">
        <v>10671</v>
      </c>
      <c r="C1809" s="83" t="s">
        <v>503</v>
      </c>
      <c r="D1809" s="83" t="s">
        <v>504</v>
      </c>
      <c r="E1809" s="84">
        <v>786</v>
      </c>
      <c r="F1809" s="85">
        <v>17.27</v>
      </c>
      <c r="G1809" s="84" t="s">
        <v>514</v>
      </c>
      <c r="H1809" s="86" t="str">
        <f t="shared" si="112"/>
        <v/>
      </c>
      <c r="I1809" s="77" t="str">
        <f t="shared" si="113"/>
        <v/>
      </c>
      <c r="J1809" s="77" t="str">
        <f t="shared" si="114"/>
        <v/>
      </c>
      <c r="K1809" s="77">
        <f t="shared" si="115"/>
        <v>0</v>
      </c>
    </row>
    <row r="1810" spans="1:11" s="77" customFormat="1">
      <c r="A1810" s="82">
        <v>2016</v>
      </c>
      <c r="B1810" s="82">
        <v>10671</v>
      </c>
      <c r="C1810" s="83" t="s">
        <v>503</v>
      </c>
      <c r="D1810" s="83" t="s">
        <v>504</v>
      </c>
      <c r="E1810" s="84">
        <v>7990</v>
      </c>
      <c r="F1810" s="85">
        <v>19.5</v>
      </c>
      <c r="G1810" s="84" t="s">
        <v>514</v>
      </c>
      <c r="H1810" s="86" t="str">
        <f t="shared" si="112"/>
        <v/>
      </c>
      <c r="I1810" s="77" t="str">
        <f t="shared" si="113"/>
        <v/>
      </c>
      <c r="J1810" s="77" t="str">
        <f t="shared" si="114"/>
        <v/>
      </c>
      <c r="K1810" s="77">
        <f t="shared" si="115"/>
        <v>0</v>
      </c>
    </row>
    <row r="1811" spans="1:11" s="77" customFormat="1">
      <c r="A1811" s="82">
        <v>2016</v>
      </c>
      <c r="B1811" s="82">
        <v>10673</v>
      </c>
      <c r="C1811" s="83" t="s">
        <v>503</v>
      </c>
      <c r="D1811" s="83" t="s">
        <v>504</v>
      </c>
      <c r="E1811" s="84">
        <v>63131</v>
      </c>
      <c r="F1811" s="85">
        <v>20.202000000000002</v>
      </c>
      <c r="G1811" s="84" t="s">
        <v>514</v>
      </c>
      <c r="H1811" s="86" t="str">
        <f t="shared" si="112"/>
        <v/>
      </c>
      <c r="I1811" s="77" t="str">
        <f t="shared" si="113"/>
        <v/>
      </c>
      <c r="J1811" s="77" t="str">
        <f t="shared" si="114"/>
        <v/>
      </c>
      <c r="K1811" s="77">
        <f t="shared" si="115"/>
        <v>0</v>
      </c>
    </row>
    <row r="1812" spans="1:11" s="77" customFormat="1">
      <c r="A1812" s="82">
        <v>2016</v>
      </c>
      <c r="B1812" s="82">
        <v>10678</v>
      </c>
      <c r="C1812" s="83" t="s">
        <v>503</v>
      </c>
      <c r="D1812" s="83" t="s">
        <v>504</v>
      </c>
      <c r="E1812" s="84">
        <v>44328</v>
      </c>
      <c r="F1812" s="85">
        <v>22.29</v>
      </c>
      <c r="G1812" s="84" t="s">
        <v>514</v>
      </c>
      <c r="H1812" s="86" t="str">
        <f t="shared" si="112"/>
        <v/>
      </c>
      <c r="I1812" s="77" t="str">
        <f t="shared" si="113"/>
        <v/>
      </c>
      <c r="J1812" s="77" t="str">
        <f t="shared" si="114"/>
        <v/>
      </c>
      <c r="K1812" s="77">
        <f t="shared" si="115"/>
        <v>0</v>
      </c>
    </row>
    <row r="1813" spans="1:11" s="77" customFormat="1">
      <c r="A1813" s="82">
        <v>2016</v>
      </c>
      <c r="B1813" s="82">
        <v>10678</v>
      </c>
      <c r="C1813" s="83" t="s">
        <v>503</v>
      </c>
      <c r="D1813" s="83" t="s">
        <v>504</v>
      </c>
      <c r="E1813" s="84">
        <v>6623</v>
      </c>
      <c r="F1813" s="85">
        <v>26.18</v>
      </c>
      <c r="G1813" s="84" t="s">
        <v>514</v>
      </c>
      <c r="H1813" s="86" t="str">
        <f t="shared" si="112"/>
        <v/>
      </c>
      <c r="I1813" s="77" t="str">
        <f t="shared" si="113"/>
        <v/>
      </c>
      <c r="J1813" s="77" t="str">
        <f t="shared" si="114"/>
        <v/>
      </c>
      <c r="K1813" s="77">
        <f t="shared" si="115"/>
        <v>0</v>
      </c>
    </row>
    <row r="1814" spans="1:11" s="77" customFormat="1">
      <c r="A1814" s="82">
        <v>2016</v>
      </c>
      <c r="B1814" s="82">
        <v>10678</v>
      </c>
      <c r="C1814" s="83" t="s">
        <v>503</v>
      </c>
      <c r="D1814" s="83" t="s">
        <v>504</v>
      </c>
      <c r="E1814" s="84">
        <v>2514</v>
      </c>
      <c r="F1814" s="85">
        <v>22.27</v>
      </c>
      <c r="G1814" s="84" t="s">
        <v>514</v>
      </c>
      <c r="H1814" s="86" t="str">
        <f t="shared" si="112"/>
        <v/>
      </c>
      <c r="I1814" s="77" t="str">
        <f t="shared" si="113"/>
        <v/>
      </c>
      <c r="J1814" s="77" t="str">
        <f t="shared" si="114"/>
        <v/>
      </c>
      <c r="K1814" s="77">
        <f t="shared" si="115"/>
        <v>0</v>
      </c>
    </row>
    <row r="1815" spans="1:11" s="77" customFormat="1">
      <c r="A1815" s="82">
        <v>2016</v>
      </c>
      <c r="B1815" s="82">
        <v>10684</v>
      </c>
      <c r="C1815" s="83" t="s">
        <v>503</v>
      </c>
      <c r="D1815" s="83" t="s">
        <v>504</v>
      </c>
      <c r="E1815" s="84">
        <v>21847</v>
      </c>
      <c r="F1815" s="85">
        <v>23.207999999999998</v>
      </c>
      <c r="G1815" s="84" t="s">
        <v>514</v>
      </c>
      <c r="H1815" s="86" t="str">
        <f t="shared" si="112"/>
        <v/>
      </c>
      <c r="I1815" s="77" t="str">
        <f t="shared" si="113"/>
        <v/>
      </c>
      <c r="J1815" s="77" t="str">
        <f t="shared" si="114"/>
        <v/>
      </c>
      <c r="K1815" s="77">
        <f t="shared" si="115"/>
        <v>0</v>
      </c>
    </row>
    <row r="1816" spans="1:11" s="77" customFormat="1">
      <c r="A1816" s="82">
        <v>2016</v>
      </c>
      <c r="B1816" s="82">
        <v>10864</v>
      </c>
      <c r="C1816" s="83" t="s">
        <v>503</v>
      </c>
      <c r="D1816" s="83" t="s">
        <v>504</v>
      </c>
      <c r="E1816" s="84">
        <v>32593</v>
      </c>
      <c r="F1816" s="85">
        <v>21.8</v>
      </c>
      <c r="G1816" s="84" t="s">
        <v>514</v>
      </c>
      <c r="H1816" s="86" t="str">
        <f t="shared" si="112"/>
        <v/>
      </c>
      <c r="I1816" s="77" t="str">
        <f t="shared" si="113"/>
        <v/>
      </c>
      <c r="J1816" s="77" t="str">
        <f t="shared" si="114"/>
        <v/>
      </c>
      <c r="K1816" s="77">
        <f t="shared" si="115"/>
        <v>0</v>
      </c>
    </row>
    <row r="1817" spans="1:11" s="77" customFormat="1">
      <c r="A1817" s="82">
        <v>2016</v>
      </c>
      <c r="B1817" s="82">
        <v>10864</v>
      </c>
      <c r="C1817" s="83" t="s">
        <v>513</v>
      </c>
      <c r="D1817" s="83" t="s">
        <v>504</v>
      </c>
      <c r="E1817" s="84">
        <v>63890</v>
      </c>
      <c r="F1817" s="85">
        <v>17.5</v>
      </c>
      <c r="G1817" s="84" t="s">
        <v>514</v>
      </c>
      <c r="H1817" s="86" t="str">
        <f t="shared" si="112"/>
        <v/>
      </c>
      <c r="I1817" s="77" t="str">
        <f t="shared" si="113"/>
        <v/>
      </c>
      <c r="J1817" s="77" t="str">
        <f t="shared" si="114"/>
        <v/>
      </c>
      <c r="K1817" s="77">
        <f t="shared" si="115"/>
        <v>0</v>
      </c>
    </row>
    <row r="1818" spans="1:11" s="77" customFormat="1">
      <c r="A1818" s="82">
        <v>2016</v>
      </c>
      <c r="B1818" s="82">
        <v>10865</v>
      </c>
      <c r="C1818" s="83" t="s">
        <v>503</v>
      </c>
      <c r="D1818" s="83" t="s">
        <v>504</v>
      </c>
      <c r="E1818" s="84">
        <v>7414</v>
      </c>
      <c r="F1818" s="85">
        <v>21.1</v>
      </c>
      <c r="G1818" s="84" t="s">
        <v>514</v>
      </c>
      <c r="H1818" s="86" t="str">
        <f t="shared" si="112"/>
        <v/>
      </c>
      <c r="I1818" s="77" t="str">
        <f t="shared" si="113"/>
        <v/>
      </c>
      <c r="J1818" s="77" t="str">
        <f t="shared" si="114"/>
        <v/>
      </c>
      <c r="K1818" s="77">
        <f t="shared" si="115"/>
        <v>0</v>
      </c>
    </row>
    <row r="1819" spans="1:11" s="77" customFormat="1">
      <c r="A1819" s="82">
        <v>2016</v>
      </c>
      <c r="B1819" s="82">
        <v>10865</v>
      </c>
      <c r="C1819" s="83" t="s">
        <v>503</v>
      </c>
      <c r="D1819" s="83" t="s">
        <v>504</v>
      </c>
      <c r="E1819" s="84">
        <v>67442</v>
      </c>
      <c r="F1819" s="85">
        <v>21.7</v>
      </c>
      <c r="G1819" s="84" t="s">
        <v>514</v>
      </c>
      <c r="H1819" s="86" t="str">
        <f t="shared" si="112"/>
        <v/>
      </c>
      <c r="I1819" s="77" t="str">
        <f t="shared" si="113"/>
        <v/>
      </c>
      <c r="J1819" s="77" t="str">
        <f t="shared" si="114"/>
        <v/>
      </c>
      <c r="K1819" s="77">
        <f t="shared" si="115"/>
        <v>0</v>
      </c>
    </row>
    <row r="1820" spans="1:11" s="77" customFormat="1">
      <c r="A1820" s="82">
        <v>2016</v>
      </c>
      <c r="B1820" s="82">
        <v>10865</v>
      </c>
      <c r="C1820" s="83" t="s">
        <v>503</v>
      </c>
      <c r="D1820" s="83" t="s">
        <v>504</v>
      </c>
      <c r="E1820" s="84">
        <v>30583</v>
      </c>
      <c r="F1820" s="85">
        <v>21.1</v>
      </c>
      <c r="G1820" s="84" t="s">
        <v>514</v>
      </c>
      <c r="H1820" s="86" t="str">
        <f t="shared" si="112"/>
        <v/>
      </c>
      <c r="I1820" s="77" t="str">
        <f t="shared" si="113"/>
        <v/>
      </c>
      <c r="J1820" s="77" t="str">
        <f t="shared" si="114"/>
        <v/>
      </c>
      <c r="K1820" s="77">
        <f t="shared" si="115"/>
        <v>0</v>
      </c>
    </row>
    <row r="1821" spans="1:11" s="77" customFormat="1">
      <c r="A1821" s="82">
        <v>2016</v>
      </c>
      <c r="B1821" s="82">
        <v>10865</v>
      </c>
      <c r="C1821" s="83" t="s">
        <v>513</v>
      </c>
      <c r="D1821" s="83" t="s">
        <v>504</v>
      </c>
      <c r="E1821" s="84">
        <v>32843</v>
      </c>
      <c r="F1821" s="85">
        <v>17.7</v>
      </c>
      <c r="G1821" s="84" t="s">
        <v>514</v>
      </c>
      <c r="H1821" s="86" t="str">
        <f t="shared" si="112"/>
        <v/>
      </c>
      <c r="I1821" s="77" t="str">
        <f t="shared" si="113"/>
        <v/>
      </c>
      <c r="J1821" s="77" t="str">
        <f t="shared" si="114"/>
        <v/>
      </c>
      <c r="K1821" s="77">
        <f t="shared" si="115"/>
        <v>0</v>
      </c>
    </row>
    <row r="1822" spans="1:11" s="77" customFormat="1">
      <c r="A1822" s="82">
        <v>2016</v>
      </c>
      <c r="B1822" s="82">
        <v>10865</v>
      </c>
      <c r="C1822" s="83" t="s">
        <v>513</v>
      </c>
      <c r="D1822" s="83" t="s">
        <v>504</v>
      </c>
      <c r="E1822" s="84">
        <v>15896</v>
      </c>
      <c r="F1822" s="85">
        <v>17.5</v>
      </c>
      <c r="G1822" s="84" t="s">
        <v>514</v>
      </c>
      <c r="H1822" s="86" t="str">
        <f t="shared" si="112"/>
        <v/>
      </c>
      <c r="I1822" s="77" t="str">
        <f t="shared" si="113"/>
        <v/>
      </c>
      <c r="J1822" s="77" t="str">
        <f t="shared" si="114"/>
        <v/>
      </c>
      <c r="K1822" s="77">
        <f t="shared" si="115"/>
        <v>0</v>
      </c>
    </row>
    <row r="1823" spans="1:11" s="77" customFormat="1">
      <c r="A1823" s="82">
        <v>2016</v>
      </c>
      <c r="B1823" s="82">
        <v>50282</v>
      </c>
      <c r="C1823" s="83" t="s">
        <v>503</v>
      </c>
      <c r="D1823" s="83" t="s">
        <v>504</v>
      </c>
      <c r="E1823" s="84">
        <v>4044</v>
      </c>
      <c r="F1823" s="85">
        <v>20.82</v>
      </c>
      <c r="G1823" s="84" t="s">
        <v>514</v>
      </c>
      <c r="H1823" s="86" t="str">
        <f t="shared" si="112"/>
        <v/>
      </c>
      <c r="I1823" s="77" t="str">
        <f t="shared" si="113"/>
        <v/>
      </c>
      <c r="J1823" s="77" t="str">
        <f t="shared" si="114"/>
        <v/>
      </c>
      <c r="K1823" s="77">
        <f t="shared" si="115"/>
        <v>0</v>
      </c>
    </row>
    <row r="1824" spans="1:11" s="77" customFormat="1">
      <c r="A1824" s="82">
        <v>2016</v>
      </c>
      <c r="B1824" s="82">
        <v>50282</v>
      </c>
      <c r="C1824" s="83" t="s">
        <v>503</v>
      </c>
      <c r="D1824" s="83" t="s">
        <v>504</v>
      </c>
      <c r="E1824" s="84">
        <v>11333</v>
      </c>
      <c r="F1824" s="85">
        <v>21.7</v>
      </c>
      <c r="G1824" s="84" t="s">
        <v>514</v>
      </c>
      <c r="H1824" s="86" t="str">
        <f t="shared" si="112"/>
        <v/>
      </c>
      <c r="I1824" s="77" t="str">
        <f t="shared" si="113"/>
        <v/>
      </c>
      <c r="J1824" s="77" t="str">
        <f t="shared" si="114"/>
        <v/>
      </c>
      <c r="K1824" s="77">
        <f t="shared" si="115"/>
        <v>0</v>
      </c>
    </row>
    <row r="1825" spans="1:11" s="77" customFormat="1">
      <c r="A1825" s="82">
        <v>2016</v>
      </c>
      <c r="B1825" s="82">
        <v>50282</v>
      </c>
      <c r="C1825" s="83" t="s">
        <v>503</v>
      </c>
      <c r="D1825" s="83" t="s">
        <v>504</v>
      </c>
      <c r="E1825" s="84">
        <v>5978</v>
      </c>
      <c r="F1825" s="85">
        <v>22.37</v>
      </c>
      <c r="G1825" s="84" t="s">
        <v>514</v>
      </c>
      <c r="H1825" s="86" t="str">
        <f t="shared" si="112"/>
        <v/>
      </c>
      <c r="I1825" s="77" t="str">
        <f t="shared" si="113"/>
        <v/>
      </c>
      <c r="J1825" s="77" t="str">
        <f t="shared" si="114"/>
        <v/>
      </c>
      <c r="K1825" s="77">
        <f t="shared" si="115"/>
        <v>0</v>
      </c>
    </row>
    <row r="1826" spans="1:11" s="77" customFormat="1">
      <c r="A1826" s="82">
        <v>2016</v>
      </c>
      <c r="B1826" s="82">
        <v>50296</v>
      </c>
      <c r="C1826" s="83" t="s">
        <v>503</v>
      </c>
      <c r="D1826" s="83" t="s">
        <v>504</v>
      </c>
      <c r="E1826" s="84">
        <v>567</v>
      </c>
      <c r="F1826" s="85">
        <v>26.4</v>
      </c>
      <c r="G1826" s="84" t="s">
        <v>514</v>
      </c>
      <c r="H1826" s="86" t="str">
        <f t="shared" si="112"/>
        <v/>
      </c>
      <c r="I1826" s="77" t="str">
        <f t="shared" si="113"/>
        <v/>
      </c>
      <c r="J1826" s="77" t="str">
        <f t="shared" si="114"/>
        <v/>
      </c>
      <c r="K1826" s="77">
        <f t="shared" si="115"/>
        <v>0</v>
      </c>
    </row>
    <row r="1827" spans="1:11" s="77" customFormat="1">
      <c r="A1827" s="82">
        <v>2016</v>
      </c>
      <c r="B1827" s="82">
        <v>50447</v>
      </c>
      <c r="C1827" s="83" t="s">
        <v>503</v>
      </c>
      <c r="D1827" s="83" t="s">
        <v>504</v>
      </c>
      <c r="E1827" s="84">
        <v>1459</v>
      </c>
      <c r="F1827" s="85">
        <v>25.24</v>
      </c>
      <c r="G1827" s="84" t="s">
        <v>514</v>
      </c>
      <c r="H1827" s="86" t="str">
        <f t="shared" si="112"/>
        <v/>
      </c>
      <c r="I1827" s="77" t="str">
        <f t="shared" si="113"/>
        <v/>
      </c>
      <c r="J1827" s="77" t="str">
        <f t="shared" si="114"/>
        <v/>
      </c>
      <c r="K1827" s="77">
        <f t="shared" si="115"/>
        <v>0</v>
      </c>
    </row>
    <row r="1828" spans="1:11" s="77" customFormat="1">
      <c r="A1828" s="82">
        <v>2016</v>
      </c>
      <c r="B1828" s="82">
        <v>50481</v>
      </c>
      <c r="C1828" s="83" t="s">
        <v>503</v>
      </c>
      <c r="D1828" s="83" t="s">
        <v>504</v>
      </c>
      <c r="E1828" s="84">
        <v>13916</v>
      </c>
      <c r="F1828" s="85">
        <v>26.14</v>
      </c>
      <c r="G1828" s="84" t="s">
        <v>514</v>
      </c>
      <c r="H1828" s="86" t="str">
        <f t="shared" si="112"/>
        <v/>
      </c>
      <c r="I1828" s="77" t="str">
        <f t="shared" si="113"/>
        <v/>
      </c>
      <c r="J1828" s="77" t="str">
        <f t="shared" si="114"/>
        <v/>
      </c>
      <c r="K1828" s="77">
        <f t="shared" si="115"/>
        <v>0</v>
      </c>
    </row>
    <row r="1829" spans="1:11" s="77" customFormat="1">
      <c r="A1829" s="82">
        <v>2016</v>
      </c>
      <c r="B1829" s="82">
        <v>50481</v>
      </c>
      <c r="C1829" s="83" t="s">
        <v>503</v>
      </c>
      <c r="D1829" s="83" t="s">
        <v>504</v>
      </c>
      <c r="E1829" s="84">
        <v>31552</v>
      </c>
      <c r="F1829" s="85">
        <v>25.79</v>
      </c>
      <c r="G1829" s="84" t="s">
        <v>514</v>
      </c>
      <c r="H1829" s="86" t="str">
        <f t="shared" si="112"/>
        <v/>
      </c>
      <c r="I1829" s="77" t="str">
        <f t="shared" si="113"/>
        <v/>
      </c>
      <c r="J1829" s="77" t="str">
        <f t="shared" si="114"/>
        <v/>
      </c>
      <c r="K1829" s="77">
        <f t="shared" si="115"/>
        <v>0</v>
      </c>
    </row>
    <row r="1830" spans="1:11" s="77" customFormat="1">
      <c r="A1830" s="82">
        <v>2016</v>
      </c>
      <c r="B1830" s="82">
        <v>50481</v>
      </c>
      <c r="C1830" s="83" t="s">
        <v>503</v>
      </c>
      <c r="D1830" s="83" t="s">
        <v>504</v>
      </c>
      <c r="E1830" s="84">
        <v>16551</v>
      </c>
      <c r="F1830" s="85">
        <v>21.98</v>
      </c>
      <c r="G1830" s="84" t="s">
        <v>514</v>
      </c>
      <c r="H1830" s="86" t="str">
        <f t="shared" si="112"/>
        <v/>
      </c>
      <c r="I1830" s="77" t="str">
        <f t="shared" si="113"/>
        <v/>
      </c>
      <c r="J1830" s="77" t="str">
        <f t="shared" si="114"/>
        <v/>
      </c>
      <c r="K1830" s="77">
        <f t="shared" si="115"/>
        <v>0</v>
      </c>
    </row>
    <row r="1831" spans="1:11" s="77" customFormat="1">
      <c r="A1831" s="82">
        <v>2016</v>
      </c>
      <c r="B1831" s="82">
        <v>50481</v>
      </c>
      <c r="C1831" s="83" t="s">
        <v>503</v>
      </c>
      <c r="D1831" s="83" t="s">
        <v>504</v>
      </c>
      <c r="E1831" s="84">
        <v>18230</v>
      </c>
      <c r="F1831" s="85">
        <v>25.69</v>
      </c>
      <c r="G1831" s="84" t="s">
        <v>514</v>
      </c>
      <c r="H1831" s="86" t="str">
        <f t="shared" si="112"/>
        <v/>
      </c>
      <c r="I1831" s="77" t="str">
        <f t="shared" si="113"/>
        <v/>
      </c>
      <c r="J1831" s="77" t="str">
        <f t="shared" si="114"/>
        <v/>
      </c>
      <c r="K1831" s="77">
        <f t="shared" si="115"/>
        <v>0</v>
      </c>
    </row>
    <row r="1832" spans="1:11" s="77" customFormat="1">
      <c r="A1832" s="82">
        <v>2016</v>
      </c>
      <c r="B1832" s="82">
        <v>50481</v>
      </c>
      <c r="C1832" s="83" t="s">
        <v>503</v>
      </c>
      <c r="D1832" s="83" t="s">
        <v>504</v>
      </c>
      <c r="E1832" s="84">
        <v>27316</v>
      </c>
      <c r="F1832" s="85">
        <v>26.96</v>
      </c>
      <c r="G1832" s="84" t="s">
        <v>514</v>
      </c>
      <c r="H1832" s="86" t="str">
        <f t="shared" si="112"/>
        <v/>
      </c>
      <c r="I1832" s="77" t="str">
        <f t="shared" si="113"/>
        <v/>
      </c>
      <c r="J1832" s="77" t="str">
        <f t="shared" si="114"/>
        <v/>
      </c>
      <c r="K1832" s="77">
        <f t="shared" si="115"/>
        <v>0</v>
      </c>
    </row>
    <row r="1833" spans="1:11" s="77" customFormat="1">
      <c r="A1833" s="82">
        <v>2016</v>
      </c>
      <c r="B1833" s="82">
        <v>50481</v>
      </c>
      <c r="C1833" s="83" t="s">
        <v>503</v>
      </c>
      <c r="D1833" s="83" t="s">
        <v>504</v>
      </c>
      <c r="E1833" s="84">
        <v>8985</v>
      </c>
      <c r="F1833" s="85">
        <v>26.25</v>
      </c>
      <c r="G1833" s="84" t="s">
        <v>514</v>
      </c>
      <c r="H1833" s="86" t="str">
        <f t="shared" si="112"/>
        <v/>
      </c>
      <c r="I1833" s="77" t="str">
        <f t="shared" si="113"/>
        <v/>
      </c>
      <c r="J1833" s="77" t="str">
        <f t="shared" si="114"/>
        <v/>
      </c>
      <c r="K1833" s="77">
        <f t="shared" si="115"/>
        <v>0</v>
      </c>
    </row>
    <row r="1834" spans="1:11" s="77" customFormat="1">
      <c r="A1834" s="82">
        <v>2016</v>
      </c>
      <c r="B1834" s="82">
        <v>50491</v>
      </c>
      <c r="C1834" s="83" t="s">
        <v>503</v>
      </c>
      <c r="D1834" s="83" t="s">
        <v>504</v>
      </c>
      <c r="E1834" s="84">
        <v>8028</v>
      </c>
      <c r="F1834" s="85">
        <v>24.09</v>
      </c>
      <c r="G1834" s="84" t="s">
        <v>514</v>
      </c>
      <c r="H1834" s="86" t="str">
        <f t="shared" si="112"/>
        <v/>
      </c>
      <c r="I1834" s="77" t="str">
        <f t="shared" si="113"/>
        <v/>
      </c>
      <c r="J1834" s="77" t="str">
        <f t="shared" si="114"/>
        <v/>
      </c>
      <c r="K1834" s="77">
        <f t="shared" si="115"/>
        <v>0</v>
      </c>
    </row>
    <row r="1835" spans="1:11" s="77" customFormat="1">
      <c r="A1835" s="82">
        <v>2016</v>
      </c>
      <c r="B1835" s="82">
        <v>50806</v>
      </c>
      <c r="C1835" s="83" t="s">
        <v>503</v>
      </c>
      <c r="D1835" s="83" t="s">
        <v>504</v>
      </c>
      <c r="E1835" s="84">
        <v>7619</v>
      </c>
      <c r="F1835" s="85">
        <v>24.8</v>
      </c>
      <c r="G1835" s="84" t="s">
        <v>514</v>
      </c>
      <c r="H1835" s="86" t="str">
        <f t="shared" si="112"/>
        <v/>
      </c>
      <c r="I1835" s="77" t="str">
        <f t="shared" si="113"/>
        <v/>
      </c>
      <c r="J1835" s="77" t="str">
        <f t="shared" si="114"/>
        <v/>
      </c>
      <c r="K1835" s="77">
        <f t="shared" si="115"/>
        <v>0</v>
      </c>
    </row>
    <row r="1836" spans="1:11" s="77" customFormat="1">
      <c r="A1836" s="82">
        <v>2016</v>
      </c>
      <c r="B1836" s="82">
        <v>50900</v>
      </c>
      <c r="C1836" s="83" t="s">
        <v>503</v>
      </c>
      <c r="D1836" s="83" t="s">
        <v>504</v>
      </c>
      <c r="E1836" s="84">
        <v>24273</v>
      </c>
      <c r="F1836" s="85">
        <v>26</v>
      </c>
      <c r="G1836" s="84" t="s">
        <v>514</v>
      </c>
      <c r="H1836" s="86" t="str">
        <f t="shared" si="112"/>
        <v/>
      </c>
      <c r="I1836" s="77" t="str">
        <f t="shared" si="113"/>
        <v/>
      </c>
      <c r="J1836" s="77" t="str">
        <f t="shared" si="114"/>
        <v/>
      </c>
      <c r="K1836" s="77">
        <f t="shared" si="115"/>
        <v>0</v>
      </c>
    </row>
    <row r="1837" spans="1:11" s="77" customFormat="1">
      <c r="A1837" s="82">
        <v>2016</v>
      </c>
      <c r="B1837" s="82">
        <v>50969</v>
      </c>
      <c r="C1837" s="83" t="s">
        <v>503</v>
      </c>
      <c r="D1837" s="83" t="s">
        <v>504</v>
      </c>
      <c r="E1837" s="84">
        <v>5453</v>
      </c>
      <c r="F1837" s="85">
        <v>22.66</v>
      </c>
      <c r="G1837" s="84" t="s">
        <v>514</v>
      </c>
      <c r="H1837" s="86" t="str">
        <f t="shared" si="112"/>
        <v/>
      </c>
      <c r="I1837" s="77" t="str">
        <f t="shared" si="113"/>
        <v/>
      </c>
      <c r="J1837" s="77" t="str">
        <f t="shared" si="114"/>
        <v/>
      </c>
      <c r="K1837" s="77">
        <f t="shared" si="115"/>
        <v>0</v>
      </c>
    </row>
    <row r="1838" spans="1:11" s="77" customFormat="1">
      <c r="A1838" s="82">
        <v>2016</v>
      </c>
      <c r="B1838" s="82">
        <v>50976</v>
      </c>
      <c r="C1838" s="83" t="s">
        <v>503</v>
      </c>
      <c r="D1838" s="83" t="s">
        <v>504</v>
      </c>
      <c r="E1838" s="84">
        <v>12622</v>
      </c>
      <c r="F1838" s="85">
        <v>25.25</v>
      </c>
      <c r="G1838" s="84" t="s">
        <v>514</v>
      </c>
      <c r="H1838" s="86" t="str">
        <f t="shared" si="112"/>
        <v/>
      </c>
      <c r="I1838" s="77" t="str">
        <f t="shared" si="113"/>
        <v/>
      </c>
      <c r="J1838" s="77" t="str">
        <f t="shared" si="114"/>
        <v/>
      </c>
      <c r="K1838" s="77">
        <f t="shared" si="115"/>
        <v>0</v>
      </c>
    </row>
    <row r="1839" spans="1:11" s="77" customFormat="1">
      <c r="A1839" s="82">
        <v>2016</v>
      </c>
      <c r="B1839" s="82">
        <v>52007</v>
      </c>
      <c r="C1839" s="83" t="s">
        <v>503</v>
      </c>
      <c r="D1839" s="83" t="s">
        <v>504</v>
      </c>
      <c r="E1839" s="84">
        <v>8999</v>
      </c>
      <c r="F1839" s="85">
        <v>24.9</v>
      </c>
      <c r="G1839" s="84">
        <v>306.3</v>
      </c>
      <c r="H1839" s="86">
        <f t="shared" si="112"/>
        <v>686342.03129999992</v>
      </c>
      <c r="I1839" s="77">
        <f t="shared" si="113"/>
        <v>8999</v>
      </c>
      <c r="J1839" s="77">
        <f t="shared" si="114"/>
        <v>224075.09999999998</v>
      </c>
      <c r="K1839" s="77">
        <f t="shared" si="115"/>
        <v>0</v>
      </c>
    </row>
    <row r="1840" spans="1:11" s="77" customFormat="1">
      <c r="A1840" s="82">
        <v>2016</v>
      </c>
      <c r="B1840" s="82">
        <v>52151</v>
      </c>
      <c r="C1840" s="83" t="s">
        <v>503</v>
      </c>
      <c r="D1840" s="83" t="s">
        <v>504</v>
      </c>
      <c r="E1840" s="84">
        <v>10059</v>
      </c>
      <c r="F1840" s="85">
        <v>26.4</v>
      </c>
      <c r="G1840" s="84" t="s">
        <v>514</v>
      </c>
      <c r="H1840" s="86" t="str">
        <f t="shared" si="112"/>
        <v/>
      </c>
      <c r="I1840" s="77" t="str">
        <f t="shared" si="113"/>
        <v/>
      </c>
      <c r="J1840" s="77" t="str">
        <f t="shared" si="114"/>
        <v/>
      </c>
      <c r="K1840" s="77">
        <f t="shared" si="115"/>
        <v>0</v>
      </c>
    </row>
    <row r="1841" spans="1:11" s="77" customFormat="1">
      <c r="A1841" s="82">
        <v>2016</v>
      </c>
      <c r="B1841" s="82">
        <v>54081</v>
      </c>
      <c r="C1841" s="83" t="s">
        <v>503</v>
      </c>
      <c r="D1841" s="83" t="s">
        <v>504</v>
      </c>
      <c r="E1841" s="84">
        <v>22365</v>
      </c>
      <c r="F1841" s="85">
        <v>25.55</v>
      </c>
      <c r="G1841" s="84" t="s">
        <v>514</v>
      </c>
      <c r="H1841" s="86" t="str">
        <f t="shared" si="112"/>
        <v/>
      </c>
      <c r="I1841" s="77" t="str">
        <f t="shared" si="113"/>
        <v/>
      </c>
      <c r="J1841" s="77" t="str">
        <f t="shared" si="114"/>
        <v/>
      </c>
      <c r="K1841" s="77">
        <f t="shared" si="115"/>
        <v>0</v>
      </c>
    </row>
    <row r="1842" spans="1:11" s="77" customFormat="1">
      <c r="A1842" s="82">
        <v>2016</v>
      </c>
      <c r="B1842" s="82">
        <v>54081</v>
      </c>
      <c r="C1842" s="83" t="s">
        <v>503</v>
      </c>
      <c r="D1842" s="83" t="s">
        <v>504</v>
      </c>
      <c r="E1842" s="84">
        <v>11161</v>
      </c>
      <c r="F1842" s="85">
        <v>25.77</v>
      </c>
      <c r="G1842" s="84" t="s">
        <v>514</v>
      </c>
      <c r="H1842" s="86" t="str">
        <f t="shared" si="112"/>
        <v/>
      </c>
      <c r="I1842" s="77" t="str">
        <f t="shared" si="113"/>
        <v/>
      </c>
      <c r="J1842" s="77" t="str">
        <f t="shared" si="114"/>
        <v/>
      </c>
      <c r="K1842" s="77">
        <f t="shared" si="115"/>
        <v>0</v>
      </c>
    </row>
    <row r="1843" spans="1:11" s="77" customFormat="1">
      <c r="A1843" s="82">
        <v>2016</v>
      </c>
      <c r="B1843" s="82">
        <v>54104</v>
      </c>
      <c r="C1843" s="83" t="s">
        <v>503</v>
      </c>
      <c r="D1843" s="83" t="s">
        <v>504</v>
      </c>
      <c r="E1843" s="84">
        <v>6468</v>
      </c>
      <c r="F1843" s="85">
        <v>24</v>
      </c>
      <c r="G1843" s="84" t="s">
        <v>514</v>
      </c>
      <c r="H1843" s="86" t="str">
        <f t="shared" si="112"/>
        <v/>
      </c>
      <c r="I1843" s="77" t="str">
        <f t="shared" si="113"/>
        <v/>
      </c>
      <c r="J1843" s="77" t="str">
        <f t="shared" si="114"/>
        <v/>
      </c>
      <c r="K1843" s="77">
        <f t="shared" si="115"/>
        <v>0</v>
      </c>
    </row>
    <row r="1844" spans="1:11" s="77" customFormat="1">
      <c r="A1844" s="82">
        <v>2016</v>
      </c>
      <c r="B1844" s="82">
        <v>54304</v>
      </c>
      <c r="C1844" s="83" t="s">
        <v>503</v>
      </c>
      <c r="D1844" s="83" t="s">
        <v>504</v>
      </c>
      <c r="E1844" s="84">
        <v>11825</v>
      </c>
      <c r="F1844" s="85">
        <v>25.03</v>
      </c>
      <c r="G1844" s="84" t="s">
        <v>514</v>
      </c>
      <c r="H1844" s="86" t="str">
        <f t="shared" si="112"/>
        <v/>
      </c>
      <c r="I1844" s="77" t="str">
        <f t="shared" si="113"/>
        <v/>
      </c>
      <c r="J1844" s="77" t="str">
        <f t="shared" si="114"/>
        <v/>
      </c>
      <c r="K1844" s="77">
        <f t="shared" si="115"/>
        <v>0</v>
      </c>
    </row>
    <row r="1845" spans="1:11" s="77" customFormat="1">
      <c r="A1845" s="82">
        <v>2016</v>
      </c>
      <c r="B1845" s="82">
        <v>54638</v>
      </c>
      <c r="C1845" s="83" t="s">
        <v>503</v>
      </c>
      <c r="D1845" s="83" t="s">
        <v>504</v>
      </c>
      <c r="E1845" s="84">
        <v>4479</v>
      </c>
      <c r="F1845" s="85">
        <v>23.97</v>
      </c>
      <c r="G1845" s="84" t="s">
        <v>514</v>
      </c>
      <c r="H1845" s="86" t="str">
        <f t="shared" si="112"/>
        <v/>
      </c>
      <c r="I1845" s="77" t="str">
        <f t="shared" si="113"/>
        <v/>
      </c>
      <c r="J1845" s="77" t="str">
        <f t="shared" si="114"/>
        <v/>
      </c>
      <c r="K1845" s="77">
        <f t="shared" si="115"/>
        <v>0</v>
      </c>
    </row>
    <row r="1846" spans="1:11" s="77" customFormat="1">
      <c r="A1846" s="82">
        <v>2016</v>
      </c>
      <c r="B1846" s="82">
        <v>54638</v>
      </c>
      <c r="C1846" s="83" t="s">
        <v>503</v>
      </c>
      <c r="D1846" s="83" t="s">
        <v>504</v>
      </c>
      <c r="E1846" s="84">
        <v>2610</v>
      </c>
      <c r="F1846" s="85">
        <v>26.31</v>
      </c>
      <c r="G1846" s="84" t="s">
        <v>514</v>
      </c>
      <c r="H1846" s="86" t="str">
        <f t="shared" si="112"/>
        <v/>
      </c>
      <c r="I1846" s="77" t="str">
        <f t="shared" si="113"/>
        <v/>
      </c>
      <c r="J1846" s="77" t="str">
        <f t="shared" si="114"/>
        <v/>
      </c>
      <c r="K1846" s="77">
        <f t="shared" si="115"/>
        <v>0</v>
      </c>
    </row>
    <row r="1847" spans="1:11" s="77" customFormat="1">
      <c r="A1847" s="82">
        <v>2016</v>
      </c>
      <c r="B1847" s="82">
        <v>54638</v>
      </c>
      <c r="C1847" s="83" t="s">
        <v>503</v>
      </c>
      <c r="D1847" s="83" t="s">
        <v>504</v>
      </c>
      <c r="E1847" s="84">
        <v>4094</v>
      </c>
      <c r="F1847" s="85">
        <v>23.62</v>
      </c>
      <c r="G1847" s="84" t="s">
        <v>514</v>
      </c>
      <c r="H1847" s="86" t="str">
        <f t="shared" si="112"/>
        <v/>
      </c>
      <c r="I1847" s="77" t="str">
        <f t="shared" si="113"/>
        <v/>
      </c>
      <c r="J1847" s="77" t="str">
        <f t="shared" si="114"/>
        <v/>
      </c>
      <c r="K1847" s="77">
        <f t="shared" si="115"/>
        <v>0</v>
      </c>
    </row>
    <row r="1848" spans="1:11" s="77" customFormat="1">
      <c r="A1848" s="82">
        <v>2016</v>
      </c>
      <c r="B1848" s="82">
        <v>55076</v>
      </c>
      <c r="C1848" s="83" t="s">
        <v>512</v>
      </c>
      <c r="D1848" s="83" t="s">
        <v>504</v>
      </c>
      <c r="E1848" s="84">
        <v>303210</v>
      </c>
      <c r="F1848" s="85">
        <v>10.61</v>
      </c>
      <c r="G1848" s="84" t="s">
        <v>514</v>
      </c>
      <c r="H1848" s="86" t="str">
        <f t="shared" si="112"/>
        <v/>
      </c>
      <c r="I1848" s="77" t="str">
        <f t="shared" si="113"/>
        <v/>
      </c>
      <c r="J1848" s="77" t="str">
        <f t="shared" si="114"/>
        <v/>
      </c>
      <c r="K1848" s="77">
        <f t="shared" si="115"/>
        <v>1</v>
      </c>
    </row>
    <row r="1849" spans="1:11" s="77" customFormat="1">
      <c r="A1849" s="82">
        <v>2016</v>
      </c>
      <c r="B1849" s="82">
        <v>55856</v>
      </c>
      <c r="C1849" s="83" t="s">
        <v>503</v>
      </c>
      <c r="D1849" s="83" t="s">
        <v>504</v>
      </c>
      <c r="E1849" s="84">
        <v>566283</v>
      </c>
      <c r="F1849" s="85">
        <v>17.059999999999999</v>
      </c>
      <c r="G1849" s="84" t="s">
        <v>514</v>
      </c>
      <c r="H1849" s="86" t="str">
        <f t="shared" si="112"/>
        <v/>
      </c>
      <c r="I1849" s="77" t="str">
        <f t="shared" si="113"/>
        <v/>
      </c>
      <c r="J1849" s="77" t="str">
        <f t="shared" si="114"/>
        <v/>
      </c>
      <c r="K1849" s="77">
        <f t="shared" si="115"/>
        <v>0</v>
      </c>
    </row>
    <row r="1850" spans="1:11" s="77" customFormat="1">
      <c r="A1850" s="82">
        <v>2016</v>
      </c>
      <c r="B1850" s="82">
        <v>56068</v>
      </c>
      <c r="C1850" s="83" t="s">
        <v>503</v>
      </c>
      <c r="D1850" s="83" t="s">
        <v>504</v>
      </c>
      <c r="E1850" s="84">
        <v>44950</v>
      </c>
      <c r="F1850" s="85">
        <v>25.99</v>
      </c>
      <c r="G1850" s="84">
        <v>247.2</v>
      </c>
      <c r="H1850" s="86">
        <f t="shared" si="112"/>
        <v>2887915.2359999996</v>
      </c>
      <c r="I1850" s="77">
        <f t="shared" si="113"/>
        <v>44950</v>
      </c>
      <c r="J1850" s="77">
        <f t="shared" si="114"/>
        <v>1168250.5</v>
      </c>
      <c r="K1850" s="77">
        <f t="shared" si="115"/>
        <v>0</v>
      </c>
    </row>
    <row r="1851" spans="1:11" s="77" customFormat="1">
      <c r="A1851" s="82">
        <v>2016</v>
      </c>
      <c r="B1851" s="82">
        <v>56068</v>
      </c>
      <c r="C1851" s="83" t="s">
        <v>513</v>
      </c>
      <c r="D1851" s="83" t="s">
        <v>504</v>
      </c>
      <c r="E1851" s="84">
        <v>227735</v>
      </c>
      <c r="F1851" s="85">
        <v>17.55</v>
      </c>
      <c r="G1851" s="84">
        <v>209.6</v>
      </c>
      <c r="H1851" s="86">
        <f t="shared" si="112"/>
        <v>8377186.4280000012</v>
      </c>
      <c r="I1851" s="77">
        <f t="shared" si="113"/>
        <v>227735</v>
      </c>
      <c r="J1851" s="77">
        <f t="shared" si="114"/>
        <v>3996749.25</v>
      </c>
      <c r="K1851" s="77">
        <f t="shared" si="115"/>
        <v>0</v>
      </c>
    </row>
    <row r="1852" spans="1:11" s="77" customFormat="1">
      <c r="A1852" s="82">
        <v>2016</v>
      </c>
      <c r="B1852" s="82">
        <v>56163</v>
      </c>
      <c r="C1852" s="83" t="s">
        <v>503</v>
      </c>
      <c r="D1852" s="83" t="s">
        <v>504</v>
      </c>
      <c r="E1852" s="84">
        <v>5850</v>
      </c>
      <c r="F1852" s="85">
        <v>23.37</v>
      </c>
      <c r="G1852" s="84" t="s">
        <v>514</v>
      </c>
      <c r="H1852" s="86" t="str">
        <f t="shared" si="112"/>
        <v/>
      </c>
      <c r="I1852" s="77" t="str">
        <f t="shared" si="113"/>
        <v/>
      </c>
      <c r="J1852" s="77" t="str">
        <f t="shared" si="114"/>
        <v/>
      </c>
      <c r="K1852" s="77">
        <f t="shared" si="115"/>
        <v>0</v>
      </c>
    </row>
    <row r="1853" spans="1:11" s="77" customFormat="1">
      <c r="A1853" s="82">
        <v>2016</v>
      </c>
      <c r="B1853" s="82">
        <v>56224</v>
      </c>
      <c r="C1853" s="83" t="s">
        <v>513</v>
      </c>
      <c r="D1853" s="83" t="s">
        <v>504</v>
      </c>
      <c r="E1853" s="84">
        <v>28609</v>
      </c>
      <c r="F1853" s="85">
        <v>17.734000000000002</v>
      </c>
      <c r="G1853" s="84" t="s">
        <v>514</v>
      </c>
      <c r="H1853" s="86" t="str">
        <f t="shared" si="112"/>
        <v/>
      </c>
      <c r="I1853" s="77" t="str">
        <f t="shared" si="113"/>
        <v/>
      </c>
      <c r="J1853" s="77" t="str">
        <f t="shared" si="114"/>
        <v/>
      </c>
      <c r="K1853" s="77">
        <f t="shared" si="115"/>
        <v>0</v>
      </c>
    </row>
    <row r="1854" spans="1:11" s="77" customFormat="1">
      <c r="A1854" s="82">
        <v>2016</v>
      </c>
      <c r="B1854" s="82">
        <v>56319</v>
      </c>
      <c r="C1854" s="83" t="s">
        <v>513</v>
      </c>
      <c r="D1854" s="83" t="s">
        <v>504</v>
      </c>
      <c r="E1854" s="84">
        <v>41833</v>
      </c>
      <c r="F1854" s="85">
        <v>16.14</v>
      </c>
      <c r="G1854" s="84">
        <v>103.3</v>
      </c>
      <c r="H1854" s="86">
        <f t="shared" si="112"/>
        <v>697465.71245999995</v>
      </c>
      <c r="I1854" s="77">
        <f t="shared" si="113"/>
        <v>41833</v>
      </c>
      <c r="J1854" s="77">
        <f t="shared" si="114"/>
        <v>675184.62</v>
      </c>
      <c r="K1854" s="77">
        <f t="shared" si="115"/>
        <v>0</v>
      </c>
    </row>
    <row r="1855" spans="1:11" s="77" customFormat="1">
      <c r="A1855" s="82">
        <v>2016</v>
      </c>
      <c r="B1855" s="82">
        <v>56456</v>
      </c>
      <c r="C1855" s="83" t="s">
        <v>513</v>
      </c>
      <c r="D1855" s="83" t="s">
        <v>504</v>
      </c>
      <c r="E1855" s="84">
        <v>66049</v>
      </c>
      <c r="F1855" s="85">
        <v>17.71</v>
      </c>
      <c r="G1855" s="84" t="s">
        <v>514</v>
      </c>
      <c r="H1855" s="86" t="str">
        <f t="shared" si="112"/>
        <v/>
      </c>
      <c r="I1855" s="77" t="str">
        <f t="shared" si="113"/>
        <v/>
      </c>
      <c r="J1855" s="77" t="str">
        <f t="shared" si="114"/>
        <v/>
      </c>
      <c r="K1855" s="77">
        <f t="shared" si="115"/>
        <v>0</v>
      </c>
    </row>
    <row r="1856" spans="1:11" s="77" customFormat="1">
      <c r="A1856" s="82">
        <v>2016</v>
      </c>
      <c r="B1856" s="82">
        <v>56456</v>
      </c>
      <c r="C1856" s="83" t="s">
        <v>513</v>
      </c>
      <c r="D1856" s="83" t="s">
        <v>504</v>
      </c>
      <c r="E1856" s="84">
        <v>65937</v>
      </c>
      <c r="F1856" s="85">
        <v>18.12</v>
      </c>
      <c r="G1856" s="84" t="s">
        <v>514</v>
      </c>
      <c r="H1856" s="86" t="str">
        <f t="shared" si="112"/>
        <v/>
      </c>
      <c r="I1856" s="77" t="str">
        <f t="shared" si="113"/>
        <v/>
      </c>
      <c r="J1856" s="77" t="str">
        <f t="shared" si="114"/>
        <v/>
      </c>
      <c r="K1856" s="77">
        <f t="shared" si="115"/>
        <v>0</v>
      </c>
    </row>
    <row r="1857" spans="1:11" s="77" customFormat="1">
      <c r="A1857" s="82">
        <v>2016</v>
      </c>
      <c r="B1857" s="82">
        <v>56564</v>
      </c>
      <c r="C1857" s="83" t="s">
        <v>513</v>
      </c>
      <c r="D1857" s="83" t="s">
        <v>504</v>
      </c>
      <c r="E1857" s="84">
        <v>32631</v>
      </c>
      <c r="F1857" s="85">
        <v>17.707999999999998</v>
      </c>
      <c r="G1857" s="84">
        <v>214.6</v>
      </c>
      <c r="H1857" s="86">
        <f t="shared" si="112"/>
        <v>1240022.6392079997</v>
      </c>
      <c r="I1857" s="77">
        <f t="shared" si="113"/>
        <v>32631</v>
      </c>
      <c r="J1857" s="77">
        <f t="shared" si="114"/>
        <v>577829.74799999991</v>
      </c>
      <c r="K1857" s="77">
        <f t="shared" si="115"/>
        <v>0</v>
      </c>
    </row>
    <row r="1858" spans="1:11" s="77" customFormat="1">
      <c r="A1858" s="82">
        <v>2016</v>
      </c>
      <c r="B1858" s="82">
        <v>56564</v>
      </c>
      <c r="C1858" s="83" t="s">
        <v>513</v>
      </c>
      <c r="D1858" s="83" t="s">
        <v>504</v>
      </c>
      <c r="E1858" s="84">
        <v>32770</v>
      </c>
      <c r="F1858" s="85">
        <v>17.846</v>
      </c>
      <c r="G1858" s="84">
        <v>214.7</v>
      </c>
      <c r="H1858" s="86">
        <f t="shared" si="112"/>
        <v>1255594.4127399998</v>
      </c>
      <c r="I1858" s="77">
        <f t="shared" si="113"/>
        <v>32770</v>
      </c>
      <c r="J1858" s="77">
        <f t="shared" si="114"/>
        <v>584813.42000000004</v>
      </c>
      <c r="K1858" s="77">
        <f t="shared" si="115"/>
        <v>0</v>
      </c>
    </row>
    <row r="1859" spans="1:11" s="77" customFormat="1">
      <c r="A1859" s="82">
        <v>2016</v>
      </c>
      <c r="B1859" s="82">
        <v>56564</v>
      </c>
      <c r="C1859" s="83" t="s">
        <v>513</v>
      </c>
      <c r="D1859" s="83" t="s">
        <v>504</v>
      </c>
      <c r="E1859" s="84">
        <v>80913</v>
      </c>
      <c r="F1859" s="85">
        <v>17.986000000000001</v>
      </c>
      <c r="G1859" s="84">
        <v>214.7</v>
      </c>
      <c r="H1859" s="86">
        <f t="shared" si="112"/>
        <v>3124531.7150459997</v>
      </c>
      <c r="I1859" s="77">
        <f t="shared" si="113"/>
        <v>80913</v>
      </c>
      <c r="J1859" s="77">
        <f t="shared" si="114"/>
        <v>1455301.2180000001</v>
      </c>
      <c r="K1859" s="77">
        <f t="shared" si="115"/>
        <v>0</v>
      </c>
    </row>
    <row r="1860" spans="1:11" s="77" customFormat="1">
      <c r="A1860" s="82">
        <v>2016</v>
      </c>
      <c r="B1860" s="82">
        <v>56609</v>
      </c>
      <c r="C1860" s="83" t="s">
        <v>513</v>
      </c>
      <c r="D1860" s="83" t="s">
        <v>504</v>
      </c>
      <c r="E1860" s="84">
        <v>176956</v>
      </c>
      <c r="F1860" s="85">
        <v>16.007999999999999</v>
      </c>
      <c r="G1860" s="84">
        <v>59.7</v>
      </c>
      <c r="H1860" s="86">
        <f t="shared" si="112"/>
        <v>1691128.8538559999</v>
      </c>
      <c r="I1860" s="77">
        <f t="shared" si="113"/>
        <v>176956</v>
      </c>
      <c r="J1860" s="77">
        <f t="shared" si="114"/>
        <v>2832711.648</v>
      </c>
      <c r="K1860" s="77">
        <f t="shared" si="115"/>
        <v>0</v>
      </c>
    </row>
    <row r="1861" spans="1:11" s="77" customFormat="1">
      <c r="A1861" s="82">
        <v>2016</v>
      </c>
      <c r="B1861" s="82">
        <v>56671</v>
      </c>
      <c r="C1861" s="83" t="s">
        <v>503</v>
      </c>
      <c r="D1861" s="83" t="s">
        <v>504</v>
      </c>
      <c r="E1861" s="84">
        <v>161866</v>
      </c>
      <c r="F1861" s="85">
        <v>23.2</v>
      </c>
      <c r="G1861" s="84" t="s">
        <v>514</v>
      </c>
      <c r="H1861" s="86" t="str">
        <f t="shared" si="112"/>
        <v/>
      </c>
      <c r="I1861" s="77" t="str">
        <f t="shared" si="113"/>
        <v/>
      </c>
      <c r="J1861" s="77" t="str">
        <f t="shared" si="114"/>
        <v/>
      </c>
      <c r="K1861" s="77">
        <f t="shared" si="115"/>
        <v>0</v>
      </c>
    </row>
    <row r="1862" spans="1:11" s="77" customFormat="1">
      <c r="A1862" s="82">
        <v>2016</v>
      </c>
      <c r="B1862" s="82">
        <v>56786</v>
      </c>
      <c r="C1862" s="83" t="s">
        <v>512</v>
      </c>
      <c r="D1862" s="83" t="s">
        <v>504</v>
      </c>
      <c r="E1862" s="84">
        <v>25117</v>
      </c>
      <c r="F1862" s="85">
        <v>14.1</v>
      </c>
      <c r="G1862" s="84">
        <v>242.3</v>
      </c>
      <c r="H1862" s="86">
        <f t="shared" si="112"/>
        <v>858104.72309999994</v>
      </c>
      <c r="I1862" s="77">
        <f t="shared" si="113"/>
        <v>25117</v>
      </c>
      <c r="J1862" s="77">
        <f t="shared" si="114"/>
        <v>354149.7</v>
      </c>
      <c r="K1862" s="77">
        <f t="shared" si="115"/>
        <v>1</v>
      </c>
    </row>
    <row r="1863" spans="1:11" s="77" customFormat="1">
      <c r="A1863" s="82">
        <v>2016</v>
      </c>
      <c r="B1863" s="82">
        <v>56808</v>
      </c>
      <c r="C1863" s="83" t="s">
        <v>503</v>
      </c>
      <c r="D1863" s="83" t="s">
        <v>504</v>
      </c>
      <c r="E1863" s="84">
        <v>1730</v>
      </c>
      <c r="F1863" s="85">
        <v>17.771999999999998</v>
      </c>
      <c r="G1863" s="84">
        <v>261.8</v>
      </c>
      <c r="H1863" s="86">
        <f t="shared" ref="H1863:H1926" si="116">IF(I1863="","",G1863/100*F1863*E1863)</f>
        <v>80491.876080000002</v>
      </c>
      <c r="I1863" s="77">
        <f t="shared" ref="I1863:I1926" si="117">IF(OR(G1863=".",F1863=".",E1863="."),"",E1863)</f>
        <v>1730</v>
      </c>
      <c r="J1863" s="77">
        <f t="shared" ref="J1863:J1926" si="118">IF(I1863="","",F1863*I1863)</f>
        <v>30745.559999999998</v>
      </c>
      <c r="K1863" s="77">
        <f t="shared" ref="K1863:K1926" si="119">IF(C1863="LIG",1,0)</f>
        <v>0</v>
      </c>
    </row>
    <row r="1864" spans="1:11" s="77" customFormat="1">
      <c r="A1864" s="82">
        <v>2016</v>
      </c>
      <c r="B1864" s="82">
        <v>56808</v>
      </c>
      <c r="C1864" s="83" t="s">
        <v>503</v>
      </c>
      <c r="D1864" s="83" t="s">
        <v>504</v>
      </c>
      <c r="E1864" s="84">
        <v>174939</v>
      </c>
      <c r="F1864" s="85">
        <v>16.350000000000001</v>
      </c>
      <c r="G1864" s="84">
        <v>252.8</v>
      </c>
      <c r="H1864" s="86">
        <f t="shared" si="116"/>
        <v>7230718.6992000006</v>
      </c>
      <c r="I1864" s="77">
        <f t="shared" si="117"/>
        <v>174939</v>
      </c>
      <c r="J1864" s="77">
        <f t="shared" si="118"/>
        <v>2860252.6500000004</v>
      </c>
      <c r="K1864" s="77">
        <f t="shared" si="119"/>
        <v>0</v>
      </c>
    </row>
    <row r="1865" spans="1:11" s="77" customFormat="1">
      <c r="A1865" s="82">
        <v>2016</v>
      </c>
      <c r="B1865" s="82">
        <v>56808</v>
      </c>
      <c r="C1865" s="83" t="s">
        <v>503</v>
      </c>
      <c r="D1865" s="83" t="s">
        <v>504</v>
      </c>
      <c r="E1865" s="84">
        <v>10866</v>
      </c>
      <c r="F1865" s="85">
        <v>16.427</v>
      </c>
      <c r="G1865" s="84">
        <v>251.3</v>
      </c>
      <c r="H1865" s="86">
        <f t="shared" si="116"/>
        <v>448559.90016600001</v>
      </c>
      <c r="I1865" s="77">
        <f t="shared" si="117"/>
        <v>10866</v>
      </c>
      <c r="J1865" s="77">
        <f t="shared" si="118"/>
        <v>178495.78200000001</v>
      </c>
      <c r="K1865" s="77">
        <f t="shared" si="119"/>
        <v>0</v>
      </c>
    </row>
    <row r="1866" spans="1:11" s="77" customFormat="1">
      <c r="A1866" s="82">
        <v>2016</v>
      </c>
      <c r="B1866" s="82">
        <v>3</v>
      </c>
      <c r="C1866" s="83" t="s">
        <v>503</v>
      </c>
      <c r="D1866" s="83" t="s">
        <v>504</v>
      </c>
      <c r="E1866" s="84">
        <v>203287</v>
      </c>
      <c r="F1866" s="85">
        <v>21.012</v>
      </c>
      <c r="G1866" s="84">
        <v>336.4</v>
      </c>
      <c r="H1866" s="86">
        <f t="shared" si="116"/>
        <v>14369213.117615998</v>
      </c>
      <c r="I1866" s="77">
        <f t="shared" si="117"/>
        <v>203287</v>
      </c>
      <c r="J1866" s="77">
        <f t="shared" si="118"/>
        <v>4271466.4440000001</v>
      </c>
      <c r="K1866" s="77">
        <f t="shared" si="119"/>
        <v>0</v>
      </c>
    </row>
    <row r="1867" spans="1:11" s="77" customFormat="1">
      <c r="A1867" s="82">
        <v>2016</v>
      </c>
      <c r="B1867" s="82">
        <v>8</v>
      </c>
      <c r="C1867" s="83" t="s">
        <v>503</v>
      </c>
      <c r="D1867" s="83" t="s">
        <v>504</v>
      </c>
      <c r="E1867" s="84">
        <v>75251</v>
      </c>
      <c r="F1867" s="85">
        <v>23.353999999999999</v>
      </c>
      <c r="G1867" s="84">
        <v>457.9</v>
      </c>
      <c r="H1867" s="86">
        <f t="shared" si="116"/>
        <v>8047188.8794659991</v>
      </c>
      <c r="I1867" s="77">
        <f t="shared" si="117"/>
        <v>75251</v>
      </c>
      <c r="J1867" s="77">
        <f t="shared" si="118"/>
        <v>1757411.8540000001</v>
      </c>
      <c r="K1867" s="77">
        <f t="shared" si="119"/>
        <v>0</v>
      </c>
    </row>
    <row r="1868" spans="1:11" s="77" customFormat="1">
      <c r="A1868" s="82">
        <v>2016</v>
      </c>
      <c r="B1868" s="82">
        <v>8</v>
      </c>
      <c r="C1868" s="83" t="s">
        <v>503</v>
      </c>
      <c r="D1868" s="83" t="s">
        <v>504</v>
      </c>
      <c r="E1868" s="84">
        <v>63483</v>
      </c>
      <c r="F1868" s="85">
        <v>23.353999999999999</v>
      </c>
      <c r="G1868" s="84">
        <v>287.8</v>
      </c>
      <c r="H1868" s="86">
        <f t="shared" si="116"/>
        <v>4266870.9441959998</v>
      </c>
      <c r="I1868" s="77">
        <f t="shared" si="117"/>
        <v>63483</v>
      </c>
      <c r="J1868" s="77">
        <f t="shared" si="118"/>
        <v>1482581.9819999998</v>
      </c>
      <c r="K1868" s="77">
        <f t="shared" si="119"/>
        <v>0</v>
      </c>
    </row>
    <row r="1869" spans="1:11" s="77" customFormat="1">
      <c r="A1869" s="82">
        <v>2016</v>
      </c>
      <c r="B1869" s="82">
        <v>10</v>
      </c>
      <c r="C1869" s="83" t="s">
        <v>503</v>
      </c>
      <c r="D1869" s="83" t="s">
        <v>504</v>
      </c>
      <c r="E1869" s="84">
        <v>13857</v>
      </c>
      <c r="F1869" s="85">
        <v>23.702000000000002</v>
      </c>
      <c r="G1869" s="84">
        <v>343.7</v>
      </c>
      <c r="H1869" s="86">
        <f t="shared" si="116"/>
        <v>1128843.5163179999</v>
      </c>
      <c r="I1869" s="77">
        <f t="shared" si="117"/>
        <v>13857</v>
      </c>
      <c r="J1869" s="77">
        <f t="shared" si="118"/>
        <v>328438.614</v>
      </c>
      <c r="K1869" s="77">
        <f t="shared" si="119"/>
        <v>0</v>
      </c>
    </row>
    <row r="1870" spans="1:11" s="77" customFormat="1">
      <c r="A1870" s="82">
        <v>2016</v>
      </c>
      <c r="B1870" s="82">
        <v>26</v>
      </c>
      <c r="C1870" s="83" t="s">
        <v>503</v>
      </c>
      <c r="D1870" s="83" t="s">
        <v>504</v>
      </c>
      <c r="E1870" s="84">
        <v>73635</v>
      </c>
      <c r="F1870" s="85">
        <v>23.11</v>
      </c>
      <c r="G1870" s="84">
        <v>273.5</v>
      </c>
      <c r="H1870" s="86">
        <f t="shared" si="116"/>
        <v>4654162.7647500001</v>
      </c>
      <c r="I1870" s="77">
        <f t="shared" si="117"/>
        <v>73635</v>
      </c>
      <c r="J1870" s="77">
        <f t="shared" si="118"/>
        <v>1701704.8499999999</v>
      </c>
      <c r="K1870" s="77">
        <f t="shared" si="119"/>
        <v>0</v>
      </c>
    </row>
    <row r="1871" spans="1:11" s="77" customFormat="1">
      <c r="A1871" s="82">
        <v>2016</v>
      </c>
      <c r="B1871" s="82">
        <v>26</v>
      </c>
      <c r="C1871" s="83" t="s">
        <v>503</v>
      </c>
      <c r="D1871" s="83" t="s">
        <v>504</v>
      </c>
      <c r="E1871" s="84">
        <v>42291</v>
      </c>
      <c r="F1871" s="85">
        <v>23.722000000000001</v>
      </c>
      <c r="G1871" s="84">
        <v>272.60000000000002</v>
      </c>
      <c r="H1871" s="86">
        <f t="shared" si="116"/>
        <v>2734797.0800520009</v>
      </c>
      <c r="I1871" s="77">
        <f t="shared" si="117"/>
        <v>42291</v>
      </c>
      <c r="J1871" s="77">
        <f t="shared" si="118"/>
        <v>1003227.1020000001</v>
      </c>
      <c r="K1871" s="77">
        <f t="shared" si="119"/>
        <v>0</v>
      </c>
    </row>
    <row r="1872" spans="1:11" s="77" customFormat="1">
      <c r="A1872" s="82">
        <v>2016</v>
      </c>
      <c r="B1872" s="82">
        <v>47</v>
      </c>
      <c r="C1872" s="83" t="s">
        <v>503</v>
      </c>
      <c r="D1872" s="83" t="s">
        <v>504</v>
      </c>
      <c r="E1872" s="84">
        <v>25161</v>
      </c>
      <c r="F1872" s="85">
        <v>24.24</v>
      </c>
      <c r="G1872" s="84">
        <v>263.10000000000002</v>
      </c>
      <c r="H1872" s="86">
        <f t="shared" si="116"/>
        <v>1604653.8458400001</v>
      </c>
      <c r="I1872" s="77">
        <f t="shared" si="117"/>
        <v>25161</v>
      </c>
      <c r="J1872" s="77">
        <f t="shared" si="118"/>
        <v>609902.64</v>
      </c>
      <c r="K1872" s="77">
        <f t="shared" si="119"/>
        <v>0</v>
      </c>
    </row>
    <row r="1873" spans="1:11" s="77" customFormat="1">
      <c r="A1873" s="82">
        <v>2016</v>
      </c>
      <c r="B1873" s="82">
        <v>51</v>
      </c>
      <c r="C1873" s="83" t="s">
        <v>512</v>
      </c>
      <c r="D1873" s="83" t="s">
        <v>504</v>
      </c>
      <c r="E1873" s="84">
        <v>137368</v>
      </c>
      <c r="F1873" s="85">
        <v>14.077999999999999</v>
      </c>
      <c r="G1873" s="84">
        <v>339.5</v>
      </c>
      <c r="H1873" s="86">
        <f t="shared" si="116"/>
        <v>6565477.4600799996</v>
      </c>
      <c r="I1873" s="77">
        <f t="shared" si="117"/>
        <v>137368</v>
      </c>
      <c r="J1873" s="77">
        <f t="shared" si="118"/>
        <v>1933866.7039999999</v>
      </c>
      <c r="K1873" s="77">
        <f t="shared" si="119"/>
        <v>1</v>
      </c>
    </row>
    <row r="1874" spans="1:11" s="77" customFormat="1">
      <c r="A1874" s="82">
        <v>2016</v>
      </c>
      <c r="B1874" s="82">
        <v>51</v>
      </c>
      <c r="C1874" s="83" t="s">
        <v>512</v>
      </c>
      <c r="D1874" s="83" t="s">
        <v>504</v>
      </c>
      <c r="E1874" s="84">
        <v>40204</v>
      </c>
      <c r="F1874" s="85">
        <v>13.707000000000001</v>
      </c>
      <c r="G1874" s="84">
        <v>348.7</v>
      </c>
      <c r="H1874" s="86">
        <f t="shared" si="116"/>
        <v>1921602.8070360001</v>
      </c>
      <c r="I1874" s="77">
        <f t="shared" si="117"/>
        <v>40204</v>
      </c>
      <c r="J1874" s="77">
        <f t="shared" si="118"/>
        <v>551076.228</v>
      </c>
      <c r="K1874" s="77">
        <f t="shared" si="119"/>
        <v>1</v>
      </c>
    </row>
    <row r="1875" spans="1:11" s="77" customFormat="1">
      <c r="A1875" s="82">
        <v>2016</v>
      </c>
      <c r="B1875" s="82">
        <v>56</v>
      </c>
      <c r="C1875" s="83" t="s">
        <v>503</v>
      </c>
      <c r="D1875" s="83" t="s">
        <v>504</v>
      </c>
      <c r="E1875" s="84">
        <v>12746</v>
      </c>
      <c r="F1875" s="85">
        <v>23.283999999999999</v>
      </c>
      <c r="G1875" s="84">
        <v>292.8</v>
      </c>
      <c r="H1875" s="86">
        <f t="shared" si="116"/>
        <v>868965.58579199994</v>
      </c>
      <c r="I1875" s="77">
        <f t="shared" si="117"/>
        <v>12746</v>
      </c>
      <c r="J1875" s="77">
        <f t="shared" si="118"/>
        <v>296777.864</v>
      </c>
      <c r="K1875" s="77">
        <f t="shared" si="119"/>
        <v>0</v>
      </c>
    </row>
    <row r="1876" spans="1:11" s="77" customFormat="1">
      <c r="A1876" s="82">
        <v>2016</v>
      </c>
      <c r="B1876" s="82">
        <v>56</v>
      </c>
      <c r="C1876" s="83" t="s">
        <v>503</v>
      </c>
      <c r="D1876" s="83" t="s">
        <v>504</v>
      </c>
      <c r="E1876" s="84">
        <v>25180</v>
      </c>
      <c r="F1876" s="85">
        <v>22.696000000000002</v>
      </c>
      <c r="G1876" s="84">
        <v>287.5</v>
      </c>
      <c r="H1876" s="86">
        <f t="shared" si="116"/>
        <v>1643020.1800000002</v>
      </c>
      <c r="I1876" s="77">
        <f t="shared" si="117"/>
        <v>25180</v>
      </c>
      <c r="J1876" s="77">
        <f t="shared" si="118"/>
        <v>571485.28</v>
      </c>
      <c r="K1876" s="77">
        <f t="shared" si="119"/>
        <v>0</v>
      </c>
    </row>
    <row r="1877" spans="1:11" s="77" customFormat="1">
      <c r="A1877" s="82">
        <v>2016</v>
      </c>
      <c r="B1877" s="82">
        <v>60</v>
      </c>
      <c r="C1877" s="83" t="s">
        <v>513</v>
      </c>
      <c r="D1877" s="83" t="s">
        <v>504</v>
      </c>
      <c r="E1877" s="84">
        <v>97587</v>
      </c>
      <c r="F1877" s="85">
        <v>16.425000000000001</v>
      </c>
      <c r="G1877" s="84">
        <v>160.5</v>
      </c>
      <c r="H1877" s="86">
        <f t="shared" si="116"/>
        <v>2572600.6923750001</v>
      </c>
      <c r="I1877" s="77">
        <f t="shared" si="117"/>
        <v>97587</v>
      </c>
      <c r="J1877" s="77">
        <f t="shared" si="118"/>
        <v>1602866.4750000001</v>
      </c>
      <c r="K1877" s="77">
        <f t="shared" si="119"/>
        <v>0</v>
      </c>
    </row>
    <row r="1878" spans="1:11" s="77" customFormat="1">
      <c r="A1878" s="82">
        <v>2016</v>
      </c>
      <c r="B1878" s="82">
        <v>87</v>
      </c>
      <c r="C1878" s="83" t="s">
        <v>513</v>
      </c>
      <c r="D1878" s="83" t="s">
        <v>504</v>
      </c>
      <c r="E1878" s="84">
        <v>87880</v>
      </c>
      <c r="F1878" s="85">
        <v>18.28</v>
      </c>
      <c r="G1878" s="84">
        <v>209</v>
      </c>
      <c r="H1878" s="86">
        <f t="shared" si="116"/>
        <v>3357472.9759999998</v>
      </c>
      <c r="I1878" s="77">
        <f t="shared" si="117"/>
        <v>87880</v>
      </c>
      <c r="J1878" s="77">
        <f t="shared" si="118"/>
        <v>1606446.4000000001</v>
      </c>
      <c r="K1878" s="77">
        <f t="shared" si="119"/>
        <v>0</v>
      </c>
    </row>
    <row r="1879" spans="1:11" s="77" customFormat="1">
      <c r="A1879" s="82">
        <v>2016</v>
      </c>
      <c r="B1879" s="82">
        <v>108</v>
      </c>
      <c r="C1879" s="83" t="s">
        <v>513</v>
      </c>
      <c r="D1879" s="83" t="s">
        <v>504</v>
      </c>
      <c r="E1879" s="84">
        <v>55858</v>
      </c>
      <c r="F1879" s="85">
        <v>17.850000000000001</v>
      </c>
      <c r="G1879" s="84">
        <v>139.19999999999999</v>
      </c>
      <c r="H1879" s="86">
        <f t="shared" si="116"/>
        <v>1387914.8976</v>
      </c>
      <c r="I1879" s="77">
        <f t="shared" si="117"/>
        <v>55858</v>
      </c>
      <c r="J1879" s="77">
        <f t="shared" si="118"/>
        <v>997065.3</v>
      </c>
      <c r="K1879" s="77">
        <f t="shared" si="119"/>
        <v>0</v>
      </c>
    </row>
    <row r="1880" spans="1:11" s="77" customFormat="1">
      <c r="A1880" s="82">
        <v>2016</v>
      </c>
      <c r="B1880" s="82">
        <v>108</v>
      </c>
      <c r="C1880" s="83" t="s">
        <v>513</v>
      </c>
      <c r="D1880" s="83" t="s">
        <v>504</v>
      </c>
      <c r="E1880" s="84">
        <v>15094</v>
      </c>
      <c r="F1880" s="85">
        <v>17.809999999999999</v>
      </c>
      <c r="G1880" s="84">
        <v>145.4</v>
      </c>
      <c r="H1880" s="86">
        <f t="shared" si="116"/>
        <v>390870.29955999996</v>
      </c>
      <c r="I1880" s="77">
        <f t="shared" si="117"/>
        <v>15094</v>
      </c>
      <c r="J1880" s="77">
        <f t="shared" si="118"/>
        <v>268824.13999999996</v>
      </c>
      <c r="K1880" s="77">
        <f t="shared" si="119"/>
        <v>0</v>
      </c>
    </row>
    <row r="1881" spans="1:11" s="77" customFormat="1">
      <c r="A1881" s="82">
        <v>2016</v>
      </c>
      <c r="B1881" s="82">
        <v>108</v>
      </c>
      <c r="C1881" s="83" t="s">
        <v>513</v>
      </c>
      <c r="D1881" s="83" t="s">
        <v>504</v>
      </c>
      <c r="E1881" s="84">
        <v>15001</v>
      </c>
      <c r="F1881" s="85">
        <v>17.88</v>
      </c>
      <c r="G1881" s="84">
        <v>146.80000000000001</v>
      </c>
      <c r="H1881" s="86">
        <f t="shared" si="116"/>
        <v>393743.84784000006</v>
      </c>
      <c r="I1881" s="77">
        <f t="shared" si="117"/>
        <v>15001</v>
      </c>
      <c r="J1881" s="77">
        <f t="shared" si="118"/>
        <v>268217.88</v>
      </c>
      <c r="K1881" s="77">
        <f t="shared" si="119"/>
        <v>0</v>
      </c>
    </row>
    <row r="1882" spans="1:11" s="77" customFormat="1">
      <c r="A1882" s="82">
        <v>2016</v>
      </c>
      <c r="B1882" s="82">
        <v>108</v>
      </c>
      <c r="C1882" s="83" t="s">
        <v>513</v>
      </c>
      <c r="D1882" s="83" t="s">
        <v>504</v>
      </c>
      <c r="E1882" s="84">
        <v>29945</v>
      </c>
      <c r="F1882" s="85">
        <v>17.68</v>
      </c>
      <c r="G1882" s="84">
        <v>146.19999999999999</v>
      </c>
      <c r="H1882" s="86">
        <f t="shared" si="116"/>
        <v>774023.15119999996</v>
      </c>
      <c r="I1882" s="77">
        <f t="shared" si="117"/>
        <v>29945</v>
      </c>
      <c r="J1882" s="77">
        <f t="shared" si="118"/>
        <v>529427.6</v>
      </c>
      <c r="K1882" s="77">
        <f t="shared" si="119"/>
        <v>0</v>
      </c>
    </row>
    <row r="1883" spans="1:11" s="77" customFormat="1">
      <c r="A1883" s="82">
        <v>2016</v>
      </c>
      <c r="B1883" s="82">
        <v>108</v>
      </c>
      <c r="C1883" s="83" t="s">
        <v>513</v>
      </c>
      <c r="D1883" s="83" t="s">
        <v>504</v>
      </c>
      <c r="E1883" s="84">
        <v>15037</v>
      </c>
      <c r="F1883" s="85">
        <v>18.170000000000002</v>
      </c>
      <c r="G1883" s="84">
        <v>144.5</v>
      </c>
      <c r="H1883" s="86">
        <f t="shared" si="116"/>
        <v>394806.20905000006</v>
      </c>
      <c r="I1883" s="77">
        <f t="shared" si="117"/>
        <v>15037</v>
      </c>
      <c r="J1883" s="77">
        <f t="shared" si="118"/>
        <v>273222.29000000004</v>
      </c>
      <c r="K1883" s="77">
        <f t="shared" si="119"/>
        <v>0</v>
      </c>
    </row>
    <row r="1884" spans="1:11" s="77" customFormat="1">
      <c r="A1884" s="82">
        <v>2016</v>
      </c>
      <c r="B1884" s="82">
        <v>113</v>
      </c>
      <c r="C1884" s="83" t="s">
        <v>513</v>
      </c>
      <c r="D1884" s="83" t="s">
        <v>504</v>
      </c>
      <c r="E1884" s="84">
        <v>135963</v>
      </c>
      <c r="F1884" s="85">
        <v>18.3</v>
      </c>
      <c r="G1884" s="84">
        <v>213</v>
      </c>
      <c r="H1884" s="86">
        <f t="shared" si="116"/>
        <v>5299701.7769999998</v>
      </c>
      <c r="I1884" s="77">
        <f t="shared" si="117"/>
        <v>135963</v>
      </c>
      <c r="J1884" s="77">
        <f t="shared" si="118"/>
        <v>2488122.9</v>
      </c>
      <c r="K1884" s="77">
        <f t="shared" si="119"/>
        <v>0</v>
      </c>
    </row>
    <row r="1885" spans="1:11" s="77" customFormat="1">
      <c r="A1885" s="82">
        <v>2016</v>
      </c>
      <c r="B1885" s="82">
        <v>127</v>
      </c>
      <c r="C1885" s="83" t="s">
        <v>513</v>
      </c>
      <c r="D1885" s="83" t="s">
        <v>504</v>
      </c>
      <c r="E1885" s="84">
        <v>44871</v>
      </c>
      <c r="F1885" s="85">
        <v>17.46</v>
      </c>
      <c r="G1885" s="84">
        <v>204.9</v>
      </c>
      <c r="H1885" s="86">
        <f t="shared" si="116"/>
        <v>1605284.2553399999</v>
      </c>
      <c r="I1885" s="77">
        <f t="shared" si="117"/>
        <v>44871</v>
      </c>
      <c r="J1885" s="77">
        <f t="shared" si="118"/>
        <v>783447.66</v>
      </c>
      <c r="K1885" s="77">
        <f t="shared" si="119"/>
        <v>0</v>
      </c>
    </row>
    <row r="1886" spans="1:11" s="77" customFormat="1">
      <c r="A1886" s="82">
        <v>2016</v>
      </c>
      <c r="B1886" s="82">
        <v>130</v>
      </c>
      <c r="C1886" s="83" t="s">
        <v>503</v>
      </c>
      <c r="D1886" s="83" t="s">
        <v>504</v>
      </c>
      <c r="E1886" s="84">
        <v>26001</v>
      </c>
      <c r="F1886" s="85">
        <v>24.81</v>
      </c>
      <c r="G1886" s="84">
        <v>317.8</v>
      </c>
      <c r="H1886" s="86">
        <f t="shared" si="116"/>
        <v>2050079.5261799998</v>
      </c>
      <c r="I1886" s="77">
        <f t="shared" si="117"/>
        <v>26001</v>
      </c>
      <c r="J1886" s="77">
        <f t="shared" si="118"/>
        <v>645084.80999999994</v>
      </c>
      <c r="K1886" s="77">
        <f t="shared" si="119"/>
        <v>0</v>
      </c>
    </row>
    <row r="1887" spans="1:11" s="77" customFormat="1">
      <c r="A1887" s="82">
        <v>2016</v>
      </c>
      <c r="B1887" s="82">
        <v>130</v>
      </c>
      <c r="C1887" s="83" t="s">
        <v>503</v>
      </c>
      <c r="D1887" s="83" t="s">
        <v>504</v>
      </c>
      <c r="E1887" s="84">
        <v>25662</v>
      </c>
      <c r="F1887" s="85">
        <v>25.69</v>
      </c>
      <c r="G1887" s="84">
        <v>333.9</v>
      </c>
      <c r="H1887" s="86">
        <f t="shared" si="116"/>
        <v>2201258.3884200002</v>
      </c>
      <c r="I1887" s="77">
        <f t="shared" si="117"/>
        <v>25662</v>
      </c>
      <c r="J1887" s="77">
        <f t="shared" si="118"/>
        <v>659256.78</v>
      </c>
      <c r="K1887" s="77">
        <f t="shared" si="119"/>
        <v>0</v>
      </c>
    </row>
    <row r="1888" spans="1:11" s="77" customFormat="1">
      <c r="A1888" s="82">
        <v>2016</v>
      </c>
      <c r="B1888" s="82">
        <v>130</v>
      </c>
      <c r="C1888" s="83" t="s">
        <v>503</v>
      </c>
      <c r="D1888" s="83" t="s">
        <v>504</v>
      </c>
      <c r="E1888" s="84">
        <v>94521</v>
      </c>
      <c r="F1888" s="85">
        <v>25.68</v>
      </c>
      <c r="G1888" s="84">
        <v>331.3</v>
      </c>
      <c r="H1888" s="86">
        <f t="shared" si="116"/>
        <v>8041642.5146400006</v>
      </c>
      <c r="I1888" s="77">
        <f t="shared" si="117"/>
        <v>94521</v>
      </c>
      <c r="J1888" s="77">
        <f t="shared" si="118"/>
        <v>2427299.2799999998</v>
      </c>
      <c r="K1888" s="77">
        <f t="shared" si="119"/>
        <v>0</v>
      </c>
    </row>
    <row r="1889" spans="1:11" s="77" customFormat="1">
      <c r="A1889" s="82">
        <v>2016</v>
      </c>
      <c r="B1889" s="82">
        <v>130</v>
      </c>
      <c r="C1889" s="83" t="s">
        <v>503</v>
      </c>
      <c r="D1889" s="83" t="s">
        <v>504</v>
      </c>
      <c r="E1889" s="84">
        <v>51393</v>
      </c>
      <c r="F1889" s="85">
        <v>23.99</v>
      </c>
      <c r="G1889" s="84">
        <v>348.9</v>
      </c>
      <c r="H1889" s="86">
        <f t="shared" si="116"/>
        <v>4301651.1462299991</v>
      </c>
      <c r="I1889" s="77">
        <f t="shared" si="117"/>
        <v>51393</v>
      </c>
      <c r="J1889" s="77">
        <f t="shared" si="118"/>
        <v>1232918.0699999998</v>
      </c>
      <c r="K1889" s="77">
        <f t="shared" si="119"/>
        <v>0</v>
      </c>
    </row>
    <row r="1890" spans="1:11" s="77" customFormat="1">
      <c r="A1890" s="82">
        <v>2016</v>
      </c>
      <c r="B1890" s="82">
        <v>130</v>
      </c>
      <c r="C1890" s="83" t="s">
        <v>503</v>
      </c>
      <c r="D1890" s="83" t="s">
        <v>504</v>
      </c>
      <c r="E1890" s="84">
        <v>179170</v>
      </c>
      <c r="F1890" s="85">
        <v>23.87</v>
      </c>
      <c r="G1890" s="84">
        <v>296.60000000000002</v>
      </c>
      <c r="H1890" s="86">
        <f t="shared" si="116"/>
        <v>12684952.911400001</v>
      </c>
      <c r="I1890" s="77">
        <f t="shared" si="117"/>
        <v>179170</v>
      </c>
      <c r="J1890" s="77">
        <f t="shared" si="118"/>
        <v>4276787.9000000004</v>
      </c>
      <c r="K1890" s="77">
        <f t="shared" si="119"/>
        <v>0</v>
      </c>
    </row>
    <row r="1891" spans="1:11" s="77" customFormat="1">
      <c r="A1891" s="82">
        <v>2016</v>
      </c>
      <c r="B1891" s="82">
        <v>130</v>
      </c>
      <c r="C1891" s="83" t="s">
        <v>503</v>
      </c>
      <c r="D1891" s="83" t="s">
        <v>504</v>
      </c>
      <c r="E1891" s="84">
        <v>41736</v>
      </c>
      <c r="F1891" s="85">
        <v>26.35</v>
      </c>
      <c r="G1891" s="84">
        <v>347.6</v>
      </c>
      <c r="H1891" s="86">
        <f t="shared" si="116"/>
        <v>3822708.7536000009</v>
      </c>
      <c r="I1891" s="77">
        <f t="shared" si="117"/>
        <v>41736</v>
      </c>
      <c r="J1891" s="77">
        <f t="shared" si="118"/>
        <v>1099743.6000000001</v>
      </c>
      <c r="K1891" s="77">
        <f t="shared" si="119"/>
        <v>0</v>
      </c>
    </row>
    <row r="1892" spans="1:11" s="77" customFormat="1">
      <c r="A1892" s="82">
        <v>2016</v>
      </c>
      <c r="B1892" s="82">
        <v>130</v>
      </c>
      <c r="C1892" s="83" t="s">
        <v>503</v>
      </c>
      <c r="D1892" s="83" t="s">
        <v>504</v>
      </c>
      <c r="E1892" s="84">
        <v>118</v>
      </c>
      <c r="F1892" s="85">
        <v>26.34</v>
      </c>
      <c r="G1892" s="84">
        <v>333.3</v>
      </c>
      <c r="H1892" s="86">
        <f t="shared" si="116"/>
        <v>10359.363960000001</v>
      </c>
      <c r="I1892" s="77">
        <f t="shared" si="117"/>
        <v>118</v>
      </c>
      <c r="J1892" s="77">
        <f t="shared" si="118"/>
        <v>3108.12</v>
      </c>
      <c r="K1892" s="77">
        <f t="shared" si="119"/>
        <v>0</v>
      </c>
    </row>
    <row r="1893" spans="1:11" s="77" customFormat="1">
      <c r="A1893" s="82">
        <v>2016</v>
      </c>
      <c r="B1893" s="82">
        <v>130</v>
      </c>
      <c r="C1893" s="83" t="s">
        <v>503</v>
      </c>
      <c r="D1893" s="83" t="s">
        <v>504</v>
      </c>
      <c r="E1893" s="84">
        <v>118</v>
      </c>
      <c r="F1893" s="85">
        <v>24.55</v>
      </c>
      <c r="G1893" s="84">
        <v>283.2</v>
      </c>
      <c r="H1893" s="86">
        <f t="shared" si="116"/>
        <v>8204.0208000000002</v>
      </c>
      <c r="I1893" s="77">
        <f t="shared" si="117"/>
        <v>118</v>
      </c>
      <c r="J1893" s="77">
        <f t="shared" si="118"/>
        <v>2896.9</v>
      </c>
      <c r="K1893" s="77">
        <f t="shared" si="119"/>
        <v>0</v>
      </c>
    </row>
    <row r="1894" spans="1:11" s="77" customFormat="1">
      <c r="A1894" s="82">
        <v>2016</v>
      </c>
      <c r="B1894" s="82">
        <v>136</v>
      </c>
      <c r="C1894" s="83" t="s">
        <v>503</v>
      </c>
      <c r="D1894" s="83" t="s">
        <v>504</v>
      </c>
      <c r="E1894" s="84">
        <v>10309</v>
      </c>
      <c r="F1894" s="85">
        <v>24.63</v>
      </c>
      <c r="G1894" s="84">
        <v>336.1</v>
      </c>
      <c r="H1894" s="86">
        <f t="shared" si="116"/>
        <v>853393.76187000005</v>
      </c>
      <c r="I1894" s="77">
        <f t="shared" si="117"/>
        <v>10309</v>
      </c>
      <c r="J1894" s="77">
        <f t="shared" si="118"/>
        <v>253910.66999999998</v>
      </c>
      <c r="K1894" s="77">
        <f t="shared" si="119"/>
        <v>0</v>
      </c>
    </row>
    <row r="1895" spans="1:11" s="77" customFormat="1">
      <c r="A1895" s="82">
        <v>2016</v>
      </c>
      <c r="B1895" s="82">
        <v>136</v>
      </c>
      <c r="C1895" s="83" t="s">
        <v>503</v>
      </c>
      <c r="D1895" s="83" t="s">
        <v>504</v>
      </c>
      <c r="E1895" s="84">
        <v>61605</v>
      </c>
      <c r="F1895" s="85">
        <v>23.37</v>
      </c>
      <c r="G1895" s="84">
        <v>341.9</v>
      </c>
      <c r="H1895" s="86">
        <f t="shared" si="116"/>
        <v>4922364.5581499999</v>
      </c>
      <c r="I1895" s="77">
        <f t="shared" si="117"/>
        <v>61605</v>
      </c>
      <c r="J1895" s="77">
        <f t="shared" si="118"/>
        <v>1439708.85</v>
      </c>
      <c r="K1895" s="77">
        <f t="shared" si="119"/>
        <v>0</v>
      </c>
    </row>
    <row r="1896" spans="1:11" s="77" customFormat="1">
      <c r="A1896" s="82">
        <v>2016</v>
      </c>
      <c r="B1896" s="82">
        <v>136</v>
      </c>
      <c r="C1896" s="83" t="s">
        <v>503</v>
      </c>
      <c r="D1896" s="83" t="s">
        <v>504</v>
      </c>
      <c r="E1896" s="84">
        <v>130095</v>
      </c>
      <c r="F1896" s="85">
        <v>24.24</v>
      </c>
      <c r="G1896" s="84">
        <v>331.6</v>
      </c>
      <c r="H1896" s="86">
        <f t="shared" si="116"/>
        <v>10457015.2848</v>
      </c>
      <c r="I1896" s="77">
        <f t="shared" si="117"/>
        <v>130095</v>
      </c>
      <c r="J1896" s="77">
        <f t="shared" si="118"/>
        <v>3153502.8</v>
      </c>
      <c r="K1896" s="77">
        <f t="shared" si="119"/>
        <v>0</v>
      </c>
    </row>
    <row r="1897" spans="1:11" s="77" customFormat="1">
      <c r="A1897" s="82">
        <v>2016</v>
      </c>
      <c r="B1897" s="82">
        <v>160</v>
      </c>
      <c r="C1897" s="83" t="s">
        <v>513</v>
      </c>
      <c r="D1897" s="83" t="s">
        <v>504</v>
      </c>
      <c r="E1897" s="84">
        <v>14638</v>
      </c>
      <c r="F1897" s="85">
        <v>18.102</v>
      </c>
      <c r="G1897" s="84">
        <v>242.5</v>
      </c>
      <c r="H1897" s="86">
        <f t="shared" si="116"/>
        <v>642569.40929999994</v>
      </c>
      <c r="I1897" s="77">
        <f t="shared" si="117"/>
        <v>14638</v>
      </c>
      <c r="J1897" s="77">
        <f t="shared" si="118"/>
        <v>264977.076</v>
      </c>
      <c r="K1897" s="77">
        <f t="shared" si="119"/>
        <v>0</v>
      </c>
    </row>
    <row r="1898" spans="1:11" s="77" customFormat="1">
      <c r="A1898" s="82">
        <v>2016</v>
      </c>
      <c r="B1898" s="82">
        <v>160</v>
      </c>
      <c r="C1898" s="83" t="s">
        <v>513</v>
      </c>
      <c r="D1898" s="83" t="s">
        <v>504</v>
      </c>
      <c r="E1898" s="84">
        <v>69511</v>
      </c>
      <c r="F1898" s="85">
        <v>18.312000000000001</v>
      </c>
      <c r="G1898" s="84">
        <v>233.8</v>
      </c>
      <c r="H1898" s="86">
        <f t="shared" si="116"/>
        <v>2976006.1400160003</v>
      </c>
      <c r="I1898" s="77">
        <f t="shared" si="117"/>
        <v>69511</v>
      </c>
      <c r="J1898" s="77">
        <f t="shared" si="118"/>
        <v>1272885.432</v>
      </c>
      <c r="K1898" s="77">
        <f t="shared" si="119"/>
        <v>0</v>
      </c>
    </row>
    <row r="1899" spans="1:11" s="77" customFormat="1">
      <c r="A1899" s="82">
        <v>2016</v>
      </c>
      <c r="B1899" s="82">
        <v>165</v>
      </c>
      <c r="C1899" s="83" t="s">
        <v>513</v>
      </c>
      <c r="D1899" s="83" t="s">
        <v>504</v>
      </c>
      <c r="E1899" s="84">
        <v>115757</v>
      </c>
      <c r="F1899" s="85">
        <v>16.77</v>
      </c>
      <c r="G1899" s="84">
        <v>206.9</v>
      </c>
      <c r="H1899" s="86">
        <f t="shared" si="116"/>
        <v>4016435.67741</v>
      </c>
      <c r="I1899" s="77">
        <f t="shared" si="117"/>
        <v>115757</v>
      </c>
      <c r="J1899" s="77">
        <f t="shared" si="118"/>
        <v>1941244.89</v>
      </c>
      <c r="K1899" s="77">
        <f t="shared" si="119"/>
        <v>0</v>
      </c>
    </row>
    <row r="1900" spans="1:11" s="77" customFormat="1">
      <c r="A1900" s="82">
        <v>2016</v>
      </c>
      <c r="B1900" s="82">
        <v>165</v>
      </c>
      <c r="C1900" s="83" t="s">
        <v>513</v>
      </c>
      <c r="D1900" s="83" t="s">
        <v>504</v>
      </c>
      <c r="E1900" s="84">
        <v>131551</v>
      </c>
      <c r="F1900" s="85">
        <v>16.77</v>
      </c>
      <c r="G1900" s="84">
        <v>204.8</v>
      </c>
      <c r="H1900" s="86">
        <f t="shared" si="116"/>
        <v>4518113.8329600003</v>
      </c>
      <c r="I1900" s="77">
        <f t="shared" si="117"/>
        <v>131551</v>
      </c>
      <c r="J1900" s="77">
        <f t="shared" si="118"/>
        <v>2206110.27</v>
      </c>
      <c r="K1900" s="77">
        <f t="shared" si="119"/>
        <v>0</v>
      </c>
    </row>
    <row r="1901" spans="1:11" s="77" customFormat="1">
      <c r="A1901" s="82">
        <v>2016</v>
      </c>
      <c r="B1901" s="82">
        <v>207</v>
      </c>
      <c r="C1901" s="83" t="s">
        <v>503</v>
      </c>
      <c r="D1901" s="83" t="s">
        <v>504</v>
      </c>
      <c r="E1901" s="84">
        <v>261425</v>
      </c>
      <c r="F1901" s="85">
        <v>22.303999999999998</v>
      </c>
      <c r="G1901" s="84">
        <v>327.3</v>
      </c>
      <c r="H1901" s="86">
        <f t="shared" si="116"/>
        <v>19084284.3336</v>
      </c>
      <c r="I1901" s="77">
        <f t="shared" si="117"/>
        <v>261425</v>
      </c>
      <c r="J1901" s="77">
        <f t="shared" si="118"/>
        <v>5830823.1999999993</v>
      </c>
      <c r="K1901" s="77">
        <f t="shared" si="119"/>
        <v>0</v>
      </c>
    </row>
    <row r="1902" spans="1:11" s="77" customFormat="1">
      <c r="A1902" s="82">
        <v>2016</v>
      </c>
      <c r="B1902" s="82">
        <v>207</v>
      </c>
      <c r="C1902" s="83" t="s">
        <v>503</v>
      </c>
      <c r="D1902" s="83" t="s">
        <v>504</v>
      </c>
      <c r="E1902" s="84">
        <v>13444</v>
      </c>
      <c r="F1902" s="85">
        <v>21.571999999999999</v>
      </c>
      <c r="G1902" s="84">
        <v>417.5</v>
      </c>
      <c r="H1902" s="86">
        <f t="shared" si="116"/>
        <v>1210808.3163999999</v>
      </c>
      <c r="I1902" s="77">
        <f t="shared" si="117"/>
        <v>13444</v>
      </c>
      <c r="J1902" s="77">
        <f t="shared" si="118"/>
        <v>290013.96799999999</v>
      </c>
      <c r="K1902" s="77">
        <f t="shared" si="119"/>
        <v>0</v>
      </c>
    </row>
    <row r="1903" spans="1:11" s="77" customFormat="1">
      <c r="A1903" s="82">
        <v>2016</v>
      </c>
      <c r="B1903" s="82">
        <v>298</v>
      </c>
      <c r="C1903" s="83" t="s">
        <v>513</v>
      </c>
      <c r="D1903" s="83" t="s">
        <v>504</v>
      </c>
      <c r="E1903" s="84">
        <v>81756</v>
      </c>
      <c r="F1903" s="85">
        <v>16.82</v>
      </c>
      <c r="G1903" s="84" t="s">
        <v>514</v>
      </c>
      <c r="H1903" s="86" t="str">
        <f t="shared" si="116"/>
        <v/>
      </c>
      <c r="I1903" s="77" t="str">
        <f t="shared" si="117"/>
        <v/>
      </c>
      <c r="J1903" s="77" t="str">
        <f t="shared" si="118"/>
        <v/>
      </c>
      <c r="K1903" s="77">
        <f t="shared" si="119"/>
        <v>0</v>
      </c>
    </row>
    <row r="1904" spans="1:11" s="77" customFormat="1">
      <c r="A1904" s="82">
        <v>2016</v>
      </c>
      <c r="B1904" s="82">
        <v>298</v>
      </c>
      <c r="C1904" s="83" t="s">
        <v>512</v>
      </c>
      <c r="D1904" s="83" t="s">
        <v>504</v>
      </c>
      <c r="E1904" s="84">
        <v>273362</v>
      </c>
      <c r="F1904" s="85">
        <v>13.85</v>
      </c>
      <c r="G1904" s="84" t="s">
        <v>514</v>
      </c>
      <c r="H1904" s="86" t="str">
        <f t="shared" si="116"/>
        <v/>
      </c>
      <c r="I1904" s="77" t="str">
        <f t="shared" si="117"/>
        <v/>
      </c>
      <c r="J1904" s="77" t="str">
        <f t="shared" si="118"/>
        <v/>
      </c>
      <c r="K1904" s="77">
        <f t="shared" si="119"/>
        <v>1</v>
      </c>
    </row>
    <row r="1905" spans="1:11" s="77" customFormat="1">
      <c r="A1905" s="82">
        <v>2016</v>
      </c>
      <c r="B1905" s="82">
        <v>298</v>
      </c>
      <c r="C1905" s="83" t="s">
        <v>513</v>
      </c>
      <c r="D1905" s="83" t="s">
        <v>504</v>
      </c>
      <c r="E1905" s="84">
        <v>33264</v>
      </c>
      <c r="F1905" s="85">
        <v>16.98</v>
      </c>
      <c r="G1905" s="84" t="s">
        <v>514</v>
      </c>
      <c r="H1905" s="86" t="str">
        <f t="shared" si="116"/>
        <v/>
      </c>
      <c r="I1905" s="77" t="str">
        <f t="shared" si="117"/>
        <v/>
      </c>
      <c r="J1905" s="77" t="str">
        <f t="shared" si="118"/>
        <v/>
      </c>
      <c r="K1905" s="77">
        <f t="shared" si="119"/>
        <v>0</v>
      </c>
    </row>
    <row r="1906" spans="1:11" s="77" customFormat="1">
      <c r="A1906" s="82">
        <v>2016</v>
      </c>
      <c r="B1906" s="82">
        <v>298</v>
      </c>
      <c r="C1906" s="83" t="s">
        <v>513</v>
      </c>
      <c r="D1906" s="83" t="s">
        <v>504</v>
      </c>
      <c r="E1906" s="84">
        <v>82131</v>
      </c>
      <c r="F1906" s="85">
        <v>16.89</v>
      </c>
      <c r="G1906" s="84" t="s">
        <v>514</v>
      </c>
      <c r="H1906" s="86" t="str">
        <f t="shared" si="116"/>
        <v/>
      </c>
      <c r="I1906" s="77" t="str">
        <f t="shared" si="117"/>
        <v/>
      </c>
      <c r="J1906" s="77" t="str">
        <f t="shared" si="118"/>
        <v/>
      </c>
      <c r="K1906" s="77">
        <f t="shared" si="119"/>
        <v>0</v>
      </c>
    </row>
    <row r="1907" spans="1:11" s="77" customFormat="1">
      <c r="A1907" s="82">
        <v>2016</v>
      </c>
      <c r="B1907" s="82">
        <v>384</v>
      </c>
      <c r="C1907" s="83" t="s">
        <v>513</v>
      </c>
      <c r="D1907" s="83" t="s">
        <v>504</v>
      </c>
      <c r="E1907" s="84">
        <v>16308</v>
      </c>
      <c r="F1907" s="85">
        <v>17.14</v>
      </c>
      <c r="G1907" s="84" t="s">
        <v>514</v>
      </c>
      <c r="H1907" s="86" t="str">
        <f t="shared" si="116"/>
        <v/>
      </c>
      <c r="I1907" s="77" t="str">
        <f t="shared" si="117"/>
        <v/>
      </c>
      <c r="J1907" s="77" t="str">
        <f t="shared" si="118"/>
        <v/>
      </c>
      <c r="K1907" s="77">
        <f t="shared" si="119"/>
        <v>0</v>
      </c>
    </row>
    <row r="1908" spans="1:11" s="77" customFormat="1">
      <c r="A1908" s="82">
        <v>2016</v>
      </c>
      <c r="B1908" s="82">
        <v>469</v>
      </c>
      <c r="C1908" s="83" t="s">
        <v>503</v>
      </c>
      <c r="D1908" s="83" t="s">
        <v>504</v>
      </c>
      <c r="E1908" s="84">
        <v>67381</v>
      </c>
      <c r="F1908" s="85">
        <v>22.34</v>
      </c>
      <c r="G1908" s="84">
        <v>276.8</v>
      </c>
      <c r="H1908" s="86">
        <f t="shared" si="116"/>
        <v>4166646.9827200002</v>
      </c>
      <c r="I1908" s="77">
        <f t="shared" si="117"/>
        <v>67381</v>
      </c>
      <c r="J1908" s="77">
        <f t="shared" si="118"/>
        <v>1505291.54</v>
      </c>
      <c r="K1908" s="77">
        <f t="shared" si="119"/>
        <v>0</v>
      </c>
    </row>
    <row r="1909" spans="1:11" s="77" customFormat="1">
      <c r="A1909" s="82">
        <v>2016</v>
      </c>
      <c r="B1909" s="82">
        <v>470</v>
      </c>
      <c r="C1909" s="83" t="s">
        <v>513</v>
      </c>
      <c r="D1909" s="83" t="s">
        <v>504</v>
      </c>
      <c r="E1909" s="84">
        <v>113299</v>
      </c>
      <c r="F1909" s="85">
        <v>18.03</v>
      </c>
      <c r="G1909" s="84">
        <v>143.5</v>
      </c>
      <c r="H1909" s="86">
        <f t="shared" si="116"/>
        <v>2931390.6919500004</v>
      </c>
      <c r="I1909" s="77">
        <f t="shared" si="117"/>
        <v>113299</v>
      </c>
      <c r="J1909" s="77">
        <f t="shared" si="118"/>
        <v>2042780.9700000002</v>
      </c>
      <c r="K1909" s="77">
        <f t="shared" si="119"/>
        <v>0</v>
      </c>
    </row>
    <row r="1910" spans="1:11" s="77" customFormat="1">
      <c r="A1910" s="82">
        <v>2016</v>
      </c>
      <c r="B1910" s="82">
        <v>470</v>
      </c>
      <c r="C1910" s="83" t="s">
        <v>513</v>
      </c>
      <c r="D1910" s="83" t="s">
        <v>504</v>
      </c>
      <c r="E1910" s="84">
        <v>28700</v>
      </c>
      <c r="F1910" s="85">
        <v>17.39</v>
      </c>
      <c r="G1910" s="84">
        <v>138.69999999999999</v>
      </c>
      <c r="H1910" s="86">
        <f t="shared" si="116"/>
        <v>692241.99099999992</v>
      </c>
      <c r="I1910" s="77">
        <f t="shared" si="117"/>
        <v>28700</v>
      </c>
      <c r="J1910" s="77">
        <f t="shared" si="118"/>
        <v>499093</v>
      </c>
      <c r="K1910" s="77">
        <f t="shared" si="119"/>
        <v>0</v>
      </c>
    </row>
    <row r="1911" spans="1:11" s="77" customFormat="1">
      <c r="A1911" s="82">
        <v>2016</v>
      </c>
      <c r="B1911" s="82">
        <v>470</v>
      </c>
      <c r="C1911" s="83" t="s">
        <v>513</v>
      </c>
      <c r="D1911" s="83" t="s">
        <v>504</v>
      </c>
      <c r="E1911" s="84">
        <v>42670</v>
      </c>
      <c r="F1911" s="85">
        <v>17.18</v>
      </c>
      <c r="G1911" s="84">
        <v>147.4</v>
      </c>
      <c r="H1911" s="86">
        <f t="shared" si="116"/>
        <v>1080546.0644</v>
      </c>
      <c r="I1911" s="77">
        <f t="shared" si="117"/>
        <v>42670</v>
      </c>
      <c r="J1911" s="77">
        <f t="shared" si="118"/>
        <v>733070.6</v>
      </c>
      <c r="K1911" s="77">
        <f t="shared" si="119"/>
        <v>0</v>
      </c>
    </row>
    <row r="1912" spans="1:11" s="77" customFormat="1">
      <c r="A1912" s="82">
        <v>2016</v>
      </c>
      <c r="B1912" s="82">
        <v>470</v>
      </c>
      <c r="C1912" s="83" t="s">
        <v>513</v>
      </c>
      <c r="D1912" s="83" t="s">
        <v>504</v>
      </c>
      <c r="E1912" s="84">
        <v>28180</v>
      </c>
      <c r="F1912" s="85">
        <v>17.14</v>
      </c>
      <c r="G1912" s="84">
        <v>149.1</v>
      </c>
      <c r="H1912" s="86">
        <f t="shared" si="116"/>
        <v>720160.75320000004</v>
      </c>
      <c r="I1912" s="77">
        <f t="shared" si="117"/>
        <v>28180</v>
      </c>
      <c r="J1912" s="77">
        <f t="shared" si="118"/>
        <v>483005.2</v>
      </c>
      <c r="K1912" s="77">
        <f t="shared" si="119"/>
        <v>0</v>
      </c>
    </row>
    <row r="1913" spans="1:11" s="77" customFormat="1">
      <c r="A1913" s="82">
        <v>2016</v>
      </c>
      <c r="B1913" s="82">
        <v>470</v>
      </c>
      <c r="C1913" s="83" t="s">
        <v>513</v>
      </c>
      <c r="D1913" s="83" t="s">
        <v>504</v>
      </c>
      <c r="E1913" s="84">
        <v>28179</v>
      </c>
      <c r="F1913" s="85">
        <v>17.260000000000002</v>
      </c>
      <c r="G1913" s="84">
        <v>141</v>
      </c>
      <c r="H1913" s="86">
        <f t="shared" si="116"/>
        <v>685781.0514</v>
      </c>
      <c r="I1913" s="77">
        <f t="shared" si="117"/>
        <v>28179</v>
      </c>
      <c r="J1913" s="77">
        <f t="shared" si="118"/>
        <v>486369.54000000004</v>
      </c>
      <c r="K1913" s="77">
        <f t="shared" si="119"/>
        <v>0</v>
      </c>
    </row>
    <row r="1914" spans="1:11" s="77" customFormat="1">
      <c r="A1914" s="82">
        <v>2016</v>
      </c>
      <c r="B1914" s="82">
        <v>470</v>
      </c>
      <c r="C1914" s="83" t="s">
        <v>513</v>
      </c>
      <c r="D1914" s="83" t="s">
        <v>504</v>
      </c>
      <c r="E1914" s="84">
        <v>102</v>
      </c>
      <c r="F1914" s="85">
        <v>17.02</v>
      </c>
      <c r="G1914" s="84">
        <v>120.4</v>
      </c>
      <c r="H1914" s="86">
        <f t="shared" si="116"/>
        <v>2090.1921599999996</v>
      </c>
      <c r="I1914" s="77">
        <f t="shared" si="117"/>
        <v>102</v>
      </c>
      <c r="J1914" s="77">
        <f t="shared" si="118"/>
        <v>1736.04</v>
      </c>
      <c r="K1914" s="77">
        <f t="shared" si="119"/>
        <v>0</v>
      </c>
    </row>
    <row r="1915" spans="1:11" s="77" customFormat="1">
      <c r="A1915" s="82">
        <v>2016</v>
      </c>
      <c r="B1915" s="82">
        <v>470</v>
      </c>
      <c r="C1915" s="83" t="s">
        <v>513</v>
      </c>
      <c r="D1915" s="83" t="s">
        <v>504</v>
      </c>
      <c r="E1915" s="84">
        <v>70566</v>
      </c>
      <c r="F1915" s="85">
        <v>17.149999999999999</v>
      </c>
      <c r="G1915" s="84">
        <v>126.2</v>
      </c>
      <c r="H1915" s="86">
        <f t="shared" si="116"/>
        <v>1527281.1078000001</v>
      </c>
      <c r="I1915" s="77">
        <f t="shared" si="117"/>
        <v>70566</v>
      </c>
      <c r="J1915" s="77">
        <f t="shared" si="118"/>
        <v>1210206.8999999999</v>
      </c>
      <c r="K1915" s="77">
        <f t="shared" si="119"/>
        <v>0</v>
      </c>
    </row>
    <row r="1916" spans="1:11" s="77" customFormat="1">
      <c r="A1916" s="82">
        <v>2016</v>
      </c>
      <c r="B1916" s="82">
        <v>470</v>
      </c>
      <c r="C1916" s="83" t="s">
        <v>513</v>
      </c>
      <c r="D1916" s="83" t="s">
        <v>504</v>
      </c>
      <c r="E1916" s="84">
        <v>42273</v>
      </c>
      <c r="F1916" s="85">
        <v>17.89</v>
      </c>
      <c r="G1916" s="84">
        <v>131.30000000000001</v>
      </c>
      <c r="H1916" s="86">
        <f t="shared" si="116"/>
        <v>992974.59261000017</v>
      </c>
      <c r="I1916" s="77">
        <f t="shared" si="117"/>
        <v>42273</v>
      </c>
      <c r="J1916" s="77">
        <f t="shared" si="118"/>
        <v>756263.97</v>
      </c>
      <c r="K1916" s="77">
        <f t="shared" si="119"/>
        <v>0</v>
      </c>
    </row>
    <row r="1917" spans="1:11" s="77" customFormat="1">
      <c r="A1917" s="82">
        <v>2016</v>
      </c>
      <c r="B1917" s="82">
        <v>470</v>
      </c>
      <c r="C1917" s="83" t="s">
        <v>513</v>
      </c>
      <c r="D1917" s="83" t="s">
        <v>504</v>
      </c>
      <c r="E1917" s="84">
        <v>84304</v>
      </c>
      <c r="F1917" s="85">
        <v>17.260000000000002</v>
      </c>
      <c r="G1917" s="84">
        <v>132.19999999999999</v>
      </c>
      <c r="H1917" s="86">
        <f t="shared" si="116"/>
        <v>1923625.0668799998</v>
      </c>
      <c r="I1917" s="77">
        <f t="shared" si="117"/>
        <v>84304</v>
      </c>
      <c r="J1917" s="77">
        <f t="shared" si="118"/>
        <v>1455087.04</v>
      </c>
      <c r="K1917" s="77">
        <f t="shared" si="119"/>
        <v>0</v>
      </c>
    </row>
    <row r="1918" spans="1:11" s="77" customFormat="1">
      <c r="A1918" s="82">
        <v>2016</v>
      </c>
      <c r="B1918" s="82">
        <v>477</v>
      </c>
      <c r="C1918" s="83" t="s">
        <v>503</v>
      </c>
      <c r="D1918" s="83" t="s">
        <v>504</v>
      </c>
      <c r="E1918" s="84">
        <v>48864</v>
      </c>
      <c r="F1918" s="85">
        <v>22.32</v>
      </c>
      <c r="G1918" s="84">
        <v>312.3</v>
      </c>
      <c r="H1918" s="86">
        <f t="shared" si="116"/>
        <v>3406082.71104</v>
      </c>
      <c r="I1918" s="77">
        <f t="shared" si="117"/>
        <v>48864</v>
      </c>
      <c r="J1918" s="77">
        <f t="shared" si="118"/>
        <v>1090644.48</v>
      </c>
      <c r="K1918" s="77">
        <f t="shared" si="119"/>
        <v>0</v>
      </c>
    </row>
    <row r="1919" spans="1:11" s="77" customFormat="1">
      <c r="A1919" s="82">
        <v>2016</v>
      </c>
      <c r="B1919" s="82">
        <v>525</v>
      </c>
      <c r="C1919" s="83" t="s">
        <v>503</v>
      </c>
      <c r="D1919" s="83" t="s">
        <v>504</v>
      </c>
      <c r="E1919" s="84">
        <v>80314</v>
      </c>
      <c r="F1919" s="85">
        <v>22.35</v>
      </c>
      <c r="G1919" s="84">
        <v>228.5</v>
      </c>
      <c r="H1919" s="86">
        <f t="shared" si="116"/>
        <v>4101615.9015000006</v>
      </c>
      <c r="I1919" s="77">
        <f t="shared" si="117"/>
        <v>80314</v>
      </c>
      <c r="J1919" s="77">
        <f t="shared" si="118"/>
        <v>1795017.9000000001</v>
      </c>
      <c r="K1919" s="77">
        <f t="shared" si="119"/>
        <v>0</v>
      </c>
    </row>
    <row r="1920" spans="1:11" s="77" customFormat="1">
      <c r="A1920" s="82">
        <v>2016</v>
      </c>
      <c r="B1920" s="82">
        <v>527</v>
      </c>
      <c r="C1920" s="83" t="s">
        <v>503</v>
      </c>
      <c r="D1920" s="83" t="s">
        <v>504</v>
      </c>
      <c r="E1920" s="84">
        <v>12518</v>
      </c>
      <c r="F1920" s="85">
        <v>20.97</v>
      </c>
      <c r="G1920" s="84">
        <v>550</v>
      </c>
      <c r="H1920" s="86">
        <f t="shared" si="116"/>
        <v>1443763.53</v>
      </c>
      <c r="I1920" s="77">
        <f t="shared" si="117"/>
        <v>12518</v>
      </c>
      <c r="J1920" s="77">
        <f t="shared" si="118"/>
        <v>262502.45999999996</v>
      </c>
      <c r="K1920" s="77">
        <f t="shared" si="119"/>
        <v>0</v>
      </c>
    </row>
    <row r="1921" spans="1:11" s="77" customFormat="1">
      <c r="A1921" s="82">
        <v>2016</v>
      </c>
      <c r="B1921" s="82">
        <v>564</v>
      </c>
      <c r="C1921" s="83" t="s">
        <v>503</v>
      </c>
      <c r="D1921" s="83" t="s">
        <v>504</v>
      </c>
      <c r="E1921" s="84">
        <v>75931</v>
      </c>
      <c r="F1921" s="85">
        <v>23.79</v>
      </c>
      <c r="G1921" s="84">
        <v>282.10000000000002</v>
      </c>
      <c r="H1921" s="86">
        <f t="shared" si="116"/>
        <v>5095850.1402900005</v>
      </c>
      <c r="I1921" s="77">
        <f t="shared" si="117"/>
        <v>75931</v>
      </c>
      <c r="J1921" s="77">
        <f t="shared" si="118"/>
        <v>1806398.49</v>
      </c>
      <c r="K1921" s="77">
        <f t="shared" si="119"/>
        <v>0</v>
      </c>
    </row>
    <row r="1922" spans="1:11" s="77" customFormat="1">
      <c r="A1922" s="82">
        <v>2016</v>
      </c>
      <c r="B1922" s="82">
        <v>564</v>
      </c>
      <c r="C1922" s="83" t="s">
        <v>503</v>
      </c>
      <c r="D1922" s="83" t="s">
        <v>504</v>
      </c>
      <c r="E1922" s="84">
        <v>50046</v>
      </c>
      <c r="F1922" s="85">
        <v>23.76</v>
      </c>
      <c r="G1922" s="84">
        <v>287</v>
      </c>
      <c r="H1922" s="86">
        <f t="shared" si="116"/>
        <v>3412696.7952000005</v>
      </c>
      <c r="I1922" s="77">
        <f t="shared" si="117"/>
        <v>50046</v>
      </c>
      <c r="J1922" s="77">
        <f t="shared" si="118"/>
        <v>1189092.96</v>
      </c>
      <c r="K1922" s="77">
        <f t="shared" si="119"/>
        <v>0</v>
      </c>
    </row>
    <row r="1923" spans="1:11" s="77" customFormat="1">
      <c r="A1923" s="82">
        <v>2016</v>
      </c>
      <c r="B1923" s="82">
        <v>564</v>
      </c>
      <c r="C1923" s="83" t="s">
        <v>503</v>
      </c>
      <c r="D1923" s="83" t="s">
        <v>504</v>
      </c>
      <c r="E1923" s="84">
        <v>10674</v>
      </c>
      <c r="F1923" s="85">
        <v>25.94</v>
      </c>
      <c r="G1923" s="84">
        <v>238.2</v>
      </c>
      <c r="H1923" s="86">
        <f t="shared" si="116"/>
        <v>659536.63991999987</v>
      </c>
      <c r="I1923" s="77">
        <f t="shared" si="117"/>
        <v>10674</v>
      </c>
      <c r="J1923" s="77">
        <f t="shared" si="118"/>
        <v>276883.56</v>
      </c>
      <c r="K1923" s="77">
        <f t="shared" si="119"/>
        <v>0</v>
      </c>
    </row>
    <row r="1924" spans="1:11" s="77" customFormat="1">
      <c r="A1924" s="82">
        <v>2016</v>
      </c>
      <c r="B1924" s="82">
        <v>594</v>
      </c>
      <c r="C1924" s="83" t="s">
        <v>503</v>
      </c>
      <c r="D1924" s="83" t="s">
        <v>504</v>
      </c>
      <c r="E1924" s="84">
        <v>35485</v>
      </c>
      <c r="F1924" s="85">
        <v>26.07</v>
      </c>
      <c r="G1924" s="84" t="s">
        <v>514</v>
      </c>
      <c r="H1924" s="86" t="str">
        <f t="shared" si="116"/>
        <v/>
      </c>
      <c r="I1924" s="77" t="str">
        <f t="shared" si="117"/>
        <v/>
      </c>
      <c r="J1924" s="77" t="str">
        <f t="shared" si="118"/>
        <v/>
      </c>
      <c r="K1924" s="77">
        <f t="shared" si="119"/>
        <v>0</v>
      </c>
    </row>
    <row r="1925" spans="1:11" s="77" customFormat="1">
      <c r="A1925" s="82">
        <v>2016</v>
      </c>
      <c r="B1925" s="82">
        <v>602</v>
      </c>
      <c r="C1925" s="83" t="s">
        <v>503</v>
      </c>
      <c r="D1925" s="83" t="s">
        <v>504</v>
      </c>
      <c r="E1925" s="84">
        <v>83643</v>
      </c>
      <c r="F1925" s="85">
        <v>26.05</v>
      </c>
      <c r="G1925" s="84" t="s">
        <v>514</v>
      </c>
      <c r="H1925" s="86" t="str">
        <f t="shared" si="116"/>
        <v/>
      </c>
      <c r="I1925" s="77" t="str">
        <f t="shared" si="117"/>
        <v/>
      </c>
      <c r="J1925" s="77" t="str">
        <f t="shared" si="118"/>
        <v/>
      </c>
      <c r="K1925" s="77">
        <f t="shared" si="119"/>
        <v>0</v>
      </c>
    </row>
    <row r="1926" spans="1:11" s="77" customFormat="1">
      <c r="A1926" s="82">
        <v>2016</v>
      </c>
      <c r="B1926" s="82">
        <v>602</v>
      </c>
      <c r="C1926" s="83" t="s">
        <v>503</v>
      </c>
      <c r="D1926" s="83" t="s">
        <v>504</v>
      </c>
      <c r="E1926" s="84">
        <v>15265</v>
      </c>
      <c r="F1926" s="85">
        <v>26.09</v>
      </c>
      <c r="G1926" s="84" t="s">
        <v>514</v>
      </c>
      <c r="H1926" s="86" t="str">
        <f t="shared" si="116"/>
        <v/>
      </c>
      <c r="I1926" s="77" t="str">
        <f t="shared" si="117"/>
        <v/>
      </c>
      <c r="J1926" s="77" t="str">
        <f t="shared" si="118"/>
        <v/>
      </c>
      <c r="K1926" s="77">
        <f t="shared" si="119"/>
        <v>0</v>
      </c>
    </row>
    <row r="1927" spans="1:11" s="77" customFormat="1">
      <c r="A1927" s="82">
        <v>2016</v>
      </c>
      <c r="B1927" s="82">
        <v>641</v>
      </c>
      <c r="C1927" s="83" t="s">
        <v>503</v>
      </c>
      <c r="D1927" s="83" t="s">
        <v>504</v>
      </c>
      <c r="E1927" s="84">
        <v>6252</v>
      </c>
      <c r="F1927" s="85">
        <v>23.728000000000002</v>
      </c>
      <c r="G1927" s="84">
        <v>322.8</v>
      </c>
      <c r="H1927" s="86">
        <f t="shared" ref="H1927:H1990" si="120">IF(I1927="","",G1927/100*F1927*E1927)</f>
        <v>478865.58796800004</v>
      </c>
      <c r="I1927" s="77">
        <f t="shared" ref="I1927:I1990" si="121">IF(OR(G1927=".",F1927=".",E1927="."),"",E1927)</f>
        <v>6252</v>
      </c>
      <c r="J1927" s="77">
        <f t="shared" ref="J1927:J1990" si="122">IF(I1927="","",F1927*I1927)</f>
        <v>148347.45600000001</v>
      </c>
      <c r="K1927" s="77">
        <f t="shared" ref="K1927:K1990" si="123">IF(C1927="LIG",1,0)</f>
        <v>0</v>
      </c>
    </row>
    <row r="1928" spans="1:11" s="77" customFormat="1">
      <c r="A1928" s="82">
        <v>2016</v>
      </c>
      <c r="B1928" s="82">
        <v>645</v>
      </c>
      <c r="C1928" s="83" t="s">
        <v>503</v>
      </c>
      <c r="D1928" s="83" t="s">
        <v>504</v>
      </c>
      <c r="E1928" s="84">
        <v>63895</v>
      </c>
      <c r="F1928" s="85">
        <v>23.42</v>
      </c>
      <c r="G1928" s="84">
        <v>385.7</v>
      </c>
      <c r="H1928" s="86">
        <f t="shared" si="120"/>
        <v>5771695.4112999998</v>
      </c>
      <c r="I1928" s="77">
        <f t="shared" si="121"/>
        <v>63895</v>
      </c>
      <c r="J1928" s="77">
        <f t="shared" si="122"/>
        <v>1496420.9000000001</v>
      </c>
      <c r="K1928" s="77">
        <f t="shared" si="123"/>
        <v>0</v>
      </c>
    </row>
    <row r="1929" spans="1:11" s="77" customFormat="1">
      <c r="A1929" s="82">
        <v>2016</v>
      </c>
      <c r="B1929" s="82">
        <v>645</v>
      </c>
      <c r="C1929" s="83" t="s">
        <v>503</v>
      </c>
      <c r="D1929" s="83" t="s">
        <v>504</v>
      </c>
      <c r="E1929" s="84">
        <v>25866</v>
      </c>
      <c r="F1929" s="85">
        <v>26.04</v>
      </c>
      <c r="G1929" s="84">
        <v>389.2</v>
      </c>
      <c r="H1929" s="86">
        <f t="shared" si="120"/>
        <v>2621459.09088</v>
      </c>
      <c r="I1929" s="77">
        <f t="shared" si="121"/>
        <v>25866</v>
      </c>
      <c r="J1929" s="77">
        <f t="shared" si="122"/>
        <v>673550.64</v>
      </c>
      <c r="K1929" s="77">
        <f t="shared" si="123"/>
        <v>0</v>
      </c>
    </row>
    <row r="1930" spans="1:11" s="77" customFormat="1">
      <c r="A1930" s="82">
        <v>2016</v>
      </c>
      <c r="B1930" s="82">
        <v>645</v>
      </c>
      <c r="C1930" s="83" t="s">
        <v>503</v>
      </c>
      <c r="D1930" s="83" t="s">
        <v>504</v>
      </c>
      <c r="E1930" s="84">
        <v>12993</v>
      </c>
      <c r="F1930" s="85">
        <v>23.29</v>
      </c>
      <c r="G1930" s="84">
        <v>374.1</v>
      </c>
      <c r="H1930" s="86">
        <f t="shared" si="120"/>
        <v>1132052.6747699999</v>
      </c>
      <c r="I1930" s="77">
        <f t="shared" si="121"/>
        <v>12993</v>
      </c>
      <c r="J1930" s="77">
        <f t="shared" si="122"/>
        <v>302606.96999999997</v>
      </c>
      <c r="K1930" s="77">
        <f t="shared" si="123"/>
        <v>0</v>
      </c>
    </row>
    <row r="1931" spans="1:11" s="77" customFormat="1">
      <c r="A1931" s="82">
        <v>2016</v>
      </c>
      <c r="B1931" s="82">
        <v>667</v>
      </c>
      <c r="C1931" s="83" t="s">
        <v>503</v>
      </c>
      <c r="D1931" s="83" t="s">
        <v>504</v>
      </c>
      <c r="E1931" s="84">
        <v>39283</v>
      </c>
      <c r="F1931" s="85">
        <v>22.808</v>
      </c>
      <c r="G1931" s="84">
        <v>218</v>
      </c>
      <c r="H1931" s="86">
        <f t="shared" si="120"/>
        <v>1953207.32752</v>
      </c>
      <c r="I1931" s="77">
        <f t="shared" si="121"/>
        <v>39283</v>
      </c>
      <c r="J1931" s="77">
        <f t="shared" si="122"/>
        <v>895966.66399999999</v>
      </c>
      <c r="K1931" s="77">
        <f t="shared" si="123"/>
        <v>0</v>
      </c>
    </row>
    <row r="1932" spans="1:11" s="77" customFormat="1">
      <c r="A1932" s="82">
        <v>2016</v>
      </c>
      <c r="B1932" s="82">
        <v>703</v>
      </c>
      <c r="C1932" s="83" t="s">
        <v>503</v>
      </c>
      <c r="D1932" s="83" t="s">
        <v>504</v>
      </c>
      <c r="E1932" s="84">
        <v>90425</v>
      </c>
      <c r="F1932" s="85">
        <v>23.393999999999998</v>
      </c>
      <c r="G1932" s="84">
        <v>459.8</v>
      </c>
      <c r="H1932" s="86">
        <f t="shared" si="120"/>
        <v>9726620.4650999997</v>
      </c>
      <c r="I1932" s="77">
        <f t="shared" si="121"/>
        <v>90425</v>
      </c>
      <c r="J1932" s="77">
        <f t="shared" si="122"/>
        <v>2115402.4499999997</v>
      </c>
      <c r="K1932" s="77">
        <f t="shared" si="123"/>
        <v>0</v>
      </c>
    </row>
    <row r="1933" spans="1:11" s="77" customFormat="1">
      <c r="A1933" s="82">
        <v>2016</v>
      </c>
      <c r="B1933" s="82">
        <v>703</v>
      </c>
      <c r="C1933" s="83" t="s">
        <v>503</v>
      </c>
      <c r="D1933" s="83" t="s">
        <v>504</v>
      </c>
      <c r="E1933" s="84">
        <v>55808</v>
      </c>
      <c r="F1933" s="85">
        <v>23.681999999999999</v>
      </c>
      <c r="G1933" s="84">
        <v>351.2</v>
      </c>
      <c r="H1933" s="86">
        <f t="shared" si="120"/>
        <v>4641617.4366720002</v>
      </c>
      <c r="I1933" s="77">
        <f t="shared" si="121"/>
        <v>55808</v>
      </c>
      <c r="J1933" s="77">
        <f t="shared" si="122"/>
        <v>1321645.0559999999</v>
      </c>
      <c r="K1933" s="77">
        <f t="shared" si="123"/>
        <v>0</v>
      </c>
    </row>
    <row r="1934" spans="1:11" s="77" customFormat="1">
      <c r="A1934" s="82">
        <v>2016</v>
      </c>
      <c r="B1934" s="82">
        <v>703</v>
      </c>
      <c r="C1934" s="83" t="s">
        <v>503</v>
      </c>
      <c r="D1934" s="83" t="s">
        <v>504</v>
      </c>
      <c r="E1934" s="84">
        <v>153838</v>
      </c>
      <c r="F1934" s="85">
        <v>23.713999999999999</v>
      </c>
      <c r="G1934" s="84">
        <v>354.6</v>
      </c>
      <c r="H1934" s="86">
        <f t="shared" si="120"/>
        <v>12936213.421272</v>
      </c>
      <c r="I1934" s="77">
        <f t="shared" si="121"/>
        <v>153838</v>
      </c>
      <c r="J1934" s="77">
        <f t="shared" si="122"/>
        <v>3648114.3319999999</v>
      </c>
      <c r="K1934" s="77">
        <f t="shared" si="123"/>
        <v>0</v>
      </c>
    </row>
    <row r="1935" spans="1:11" s="77" customFormat="1">
      <c r="A1935" s="82">
        <v>2016</v>
      </c>
      <c r="B1935" s="82">
        <v>703</v>
      </c>
      <c r="C1935" s="83" t="s">
        <v>503</v>
      </c>
      <c r="D1935" s="83" t="s">
        <v>504</v>
      </c>
      <c r="E1935" s="84">
        <v>25386</v>
      </c>
      <c r="F1935" s="85">
        <v>26.045999999999999</v>
      </c>
      <c r="G1935" s="84">
        <v>308.3</v>
      </c>
      <c r="H1935" s="86">
        <f t="shared" si="120"/>
        <v>2038491.1797480001</v>
      </c>
      <c r="I1935" s="77">
        <f t="shared" si="121"/>
        <v>25386</v>
      </c>
      <c r="J1935" s="77">
        <f t="shared" si="122"/>
        <v>661203.75599999994</v>
      </c>
      <c r="K1935" s="77">
        <f t="shared" si="123"/>
        <v>0</v>
      </c>
    </row>
    <row r="1936" spans="1:11" s="77" customFormat="1">
      <c r="A1936" s="82">
        <v>2016</v>
      </c>
      <c r="B1936" s="82">
        <v>708</v>
      </c>
      <c r="C1936" s="83" t="s">
        <v>503</v>
      </c>
      <c r="D1936" s="83" t="s">
        <v>504</v>
      </c>
      <c r="E1936" s="84">
        <v>37974</v>
      </c>
      <c r="F1936" s="85">
        <v>23.706</v>
      </c>
      <c r="G1936" s="84">
        <v>354.7</v>
      </c>
      <c r="H1936" s="86">
        <f t="shared" si="120"/>
        <v>3193050.7012679996</v>
      </c>
      <c r="I1936" s="77">
        <f t="shared" si="121"/>
        <v>37974</v>
      </c>
      <c r="J1936" s="77">
        <f t="shared" si="122"/>
        <v>900211.64399999997</v>
      </c>
      <c r="K1936" s="77">
        <f t="shared" si="123"/>
        <v>0</v>
      </c>
    </row>
    <row r="1937" spans="1:11" s="77" customFormat="1">
      <c r="A1937" s="82">
        <v>2016</v>
      </c>
      <c r="B1937" s="82">
        <v>856</v>
      </c>
      <c r="C1937" s="83" t="s">
        <v>513</v>
      </c>
      <c r="D1937" s="83" t="s">
        <v>504</v>
      </c>
      <c r="E1937" s="84">
        <v>81770</v>
      </c>
      <c r="F1937" s="85">
        <v>17.600000000000001</v>
      </c>
      <c r="G1937" s="84" t="s">
        <v>514</v>
      </c>
      <c r="H1937" s="86" t="str">
        <f t="shared" si="120"/>
        <v/>
      </c>
      <c r="I1937" s="77" t="str">
        <f t="shared" si="121"/>
        <v/>
      </c>
      <c r="J1937" s="77" t="str">
        <f t="shared" si="122"/>
        <v/>
      </c>
      <c r="K1937" s="77">
        <f t="shared" si="123"/>
        <v>0</v>
      </c>
    </row>
    <row r="1938" spans="1:11" s="77" customFormat="1">
      <c r="A1938" s="82">
        <v>2016</v>
      </c>
      <c r="B1938" s="82">
        <v>856</v>
      </c>
      <c r="C1938" s="83" t="s">
        <v>513</v>
      </c>
      <c r="D1938" s="83" t="s">
        <v>504</v>
      </c>
      <c r="E1938" s="84">
        <v>32780</v>
      </c>
      <c r="F1938" s="85">
        <v>17.600000000000001</v>
      </c>
      <c r="G1938" s="84" t="s">
        <v>514</v>
      </c>
      <c r="H1938" s="86" t="str">
        <f t="shared" si="120"/>
        <v/>
      </c>
      <c r="I1938" s="77" t="str">
        <f t="shared" si="121"/>
        <v/>
      </c>
      <c r="J1938" s="77" t="str">
        <f t="shared" si="122"/>
        <v/>
      </c>
      <c r="K1938" s="77">
        <f t="shared" si="123"/>
        <v>0</v>
      </c>
    </row>
    <row r="1939" spans="1:11" s="77" customFormat="1">
      <c r="A1939" s="82">
        <v>2016</v>
      </c>
      <c r="B1939" s="82">
        <v>861</v>
      </c>
      <c r="C1939" s="83" t="s">
        <v>513</v>
      </c>
      <c r="D1939" s="83" t="s">
        <v>504</v>
      </c>
      <c r="E1939" s="84">
        <v>182166</v>
      </c>
      <c r="F1939" s="85">
        <v>17.600000000000001</v>
      </c>
      <c r="G1939" s="84" t="s">
        <v>514</v>
      </c>
      <c r="H1939" s="86" t="str">
        <f t="shared" si="120"/>
        <v/>
      </c>
      <c r="I1939" s="77" t="str">
        <f t="shared" si="121"/>
        <v/>
      </c>
      <c r="J1939" s="77" t="str">
        <f t="shared" si="122"/>
        <v/>
      </c>
      <c r="K1939" s="77">
        <f t="shared" si="123"/>
        <v>0</v>
      </c>
    </row>
    <row r="1940" spans="1:11" s="77" customFormat="1">
      <c r="A1940" s="82">
        <v>2016</v>
      </c>
      <c r="B1940" s="82">
        <v>861</v>
      </c>
      <c r="C1940" s="83" t="s">
        <v>513</v>
      </c>
      <c r="D1940" s="83" t="s">
        <v>504</v>
      </c>
      <c r="E1940" s="84">
        <v>13992</v>
      </c>
      <c r="F1940" s="85">
        <v>17.600000000000001</v>
      </c>
      <c r="G1940" s="84" t="s">
        <v>514</v>
      </c>
      <c r="H1940" s="86" t="str">
        <f t="shared" si="120"/>
        <v/>
      </c>
      <c r="I1940" s="77" t="str">
        <f t="shared" si="121"/>
        <v/>
      </c>
      <c r="J1940" s="77" t="str">
        <f t="shared" si="122"/>
        <v/>
      </c>
      <c r="K1940" s="77">
        <f t="shared" si="123"/>
        <v>0</v>
      </c>
    </row>
    <row r="1941" spans="1:11" s="77" customFormat="1">
      <c r="A1941" s="82">
        <v>2016</v>
      </c>
      <c r="B1941" s="82">
        <v>874</v>
      </c>
      <c r="C1941" s="83" t="s">
        <v>513</v>
      </c>
      <c r="D1941" s="83" t="s">
        <v>504</v>
      </c>
      <c r="E1941" s="84">
        <v>17086</v>
      </c>
      <c r="F1941" s="85">
        <v>17.14</v>
      </c>
      <c r="G1941" s="84" t="s">
        <v>514</v>
      </c>
      <c r="H1941" s="86" t="str">
        <f t="shared" si="120"/>
        <v/>
      </c>
      <c r="I1941" s="77" t="str">
        <f t="shared" si="121"/>
        <v/>
      </c>
      <c r="J1941" s="77" t="str">
        <f t="shared" si="122"/>
        <v/>
      </c>
      <c r="K1941" s="77">
        <f t="shared" si="123"/>
        <v>0</v>
      </c>
    </row>
    <row r="1942" spans="1:11" s="77" customFormat="1">
      <c r="A1942" s="82">
        <v>2016</v>
      </c>
      <c r="B1942" s="82">
        <v>876</v>
      </c>
      <c r="C1942" s="83" t="s">
        <v>513</v>
      </c>
      <c r="D1942" s="83" t="s">
        <v>504</v>
      </c>
      <c r="E1942" s="84">
        <v>63851</v>
      </c>
      <c r="F1942" s="85">
        <v>17.95</v>
      </c>
      <c r="G1942" s="84" t="s">
        <v>514</v>
      </c>
      <c r="H1942" s="86" t="str">
        <f t="shared" si="120"/>
        <v/>
      </c>
      <c r="I1942" s="77" t="str">
        <f t="shared" si="121"/>
        <v/>
      </c>
      <c r="J1942" s="77" t="str">
        <f t="shared" si="122"/>
        <v/>
      </c>
      <c r="K1942" s="77">
        <f t="shared" si="123"/>
        <v>0</v>
      </c>
    </row>
    <row r="1943" spans="1:11" s="77" customFormat="1">
      <c r="A1943" s="82">
        <v>2016</v>
      </c>
      <c r="B1943" s="82">
        <v>876</v>
      </c>
      <c r="C1943" s="83" t="s">
        <v>513</v>
      </c>
      <c r="D1943" s="83" t="s">
        <v>504</v>
      </c>
      <c r="E1943" s="84">
        <v>63816</v>
      </c>
      <c r="F1943" s="85">
        <v>17.53</v>
      </c>
      <c r="G1943" s="84" t="s">
        <v>514</v>
      </c>
      <c r="H1943" s="86" t="str">
        <f t="shared" si="120"/>
        <v/>
      </c>
      <c r="I1943" s="77" t="str">
        <f t="shared" si="121"/>
        <v/>
      </c>
      <c r="J1943" s="77" t="str">
        <f t="shared" si="122"/>
        <v/>
      </c>
      <c r="K1943" s="77">
        <f t="shared" si="123"/>
        <v>0</v>
      </c>
    </row>
    <row r="1944" spans="1:11" s="77" customFormat="1">
      <c r="A1944" s="82">
        <v>2016</v>
      </c>
      <c r="B1944" s="82">
        <v>879</v>
      </c>
      <c r="C1944" s="83" t="s">
        <v>513</v>
      </c>
      <c r="D1944" s="83" t="s">
        <v>504</v>
      </c>
      <c r="E1944" s="84">
        <v>98497</v>
      </c>
      <c r="F1944" s="85">
        <v>17.21</v>
      </c>
      <c r="G1944" s="84" t="s">
        <v>514</v>
      </c>
      <c r="H1944" s="86" t="str">
        <f t="shared" si="120"/>
        <v/>
      </c>
      <c r="I1944" s="77" t="str">
        <f t="shared" si="121"/>
        <v/>
      </c>
      <c r="J1944" s="77" t="str">
        <f t="shared" si="122"/>
        <v/>
      </c>
      <c r="K1944" s="77">
        <f t="shared" si="123"/>
        <v>0</v>
      </c>
    </row>
    <row r="1945" spans="1:11" s="77" customFormat="1">
      <c r="A1945" s="82">
        <v>2016</v>
      </c>
      <c r="B1945" s="82">
        <v>883</v>
      </c>
      <c r="C1945" s="83" t="s">
        <v>513</v>
      </c>
      <c r="D1945" s="83" t="s">
        <v>504</v>
      </c>
      <c r="E1945" s="84">
        <v>10156</v>
      </c>
      <c r="F1945" s="85">
        <v>17.260000000000002</v>
      </c>
      <c r="G1945" s="84" t="s">
        <v>514</v>
      </c>
      <c r="H1945" s="86" t="str">
        <f t="shared" si="120"/>
        <v/>
      </c>
      <c r="I1945" s="77" t="str">
        <f t="shared" si="121"/>
        <v/>
      </c>
      <c r="J1945" s="77" t="str">
        <f t="shared" si="122"/>
        <v/>
      </c>
      <c r="K1945" s="77">
        <f t="shared" si="123"/>
        <v>0</v>
      </c>
    </row>
    <row r="1946" spans="1:11" s="77" customFormat="1">
      <c r="A1946" s="82">
        <v>2016</v>
      </c>
      <c r="B1946" s="82">
        <v>884</v>
      </c>
      <c r="C1946" s="83" t="s">
        <v>513</v>
      </c>
      <c r="D1946" s="83" t="s">
        <v>504</v>
      </c>
      <c r="E1946" s="84">
        <v>164312</v>
      </c>
      <c r="F1946" s="85">
        <v>17.16</v>
      </c>
      <c r="G1946" s="84" t="s">
        <v>514</v>
      </c>
      <c r="H1946" s="86" t="str">
        <f t="shared" si="120"/>
        <v/>
      </c>
      <c r="I1946" s="77" t="str">
        <f t="shared" si="121"/>
        <v/>
      </c>
      <c r="J1946" s="77" t="str">
        <f t="shared" si="122"/>
        <v/>
      </c>
      <c r="K1946" s="77">
        <f t="shared" si="123"/>
        <v>0</v>
      </c>
    </row>
    <row r="1947" spans="1:11" s="77" customFormat="1">
      <c r="A1947" s="82">
        <v>2016</v>
      </c>
      <c r="B1947" s="82">
        <v>887</v>
      </c>
      <c r="C1947" s="83" t="s">
        <v>513</v>
      </c>
      <c r="D1947" s="83" t="s">
        <v>504</v>
      </c>
      <c r="E1947" s="84">
        <v>63784</v>
      </c>
      <c r="F1947" s="85">
        <v>17.579999999999998</v>
      </c>
      <c r="G1947" s="84" t="s">
        <v>514</v>
      </c>
      <c r="H1947" s="86" t="str">
        <f t="shared" si="120"/>
        <v/>
      </c>
      <c r="I1947" s="77" t="str">
        <f t="shared" si="121"/>
        <v/>
      </c>
      <c r="J1947" s="77" t="str">
        <f t="shared" si="122"/>
        <v/>
      </c>
      <c r="K1947" s="77">
        <f t="shared" si="123"/>
        <v>0</v>
      </c>
    </row>
    <row r="1948" spans="1:11" s="77" customFormat="1">
      <c r="A1948" s="82">
        <v>2016</v>
      </c>
      <c r="B1948" s="82">
        <v>887</v>
      </c>
      <c r="C1948" s="83" t="s">
        <v>513</v>
      </c>
      <c r="D1948" s="83" t="s">
        <v>504</v>
      </c>
      <c r="E1948" s="84">
        <v>32216</v>
      </c>
      <c r="F1948" s="85">
        <v>17.579999999999998</v>
      </c>
      <c r="G1948" s="84" t="s">
        <v>514</v>
      </c>
      <c r="H1948" s="86" t="str">
        <f t="shared" si="120"/>
        <v/>
      </c>
      <c r="I1948" s="77" t="str">
        <f t="shared" si="121"/>
        <v/>
      </c>
      <c r="J1948" s="77" t="str">
        <f t="shared" si="122"/>
        <v/>
      </c>
      <c r="K1948" s="77">
        <f t="shared" si="123"/>
        <v>0</v>
      </c>
    </row>
    <row r="1949" spans="1:11" s="77" customFormat="1">
      <c r="A1949" s="82">
        <v>2016</v>
      </c>
      <c r="B1949" s="82">
        <v>889</v>
      </c>
      <c r="C1949" s="83" t="s">
        <v>513</v>
      </c>
      <c r="D1949" s="83" t="s">
        <v>504</v>
      </c>
      <c r="E1949" s="84">
        <v>161712</v>
      </c>
      <c r="F1949" s="85">
        <v>17.5</v>
      </c>
      <c r="G1949" s="84" t="s">
        <v>514</v>
      </c>
      <c r="H1949" s="86" t="str">
        <f t="shared" si="120"/>
        <v/>
      </c>
      <c r="I1949" s="77" t="str">
        <f t="shared" si="121"/>
        <v/>
      </c>
      <c r="J1949" s="77" t="str">
        <f t="shared" si="122"/>
        <v/>
      </c>
      <c r="K1949" s="77">
        <f t="shared" si="123"/>
        <v>0</v>
      </c>
    </row>
    <row r="1950" spans="1:11" s="77" customFormat="1">
      <c r="A1950" s="82">
        <v>2016</v>
      </c>
      <c r="B1950" s="82">
        <v>889</v>
      </c>
      <c r="C1950" s="83" t="s">
        <v>513</v>
      </c>
      <c r="D1950" s="83" t="s">
        <v>504</v>
      </c>
      <c r="E1950" s="84">
        <v>49115</v>
      </c>
      <c r="F1950" s="85">
        <v>17.3</v>
      </c>
      <c r="G1950" s="84" t="s">
        <v>514</v>
      </c>
      <c r="H1950" s="86" t="str">
        <f t="shared" si="120"/>
        <v/>
      </c>
      <c r="I1950" s="77" t="str">
        <f t="shared" si="121"/>
        <v/>
      </c>
      <c r="J1950" s="77" t="str">
        <f t="shared" si="122"/>
        <v/>
      </c>
      <c r="K1950" s="77">
        <f t="shared" si="123"/>
        <v>0</v>
      </c>
    </row>
    <row r="1951" spans="1:11" s="77" customFormat="1">
      <c r="A1951" s="82">
        <v>2016</v>
      </c>
      <c r="B1951" s="82">
        <v>891</v>
      </c>
      <c r="C1951" s="83" t="s">
        <v>513</v>
      </c>
      <c r="D1951" s="83" t="s">
        <v>504</v>
      </c>
      <c r="E1951" s="84">
        <v>31465</v>
      </c>
      <c r="F1951" s="85">
        <v>17.399999999999999</v>
      </c>
      <c r="G1951" s="84" t="s">
        <v>514</v>
      </c>
      <c r="H1951" s="86" t="str">
        <f t="shared" si="120"/>
        <v/>
      </c>
      <c r="I1951" s="77" t="str">
        <f t="shared" si="121"/>
        <v/>
      </c>
      <c r="J1951" s="77" t="str">
        <f t="shared" si="122"/>
        <v/>
      </c>
      <c r="K1951" s="77">
        <f t="shared" si="123"/>
        <v>0</v>
      </c>
    </row>
    <row r="1952" spans="1:11" s="77" customFormat="1">
      <c r="A1952" s="82">
        <v>2016</v>
      </c>
      <c r="B1952" s="82">
        <v>891</v>
      </c>
      <c r="C1952" s="83" t="s">
        <v>513</v>
      </c>
      <c r="D1952" s="83" t="s">
        <v>504</v>
      </c>
      <c r="E1952" s="84">
        <v>15662</v>
      </c>
      <c r="F1952" s="85">
        <v>17.3</v>
      </c>
      <c r="G1952" s="84" t="s">
        <v>514</v>
      </c>
      <c r="H1952" s="86" t="str">
        <f t="shared" si="120"/>
        <v/>
      </c>
      <c r="I1952" s="77" t="str">
        <f t="shared" si="121"/>
        <v/>
      </c>
      <c r="J1952" s="77" t="str">
        <f t="shared" si="122"/>
        <v/>
      </c>
      <c r="K1952" s="77">
        <f t="shared" si="123"/>
        <v>0</v>
      </c>
    </row>
    <row r="1953" spans="1:11" s="77" customFormat="1">
      <c r="A1953" s="82">
        <v>2016</v>
      </c>
      <c r="B1953" s="82">
        <v>891</v>
      </c>
      <c r="C1953" s="83" t="s">
        <v>513</v>
      </c>
      <c r="D1953" s="83" t="s">
        <v>504</v>
      </c>
      <c r="E1953" s="84">
        <v>15608</v>
      </c>
      <c r="F1953" s="85">
        <v>18.399999999999999</v>
      </c>
      <c r="G1953" s="84" t="s">
        <v>514</v>
      </c>
      <c r="H1953" s="86" t="str">
        <f t="shared" si="120"/>
        <v/>
      </c>
      <c r="I1953" s="77" t="str">
        <f t="shared" si="121"/>
        <v/>
      </c>
      <c r="J1953" s="77" t="str">
        <f t="shared" si="122"/>
        <v/>
      </c>
      <c r="K1953" s="77">
        <f t="shared" si="123"/>
        <v>0</v>
      </c>
    </row>
    <row r="1954" spans="1:11" s="77" customFormat="1">
      <c r="A1954" s="82">
        <v>2016</v>
      </c>
      <c r="B1954" s="82">
        <v>892</v>
      </c>
      <c r="C1954" s="83" t="s">
        <v>513</v>
      </c>
      <c r="D1954" s="83" t="s">
        <v>504</v>
      </c>
      <c r="E1954" s="84">
        <v>65704</v>
      </c>
      <c r="F1954" s="85">
        <v>18.2</v>
      </c>
      <c r="G1954" s="84" t="s">
        <v>514</v>
      </c>
      <c r="H1954" s="86" t="str">
        <f t="shared" si="120"/>
        <v/>
      </c>
      <c r="I1954" s="77" t="str">
        <f t="shared" si="121"/>
        <v/>
      </c>
      <c r="J1954" s="77" t="str">
        <f t="shared" si="122"/>
        <v/>
      </c>
      <c r="K1954" s="77">
        <f t="shared" si="123"/>
        <v>0</v>
      </c>
    </row>
    <row r="1955" spans="1:11" s="77" customFormat="1">
      <c r="A1955" s="82">
        <v>2016</v>
      </c>
      <c r="B1955" s="82">
        <v>898</v>
      </c>
      <c r="C1955" s="83" t="s">
        <v>513</v>
      </c>
      <c r="D1955" s="83" t="s">
        <v>504</v>
      </c>
      <c r="E1955" s="84">
        <v>15953</v>
      </c>
      <c r="F1955" s="85">
        <v>17.600000000000001</v>
      </c>
      <c r="G1955" s="84" t="s">
        <v>514</v>
      </c>
      <c r="H1955" s="86" t="str">
        <f t="shared" si="120"/>
        <v/>
      </c>
      <c r="I1955" s="77" t="str">
        <f t="shared" si="121"/>
        <v/>
      </c>
      <c r="J1955" s="77" t="str">
        <f t="shared" si="122"/>
        <v/>
      </c>
      <c r="K1955" s="77">
        <f t="shared" si="123"/>
        <v>0</v>
      </c>
    </row>
    <row r="1956" spans="1:11" s="77" customFormat="1">
      <c r="A1956" s="82">
        <v>2016</v>
      </c>
      <c r="B1956" s="82">
        <v>963</v>
      </c>
      <c r="C1956" s="83" t="s">
        <v>503</v>
      </c>
      <c r="D1956" s="83" t="s">
        <v>504</v>
      </c>
      <c r="E1956" s="84">
        <v>53101</v>
      </c>
      <c r="F1956" s="85">
        <v>21.181000000000001</v>
      </c>
      <c r="G1956" s="84">
        <v>224</v>
      </c>
      <c r="H1956" s="86">
        <f t="shared" si="120"/>
        <v>2519400.3094400004</v>
      </c>
      <c r="I1956" s="77">
        <f t="shared" si="121"/>
        <v>53101</v>
      </c>
      <c r="J1956" s="77">
        <f t="shared" si="122"/>
        <v>1124732.281</v>
      </c>
      <c r="K1956" s="77">
        <f t="shared" si="123"/>
        <v>0</v>
      </c>
    </row>
    <row r="1957" spans="1:11" s="77" customFormat="1">
      <c r="A1957" s="82">
        <v>2016</v>
      </c>
      <c r="B1957" s="82">
        <v>976</v>
      </c>
      <c r="C1957" s="83" t="s">
        <v>503</v>
      </c>
      <c r="D1957" s="83" t="s">
        <v>504</v>
      </c>
      <c r="E1957" s="84">
        <v>5466</v>
      </c>
      <c r="F1957" s="85">
        <v>24.56</v>
      </c>
      <c r="G1957" s="84">
        <v>214.5</v>
      </c>
      <c r="H1957" s="86">
        <f t="shared" si="120"/>
        <v>287955.43919999996</v>
      </c>
      <c r="I1957" s="77">
        <f t="shared" si="121"/>
        <v>5466</v>
      </c>
      <c r="J1957" s="77">
        <f t="shared" si="122"/>
        <v>134244.96</v>
      </c>
      <c r="K1957" s="77">
        <f t="shared" si="123"/>
        <v>0</v>
      </c>
    </row>
    <row r="1958" spans="1:11" s="77" customFormat="1">
      <c r="A1958" s="82">
        <v>2016</v>
      </c>
      <c r="B1958" s="82">
        <v>976</v>
      </c>
      <c r="C1958" s="83" t="s">
        <v>503</v>
      </c>
      <c r="D1958" s="83" t="s">
        <v>504</v>
      </c>
      <c r="E1958" s="84">
        <v>30185</v>
      </c>
      <c r="F1958" s="85">
        <v>24.11</v>
      </c>
      <c r="G1958" s="84">
        <v>214.2</v>
      </c>
      <c r="H1958" s="86">
        <f t="shared" si="120"/>
        <v>1558862.6697</v>
      </c>
      <c r="I1958" s="77">
        <f t="shared" si="121"/>
        <v>30185</v>
      </c>
      <c r="J1958" s="77">
        <f t="shared" si="122"/>
        <v>727760.35</v>
      </c>
      <c r="K1958" s="77">
        <f t="shared" si="123"/>
        <v>0</v>
      </c>
    </row>
    <row r="1959" spans="1:11" s="77" customFormat="1">
      <c r="A1959" s="82">
        <v>2016</v>
      </c>
      <c r="B1959" s="82">
        <v>976</v>
      </c>
      <c r="C1959" s="83" t="s">
        <v>503</v>
      </c>
      <c r="D1959" s="83" t="s">
        <v>504</v>
      </c>
      <c r="E1959" s="84">
        <v>1346</v>
      </c>
      <c r="F1959" s="85">
        <v>18.8</v>
      </c>
      <c r="G1959" s="84">
        <v>174.2</v>
      </c>
      <c r="H1959" s="86">
        <f t="shared" si="120"/>
        <v>44080.961600000002</v>
      </c>
      <c r="I1959" s="77">
        <f t="shared" si="121"/>
        <v>1346</v>
      </c>
      <c r="J1959" s="77">
        <f t="shared" si="122"/>
        <v>25304.799999999999</v>
      </c>
      <c r="K1959" s="77">
        <f t="shared" si="123"/>
        <v>0</v>
      </c>
    </row>
    <row r="1960" spans="1:11" s="77" customFormat="1">
      <c r="A1960" s="82">
        <v>2016</v>
      </c>
      <c r="B1960" s="82">
        <v>976</v>
      </c>
      <c r="C1960" s="83" t="s">
        <v>503</v>
      </c>
      <c r="D1960" s="83" t="s">
        <v>504</v>
      </c>
      <c r="E1960" s="84">
        <v>10</v>
      </c>
      <c r="F1960" s="85">
        <v>22.63</v>
      </c>
      <c r="G1960" s="84">
        <v>117.6</v>
      </c>
      <c r="H1960" s="86">
        <f t="shared" si="120"/>
        <v>266.12879999999996</v>
      </c>
      <c r="I1960" s="77">
        <f t="shared" si="121"/>
        <v>10</v>
      </c>
      <c r="J1960" s="77">
        <f t="shared" si="122"/>
        <v>226.29999999999998</v>
      </c>
      <c r="K1960" s="77">
        <f t="shared" si="123"/>
        <v>0</v>
      </c>
    </row>
    <row r="1961" spans="1:11" s="77" customFormat="1">
      <c r="A1961" s="82">
        <v>2016</v>
      </c>
      <c r="B1961" s="82">
        <v>976</v>
      </c>
      <c r="C1961" s="83" t="s">
        <v>503</v>
      </c>
      <c r="D1961" s="83" t="s">
        <v>504</v>
      </c>
      <c r="E1961" s="84">
        <v>3133</v>
      </c>
      <c r="F1961" s="85">
        <v>21.76</v>
      </c>
      <c r="G1961" s="84">
        <v>199.6</v>
      </c>
      <c r="H1961" s="86">
        <f t="shared" si="120"/>
        <v>136075.46368000002</v>
      </c>
      <c r="I1961" s="77">
        <f t="shared" si="121"/>
        <v>3133</v>
      </c>
      <c r="J1961" s="77">
        <f t="shared" si="122"/>
        <v>68174.080000000002</v>
      </c>
      <c r="K1961" s="77">
        <f t="shared" si="123"/>
        <v>0</v>
      </c>
    </row>
    <row r="1962" spans="1:11" s="77" customFormat="1">
      <c r="A1962" s="82">
        <v>2016</v>
      </c>
      <c r="B1962" s="82">
        <v>976</v>
      </c>
      <c r="C1962" s="83" t="s">
        <v>503</v>
      </c>
      <c r="D1962" s="83" t="s">
        <v>504</v>
      </c>
      <c r="E1962" s="84">
        <v>16838</v>
      </c>
      <c r="F1962" s="85">
        <v>21.9</v>
      </c>
      <c r="G1962" s="84">
        <v>203.2</v>
      </c>
      <c r="H1962" s="86">
        <f t="shared" si="120"/>
        <v>749304.47039999999</v>
      </c>
      <c r="I1962" s="77">
        <f t="shared" si="121"/>
        <v>16838</v>
      </c>
      <c r="J1962" s="77">
        <f t="shared" si="122"/>
        <v>368752.19999999995</v>
      </c>
      <c r="K1962" s="77">
        <f t="shared" si="123"/>
        <v>0</v>
      </c>
    </row>
    <row r="1963" spans="1:11" s="77" customFormat="1">
      <c r="A1963" s="82">
        <v>2016</v>
      </c>
      <c r="B1963" s="82">
        <v>976</v>
      </c>
      <c r="C1963" s="83" t="s">
        <v>503</v>
      </c>
      <c r="D1963" s="83" t="s">
        <v>504</v>
      </c>
      <c r="E1963" s="84">
        <v>11036</v>
      </c>
      <c r="F1963" s="85">
        <v>19.32</v>
      </c>
      <c r="G1963" s="84">
        <v>158</v>
      </c>
      <c r="H1963" s="86">
        <f t="shared" si="120"/>
        <v>336880.52160000004</v>
      </c>
      <c r="I1963" s="77">
        <f t="shared" si="121"/>
        <v>11036</v>
      </c>
      <c r="J1963" s="77">
        <f t="shared" si="122"/>
        <v>213215.52</v>
      </c>
      <c r="K1963" s="77">
        <f t="shared" si="123"/>
        <v>0</v>
      </c>
    </row>
    <row r="1964" spans="1:11" s="77" customFormat="1">
      <c r="A1964" s="82">
        <v>2016</v>
      </c>
      <c r="B1964" s="82">
        <v>983</v>
      </c>
      <c r="C1964" s="83" t="s">
        <v>503</v>
      </c>
      <c r="D1964" s="83" t="s">
        <v>504</v>
      </c>
      <c r="E1964" s="84">
        <v>68496</v>
      </c>
      <c r="F1964" s="85">
        <v>22.41</v>
      </c>
      <c r="G1964" s="84">
        <v>201.5</v>
      </c>
      <c r="H1964" s="86">
        <f t="shared" si="120"/>
        <v>3093015.6504000002</v>
      </c>
      <c r="I1964" s="77">
        <f t="shared" si="121"/>
        <v>68496</v>
      </c>
      <c r="J1964" s="77">
        <f t="shared" si="122"/>
        <v>1534995.36</v>
      </c>
      <c r="K1964" s="77">
        <f t="shared" si="123"/>
        <v>0</v>
      </c>
    </row>
    <row r="1965" spans="1:11" s="77" customFormat="1">
      <c r="A1965" s="82">
        <v>2016</v>
      </c>
      <c r="B1965" s="82">
        <v>983</v>
      </c>
      <c r="C1965" s="83" t="s">
        <v>503</v>
      </c>
      <c r="D1965" s="83" t="s">
        <v>504</v>
      </c>
      <c r="E1965" s="84">
        <v>97774</v>
      </c>
      <c r="F1965" s="85">
        <v>23.015999999999998</v>
      </c>
      <c r="G1965" s="84">
        <v>260.10000000000002</v>
      </c>
      <c r="H1965" s="86">
        <f t="shared" si="120"/>
        <v>5853202.9647840001</v>
      </c>
      <c r="I1965" s="77">
        <f t="shared" si="121"/>
        <v>97774</v>
      </c>
      <c r="J1965" s="77">
        <f t="shared" si="122"/>
        <v>2250366.3839999996</v>
      </c>
      <c r="K1965" s="77">
        <f t="shared" si="123"/>
        <v>0</v>
      </c>
    </row>
    <row r="1966" spans="1:11" s="77" customFormat="1">
      <c r="A1966" s="82">
        <v>2016</v>
      </c>
      <c r="B1966" s="82">
        <v>983</v>
      </c>
      <c r="C1966" s="83" t="s">
        <v>503</v>
      </c>
      <c r="D1966" s="83" t="s">
        <v>504</v>
      </c>
      <c r="E1966" s="84">
        <v>24913</v>
      </c>
      <c r="F1966" s="85">
        <v>22.73</v>
      </c>
      <c r="G1966" s="84">
        <v>190.6</v>
      </c>
      <c r="H1966" s="86">
        <f t="shared" si="120"/>
        <v>1079315.3659399999</v>
      </c>
      <c r="I1966" s="77">
        <f t="shared" si="121"/>
        <v>24913</v>
      </c>
      <c r="J1966" s="77">
        <f t="shared" si="122"/>
        <v>566272.49</v>
      </c>
      <c r="K1966" s="77">
        <f t="shared" si="123"/>
        <v>0</v>
      </c>
    </row>
    <row r="1967" spans="1:11" s="77" customFormat="1">
      <c r="A1967" s="82">
        <v>2016</v>
      </c>
      <c r="B1967" s="82">
        <v>983</v>
      </c>
      <c r="C1967" s="83" t="s">
        <v>503</v>
      </c>
      <c r="D1967" s="83" t="s">
        <v>504</v>
      </c>
      <c r="E1967" s="84">
        <v>1611</v>
      </c>
      <c r="F1967" s="85">
        <v>21.78</v>
      </c>
      <c r="G1967" s="84">
        <v>224.9</v>
      </c>
      <c r="H1967" s="86">
        <f t="shared" si="120"/>
        <v>78911.967420000001</v>
      </c>
      <c r="I1967" s="77">
        <f t="shared" si="121"/>
        <v>1611</v>
      </c>
      <c r="J1967" s="77">
        <f t="shared" si="122"/>
        <v>35087.58</v>
      </c>
      <c r="K1967" s="77">
        <f t="shared" si="123"/>
        <v>0</v>
      </c>
    </row>
    <row r="1968" spans="1:11" s="77" customFormat="1">
      <c r="A1968" s="82">
        <v>2016</v>
      </c>
      <c r="B1968" s="82">
        <v>994</v>
      </c>
      <c r="C1968" s="83" t="s">
        <v>503</v>
      </c>
      <c r="D1968" s="83" t="s">
        <v>504</v>
      </c>
      <c r="E1968" s="84">
        <v>37517</v>
      </c>
      <c r="F1968" s="85">
        <v>23.35</v>
      </c>
      <c r="G1968" s="84">
        <v>232.4</v>
      </c>
      <c r="H1968" s="86">
        <f t="shared" si="120"/>
        <v>2035875.0118</v>
      </c>
      <c r="I1968" s="77">
        <f t="shared" si="121"/>
        <v>37517</v>
      </c>
      <c r="J1968" s="77">
        <f t="shared" si="122"/>
        <v>876021.95000000007</v>
      </c>
      <c r="K1968" s="77">
        <f t="shared" si="123"/>
        <v>0</v>
      </c>
    </row>
    <row r="1969" spans="1:11" s="77" customFormat="1">
      <c r="A1969" s="82">
        <v>2016</v>
      </c>
      <c r="B1969" s="82">
        <v>994</v>
      </c>
      <c r="C1969" s="83" t="s">
        <v>503</v>
      </c>
      <c r="D1969" s="83" t="s">
        <v>504</v>
      </c>
      <c r="E1969" s="84">
        <v>29241</v>
      </c>
      <c r="F1969" s="85">
        <v>23.52</v>
      </c>
      <c r="G1969" s="84">
        <v>228.4</v>
      </c>
      <c r="H1969" s="86">
        <f t="shared" si="120"/>
        <v>1570817.1628800002</v>
      </c>
      <c r="I1969" s="77">
        <f t="shared" si="121"/>
        <v>29241</v>
      </c>
      <c r="J1969" s="77">
        <f t="shared" si="122"/>
        <v>687748.32</v>
      </c>
      <c r="K1969" s="77">
        <f t="shared" si="123"/>
        <v>0</v>
      </c>
    </row>
    <row r="1970" spans="1:11" s="77" customFormat="1">
      <c r="A1970" s="82">
        <v>2016</v>
      </c>
      <c r="B1970" s="82">
        <v>994</v>
      </c>
      <c r="C1970" s="83" t="s">
        <v>503</v>
      </c>
      <c r="D1970" s="83" t="s">
        <v>504</v>
      </c>
      <c r="E1970" s="84">
        <v>25952</v>
      </c>
      <c r="F1970" s="85">
        <v>23.08</v>
      </c>
      <c r="G1970" s="84">
        <v>203.3</v>
      </c>
      <c r="H1970" s="86">
        <f t="shared" si="120"/>
        <v>1217710.4012799999</v>
      </c>
      <c r="I1970" s="77">
        <f t="shared" si="121"/>
        <v>25952</v>
      </c>
      <c r="J1970" s="77">
        <f t="shared" si="122"/>
        <v>598972.15999999992</v>
      </c>
      <c r="K1970" s="77">
        <f t="shared" si="123"/>
        <v>0</v>
      </c>
    </row>
    <row r="1971" spans="1:11" s="77" customFormat="1">
      <c r="A1971" s="82">
        <v>2016</v>
      </c>
      <c r="B1971" s="82">
        <v>994</v>
      </c>
      <c r="C1971" s="83" t="s">
        <v>503</v>
      </c>
      <c r="D1971" s="83" t="s">
        <v>504</v>
      </c>
      <c r="E1971" s="84">
        <v>50532</v>
      </c>
      <c r="F1971" s="85">
        <v>23.03</v>
      </c>
      <c r="G1971" s="84">
        <v>208.1</v>
      </c>
      <c r="H1971" s="86">
        <f t="shared" si="120"/>
        <v>2421767.8287599999</v>
      </c>
      <c r="I1971" s="77">
        <f t="shared" si="121"/>
        <v>50532</v>
      </c>
      <c r="J1971" s="77">
        <f t="shared" si="122"/>
        <v>1163751.96</v>
      </c>
      <c r="K1971" s="77">
        <f t="shared" si="123"/>
        <v>0</v>
      </c>
    </row>
    <row r="1972" spans="1:11" s="77" customFormat="1">
      <c r="A1972" s="82">
        <v>2016</v>
      </c>
      <c r="B1972" s="82">
        <v>994</v>
      </c>
      <c r="C1972" s="83" t="s">
        <v>503</v>
      </c>
      <c r="D1972" s="83" t="s">
        <v>504</v>
      </c>
      <c r="E1972" s="84">
        <v>9791</v>
      </c>
      <c r="F1972" s="85">
        <v>22.12</v>
      </c>
      <c r="G1972" s="84">
        <v>212.7</v>
      </c>
      <c r="H1972" s="86">
        <f t="shared" si="120"/>
        <v>460659.10884</v>
      </c>
      <c r="I1972" s="77">
        <f t="shared" si="121"/>
        <v>9791</v>
      </c>
      <c r="J1972" s="77">
        <f t="shared" si="122"/>
        <v>216576.92</v>
      </c>
      <c r="K1972" s="77">
        <f t="shared" si="123"/>
        <v>0</v>
      </c>
    </row>
    <row r="1973" spans="1:11" s="77" customFormat="1">
      <c r="A1973" s="82">
        <v>2016</v>
      </c>
      <c r="B1973" s="82">
        <v>994</v>
      </c>
      <c r="C1973" s="83" t="s">
        <v>503</v>
      </c>
      <c r="D1973" s="83" t="s">
        <v>504</v>
      </c>
      <c r="E1973" s="84">
        <v>107222</v>
      </c>
      <c r="F1973" s="85">
        <v>22.67</v>
      </c>
      <c r="G1973" s="84">
        <v>206.4</v>
      </c>
      <c r="H1973" s="86">
        <f t="shared" si="120"/>
        <v>5017011.7353600003</v>
      </c>
      <c r="I1973" s="77">
        <f t="shared" si="121"/>
        <v>107222</v>
      </c>
      <c r="J1973" s="77">
        <f t="shared" si="122"/>
        <v>2430722.7400000002</v>
      </c>
      <c r="K1973" s="77">
        <f t="shared" si="123"/>
        <v>0</v>
      </c>
    </row>
    <row r="1974" spans="1:11" s="77" customFormat="1">
      <c r="A1974" s="82">
        <v>2016</v>
      </c>
      <c r="B1974" s="82">
        <v>994</v>
      </c>
      <c r="C1974" s="83" t="s">
        <v>503</v>
      </c>
      <c r="D1974" s="83" t="s">
        <v>504</v>
      </c>
      <c r="E1974" s="84">
        <v>13981</v>
      </c>
      <c r="F1974" s="85">
        <v>23.52</v>
      </c>
      <c r="G1974" s="84">
        <v>216.9</v>
      </c>
      <c r="H1974" s="86">
        <f t="shared" si="120"/>
        <v>713239.03727999993</v>
      </c>
      <c r="I1974" s="77">
        <f t="shared" si="121"/>
        <v>13981</v>
      </c>
      <c r="J1974" s="77">
        <f t="shared" si="122"/>
        <v>328833.12</v>
      </c>
      <c r="K1974" s="77">
        <f t="shared" si="123"/>
        <v>0</v>
      </c>
    </row>
    <row r="1975" spans="1:11" s="77" customFormat="1">
      <c r="A1975" s="82">
        <v>2016</v>
      </c>
      <c r="B1975" s="82">
        <v>995</v>
      </c>
      <c r="C1975" s="83" t="s">
        <v>503</v>
      </c>
      <c r="D1975" s="83" t="s">
        <v>504</v>
      </c>
      <c r="E1975" s="84">
        <v>56014</v>
      </c>
      <c r="F1975" s="85">
        <v>22.69</v>
      </c>
      <c r="G1975" s="84">
        <v>228.3</v>
      </c>
      <c r="H1975" s="86">
        <f t="shared" si="120"/>
        <v>2901596.3377800002</v>
      </c>
      <c r="I1975" s="77">
        <f t="shared" si="121"/>
        <v>56014</v>
      </c>
      <c r="J1975" s="77">
        <f t="shared" si="122"/>
        <v>1270957.6600000001</v>
      </c>
      <c r="K1975" s="77">
        <f t="shared" si="123"/>
        <v>0</v>
      </c>
    </row>
    <row r="1976" spans="1:11" s="77" customFormat="1">
      <c r="A1976" s="82">
        <v>2016</v>
      </c>
      <c r="B1976" s="82">
        <v>997</v>
      </c>
      <c r="C1976" s="83" t="s">
        <v>513</v>
      </c>
      <c r="D1976" s="83" t="s">
        <v>504</v>
      </c>
      <c r="E1976" s="84">
        <v>14310</v>
      </c>
      <c r="F1976" s="85">
        <v>17.946000000000002</v>
      </c>
      <c r="G1976" s="84">
        <v>205.1</v>
      </c>
      <c r="H1976" s="86">
        <f t="shared" si="120"/>
        <v>526711.69026000006</v>
      </c>
      <c r="I1976" s="77">
        <f t="shared" si="121"/>
        <v>14310</v>
      </c>
      <c r="J1976" s="77">
        <f t="shared" si="122"/>
        <v>256807.26</v>
      </c>
      <c r="K1976" s="77">
        <f t="shared" si="123"/>
        <v>0</v>
      </c>
    </row>
    <row r="1977" spans="1:11" s="77" customFormat="1">
      <c r="A1977" s="82">
        <v>2016</v>
      </c>
      <c r="B1977" s="82">
        <v>997</v>
      </c>
      <c r="C1977" s="83" t="s">
        <v>503</v>
      </c>
      <c r="D1977" s="83" t="s">
        <v>504</v>
      </c>
      <c r="E1977" s="84">
        <v>14047</v>
      </c>
      <c r="F1977" s="85">
        <v>26.141999999999999</v>
      </c>
      <c r="G1977" s="84">
        <v>214.5</v>
      </c>
      <c r="H1977" s="86">
        <f t="shared" si="120"/>
        <v>787679.76572999998</v>
      </c>
      <c r="I1977" s="77">
        <f t="shared" si="121"/>
        <v>14047</v>
      </c>
      <c r="J1977" s="77">
        <f t="shared" si="122"/>
        <v>367216.674</v>
      </c>
      <c r="K1977" s="77">
        <f t="shared" si="123"/>
        <v>0</v>
      </c>
    </row>
    <row r="1978" spans="1:11" s="77" customFormat="1">
      <c r="A1978" s="82">
        <v>2016</v>
      </c>
      <c r="B1978" s="82">
        <v>1001</v>
      </c>
      <c r="C1978" s="83" t="s">
        <v>503</v>
      </c>
      <c r="D1978" s="83" t="s">
        <v>504</v>
      </c>
      <c r="E1978" s="84">
        <v>35090</v>
      </c>
      <c r="F1978" s="85">
        <v>22.82</v>
      </c>
      <c r="G1978" s="84">
        <v>261</v>
      </c>
      <c r="H1978" s="86">
        <f t="shared" si="120"/>
        <v>2089967.4179999998</v>
      </c>
      <c r="I1978" s="77">
        <f t="shared" si="121"/>
        <v>35090</v>
      </c>
      <c r="J1978" s="77">
        <f t="shared" si="122"/>
        <v>800753.8</v>
      </c>
      <c r="K1978" s="77">
        <f t="shared" si="123"/>
        <v>0</v>
      </c>
    </row>
    <row r="1979" spans="1:11" s="77" customFormat="1">
      <c r="A1979" s="82">
        <v>2016</v>
      </c>
      <c r="B1979" s="82">
        <v>1001</v>
      </c>
      <c r="C1979" s="83" t="s">
        <v>503</v>
      </c>
      <c r="D1979" s="83" t="s">
        <v>504</v>
      </c>
      <c r="E1979" s="84">
        <v>244057</v>
      </c>
      <c r="F1979" s="85">
        <v>22.036000000000001</v>
      </c>
      <c r="G1979" s="84">
        <v>218.9</v>
      </c>
      <c r="H1979" s="86">
        <f t="shared" si="120"/>
        <v>11772529.673828002</v>
      </c>
      <c r="I1979" s="77">
        <f t="shared" si="121"/>
        <v>244057</v>
      </c>
      <c r="J1979" s="77">
        <f t="shared" si="122"/>
        <v>5378040.0520000001</v>
      </c>
      <c r="K1979" s="77">
        <f t="shared" si="123"/>
        <v>0</v>
      </c>
    </row>
    <row r="1980" spans="1:11" s="77" customFormat="1">
      <c r="A1980" s="82">
        <v>2016</v>
      </c>
      <c r="B1980" s="82">
        <v>1004</v>
      </c>
      <c r="C1980" s="83" t="s">
        <v>503</v>
      </c>
      <c r="D1980" s="83" t="s">
        <v>504</v>
      </c>
      <c r="E1980" s="84">
        <v>127818</v>
      </c>
      <c r="F1980" s="85">
        <v>22.178000000000001</v>
      </c>
      <c r="G1980" s="84">
        <v>186.4</v>
      </c>
      <c r="H1980" s="86">
        <f t="shared" si="120"/>
        <v>5283969.5338560008</v>
      </c>
      <c r="I1980" s="77">
        <f t="shared" si="121"/>
        <v>127818</v>
      </c>
      <c r="J1980" s="77">
        <f t="shared" si="122"/>
        <v>2834747.6040000003</v>
      </c>
      <c r="K1980" s="77">
        <f t="shared" si="123"/>
        <v>0</v>
      </c>
    </row>
    <row r="1981" spans="1:11" s="77" customFormat="1">
      <c r="A1981" s="82">
        <v>2016</v>
      </c>
      <c r="B1981" s="82">
        <v>1010</v>
      </c>
      <c r="C1981" s="83" t="s">
        <v>503</v>
      </c>
      <c r="D1981" s="83" t="s">
        <v>504</v>
      </c>
      <c r="E1981" s="84">
        <v>32040</v>
      </c>
      <c r="F1981" s="85">
        <v>21.91</v>
      </c>
      <c r="G1981" s="84">
        <v>213.2</v>
      </c>
      <c r="H1981" s="86">
        <f t="shared" si="120"/>
        <v>1496656.3247999998</v>
      </c>
      <c r="I1981" s="77">
        <f t="shared" si="121"/>
        <v>32040</v>
      </c>
      <c r="J1981" s="77">
        <f t="shared" si="122"/>
        <v>701996.4</v>
      </c>
      <c r="K1981" s="77">
        <f t="shared" si="123"/>
        <v>0</v>
      </c>
    </row>
    <row r="1982" spans="1:11" s="77" customFormat="1">
      <c r="A1982" s="82">
        <v>2016</v>
      </c>
      <c r="B1982" s="82">
        <v>1012</v>
      </c>
      <c r="C1982" s="83" t="s">
        <v>503</v>
      </c>
      <c r="D1982" s="83" t="s">
        <v>504</v>
      </c>
      <c r="E1982" s="84">
        <v>48591</v>
      </c>
      <c r="F1982" s="85">
        <v>22.806000000000001</v>
      </c>
      <c r="G1982" s="84">
        <v>226.5</v>
      </c>
      <c r="H1982" s="86">
        <f t="shared" si="120"/>
        <v>2509996.7736900002</v>
      </c>
      <c r="I1982" s="77">
        <f t="shared" si="121"/>
        <v>48591</v>
      </c>
      <c r="J1982" s="77">
        <f t="shared" si="122"/>
        <v>1108166.3460000001</v>
      </c>
      <c r="K1982" s="77">
        <f t="shared" si="123"/>
        <v>0</v>
      </c>
    </row>
    <row r="1983" spans="1:11" s="77" customFormat="1">
      <c r="A1983" s="82">
        <v>2016</v>
      </c>
      <c r="B1983" s="82">
        <v>1073</v>
      </c>
      <c r="C1983" s="83" t="s">
        <v>513</v>
      </c>
      <c r="D1983" s="83" t="s">
        <v>504</v>
      </c>
      <c r="E1983" s="84">
        <v>44326</v>
      </c>
      <c r="F1983" s="85">
        <v>17.494</v>
      </c>
      <c r="G1983" s="84">
        <v>181</v>
      </c>
      <c r="H1983" s="86">
        <f t="shared" si="120"/>
        <v>1403544.66964</v>
      </c>
      <c r="I1983" s="77">
        <f t="shared" si="121"/>
        <v>44326</v>
      </c>
      <c r="J1983" s="77">
        <f t="shared" si="122"/>
        <v>775439.04399999999</v>
      </c>
      <c r="K1983" s="77">
        <f t="shared" si="123"/>
        <v>0</v>
      </c>
    </row>
    <row r="1984" spans="1:11" s="77" customFormat="1">
      <c r="A1984" s="82">
        <v>2016</v>
      </c>
      <c r="B1984" s="82">
        <v>1082</v>
      </c>
      <c r="C1984" s="83" t="s">
        <v>513</v>
      </c>
      <c r="D1984" s="83" t="s">
        <v>504</v>
      </c>
      <c r="E1984" s="84">
        <v>64679</v>
      </c>
      <c r="F1984" s="85">
        <v>17.873000000000001</v>
      </c>
      <c r="G1984" s="84">
        <v>143.5</v>
      </c>
      <c r="H1984" s="86">
        <f t="shared" si="120"/>
        <v>1658871.1456450003</v>
      </c>
      <c r="I1984" s="77">
        <f t="shared" si="121"/>
        <v>64679</v>
      </c>
      <c r="J1984" s="77">
        <f t="shared" si="122"/>
        <v>1156007.767</v>
      </c>
      <c r="K1984" s="77">
        <f t="shared" si="123"/>
        <v>0</v>
      </c>
    </row>
    <row r="1985" spans="1:11" s="77" customFormat="1">
      <c r="A1985" s="82">
        <v>2016</v>
      </c>
      <c r="B1985" s="82">
        <v>1082</v>
      </c>
      <c r="C1985" s="83" t="s">
        <v>513</v>
      </c>
      <c r="D1985" s="83" t="s">
        <v>504</v>
      </c>
      <c r="E1985" s="84">
        <v>96986</v>
      </c>
      <c r="F1985" s="85">
        <v>18.074999999999999</v>
      </c>
      <c r="G1985" s="84">
        <v>135.4</v>
      </c>
      <c r="H1985" s="86">
        <f t="shared" si="120"/>
        <v>2373591.7203000002</v>
      </c>
      <c r="I1985" s="77">
        <f t="shared" si="121"/>
        <v>96986</v>
      </c>
      <c r="J1985" s="77">
        <f t="shared" si="122"/>
        <v>1753021.95</v>
      </c>
      <c r="K1985" s="77">
        <f t="shared" si="123"/>
        <v>0</v>
      </c>
    </row>
    <row r="1986" spans="1:11" s="77" customFormat="1">
      <c r="A1986" s="82">
        <v>2016</v>
      </c>
      <c r="B1986" s="82">
        <v>1082</v>
      </c>
      <c r="C1986" s="83" t="s">
        <v>513</v>
      </c>
      <c r="D1986" s="83" t="s">
        <v>504</v>
      </c>
      <c r="E1986" s="84">
        <v>49261</v>
      </c>
      <c r="F1986" s="85">
        <v>16.952999999999999</v>
      </c>
      <c r="G1986" s="84">
        <v>139.6</v>
      </c>
      <c r="H1986" s="86">
        <f t="shared" si="120"/>
        <v>1165829.939268</v>
      </c>
      <c r="I1986" s="77">
        <f t="shared" si="121"/>
        <v>49261</v>
      </c>
      <c r="J1986" s="77">
        <f t="shared" si="122"/>
        <v>835121.73300000001</v>
      </c>
      <c r="K1986" s="77">
        <f t="shared" si="123"/>
        <v>0</v>
      </c>
    </row>
    <row r="1987" spans="1:11" s="77" customFormat="1">
      <c r="A1987" s="82">
        <v>2016</v>
      </c>
      <c r="B1987" s="82">
        <v>1082</v>
      </c>
      <c r="C1987" s="83" t="s">
        <v>513</v>
      </c>
      <c r="D1987" s="83" t="s">
        <v>504</v>
      </c>
      <c r="E1987" s="84">
        <v>98216</v>
      </c>
      <c r="F1987" s="85">
        <v>17.579000000000001</v>
      </c>
      <c r="G1987" s="84">
        <v>133.69999999999999</v>
      </c>
      <c r="H1987" s="86">
        <f t="shared" si="120"/>
        <v>2308382.7285679998</v>
      </c>
      <c r="I1987" s="77">
        <f t="shared" si="121"/>
        <v>98216</v>
      </c>
      <c r="J1987" s="77">
        <f t="shared" si="122"/>
        <v>1726539.064</v>
      </c>
      <c r="K1987" s="77">
        <f t="shared" si="123"/>
        <v>0</v>
      </c>
    </row>
    <row r="1988" spans="1:11" s="77" customFormat="1">
      <c r="A1988" s="82">
        <v>2016</v>
      </c>
      <c r="B1988" s="82">
        <v>1082</v>
      </c>
      <c r="C1988" s="83" t="s">
        <v>513</v>
      </c>
      <c r="D1988" s="83" t="s">
        <v>504</v>
      </c>
      <c r="E1988" s="84">
        <v>49155</v>
      </c>
      <c r="F1988" s="85">
        <v>17.631</v>
      </c>
      <c r="G1988" s="84">
        <v>132.4</v>
      </c>
      <c r="H1988" s="86">
        <f t="shared" si="120"/>
        <v>1147446.98982</v>
      </c>
      <c r="I1988" s="77">
        <f t="shared" si="121"/>
        <v>49155</v>
      </c>
      <c r="J1988" s="77">
        <f t="shared" si="122"/>
        <v>866651.80500000005</v>
      </c>
      <c r="K1988" s="77">
        <f t="shared" si="123"/>
        <v>0</v>
      </c>
    </row>
    <row r="1989" spans="1:11" s="77" customFormat="1">
      <c r="A1989" s="82">
        <v>2016</v>
      </c>
      <c r="B1989" s="82">
        <v>1082</v>
      </c>
      <c r="C1989" s="83" t="s">
        <v>513</v>
      </c>
      <c r="D1989" s="83" t="s">
        <v>504</v>
      </c>
      <c r="E1989" s="84">
        <v>16107</v>
      </c>
      <c r="F1989" s="85">
        <v>17.937999999999999</v>
      </c>
      <c r="G1989" s="84">
        <v>133.30000000000001</v>
      </c>
      <c r="H1989" s="86">
        <f t="shared" si="120"/>
        <v>385140.17887800006</v>
      </c>
      <c r="I1989" s="77">
        <f t="shared" si="121"/>
        <v>16107</v>
      </c>
      <c r="J1989" s="77">
        <f t="shared" si="122"/>
        <v>288927.36599999998</v>
      </c>
      <c r="K1989" s="77">
        <f t="shared" si="123"/>
        <v>0</v>
      </c>
    </row>
    <row r="1990" spans="1:11" s="77" customFormat="1">
      <c r="A1990" s="82">
        <v>2016</v>
      </c>
      <c r="B1990" s="82">
        <v>1082</v>
      </c>
      <c r="C1990" s="83" t="s">
        <v>513</v>
      </c>
      <c r="D1990" s="83" t="s">
        <v>504</v>
      </c>
      <c r="E1990" s="84">
        <v>32682</v>
      </c>
      <c r="F1990" s="85">
        <v>17.315999999999999</v>
      </c>
      <c r="G1990" s="84">
        <v>127.5</v>
      </c>
      <c r="H1990" s="86">
        <f t="shared" si="120"/>
        <v>721549.92779999983</v>
      </c>
      <c r="I1990" s="77">
        <f t="shared" si="121"/>
        <v>32682</v>
      </c>
      <c r="J1990" s="77">
        <f t="shared" si="122"/>
        <v>565921.51199999999</v>
      </c>
      <c r="K1990" s="77">
        <f t="shared" si="123"/>
        <v>0</v>
      </c>
    </row>
    <row r="1991" spans="1:11" s="77" customFormat="1">
      <c r="A1991" s="82">
        <v>2016</v>
      </c>
      <c r="B1991" s="82">
        <v>1082</v>
      </c>
      <c r="C1991" s="83" t="s">
        <v>513</v>
      </c>
      <c r="D1991" s="83" t="s">
        <v>504</v>
      </c>
      <c r="E1991" s="84">
        <v>16247</v>
      </c>
      <c r="F1991" s="85">
        <v>18.16</v>
      </c>
      <c r="G1991" s="84">
        <v>113.6</v>
      </c>
      <c r="H1991" s="86">
        <f t="shared" ref="H1991:H2054" si="124">IF(I1991="","",G1991/100*F1991*E1991)</f>
        <v>335171.71071999997</v>
      </c>
      <c r="I1991" s="77">
        <f t="shared" ref="I1991:I2054" si="125">IF(OR(G1991=".",F1991=".",E1991="."),"",E1991)</f>
        <v>16247</v>
      </c>
      <c r="J1991" s="77">
        <f t="shared" ref="J1991:J2054" si="126">IF(I1991="","",F1991*I1991)</f>
        <v>295045.52</v>
      </c>
      <c r="K1991" s="77">
        <f t="shared" ref="K1991:K2054" si="127">IF(C1991="LIG",1,0)</f>
        <v>0</v>
      </c>
    </row>
    <row r="1992" spans="1:11" s="77" customFormat="1">
      <c r="A1992" s="82">
        <v>2016</v>
      </c>
      <c r="B1992" s="82">
        <v>1091</v>
      </c>
      <c r="C1992" s="83" t="s">
        <v>513</v>
      </c>
      <c r="D1992" s="83" t="s">
        <v>504</v>
      </c>
      <c r="E1992" s="84">
        <v>35188</v>
      </c>
      <c r="F1992" s="85">
        <v>18.123000000000001</v>
      </c>
      <c r="G1992" s="84">
        <v>173.3</v>
      </c>
      <c r="H1992" s="86">
        <f t="shared" si="124"/>
        <v>1105155.1108920001</v>
      </c>
      <c r="I1992" s="77">
        <f t="shared" si="125"/>
        <v>35188</v>
      </c>
      <c r="J1992" s="77">
        <f t="shared" si="126"/>
        <v>637712.12400000007</v>
      </c>
      <c r="K1992" s="77">
        <f t="shared" si="127"/>
        <v>0</v>
      </c>
    </row>
    <row r="1993" spans="1:11" s="77" customFormat="1">
      <c r="A1993" s="82">
        <v>2016</v>
      </c>
      <c r="B1993" s="82">
        <v>1167</v>
      </c>
      <c r="C1993" s="83" t="s">
        <v>513</v>
      </c>
      <c r="D1993" s="83" t="s">
        <v>504</v>
      </c>
      <c r="E1993" s="84">
        <v>72752</v>
      </c>
      <c r="F1993" s="85">
        <v>16.748999999999999</v>
      </c>
      <c r="G1993" s="84">
        <v>168.5</v>
      </c>
      <c r="H1993" s="86">
        <f t="shared" si="124"/>
        <v>2053211.6728799997</v>
      </c>
      <c r="I1993" s="77">
        <f t="shared" si="125"/>
        <v>72752</v>
      </c>
      <c r="J1993" s="77">
        <f t="shared" si="126"/>
        <v>1218523.2479999999</v>
      </c>
      <c r="K1993" s="77">
        <f t="shared" si="127"/>
        <v>0</v>
      </c>
    </row>
    <row r="1994" spans="1:11" s="77" customFormat="1">
      <c r="A1994" s="82">
        <v>2016</v>
      </c>
      <c r="B1994" s="82">
        <v>1241</v>
      </c>
      <c r="C1994" s="83" t="s">
        <v>503</v>
      </c>
      <c r="D1994" s="83" t="s">
        <v>504</v>
      </c>
      <c r="E1994" s="84">
        <v>17995</v>
      </c>
      <c r="F1994" s="85">
        <v>21.99</v>
      </c>
      <c r="G1994" s="84">
        <v>267</v>
      </c>
      <c r="H1994" s="86">
        <f t="shared" si="124"/>
        <v>1056545.8334999999</v>
      </c>
      <c r="I1994" s="77">
        <f t="shared" si="125"/>
        <v>17995</v>
      </c>
      <c r="J1994" s="77">
        <f t="shared" si="126"/>
        <v>395710.05</v>
      </c>
      <c r="K1994" s="77">
        <f t="shared" si="127"/>
        <v>0</v>
      </c>
    </row>
    <row r="1995" spans="1:11" s="77" customFormat="1">
      <c r="A1995" s="82">
        <v>2016</v>
      </c>
      <c r="B1995" s="82">
        <v>1241</v>
      </c>
      <c r="C1995" s="83" t="s">
        <v>513</v>
      </c>
      <c r="D1995" s="83" t="s">
        <v>504</v>
      </c>
      <c r="E1995" s="84">
        <v>114690</v>
      </c>
      <c r="F1995" s="85">
        <v>17.86</v>
      </c>
      <c r="G1995" s="84">
        <v>157.6</v>
      </c>
      <c r="H1995" s="86">
        <f t="shared" si="124"/>
        <v>3228220.7183999997</v>
      </c>
      <c r="I1995" s="77">
        <f t="shared" si="125"/>
        <v>114690</v>
      </c>
      <c r="J1995" s="77">
        <f t="shared" si="126"/>
        <v>2048363.4</v>
      </c>
      <c r="K1995" s="77">
        <f t="shared" si="127"/>
        <v>0</v>
      </c>
    </row>
    <row r="1996" spans="1:11" s="77" customFormat="1">
      <c r="A1996" s="82">
        <v>2016</v>
      </c>
      <c r="B1996" s="82">
        <v>1241</v>
      </c>
      <c r="C1996" s="83" t="s">
        <v>513</v>
      </c>
      <c r="D1996" s="83" t="s">
        <v>504</v>
      </c>
      <c r="E1996" s="84">
        <v>16441</v>
      </c>
      <c r="F1996" s="85">
        <v>18.04</v>
      </c>
      <c r="G1996" s="84">
        <v>161.80000000000001</v>
      </c>
      <c r="H1996" s="86">
        <f t="shared" si="124"/>
        <v>479891.74552</v>
      </c>
      <c r="I1996" s="77">
        <f t="shared" si="125"/>
        <v>16441</v>
      </c>
      <c r="J1996" s="77">
        <f t="shared" si="126"/>
        <v>296595.64</v>
      </c>
      <c r="K1996" s="77">
        <f t="shared" si="127"/>
        <v>0</v>
      </c>
    </row>
    <row r="1997" spans="1:11" s="77" customFormat="1">
      <c r="A1997" s="82">
        <v>2016</v>
      </c>
      <c r="B1997" s="82">
        <v>1241</v>
      </c>
      <c r="C1997" s="83" t="s">
        <v>513</v>
      </c>
      <c r="D1997" s="83" t="s">
        <v>504</v>
      </c>
      <c r="E1997" s="84">
        <v>16477</v>
      </c>
      <c r="F1997" s="85">
        <v>17.84</v>
      </c>
      <c r="G1997" s="84">
        <v>157.69999999999999</v>
      </c>
      <c r="H1997" s="86">
        <f t="shared" si="124"/>
        <v>463558.64535999997</v>
      </c>
      <c r="I1997" s="77">
        <f t="shared" si="125"/>
        <v>16477</v>
      </c>
      <c r="J1997" s="77">
        <f t="shared" si="126"/>
        <v>293949.68</v>
      </c>
      <c r="K1997" s="77">
        <f t="shared" si="127"/>
        <v>0</v>
      </c>
    </row>
    <row r="1998" spans="1:11" s="77" customFormat="1">
      <c r="A1998" s="82">
        <v>2016</v>
      </c>
      <c r="B1998" s="82">
        <v>1241</v>
      </c>
      <c r="C1998" s="83" t="s">
        <v>513</v>
      </c>
      <c r="D1998" s="83" t="s">
        <v>504</v>
      </c>
      <c r="E1998" s="84">
        <v>16397</v>
      </c>
      <c r="F1998" s="85">
        <v>17.55</v>
      </c>
      <c r="G1998" s="84">
        <v>157.1</v>
      </c>
      <c r="H1998" s="86">
        <f t="shared" si="124"/>
        <v>452082.50685000001</v>
      </c>
      <c r="I1998" s="77">
        <f t="shared" si="125"/>
        <v>16397</v>
      </c>
      <c r="J1998" s="77">
        <f t="shared" si="126"/>
        <v>287767.35000000003</v>
      </c>
      <c r="K1998" s="77">
        <f t="shared" si="127"/>
        <v>0</v>
      </c>
    </row>
    <row r="1999" spans="1:11" s="77" customFormat="1">
      <c r="A1999" s="82">
        <v>2016</v>
      </c>
      <c r="B1999" s="82">
        <v>1241</v>
      </c>
      <c r="C1999" s="83" t="s">
        <v>513</v>
      </c>
      <c r="D1999" s="83" t="s">
        <v>504</v>
      </c>
      <c r="E1999" s="84">
        <v>16384</v>
      </c>
      <c r="F1999" s="85">
        <v>18.010000000000002</v>
      </c>
      <c r="G1999" s="84">
        <v>156.80000000000001</v>
      </c>
      <c r="H1999" s="86">
        <f t="shared" si="124"/>
        <v>462678.91712000006</v>
      </c>
      <c r="I1999" s="77">
        <f t="shared" si="125"/>
        <v>16384</v>
      </c>
      <c r="J1999" s="77">
        <f t="shared" si="126"/>
        <v>295075.84000000003</v>
      </c>
      <c r="K1999" s="77">
        <f t="shared" si="127"/>
        <v>0</v>
      </c>
    </row>
    <row r="2000" spans="1:11" s="77" customFormat="1">
      <c r="A2000" s="82">
        <v>2016</v>
      </c>
      <c r="B2000" s="82">
        <v>1241</v>
      </c>
      <c r="C2000" s="83" t="s">
        <v>513</v>
      </c>
      <c r="D2000" s="83" t="s">
        <v>504</v>
      </c>
      <c r="E2000" s="84">
        <v>121</v>
      </c>
      <c r="F2000" s="85">
        <v>17.18</v>
      </c>
      <c r="G2000" s="84">
        <v>159.80000000000001</v>
      </c>
      <c r="H2000" s="86">
        <f t="shared" si="124"/>
        <v>3321.8904400000001</v>
      </c>
      <c r="I2000" s="77">
        <f t="shared" si="125"/>
        <v>121</v>
      </c>
      <c r="J2000" s="77">
        <f t="shared" si="126"/>
        <v>2078.7799999999997</v>
      </c>
      <c r="K2000" s="77">
        <f t="shared" si="127"/>
        <v>0</v>
      </c>
    </row>
    <row r="2001" spans="1:11" s="77" customFormat="1">
      <c r="A2001" s="82">
        <v>2016</v>
      </c>
      <c r="B2001" s="82">
        <v>1241</v>
      </c>
      <c r="C2001" s="83" t="s">
        <v>513</v>
      </c>
      <c r="D2001" s="83" t="s">
        <v>504</v>
      </c>
      <c r="E2001" s="84">
        <v>32678</v>
      </c>
      <c r="F2001" s="85">
        <v>17.239999999999998</v>
      </c>
      <c r="G2001" s="84">
        <v>175.4</v>
      </c>
      <c r="H2001" s="86">
        <f t="shared" si="124"/>
        <v>988148.73488</v>
      </c>
      <c r="I2001" s="77">
        <f t="shared" si="125"/>
        <v>32678</v>
      </c>
      <c r="J2001" s="77">
        <f t="shared" si="126"/>
        <v>563368.72</v>
      </c>
      <c r="K2001" s="77">
        <f t="shared" si="127"/>
        <v>0</v>
      </c>
    </row>
    <row r="2002" spans="1:11" s="77" customFormat="1">
      <c r="A2002" s="82">
        <v>2016</v>
      </c>
      <c r="B2002" s="82">
        <v>1241</v>
      </c>
      <c r="C2002" s="83" t="s">
        <v>513</v>
      </c>
      <c r="D2002" s="83" t="s">
        <v>504</v>
      </c>
      <c r="E2002" s="84">
        <v>16425</v>
      </c>
      <c r="F2002" s="85">
        <v>16.829999999999998</v>
      </c>
      <c r="G2002" s="84">
        <v>155.4</v>
      </c>
      <c r="H2002" s="86">
        <f t="shared" si="124"/>
        <v>429576.49349999998</v>
      </c>
      <c r="I2002" s="77">
        <f t="shared" si="125"/>
        <v>16425</v>
      </c>
      <c r="J2002" s="77">
        <f t="shared" si="126"/>
        <v>276432.75</v>
      </c>
      <c r="K2002" s="77">
        <f t="shared" si="127"/>
        <v>0</v>
      </c>
    </row>
    <row r="2003" spans="1:11" s="77" customFormat="1">
      <c r="A2003" s="82">
        <v>2016</v>
      </c>
      <c r="B2003" s="82">
        <v>1241</v>
      </c>
      <c r="C2003" s="83" t="s">
        <v>513</v>
      </c>
      <c r="D2003" s="83" t="s">
        <v>504</v>
      </c>
      <c r="E2003" s="84">
        <v>32833</v>
      </c>
      <c r="F2003" s="85">
        <v>17.57</v>
      </c>
      <c r="G2003" s="84">
        <v>163.1</v>
      </c>
      <c r="H2003" s="86">
        <f t="shared" si="124"/>
        <v>940884.44611000002</v>
      </c>
      <c r="I2003" s="77">
        <f t="shared" si="125"/>
        <v>32833</v>
      </c>
      <c r="J2003" s="77">
        <f t="shared" si="126"/>
        <v>576875.81000000006</v>
      </c>
      <c r="K2003" s="77">
        <f t="shared" si="127"/>
        <v>0</v>
      </c>
    </row>
    <row r="2004" spans="1:11" s="77" customFormat="1">
      <c r="A2004" s="82">
        <v>2016</v>
      </c>
      <c r="B2004" s="82">
        <v>1241</v>
      </c>
      <c r="C2004" s="83" t="s">
        <v>513</v>
      </c>
      <c r="D2004" s="83" t="s">
        <v>504</v>
      </c>
      <c r="E2004" s="84">
        <v>32696</v>
      </c>
      <c r="F2004" s="85">
        <v>16.600000000000001</v>
      </c>
      <c r="G2004" s="84">
        <v>164.3</v>
      </c>
      <c r="H2004" s="86">
        <f t="shared" si="124"/>
        <v>891744.16480000003</v>
      </c>
      <c r="I2004" s="77">
        <f t="shared" si="125"/>
        <v>32696</v>
      </c>
      <c r="J2004" s="77">
        <f t="shared" si="126"/>
        <v>542753.60000000009</v>
      </c>
      <c r="K2004" s="77">
        <f t="shared" si="127"/>
        <v>0</v>
      </c>
    </row>
    <row r="2005" spans="1:11" s="77" customFormat="1">
      <c r="A2005" s="82">
        <v>2016</v>
      </c>
      <c r="B2005" s="82">
        <v>1250</v>
      </c>
      <c r="C2005" s="83" t="s">
        <v>513</v>
      </c>
      <c r="D2005" s="83" t="s">
        <v>504</v>
      </c>
      <c r="E2005" s="84">
        <v>67832</v>
      </c>
      <c r="F2005" s="85">
        <v>17.981999999999999</v>
      </c>
      <c r="G2005" s="84">
        <v>174.5</v>
      </c>
      <c r="H2005" s="86">
        <f t="shared" si="124"/>
        <v>2128472.51688</v>
      </c>
      <c r="I2005" s="77">
        <f t="shared" si="125"/>
        <v>67832</v>
      </c>
      <c r="J2005" s="77">
        <f t="shared" si="126"/>
        <v>1219755.024</v>
      </c>
      <c r="K2005" s="77">
        <f t="shared" si="127"/>
        <v>0</v>
      </c>
    </row>
    <row r="2006" spans="1:11" s="77" customFormat="1">
      <c r="A2006" s="82">
        <v>2016</v>
      </c>
      <c r="B2006" s="82">
        <v>1252</v>
      </c>
      <c r="C2006" s="83" t="s">
        <v>513</v>
      </c>
      <c r="D2006" s="83" t="s">
        <v>504</v>
      </c>
      <c r="E2006" s="84">
        <v>11783</v>
      </c>
      <c r="F2006" s="85">
        <v>17.981999999999999</v>
      </c>
      <c r="G2006" s="84">
        <v>174.3</v>
      </c>
      <c r="H2006" s="86">
        <f t="shared" si="124"/>
        <v>369310.16215799999</v>
      </c>
      <c r="I2006" s="77">
        <f t="shared" si="125"/>
        <v>11783</v>
      </c>
      <c r="J2006" s="77">
        <f t="shared" si="126"/>
        <v>211881.90599999999</v>
      </c>
      <c r="K2006" s="77">
        <f t="shared" si="127"/>
        <v>0</v>
      </c>
    </row>
    <row r="2007" spans="1:11" s="77" customFormat="1">
      <c r="A2007" s="82">
        <v>2016</v>
      </c>
      <c r="B2007" s="82">
        <v>1355</v>
      </c>
      <c r="C2007" s="83" t="s">
        <v>503</v>
      </c>
      <c r="D2007" s="83" t="s">
        <v>504</v>
      </c>
      <c r="E2007" s="84">
        <v>2026</v>
      </c>
      <c r="F2007" s="85">
        <v>25.134</v>
      </c>
      <c r="G2007" s="84">
        <v>255</v>
      </c>
      <c r="H2007" s="86">
        <f t="shared" si="124"/>
        <v>129849.78420000001</v>
      </c>
      <c r="I2007" s="77">
        <f t="shared" si="125"/>
        <v>2026</v>
      </c>
      <c r="J2007" s="77">
        <f t="shared" si="126"/>
        <v>50921.484000000004</v>
      </c>
      <c r="K2007" s="77">
        <f t="shared" si="127"/>
        <v>0</v>
      </c>
    </row>
    <row r="2008" spans="1:11" s="77" customFormat="1">
      <c r="A2008" s="82">
        <v>2016</v>
      </c>
      <c r="B2008" s="82">
        <v>1355</v>
      </c>
      <c r="C2008" s="83" t="s">
        <v>503</v>
      </c>
      <c r="D2008" s="83" t="s">
        <v>504</v>
      </c>
      <c r="E2008" s="84">
        <v>33456</v>
      </c>
      <c r="F2008" s="85">
        <v>23.132000000000001</v>
      </c>
      <c r="G2008" s="84">
        <v>265.3</v>
      </c>
      <c r="H2008" s="86">
        <f t="shared" si="124"/>
        <v>2053167.8213760001</v>
      </c>
      <c r="I2008" s="77">
        <f t="shared" si="125"/>
        <v>33456</v>
      </c>
      <c r="J2008" s="77">
        <f t="shared" si="126"/>
        <v>773904.19200000004</v>
      </c>
      <c r="K2008" s="77">
        <f t="shared" si="127"/>
        <v>0</v>
      </c>
    </row>
    <row r="2009" spans="1:11" s="77" customFormat="1">
      <c r="A2009" s="82">
        <v>2016</v>
      </c>
      <c r="B2009" s="82">
        <v>1356</v>
      </c>
      <c r="C2009" s="83" t="s">
        <v>503</v>
      </c>
      <c r="D2009" s="83" t="s">
        <v>504</v>
      </c>
      <c r="E2009" s="84">
        <v>3081</v>
      </c>
      <c r="F2009" s="85">
        <v>23.689</v>
      </c>
      <c r="G2009" s="84">
        <v>209</v>
      </c>
      <c r="H2009" s="86">
        <f t="shared" si="124"/>
        <v>152540.34080999999</v>
      </c>
      <c r="I2009" s="77">
        <f t="shared" si="125"/>
        <v>3081</v>
      </c>
      <c r="J2009" s="77">
        <f t="shared" si="126"/>
        <v>72985.808999999994</v>
      </c>
      <c r="K2009" s="77">
        <f t="shared" si="127"/>
        <v>0</v>
      </c>
    </row>
    <row r="2010" spans="1:11" s="77" customFormat="1">
      <c r="A2010" s="82">
        <v>2016</v>
      </c>
      <c r="B2010" s="82">
        <v>1356</v>
      </c>
      <c r="C2010" s="83" t="s">
        <v>503</v>
      </c>
      <c r="D2010" s="83" t="s">
        <v>504</v>
      </c>
      <c r="E2010" s="84">
        <v>51510</v>
      </c>
      <c r="F2010" s="85">
        <v>22.423999999999999</v>
      </c>
      <c r="G2010" s="84">
        <v>216.9</v>
      </c>
      <c r="H2010" s="86">
        <f t="shared" si="124"/>
        <v>2505325.6605599998</v>
      </c>
      <c r="I2010" s="77">
        <f t="shared" si="125"/>
        <v>51510</v>
      </c>
      <c r="J2010" s="77">
        <f t="shared" si="126"/>
        <v>1155060.24</v>
      </c>
      <c r="K2010" s="77">
        <f t="shared" si="127"/>
        <v>0</v>
      </c>
    </row>
    <row r="2011" spans="1:11" s="77" customFormat="1">
      <c r="A2011" s="82">
        <v>2016</v>
      </c>
      <c r="B2011" s="82">
        <v>1356</v>
      </c>
      <c r="C2011" s="83" t="s">
        <v>503</v>
      </c>
      <c r="D2011" s="83" t="s">
        <v>504</v>
      </c>
      <c r="E2011" s="84">
        <v>9521</v>
      </c>
      <c r="F2011" s="85">
        <v>22.564</v>
      </c>
      <c r="G2011" s="84">
        <v>254.1</v>
      </c>
      <c r="H2011" s="86">
        <f t="shared" si="124"/>
        <v>545887.71560400003</v>
      </c>
      <c r="I2011" s="77">
        <f t="shared" si="125"/>
        <v>9521</v>
      </c>
      <c r="J2011" s="77">
        <f t="shared" si="126"/>
        <v>214831.84400000001</v>
      </c>
      <c r="K2011" s="77">
        <f t="shared" si="127"/>
        <v>0</v>
      </c>
    </row>
    <row r="2012" spans="1:11" s="77" customFormat="1">
      <c r="A2012" s="82">
        <v>2016</v>
      </c>
      <c r="B2012" s="82">
        <v>1356</v>
      </c>
      <c r="C2012" s="83" t="s">
        <v>503</v>
      </c>
      <c r="D2012" s="83" t="s">
        <v>504</v>
      </c>
      <c r="E2012" s="84">
        <v>27212</v>
      </c>
      <c r="F2012" s="85">
        <v>22.518000000000001</v>
      </c>
      <c r="G2012" s="84">
        <v>194.5</v>
      </c>
      <c r="H2012" s="86">
        <f t="shared" si="124"/>
        <v>1191817.8421200002</v>
      </c>
      <c r="I2012" s="77">
        <f t="shared" si="125"/>
        <v>27212</v>
      </c>
      <c r="J2012" s="77">
        <f t="shared" si="126"/>
        <v>612759.81599999999</v>
      </c>
      <c r="K2012" s="77">
        <f t="shared" si="127"/>
        <v>0</v>
      </c>
    </row>
    <row r="2013" spans="1:11" s="77" customFormat="1">
      <c r="A2013" s="82">
        <v>2016</v>
      </c>
      <c r="B2013" s="82">
        <v>1356</v>
      </c>
      <c r="C2013" s="83" t="s">
        <v>503</v>
      </c>
      <c r="D2013" s="83" t="s">
        <v>504</v>
      </c>
      <c r="E2013" s="84">
        <v>71244</v>
      </c>
      <c r="F2013" s="85">
        <v>21.92</v>
      </c>
      <c r="G2013" s="84">
        <v>199</v>
      </c>
      <c r="H2013" s="86">
        <f t="shared" si="124"/>
        <v>3107720.2752</v>
      </c>
      <c r="I2013" s="77">
        <f t="shared" si="125"/>
        <v>71244</v>
      </c>
      <c r="J2013" s="77">
        <f t="shared" si="126"/>
        <v>1561668.4800000002</v>
      </c>
      <c r="K2013" s="77">
        <f t="shared" si="127"/>
        <v>0</v>
      </c>
    </row>
    <row r="2014" spans="1:11" s="77" customFormat="1">
      <c r="A2014" s="82">
        <v>2016</v>
      </c>
      <c r="B2014" s="82">
        <v>1356</v>
      </c>
      <c r="C2014" s="83" t="s">
        <v>503</v>
      </c>
      <c r="D2014" s="83" t="s">
        <v>504</v>
      </c>
      <c r="E2014" s="84">
        <v>38558</v>
      </c>
      <c r="F2014" s="85">
        <v>22.315000000000001</v>
      </c>
      <c r="G2014" s="84">
        <v>192.1</v>
      </c>
      <c r="H2014" s="86">
        <f t="shared" si="124"/>
        <v>1652870.2201700001</v>
      </c>
      <c r="I2014" s="77">
        <f t="shared" si="125"/>
        <v>38558</v>
      </c>
      <c r="J2014" s="77">
        <f t="shared" si="126"/>
        <v>860421.77</v>
      </c>
      <c r="K2014" s="77">
        <f t="shared" si="127"/>
        <v>0</v>
      </c>
    </row>
    <row r="2015" spans="1:11" s="77" customFormat="1">
      <c r="A2015" s="82">
        <v>2016</v>
      </c>
      <c r="B2015" s="82">
        <v>1356</v>
      </c>
      <c r="C2015" s="83" t="s">
        <v>503</v>
      </c>
      <c r="D2015" s="83" t="s">
        <v>504</v>
      </c>
      <c r="E2015" s="84">
        <v>12897</v>
      </c>
      <c r="F2015" s="85">
        <v>25.15</v>
      </c>
      <c r="G2015" s="84">
        <v>197.8</v>
      </c>
      <c r="H2015" s="86">
        <f t="shared" si="124"/>
        <v>641583.1899</v>
      </c>
      <c r="I2015" s="77">
        <f t="shared" si="125"/>
        <v>12897</v>
      </c>
      <c r="J2015" s="77">
        <f t="shared" si="126"/>
        <v>324359.55</v>
      </c>
      <c r="K2015" s="77">
        <f t="shared" si="127"/>
        <v>0</v>
      </c>
    </row>
    <row r="2016" spans="1:11" s="77" customFormat="1">
      <c r="A2016" s="82">
        <v>2016</v>
      </c>
      <c r="B2016" s="82">
        <v>1356</v>
      </c>
      <c r="C2016" s="83" t="s">
        <v>503</v>
      </c>
      <c r="D2016" s="83" t="s">
        <v>504</v>
      </c>
      <c r="E2016" s="84">
        <v>58557</v>
      </c>
      <c r="F2016" s="85">
        <v>22.571000000000002</v>
      </c>
      <c r="G2016" s="84">
        <v>148.4</v>
      </c>
      <c r="H2016" s="86">
        <f t="shared" si="124"/>
        <v>1961388.0297480002</v>
      </c>
      <c r="I2016" s="77">
        <f t="shared" si="125"/>
        <v>58557</v>
      </c>
      <c r="J2016" s="77">
        <f t="shared" si="126"/>
        <v>1321690.047</v>
      </c>
      <c r="K2016" s="77">
        <f t="shared" si="127"/>
        <v>0</v>
      </c>
    </row>
    <row r="2017" spans="1:11" s="77" customFormat="1">
      <c r="A2017" s="82">
        <v>2016</v>
      </c>
      <c r="B2017" s="82">
        <v>1356</v>
      </c>
      <c r="C2017" s="83" t="s">
        <v>503</v>
      </c>
      <c r="D2017" s="83" t="s">
        <v>504</v>
      </c>
      <c r="E2017" s="84">
        <v>6462</v>
      </c>
      <c r="F2017" s="85">
        <v>22.408000000000001</v>
      </c>
      <c r="G2017" s="84">
        <v>212.2</v>
      </c>
      <c r="H2017" s="86">
        <f t="shared" si="124"/>
        <v>307266.652512</v>
      </c>
      <c r="I2017" s="77">
        <f t="shared" si="125"/>
        <v>6462</v>
      </c>
      <c r="J2017" s="77">
        <f t="shared" si="126"/>
        <v>144800.49600000001</v>
      </c>
      <c r="K2017" s="77">
        <f t="shared" si="127"/>
        <v>0</v>
      </c>
    </row>
    <row r="2018" spans="1:11" s="77" customFormat="1">
      <c r="A2018" s="82">
        <v>2016</v>
      </c>
      <c r="B2018" s="82">
        <v>1356</v>
      </c>
      <c r="C2018" s="83" t="s">
        <v>503</v>
      </c>
      <c r="D2018" s="83" t="s">
        <v>504</v>
      </c>
      <c r="E2018" s="84">
        <v>79175</v>
      </c>
      <c r="F2018" s="85">
        <v>22.649000000000001</v>
      </c>
      <c r="G2018" s="84">
        <v>229.7</v>
      </c>
      <c r="H2018" s="86">
        <f t="shared" si="124"/>
        <v>4119059.8187749996</v>
      </c>
      <c r="I2018" s="77">
        <f t="shared" si="125"/>
        <v>79175</v>
      </c>
      <c r="J2018" s="77">
        <f t="shared" si="126"/>
        <v>1793234.5750000002</v>
      </c>
      <c r="K2018" s="77">
        <f t="shared" si="127"/>
        <v>0</v>
      </c>
    </row>
    <row r="2019" spans="1:11" s="77" customFormat="1">
      <c r="A2019" s="82">
        <v>2016</v>
      </c>
      <c r="B2019" s="82">
        <v>1356</v>
      </c>
      <c r="C2019" s="83" t="s">
        <v>503</v>
      </c>
      <c r="D2019" s="83" t="s">
        <v>504</v>
      </c>
      <c r="E2019" s="84">
        <v>46639</v>
      </c>
      <c r="F2019" s="85">
        <v>23.518000000000001</v>
      </c>
      <c r="G2019" s="84">
        <v>222.6</v>
      </c>
      <c r="H2019" s="86">
        <f t="shared" si="124"/>
        <v>2441601.4604519997</v>
      </c>
      <c r="I2019" s="77">
        <f t="shared" si="125"/>
        <v>46639</v>
      </c>
      <c r="J2019" s="77">
        <f t="shared" si="126"/>
        <v>1096856.0020000001</v>
      </c>
      <c r="K2019" s="77">
        <f t="shared" si="127"/>
        <v>0</v>
      </c>
    </row>
    <row r="2020" spans="1:11" s="77" customFormat="1">
      <c r="A2020" s="82">
        <v>2016</v>
      </c>
      <c r="B2020" s="82">
        <v>1356</v>
      </c>
      <c r="C2020" s="83" t="s">
        <v>503</v>
      </c>
      <c r="D2020" s="83" t="s">
        <v>504</v>
      </c>
      <c r="E2020" s="84">
        <v>67526</v>
      </c>
      <c r="F2020" s="85">
        <v>23.661999999999999</v>
      </c>
      <c r="G2020" s="84">
        <v>199.1</v>
      </c>
      <c r="H2020" s="86">
        <f t="shared" si="124"/>
        <v>3181220.2220919998</v>
      </c>
      <c r="I2020" s="77">
        <f t="shared" si="125"/>
        <v>67526</v>
      </c>
      <c r="J2020" s="77">
        <f t="shared" si="126"/>
        <v>1597800.2119999998</v>
      </c>
      <c r="K2020" s="77">
        <f t="shared" si="127"/>
        <v>0</v>
      </c>
    </row>
    <row r="2021" spans="1:11" s="77" customFormat="1">
      <c r="A2021" s="82">
        <v>2016</v>
      </c>
      <c r="B2021" s="82">
        <v>1356</v>
      </c>
      <c r="C2021" s="83" t="s">
        <v>503</v>
      </c>
      <c r="D2021" s="83" t="s">
        <v>504</v>
      </c>
      <c r="E2021" s="84">
        <v>6354</v>
      </c>
      <c r="F2021" s="85">
        <v>21.024999999999999</v>
      </c>
      <c r="G2021" s="84">
        <v>168.8</v>
      </c>
      <c r="H2021" s="86">
        <f t="shared" si="124"/>
        <v>225504.73080000002</v>
      </c>
      <c r="I2021" s="77">
        <f t="shared" si="125"/>
        <v>6354</v>
      </c>
      <c r="J2021" s="77">
        <f t="shared" si="126"/>
        <v>133592.84999999998</v>
      </c>
      <c r="K2021" s="77">
        <f t="shared" si="127"/>
        <v>0</v>
      </c>
    </row>
    <row r="2022" spans="1:11" s="77" customFormat="1">
      <c r="A2022" s="82">
        <v>2016</v>
      </c>
      <c r="B2022" s="82">
        <v>1356</v>
      </c>
      <c r="C2022" s="83" t="s">
        <v>503</v>
      </c>
      <c r="D2022" s="83" t="s">
        <v>504</v>
      </c>
      <c r="E2022" s="84">
        <v>4768</v>
      </c>
      <c r="F2022" s="85">
        <v>19.661000000000001</v>
      </c>
      <c r="G2022" s="84">
        <v>151.9</v>
      </c>
      <c r="H2022" s="86">
        <f t="shared" si="124"/>
        <v>142396.60131200001</v>
      </c>
      <c r="I2022" s="77">
        <f t="shared" si="125"/>
        <v>4768</v>
      </c>
      <c r="J2022" s="77">
        <f t="shared" si="126"/>
        <v>93743.648000000001</v>
      </c>
      <c r="K2022" s="77">
        <f t="shared" si="127"/>
        <v>0</v>
      </c>
    </row>
    <row r="2023" spans="1:11" s="77" customFormat="1">
      <c r="A2023" s="82">
        <v>2016</v>
      </c>
      <c r="B2023" s="82">
        <v>1364</v>
      </c>
      <c r="C2023" s="83" t="s">
        <v>503</v>
      </c>
      <c r="D2023" s="83" t="s">
        <v>504</v>
      </c>
      <c r="E2023" s="84">
        <v>206088</v>
      </c>
      <c r="F2023" s="85">
        <v>24.309000000000001</v>
      </c>
      <c r="G2023" s="84">
        <v>221.5</v>
      </c>
      <c r="H2023" s="86">
        <f t="shared" si="124"/>
        <v>11096691.92028</v>
      </c>
      <c r="I2023" s="77">
        <f t="shared" si="125"/>
        <v>206088</v>
      </c>
      <c r="J2023" s="77">
        <f t="shared" si="126"/>
        <v>5009793.1919999998</v>
      </c>
      <c r="K2023" s="77">
        <f t="shared" si="127"/>
        <v>0</v>
      </c>
    </row>
    <row r="2024" spans="1:11" s="77" customFormat="1">
      <c r="A2024" s="82">
        <v>2016</v>
      </c>
      <c r="B2024" s="82">
        <v>1364</v>
      </c>
      <c r="C2024" s="83" t="s">
        <v>503</v>
      </c>
      <c r="D2024" s="83" t="s">
        <v>504</v>
      </c>
      <c r="E2024" s="84">
        <v>39624</v>
      </c>
      <c r="F2024" s="85">
        <v>22.875</v>
      </c>
      <c r="G2024" s="84">
        <v>193.9</v>
      </c>
      <c r="H2024" s="86">
        <f t="shared" si="124"/>
        <v>1757507.6609999998</v>
      </c>
      <c r="I2024" s="77">
        <f t="shared" si="125"/>
        <v>39624</v>
      </c>
      <c r="J2024" s="77">
        <f t="shared" si="126"/>
        <v>906399</v>
      </c>
      <c r="K2024" s="77">
        <f t="shared" si="127"/>
        <v>0</v>
      </c>
    </row>
    <row r="2025" spans="1:11" s="77" customFormat="1">
      <c r="A2025" s="82">
        <v>2016</v>
      </c>
      <c r="B2025" s="82">
        <v>1364</v>
      </c>
      <c r="C2025" s="83" t="s">
        <v>503</v>
      </c>
      <c r="D2025" s="83" t="s">
        <v>504</v>
      </c>
      <c r="E2025" s="84">
        <v>14503</v>
      </c>
      <c r="F2025" s="85">
        <v>23.523</v>
      </c>
      <c r="G2025" s="84">
        <v>219.5</v>
      </c>
      <c r="H2025" s="86">
        <f t="shared" si="124"/>
        <v>748833.18145499995</v>
      </c>
      <c r="I2025" s="77">
        <f t="shared" si="125"/>
        <v>14503</v>
      </c>
      <c r="J2025" s="77">
        <f t="shared" si="126"/>
        <v>341154.06900000002</v>
      </c>
      <c r="K2025" s="77">
        <f t="shared" si="127"/>
        <v>0</v>
      </c>
    </row>
    <row r="2026" spans="1:11" s="77" customFormat="1">
      <c r="A2026" s="82">
        <v>2016</v>
      </c>
      <c r="B2026" s="82">
        <v>1364</v>
      </c>
      <c r="C2026" s="83" t="s">
        <v>503</v>
      </c>
      <c r="D2026" s="83" t="s">
        <v>504</v>
      </c>
      <c r="E2026" s="84">
        <v>11161</v>
      </c>
      <c r="F2026" s="85">
        <v>23.738</v>
      </c>
      <c r="G2026" s="84">
        <v>195.5</v>
      </c>
      <c r="H2026" s="86">
        <f t="shared" si="124"/>
        <v>517957.34418999997</v>
      </c>
      <c r="I2026" s="77">
        <f t="shared" si="125"/>
        <v>11161</v>
      </c>
      <c r="J2026" s="77">
        <f t="shared" si="126"/>
        <v>264939.81799999997</v>
      </c>
      <c r="K2026" s="77">
        <f t="shared" si="127"/>
        <v>0</v>
      </c>
    </row>
    <row r="2027" spans="1:11" s="77" customFormat="1">
      <c r="A2027" s="82">
        <v>2016</v>
      </c>
      <c r="B2027" s="82">
        <v>1364</v>
      </c>
      <c r="C2027" s="83" t="s">
        <v>503</v>
      </c>
      <c r="D2027" s="83" t="s">
        <v>504</v>
      </c>
      <c r="E2027" s="84">
        <v>7981</v>
      </c>
      <c r="F2027" s="85">
        <v>23.082999999999998</v>
      </c>
      <c r="G2027" s="84">
        <v>220.8</v>
      </c>
      <c r="H2027" s="86">
        <f t="shared" si="124"/>
        <v>406769.73398399999</v>
      </c>
      <c r="I2027" s="77">
        <f t="shared" si="125"/>
        <v>7981</v>
      </c>
      <c r="J2027" s="77">
        <f t="shared" si="126"/>
        <v>184225.42299999998</v>
      </c>
      <c r="K2027" s="77">
        <f t="shared" si="127"/>
        <v>0</v>
      </c>
    </row>
    <row r="2028" spans="1:11" s="77" customFormat="1">
      <c r="A2028" s="82">
        <v>2016</v>
      </c>
      <c r="B2028" s="82">
        <v>1374</v>
      </c>
      <c r="C2028" s="83" t="s">
        <v>503</v>
      </c>
      <c r="D2028" s="83" t="s">
        <v>504</v>
      </c>
      <c r="E2028" s="84">
        <v>22780</v>
      </c>
      <c r="F2028" s="85">
        <v>23.588000000000001</v>
      </c>
      <c r="G2028" s="84">
        <v>199</v>
      </c>
      <c r="H2028" s="86">
        <f t="shared" si="124"/>
        <v>1069295.9336000001</v>
      </c>
      <c r="I2028" s="77">
        <f t="shared" si="125"/>
        <v>22780</v>
      </c>
      <c r="J2028" s="77">
        <f t="shared" si="126"/>
        <v>537334.64</v>
      </c>
      <c r="K2028" s="77">
        <f t="shared" si="127"/>
        <v>0</v>
      </c>
    </row>
    <row r="2029" spans="1:11" s="77" customFormat="1">
      <c r="A2029" s="82">
        <v>2016</v>
      </c>
      <c r="B2029" s="82">
        <v>1374</v>
      </c>
      <c r="C2029" s="83" t="s">
        <v>503</v>
      </c>
      <c r="D2029" s="83" t="s">
        <v>504</v>
      </c>
      <c r="E2029" s="84">
        <v>18709</v>
      </c>
      <c r="F2029" s="85">
        <v>22.001999999999999</v>
      </c>
      <c r="G2029" s="84">
        <v>195</v>
      </c>
      <c r="H2029" s="86">
        <f t="shared" si="124"/>
        <v>802689.06510000001</v>
      </c>
      <c r="I2029" s="77">
        <f t="shared" si="125"/>
        <v>18709</v>
      </c>
      <c r="J2029" s="77">
        <f t="shared" si="126"/>
        <v>411635.41800000001</v>
      </c>
      <c r="K2029" s="77">
        <f t="shared" si="127"/>
        <v>0</v>
      </c>
    </row>
    <row r="2030" spans="1:11" s="77" customFormat="1">
      <c r="A2030" s="82">
        <v>2016</v>
      </c>
      <c r="B2030" s="82">
        <v>1374</v>
      </c>
      <c r="C2030" s="83" t="s">
        <v>503</v>
      </c>
      <c r="D2030" s="83" t="s">
        <v>504</v>
      </c>
      <c r="E2030" s="84">
        <v>11822</v>
      </c>
      <c r="F2030" s="85">
        <v>22.59</v>
      </c>
      <c r="G2030" s="84">
        <v>196.1</v>
      </c>
      <c r="H2030" s="86">
        <f t="shared" si="124"/>
        <v>523702.65977999993</v>
      </c>
      <c r="I2030" s="77">
        <f t="shared" si="125"/>
        <v>11822</v>
      </c>
      <c r="J2030" s="77">
        <f t="shared" si="126"/>
        <v>267058.98</v>
      </c>
      <c r="K2030" s="77">
        <f t="shared" si="127"/>
        <v>0</v>
      </c>
    </row>
    <row r="2031" spans="1:11" s="77" customFormat="1">
      <c r="A2031" s="82">
        <v>2016</v>
      </c>
      <c r="B2031" s="82">
        <v>1374</v>
      </c>
      <c r="C2031" s="83" t="s">
        <v>503</v>
      </c>
      <c r="D2031" s="83" t="s">
        <v>504</v>
      </c>
      <c r="E2031" s="84">
        <v>157</v>
      </c>
      <c r="F2031" s="85">
        <v>20.792000000000002</v>
      </c>
      <c r="G2031" s="84">
        <v>124</v>
      </c>
      <c r="H2031" s="86">
        <f t="shared" si="124"/>
        <v>4047.78656</v>
      </c>
      <c r="I2031" s="77">
        <f t="shared" si="125"/>
        <v>157</v>
      </c>
      <c r="J2031" s="77">
        <f t="shared" si="126"/>
        <v>3264.3440000000001</v>
      </c>
      <c r="K2031" s="77">
        <f t="shared" si="127"/>
        <v>0</v>
      </c>
    </row>
    <row r="2032" spans="1:11" s="77" customFormat="1">
      <c r="A2032" s="82">
        <v>2016</v>
      </c>
      <c r="B2032" s="82">
        <v>1374</v>
      </c>
      <c r="C2032" s="83" t="s">
        <v>503</v>
      </c>
      <c r="D2032" s="83" t="s">
        <v>504</v>
      </c>
      <c r="E2032" s="84">
        <v>13</v>
      </c>
      <c r="F2032" s="85">
        <v>18.558</v>
      </c>
      <c r="G2032" s="84">
        <v>124</v>
      </c>
      <c r="H2032" s="86">
        <f t="shared" si="124"/>
        <v>299.15496000000002</v>
      </c>
      <c r="I2032" s="77">
        <f t="shared" si="125"/>
        <v>13</v>
      </c>
      <c r="J2032" s="77">
        <f t="shared" si="126"/>
        <v>241.25399999999999</v>
      </c>
      <c r="K2032" s="77">
        <f t="shared" si="127"/>
        <v>0</v>
      </c>
    </row>
    <row r="2033" spans="1:11" s="77" customFormat="1">
      <c r="A2033" s="82">
        <v>2016</v>
      </c>
      <c r="B2033" s="82">
        <v>1374</v>
      </c>
      <c r="C2033" s="83" t="s">
        <v>503</v>
      </c>
      <c r="D2033" s="83" t="s">
        <v>504</v>
      </c>
      <c r="E2033" s="84">
        <v>606</v>
      </c>
      <c r="F2033" s="85">
        <v>22.553999999999998</v>
      </c>
      <c r="G2033" s="84">
        <v>124</v>
      </c>
      <c r="H2033" s="86">
        <f t="shared" si="124"/>
        <v>16947.977759999998</v>
      </c>
      <c r="I2033" s="77">
        <f t="shared" si="125"/>
        <v>606</v>
      </c>
      <c r="J2033" s="77">
        <f t="shared" si="126"/>
        <v>13667.723999999998</v>
      </c>
      <c r="K2033" s="77">
        <f t="shared" si="127"/>
        <v>0</v>
      </c>
    </row>
    <row r="2034" spans="1:11" s="77" customFormat="1">
      <c r="A2034" s="82">
        <v>2016</v>
      </c>
      <c r="B2034" s="82">
        <v>1378</v>
      </c>
      <c r="C2034" s="83" t="s">
        <v>503</v>
      </c>
      <c r="D2034" s="83" t="s">
        <v>504</v>
      </c>
      <c r="E2034" s="84">
        <v>145019</v>
      </c>
      <c r="F2034" s="85">
        <v>23.353999999999999</v>
      </c>
      <c r="G2034" s="84">
        <v>267.5</v>
      </c>
      <c r="H2034" s="86">
        <f t="shared" si="124"/>
        <v>9059619.7170499992</v>
      </c>
      <c r="I2034" s="77">
        <f t="shared" si="125"/>
        <v>145019</v>
      </c>
      <c r="J2034" s="77">
        <f t="shared" si="126"/>
        <v>3386773.7259999998</v>
      </c>
      <c r="K2034" s="77">
        <f t="shared" si="127"/>
        <v>0</v>
      </c>
    </row>
    <row r="2035" spans="1:11" s="77" customFormat="1">
      <c r="A2035" s="82">
        <v>2016</v>
      </c>
      <c r="B2035" s="82">
        <v>1378</v>
      </c>
      <c r="C2035" s="83" t="s">
        <v>503</v>
      </c>
      <c r="D2035" s="83" t="s">
        <v>504</v>
      </c>
      <c r="E2035" s="84">
        <v>94062</v>
      </c>
      <c r="F2035" s="85">
        <v>23.408000000000001</v>
      </c>
      <c r="G2035" s="84">
        <v>236.3</v>
      </c>
      <c r="H2035" s="86">
        <f t="shared" si="124"/>
        <v>5202861.1884480007</v>
      </c>
      <c r="I2035" s="77">
        <f t="shared" si="125"/>
        <v>94062</v>
      </c>
      <c r="J2035" s="77">
        <f t="shared" si="126"/>
        <v>2201803.2960000001</v>
      </c>
      <c r="K2035" s="77">
        <f t="shared" si="127"/>
        <v>0</v>
      </c>
    </row>
    <row r="2036" spans="1:11" s="77" customFormat="1">
      <c r="A2036" s="82">
        <v>2016</v>
      </c>
      <c r="B2036" s="82">
        <v>1378</v>
      </c>
      <c r="C2036" s="83" t="s">
        <v>503</v>
      </c>
      <c r="D2036" s="83" t="s">
        <v>504</v>
      </c>
      <c r="E2036" s="84">
        <v>54315</v>
      </c>
      <c r="F2036" s="85">
        <v>23.628</v>
      </c>
      <c r="G2036" s="84">
        <v>225.8</v>
      </c>
      <c r="H2036" s="86">
        <f t="shared" si="124"/>
        <v>2897815.1835599998</v>
      </c>
      <c r="I2036" s="77">
        <f t="shared" si="125"/>
        <v>54315</v>
      </c>
      <c r="J2036" s="77">
        <f t="shared" si="126"/>
        <v>1283354.82</v>
      </c>
      <c r="K2036" s="77">
        <f t="shared" si="127"/>
        <v>0</v>
      </c>
    </row>
    <row r="2037" spans="1:11" s="77" customFormat="1">
      <c r="A2037" s="82">
        <v>2016</v>
      </c>
      <c r="B2037" s="82">
        <v>1378</v>
      </c>
      <c r="C2037" s="83" t="s">
        <v>503</v>
      </c>
      <c r="D2037" s="83" t="s">
        <v>504</v>
      </c>
      <c r="E2037" s="84">
        <v>1558</v>
      </c>
      <c r="F2037" s="85">
        <v>23.361999999999998</v>
      </c>
      <c r="G2037" s="84">
        <v>236.8</v>
      </c>
      <c r="H2037" s="86">
        <f t="shared" si="124"/>
        <v>86190.454528000017</v>
      </c>
      <c r="I2037" s="77">
        <f t="shared" si="125"/>
        <v>1558</v>
      </c>
      <c r="J2037" s="77">
        <f t="shared" si="126"/>
        <v>36397.995999999999</v>
      </c>
      <c r="K2037" s="77">
        <f t="shared" si="127"/>
        <v>0</v>
      </c>
    </row>
    <row r="2038" spans="1:11" s="77" customFormat="1">
      <c r="A2038" s="82">
        <v>2016</v>
      </c>
      <c r="B2038" s="82">
        <v>1378</v>
      </c>
      <c r="C2038" s="83" t="s">
        <v>503</v>
      </c>
      <c r="D2038" s="83" t="s">
        <v>504</v>
      </c>
      <c r="E2038" s="84">
        <v>160027</v>
      </c>
      <c r="F2038" s="85">
        <v>23.49</v>
      </c>
      <c r="G2038" s="84">
        <v>201.4</v>
      </c>
      <c r="H2038" s="86">
        <f t="shared" si="124"/>
        <v>7570694.9392200001</v>
      </c>
      <c r="I2038" s="77">
        <f t="shared" si="125"/>
        <v>160027</v>
      </c>
      <c r="J2038" s="77">
        <f t="shared" si="126"/>
        <v>3759034.23</v>
      </c>
      <c r="K2038" s="77">
        <f t="shared" si="127"/>
        <v>0</v>
      </c>
    </row>
    <row r="2039" spans="1:11" s="77" customFormat="1">
      <c r="A2039" s="82">
        <v>2016</v>
      </c>
      <c r="B2039" s="82">
        <v>1379</v>
      </c>
      <c r="C2039" s="83" t="s">
        <v>513</v>
      </c>
      <c r="D2039" s="83" t="s">
        <v>504</v>
      </c>
      <c r="E2039" s="84">
        <v>143146</v>
      </c>
      <c r="F2039" s="85">
        <v>18.036000000000001</v>
      </c>
      <c r="G2039" s="84">
        <v>168.4</v>
      </c>
      <c r="H2039" s="86">
        <f t="shared" si="124"/>
        <v>4347719.6351040006</v>
      </c>
      <c r="I2039" s="77">
        <f t="shared" si="125"/>
        <v>143146</v>
      </c>
      <c r="J2039" s="77">
        <f t="shared" si="126"/>
        <v>2581781.2560000001</v>
      </c>
      <c r="K2039" s="77">
        <f t="shared" si="127"/>
        <v>0</v>
      </c>
    </row>
    <row r="2040" spans="1:11" s="77" customFormat="1">
      <c r="A2040" s="82">
        <v>2016</v>
      </c>
      <c r="B2040" s="82">
        <v>1379</v>
      </c>
      <c r="C2040" s="83" t="s">
        <v>513</v>
      </c>
      <c r="D2040" s="83" t="s">
        <v>504</v>
      </c>
      <c r="E2040" s="84">
        <v>15943</v>
      </c>
      <c r="F2040" s="85">
        <v>18.170000000000002</v>
      </c>
      <c r="G2040" s="84">
        <v>152.9</v>
      </c>
      <c r="H2040" s="86">
        <f t="shared" si="124"/>
        <v>442927.3099900001</v>
      </c>
      <c r="I2040" s="77">
        <f t="shared" si="125"/>
        <v>15943</v>
      </c>
      <c r="J2040" s="77">
        <f t="shared" si="126"/>
        <v>289684.31000000006</v>
      </c>
      <c r="K2040" s="77">
        <f t="shared" si="127"/>
        <v>0</v>
      </c>
    </row>
    <row r="2041" spans="1:11" s="77" customFormat="1">
      <c r="A2041" s="82">
        <v>2016</v>
      </c>
      <c r="B2041" s="82">
        <v>1382</v>
      </c>
      <c r="C2041" s="83" t="s">
        <v>503</v>
      </c>
      <c r="D2041" s="83" t="s">
        <v>504</v>
      </c>
      <c r="E2041" s="84">
        <v>20039</v>
      </c>
      <c r="F2041" s="85">
        <v>24.3</v>
      </c>
      <c r="G2041" s="84">
        <v>232</v>
      </c>
      <c r="H2041" s="86">
        <f t="shared" si="124"/>
        <v>1129718.6639999999</v>
      </c>
      <c r="I2041" s="77">
        <f t="shared" si="125"/>
        <v>20039</v>
      </c>
      <c r="J2041" s="77">
        <f t="shared" si="126"/>
        <v>486947.7</v>
      </c>
      <c r="K2041" s="77">
        <f t="shared" si="127"/>
        <v>0</v>
      </c>
    </row>
    <row r="2042" spans="1:11" s="77" customFormat="1">
      <c r="A2042" s="82">
        <v>2016</v>
      </c>
      <c r="B2042" s="82">
        <v>1382</v>
      </c>
      <c r="C2042" s="83" t="s">
        <v>503</v>
      </c>
      <c r="D2042" s="83" t="s">
        <v>504</v>
      </c>
      <c r="E2042" s="84">
        <v>26113</v>
      </c>
      <c r="F2042" s="85">
        <v>24.28</v>
      </c>
      <c r="G2042" s="84">
        <v>223.3</v>
      </c>
      <c r="H2042" s="86">
        <f t="shared" si="124"/>
        <v>1415774.7881200002</v>
      </c>
      <c r="I2042" s="77">
        <f t="shared" si="125"/>
        <v>26113</v>
      </c>
      <c r="J2042" s="77">
        <f t="shared" si="126"/>
        <v>634023.64</v>
      </c>
      <c r="K2042" s="77">
        <f t="shared" si="127"/>
        <v>0</v>
      </c>
    </row>
    <row r="2043" spans="1:11" s="77" customFormat="1">
      <c r="A2043" s="82">
        <v>2016</v>
      </c>
      <c r="B2043" s="82">
        <v>1384</v>
      </c>
      <c r="C2043" s="83" t="s">
        <v>503</v>
      </c>
      <c r="D2043" s="83" t="s">
        <v>504</v>
      </c>
      <c r="E2043" s="84">
        <v>5973</v>
      </c>
      <c r="F2043" s="85">
        <v>23.2</v>
      </c>
      <c r="G2043" s="84">
        <v>221.3</v>
      </c>
      <c r="H2043" s="86">
        <f t="shared" si="124"/>
        <v>306663.37679999997</v>
      </c>
      <c r="I2043" s="77">
        <f t="shared" si="125"/>
        <v>5973</v>
      </c>
      <c r="J2043" s="77">
        <f t="shared" si="126"/>
        <v>138573.6</v>
      </c>
      <c r="K2043" s="77">
        <f t="shared" si="127"/>
        <v>0</v>
      </c>
    </row>
    <row r="2044" spans="1:11" s="77" customFormat="1">
      <c r="A2044" s="82">
        <v>2016</v>
      </c>
      <c r="B2044" s="82">
        <v>1384</v>
      </c>
      <c r="C2044" s="83" t="s">
        <v>503</v>
      </c>
      <c r="D2044" s="83" t="s">
        <v>504</v>
      </c>
      <c r="E2044" s="84">
        <v>14678</v>
      </c>
      <c r="F2044" s="85">
        <v>23.73</v>
      </c>
      <c r="G2044" s="84">
        <v>283.7</v>
      </c>
      <c r="H2044" s="86">
        <f t="shared" si="124"/>
        <v>988152.46277999983</v>
      </c>
      <c r="I2044" s="77">
        <f t="shared" si="125"/>
        <v>14678</v>
      </c>
      <c r="J2044" s="77">
        <f t="shared" si="126"/>
        <v>348308.94</v>
      </c>
      <c r="K2044" s="77">
        <f t="shared" si="127"/>
        <v>0</v>
      </c>
    </row>
    <row r="2045" spans="1:11" s="77" customFormat="1">
      <c r="A2045" s="82">
        <v>2016</v>
      </c>
      <c r="B2045" s="82">
        <v>1393</v>
      </c>
      <c r="C2045" s="83" t="s">
        <v>513</v>
      </c>
      <c r="D2045" s="83" t="s">
        <v>504</v>
      </c>
      <c r="E2045" s="84">
        <v>29577</v>
      </c>
      <c r="F2045" s="85">
        <v>17.649999999999999</v>
      </c>
      <c r="G2045" s="84">
        <v>204.4</v>
      </c>
      <c r="H2045" s="86">
        <f t="shared" si="124"/>
        <v>1067037.5981999999</v>
      </c>
      <c r="I2045" s="77">
        <f t="shared" si="125"/>
        <v>29577</v>
      </c>
      <c r="J2045" s="77">
        <f t="shared" si="126"/>
        <v>522034.04999999993</v>
      </c>
      <c r="K2045" s="77">
        <f t="shared" si="127"/>
        <v>0</v>
      </c>
    </row>
    <row r="2046" spans="1:11" s="77" customFormat="1">
      <c r="A2046" s="82">
        <v>2016</v>
      </c>
      <c r="B2046" s="82">
        <v>1393</v>
      </c>
      <c r="C2046" s="83" t="s">
        <v>513</v>
      </c>
      <c r="D2046" s="83" t="s">
        <v>504</v>
      </c>
      <c r="E2046" s="84">
        <v>15203</v>
      </c>
      <c r="F2046" s="85">
        <v>16.79</v>
      </c>
      <c r="G2046" s="84">
        <v>242</v>
      </c>
      <c r="H2046" s="86">
        <f t="shared" si="124"/>
        <v>617725.25540000002</v>
      </c>
      <c r="I2046" s="77">
        <f t="shared" si="125"/>
        <v>15203</v>
      </c>
      <c r="J2046" s="77">
        <f t="shared" si="126"/>
        <v>255258.37</v>
      </c>
      <c r="K2046" s="77">
        <f t="shared" si="127"/>
        <v>0</v>
      </c>
    </row>
    <row r="2047" spans="1:11" s="77" customFormat="1">
      <c r="A2047" s="82">
        <v>2016</v>
      </c>
      <c r="B2047" s="82">
        <v>1393</v>
      </c>
      <c r="C2047" s="83" t="s">
        <v>513</v>
      </c>
      <c r="D2047" s="83" t="s">
        <v>504</v>
      </c>
      <c r="E2047" s="84">
        <v>30422</v>
      </c>
      <c r="F2047" s="85">
        <v>16.73</v>
      </c>
      <c r="G2047" s="84">
        <v>233.5</v>
      </c>
      <c r="H2047" s="86">
        <f t="shared" si="124"/>
        <v>1188421.7400999998</v>
      </c>
      <c r="I2047" s="77">
        <f t="shared" si="125"/>
        <v>30422</v>
      </c>
      <c r="J2047" s="77">
        <f t="shared" si="126"/>
        <v>508960.06</v>
      </c>
      <c r="K2047" s="77">
        <f t="shared" si="127"/>
        <v>0</v>
      </c>
    </row>
    <row r="2048" spans="1:11" s="77" customFormat="1">
      <c r="A2048" s="82">
        <v>2016</v>
      </c>
      <c r="B2048" s="82">
        <v>1554</v>
      </c>
      <c r="C2048" s="83" t="s">
        <v>503</v>
      </c>
      <c r="D2048" s="83" t="s">
        <v>504</v>
      </c>
      <c r="E2048" s="84">
        <v>11964</v>
      </c>
      <c r="F2048" s="85">
        <v>25.27</v>
      </c>
      <c r="G2048" s="84" t="s">
        <v>514</v>
      </c>
      <c r="H2048" s="86" t="str">
        <f t="shared" si="124"/>
        <v/>
      </c>
      <c r="I2048" s="77" t="str">
        <f t="shared" si="125"/>
        <v/>
      </c>
      <c r="J2048" s="77" t="str">
        <f t="shared" si="126"/>
        <v/>
      </c>
      <c r="K2048" s="77">
        <f t="shared" si="127"/>
        <v>0</v>
      </c>
    </row>
    <row r="2049" spans="1:11" s="77" customFormat="1">
      <c r="A2049" s="82">
        <v>2016</v>
      </c>
      <c r="B2049" s="82">
        <v>1554</v>
      </c>
      <c r="C2049" s="83" t="s">
        <v>503</v>
      </c>
      <c r="D2049" s="83" t="s">
        <v>504</v>
      </c>
      <c r="E2049" s="84">
        <v>11586</v>
      </c>
      <c r="F2049" s="85">
        <v>25.09</v>
      </c>
      <c r="G2049" s="84" t="s">
        <v>514</v>
      </c>
      <c r="H2049" s="86" t="str">
        <f t="shared" si="124"/>
        <v/>
      </c>
      <c r="I2049" s="77" t="str">
        <f t="shared" si="125"/>
        <v/>
      </c>
      <c r="J2049" s="77" t="str">
        <f t="shared" si="126"/>
        <v/>
      </c>
      <c r="K2049" s="77">
        <f t="shared" si="127"/>
        <v>0</v>
      </c>
    </row>
    <row r="2050" spans="1:11" s="77" customFormat="1">
      <c r="A2050" s="82">
        <v>2016</v>
      </c>
      <c r="B2050" s="82">
        <v>1554</v>
      </c>
      <c r="C2050" s="83" t="s">
        <v>503</v>
      </c>
      <c r="D2050" s="83" t="s">
        <v>504</v>
      </c>
      <c r="E2050" s="84">
        <v>11317</v>
      </c>
      <c r="F2050" s="85">
        <v>24.51</v>
      </c>
      <c r="G2050" s="84" t="s">
        <v>514</v>
      </c>
      <c r="H2050" s="86" t="str">
        <f t="shared" si="124"/>
        <v/>
      </c>
      <c r="I2050" s="77" t="str">
        <f t="shared" si="125"/>
        <v/>
      </c>
      <c r="J2050" s="77" t="str">
        <f t="shared" si="126"/>
        <v/>
      </c>
      <c r="K2050" s="77">
        <f t="shared" si="127"/>
        <v>0</v>
      </c>
    </row>
    <row r="2051" spans="1:11" s="77" customFormat="1">
      <c r="A2051" s="82">
        <v>2016</v>
      </c>
      <c r="B2051" s="82">
        <v>1573</v>
      </c>
      <c r="C2051" s="83" t="s">
        <v>503</v>
      </c>
      <c r="D2051" s="83" t="s">
        <v>504</v>
      </c>
      <c r="E2051" s="84">
        <v>13347</v>
      </c>
      <c r="F2051" s="85">
        <v>26.2</v>
      </c>
      <c r="G2051" s="84" t="s">
        <v>514</v>
      </c>
      <c r="H2051" s="86" t="str">
        <f t="shared" si="124"/>
        <v/>
      </c>
      <c r="I2051" s="77" t="str">
        <f t="shared" si="125"/>
        <v/>
      </c>
      <c r="J2051" s="77" t="str">
        <f t="shared" si="126"/>
        <v/>
      </c>
      <c r="K2051" s="77">
        <f t="shared" si="127"/>
        <v>0</v>
      </c>
    </row>
    <row r="2052" spans="1:11" s="77" customFormat="1">
      <c r="A2052" s="82">
        <v>2016</v>
      </c>
      <c r="B2052" s="82">
        <v>1573</v>
      </c>
      <c r="C2052" s="83" t="s">
        <v>503</v>
      </c>
      <c r="D2052" s="83" t="s">
        <v>504</v>
      </c>
      <c r="E2052" s="84">
        <v>27313</v>
      </c>
      <c r="F2052" s="85">
        <v>25.78</v>
      </c>
      <c r="G2052" s="84" t="s">
        <v>514</v>
      </c>
      <c r="H2052" s="86" t="str">
        <f t="shared" si="124"/>
        <v/>
      </c>
      <c r="I2052" s="77" t="str">
        <f t="shared" si="125"/>
        <v/>
      </c>
      <c r="J2052" s="77" t="str">
        <f t="shared" si="126"/>
        <v/>
      </c>
      <c r="K2052" s="77">
        <f t="shared" si="127"/>
        <v>0</v>
      </c>
    </row>
    <row r="2053" spans="1:11" s="77" customFormat="1">
      <c r="A2053" s="82">
        <v>2016</v>
      </c>
      <c r="B2053" s="82">
        <v>1573</v>
      </c>
      <c r="C2053" s="83" t="s">
        <v>503</v>
      </c>
      <c r="D2053" s="83" t="s">
        <v>504</v>
      </c>
      <c r="E2053" s="84">
        <v>13393</v>
      </c>
      <c r="F2053" s="85">
        <v>26.41</v>
      </c>
      <c r="G2053" s="84" t="s">
        <v>514</v>
      </c>
      <c r="H2053" s="86" t="str">
        <f t="shared" si="124"/>
        <v/>
      </c>
      <c r="I2053" s="77" t="str">
        <f t="shared" si="125"/>
        <v/>
      </c>
      <c r="J2053" s="77" t="str">
        <f t="shared" si="126"/>
        <v/>
      </c>
      <c r="K2053" s="77">
        <f t="shared" si="127"/>
        <v>0</v>
      </c>
    </row>
    <row r="2054" spans="1:11" s="77" customFormat="1">
      <c r="A2054" s="82">
        <v>2016</v>
      </c>
      <c r="B2054" s="82">
        <v>1573</v>
      </c>
      <c r="C2054" s="83" t="s">
        <v>503</v>
      </c>
      <c r="D2054" s="83" t="s">
        <v>504</v>
      </c>
      <c r="E2054" s="84">
        <v>103667</v>
      </c>
      <c r="F2054" s="85">
        <v>26.1</v>
      </c>
      <c r="G2054" s="84" t="s">
        <v>514</v>
      </c>
      <c r="H2054" s="86" t="str">
        <f t="shared" si="124"/>
        <v/>
      </c>
      <c r="I2054" s="77" t="str">
        <f t="shared" si="125"/>
        <v/>
      </c>
      <c r="J2054" s="77" t="str">
        <f t="shared" si="126"/>
        <v/>
      </c>
      <c r="K2054" s="77">
        <f t="shared" si="127"/>
        <v>0</v>
      </c>
    </row>
    <row r="2055" spans="1:11" s="77" customFormat="1">
      <c r="A2055" s="82">
        <v>2016</v>
      </c>
      <c r="B2055" s="82">
        <v>1619</v>
      </c>
      <c r="C2055" s="83" t="s">
        <v>503</v>
      </c>
      <c r="D2055" s="83" t="s">
        <v>504</v>
      </c>
      <c r="E2055" s="84">
        <v>106105</v>
      </c>
      <c r="F2055" s="85">
        <v>21.72</v>
      </c>
      <c r="G2055" s="84" t="s">
        <v>514</v>
      </c>
      <c r="H2055" s="86" t="str">
        <f t="shared" ref="H2055:H2118" si="128">IF(I2055="","",G2055/100*F2055*E2055)</f>
        <v/>
      </c>
      <c r="I2055" s="77" t="str">
        <f t="shared" ref="I2055:I2118" si="129">IF(OR(G2055=".",F2055=".",E2055="."),"",E2055)</f>
        <v/>
      </c>
      <c r="J2055" s="77" t="str">
        <f t="shared" ref="J2055:J2118" si="130">IF(I2055="","",F2055*I2055)</f>
        <v/>
      </c>
      <c r="K2055" s="77">
        <f t="shared" ref="K2055:K2118" si="131">IF(C2055="LIG",1,0)</f>
        <v>0</v>
      </c>
    </row>
    <row r="2056" spans="1:11" s="77" customFormat="1">
      <c r="A2056" s="82">
        <v>2016</v>
      </c>
      <c r="B2056" s="82">
        <v>1702</v>
      </c>
      <c r="C2056" s="83" t="s">
        <v>513</v>
      </c>
      <c r="D2056" s="83" t="s">
        <v>504</v>
      </c>
      <c r="E2056" s="84">
        <v>41107</v>
      </c>
      <c r="F2056" s="85">
        <v>18.102</v>
      </c>
      <c r="G2056" s="84">
        <v>227.3</v>
      </c>
      <c r="H2056" s="86">
        <f t="shared" si="128"/>
        <v>1691382.2915220002</v>
      </c>
      <c r="I2056" s="77">
        <f t="shared" si="129"/>
        <v>41107</v>
      </c>
      <c r="J2056" s="77">
        <f t="shared" si="130"/>
        <v>744118.91399999999</v>
      </c>
      <c r="K2056" s="77">
        <f t="shared" si="131"/>
        <v>0</v>
      </c>
    </row>
    <row r="2057" spans="1:11" s="77" customFormat="1">
      <c r="A2057" s="82">
        <v>2016</v>
      </c>
      <c r="B2057" s="82">
        <v>1702</v>
      </c>
      <c r="C2057" s="83" t="s">
        <v>513</v>
      </c>
      <c r="D2057" s="83" t="s">
        <v>504</v>
      </c>
      <c r="E2057" s="84">
        <v>122</v>
      </c>
      <c r="F2057" s="85">
        <v>18.084</v>
      </c>
      <c r="G2057" s="84">
        <v>205.5</v>
      </c>
      <c r="H2057" s="86">
        <f t="shared" si="128"/>
        <v>4533.8396400000001</v>
      </c>
      <c r="I2057" s="77">
        <f t="shared" si="129"/>
        <v>122</v>
      </c>
      <c r="J2057" s="77">
        <f t="shared" si="130"/>
        <v>2206.248</v>
      </c>
      <c r="K2057" s="77">
        <f t="shared" si="131"/>
        <v>0</v>
      </c>
    </row>
    <row r="2058" spans="1:11" s="77" customFormat="1">
      <c r="A2058" s="82">
        <v>2016</v>
      </c>
      <c r="B2058" s="82">
        <v>1702</v>
      </c>
      <c r="C2058" s="83" t="s">
        <v>513</v>
      </c>
      <c r="D2058" s="83" t="s">
        <v>504</v>
      </c>
      <c r="E2058" s="84">
        <v>11750</v>
      </c>
      <c r="F2058" s="85">
        <v>17.556000000000001</v>
      </c>
      <c r="G2058" s="84">
        <v>211.5</v>
      </c>
      <c r="H2058" s="86">
        <f t="shared" si="128"/>
        <v>436288.54500000004</v>
      </c>
      <c r="I2058" s="77">
        <f t="shared" si="129"/>
        <v>11750</v>
      </c>
      <c r="J2058" s="77">
        <f t="shared" si="130"/>
        <v>206283</v>
      </c>
      <c r="K2058" s="77">
        <f t="shared" si="131"/>
        <v>0</v>
      </c>
    </row>
    <row r="2059" spans="1:11" s="77" customFormat="1">
      <c r="A2059" s="82">
        <v>2016</v>
      </c>
      <c r="B2059" s="82">
        <v>1710</v>
      </c>
      <c r="C2059" s="83" t="s">
        <v>513</v>
      </c>
      <c r="D2059" s="83" t="s">
        <v>504</v>
      </c>
      <c r="E2059" s="84">
        <v>31859</v>
      </c>
      <c r="F2059" s="85">
        <v>17.920000000000002</v>
      </c>
      <c r="G2059" s="84">
        <v>245.4</v>
      </c>
      <c r="H2059" s="86">
        <f t="shared" si="128"/>
        <v>1401021.1891200002</v>
      </c>
      <c r="I2059" s="77">
        <f t="shared" si="129"/>
        <v>31859</v>
      </c>
      <c r="J2059" s="77">
        <f t="shared" si="130"/>
        <v>570913.28000000003</v>
      </c>
      <c r="K2059" s="77">
        <f t="shared" si="131"/>
        <v>0</v>
      </c>
    </row>
    <row r="2060" spans="1:11" s="77" customFormat="1">
      <c r="A2060" s="82">
        <v>2016</v>
      </c>
      <c r="B2060" s="82">
        <v>1710</v>
      </c>
      <c r="C2060" s="83" t="s">
        <v>513</v>
      </c>
      <c r="D2060" s="83" t="s">
        <v>504</v>
      </c>
      <c r="E2060" s="84">
        <v>31863</v>
      </c>
      <c r="F2060" s="85">
        <v>17.72</v>
      </c>
      <c r="G2060" s="84">
        <v>244</v>
      </c>
      <c r="H2060" s="86">
        <f t="shared" si="128"/>
        <v>1377654.1583999998</v>
      </c>
      <c r="I2060" s="77">
        <f t="shared" si="129"/>
        <v>31863</v>
      </c>
      <c r="J2060" s="77">
        <f t="shared" si="130"/>
        <v>564612.36</v>
      </c>
      <c r="K2060" s="77">
        <f t="shared" si="131"/>
        <v>0</v>
      </c>
    </row>
    <row r="2061" spans="1:11" s="77" customFormat="1">
      <c r="A2061" s="82">
        <v>2016</v>
      </c>
      <c r="B2061" s="82">
        <v>1710</v>
      </c>
      <c r="C2061" s="83" t="s">
        <v>513</v>
      </c>
      <c r="D2061" s="83" t="s">
        <v>504</v>
      </c>
      <c r="E2061" s="84">
        <v>16036</v>
      </c>
      <c r="F2061" s="85">
        <v>18.350000000000001</v>
      </c>
      <c r="G2061" s="84">
        <v>257.60000000000002</v>
      </c>
      <c r="H2061" s="86">
        <f t="shared" si="128"/>
        <v>758015.30560000008</v>
      </c>
      <c r="I2061" s="77">
        <f t="shared" si="129"/>
        <v>16036</v>
      </c>
      <c r="J2061" s="77">
        <f t="shared" si="130"/>
        <v>294260.60000000003</v>
      </c>
      <c r="K2061" s="77">
        <f t="shared" si="131"/>
        <v>0</v>
      </c>
    </row>
    <row r="2062" spans="1:11" s="77" customFormat="1">
      <c r="A2062" s="82">
        <v>2016</v>
      </c>
      <c r="B2062" s="82">
        <v>1710</v>
      </c>
      <c r="C2062" s="83" t="s">
        <v>513</v>
      </c>
      <c r="D2062" s="83" t="s">
        <v>504</v>
      </c>
      <c r="E2062" s="84">
        <v>79157</v>
      </c>
      <c r="F2062" s="85">
        <v>17.684000000000001</v>
      </c>
      <c r="G2062" s="84">
        <v>238.8</v>
      </c>
      <c r="H2062" s="86">
        <f t="shared" si="128"/>
        <v>3342751.9825440003</v>
      </c>
      <c r="I2062" s="77">
        <f t="shared" si="129"/>
        <v>79157</v>
      </c>
      <c r="J2062" s="77">
        <f t="shared" si="130"/>
        <v>1399812.388</v>
      </c>
      <c r="K2062" s="77">
        <f t="shared" si="131"/>
        <v>0</v>
      </c>
    </row>
    <row r="2063" spans="1:11" s="77" customFormat="1">
      <c r="A2063" s="82">
        <v>2016</v>
      </c>
      <c r="B2063" s="82">
        <v>1710</v>
      </c>
      <c r="C2063" s="83" t="s">
        <v>513</v>
      </c>
      <c r="D2063" s="83" t="s">
        <v>504</v>
      </c>
      <c r="E2063" s="84">
        <v>63636</v>
      </c>
      <c r="F2063" s="85">
        <v>17.885000000000002</v>
      </c>
      <c r="G2063" s="84">
        <v>235.2</v>
      </c>
      <c r="H2063" s="86">
        <f t="shared" si="128"/>
        <v>2676881.4307200001</v>
      </c>
      <c r="I2063" s="77">
        <f t="shared" si="129"/>
        <v>63636</v>
      </c>
      <c r="J2063" s="77">
        <f t="shared" si="130"/>
        <v>1138129.8600000001</v>
      </c>
      <c r="K2063" s="77">
        <f t="shared" si="131"/>
        <v>0</v>
      </c>
    </row>
    <row r="2064" spans="1:11" s="77" customFormat="1">
      <c r="A2064" s="82">
        <v>2016</v>
      </c>
      <c r="B2064" s="82">
        <v>1720</v>
      </c>
      <c r="C2064" s="83" t="s">
        <v>513</v>
      </c>
      <c r="D2064" s="83" t="s">
        <v>504</v>
      </c>
      <c r="E2064" s="84">
        <v>6932</v>
      </c>
      <c r="F2064" s="85">
        <v>18.045000000000002</v>
      </c>
      <c r="G2064" s="84">
        <v>227.8</v>
      </c>
      <c r="H2064" s="86">
        <f t="shared" si="128"/>
        <v>284950.32732000004</v>
      </c>
      <c r="I2064" s="77">
        <f t="shared" si="129"/>
        <v>6932</v>
      </c>
      <c r="J2064" s="77">
        <f t="shared" si="130"/>
        <v>125087.94000000002</v>
      </c>
      <c r="K2064" s="77">
        <f t="shared" si="131"/>
        <v>0</v>
      </c>
    </row>
    <row r="2065" spans="1:11" s="77" customFormat="1">
      <c r="A2065" s="82">
        <v>2016</v>
      </c>
      <c r="B2065" s="82">
        <v>1720</v>
      </c>
      <c r="C2065" s="83" t="s">
        <v>513</v>
      </c>
      <c r="D2065" s="83" t="s">
        <v>504</v>
      </c>
      <c r="E2065" s="84">
        <v>15859</v>
      </c>
      <c r="F2065" s="85">
        <v>18.196000000000002</v>
      </c>
      <c r="G2065" s="84">
        <v>203.8</v>
      </c>
      <c r="H2065" s="86">
        <f t="shared" si="128"/>
        <v>588106.40183200012</v>
      </c>
      <c r="I2065" s="77">
        <f t="shared" si="129"/>
        <v>15859</v>
      </c>
      <c r="J2065" s="77">
        <f t="shared" si="130"/>
        <v>288570.364</v>
      </c>
      <c r="K2065" s="77">
        <f t="shared" si="131"/>
        <v>0</v>
      </c>
    </row>
    <row r="2066" spans="1:11" s="77" customFormat="1">
      <c r="A2066" s="82">
        <v>2016</v>
      </c>
      <c r="B2066" s="82">
        <v>1720</v>
      </c>
      <c r="C2066" s="83" t="s">
        <v>513</v>
      </c>
      <c r="D2066" s="83" t="s">
        <v>504</v>
      </c>
      <c r="E2066" s="84">
        <v>851</v>
      </c>
      <c r="F2066" s="85">
        <v>17.754000000000001</v>
      </c>
      <c r="G2066" s="84">
        <v>233.4</v>
      </c>
      <c r="H2066" s="86">
        <f t="shared" si="128"/>
        <v>35263.598436</v>
      </c>
      <c r="I2066" s="77">
        <f t="shared" si="129"/>
        <v>851</v>
      </c>
      <c r="J2066" s="77">
        <f t="shared" si="130"/>
        <v>15108.654</v>
      </c>
      <c r="K2066" s="77">
        <f t="shared" si="131"/>
        <v>0</v>
      </c>
    </row>
    <row r="2067" spans="1:11" s="77" customFormat="1">
      <c r="A2067" s="82">
        <v>2016</v>
      </c>
      <c r="B2067" s="82">
        <v>1720</v>
      </c>
      <c r="C2067" s="83" t="s">
        <v>503</v>
      </c>
      <c r="D2067" s="83" t="s">
        <v>504</v>
      </c>
      <c r="E2067" s="84">
        <v>55</v>
      </c>
      <c r="F2067" s="85">
        <v>22.603999999999999</v>
      </c>
      <c r="G2067" s="84">
        <v>309.7</v>
      </c>
      <c r="H2067" s="86">
        <f t="shared" si="128"/>
        <v>3850.25234</v>
      </c>
      <c r="I2067" s="77">
        <f t="shared" si="129"/>
        <v>55</v>
      </c>
      <c r="J2067" s="77">
        <f t="shared" si="130"/>
        <v>1243.22</v>
      </c>
      <c r="K2067" s="77">
        <f t="shared" si="131"/>
        <v>0</v>
      </c>
    </row>
    <row r="2068" spans="1:11" s="77" customFormat="1">
      <c r="A2068" s="82">
        <v>2016</v>
      </c>
      <c r="B2068" s="82">
        <v>1720</v>
      </c>
      <c r="C2068" s="83" t="s">
        <v>513</v>
      </c>
      <c r="D2068" s="83" t="s">
        <v>504</v>
      </c>
      <c r="E2068" s="84">
        <v>3871</v>
      </c>
      <c r="F2068" s="85">
        <v>17.556000000000001</v>
      </c>
      <c r="G2068" s="84">
        <v>211.1</v>
      </c>
      <c r="H2068" s="86">
        <f t="shared" si="128"/>
        <v>143462.031636</v>
      </c>
      <c r="I2068" s="77">
        <f t="shared" si="129"/>
        <v>3871</v>
      </c>
      <c r="J2068" s="77">
        <f t="shared" si="130"/>
        <v>67959.275999999998</v>
      </c>
      <c r="K2068" s="77">
        <f t="shared" si="131"/>
        <v>0</v>
      </c>
    </row>
    <row r="2069" spans="1:11" s="77" customFormat="1">
      <c r="A2069" s="82">
        <v>2016</v>
      </c>
      <c r="B2069" s="82">
        <v>1723</v>
      </c>
      <c r="C2069" s="83" t="s">
        <v>513</v>
      </c>
      <c r="D2069" s="83" t="s">
        <v>504</v>
      </c>
      <c r="E2069" s="84">
        <v>31714</v>
      </c>
      <c r="F2069" s="85">
        <v>17.867000000000001</v>
      </c>
      <c r="G2069" s="84">
        <v>229.3</v>
      </c>
      <c r="H2069" s="86">
        <f t="shared" si="128"/>
        <v>1299291.8491340003</v>
      </c>
      <c r="I2069" s="77">
        <f t="shared" si="129"/>
        <v>31714</v>
      </c>
      <c r="J2069" s="77">
        <f t="shared" si="130"/>
        <v>566634.03800000006</v>
      </c>
      <c r="K2069" s="77">
        <f t="shared" si="131"/>
        <v>0</v>
      </c>
    </row>
    <row r="2070" spans="1:11" s="77" customFormat="1">
      <c r="A2070" s="82">
        <v>2016</v>
      </c>
      <c r="B2070" s="82">
        <v>1723</v>
      </c>
      <c r="C2070" s="83" t="s">
        <v>513</v>
      </c>
      <c r="D2070" s="83" t="s">
        <v>504</v>
      </c>
      <c r="E2070" s="84">
        <v>15917</v>
      </c>
      <c r="F2070" s="85">
        <v>17.858000000000001</v>
      </c>
      <c r="G2070" s="84">
        <v>222.5</v>
      </c>
      <c r="H2070" s="86">
        <f t="shared" si="128"/>
        <v>632446.87385000009</v>
      </c>
      <c r="I2070" s="77">
        <f t="shared" si="129"/>
        <v>15917</v>
      </c>
      <c r="J2070" s="77">
        <f t="shared" si="130"/>
        <v>284245.78600000002</v>
      </c>
      <c r="K2070" s="77">
        <f t="shared" si="131"/>
        <v>0</v>
      </c>
    </row>
    <row r="2071" spans="1:11" s="77" customFormat="1">
      <c r="A2071" s="82">
        <v>2016</v>
      </c>
      <c r="B2071" s="82">
        <v>1723</v>
      </c>
      <c r="C2071" s="83" t="s">
        <v>513</v>
      </c>
      <c r="D2071" s="83" t="s">
        <v>504</v>
      </c>
      <c r="E2071" s="84">
        <v>25254</v>
      </c>
      <c r="F2071" s="85">
        <v>17.806999999999999</v>
      </c>
      <c r="G2071" s="84">
        <v>216.9</v>
      </c>
      <c r="H2071" s="86">
        <f t="shared" si="128"/>
        <v>975394.91428199993</v>
      </c>
      <c r="I2071" s="77">
        <f t="shared" si="129"/>
        <v>25254</v>
      </c>
      <c r="J2071" s="77">
        <f t="shared" si="130"/>
        <v>449697.97799999994</v>
      </c>
      <c r="K2071" s="77">
        <f t="shared" si="131"/>
        <v>0</v>
      </c>
    </row>
    <row r="2072" spans="1:11" s="77" customFormat="1">
      <c r="A2072" s="82">
        <v>2016</v>
      </c>
      <c r="B2072" s="82">
        <v>1733</v>
      </c>
      <c r="C2072" s="83" t="s">
        <v>503</v>
      </c>
      <c r="D2072" s="83" t="s">
        <v>504</v>
      </c>
      <c r="E2072" s="84">
        <v>15538</v>
      </c>
      <c r="F2072" s="85">
        <v>26.056000000000001</v>
      </c>
      <c r="G2072" s="84">
        <v>249.5</v>
      </c>
      <c r="H2072" s="86">
        <f t="shared" si="128"/>
        <v>1010121.02936</v>
      </c>
      <c r="I2072" s="77">
        <f t="shared" si="129"/>
        <v>15538</v>
      </c>
      <c r="J2072" s="77">
        <f t="shared" si="130"/>
        <v>404858.12800000003</v>
      </c>
      <c r="K2072" s="77">
        <f t="shared" si="131"/>
        <v>0</v>
      </c>
    </row>
    <row r="2073" spans="1:11" s="77" customFormat="1">
      <c r="A2073" s="82">
        <v>2016</v>
      </c>
      <c r="B2073" s="82">
        <v>1733</v>
      </c>
      <c r="C2073" s="83" t="s">
        <v>503</v>
      </c>
      <c r="D2073" s="83" t="s">
        <v>504</v>
      </c>
      <c r="E2073" s="84">
        <v>59382</v>
      </c>
      <c r="F2073" s="85">
        <v>25.986000000000001</v>
      </c>
      <c r="G2073" s="84">
        <v>282.39999999999998</v>
      </c>
      <c r="H2073" s="86">
        <f t="shared" si="128"/>
        <v>4357716.2412479995</v>
      </c>
      <c r="I2073" s="77">
        <f t="shared" si="129"/>
        <v>59382</v>
      </c>
      <c r="J2073" s="77">
        <f t="shared" si="130"/>
        <v>1543100.652</v>
      </c>
      <c r="K2073" s="77">
        <f t="shared" si="131"/>
        <v>0</v>
      </c>
    </row>
    <row r="2074" spans="1:11" s="77" customFormat="1">
      <c r="A2074" s="82">
        <v>2016</v>
      </c>
      <c r="B2074" s="82">
        <v>1733</v>
      </c>
      <c r="C2074" s="83" t="s">
        <v>503</v>
      </c>
      <c r="D2074" s="83" t="s">
        <v>504</v>
      </c>
      <c r="E2074" s="84">
        <v>47088</v>
      </c>
      <c r="F2074" s="85">
        <v>26.077999999999999</v>
      </c>
      <c r="G2074" s="84">
        <v>206.8</v>
      </c>
      <c r="H2074" s="86">
        <f t="shared" si="128"/>
        <v>2539423.0667520002</v>
      </c>
      <c r="I2074" s="77">
        <f t="shared" si="129"/>
        <v>47088</v>
      </c>
      <c r="J2074" s="77">
        <f t="shared" si="130"/>
        <v>1227960.8640000001</v>
      </c>
      <c r="K2074" s="77">
        <f t="shared" si="131"/>
        <v>0</v>
      </c>
    </row>
    <row r="2075" spans="1:11" s="77" customFormat="1">
      <c r="A2075" s="82">
        <v>2016</v>
      </c>
      <c r="B2075" s="82">
        <v>1733</v>
      </c>
      <c r="C2075" s="83" t="s">
        <v>513</v>
      </c>
      <c r="D2075" s="83" t="s">
        <v>504</v>
      </c>
      <c r="E2075" s="84">
        <v>14582</v>
      </c>
      <c r="F2075" s="85">
        <v>17.5</v>
      </c>
      <c r="G2075" s="84">
        <v>208.4</v>
      </c>
      <c r="H2075" s="86">
        <f t="shared" si="128"/>
        <v>531805.54</v>
      </c>
      <c r="I2075" s="77">
        <f t="shared" si="129"/>
        <v>14582</v>
      </c>
      <c r="J2075" s="77">
        <f t="shared" si="130"/>
        <v>255185</v>
      </c>
      <c r="K2075" s="77">
        <f t="shared" si="131"/>
        <v>0</v>
      </c>
    </row>
    <row r="2076" spans="1:11" s="77" customFormat="1">
      <c r="A2076" s="82">
        <v>2016</v>
      </c>
      <c r="B2076" s="82">
        <v>1733</v>
      </c>
      <c r="C2076" s="83" t="s">
        <v>513</v>
      </c>
      <c r="D2076" s="83" t="s">
        <v>504</v>
      </c>
      <c r="E2076" s="84">
        <v>14977</v>
      </c>
      <c r="F2076" s="85">
        <v>17.579999999999998</v>
      </c>
      <c r="G2076" s="84">
        <v>206.9</v>
      </c>
      <c r="H2076" s="86">
        <f t="shared" si="128"/>
        <v>544758.72054000001</v>
      </c>
      <c r="I2076" s="77">
        <f t="shared" si="129"/>
        <v>14977</v>
      </c>
      <c r="J2076" s="77">
        <f t="shared" si="130"/>
        <v>263295.65999999997</v>
      </c>
      <c r="K2076" s="77">
        <f t="shared" si="131"/>
        <v>0</v>
      </c>
    </row>
    <row r="2077" spans="1:11" s="77" customFormat="1">
      <c r="A2077" s="82">
        <v>2016</v>
      </c>
      <c r="B2077" s="82">
        <v>1733</v>
      </c>
      <c r="C2077" s="83" t="s">
        <v>513</v>
      </c>
      <c r="D2077" s="83" t="s">
        <v>504</v>
      </c>
      <c r="E2077" s="84">
        <v>15842</v>
      </c>
      <c r="F2077" s="85">
        <v>17.8</v>
      </c>
      <c r="G2077" s="84">
        <v>203.5</v>
      </c>
      <c r="H2077" s="86">
        <f t="shared" si="128"/>
        <v>573844.76600000006</v>
      </c>
      <c r="I2077" s="77">
        <f t="shared" si="129"/>
        <v>15842</v>
      </c>
      <c r="J2077" s="77">
        <f t="shared" si="130"/>
        <v>281987.60000000003</v>
      </c>
      <c r="K2077" s="77">
        <f t="shared" si="131"/>
        <v>0</v>
      </c>
    </row>
    <row r="2078" spans="1:11" s="77" customFormat="1">
      <c r="A2078" s="82">
        <v>2016</v>
      </c>
      <c r="B2078" s="82">
        <v>1733</v>
      </c>
      <c r="C2078" s="83" t="s">
        <v>513</v>
      </c>
      <c r="D2078" s="83" t="s">
        <v>504</v>
      </c>
      <c r="E2078" s="84">
        <v>15843</v>
      </c>
      <c r="F2078" s="85">
        <v>17.899999999999999</v>
      </c>
      <c r="G2078" s="84">
        <v>202.9</v>
      </c>
      <c r="H2078" s="86">
        <f t="shared" si="128"/>
        <v>575403.5013</v>
      </c>
      <c r="I2078" s="77">
        <f t="shared" si="129"/>
        <v>15843</v>
      </c>
      <c r="J2078" s="77">
        <f t="shared" si="130"/>
        <v>283589.69999999995</v>
      </c>
      <c r="K2078" s="77">
        <f t="shared" si="131"/>
        <v>0</v>
      </c>
    </row>
    <row r="2079" spans="1:11" s="77" customFormat="1">
      <c r="A2079" s="82">
        <v>2016</v>
      </c>
      <c r="B2079" s="82">
        <v>1733</v>
      </c>
      <c r="C2079" s="83" t="s">
        <v>513</v>
      </c>
      <c r="D2079" s="83" t="s">
        <v>504</v>
      </c>
      <c r="E2079" s="84">
        <v>15852</v>
      </c>
      <c r="F2079" s="85">
        <v>18.084</v>
      </c>
      <c r="G2079" s="84">
        <v>219</v>
      </c>
      <c r="H2079" s="86">
        <f t="shared" si="128"/>
        <v>627801.97392000002</v>
      </c>
      <c r="I2079" s="77">
        <f t="shared" si="129"/>
        <v>15852</v>
      </c>
      <c r="J2079" s="77">
        <f t="shared" si="130"/>
        <v>286667.56799999997</v>
      </c>
      <c r="K2079" s="77">
        <f t="shared" si="131"/>
        <v>0</v>
      </c>
    </row>
    <row r="2080" spans="1:11" s="77" customFormat="1">
      <c r="A2080" s="82">
        <v>2016</v>
      </c>
      <c r="B2080" s="82">
        <v>1733</v>
      </c>
      <c r="C2080" s="83" t="s">
        <v>513</v>
      </c>
      <c r="D2080" s="83" t="s">
        <v>504</v>
      </c>
      <c r="E2080" s="84">
        <v>29215</v>
      </c>
      <c r="F2080" s="85">
        <v>18</v>
      </c>
      <c r="G2080" s="84">
        <v>204.2</v>
      </c>
      <c r="H2080" s="86">
        <f t="shared" si="128"/>
        <v>1073826.54</v>
      </c>
      <c r="I2080" s="77">
        <f t="shared" si="129"/>
        <v>29215</v>
      </c>
      <c r="J2080" s="77">
        <f t="shared" si="130"/>
        <v>525870</v>
      </c>
      <c r="K2080" s="77">
        <f t="shared" si="131"/>
        <v>0</v>
      </c>
    </row>
    <row r="2081" spans="1:11" s="77" customFormat="1">
      <c r="A2081" s="82">
        <v>2016</v>
      </c>
      <c r="B2081" s="82">
        <v>1733</v>
      </c>
      <c r="C2081" s="83" t="s">
        <v>513</v>
      </c>
      <c r="D2081" s="83" t="s">
        <v>504</v>
      </c>
      <c r="E2081" s="84">
        <v>47097</v>
      </c>
      <c r="F2081" s="85">
        <v>17.856000000000002</v>
      </c>
      <c r="G2081" s="84">
        <v>225.2</v>
      </c>
      <c r="H2081" s="86">
        <f t="shared" si="128"/>
        <v>1893851.000064</v>
      </c>
      <c r="I2081" s="77">
        <f t="shared" si="129"/>
        <v>47097</v>
      </c>
      <c r="J2081" s="77">
        <f t="shared" si="130"/>
        <v>840964.03200000012</v>
      </c>
      <c r="K2081" s="77">
        <f t="shared" si="131"/>
        <v>0</v>
      </c>
    </row>
    <row r="2082" spans="1:11" s="77" customFormat="1">
      <c r="A2082" s="82">
        <v>2016</v>
      </c>
      <c r="B2082" s="82">
        <v>1733</v>
      </c>
      <c r="C2082" s="83" t="s">
        <v>513</v>
      </c>
      <c r="D2082" s="83" t="s">
        <v>504</v>
      </c>
      <c r="E2082" s="84">
        <v>140464</v>
      </c>
      <c r="F2082" s="85">
        <v>17.494</v>
      </c>
      <c r="G2082" s="84">
        <v>231.5</v>
      </c>
      <c r="H2082" s="86">
        <f t="shared" si="128"/>
        <v>5688596.7550400002</v>
      </c>
      <c r="I2082" s="77">
        <f t="shared" si="129"/>
        <v>140464</v>
      </c>
      <c r="J2082" s="77">
        <f t="shared" si="130"/>
        <v>2457277.216</v>
      </c>
      <c r="K2082" s="77">
        <f t="shared" si="131"/>
        <v>0</v>
      </c>
    </row>
    <row r="2083" spans="1:11" s="77" customFormat="1">
      <c r="A2083" s="82">
        <v>2016</v>
      </c>
      <c r="B2083" s="82">
        <v>1733</v>
      </c>
      <c r="C2083" s="83" t="s">
        <v>513</v>
      </c>
      <c r="D2083" s="83" t="s">
        <v>504</v>
      </c>
      <c r="E2083" s="84">
        <v>76661</v>
      </c>
      <c r="F2083" s="85">
        <v>17.928000000000001</v>
      </c>
      <c r="G2083" s="84">
        <v>229.3</v>
      </c>
      <c r="H2083" s="86">
        <f t="shared" si="128"/>
        <v>3151449.6895440002</v>
      </c>
      <c r="I2083" s="77">
        <f t="shared" si="129"/>
        <v>76661</v>
      </c>
      <c r="J2083" s="77">
        <f t="shared" si="130"/>
        <v>1374378.4080000001</v>
      </c>
      <c r="K2083" s="77">
        <f t="shared" si="131"/>
        <v>0</v>
      </c>
    </row>
    <row r="2084" spans="1:11" s="77" customFormat="1">
      <c r="A2084" s="82">
        <v>2016</v>
      </c>
      <c r="B2084" s="82">
        <v>1745</v>
      </c>
      <c r="C2084" s="83" t="s">
        <v>503</v>
      </c>
      <c r="D2084" s="83" t="s">
        <v>504</v>
      </c>
      <c r="E2084" s="84">
        <v>15224</v>
      </c>
      <c r="F2084" s="85">
        <v>26.1</v>
      </c>
      <c r="G2084" s="84">
        <v>213</v>
      </c>
      <c r="H2084" s="86">
        <f t="shared" si="128"/>
        <v>846347.83200000005</v>
      </c>
      <c r="I2084" s="77">
        <f t="shared" si="129"/>
        <v>15224</v>
      </c>
      <c r="J2084" s="77">
        <f t="shared" si="130"/>
        <v>397346.4</v>
      </c>
      <c r="K2084" s="77">
        <f t="shared" si="131"/>
        <v>0</v>
      </c>
    </row>
    <row r="2085" spans="1:11" s="77" customFormat="1">
      <c r="A2085" s="82">
        <v>2016</v>
      </c>
      <c r="B2085" s="82">
        <v>1745</v>
      </c>
      <c r="C2085" s="83" t="s">
        <v>513</v>
      </c>
      <c r="D2085" s="83" t="s">
        <v>504</v>
      </c>
      <c r="E2085" s="84">
        <v>14604</v>
      </c>
      <c r="F2085" s="85">
        <v>17.8</v>
      </c>
      <c r="G2085" s="84">
        <v>229.8</v>
      </c>
      <c r="H2085" s="86">
        <f t="shared" si="128"/>
        <v>597367.85759999999</v>
      </c>
      <c r="I2085" s="77">
        <f t="shared" si="129"/>
        <v>14604</v>
      </c>
      <c r="J2085" s="77">
        <f t="shared" si="130"/>
        <v>259951.2</v>
      </c>
      <c r="K2085" s="77">
        <f t="shared" si="131"/>
        <v>0</v>
      </c>
    </row>
    <row r="2086" spans="1:11" s="77" customFormat="1">
      <c r="A2086" s="82">
        <v>2016</v>
      </c>
      <c r="B2086" s="82">
        <v>1745</v>
      </c>
      <c r="C2086" s="83" t="s">
        <v>513</v>
      </c>
      <c r="D2086" s="83" t="s">
        <v>504</v>
      </c>
      <c r="E2086" s="84">
        <v>15466</v>
      </c>
      <c r="F2086" s="85">
        <v>17.899999999999999</v>
      </c>
      <c r="G2086" s="84">
        <v>227.4</v>
      </c>
      <c r="H2086" s="86">
        <f t="shared" si="128"/>
        <v>629537.34360000002</v>
      </c>
      <c r="I2086" s="77">
        <f t="shared" si="129"/>
        <v>15466</v>
      </c>
      <c r="J2086" s="77">
        <f t="shared" si="130"/>
        <v>276841.39999999997</v>
      </c>
      <c r="K2086" s="77">
        <f t="shared" si="131"/>
        <v>0</v>
      </c>
    </row>
    <row r="2087" spans="1:11" s="77" customFormat="1">
      <c r="A2087" s="82">
        <v>2016</v>
      </c>
      <c r="B2087" s="82">
        <v>1745</v>
      </c>
      <c r="C2087" s="83" t="s">
        <v>513</v>
      </c>
      <c r="D2087" s="83" t="s">
        <v>504</v>
      </c>
      <c r="E2087" s="84">
        <v>15491</v>
      </c>
      <c r="F2087" s="85">
        <v>17.899999999999999</v>
      </c>
      <c r="G2087" s="84">
        <v>224.3</v>
      </c>
      <c r="H2087" s="86">
        <f t="shared" si="128"/>
        <v>621959.00270000007</v>
      </c>
      <c r="I2087" s="77">
        <f t="shared" si="129"/>
        <v>15491</v>
      </c>
      <c r="J2087" s="77">
        <f t="shared" si="130"/>
        <v>277288.89999999997</v>
      </c>
      <c r="K2087" s="77">
        <f t="shared" si="131"/>
        <v>0</v>
      </c>
    </row>
    <row r="2088" spans="1:11" s="77" customFormat="1">
      <c r="A2088" s="82">
        <v>2016</v>
      </c>
      <c r="B2088" s="82">
        <v>1831</v>
      </c>
      <c r="C2088" s="83" t="s">
        <v>513</v>
      </c>
      <c r="D2088" s="83" t="s">
        <v>504</v>
      </c>
      <c r="E2088" s="84">
        <v>26378</v>
      </c>
      <c r="F2088" s="85">
        <v>17.846</v>
      </c>
      <c r="G2088" s="84">
        <v>243.1</v>
      </c>
      <c r="H2088" s="86">
        <f t="shared" si="128"/>
        <v>1144373.286628</v>
      </c>
      <c r="I2088" s="77">
        <f t="shared" si="129"/>
        <v>26378</v>
      </c>
      <c r="J2088" s="77">
        <f t="shared" si="130"/>
        <v>470741.788</v>
      </c>
      <c r="K2088" s="77">
        <f t="shared" si="131"/>
        <v>0</v>
      </c>
    </row>
    <row r="2089" spans="1:11" s="77" customFormat="1">
      <c r="A2089" s="82">
        <v>2016</v>
      </c>
      <c r="B2089" s="82">
        <v>1893</v>
      </c>
      <c r="C2089" s="83" t="s">
        <v>513</v>
      </c>
      <c r="D2089" s="83" t="s">
        <v>504</v>
      </c>
      <c r="E2089" s="84">
        <v>45091</v>
      </c>
      <c r="F2089" s="85">
        <v>17.8</v>
      </c>
      <c r="G2089" s="84">
        <v>203.8</v>
      </c>
      <c r="H2089" s="86">
        <f t="shared" si="128"/>
        <v>1635739.1524000005</v>
      </c>
      <c r="I2089" s="77">
        <f t="shared" si="129"/>
        <v>45091</v>
      </c>
      <c r="J2089" s="77">
        <f t="shared" si="130"/>
        <v>802619.8</v>
      </c>
      <c r="K2089" s="77">
        <f t="shared" si="131"/>
        <v>0</v>
      </c>
    </row>
    <row r="2090" spans="1:11" s="77" customFormat="1">
      <c r="A2090" s="82">
        <v>2016</v>
      </c>
      <c r="B2090" s="82">
        <v>1893</v>
      </c>
      <c r="C2090" s="83" t="s">
        <v>513</v>
      </c>
      <c r="D2090" s="83" t="s">
        <v>504</v>
      </c>
      <c r="E2090" s="84">
        <v>56701</v>
      </c>
      <c r="F2090" s="85">
        <v>18.91</v>
      </c>
      <c r="G2090" s="84">
        <v>200.5</v>
      </c>
      <c r="H2090" s="86">
        <f t="shared" si="128"/>
        <v>2149792.8995499997</v>
      </c>
      <c r="I2090" s="77">
        <f t="shared" si="129"/>
        <v>56701</v>
      </c>
      <c r="J2090" s="77">
        <f t="shared" si="130"/>
        <v>1072215.9099999999</v>
      </c>
      <c r="K2090" s="77">
        <f t="shared" si="131"/>
        <v>0</v>
      </c>
    </row>
    <row r="2091" spans="1:11" s="77" customFormat="1">
      <c r="A2091" s="82">
        <v>2016</v>
      </c>
      <c r="B2091" s="82">
        <v>1893</v>
      </c>
      <c r="C2091" s="83" t="s">
        <v>513</v>
      </c>
      <c r="D2091" s="83" t="s">
        <v>504</v>
      </c>
      <c r="E2091" s="84">
        <v>210012</v>
      </c>
      <c r="F2091" s="85">
        <v>18.02</v>
      </c>
      <c r="G2091" s="84">
        <v>203.9</v>
      </c>
      <c r="H2091" s="86">
        <f t="shared" si="128"/>
        <v>7716424.7133600004</v>
      </c>
      <c r="I2091" s="77">
        <f t="shared" si="129"/>
        <v>210012</v>
      </c>
      <c r="J2091" s="77">
        <f t="shared" si="130"/>
        <v>3784416.2399999998</v>
      </c>
      <c r="K2091" s="77">
        <f t="shared" si="131"/>
        <v>0</v>
      </c>
    </row>
    <row r="2092" spans="1:11" s="77" customFormat="1">
      <c r="A2092" s="82">
        <v>2016</v>
      </c>
      <c r="B2092" s="82">
        <v>1893</v>
      </c>
      <c r="C2092" s="83" t="s">
        <v>513</v>
      </c>
      <c r="D2092" s="83" t="s">
        <v>504</v>
      </c>
      <c r="E2092" s="84">
        <v>59147</v>
      </c>
      <c r="F2092" s="85">
        <v>18.670000000000002</v>
      </c>
      <c r="G2092" s="84">
        <v>186.9</v>
      </c>
      <c r="H2092" s="86">
        <f t="shared" si="128"/>
        <v>2063889.0218100001</v>
      </c>
      <c r="I2092" s="77">
        <f t="shared" si="129"/>
        <v>59147</v>
      </c>
      <c r="J2092" s="77">
        <f t="shared" si="130"/>
        <v>1104274.49</v>
      </c>
      <c r="K2092" s="77">
        <f t="shared" si="131"/>
        <v>0</v>
      </c>
    </row>
    <row r="2093" spans="1:11" s="77" customFormat="1">
      <c r="A2093" s="82">
        <v>2016</v>
      </c>
      <c r="B2093" s="82">
        <v>1915</v>
      </c>
      <c r="C2093" s="83" t="s">
        <v>513</v>
      </c>
      <c r="D2093" s="83" t="s">
        <v>504</v>
      </c>
      <c r="E2093" s="84">
        <v>38552</v>
      </c>
      <c r="F2093" s="85">
        <v>17.559999999999999</v>
      </c>
      <c r="G2093" s="84">
        <v>225.1</v>
      </c>
      <c r="H2093" s="86">
        <f t="shared" si="128"/>
        <v>1523866.4931199998</v>
      </c>
      <c r="I2093" s="77">
        <f t="shared" si="129"/>
        <v>38552</v>
      </c>
      <c r="J2093" s="77">
        <f t="shared" si="130"/>
        <v>676973.12</v>
      </c>
      <c r="K2093" s="77">
        <f t="shared" si="131"/>
        <v>0</v>
      </c>
    </row>
    <row r="2094" spans="1:11" s="77" customFormat="1">
      <c r="A2094" s="82">
        <v>2016</v>
      </c>
      <c r="B2094" s="82">
        <v>1915</v>
      </c>
      <c r="C2094" s="83" t="s">
        <v>513</v>
      </c>
      <c r="D2094" s="83" t="s">
        <v>504</v>
      </c>
      <c r="E2094" s="84">
        <v>25546</v>
      </c>
      <c r="F2094" s="85">
        <v>18.12</v>
      </c>
      <c r="G2094" s="84">
        <v>218.3</v>
      </c>
      <c r="H2094" s="86">
        <f t="shared" si="128"/>
        <v>1010496.5541600002</v>
      </c>
      <c r="I2094" s="77">
        <f t="shared" si="129"/>
        <v>25546</v>
      </c>
      <c r="J2094" s="77">
        <f t="shared" si="130"/>
        <v>462893.52</v>
      </c>
      <c r="K2094" s="77">
        <f t="shared" si="131"/>
        <v>0</v>
      </c>
    </row>
    <row r="2095" spans="1:11" s="77" customFormat="1">
      <c r="A2095" s="82">
        <v>2016</v>
      </c>
      <c r="B2095" s="82">
        <v>1915</v>
      </c>
      <c r="C2095" s="83" t="s">
        <v>513</v>
      </c>
      <c r="D2095" s="83" t="s">
        <v>504</v>
      </c>
      <c r="E2095" s="84">
        <v>12669</v>
      </c>
      <c r="F2095" s="85">
        <v>18.18</v>
      </c>
      <c r="G2095" s="84">
        <v>214.8</v>
      </c>
      <c r="H2095" s="86">
        <f t="shared" si="128"/>
        <v>494732.55816000002</v>
      </c>
      <c r="I2095" s="77">
        <f t="shared" si="129"/>
        <v>12669</v>
      </c>
      <c r="J2095" s="77">
        <f t="shared" si="130"/>
        <v>230322.41999999998</v>
      </c>
      <c r="K2095" s="77">
        <f t="shared" si="131"/>
        <v>0</v>
      </c>
    </row>
    <row r="2096" spans="1:11" s="77" customFormat="1">
      <c r="A2096" s="82">
        <v>2016</v>
      </c>
      <c r="B2096" s="82">
        <v>1915</v>
      </c>
      <c r="C2096" s="83" t="s">
        <v>513</v>
      </c>
      <c r="D2096" s="83" t="s">
        <v>504</v>
      </c>
      <c r="E2096" s="84">
        <v>235</v>
      </c>
      <c r="F2096" s="85">
        <v>18.18</v>
      </c>
      <c r="G2096" s="84">
        <v>221.3</v>
      </c>
      <c r="H2096" s="86">
        <f t="shared" si="128"/>
        <v>9454.5998999999993</v>
      </c>
      <c r="I2096" s="77">
        <f t="shared" si="129"/>
        <v>235</v>
      </c>
      <c r="J2096" s="77">
        <f t="shared" si="130"/>
        <v>4272.3</v>
      </c>
      <c r="K2096" s="77">
        <f t="shared" si="131"/>
        <v>0</v>
      </c>
    </row>
    <row r="2097" spans="1:11" s="77" customFormat="1">
      <c r="A2097" s="82">
        <v>2016</v>
      </c>
      <c r="B2097" s="82">
        <v>1915</v>
      </c>
      <c r="C2097" s="83" t="s">
        <v>513</v>
      </c>
      <c r="D2097" s="83" t="s">
        <v>504</v>
      </c>
      <c r="E2097" s="84">
        <v>111</v>
      </c>
      <c r="F2097" s="85">
        <v>18.18</v>
      </c>
      <c r="G2097" s="84">
        <v>204.5</v>
      </c>
      <c r="H2097" s="86">
        <f t="shared" si="128"/>
        <v>4126.7691000000004</v>
      </c>
      <c r="I2097" s="77">
        <f t="shared" si="129"/>
        <v>111</v>
      </c>
      <c r="J2097" s="77">
        <f t="shared" si="130"/>
        <v>2017.98</v>
      </c>
      <c r="K2097" s="77">
        <f t="shared" si="131"/>
        <v>0</v>
      </c>
    </row>
    <row r="2098" spans="1:11" s="77" customFormat="1">
      <c r="A2098" s="82">
        <v>2016</v>
      </c>
      <c r="B2098" s="82">
        <v>2076</v>
      </c>
      <c r="C2098" s="83" t="s">
        <v>513</v>
      </c>
      <c r="D2098" s="83" t="s">
        <v>504</v>
      </c>
      <c r="E2098" s="84">
        <v>15258</v>
      </c>
      <c r="F2098" s="85">
        <v>17.850000000000001</v>
      </c>
      <c r="G2098" s="84">
        <v>203.1</v>
      </c>
      <c r="H2098" s="86">
        <f t="shared" si="128"/>
        <v>553153.61430000002</v>
      </c>
      <c r="I2098" s="77">
        <f t="shared" si="129"/>
        <v>15258</v>
      </c>
      <c r="J2098" s="77">
        <f t="shared" si="130"/>
        <v>272355.30000000005</v>
      </c>
      <c r="K2098" s="77">
        <f t="shared" si="131"/>
        <v>0</v>
      </c>
    </row>
    <row r="2099" spans="1:11" s="77" customFormat="1">
      <c r="A2099" s="82">
        <v>2016</v>
      </c>
      <c r="B2099" s="82">
        <v>2076</v>
      </c>
      <c r="C2099" s="83" t="s">
        <v>513</v>
      </c>
      <c r="D2099" s="83" t="s">
        <v>504</v>
      </c>
      <c r="E2099" s="84">
        <v>46069</v>
      </c>
      <c r="F2099" s="85">
        <v>17.78</v>
      </c>
      <c r="G2099" s="84">
        <v>176.9</v>
      </c>
      <c r="H2099" s="86">
        <f t="shared" si="128"/>
        <v>1448999.9645800001</v>
      </c>
      <c r="I2099" s="77">
        <f t="shared" si="129"/>
        <v>46069</v>
      </c>
      <c r="J2099" s="77">
        <f t="shared" si="130"/>
        <v>819106.82000000007</v>
      </c>
      <c r="K2099" s="77">
        <f t="shared" si="131"/>
        <v>0</v>
      </c>
    </row>
    <row r="2100" spans="1:11" s="77" customFormat="1">
      <c r="A2100" s="82">
        <v>2016</v>
      </c>
      <c r="B2100" s="82">
        <v>2079</v>
      </c>
      <c r="C2100" s="83" t="s">
        <v>513</v>
      </c>
      <c r="D2100" s="83" t="s">
        <v>504</v>
      </c>
      <c r="E2100" s="84">
        <v>16231</v>
      </c>
      <c r="F2100" s="85">
        <v>17.62</v>
      </c>
      <c r="G2100" s="84">
        <v>142.80000000000001</v>
      </c>
      <c r="H2100" s="86">
        <f t="shared" si="128"/>
        <v>408394.0341600001</v>
      </c>
      <c r="I2100" s="77">
        <f t="shared" si="129"/>
        <v>16231</v>
      </c>
      <c r="J2100" s="77">
        <f t="shared" si="130"/>
        <v>285990.22000000003</v>
      </c>
      <c r="K2100" s="77">
        <f t="shared" si="131"/>
        <v>0</v>
      </c>
    </row>
    <row r="2101" spans="1:11" s="77" customFormat="1">
      <c r="A2101" s="82">
        <v>2016</v>
      </c>
      <c r="B2101" s="82">
        <v>2079</v>
      </c>
      <c r="C2101" s="83" t="s">
        <v>513</v>
      </c>
      <c r="D2101" s="83" t="s">
        <v>504</v>
      </c>
      <c r="E2101" s="84">
        <v>16363</v>
      </c>
      <c r="F2101" s="85">
        <v>17.86</v>
      </c>
      <c r="G2101" s="84">
        <v>147.19999999999999</v>
      </c>
      <c r="H2101" s="86">
        <f t="shared" si="128"/>
        <v>430181.96096</v>
      </c>
      <c r="I2101" s="77">
        <f t="shared" si="129"/>
        <v>16363</v>
      </c>
      <c r="J2101" s="77">
        <f t="shared" si="130"/>
        <v>292243.18</v>
      </c>
      <c r="K2101" s="77">
        <f t="shared" si="131"/>
        <v>0</v>
      </c>
    </row>
    <row r="2102" spans="1:11" s="77" customFormat="1">
      <c r="A2102" s="82">
        <v>2016</v>
      </c>
      <c r="B2102" s="82">
        <v>2079</v>
      </c>
      <c r="C2102" s="83" t="s">
        <v>513</v>
      </c>
      <c r="D2102" s="83" t="s">
        <v>504</v>
      </c>
      <c r="E2102" s="84">
        <v>16382</v>
      </c>
      <c r="F2102" s="85">
        <v>17.54</v>
      </c>
      <c r="G2102" s="84">
        <v>142.69999999999999</v>
      </c>
      <c r="H2102" s="86">
        <f t="shared" si="128"/>
        <v>410034.57955999993</v>
      </c>
      <c r="I2102" s="77">
        <f t="shared" si="129"/>
        <v>16382</v>
      </c>
      <c r="J2102" s="77">
        <f t="shared" si="130"/>
        <v>287340.27999999997</v>
      </c>
      <c r="K2102" s="77">
        <f t="shared" si="131"/>
        <v>0</v>
      </c>
    </row>
    <row r="2103" spans="1:11" s="77" customFormat="1">
      <c r="A2103" s="82">
        <v>2016</v>
      </c>
      <c r="B2103" s="82">
        <v>2079</v>
      </c>
      <c r="C2103" s="83" t="s">
        <v>513</v>
      </c>
      <c r="D2103" s="83" t="s">
        <v>504</v>
      </c>
      <c r="E2103" s="84">
        <v>16445</v>
      </c>
      <c r="F2103" s="85">
        <v>17.68</v>
      </c>
      <c r="G2103" s="84">
        <v>144.5</v>
      </c>
      <c r="H2103" s="86">
        <f t="shared" si="128"/>
        <v>420130.28200000001</v>
      </c>
      <c r="I2103" s="77">
        <f t="shared" si="129"/>
        <v>16445</v>
      </c>
      <c r="J2103" s="77">
        <f t="shared" si="130"/>
        <v>290747.59999999998</v>
      </c>
      <c r="K2103" s="77">
        <f t="shared" si="131"/>
        <v>0</v>
      </c>
    </row>
    <row r="2104" spans="1:11" s="77" customFormat="1">
      <c r="A2104" s="82">
        <v>2016</v>
      </c>
      <c r="B2104" s="82">
        <v>2079</v>
      </c>
      <c r="C2104" s="83" t="s">
        <v>513</v>
      </c>
      <c r="D2104" s="83" t="s">
        <v>504</v>
      </c>
      <c r="E2104" s="84">
        <v>32713</v>
      </c>
      <c r="F2104" s="85">
        <v>17.920000000000002</v>
      </c>
      <c r="G2104" s="84">
        <v>139.80000000000001</v>
      </c>
      <c r="H2104" s="86">
        <f t="shared" si="128"/>
        <v>819531.31008000008</v>
      </c>
      <c r="I2104" s="77">
        <f t="shared" si="129"/>
        <v>32713</v>
      </c>
      <c r="J2104" s="77">
        <f t="shared" si="130"/>
        <v>586216.96000000008</v>
      </c>
      <c r="K2104" s="77">
        <f t="shared" si="131"/>
        <v>0</v>
      </c>
    </row>
    <row r="2105" spans="1:11" s="77" customFormat="1">
      <c r="A2105" s="82">
        <v>2016</v>
      </c>
      <c r="B2105" s="82">
        <v>2079</v>
      </c>
      <c r="C2105" s="83" t="s">
        <v>513</v>
      </c>
      <c r="D2105" s="83" t="s">
        <v>504</v>
      </c>
      <c r="E2105" s="84">
        <v>16717</v>
      </c>
      <c r="F2105" s="85">
        <v>17.940000000000001</v>
      </c>
      <c r="G2105" s="84">
        <v>149.69999999999999</v>
      </c>
      <c r="H2105" s="86">
        <f t="shared" si="128"/>
        <v>448954.76105999999</v>
      </c>
      <c r="I2105" s="77">
        <f t="shared" si="129"/>
        <v>16717</v>
      </c>
      <c r="J2105" s="77">
        <f t="shared" si="130"/>
        <v>299902.98000000004</v>
      </c>
      <c r="K2105" s="77">
        <f t="shared" si="131"/>
        <v>0</v>
      </c>
    </row>
    <row r="2106" spans="1:11" s="77" customFormat="1">
      <c r="A2106" s="82">
        <v>2016</v>
      </c>
      <c r="B2106" s="82">
        <v>2094</v>
      </c>
      <c r="C2106" s="83" t="s">
        <v>513</v>
      </c>
      <c r="D2106" s="83" t="s">
        <v>504</v>
      </c>
      <c r="E2106" s="84">
        <v>13037</v>
      </c>
      <c r="F2106" s="85">
        <v>17.75</v>
      </c>
      <c r="G2106" s="84">
        <v>163.30000000000001</v>
      </c>
      <c r="H2106" s="86">
        <f t="shared" si="128"/>
        <v>377887.22275000002</v>
      </c>
      <c r="I2106" s="77">
        <f t="shared" si="129"/>
        <v>13037</v>
      </c>
      <c r="J2106" s="77">
        <f t="shared" si="130"/>
        <v>231406.75</v>
      </c>
      <c r="K2106" s="77">
        <f t="shared" si="131"/>
        <v>0</v>
      </c>
    </row>
    <row r="2107" spans="1:11" s="77" customFormat="1">
      <c r="A2107" s="82">
        <v>2016</v>
      </c>
      <c r="B2107" s="82">
        <v>2094</v>
      </c>
      <c r="C2107" s="83" t="s">
        <v>513</v>
      </c>
      <c r="D2107" s="83" t="s">
        <v>504</v>
      </c>
      <c r="E2107" s="84">
        <v>26033</v>
      </c>
      <c r="F2107" s="85">
        <v>17.8</v>
      </c>
      <c r="G2107" s="84">
        <v>149.9</v>
      </c>
      <c r="H2107" s="86">
        <f t="shared" si="128"/>
        <v>694617.71260000009</v>
      </c>
      <c r="I2107" s="77">
        <f t="shared" si="129"/>
        <v>26033</v>
      </c>
      <c r="J2107" s="77">
        <f t="shared" si="130"/>
        <v>463387.4</v>
      </c>
      <c r="K2107" s="77">
        <f t="shared" si="131"/>
        <v>0</v>
      </c>
    </row>
    <row r="2108" spans="1:11" s="77" customFormat="1">
      <c r="A2108" s="82">
        <v>2016</v>
      </c>
      <c r="B2108" s="82">
        <v>2098</v>
      </c>
      <c r="C2108" s="83" t="s">
        <v>513</v>
      </c>
      <c r="D2108" s="83" t="s">
        <v>504</v>
      </c>
      <c r="E2108" s="84">
        <v>12800</v>
      </c>
      <c r="F2108" s="85">
        <v>17.8</v>
      </c>
      <c r="G2108" s="84">
        <v>195.6</v>
      </c>
      <c r="H2108" s="86">
        <f t="shared" si="128"/>
        <v>445655.04000000004</v>
      </c>
      <c r="I2108" s="77">
        <f t="shared" si="129"/>
        <v>12800</v>
      </c>
      <c r="J2108" s="77">
        <f t="shared" si="130"/>
        <v>227840</v>
      </c>
      <c r="K2108" s="77">
        <f t="shared" si="131"/>
        <v>0</v>
      </c>
    </row>
    <row r="2109" spans="1:11" s="77" customFormat="1">
      <c r="A2109" s="82">
        <v>2016</v>
      </c>
      <c r="B2109" s="82">
        <v>2098</v>
      </c>
      <c r="C2109" s="83" t="s">
        <v>513</v>
      </c>
      <c r="D2109" s="83" t="s">
        <v>504</v>
      </c>
      <c r="E2109" s="84">
        <v>26091</v>
      </c>
      <c r="F2109" s="85">
        <v>17.88</v>
      </c>
      <c r="G2109" s="84">
        <v>176.2</v>
      </c>
      <c r="H2109" s="86">
        <f t="shared" si="128"/>
        <v>821985.4749599999</v>
      </c>
      <c r="I2109" s="77">
        <f t="shared" si="129"/>
        <v>26091</v>
      </c>
      <c r="J2109" s="77">
        <f t="shared" si="130"/>
        <v>466507.07999999996</v>
      </c>
      <c r="K2109" s="77">
        <f t="shared" si="131"/>
        <v>0</v>
      </c>
    </row>
    <row r="2110" spans="1:11" s="77" customFormat="1">
      <c r="A2110" s="82">
        <v>2016</v>
      </c>
      <c r="B2110" s="82">
        <v>2103</v>
      </c>
      <c r="C2110" s="83" t="s">
        <v>513</v>
      </c>
      <c r="D2110" s="83" t="s">
        <v>504</v>
      </c>
      <c r="E2110" s="84">
        <v>209289</v>
      </c>
      <c r="F2110" s="85">
        <v>17.52</v>
      </c>
      <c r="G2110" s="84">
        <v>208.1</v>
      </c>
      <c r="H2110" s="86">
        <f t="shared" si="128"/>
        <v>7630492.7656799993</v>
      </c>
      <c r="I2110" s="77">
        <f t="shared" si="129"/>
        <v>209289</v>
      </c>
      <c r="J2110" s="77">
        <f t="shared" si="130"/>
        <v>3666743.28</v>
      </c>
      <c r="K2110" s="77">
        <f t="shared" si="131"/>
        <v>0</v>
      </c>
    </row>
    <row r="2111" spans="1:11" s="77" customFormat="1">
      <c r="A2111" s="82">
        <v>2016</v>
      </c>
      <c r="B2111" s="82">
        <v>2103</v>
      </c>
      <c r="C2111" s="83" t="s">
        <v>513</v>
      </c>
      <c r="D2111" s="83" t="s">
        <v>504</v>
      </c>
      <c r="E2111" s="84">
        <v>47326</v>
      </c>
      <c r="F2111" s="85">
        <v>17.149999999999999</v>
      </c>
      <c r="G2111" s="84">
        <v>205.1</v>
      </c>
      <c r="H2111" s="86">
        <f t="shared" si="128"/>
        <v>1664675.4859</v>
      </c>
      <c r="I2111" s="77">
        <f t="shared" si="129"/>
        <v>47326</v>
      </c>
      <c r="J2111" s="77">
        <f t="shared" si="130"/>
        <v>811640.89999999991</v>
      </c>
      <c r="K2111" s="77">
        <f t="shared" si="131"/>
        <v>0</v>
      </c>
    </row>
    <row r="2112" spans="1:11" s="77" customFormat="1">
      <c r="A2112" s="82">
        <v>2016</v>
      </c>
      <c r="B2112" s="82">
        <v>2103</v>
      </c>
      <c r="C2112" s="83" t="s">
        <v>513</v>
      </c>
      <c r="D2112" s="83" t="s">
        <v>504</v>
      </c>
      <c r="E2112" s="84">
        <v>31740</v>
      </c>
      <c r="F2112" s="85">
        <v>17.78</v>
      </c>
      <c r="G2112" s="84">
        <v>197.6</v>
      </c>
      <c r="H2112" s="86">
        <f t="shared" si="128"/>
        <v>1115130.3071999999</v>
      </c>
      <c r="I2112" s="77">
        <f t="shared" si="129"/>
        <v>31740</v>
      </c>
      <c r="J2112" s="77">
        <f t="shared" si="130"/>
        <v>564337.20000000007</v>
      </c>
      <c r="K2112" s="77">
        <f t="shared" si="131"/>
        <v>0</v>
      </c>
    </row>
    <row r="2113" spans="1:11" s="77" customFormat="1">
      <c r="A2113" s="82">
        <v>2016</v>
      </c>
      <c r="B2113" s="82">
        <v>2103</v>
      </c>
      <c r="C2113" s="83" t="s">
        <v>513</v>
      </c>
      <c r="D2113" s="83" t="s">
        <v>504</v>
      </c>
      <c r="E2113" s="84">
        <v>304645</v>
      </c>
      <c r="F2113" s="85">
        <v>17.73</v>
      </c>
      <c r="G2113" s="84">
        <v>209.4</v>
      </c>
      <c r="H2113" s="86">
        <f t="shared" si="128"/>
        <v>11310439.149899999</v>
      </c>
      <c r="I2113" s="77">
        <f t="shared" si="129"/>
        <v>304645</v>
      </c>
      <c r="J2113" s="77">
        <f t="shared" si="130"/>
        <v>5401355.8500000006</v>
      </c>
      <c r="K2113" s="77">
        <f t="shared" si="131"/>
        <v>0</v>
      </c>
    </row>
    <row r="2114" spans="1:11" s="77" customFormat="1">
      <c r="A2114" s="82">
        <v>2016</v>
      </c>
      <c r="B2114" s="82">
        <v>2107</v>
      </c>
      <c r="C2114" s="83" t="s">
        <v>503</v>
      </c>
      <c r="D2114" s="83" t="s">
        <v>504</v>
      </c>
      <c r="E2114" s="84">
        <v>30408</v>
      </c>
      <c r="F2114" s="85">
        <v>22.32</v>
      </c>
      <c r="G2114" s="84">
        <v>170.3</v>
      </c>
      <c r="H2114" s="86">
        <f t="shared" si="128"/>
        <v>1155837.2716800002</v>
      </c>
      <c r="I2114" s="77">
        <f t="shared" si="129"/>
        <v>30408</v>
      </c>
      <c r="J2114" s="77">
        <f t="shared" si="130"/>
        <v>678706.56</v>
      </c>
      <c r="K2114" s="77">
        <f t="shared" si="131"/>
        <v>0</v>
      </c>
    </row>
    <row r="2115" spans="1:11" s="77" customFormat="1">
      <c r="A2115" s="82">
        <v>2016</v>
      </c>
      <c r="B2115" s="82">
        <v>2107</v>
      </c>
      <c r="C2115" s="83" t="s">
        <v>513</v>
      </c>
      <c r="D2115" s="83" t="s">
        <v>504</v>
      </c>
      <c r="E2115" s="84">
        <v>79252</v>
      </c>
      <c r="F2115" s="85">
        <v>17.63</v>
      </c>
      <c r="G2115" s="84">
        <v>201.3</v>
      </c>
      <c r="H2115" s="86">
        <f t="shared" si="128"/>
        <v>2812589.2858799994</v>
      </c>
      <c r="I2115" s="77">
        <f t="shared" si="129"/>
        <v>79252</v>
      </c>
      <c r="J2115" s="77">
        <f t="shared" si="130"/>
        <v>1397212.76</v>
      </c>
      <c r="K2115" s="77">
        <f t="shared" si="131"/>
        <v>0</v>
      </c>
    </row>
    <row r="2116" spans="1:11" s="77" customFormat="1">
      <c r="A2116" s="82">
        <v>2016</v>
      </c>
      <c r="B2116" s="82">
        <v>2107</v>
      </c>
      <c r="C2116" s="83" t="s">
        <v>513</v>
      </c>
      <c r="D2116" s="83" t="s">
        <v>504</v>
      </c>
      <c r="E2116" s="84">
        <v>111217</v>
      </c>
      <c r="F2116" s="85">
        <v>17.66</v>
      </c>
      <c r="G2116" s="84">
        <v>205.3</v>
      </c>
      <c r="H2116" s="86">
        <f t="shared" si="128"/>
        <v>4032281.32766</v>
      </c>
      <c r="I2116" s="77">
        <f t="shared" si="129"/>
        <v>111217</v>
      </c>
      <c r="J2116" s="77">
        <f t="shared" si="130"/>
        <v>1964092.22</v>
      </c>
      <c r="K2116" s="77">
        <f t="shared" si="131"/>
        <v>0</v>
      </c>
    </row>
    <row r="2117" spans="1:11" s="77" customFormat="1">
      <c r="A2117" s="82">
        <v>2016</v>
      </c>
      <c r="B2117" s="82">
        <v>2167</v>
      </c>
      <c r="C2117" s="83" t="s">
        <v>513</v>
      </c>
      <c r="D2117" s="83" t="s">
        <v>504</v>
      </c>
      <c r="E2117" s="84">
        <v>213515</v>
      </c>
      <c r="F2117" s="85">
        <v>17.559999999999999</v>
      </c>
      <c r="G2117" s="84">
        <v>184.3</v>
      </c>
      <c r="H2117" s="86">
        <f t="shared" si="128"/>
        <v>6910003.0262000011</v>
      </c>
      <c r="I2117" s="77">
        <f t="shared" si="129"/>
        <v>213515</v>
      </c>
      <c r="J2117" s="77">
        <f t="shared" si="130"/>
        <v>3749323.4</v>
      </c>
      <c r="K2117" s="77">
        <f t="shared" si="131"/>
        <v>0</v>
      </c>
    </row>
    <row r="2118" spans="1:11" s="77" customFormat="1">
      <c r="A2118" s="82">
        <v>2016</v>
      </c>
      <c r="B2118" s="82">
        <v>2168</v>
      </c>
      <c r="C2118" s="83" t="s">
        <v>513</v>
      </c>
      <c r="D2118" s="83" t="s">
        <v>504</v>
      </c>
      <c r="E2118" s="84">
        <v>346226</v>
      </c>
      <c r="F2118" s="85">
        <v>17.62</v>
      </c>
      <c r="G2118" s="84">
        <v>183.1</v>
      </c>
      <c r="H2118" s="86">
        <f t="shared" si="128"/>
        <v>11170019.381719999</v>
      </c>
      <c r="I2118" s="77">
        <f t="shared" si="129"/>
        <v>346226</v>
      </c>
      <c r="J2118" s="77">
        <f t="shared" si="130"/>
        <v>6100502.1200000001</v>
      </c>
      <c r="K2118" s="77">
        <f t="shared" si="131"/>
        <v>0</v>
      </c>
    </row>
    <row r="2119" spans="1:11" s="77" customFormat="1">
      <c r="A2119" s="82">
        <v>2016</v>
      </c>
      <c r="B2119" s="82">
        <v>2291</v>
      </c>
      <c r="C2119" s="83" t="s">
        <v>513</v>
      </c>
      <c r="D2119" s="83" t="s">
        <v>504</v>
      </c>
      <c r="E2119" s="84">
        <v>111234</v>
      </c>
      <c r="F2119" s="85">
        <v>16.829999999999998</v>
      </c>
      <c r="G2119" s="84">
        <v>129.19999999999999</v>
      </c>
      <c r="H2119" s="86">
        <f t="shared" ref="H2119:H2182" si="132">IF(I2119="","",G2119/100*F2119*E2119)</f>
        <v>2418712.1402399992</v>
      </c>
      <c r="I2119" s="77">
        <f t="shared" ref="I2119:I2182" si="133">IF(OR(G2119=".",F2119=".",E2119="."),"",E2119)</f>
        <v>111234</v>
      </c>
      <c r="J2119" s="77">
        <f t="shared" ref="J2119:J2182" si="134">IF(I2119="","",F2119*I2119)</f>
        <v>1872068.2199999997</v>
      </c>
      <c r="K2119" s="77">
        <f t="shared" ref="K2119:K2182" si="135">IF(C2119="LIG",1,0)</f>
        <v>0</v>
      </c>
    </row>
    <row r="2120" spans="1:11" s="77" customFormat="1">
      <c r="A2120" s="82">
        <v>2016</v>
      </c>
      <c r="B2120" s="82">
        <v>2442</v>
      </c>
      <c r="C2120" s="83" t="s">
        <v>513</v>
      </c>
      <c r="D2120" s="83" t="s">
        <v>504</v>
      </c>
      <c r="E2120" s="84">
        <v>141462</v>
      </c>
      <c r="F2120" s="85">
        <v>17.657</v>
      </c>
      <c r="G2120" s="84">
        <v>175.7</v>
      </c>
      <c r="H2120" s="86">
        <f t="shared" si="132"/>
        <v>4388624.9962379998</v>
      </c>
      <c r="I2120" s="77">
        <f t="shared" si="133"/>
        <v>141462</v>
      </c>
      <c r="J2120" s="77">
        <f t="shared" si="134"/>
        <v>2497794.534</v>
      </c>
      <c r="K2120" s="77">
        <f t="shared" si="135"/>
        <v>0</v>
      </c>
    </row>
    <row r="2121" spans="1:11" s="77" customFormat="1">
      <c r="A2121" s="82">
        <v>2016</v>
      </c>
      <c r="B2121" s="82">
        <v>2451</v>
      </c>
      <c r="C2121" s="83" t="s">
        <v>503</v>
      </c>
      <c r="D2121" s="83" t="s">
        <v>504</v>
      </c>
      <c r="E2121" s="84">
        <v>487327</v>
      </c>
      <c r="F2121" s="85">
        <v>18.902000000000001</v>
      </c>
      <c r="G2121" s="84">
        <v>162</v>
      </c>
      <c r="H2121" s="86">
        <f t="shared" si="132"/>
        <v>14922557.025480002</v>
      </c>
      <c r="I2121" s="77">
        <f t="shared" si="133"/>
        <v>487327</v>
      </c>
      <c r="J2121" s="77">
        <f t="shared" si="134"/>
        <v>9211454.9539999999</v>
      </c>
      <c r="K2121" s="77">
        <f t="shared" si="135"/>
        <v>0</v>
      </c>
    </row>
    <row r="2122" spans="1:11" s="77" customFormat="1">
      <c r="A2122" s="82">
        <v>2016</v>
      </c>
      <c r="B2122" s="82">
        <v>2706</v>
      </c>
      <c r="C2122" s="83" t="s">
        <v>503</v>
      </c>
      <c r="D2122" s="83" t="s">
        <v>504</v>
      </c>
      <c r="E2122" s="84">
        <v>11753</v>
      </c>
      <c r="F2122" s="85">
        <v>26.084</v>
      </c>
      <c r="G2122" s="84">
        <v>282.5</v>
      </c>
      <c r="H2122" s="86">
        <f t="shared" si="132"/>
        <v>866046.83690000011</v>
      </c>
      <c r="I2122" s="77">
        <f t="shared" si="133"/>
        <v>11753</v>
      </c>
      <c r="J2122" s="77">
        <f t="shared" si="134"/>
        <v>306565.25199999998</v>
      </c>
      <c r="K2122" s="77">
        <f t="shared" si="135"/>
        <v>0</v>
      </c>
    </row>
    <row r="2123" spans="1:11" s="77" customFormat="1">
      <c r="A2123" s="82">
        <v>2016</v>
      </c>
      <c r="B2123" s="82">
        <v>2706</v>
      </c>
      <c r="C2123" s="83" t="s">
        <v>503</v>
      </c>
      <c r="D2123" s="83" t="s">
        <v>504</v>
      </c>
      <c r="E2123" s="84">
        <v>11428</v>
      </c>
      <c r="F2123" s="85">
        <v>24.884</v>
      </c>
      <c r="G2123" s="84">
        <v>254.6</v>
      </c>
      <c r="H2123" s="86">
        <f t="shared" si="132"/>
        <v>724017.10019200004</v>
      </c>
      <c r="I2123" s="77">
        <f t="shared" si="133"/>
        <v>11428</v>
      </c>
      <c r="J2123" s="77">
        <f t="shared" si="134"/>
        <v>284374.35200000001</v>
      </c>
      <c r="K2123" s="77">
        <f t="shared" si="135"/>
        <v>0</v>
      </c>
    </row>
    <row r="2124" spans="1:11" s="77" customFormat="1">
      <c r="A2124" s="82">
        <v>2016</v>
      </c>
      <c r="B2124" s="82">
        <v>2706</v>
      </c>
      <c r="C2124" s="83" t="s">
        <v>503</v>
      </c>
      <c r="D2124" s="83" t="s">
        <v>504</v>
      </c>
      <c r="E2124" s="84">
        <v>11590</v>
      </c>
      <c r="F2124" s="85">
        <v>24.222000000000001</v>
      </c>
      <c r="G2124" s="84">
        <v>284.3</v>
      </c>
      <c r="H2124" s="86">
        <f t="shared" si="132"/>
        <v>798123.86213999998</v>
      </c>
      <c r="I2124" s="77">
        <f t="shared" si="133"/>
        <v>11590</v>
      </c>
      <c r="J2124" s="77">
        <f t="shared" si="134"/>
        <v>280732.98000000004</v>
      </c>
      <c r="K2124" s="77">
        <f t="shared" si="135"/>
        <v>0</v>
      </c>
    </row>
    <row r="2125" spans="1:11" s="77" customFormat="1">
      <c r="A2125" s="82">
        <v>2016</v>
      </c>
      <c r="B2125" s="82">
        <v>2706</v>
      </c>
      <c r="C2125" s="83" t="s">
        <v>503</v>
      </c>
      <c r="D2125" s="83" t="s">
        <v>504</v>
      </c>
      <c r="E2125" s="84">
        <v>34940</v>
      </c>
      <c r="F2125" s="85">
        <v>25.891999999999999</v>
      </c>
      <c r="G2125" s="84">
        <v>283.3</v>
      </c>
      <c r="H2125" s="86">
        <f t="shared" si="132"/>
        <v>2562920.13784</v>
      </c>
      <c r="I2125" s="77">
        <f t="shared" si="133"/>
        <v>34940</v>
      </c>
      <c r="J2125" s="77">
        <f t="shared" si="134"/>
        <v>904666.48</v>
      </c>
      <c r="K2125" s="77">
        <f t="shared" si="135"/>
        <v>0</v>
      </c>
    </row>
    <row r="2126" spans="1:11" s="77" customFormat="1">
      <c r="A2126" s="82">
        <v>2016</v>
      </c>
      <c r="B2126" s="82">
        <v>2712</v>
      </c>
      <c r="C2126" s="83" t="s">
        <v>503</v>
      </c>
      <c r="D2126" s="83" t="s">
        <v>504</v>
      </c>
      <c r="E2126" s="84">
        <v>35158</v>
      </c>
      <c r="F2126" s="85">
        <v>25.994</v>
      </c>
      <c r="G2126" s="84">
        <v>268.8</v>
      </c>
      <c r="H2126" s="86">
        <f t="shared" si="132"/>
        <v>2456555.2757760002</v>
      </c>
      <c r="I2126" s="77">
        <f t="shared" si="133"/>
        <v>35158</v>
      </c>
      <c r="J2126" s="77">
        <f t="shared" si="134"/>
        <v>913897.05200000003</v>
      </c>
      <c r="K2126" s="77">
        <f t="shared" si="135"/>
        <v>0</v>
      </c>
    </row>
    <row r="2127" spans="1:11" s="77" customFormat="1">
      <c r="A2127" s="82">
        <v>2016</v>
      </c>
      <c r="B2127" s="82">
        <v>2712</v>
      </c>
      <c r="C2127" s="83" t="s">
        <v>503</v>
      </c>
      <c r="D2127" s="83" t="s">
        <v>504</v>
      </c>
      <c r="E2127" s="84">
        <v>36733</v>
      </c>
      <c r="F2127" s="85">
        <v>24.486000000000001</v>
      </c>
      <c r="G2127" s="84">
        <v>344.6</v>
      </c>
      <c r="H2127" s="86">
        <f t="shared" si="132"/>
        <v>3099484.8441480002</v>
      </c>
      <c r="I2127" s="77">
        <f t="shared" si="133"/>
        <v>36733</v>
      </c>
      <c r="J2127" s="77">
        <f t="shared" si="134"/>
        <v>899444.23800000001</v>
      </c>
      <c r="K2127" s="77">
        <f t="shared" si="135"/>
        <v>0</v>
      </c>
    </row>
    <row r="2128" spans="1:11" s="77" customFormat="1">
      <c r="A2128" s="82">
        <v>2016</v>
      </c>
      <c r="B2128" s="82">
        <v>2712</v>
      </c>
      <c r="C2128" s="83" t="s">
        <v>503</v>
      </c>
      <c r="D2128" s="83" t="s">
        <v>504</v>
      </c>
      <c r="E2128" s="84">
        <v>58383</v>
      </c>
      <c r="F2128" s="85">
        <v>23.84</v>
      </c>
      <c r="G2128" s="84">
        <v>293.39999999999998</v>
      </c>
      <c r="H2128" s="86">
        <f t="shared" si="132"/>
        <v>4083690.0124799996</v>
      </c>
      <c r="I2128" s="77">
        <f t="shared" si="133"/>
        <v>58383</v>
      </c>
      <c r="J2128" s="77">
        <f t="shared" si="134"/>
        <v>1391850.72</v>
      </c>
      <c r="K2128" s="77">
        <f t="shared" si="135"/>
        <v>0</v>
      </c>
    </row>
    <row r="2129" spans="1:11" s="77" customFormat="1">
      <c r="A2129" s="82">
        <v>2016</v>
      </c>
      <c r="B2129" s="82">
        <v>2712</v>
      </c>
      <c r="C2129" s="83" t="s">
        <v>503</v>
      </c>
      <c r="D2129" s="83" t="s">
        <v>504</v>
      </c>
      <c r="E2129" s="84">
        <v>77041</v>
      </c>
      <c r="F2129" s="85">
        <v>24.905999999999999</v>
      </c>
      <c r="G2129" s="84">
        <v>289.7</v>
      </c>
      <c r="H2129" s="86">
        <f t="shared" si="132"/>
        <v>5558714.7739619985</v>
      </c>
      <c r="I2129" s="77">
        <f t="shared" si="133"/>
        <v>77041</v>
      </c>
      <c r="J2129" s="77">
        <f t="shared" si="134"/>
        <v>1918783.1459999999</v>
      </c>
      <c r="K2129" s="77">
        <f t="shared" si="135"/>
        <v>0</v>
      </c>
    </row>
    <row r="2130" spans="1:11" s="77" customFormat="1">
      <c r="A2130" s="82">
        <v>2016</v>
      </c>
      <c r="B2130" s="82">
        <v>2712</v>
      </c>
      <c r="C2130" s="83" t="s">
        <v>503</v>
      </c>
      <c r="D2130" s="83" t="s">
        <v>504</v>
      </c>
      <c r="E2130" s="84">
        <v>23271</v>
      </c>
      <c r="F2130" s="85">
        <v>26.004000000000001</v>
      </c>
      <c r="G2130" s="84">
        <v>265.89999999999998</v>
      </c>
      <c r="H2130" s="86">
        <f t="shared" si="132"/>
        <v>1609064.8243560002</v>
      </c>
      <c r="I2130" s="77">
        <f t="shared" si="133"/>
        <v>23271</v>
      </c>
      <c r="J2130" s="77">
        <f t="shared" si="134"/>
        <v>605139.08400000003</v>
      </c>
      <c r="K2130" s="77">
        <f t="shared" si="135"/>
        <v>0</v>
      </c>
    </row>
    <row r="2131" spans="1:11" s="77" customFormat="1">
      <c r="A2131" s="82">
        <v>2016</v>
      </c>
      <c r="B2131" s="82">
        <v>2712</v>
      </c>
      <c r="C2131" s="83" t="s">
        <v>503</v>
      </c>
      <c r="D2131" s="83" t="s">
        <v>504</v>
      </c>
      <c r="E2131" s="84">
        <v>35127</v>
      </c>
      <c r="F2131" s="85">
        <v>25.872</v>
      </c>
      <c r="G2131" s="84">
        <v>323.39999999999998</v>
      </c>
      <c r="H2131" s="86">
        <f t="shared" si="132"/>
        <v>2939077.7760959999</v>
      </c>
      <c r="I2131" s="77">
        <f t="shared" si="133"/>
        <v>35127</v>
      </c>
      <c r="J2131" s="77">
        <f t="shared" si="134"/>
        <v>908805.74399999995</v>
      </c>
      <c r="K2131" s="77">
        <f t="shared" si="135"/>
        <v>0</v>
      </c>
    </row>
    <row r="2132" spans="1:11" s="77" customFormat="1">
      <c r="A2132" s="82">
        <v>2016</v>
      </c>
      <c r="B2132" s="82">
        <v>2721</v>
      </c>
      <c r="C2132" s="83" t="s">
        <v>503</v>
      </c>
      <c r="D2132" s="83" t="s">
        <v>504</v>
      </c>
      <c r="E2132" s="84">
        <v>12939</v>
      </c>
      <c r="F2132" s="85">
        <v>24.716000000000001</v>
      </c>
      <c r="G2132" s="84">
        <v>304.10000000000002</v>
      </c>
      <c r="H2132" s="86">
        <f t="shared" si="132"/>
        <v>972512.7852840001</v>
      </c>
      <c r="I2132" s="77">
        <f t="shared" si="133"/>
        <v>12939</v>
      </c>
      <c r="J2132" s="77">
        <f t="shared" si="134"/>
        <v>319800.32400000002</v>
      </c>
      <c r="K2132" s="77">
        <f t="shared" si="135"/>
        <v>0</v>
      </c>
    </row>
    <row r="2133" spans="1:11" s="77" customFormat="1">
      <c r="A2133" s="82">
        <v>2016</v>
      </c>
      <c r="B2133" s="82">
        <v>2721</v>
      </c>
      <c r="C2133" s="83" t="s">
        <v>503</v>
      </c>
      <c r="D2133" s="83" t="s">
        <v>504</v>
      </c>
      <c r="E2133" s="84">
        <v>25779</v>
      </c>
      <c r="F2133" s="85">
        <v>24.76</v>
      </c>
      <c r="G2133" s="84">
        <v>300.2</v>
      </c>
      <c r="H2133" s="86">
        <f t="shared" si="132"/>
        <v>1916140.6960800001</v>
      </c>
      <c r="I2133" s="77">
        <f t="shared" si="133"/>
        <v>25779</v>
      </c>
      <c r="J2133" s="77">
        <f t="shared" si="134"/>
        <v>638288.04</v>
      </c>
      <c r="K2133" s="77">
        <f t="shared" si="135"/>
        <v>0</v>
      </c>
    </row>
    <row r="2134" spans="1:11" s="77" customFormat="1">
      <c r="A2134" s="82">
        <v>2016</v>
      </c>
      <c r="B2134" s="82">
        <v>2727</v>
      </c>
      <c r="C2134" s="83" t="s">
        <v>503</v>
      </c>
      <c r="D2134" s="83" t="s">
        <v>504</v>
      </c>
      <c r="E2134" s="84">
        <v>46387</v>
      </c>
      <c r="F2134" s="85">
        <v>23.992000000000001</v>
      </c>
      <c r="G2134" s="84">
        <v>329.7</v>
      </c>
      <c r="H2134" s="86">
        <f t="shared" si="132"/>
        <v>3669287.0324880001</v>
      </c>
      <c r="I2134" s="77">
        <f t="shared" si="133"/>
        <v>46387</v>
      </c>
      <c r="J2134" s="77">
        <f t="shared" si="134"/>
        <v>1112916.9040000001</v>
      </c>
      <c r="K2134" s="77">
        <f t="shared" si="135"/>
        <v>0</v>
      </c>
    </row>
    <row r="2135" spans="1:11" s="77" customFormat="1">
      <c r="A2135" s="82">
        <v>2016</v>
      </c>
      <c r="B2135" s="82">
        <v>2727</v>
      </c>
      <c r="C2135" s="83" t="s">
        <v>503</v>
      </c>
      <c r="D2135" s="83" t="s">
        <v>504</v>
      </c>
      <c r="E2135" s="84">
        <v>35452</v>
      </c>
      <c r="F2135" s="85">
        <v>26.044</v>
      </c>
      <c r="G2135" s="84">
        <v>322</v>
      </c>
      <c r="H2135" s="86">
        <f t="shared" si="132"/>
        <v>2973064.27936</v>
      </c>
      <c r="I2135" s="77">
        <f t="shared" si="133"/>
        <v>35452</v>
      </c>
      <c r="J2135" s="77">
        <f t="shared" si="134"/>
        <v>923311.88800000004</v>
      </c>
      <c r="K2135" s="77">
        <f t="shared" si="135"/>
        <v>0</v>
      </c>
    </row>
    <row r="2136" spans="1:11" s="77" customFormat="1">
      <c r="A2136" s="82">
        <v>2016</v>
      </c>
      <c r="B2136" s="82">
        <v>2727</v>
      </c>
      <c r="C2136" s="83" t="s">
        <v>503</v>
      </c>
      <c r="D2136" s="83" t="s">
        <v>504</v>
      </c>
      <c r="E2136" s="84">
        <v>57916</v>
      </c>
      <c r="F2136" s="85">
        <v>24.344000000000001</v>
      </c>
      <c r="G2136" s="84">
        <v>275</v>
      </c>
      <c r="H2136" s="86">
        <f t="shared" si="132"/>
        <v>3877244.5359999998</v>
      </c>
      <c r="I2136" s="77">
        <f t="shared" si="133"/>
        <v>57916</v>
      </c>
      <c r="J2136" s="77">
        <f t="shared" si="134"/>
        <v>1409907.1040000001</v>
      </c>
      <c r="K2136" s="77">
        <f t="shared" si="135"/>
        <v>0</v>
      </c>
    </row>
    <row r="2137" spans="1:11" s="77" customFormat="1">
      <c r="A2137" s="82">
        <v>2016</v>
      </c>
      <c r="B2137" s="82">
        <v>2727</v>
      </c>
      <c r="C2137" s="83" t="s">
        <v>503</v>
      </c>
      <c r="D2137" s="83" t="s">
        <v>504</v>
      </c>
      <c r="E2137" s="84">
        <v>36227</v>
      </c>
      <c r="F2137" s="85">
        <v>24.167999999999999</v>
      </c>
      <c r="G2137" s="84">
        <v>411.1</v>
      </c>
      <c r="H2137" s="86">
        <f t="shared" si="132"/>
        <v>3599320.8330960004</v>
      </c>
      <c r="I2137" s="77">
        <f t="shared" si="133"/>
        <v>36227</v>
      </c>
      <c r="J2137" s="77">
        <f t="shared" si="134"/>
        <v>875534.13599999994</v>
      </c>
      <c r="K2137" s="77">
        <f t="shared" si="135"/>
        <v>0</v>
      </c>
    </row>
    <row r="2138" spans="1:11" s="77" customFormat="1">
      <c r="A2138" s="82">
        <v>2016</v>
      </c>
      <c r="B2138" s="82">
        <v>2817</v>
      </c>
      <c r="C2138" s="83" t="s">
        <v>512</v>
      </c>
      <c r="D2138" s="83" t="s">
        <v>504</v>
      </c>
      <c r="E2138" s="84">
        <v>282381</v>
      </c>
      <c r="F2138" s="85">
        <v>13.007999999999999</v>
      </c>
      <c r="G2138" s="84">
        <v>147.4</v>
      </c>
      <c r="H2138" s="86">
        <f t="shared" si="132"/>
        <v>5414314.5587519994</v>
      </c>
      <c r="I2138" s="77">
        <f t="shared" si="133"/>
        <v>282381</v>
      </c>
      <c r="J2138" s="77">
        <f t="shared" si="134"/>
        <v>3673212.048</v>
      </c>
      <c r="K2138" s="77">
        <f t="shared" si="135"/>
        <v>1</v>
      </c>
    </row>
    <row r="2139" spans="1:11" s="77" customFormat="1">
      <c r="A2139" s="82">
        <v>2016</v>
      </c>
      <c r="B2139" s="82">
        <v>2823</v>
      </c>
      <c r="C2139" s="83" t="s">
        <v>512</v>
      </c>
      <c r="D2139" s="83" t="s">
        <v>504</v>
      </c>
      <c r="E2139" s="84">
        <v>282451</v>
      </c>
      <c r="F2139" s="85">
        <v>13.141999999999999</v>
      </c>
      <c r="G2139" s="84">
        <v>134.6</v>
      </c>
      <c r="H2139" s="86">
        <f t="shared" si="132"/>
        <v>4996313.0225319993</v>
      </c>
      <c r="I2139" s="77">
        <f t="shared" si="133"/>
        <v>282451</v>
      </c>
      <c r="J2139" s="77">
        <f t="shared" si="134"/>
        <v>3711971.0419999999</v>
      </c>
      <c r="K2139" s="77">
        <f t="shared" si="135"/>
        <v>1</v>
      </c>
    </row>
    <row r="2140" spans="1:11" s="77" customFormat="1">
      <c r="A2140" s="82">
        <v>2016</v>
      </c>
      <c r="B2140" s="82">
        <v>2823</v>
      </c>
      <c r="C2140" s="83" t="s">
        <v>512</v>
      </c>
      <c r="D2140" s="83" t="s">
        <v>504</v>
      </c>
      <c r="E2140" s="84">
        <v>124350</v>
      </c>
      <c r="F2140" s="85">
        <v>13.446</v>
      </c>
      <c r="G2140" s="84">
        <v>128.6</v>
      </c>
      <c r="H2140" s="86">
        <f t="shared" si="132"/>
        <v>2150204.9885999998</v>
      </c>
      <c r="I2140" s="77">
        <f t="shared" si="133"/>
        <v>124350</v>
      </c>
      <c r="J2140" s="77">
        <f t="shared" si="134"/>
        <v>1672010.0999999999</v>
      </c>
      <c r="K2140" s="77">
        <f t="shared" si="135"/>
        <v>1</v>
      </c>
    </row>
    <row r="2141" spans="1:11" s="77" customFormat="1">
      <c r="A2141" s="82">
        <v>2016</v>
      </c>
      <c r="B2141" s="82">
        <v>2824</v>
      </c>
      <c r="C2141" s="83" t="s">
        <v>513</v>
      </c>
      <c r="D2141" s="83" t="s">
        <v>504</v>
      </c>
      <c r="E2141" s="84">
        <v>42584</v>
      </c>
      <c r="F2141" s="85">
        <v>19.100000000000001</v>
      </c>
      <c r="G2141" s="84">
        <v>149.69999999999999</v>
      </c>
      <c r="H2141" s="86">
        <f t="shared" si="132"/>
        <v>1217591.5368000001</v>
      </c>
      <c r="I2141" s="77">
        <f t="shared" si="133"/>
        <v>42584</v>
      </c>
      <c r="J2141" s="77">
        <f t="shared" si="134"/>
        <v>813354.4</v>
      </c>
      <c r="K2141" s="77">
        <f t="shared" si="135"/>
        <v>0</v>
      </c>
    </row>
    <row r="2142" spans="1:11" s="77" customFormat="1">
      <c r="A2142" s="82">
        <v>2016</v>
      </c>
      <c r="B2142" s="82">
        <v>2828</v>
      </c>
      <c r="C2142" s="83" t="s">
        <v>503</v>
      </c>
      <c r="D2142" s="83" t="s">
        <v>504</v>
      </c>
      <c r="E2142" s="84">
        <v>16410</v>
      </c>
      <c r="F2142" s="85">
        <v>23.698</v>
      </c>
      <c r="G2142" s="84" t="s">
        <v>514</v>
      </c>
      <c r="H2142" s="86" t="str">
        <f t="shared" si="132"/>
        <v/>
      </c>
      <c r="I2142" s="77" t="str">
        <f t="shared" si="133"/>
        <v/>
      </c>
      <c r="J2142" s="77" t="str">
        <f t="shared" si="134"/>
        <v/>
      </c>
      <c r="K2142" s="77">
        <f t="shared" si="135"/>
        <v>0</v>
      </c>
    </row>
    <row r="2143" spans="1:11" s="77" customFormat="1">
      <c r="A2143" s="82">
        <v>2016</v>
      </c>
      <c r="B2143" s="82">
        <v>2828</v>
      </c>
      <c r="C2143" s="83" t="s">
        <v>503</v>
      </c>
      <c r="D2143" s="83" t="s">
        <v>504</v>
      </c>
      <c r="E2143" s="84">
        <v>20654</v>
      </c>
      <c r="F2143" s="85">
        <v>23.956</v>
      </c>
      <c r="G2143" s="84" t="s">
        <v>514</v>
      </c>
      <c r="H2143" s="86" t="str">
        <f t="shared" si="132"/>
        <v/>
      </c>
      <c r="I2143" s="77" t="str">
        <f t="shared" si="133"/>
        <v/>
      </c>
      <c r="J2143" s="77" t="str">
        <f t="shared" si="134"/>
        <v/>
      </c>
      <c r="K2143" s="77">
        <f t="shared" si="135"/>
        <v>0</v>
      </c>
    </row>
    <row r="2144" spans="1:11" s="77" customFormat="1">
      <c r="A2144" s="82">
        <v>2016</v>
      </c>
      <c r="B2144" s="82">
        <v>2828</v>
      </c>
      <c r="C2144" s="83" t="s">
        <v>503</v>
      </c>
      <c r="D2144" s="83" t="s">
        <v>504</v>
      </c>
      <c r="E2144" s="84">
        <v>22283</v>
      </c>
      <c r="F2144" s="85">
        <v>24.16</v>
      </c>
      <c r="G2144" s="84" t="s">
        <v>514</v>
      </c>
      <c r="H2144" s="86" t="str">
        <f t="shared" si="132"/>
        <v/>
      </c>
      <c r="I2144" s="77" t="str">
        <f t="shared" si="133"/>
        <v/>
      </c>
      <c r="J2144" s="77" t="str">
        <f t="shared" si="134"/>
        <v/>
      </c>
      <c r="K2144" s="77">
        <f t="shared" si="135"/>
        <v>0</v>
      </c>
    </row>
    <row r="2145" spans="1:11" s="77" customFormat="1">
      <c r="A2145" s="82">
        <v>2016</v>
      </c>
      <c r="B2145" s="82">
        <v>2828</v>
      </c>
      <c r="C2145" s="83" t="s">
        <v>503</v>
      </c>
      <c r="D2145" s="83" t="s">
        <v>504</v>
      </c>
      <c r="E2145" s="84">
        <v>52182</v>
      </c>
      <c r="F2145" s="85">
        <v>24.725999999999999</v>
      </c>
      <c r="G2145" s="84" t="s">
        <v>514</v>
      </c>
      <c r="H2145" s="86" t="str">
        <f t="shared" si="132"/>
        <v/>
      </c>
      <c r="I2145" s="77" t="str">
        <f t="shared" si="133"/>
        <v/>
      </c>
      <c r="J2145" s="77" t="str">
        <f t="shared" si="134"/>
        <v/>
      </c>
      <c r="K2145" s="77">
        <f t="shared" si="135"/>
        <v>0</v>
      </c>
    </row>
    <row r="2146" spans="1:11" s="77" customFormat="1">
      <c r="A2146" s="82">
        <v>2016</v>
      </c>
      <c r="B2146" s="82">
        <v>2828</v>
      </c>
      <c r="C2146" s="83" t="s">
        <v>503</v>
      </c>
      <c r="D2146" s="83" t="s">
        <v>504</v>
      </c>
      <c r="E2146" s="84">
        <v>69310</v>
      </c>
      <c r="F2146" s="85">
        <v>24.78</v>
      </c>
      <c r="G2146" s="84" t="s">
        <v>514</v>
      </c>
      <c r="H2146" s="86" t="str">
        <f t="shared" si="132"/>
        <v/>
      </c>
      <c r="I2146" s="77" t="str">
        <f t="shared" si="133"/>
        <v/>
      </c>
      <c r="J2146" s="77" t="str">
        <f t="shared" si="134"/>
        <v/>
      </c>
      <c r="K2146" s="77">
        <f t="shared" si="135"/>
        <v>0</v>
      </c>
    </row>
    <row r="2147" spans="1:11" s="77" customFormat="1">
      <c r="A2147" s="82">
        <v>2016</v>
      </c>
      <c r="B2147" s="82">
        <v>2828</v>
      </c>
      <c r="C2147" s="83" t="s">
        <v>503</v>
      </c>
      <c r="D2147" s="83" t="s">
        <v>504</v>
      </c>
      <c r="E2147" s="84">
        <v>15764</v>
      </c>
      <c r="F2147" s="85">
        <v>25.08</v>
      </c>
      <c r="G2147" s="84" t="s">
        <v>514</v>
      </c>
      <c r="H2147" s="86" t="str">
        <f t="shared" si="132"/>
        <v/>
      </c>
      <c r="I2147" s="77" t="str">
        <f t="shared" si="133"/>
        <v/>
      </c>
      <c r="J2147" s="77" t="str">
        <f t="shared" si="134"/>
        <v/>
      </c>
      <c r="K2147" s="77">
        <f t="shared" si="135"/>
        <v>0</v>
      </c>
    </row>
    <row r="2148" spans="1:11" s="77" customFormat="1">
      <c r="A2148" s="82">
        <v>2016</v>
      </c>
      <c r="B2148" s="82">
        <v>2828</v>
      </c>
      <c r="C2148" s="83" t="s">
        <v>503</v>
      </c>
      <c r="D2148" s="83" t="s">
        <v>504</v>
      </c>
      <c r="E2148" s="84">
        <v>15933</v>
      </c>
      <c r="F2148" s="85">
        <v>25.08</v>
      </c>
      <c r="G2148" s="84" t="s">
        <v>514</v>
      </c>
      <c r="H2148" s="86" t="str">
        <f t="shared" si="132"/>
        <v/>
      </c>
      <c r="I2148" s="77" t="str">
        <f t="shared" si="133"/>
        <v/>
      </c>
      <c r="J2148" s="77" t="str">
        <f t="shared" si="134"/>
        <v/>
      </c>
      <c r="K2148" s="77">
        <f t="shared" si="135"/>
        <v>0</v>
      </c>
    </row>
    <row r="2149" spans="1:11" s="77" customFormat="1">
      <c r="A2149" s="82">
        <v>2016</v>
      </c>
      <c r="B2149" s="82">
        <v>2828</v>
      </c>
      <c r="C2149" s="83" t="s">
        <v>503</v>
      </c>
      <c r="D2149" s="83" t="s">
        <v>504</v>
      </c>
      <c r="E2149" s="84">
        <v>73349</v>
      </c>
      <c r="F2149" s="85">
        <v>24.898</v>
      </c>
      <c r="G2149" s="84" t="s">
        <v>514</v>
      </c>
      <c r="H2149" s="86" t="str">
        <f t="shared" si="132"/>
        <v/>
      </c>
      <c r="I2149" s="77" t="str">
        <f t="shared" si="133"/>
        <v/>
      </c>
      <c r="J2149" s="77" t="str">
        <f t="shared" si="134"/>
        <v/>
      </c>
      <c r="K2149" s="77">
        <f t="shared" si="135"/>
        <v>0</v>
      </c>
    </row>
    <row r="2150" spans="1:11" s="77" customFormat="1">
      <c r="A2150" s="82">
        <v>2016</v>
      </c>
      <c r="B2150" s="82">
        <v>2832</v>
      </c>
      <c r="C2150" s="83" t="s">
        <v>503</v>
      </c>
      <c r="D2150" s="83" t="s">
        <v>504</v>
      </c>
      <c r="E2150" s="84">
        <v>35199</v>
      </c>
      <c r="F2150" s="85">
        <v>25.09</v>
      </c>
      <c r="G2150" s="84" t="s">
        <v>514</v>
      </c>
      <c r="H2150" s="86" t="str">
        <f t="shared" si="132"/>
        <v/>
      </c>
      <c r="I2150" s="77" t="str">
        <f t="shared" si="133"/>
        <v/>
      </c>
      <c r="J2150" s="77" t="str">
        <f t="shared" si="134"/>
        <v/>
      </c>
      <c r="K2150" s="77">
        <f t="shared" si="135"/>
        <v>0</v>
      </c>
    </row>
    <row r="2151" spans="1:11" s="77" customFormat="1">
      <c r="A2151" s="82">
        <v>2016</v>
      </c>
      <c r="B2151" s="82">
        <v>2832</v>
      </c>
      <c r="C2151" s="83" t="s">
        <v>503</v>
      </c>
      <c r="D2151" s="83" t="s">
        <v>504</v>
      </c>
      <c r="E2151" s="84">
        <v>24789</v>
      </c>
      <c r="F2151" s="85">
        <v>25.132000000000001</v>
      </c>
      <c r="G2151" s="84" t="s">
        <v>514</v>
      </c>
      <c r="H2151" s="86" t="str">
        <f t="shared" si="132"/>
        <v/>
      </c>
      <c r="I2151" s="77" t="str">
        <f t="shared" si="133"/>
        <v/>
      </c>
      <c r="J2151" s="77" t="str">
        <f t="shared" si="134"/>
        <v/>
      </c>
      <c r="K2151" s="77">
        <f t="shared" si="135"/>
        <v>0</v>
      </c>
    </row>
    <row r="2152" spans="1:11" s="77" customFormat="1">
      <c r="A2152" s="82">
        <v>2016</v>
      </c>
      <c r="B2152" s="82">
        <v>2832</v>
      </c>
      <c r="C2152" s="83" t="s">
        <v>503</v>
      </c>
      <c r="D2152" s="83" t="s">
        <v>504</v>
      </c>
      <c r="E2152" s="84">
        <v>104741</v>
      </c>
      <c r="F2152" s="85">
        <v>25.18</v>
      </c>
      <c r="G2152" s="84" t="s">
        <v>514</v>
      </c>
      <c r="H2152" s="86" t="str">
        <f t="shared" si="132"/>
        <v/>
      </c>
      <c r="I2152" s="77" t="str">
        <f t="shared" si="133"/>
        <v/>
      </c>
      <c r="J2152" s="77" t="str">
        <f t="shared" si="134"/>
        <v/>
      </c>
      <c r="K2152" s="77">
        <f t="shared" si="135"/>
        <v>0</v>
      </c>
    </row>
    <row r="2153" spans="1:11" s="77" customFormat="1">
      <c r="A2153" s="82">
        <v>2016</v>
      </c>
      <c r="B2153" s="82">
        <v>2832</v>
      </c>
      <c r="C2153" s="83" t="s">
        <v>503</v>
      </c>
      <c r="D2153" s="83" t="s">
        <v>504</v>
      </c>
      <c r="E2153" s="84">
        <v>65099</v>
      </c>
      <c r="F2153" s="85">
        <v>21.984000000000002</v>
      </c>
      <c r="G2153" s="84" t="s">
        <v>514</v>
      </c>
      <c r="H2153" s="86" t="str">
        <f t="shared" si="132"/>
        <v/>
      </c>
      <c r="I2153" s="77" t="str">
        <f t="shared" si="133"/>
        <v/>
      </c>
      <c r="J2153" s="77" t="str">
        <f t="shared" si="134"/>
        <v/>
      </c>
      <c r="K2153" s="77">
        <f t="shared" si="135"/>
        <v>0</v>
      </c>
    </row>
    <row r="2154" spans="1:11" s="77" customFormat="1">
      <c r="A2154" s="82">
        <v>2016</v>
      </c>
      <c r="B2154" s="82">
        <v>2832</v>
      </c>
      <c r="C2154" s="83" t="s">
        <v>503</v>
      </c>
      <c r="D2154" s="83" t="s">
        <v>504</v>
      </c>
      <c r="E2154" s="84">
        <v>24784</v>
      </c>
      <c r="F2154" s="85">
        <v>25.08</v>
      </c>
      <c r="G2154" s="84" t="s">
        <v>514</v>
      </c>
      <c r="H2154" s="86" t="str">
        <f t="shared" si="132"/>
        <v/>
      </c>
      <c r="I2154" s="77" t="str">
        <f t="shared" si="133"/>
        <v/>
      </c>
      <c r="J2154" s="77" t="str">
        <f t="shared" si="134"/>
        <v/>
      </c>
      <c r="K2154" s="77">
        <f t="shared" si="135"/>
        <v>0</v>
      </c>
    </row>
    <row r="2155" spans="1:11" s="77" customFormat="1">
      <c r="A2155" s="82">
        <v>2016</v>
      </c>
      <c r="B2155" s="82">
        <v>2832</v>
      </c>
      <c r="C2155" s="83" t="s">
        <v>503</v>
      </c>
      <c r="D2155" s="83" t="s">
        <v>504</v>
      </c>
      <c r="E2155" s="84">
        <v>9602</v>
      </c>
      <c r="F2155" s="85">
        <v>26.172000000000001</v>
      </c>
      <c r="G2155" s="84" t="s">
        <v>514</v>
      </c>
      <c r="H2155" s="86" t="str">
        <f t="shared" si="132"/>
        <v/>
      </c>
      <c r="I2155" s="77" t="str">
        <f t="shared" si="133"/>
        <v/>
      </c>
      <c r="J2155" s="77" t="str">
        <f t="shared" si="134"/>
        <v/>
      </c>
      <c r="K2155" s="77">
        <f t="shared" si="135"/>
        <v>0</v>
      </c>
    </row>
    <row r="2156" spans="1:11" s="77" customFormat="1">
      <c r="A2156" s="82">
        <v>2016</v>
      </c>
      <c r="B2156" s="82">
        <v>2836</v>
      </c>
      <c r="C2156" s="83" t="s">
        <v>503</v>
      </c>
      <c r="D2156" s="83" t="s">
        <v>504</v>
      </c>
      <c r="E2156" s="84">
        <v>48194</v>
      </c>
      <c r="F2156" s="85">
        <v>23.02</v>
      </c>
      <c r="G2156" s="84" t="s">
        <v>514</v>
      </c>
      <c r="H2156" s="86" t="str">
        <f t="shared" si="132"/>
        <v/>
      </c>
      <c r="I2156" s="77" t="str">
        <f t="shared" si="133"/>
        <v/>
      </c>
      <c r="J2156" s="77" t="str">
        <f t="shared" si="134"/>
        <v/>
      </c>
      <c r="K2156" s="77">
        <f t="shared" si="135"/>
        <v>0</v>
      </c>
    </row>
    <row r="2157" spans="1:11" s="77" customFormat="1">
      <c r="A2157" s="82">
        <v>2016</v>
      </c>
      <c r="B2157" s="82">
        <v>2840</v>
      </c>
      <c r="C2157" s="83" t="s">
        <v>503</v>
      </c>
      <c r="D2157" s="83" t="s">
        <v>504</v>
      </c>
      <c r="E2157" s="84">
        <v>90167</v>
      </c>
      <c r="F2157" s="85">
        <v>23.181999999999999</v>
      </c>
      <c r="G2157" s="84" t="s">
        <v>514</v>
      </c>
      <c r="H2157" s="86" t="str">
        <f t="shared" si="132"/>
        <v/>
      </c>
      <c r="I2157" s="77" t="str">
        <f t="shared" si="133"/>
        <v/>
      </c>
      <c r="J2157" s="77" t="str">
        <f t="shared" si="134"/>
        <v/>
      </c>
      <c r="K2157" s="77">
        <f t="shared" si="135"/>
        <v>0</v>
      </c>
    </row>
    <row r="2158" spans="1:11" s="77" customFormat="1">
      <c r="A2158" s="82">
        <v>2016</v>
      </c>
      <c r="B2158" s="82">
        <v>2840</v>
      </c>
      <c r="C2158" s="83" t="s">
        <v>503</v>
      </c>
      <c r="D2158" s="83" t="s">
        <v>504</v>
      </c>
      <c r="E2158" s="84">
        <v>42448</v>
      </c>
      <c r="F2158" s="85">
        <v>24.597999999999999</v>
      </c>
      <c r="G2158" s="84" t="s">
        <v>514</v>
      </c>
      <c r="H2158" s="86" t="str">
        <f t="shared" si="132"/>
        <v/>
      </c>
      <c r="I2158" s="77" t="str">
        <f t="shared" si="133"/>
        <v/>
      </c>
      <c r="J2158" s="77" t="str">
        <f t="shared" si="134"/>
        <v/>
      </c>
      <c r="K2158" s="77">
        <f t="shared" si="135"/>
        <v>0</v>
      </c>
    </row>
    <row r="2159" spans="1:11" s="77" customFormat="1">
      <c r="A2159" s="82">
        <v>2016</v>
      </c>
      <c r="B2159" s="82">
        <v>2840</v>
      </c>
      <c r="C2159" s="83" t="s">
        <v>503</v>
      </c>
      <c r="D2159" s="83" t="s">
        <v>504</v>
      </c>
      <c r="E2159" s="84">
        <v>58393</v>
      </c>
      <c r="F2159" s="85">
        <v>23.73</v>
      </c>
      <c r="G2159" s="84" t="s">
        <v>514</v>
      </c>
      <c r="H2159" s="86" t="str">
        <f t="shared" si="132"/>
        <v/>
      </c>
      <c r="I2159" s="77" t="str">
        <f t="shared" si="133"/>
        <v/>
      </c>
      <c r="J2159" s="77" t="str">
        <f t="shared" si="134"/>
        <v/>
      </c>
      <c r="K2159" s="77">
        <f t="shared" si="135"/>
        <v>0</v>
      </c>
    </row>
    <row r="2160" spans="1:11" s="77" customFormat="1">
      <c r="A2160" s="82">
        <v>2016</v>
      </c>
      <c r="B2160" s="82">
        <v>2850</v>
      </c>
      <c r="C2160" s="83" t="s">
        <v>503</v>
      </c>
      <c r="D2160" s="83" t="s">
        <v>504</v>
      </c>
      <c r="E2160" s="84">
        <v>99700</v>
      </c>
      <c r="F2160" s="85">
        <v>23.47</v>
      </c>
      <c r="G2160" s="84">
        <v>221.4</v>
      </c>
      <c r="H2160" s="86">
        <f t="shared" si="132"/>
        <v>5180669.2259999998</v>
      </c>
      <c r="I2160" s="77">
        <f t="shared" si="133"/>
        <v>99700</v>
      </c>
      <c r="J2160" s="77">
        <f t="shared" si="134"/>
        <v>2339959</v>
      </c>
      <c r="K2160" s="77">
        <f t="shared" si="135"/>
        <v>0</v>
      </c>
    </row>
    <row r="2161" spans="1:11" s="77" customFormat="1">
      <c r="A2161" s="82">
        <v>2016</v>
      </c>
      <c r="B2161" s="82">
        <v>2850</v>
      </c>
      <c r="C2161" s="83" t="s">
        <v>503</v>
      </c>
      <c r="D2161" s="83" t="s">
        <v>504</v>
      </c>
      <c r="E2161" s="84">
        <v>25860</v>
      </c>
      <c r="F2161" s="85">
        <v>23.32</v>
      </c>
      <c r="G2161" s="84">
        <v>179.6</v>
      </c>
      <c r="H2161" s="86">
        <f t="shared" si="132"/>
        <v>1083087.1391999999</v>
      </c>
      <c r="I2161" s="77">
        <f t="shared" si="133"/>
        <v>25860</v>
      </c>
      <c r="J2161" s="77">
        <f t="shared" si="134"/>
        <v>603055.19999999995</v>
      </c>
      <c r="K2161" s="77">
        <f t="shared" si="135"/>
        <v>0</v>
      </c>
    </row>
    <row r="2162" spans="1:11" s="77" customFormat="1">
      <c r="A2162" s="82">
        <v>2016</v>
      </c>
      <c r="B2162" s="82">
        <v>2850</v>
      </c>
      <c r="C2162" s="83" t="s">
        <v>503</v>
      </c>
      <c r="D2162" s="83" t="s">
        <v>504</v>
      </c>
      <c r="E2162" s="84">
        <v>3912</v>
      </c>
      <c r="F2162" s="85">
        <v>23.42</v>
      </c>
      <c r="G2162" s="84">
        <v>184</v>
      </c>
      <c r="H2162" s="86">
        <f t="shared" si="132"/>
        <v>168579.03360000002</v>
      </c>
      <c r="I2162" s="77">
        <f t="shared" si="133"/>
        <v>3912</v>
      </c>
      <c r="J2162" s="77">
        <f t="shared" si="134"/>
        <v>91619.040000000008</v>
      </c>
      <c r="K2162" s="77">
        <f t="shared" si="135"/>
        <v>0</v>
      </c>
    </row>
    <row r="2163" spans="1:11" s="77" customFormat="1">
      <c r="A2163" s="82">
        <v>2016</v>
      </c>
      <c r="B2163" s="82">
        <v>2850</v>
      </c>
      <c r="C2163" s="83" t="s">
        <v>503</v>
      </c>
      <c r="D2163" s="83" t="s">
        <v>504</v>
      </c>
      <c r="E2163" s="84">
        <v>20202</v>
      </c>
      <c r="F2163" s="85">
        <v>23.44</v>
      </c>
      <c r="G2163" s="84">
        <v>189</v>
      </c>
      <c r="H2163" s="86">
        <f t="shared" si="132"/>
        <v>894980.92319999996</v>
      </c>
      <c r="I2163" s="77">
        <f t="shared" si="133"/>
        <v>20202</v>
      </c>
      <c r="J2163" s="77">
        <f t="shared" si="134"/>
        <v>473534.88</v>
      </c>
      <c r="K2163" s="77">
        <f t="shared" si="135"/>
        <v>0</v>
      </c>
    </row>
    <row r="2164" spans="1:11" s="77" customFormat="1">
      <c r="A2164" s="82">
        <v>2016</v>
      </c>
      <c r="B2164" s="82">
        <v>2850</v>
      </c>
      <c r="C2164" s="83" t="s">
        <v>503</v>
      </c>
      <c r="D2164" s="83" t="s">
        <v>504</v>
      </c>
      <c r="E2164" s="84">
        <v>22689</v>
      </c>
      <c r="F2164" s="85">
        <v>23.38</v>
      </c>
      <c r="G2164" s="84">
        <v>220.4</v>
      </c>
      <c r="H2164" s="86">
        <f t="shared" si="132"/>
        <v>1169153.2792800001</v>
      </c>
      <c r="I2164" s="77">
        <f t="shared" si="133"/>
        <v>22689</v>
      </c>
      <c r="J2164" s="77">
        <f t="shared" si="134"/>
        <v>530468.81999999995</v>
      </c>
      <c r="K2164" s="77">
        <f t="shared" si="135"/>
        <v>0</v>
      </c>
    </row>
    <row r="2165" spans="1:11" s="77" customFormat="1">
      <c r="A2165" s="82">
        <v>2016</v>
      </c>
      <c r="B2165" s="82">
        <v>2850</v>
      </c>
      <c r="C2165" s="83" t="s">
        <v>503</v>
      </c>
      <c r="D2165" s="83" t="s">
        <v>504</v>
      </c>
      <c r="E2165" s="84">
        <v>48008</v>
      </c>
      <c r="F2165" s="85">
        <v>23.31</v>
      </c>
      <c r="G2165" s="84">
        <v>159.5</v>
      </c>
      <c r="H2165" s="86">
        <f t="shared" si="132"/>
        <v>1784911.0355999998</v>
      </c>
      <c r="I2165" s="77">
        <f t="shared" si="133"/>
        <v>48008</v>
      </c>
      <c r="J2165" s="77">
        <f t="shared" si="134"/>
        <v>1119066.48</v>
      </c>
      <c r="K2165" s="77">
        <f t="shared" si="135"/>
        <v>0</v>
      </c>
    </row>
    <row r="2166" spans="1:11" s="77" customFormat="1">
      <c r="A2166" s="82">
        <v>2016</v>
      </c>
      <c r="B2166" s="82">
        <v>2850</v>
      </c>
      <c r="C2166" s="83" t="s">
        <v>503</v>
      </c>
      <c r="D2166" s="83" t="s">
        <v>504</v>
      </c>
      <c r="E2166" s="84">
        <v>1593</v>
      </c>
      <c r="F2166" s="85">
        <v>23.79</v>
      </c>
      <c r="G2166" s="84">
        <v>192.3</v>
      </c>
      <c r="H2166" s="86">
        <f t="shared" si="132"/>
        <v>72876.83481</v>
      </c>
      <c r="I2166" s="77">
        <f t="shared" si="133"/>
        <v>1593</v>
      </c>
      <c r="J2166" s="77">
        <f t="shared" si="134"/>
        <v>37897.47</v>
      </c>
      <c r="K2166" s="77">
        <f t="shared" si="135"/>
        <v>0</v>
      </c>
    </row>
    <row r="2167" spans="1:11" s="77" customFormat="1">
      <c r="A2167" s="82">
        <v>2016</v>
      </c>
      <c r="B2167" s="82">
        <v>2850</v>
      </c>
      <c r="C2167" s="83" t="s">
        <v>503</v>
      </c>
      <c r="D2167" s="83" t="s">
        <v>504</v>
      </c>
      <c r="E2167" s="84">
        <v>13007</v>
      </c>
      <c r="F2167" s="85">
        <v>23.36</v>
      </c>
      <c r="G2167" s="84">
        <v>176.4</v>
      </c>
      <c r="H2167" s="86">
        <f t="shared" si="132"/>
        <v>535979.96927999996</v>
      </c>
      <c r="I2167" s="77">
        <f t="shared" si="133"/>
        <v>13007</v>
      </c>
      <c r="J2167" s="77">
        <f t="shared" si="134"/>
        <v>303843.52</v>
      </c>
      <c r="K2167" s="77">
        <f t="shared" si="135"/>
        <v>0</v>
      </c>
    </row>
    <row r="2168" spans="1:11" s="77" customFormat="1">
      <c r="A2168" s="82">
        <v>2016</v>
      </c>
      <c r="B2168" s="82">
        <v>2850</v>
      </c>
      <c r="C2168" s="83" t="s">
        <v>503</v>
      </c>
      <c r="D2168" s="83" t="s">
        <v>504</v>
      </c>
      <c r="E2168" s="84">
        <v>14626</v>
      </c>
      <c r="F2168" s="85">
        <v>23.43</v>
      </c>
      <c r="G2168" s="84">
        <v>165.7</v>
      </c>
      <c r="H2168" s="86">
        <f t="shared" si="132"/>
        <v>567832.65725999989</v>
      </c>
      <c r="I2168" s="77">
        <f t="shared" si="133"/>
        <v>14626</v>
      </c>
      <c r="J2168" s="77">
        <f t="shared" si="134"/>
        <v>342687.18</v>
      </c>
      <c r="K2168" s="77">
        <f t="shared" si="135"/>
        <v>0</v>
      </c>
    </row>
    <row r="2169" spans="1:11" s="77" customFormat="1">
      <c r="A2169" s="82">
        <v>2016</v>
      </c>
      <c r="B2169" s="82">
        <v>2850</v>
      </c>
      <c r="C2169" s="83" t="s">
        <v>503</v>
      </c>
      <c r="D2169" s="83" t="s">
        <v>504</v>
      </c>
      <c r="E2169" s="84">
        <v>15308</v>
      </c>
      <c r="F2169" s="85">
        <v>24.38</v>
      </c>
      <c r="G2169" s="84">
        <v>183.9</v>
      </c>
      <c r="H2169" s="86">
        <f t="shared" si="132"/>
        <v>686331.42455999996</v>
      </c>
      <c r="I2169" s="77">
        <f t="shared" si="133"/>
        <v>15308</v>
      </c>
      <c r="J2169" s="77">
        <f t="shared" si="134"/>
        <v>373209.04</v>
      </c>
      <c r="K2169" s="77">
        <f t="shared" si="135"/>
        <v>0</v>
      </c>
    </row>
    <row r="2170" spans="1:11" s="77" customFormat="1">
      <c r="A2170" s="82">
        <v>2016</v>
      </c>
      <c r="B2170" s="82">
        <v>2866</v>
      </c>
      <c r="C2170" s="83" t="s">
        <v>503</v>
      </c>
      <c r="D2170" s="83" t="s">
        <v>504</v>
      </c>
      <c r="E2170" s="84">
        <v>2000</v>
      </c>
      <c r="F2170" s="85">
        <v>16.37</v>
      </c>
      <c r="G2170" s="84" t="s">
        <v>514</v>
      </c>
      <c r="H2170" s="86" t="str">
        <f t="shared" si="132"/>
        <v/>
      </c>
      <c r="I2170" s="77" t="str">
        <f t="shared" si="133"/>
        <v/>
      </c>
      <c r="J2170" s="77" t="str">
        <f t="shared" si="134"/>
        <v/>
      </c>
      <c r="K2170" s="77">
        <f t="shared" si="135"/>
        <v>0</v>
      </c>
    </row>
    <row r="2171" spans="1:11" s="77" customFormat="1">
      <c r="A2171" s="82">
        <v>2016</v>
      </c>
      <c r="B2171" s="82">
        <v>2866</v>
      </c>
      <c r="C2171" s="83" t="s">
        <v>503</v>
      </c>
      <c r="D2171" s="83" t="s">
        <v>504</v>
      </c>
      <c r="E2171" s="84">
        <v>6297</v>
      </c>
      <c r="F2171" s="85">
        <v>23.63</v>
      </c>
      <c r="G2171" s="84" t="s">
        <v>514</v>
      </c>
      <c r="H2171" s="86" t="str">
        <f t="shared" si="132"/>
        <v/>
      </c>
      <c r="I2171" s="77" t="str">
        <f t="shared" si="133"/>
        <v/>
      </c>
      <c r="J2171" s="77" t="str">
        <f t="shared" si="134"/>
        <v/>
      </c>
      <c r="K2171" s="77">
        <f t="shared" si="135"/>
        <v>0</v>
      </c>
    </row>
    <row r="2172" spans="1:11" s="77" customFormat="1">
      <c r="A2172" s="82">
        <v>2016</v>
      </c>
      <c r="B2172" s="82">
        <v>2866</v>
      </c>
      <c r="C2172" s="83" t="s">
        <v>503</v>
      </c>
      <c r="D2172" s="83" t="s">
        <v>504</v>
      </c>
      <c r="E2172" s="84">
        <v>66077</v>
      </c>
      <c r="F2172" s="85">
        <v>26.23</v>
      </c>
      <c r="G2172" s="84" t="s">
        <v>514</v>
      </c>
      <c r="H2172" s="86" t="str">
        <f t="shared" si="132"/>
        <v/>
      </c>
      <c r="I2172" s="77" t="str">
        <f t="shared" si="133"/>
        <v/>
      </c>
      <c r="J2172" s="77" t="str">
        <f t="shared" si="134"/>
        <v/>
      </c>
      <c r="K2172" s="77">
        <f t="shared" si="135"/>
        <v>0</v>
      </c>
    </row>
    <row r="2173" spans="1:11" s="77" customFormat="1">
      <c r="A2173" s="82">
        <v>2016</v>
      </c>
      <c r="B2173" s="82">
        <v>2866</v>
      </c>
      <c r="C2173" s="83" t="s">
        <v>503</v>
      </c>
      <c r="D2173" s="83" t="s">
        <v>504</v>
      </c>
      <c r="E2173" s="84">
        <v>15340</v>
      </c>
      <c r="F2173" s="85">
        <v>26.27</v>
      </c>
      <c r="G2173" s="84" t="s">
        <v>514</v>
      </c>
      <c r="H2173" s="86" t="str">
        <f t="shared" si="132"/>
        <v/>
      </c>
      <c r="I2173" s="77" t="str">
        <f t="shared" si="133"/>
        <v/>
      </c>
      <c r="J2173" s="77" t="str">
        <f t="shared" si="134"/>
        <v/>
      </c>
      <c r="K2173" s="77">
        <f t="shared" si="135"/>
        <v>0</v>
      </c>
    </row>
    <row r="2174" spans="1:11" s="77" customFormat="1">
      <c r="A2174" s="82">
        <v>2016</v>
      </c>
      <c r="B2174" s="82">
        <v>2866</v>
      </c>
      <c r="C2174" s="83" t="s">
        <v>503</v>
      </c>
      <c r="D2174" s="83" t="s">
        <v>504</v>
      </c>
      <c r="E2174" s="84">
        <v>30506</v>
      </c>
      <c r="F2174" s="85">
        <v>26.16</v>
      </c>
      <c r="G2174" s="84" t="s">
        <v>514</v>
      </c>
      <c r="H2174" s="86" t="str">
        <f t="shared" si="132"/>
        <v/>
      </c>
      <c r="I2174" s="77" t="str">
        <f t="shared" si="133"/>
        <v/>
      </c>
      <c r="J2174" s="77" t="str">
        <f t="shared" si="134"/>
        <v/>
      </c>
      <c r="K2174" s="77">
        <f t="shared" si="135"/>
        <v>0</v>
      </c>
    </row>
    <row r="2175" spans="1:11" s="77" customFormat="1">
      <c r="A2175" s="82">
        <v>2016</v>
      </c>
      <c r="B2175" s="82">
        <v>2866</v>
      </c>
      <c r="C2175" s="83" t="s">
        <v>503</v>
      </c>
      <c r="D2175" s="83" t="s">
        <v>504</v>
      </c>
      <c r="E2175" s="84">
        <v>89451</v>
      </c>
      <c r="F2175" s="85">
        <v>25.1</v>
      </c>
      <c r="G2175" s="84" t="s">
        <v>514</v>
      </c>
      <c r="H2175" s="86" t="str">
        <f t="shared" si="132"/>
        <v/>
      </c>
      <c r="I2175" s="77" t="str">
        <f t="shared" si="133"/>
        <v/>
      </c>
      <c r="J2175" s="77" t="str">
        <f t="shared" si="134"/>
        <v/>
      </c>
      <c r="K2175" s="77">
        <f t="shared" si="135"/>
        <v>0</v>
      </c>
    </row>
    <row r="2176" spans="1:11" s="77" customFormat="1">
      <c r="A2176" s="82">
        <v>2016</v>
      </c>
      <c r="B2176" s="82">
        <v>2866</v>
      </c>
      <c r="C2176" s="83" t="s">
        <v>513</v>
      </c>
      <c r="D2176" s="83" t="s">
        <v>504</v>
      </c>
      <c r="E2176" s="84">
        <v>15350</v>
      </c>
      <c r="F2176" s="85">
        <v>18.100000000000001</v>
      </c>
      <c r="G2176" s="84" t="s">
        <v>514</v>
      </c>
      <c r="H2176" s="86" t="str">
        <f t="shared" si="132"/>
        <v/>
      </c>
      <c r="I2176" s="77" t="str">
        <f t="shared" si="133"/>
        <v/>
      </c>
      <c r="J2176" s="77" t="str">
        <f t="shared" si="134"/>
        <v/>
      </c>
      <c r="K2176" s="77">
        <f t="shared" si="135"/>
        <v>0</v>
      </c>
    </row>
    <row r="2177" spans="1:11" s="77" customFormat="1">
      <c r="A2177" s="82">
        <v>2016</v>
      </c>
      <c r="B2177" s="82">
        <v>2866</v>
      </c>
      <c r="C2177" s="83" t="s">
        <v>513</v>
      </c>
      <c r="D2177" s="83" t="s">
        <v>504</v>
      </c>
      <c r="E2177" s="84">
        <v>15381</v>
      </c>
      <c r="F2177" s="85">
        <v>17.95</v>
      </c>
      <c r="G2177" s="84" t="s">
        <v>514</v>
      </c>
      <c r="H2177" s="86" t="str">
        <f t="shared" si="132"/>
        <v/>
      </c>
      <c r="I2177" s="77" t="str">
        <f t="shared" si="133"/>
        <v/>
      </c>
      <c r="J2177" s="77" t="str">
        <f t="shared" si="134"/>
        <v/>
      </c>
      <c r="K2177" s="77">
        <f t="shared" si="135"/>
        <v>0</v>
      </c>
    </row>
    <row r="2178" spans="1:11" s="77" customFormat="1">
      <c r="A2178" s="82">
        <v>2016</v>
      </c>
      <c r="B2178" s="82">
        <v>2876</v>
      </c>
      <c r="C2178" s="83" t="s">
        <v>503</v>
      </c>
      <c r="D2178" s="83" t="s">
        <v>504</v>
      </c>
      <c r="E2178" s="84">
        <v>279945</v>
      </c>
      <c r="F2178" s="85">
        <v>25.251999999999999</v>
      </c>
      <c r="G2178" s="84">
        <v>191.3</v>
      </c>
      <c r="H2178" s="86">
        <f t="shared" si="132"/>
        <v>13523324.39082</v>
      </c>
      <c r="I2178" s="77">
        <f t="shared" si="133"/>
        <v>279945</v>
      </c>
      <c r="J2178" s="77">
        <f t="shared" si="134"/>
        <v>7069171.1399999997</v>
      </c>
      <c r="K2178" s="77">
        <f t="shared" si="135"/>
        <v>0</v>
      </c>
    </row>
    <row r="2179" spans="1:11" s="77" customFormat="1">
      <c r="A2179" s="82">
        <v>2016</v>
      </c>
      <c r="B2179" s="82">
        <v>2952</v>
      </c>
      <c r="C2179" s="83" t="s">
        <v>513</v>
      </c>
      <c r="D2179" s="83" t="s">
        <v>504</v>
      </c>
      <c r="E2179" s="84">
        <v>146774</v>
      </c>
      <c r="F2179" s="85">
        <v>17.167999999999999</v>
      </c>
      <c r="G2179" s="84">
        <v>201.4</v>
      </c>
      <c r="H2179" s="86">
        <f t="shared" si="132"/>
        <v>5074909.4884479996</v>
      </c>
      <c r="I2179" s="77">
        <f t="shared" si="133"/>
        <v>146774</v>
      </c>
      <c r="J2179" s="77">
        <f t="shared" si="134"/>
        <v>2519816.0320000001</v>
      </c>
      <c r="K2179" s="77">
        <f t="shared" si="135"/>
        <v>0</v>
      </c>
    </row>
    <row r="2180" spans="1:11" s="77" customFormat="1">
      <c r="A2180" s="82">
        <v>2016</v>
      </c>
      <c r="B2180" s="82">
        <v>2952</v>
      </c>
      <c r="C2180" s="83" t="s">
        <v>513</v>
      </c>
      <c r="D2180" s="83" t="s">
        <v>504</v>
      </c>
      <c r="E2180" s="84">
        <v>110969</v>
      </c>
      <c r="F2180" s="85">
        <v>17.431999999999999</v>
      </c>
      <c r="G2180" s="84">
        <v>211.4</v>
      </c>
      <c r="H2180" s="86">
        <f t="shared" si="132"/>
        <v>4089346.139312</v>
      </c>
      <c r="I2180" s="77">
        <f t="shared" si="133"/>
        <v>110969</v>
      </c>
      <c r="J2180" s="77">
        <f t="shared" si="134"/>
        <v>1934411.6079999998</v>
      </c>
      <c r="K2180" s="77">
        <f t="shared" si="135"/>
        <v>0</v>
      </c>
    </row>
    <row r="2181" spans="1:11" s="77" customFormat="1">
      <c r="A2181" s="82">
        <v>2016</v>
      </c>
      <c r="B2181" s="82">
        <v>2952</v>
      </c>
      <c r="C2181" s="83" t="s">
        <v>513</v>
      </c>
      <c r="D2181" s="83" t="s">
        <v>504</v>
      </c>
      <c r="E2181" s="84">
        <v>47795</v>
      </c>
      <c r="F2181" s="85">
        <v>17.875</v>
      </c>
      <c r="G2181" s="84">
        <v>184.5</v>
      </c>
      <c r="H2181" s="86">
        <f t="shared" si="132"/>
        <v>1576249.2281249999</v>
      </c>
      <c r="I2181" s="77">
        <f t="shared" si="133"/>
        <v>47795</v>
      </c>
      <c r="J2181" s="77">
        <f t="shared" si="134"/>
        <v>854335.625</v>
      </c>
      <c r="K2181" s="77">
        <f t="shared" si="135"/>
        <v>0</v>
      </c>
    </row>
    <row r="2182" spans="1:11" s="77" customFormat="1">
      <c r="A2182" s="82">
        <v>2016</v>
      </c>
      <c r="B2182" s="82">
        <v>2963</v>
      </c>
      <c r="C2182" s="83" t="s">
        <v>513</v>
      </c>
      <c r="D2182" s="83" t="s">
        <v>504</v>
      </c>
      <c r="E2182" s="84">
        <v>136928</v>
      </c>
      <c r="F2182" s="85">
        <v>17.282</v>
      </c>
      <c r="G2182" s="84">
        <v>143.6</v>
      </c>
      <c r="H2182" s="86">
        <f t="shared" si="132"/>
        <v>3398135.6034559999</v>
      </c>
      <c r="I2182" s="77">
        <f t="shared" si="133"/>
        <v>136928</v>
      </c>
      <c r="J2182" s="77">
        <f t="shared" si="134"/>
        <v>2366389.696</v>
      </c>
      <c r="K2182" s="77">
        <f t="shared" si="135"/>
        <v>0</v>
      </c>
    </row>
    <row r="2183" spans="1:11" s="77" customFormat="1">
      <c r="A2183" s="82">
        <v>2016</v>
      </c>
      <c r="B2183" s="82">
        <v>2963</v>
      </c>
      <c r="C2183" s="83" t="s">
        <v>513</v>
      </c>
      <c r="D2183" s="83" t="s">
        <v>504</v>
      </c>
      <c r="E2183" s="84">
        <v>137918</v>
      </c>
      <c r="F2183" s="85">
        <v>17.251999999999999</v>
      </c>
      <c r="G2183" s="84">
        <v>149.4</v>
      </c>
      <c r="H2183" s="86">
        <f t="shared" ref="H2183:H2246" si="136">IF(I2183="","",G2183/100*F2183*E2183)</f>
        <v>3554765.8359839995</v>
      </c>
      <c r="I2183" s="77">
        <f t="shared" ref="I2183:I2246" si="137">IF(OR(G2183=".",F2183=".",E2183="."),"",E2183)</f>
        <v>137918</v>
      </c>
      <c r="J2183" s="77">
        <f t="shared" ref="J2183:J2246" si="138">IF(I2183="","",F2183*I2183)</f>
        <v>2379361.3359999997</v>
      </c>
      <c r="K2183" s="77">
        <f t="shared" ref="K2183:K2246" si="139">IF(C2183="LIG",1,0)</f>
        <v>0</v>
      </c>
    </row>
    <row r="2184" spans="1:11" s="77" customFormat="1">
      <c r="A2184" s="82">
        <v>2016</v>
      </c>
      <c r="B2184" s="82">
        <v>3122</v>
      </c>
      <c r="C2184" s="83" t="s">
        <v>503</v>
      </c>
      <c r="D2184" s="83" t="s">
        <v>504</v>
      </c>
      <c r="E2184" s="84">
        <v>10276</v>
      </c>
      <c r="F2184" s="85">
        <v>25</v>
      </c>
      <c r="G2184" s="84" t="s">
        <v>514</v>
      </c>
      <c r="H2184" s="86" t="str">
        <f t="shared" si="136"/>
        <v/>
      </c>
      <c r="I2184" s="77" t="str">
        <f t="shared" si="137"/>
        <v/>
      </c>
      <c r="J2184" s="77" t="str">
        <f t="shared" si="138"/>
        <v/>
      </c>
      <c r="K2184" s="77">
        <f t="shared" si="139"/>
        <v>0</v>
      </c>
    </row>
    <row r="2185" spans="1:11" s="77" customFormat="1">
      <c r="A2185" s="82">
        <v>2016</v>
      </c>
      <c r="B2185" s="82">
        <v>3122</v>
      </c>
      <c r="C2185" s="83" t="s">
        <v>503</v>
      </c>
      <c r="D2185" s="83" t="s">
        <v>504</v>
      </c>
      <c r="E2185" s="84">
        <v>23975</v>
      </c>
      <c r="F2185" s="85">
        <v>22</v>
      </c>
      <c r="G2185" s="84" t="s">
        <v>514</v>
      </c>
      <c r="H2185" s="86" t="str">
        <f t="shared" si="136"/>
        <v/>
      </c>
      <c r="I2185" s="77" t="str">
        <f t="shared" si="137"/>
        <v/>
      </c>
      <c r="J2185" s="77" t="str">
        <f t="shared" si="138"/>
        <v/>
      </c>
      <c r="K2185" s="77">
        <f t="shared" si="139"/>
        <v>0</v>
      </c>
    </row>
    <row r="2186" spans="1:11" s="77" customFormat="1">
      <c r="A2186" s="82">
        <v>2016</v>
      </c>
      <c r="B2186" s="82">
        <v>3122</v>
      </c>
      <c r="C2186" s="83" t="s">
        <v>503</v>
      </c>
      <c r="D2186" s="83" t="s">
        <v>504</v>
      </c>
      <c r="E2186" s="84">
        <v>24670</v>
      </c>
      <c r="F2186" s="85">
        <v>23</v>
      </c>
      <c r="G2186" s="84" t="s">
        <v>514</v>
      </c>
      <c r="H2186" s="86" t="str">
        <f t="shared" si="136"/>
        <v/>
      </c>
      <c r="I2186" s="77" t="str">
        <f t="shared" si="137"/>
        <v/>
      </c>
      <c r="J2186" s="77" t="str">
        <f t="shared" si="138"/>
        <v/>
      </c>
      <c r="K2186" s="77">
        <f t="shared" si="139"/>
        <v>0</v>
      </c>
    </row>
    <row r="2187" spans="1:11" s="77" customFormat="1">
      <c r="A2187" s="82">
        <v>2016</v>
      </c>
      <c r="B2187" s="82">
        <v>3122</v>
      </c>
      <c r="C2187" s="83" t="s">
        <v>503</v>
      </c>
      <c r="D2187" s="83" t="s">
        <v>504</v>
      </c>
      <c r="E2187" s="84">
        <v>19073</v>
      </c>
      <c r="F2187" s="85">
        <v>24</v>
      </c>
      <c r="G2187" s="84" t="s">
        <v>514</v>
      </c>
      <c r="H2187" s="86" t="str">
        <f t="shared" si="136"/>
        <v/>
      </c>
      <c r="I2187" s="77" t="str">
        <f t="shared" si="137"/>
        <v/>
      </c>
      <c r="J2187" s="77" t="str">
        <f t="shared" si="138"/>
        <v/>
      </c>
      <c r="K2187" s="77">
        <f t="shared" si="139"/>
        <v>0</v>
      </c>
    </row>
    <row r="2188" spans="1:11" s="77" customFormat="1">
      <c r="A2188" s="82">
        <v>2016</v>
      </c>
      <c r="B2188" s="82">
        <v>3122</v>
      </c>
      <c r="C2188" s="83" t="s">
        <v>503</v>
      </c>
      <c r="D2188" s="83" t="s">
        <v>504</v>
      </c>
      <c r="E2188" s="84">
        <v>2391</v>
      </c>
      <c r="F2188" s="85">
        <v>23</v>
      </c>
      <c r="G2188" s="84" t="s">
        <v>514</v>
      </c>
      <c r="H2188" s="86" t="str">
        <f t="shared" si="136"/>
        <v/>
      </c>
      <c r="I2188" s="77" t="str">
        <f t="shared" si="137"/>
        <v/>
      </c>
      <c r="J2188" s="77" t="str">
        <f t="shared" si="138"/>
        <v/>
      </c>
      <c r="K2188" s="77">
        <f t="shared" si="139"/>
        <v>0</v>
      </c>
    </row>
    <row r="2189" spans="1:11" s="77" customFormat="1">
      <c r="A2189" s="82">
        <v>2016</v>
      </c>
      <c r="B2189" s="82">
        <v>3122</v>
      </c>
      <c r="C2189" s="83" t="s">
        <v>503</v>
      </c>
      <c r="D2189" s="83" t="s">
        <v>504</v>
      </c>
      <c r="E2189" s="84">
        <v>14913</v>
      </c>
      <c r="F2189" s="85">
        <v>26</v>
      </c>
      <c r="G2189" s="84" t="s">
        <v>514</v>
      </c>
      <c r="H2189" s="86" t="str">
        <f t="shared" si="136"/>
        <v/>
      </c>
      <c r="I2189" s="77" t="str">
        <f t="shared" si="137"/>
        <v/>
      </c>
      <c r="J2189" s="77" t="str">
        <f t="shared" si="138"/>
        <v/>
      </c>
      <c r="K2189" s="77">
        <f t="shared" si="139"/>
        <v>0</v>
      </c>
    </row>
    <row r="2190" spans="1:11" s="77" customFormat="1">
      <c r="A2190" s="82">
        <v>2016</v>
      </c>
      <c r="B2190" s="82">
        <v>3122</v>
      </c>
      <c r="C2190" s="83" t="s">
        <v>503</v>
      </c>
      <c r="D2190" s="83" t="s">
        <v>504</v>
      </c>
      <c r="E2190" s="84">
        <v>2741</v>
      </c>
      <c r="F2190" s="85">
        <v>25</v>
      </c>
      <c r="G2190" s="84" t="s">
        <v>514</v>
      </c>
      <c r="H2190" s="86" t="str">
        <f t="shared" si="136"/>
        <v/>
      </c>
      <c r="I2190" s="77" t="str">
        <f t="shared" si="137"/>
        <v/>
      </c>
      <c r="J2190" s="77" t="str">
        <f t="shared" si="138"/>
        <v/>
      </c>
      <c r="K2190" s="77">
        <f t="shared" si="139"/>
        <v>0</v>
      </c>
    </row>
    <row r="2191" spans="1:11" s="77" customFormat="1">
      <c r="A2191" s="82">
        <v>2016</v>
      </c>
      <c r="B2191" s="82">
        <v>3130</v>
      </c>
      <c r="C2191" s="83" t="s">
        <v>515</v>
      </c>
      <c r="D2191" s="83" t="s">
        <v>504</v>
      </c>
      <c r="E2191" s="84">
        <v>220363</v>
      </c>
      <c r="F2191" s="85">
        <v>12.002000000000001</v>
      </c>
      <c r="G2191" s="84" t="s">
        <v>514</v>
      </c>
      <c r="H2191" s="86" t="str">
        <f t="shared" si="136"/>
        <v/>
      </c>
      <c r="I2191" s="77" t="str">
        <f t="shared" si="137"/>
        <v/>
      </c>
      <c r="J2191" s="77" t="str">
        <f t="shared" si="138"/>
        <v/>
      </c>
      <c r="K2191" s="77">
        <f t="shared" si="139"/>
        <v>0</v>
      </c>
    </row>
    <row r="2192" spans="1:11" s="77" customFormat="1">
      <c r="A2192" s="82">
        <v>2016</v>
      </c>
      <c r="B2192" s="82">
        <v>3140</v>
      </c>
      <c r="C2192" s="83" t="s">
        <v>503</v>
      </c>
      <c r="D2192" s="83" t="s">
        <v>504</v>
      </c>
      <c r="E2192" s="84">
        <v>15414</v>
      </c>
      <c r="F2192" s="85">
        <v>25.86</v>
      </c>
      <c r="G2192" s="84" t="s">
        <v>514</v>
      </c>
      <c r="H2192" s="86" t="str">
        <f t="shared" si="136"/>
        <v/>
      </c>
      <c r="I2192" s="77" t="str">
        <f t="shared" si="137"/>
        <v/>
      </c>
      <c r="J2192" s="77" t="str">
        <f t="shared" si="138"/>
        <v/>
      </c>
      <c r="K2192" s="77">
        <f t="shared" si="139"/>
        <v>0</v>
      </c>
    </row>
    <row r="2193" spans="1:11" s="77" customFormat="1">
      <c r="A2193" s="82">
        <v>2016</v>
      </c>
      <c r="B2193" s="82">
        <v>3140</v>
      </c>
      <c r="C2193" s="83" t="s">
        <v>503</v>
      </c>
      <c r="D2193" s="83" t="s">
        <v>504</v>
      </c>
      <c r="E2193" s="84">
        <v>76740</v>
      </c>
      <c r="F2193" s="85">
        <v>25.98</v>
      </c>
      <c r="G2193" s="84" t="s">
        <v>514</v>
      </c>
      <c r="H2193" s="86" t="str">
        <f t="shared" si="136"/>
        <v/>
      </c>
      <c r="I2193" s="77" t="str">
        <f t="shared" si="137"/>
        <v/>
      </c>
      <c r="J2193" s="77" t="str">
        <f t="shared" si="138"/>
        <v/>
      </c>
      <c r="K2193" s="77">
        <f t="shared" si="139"/>
        <v>0</v>
      </c>
    </row>
    <row r="2194" spans="1:11" s="77" customFormat="1">
      <c r="A2194" s="82">
        <v>2016</v>
      </c>
      <c r="B2194" s="82">
        <v>3140</v>
      </c>
      <c r="C2194" s="83" t="s">
        <v>503</v>
      </c>
      <c r="D2194" s="83" t="s">
        <v>504</v>
      </c>
      <c r="E2194" s="84">
        <v>15592</v>
      </c>
      <c r="F2194" s="85">
        <v>26.11</v>
      </c>
      <c r="G2194" s="84" t="s">
        <v>514</v>
      </c>
      <c r="H2194" s="86" t="str">
        <f t="shared" si="136"/>
        <v/>
      </c>
      <c r="I2194" s="77" t="str">
        <f t="shared" si="137"/>
        <v/>
      </c>
      <c r="J2194" s="77" t="str">
        <f t="shared" si="138"/>
        <v/>
      </c>
      <c r="K2194" s="77">
        <f t="shared" si="139"/>
        <v>0</v>
      </c>
    </row>
    <row r="2195" spans="1:11" s="77" customFormat="1">
      <c r="A2195" s="82">
        <v>2016</v>
      </c>
      <c r="B2195" s="82">
        <v>3140</v>
      </c>
      <c r="C2195" s="83" t="s">
        <v>503</v>
      </c>
      <c r="D2195" s="83" t="s">
        <v>504</v>
      </c>
      <c r="E2195" s="84">
        <v>14930</v>
      </c>
      <c r="F2195" s="85">
        <v>26.07</v>
      </c>
      <c r="G2195" s="84" t="s">
        <v>514</v>
      </c>
      <c r="H2195" s="86" t="str">
        <f t="shared" si="136"/>
        <v/>
      </c>
      <c r="I2195" s="77" t="str">
        <f t="shared" si="137"/>
        <v/>
      </c>
      <c r="J2195" s="77" t="str">
        <f t="shared" si="138"/>
        <v/>
      </c>
      <c r="K2195" s="77">
        <f t="shared" si="139"/>
        <v>0</v>
      </c>
    </row>
    <row r="2196" spans="1:11" s="77" customFormat="1">
      <c r="A2196" s="82">
        <v>2016</v>
      </c>
      <c r="B2196" s="82">
        <v>3140</v>
      </c>
      <c r="C2196" s="83" t="s">
        <v>503</v>
      </c>
      <c r="D2196" s="83" t="s">
        <v>504</v>
      </c>
      <c r="E2196" s="84">
        <v>14480</v>
      </c>
      <c r="F2196" s="85">
        <v>24.32</v>
      </c>
      <c r="G2196" s="84" t="s">
        <v>514</v>
      </c>
      <c r="H2196" s="86" t="str">
        <f t="shared" si="136"/>
        <v/>
      </c>
      <c r="I2196" s="77" t="str">
        <f t="shared" si="137"/>
        <v/>
      </c>
      <c r="J2196" s="77" t="str">
        <f t="shared" si="138"/>
        <v/>
      </c>
      <c r="K2196" s="77">
        <f t="shared" si="139"/>
        <v>0</v>
      </c>
    </row>
    <row r="2197" spans="1:11" s="77" customFormat="1">
      <c r="A2197" s="82">
        <v>2016</v>
      </c>
      <c r="B2197" s="82">
        <v>3149</v>
      </c>
      <c r="C2197" s="83" t="s">
        <v>503</v>
      </c>
      <c r="D2197" s="83" t="s">
        <v>504</v>
      </c>
      <c r="E2197" s="84">
        <v>15657</v>
      </c>
      <c r="F2197" s="85">
        <v>25.99</v>
      </c>
      <c r="G2197" s="84" t="s">
        <v>514</v>
      </c>
      <c r="H2197" s="86" t="str">
        <f t="shared" si="136"/>
        <v/>
      </c>
      <c r="I2197" s="77" t="str">
        <f t="shared" si="137"/>
        <v/>
      </c>
      <c r="J2197" s="77" t="str">
        <f t="shared" si="138"/>
        <v/>
      </c>
      <c r="K2197" s="77">
        <f t="shared" si="139"/>
        <v>0</v>
      </c>
    </row>
    <row r="2198" spans="1:11" s="77" customFormat="1">
      <c r="A2198" s="82">
        <v>2016</v>
      </c>
      <c r="B2198" s="82">
        <v>3149</v>
      </c>
      <c r="C2198" s="83" t="s">
        <v>503</v>
      </c>
      <c r="D2198" s="83" t="s">
        <v>504</v>
      </c>
      <c r="E2198" s="84">
        <v>46654</v>
      </c>
      <c r="F2198" s="85">
        <v>26.21</v>
      </c>
      <c r="G2198" s="84" t="s">
        <v>514</v>
      </c>
      <c r="H2198" s="86" t="str">
        <f t="shared" si="136"/>
        <v/>
      </c>
      <c r="I2198" s="77" t="str">
        <f t="shared" si="137"/>
        <v/>
      </c>
      <c r="J2198" s="77" t="str">
        <f t="shared" si="138"/>
        <v/>
      </c>
      <c r="K2198" s="77">
        <f t="shared" si="139"/>
        <v>0</v>
      </c>
    </row>
    <row r="2199" spans="1:11" s="77" customFormat="1">
      <c r="A2199" s="82">
        <v>2016</v>
      </c>
      <c r="B2199" s="82">
        <v>3149</v>
      </c>
      <c r="C2199" s="83" t="s">
        <v>503</v>
      </c>
      <c r="D2199" s="83" t="s">
        <v>504</v>
      </c>
      <c r="E2199" s="84">
        <v>46399</v>
      </c>
      <c r="F2199" s="85">
        <v>26.13</v>
      </c>
      <c r="G2199" s="84" t="s">
        <v>514</v>
      </c>
      <c r="H2199" s="86" t="str">
        <f t="shared" si="136"/>
        <v/>
      </c>
      <c r="I2199" s="77" t="str">
        <f t="shared" si="137"/>
        <v/>
      </c>
      <c r="J2199" s="77" t="str">
        <f t="shared" si="138"/>
        <v/>
      </c>
      <c r="K2199" s="77">
        <f t="shared" si="139"/>
        <v>0</v>
      </c>
    </row>
    <row r="2200" spans="1:11" s="77" customFormat="1">
      <c r="A2200" s="82">
        <v>2016</v>
      </c>
      <c r="B2200" s="82">
        <v>3297</v>
      </c>
      <c r="C2200" s="83" t="s">
        <v>503</v>
      </c>
      <c r="D2200" s="83" t="s">
        <v>504</v>
      </c>
      <c r="E2200" s="84">
        <v>118</v>
      </c>
      <c r="F2200" s="85">
        <v>26.17</v>
      </c>
      <c r="G2200" s="84">
        <v>362.7</v>
      </c>
      <c r="H2200" s="86">
        <f t="shared" si="136"/>
        <v>11200.393619999999</v>
      </c>
      <c r="I2200" s="77">
        <f t="shared" si="137"/>
        <v>118</v>
      </c>
      <c r="J2200" s="77">
        <f t="shared" si="138"/>
        <v>3088.0600000000004</v>
      </c>
      <c r="K2200" s="77">
        <f t="shared" si="139"/>
        <v>0</v>
      </c>
    </row>
    <row r="2201" spans="1:11" s="77" customFormat="1">
      <c r="A2201" s="82">
        <v>2016</v>
      </c>
      <c r="B2201" s="82">
        <v>3297</v>
      </c>
      <c r="C2201" s="83" t="s">
        <v>503</v>
      </c>
      <c r="D2201" s="83" t="s">
        <v>504</v>
      </c>
      <c r="E2201" s="84">
        <v>51998</v>
      </c>
      <c r="F2201" s="85">
        <v>25.82</v>
      </c>
      <c r="G2201" s="84">
        <v>362.3</v>
      </c>
      <c r="H2201" s="86">
        <f t="shared" si="136"/>
        <v>4864197.6282799998</v>
      </c>
      <c r="I2201" s="77">
        <f t="shared" si="137"/>
        <v>51998</v>
      </c>
      <c r="J2201" s="77">
        <f t="shared" si="138"/>
        <v>1342588.36</v>
      </c>
      <c r="K2201" s="77">
        <f t="shared" si="139"/>
        <v>0</v>
      </c>
    </row>
    <row r="2202" spans="1:11" s="77" customFormat="1">
      <c r="A2202" s="82">
        <v>2016</v>
      </c>
      <c r="B2202" s="82">
        <v>3297</v>
      </c>
      <c r="C2202" s="83" t="s">
        <v>503</v>
      </c>
      <c r="D2202" s="83" t="s">
        <v>504</v>
      </c>
      <c r="E2202" s="84">
        <v>21404</v>
      </c>
      <c r="F2202" s="85">
        <v>26</v>
      </c>
      <c r="G2202" s="84">
        <v>359.9</v>
      </c>
      <c r="H2202" s="86">
        <f t="shared" si="136"/>
        <v>2002857.8959999999</v>
      </c>
      <c r="I2202" s="77">
        <f t="shared" si="137"/>
        <v>21404</v>
      </c>
      <c r="J2202" s="77">
        <f t="shared" si="138"/>
        <v>556504</v>
      </c>
      <c r="K2202" s="77">
        <f t="shared" si="139"/>
        <v>0</v>
      </c>
    </row>
    <row r="2203" spans="1:11" s="77" customFormat="1">
      <c r="A2203" s="82">
        <v>2016</v>
      </c>
      <c r="B2203" s="82">
        <v>3297</v>
      </c>
      <c r="C2203" s="83" t="s">
        <v>503</v>
      </c>
      <c r="D2203" s="83" t="s">
        <v>504</v>
      </c>
      <c r="E2203" s="84">
        <v>23061</v>
      </c>
      <c r="F2203" s="85">
        <v>26.05</v>
      </c>
      <c r="G2203" s="84">
        <v>255.5</v>
      </c>
      <c r="H2203" s="86">
        <f t="shared" si="136"/>
        <v>1534888.2727500002</v>
      </c>
      <c r="I2203" s="77">
        <f t="shared" si="137"/>
        <v>23061</v>
      </c>
      <c r="J2203" s="77">
        <f t="shared" si="138"/>
        <v>600739.05000000005</v>
      </c>
      <c r="K2203" s="77">
        <f t="shared" si="139"/>
        <v>0</v>
      </c>
    </row>
    <row r="2204" spans="1:11" s="77" customFormat="1">
      <c r="A2204" s="82">
        <v>2016</v>
      </c>
      <c r="B2204" s="82">
        <v>3297</v>
      </c>
      <c r="C2204" s="83" t="s">
        <v>503</v>
      </c>
      <c r="D2204" s="83" t="s">
        <v>504</v>
      </c>
      <c r="E2204" s="84">
        <v>357</v>
      </c>
      <c r="F2204" s="85">
        <v>25.44</v>
      </c>
      <c r="G2204" s="84">
        <v>306.39999999999998</v>
      </c>
      <c r="H2204" s="86">
        <f t="shared" si="136"/>
        <v>27827.493119999996</v>
      </c>
      <c r="I2204" s="77">
        <f t="shared" si="137"/>
        <v>357</v>
      </c>
      <c r="J2204" s="77">
        <f t="shared" si="138"/>
        <v>9082.08</v>
      </c>
      <c r="K2204" s="77">
        <f t="shared" si="139"/>
        <v>0</v>
      </c>
    </row>
    <row r="2205" spans="1:11" s="77" customFormat="1">
      <c r="A2205" s="82">
        <v>2016</v>
      </c>
      <c r="B2205" s="82">
        <v>3298</v>
      </c>
      <c r="C2205" s="83" t="s">
        <v>503</v>
      </c>
      <c r="D2205" s="83" t="s">
        <v>504</v>
      </c>
      <c r="E2205" s="84">
        <v>25125</v>
      </c>
      <c r="F2205" s="85">
        <v>24.93</v>
      </c>
      <c r="G2205" s="84">
        <v>350.9</v>
      </c>
      <c r="H2205" s="86">
        <f t="shared" si="136"/>
        <v>2197919.1712500001</v>
      </c>
      <c r="I2205" s="77">
        <f t="shared" si="137"/>
        <v>25125</v>
      </c>
      <c r="J2205" s="77">
        <f t="shared" si="138"/>
        <v>626366.25</v>
      </c>
      <c r="K2205" s="77">
        <f t="shared" si="139"/>
        <v>0</v>
      </c>
    </row>
    <row r="2206" spans="1:11" s="77" customFormat="1">
      <c r="A2206" s="82">
        <v>2016</v>
      </c>
      <c r="B2206" s="82">
        <v>3298</v>
      </c>
      <c r="C2206" s="83" t="s">
        <v>503</v>
      </c>
      <c r="D2206" s="83" t="s">
        <v>504</v>
      </c>
      <c r="E2206" s="84">
        <v>13198</v>
      </c>
      <c r="F2206" s="85">
        <v>25.09</v>
      </c>
      <c r="G2206" s="84">
        <v>325.5</v>
      </c>
      <c r="H2206" s="86">
        <f t="shared" si="136"/>
        <v>1077853.6040999999</v>
      </c>
      <c r="I2206" s="77">
        <f t="shared" si="137"/>
        <v>13198</v>
      </c>
      <c r="J2206" s="77">
        <f t="shared" si="138"/>
        <v>331137.82</v>
      </c>
      <c r="K2206" s="77">
        <f t="shared" si="139"/>
        <v>0</v>
      </c>
    </row>
    <row r="2207" spans="1:11" s="77" customFormat="1">
      <c r="A2207" s="82">
        <v>2016</v>
      </c>
      <c r="B2207" s="82">
        <v>3298</v>
      </c>
      <c r="C2207" s="83" t="s">
        <v>503</v>
      </c>
      <c r="D2207" s="83" t="s">
        <v>504</v>
      </c>
      <c r="E2207" s="84">
        <v>39419</v>
      </c>
      <c r="F2207" s="85">
        <v>26.02</v>
      </c>
      <c r="G2207" s="84">
        <v>328.8</v>
      </c>
      <c r="H2207" s="86">
        <f t="shared" si="136"/>
        <v>3372443.6654400006</v>
      </c>
      <c r="I2207" s="77">
        <f t="shared" si="137"/>
        <v>39419</v>
      </c>
      <c r="J2207" s="77">
        <f t="shared" si="138"/>
        <v>1025682.38</v>
      </c>
      <c r="K2207" s="77">
        <f t="shared" si="139"/>
        <v>0</v>
      </c>
    </row>
    <row r="2208" spans="1:11" s="77" customFormat="1">
      <c r="A2208" s="82">
        <v>2016</v>
      </c>
      <c r="B2208" s="82">
        <v>3298</v>
      </c>
      <c r="C2208" s="83" t="s">
        <v>503</v>
      </c>
      <c r="D2208" s="83" t="s">
        <v>504</v>
      </c>
      <c r="E2208" s="84">
        <v>117</v>
      </c>
      <c r="F2208" s="85">
        <v>25.58</v>
      </c>
      <c r="G2208" s="84">
        <v>299.5</v>
      </c>
      <c r="H2208" s="86">
        <f t="shared" si="136"/>
        <v>8963.6157000000003</v>
      </c>
      <c r="I2208" s="77">
        <f t="shared" si="137"/>
        <v>117</v>
      </c>
      <c r="J2208" s="77">
        <f t="shared" si="138"/>
        <v>2992.8599999999997</v>
      </c>
      <c r="K2208" s="77">
        <f t="shared" si="139"/>
        <v>0</v>
      </c>
    </row>
    <row r="2209" spans="1:11" s="77" customFormat="1">
      <c r="A2209" s="82">
        <v>2016</v>
      </c>
      <c r="B2209" s="82">
        <v>3298</v>
      </c>
      <c r="C2209" s="83" t="s">
        <v>503</v>
      </c>
      <c r="D2209" s="83" t="s">
        <v>504</v>
      </c>
      <c r="E2209" s="84">
        <v>12606</v>
      </c>
      <c r="F2209" s="85">
        <v>26.21</v>
      </c>
      <c r="G2209" s="84">
        <v>283.8</v>
      </c>
      <c r="H2209" s="86">
        <f t="shared" si="136"/>
        <v>937684.45188000007</v>
      </c>
      <c r="I2209" s="77">
        <f t="shared" si="137"/>
        <v>12606</v>
      </c>
      <c r="J2209" s="77">
        <f t="shared" si="138"/>
        <v>330403.26</v>
      </c>
      <c r="K2209" s="77">
        <f t="shared" si="139"/>
        <v>0</v>
      </c>
    </row>
    <row r="2210" spans="1:11" s="77" customFormat="1">
      <c r="A2210" s="82">
        <v>2016</v>
      </c>
      <c r="B2210" s="82">
        <v>3298</v>
      </c>
      <c r="C2210" s="83" t="s">
        <v>503</v>
      </c>
      <c r="D2210" s="83" t="s">
        <v>504</v>
      </c>
      <c r="E2210" s="84">
        <v>61945</v>
      </c>
      <c r="F2210" s="85">
        <v>25.93</v>
      </c>
      <c r="G2210" s="84">
        <v>276.89999999999998</v>
      </c>
      <c r="H2210" s="86">
        <f t="shared" si="136"/>
        <v>4447661.5306500001</v>
      </c>
      <c r="I2210" s="77">
        <f t="shared" si="137"/>
        <v>61945</v>
      </c>
      <c r="J2210" s="77">
        <f t="shared" si="138"/>
        <v>1606233.85</v>
      </c>
      <c r="K2210" s="77">
        <f t="shared" si="139"/>
        <v>0</v>
      </c>
    </row>
    <row r="2211" spans="1:11" s="77" customFormat="1">
      <c r="A2211" s="82">
        <v>2016</v>
      </c>
      <c r="B2211" s="82">
        <v>3399</v>
      </c>
      <c r="C2211" s="83" t="s">
        <v>503</v>
      </c>
      <c r="D2211" s="83" t="s">
        <v>504</v>
      </c>
      <c r="E2211" s="84">
        <v>61485</v>
      </c>
      <c r="F2211" s="85">
        <v>24.238</v>
      </c>
      <c r="G2211" s="84">
        <v>236.2</v>
      </c>
      <c r="H2211" s="86">
        <f t="shared" si="136"/>
        <v>3520025.8416600004</v>
      </c>
      <c r="I2211" s="77">
        <f t="shared" si="137"/>
        <v>61485</v>
      </c>
      <c r="J2211" s="77">
        <f t="shared" si="138"/>
        <v>1490273.43</v>
      </c>
      <c r="K2211" s="77">
        <f t="shared" si="139"/>
        <v>0</v>
      </c>
    </row>
    <row r="2212" spans="1:11" s="77" customFormat="1">
      <c r="A2212" s="82">
        <v>2016</v>
      </c>
      <c r="B2212" s="82">
        <v>3399</v>
      </c>
      <c r="C2212" s="83" t="s">
        <v>503</v>
      </c>
      <c r="D2212" s="83" t="s">
        <v>504</v>
      </c>
      <c r="E2212" s="84">
        <v>27504</v>
      </c>
      <c r="F2212" s="85">
        <v>23.085999999999999</v>
      </c>
      <c r="G2212" s="84">
        <v>239.9</v>
      </c>
      <c r="H2212" s="86">
        <f t="shared" si="136"/>
        <v>1523262.6682559999</v>
      </c>
      <c r="I2212" s="77">
        <f t="shared" si="137"/>
        <v>27504</v>
      </c>
      <c r="J2212" s="77">
        <f t="shared" si="138"/>
        <v>634957.34399999992</v>
      </c>
      <c r="K2212" s="77">
        <f t="shared" si="139"/>
        <v>0</v>
      </c>
    </row>
    <row r="2213" spans="1:11" s="77" customFormat="1">
      <c r="A2213" s="82">
        <v>2016</v>
      </c>
      <c r="B2213" s="82">
        <v>3399</v>
      </c>
      <c r="C2213" s="83" t="s">
        <v>503</v>
      </c>
      <c r="D2213" s="83" t="s">
        <v>504</v>
      </c>
      <c r="E2213" s="84">
        <v>40456</v>
      </c>
      <c r="F2213" s="85">
        <v>23.707999999999998</v>
      </c>
      <c r="G2213" s="84">
        <v>203.6</v>
      </c>
      <c r="H2213" s="86">
        <f t="shared" si="136"/>
        <v>1952790.4065279998</v>
      </c>
      <c r="I2213" s="77">
        <f t="shared" si="137"/>
        <v>40456</v>
      </c>
      <c r="J2213" s="77">
        <f t="shared" si="138"/>
        <v>959130.84799999988</v>
      </c>
      <c r="K2213" s="77">
        <f t="shared" si="139"/>
        <v>0</v>
      </c>
    </row>
    <row r="2214" spans="1:11" s="77" customFormat="1">
      <c r="A2214" s="82">
        <v>2016</v>
      </c>
      <c r="B2214" s="82">
        <v>3399</v>
      </c>
      <c r="C2214" s="83" t="s">
        <v>503</v>
      </c>
      <c r="D2214" s="83" t="s">
        <v>504</v>
      </c>
      <c r="E2214" s="84">
        <v>94158</v>
      </c>
      <c r="F2214" s="85">
        <v>24.164000000000001</v>
      </c>
      <c r="G2214" s="84">
        <v>196.6</v>
      </c>
      <c r="H2214" s="86">
        <f t="shared" si="136"/>
        <v>4473109.8709920002</v>
      </c>
      <c r="I2214" s="77">
        <f t="shared" si="137"/>
        <v>94158</v>
      </c>
      <c r="J2214" s="77">
        <f t="shared" si="138"/>
        <v>2275233.912</v>
      </c>
      <c r="K2214" s="77">
        <f t="shared" si="139"/>
        <v>0</v>
      </c>
    </row>
    <row r="2215" spans="1:11" s="77" customFormat="1">
      <c r="A2215" s="82">
        <v>2016</v>
      </c>
      <c r="B2215" s="82">
        <v>3407</v>
      </c>
      <c r="C2215" s="83" t="s">
        <v>503</v>
      </c>
      <c r="D2215" s="83" t="s">
        <v>504</v>
      </c>
      <c r="E2215" s="84">
        <v>24371</v>
      </c>
      <c r="F2215" s="85">
        <v>23.327999999999999</v>
      </c>
      <c r="G2215" s="84">
        <v>216</v>
      </c>
      <c r="H2215" s="86">
        <f t="shared" si="136"/>
        <v>1228017.6460800001</v>
      </c>
      <c r="I2215" s="77">
        <f t="shared" si="137"/>
        <v>24371</v>
      </c>
      <c r="J2215" s="77">
        <f t="shared" si="138"/>
        <v>568526.68799999997</v>
      </c>
      <c r="K2215" s="77">
        <f t="shared" si="139"/>
        <v>0</v>
      </c>
    </row>
    <row r="2216" spans="1:11" s="77" customFormat="1">
      <c r="A2216" s="82">
        <v>2016</v>
      </c>
      <c r="B2216" s="82">
        <v>3407</v>
      </c>
      <c r="C2216" s="83" t="s">
        <v>503</v>
      </c>
      <c r="D2216" s="83" t="s">
        <v>504</v>
      </c>
      <c r="E2216" s="84">
        <v>90533</v>
      </c>
      <c r="F2216" s="85">
        <v>25.198</v>
      </c>
      <c r="G2216" s="84">
        <v>289.8</v>
      </c>
      <c r="H2216" s="86">
        <f t="shared" si="136"/>
        <v>6611064.0475319996</v>
      </c>
      <c r="I2216" s="77">
        <f t="shared" si="137"/>
        <v>90533</v>
      </c>
      <c r="J2216" s="77">
        <f t="shared" si="138"/>
        <v>2281250.534</v>
      </c>
      <c r="K2216" s="77">
        <f t="shared" si="139"/>
        <v>0</v>
      </c>
    </row>
    <row r="2217" spans="1:11" s="77" customFormat="1">
      <c r="A2217" s="82">
        <v>2016</v>
      </c>
      <c r="B2217" s="82">
        <v>3407</v>
      </c>
      <c r="C2217" s="83" t="s">
        <v>503</v>
      </c>
      <c r="D2217" s="83" t="s">
        <v>504</v>
      </c>
      <c r="E2217" s="84">
        <v>10953</v>
      </c>
      <c r="F2217" s="85">
        <v>22.268000000000001</v>
      </c>
      <c r="G2217" s="84">
        <v>250.7</v>
      </c>
      <c r="H2217" s="86">
        <f t="shared" si="136"/>
        <v>611460.81982799992</v>
      </c>
      <c r="I2217" s="77">
        <f t="shared" si="137"/>
        <v>10953</v>
      </c>
      <c r="J2217" s="77">
        <f t="shared" si="138"/>
        <v>243901.40400000001</v>
      </c>
      <c r="K2217" s="77">
        <f t="shared" si="139"/>
        <v>0</v>
      </c>
    </row>
    <row r="2218" spans="1:11" s="77" customFormat="1">
      <c r="A2218" s="82">
        <v>2016</v>
      </c>
      <c r="B2218" s="82">
        <v>3407</v>
      </c>
      <c r="C2218" s="83" t="s">
        <v>513</v>
      </c>
      <c r="D2218" s="83" t="s">
        <v>504</v>
      </c>
      <c r="E2218" s="84">
        <v>43992</v>
      </c>
      <c r="F2218" s="85">
        <v>17.962</v>
      </c>
      <c r="G2218" s="84">
        <v>238.4</v>
      </c>
      <c r="H2218" s="86">
        <f t="shared" si="136"/>
        <v>1883799.3807359999</v>
      </c>
      <c r="I2218" s="77">
        <f t="shared" si="137"/>
        <v>43992</v>
      </c>
      <c r="J2218" s="77">
        <f t="shared" si="138"/>
        <v>790184.304</v>
      </c>
      <c r="K2218" s="77">
        <f t="shared" si="139"/>
        <v>0</v>
      </c>
    </row>
    <row r="2219" spans="1:11" s="77" customFormat="1">
      <c r="A2219" s="82">
        <v>2016</v>
      </c>
      <c r="B2219" s="82">
        <v>3470</v>
      </c>
      <c r="C2219" s="83" t="s">
        <v>513</v>
      </c>
      <c r="D2219" s="83" t="s">
        <v>504</v>
      </c>
      <c r="E2219" s="84">
        <v>30201</v>
      </c>
      <c r="F2219" s="85">
        <v>16.53</v>
      </c>
      <c r="G2219" s="84" t="s">
        <v>514</v>
      </c>
      <c r="H2219" s="86" t="str">
        <f t="shared" si="136"/>
        <v/>
      </c>
      <c r="I2219" s="77" t="str">
        <f t="shared" si="137"/>
        <v/>
      </c>
      <c r="J2219" s="77" t="str">
        <f t="shared" si="138"/>
        <v/>
      </c>
      <c r="K2219" s="77">
        <f t="shared" si="139"/>
        <v>0</v>
      </c>
    </row>
    <row r="2220" spans="1:11" s="77" customFormat="1">
      <c r="A2220" s="82">
        <v>2016</v>
      </c>
      <c r="B2220" s="82">
        <v>3470</v>
      </c>
      <c r="C2220" s="83" t="s">
        <v>513</v>
      </c>
      <c r="D2220" s="83" t="s">
        <v>504</v>
      </c>
      <c r="E2220" s="84">
        <v>15126</v>
      </c>
      <c r="F2220" s="85">
        <v>16.98</v>
      </c>
      <c r="G2220" s="84" t="s">
        <v>514</v>
      </c>
      <c r="H2220" s="86" t="str">
        <f t="shared" si="136"/>
        <v/>
      </c>
      <c r="I2220" s="77" t="str">
        <f t="shared" si="137"/>
        <v/>
      </c>
      <c r="J2220" s="77" t="str">
        <f t="shared" si="138"/>
        <v/>
      </c>
      <c r="K2220" s="77">
        <f t="shared" si="139"/>
        <v>0</v>
      </c>
    </row>
    <row r="2221" spans="1:11" s="77" customFormat="1">
      <c r="A2221" s="82">
        <v>2016</v>
      </c>
      <c r="B2221" s="82">
        <v>3497</v>
      </c>
      <c r="C2221" s="83" t="s">
        <v>512</v>
      </c>
      <c r="D2221" s="83" t="s">
        <v>504</v>
      </c>
      <c r="E2221" s="84">
        <v>119112</v>
      </c>
      <c r="F2221" s="85">
        <v>12.6</v>
      </c>
      <c r="G2221" s="84" t="s">
        <v>514</v>
      </c>
      <c r="H2221" s="86" t="str">
        <f t="shared" si="136"/>
        <v/>
      </c>
      <c r="I2221" s="77" t="str">
        <f t="shared" si="137"/>
        <v/>
      </c>
      <c r="J2221" s="77" t="str">
        <f t="shared" si="138"/>
        <v/>
      </c>
      <c r="K2221" s="77">
        <f t="shared" si="139"/>
        <v>1</v>
      </c>
    </row>
    <row r="2222" spans="1:11" s="77" customFormat="1">
      <c r="A2222" s="82">
        <v>2016</v>
      </c>
      <c r="B2222" s="82">
        <v>3497</v>
      </c>
      <c r="C2222" s="83" t="s">
        <v>513</v>
      </c>
      <c r="D2222" s="83" t="s">
        <v>504</v>
      </c>
      <c r="E2222" s="84">
        <v>79724</v>
      </c>
      <c r="F2222" s="85">
        <v>16.690000000000001</v>
      </c>
      <c r="G2222" s="84" t="s">
        <v>514</v>
      </c>
      <c r="H2222" s="86" t="str">
        <f t="shared" si="136"/>
        <v/>
      </c>
      <c r="I2222" s="77" t="str">
        <f t="shared" si="137"/>
        <v/>
      </c>
      <c r="J2222" s="77" t="str">
        <f t="shared" si="138"/>
        <v/>
      </c>
      <c r="K2222" s="77">
        <f t="shared" si="139"/>
        <v>0</v>
      </c>
    </row>
    <row r="2223" spans="1:11" s="77" customFormat="1">
      <c r="A2223" s="82">
        <v>2016</v>
      </c>
      <c r="B2223" s="82">
        <v>3797</v>
      </c>
      <c r="C2223" s="83" t="s">
        <v>503</v>
      </c>
      <c r="D2223" s="83" t="s">
        <v>504</v>
      </c>
      <c r="E2223" s="84">
        <v>23552</v>
      </c>
      <c r="F2223" s="85">
        <v>24.398</v>
      </c>
      <c r="G2223" s="84">
        <v>369.5</v>
      </c>
      <c r="H2223" s="86">
        <f t="shared" si="136"/>
        <v>2123227.1667200001</v>
      </c>
      <c r="I2223" s="77">
        <f t="shared" si="137"/>
        <v>23552</v>
      </c>
      <c r="J2223" s="77">
        <f t="shared" si="138"/>
        <v>574621.696</v>
      </c>
      <c r="K2223" s="77">
        <f t="shared" si="139"/>
        <v>0</v>
      </c>
    </row>
    <row r="2224" spans="1:11" s="77" customFormat="1">
      <c r="A2224" s="82">
        <v>2016</v>
      </c>
      <c r="B2224" s="82">
        <v>3797</v>
      </c>
      <c r="C2224" s="83" t="s">
        <v>503</v>
      </c>
      <c r="D2224" s="83" t="s">
        <v>504</v>
      </c>
      <c r="E2224" s="84">
        <v>11832</v>
      </c>
      <c r="F2224" s="85">
        <v>25.193999999999999</v>
      </c>
      <c r="G2224" s="84">
        <v>325.89999999999998</v>
      </c>
      <c r="H2224" s="86">
        <f t="shared" si="136"/>
        <v>971492.93467199989</v>
      </c>
      <c r="I2224" s="77">
        <f t="shared" si="137"/>
        <v>11832</v>
      </c>
      <c r="J2224" s="77">
        <f t="shared" si="138"/>
        <v>298095.408</v>
      </c>
      <c r="K2224" s="77">
        <f t="shared" si="139"/>
        <v>0</v>
      </c>
    </row>
    <row r="2225" spans="1:11" s="77" customFormat="1">
      <c r="A2225" s="82">
        <v>2016</v>
      </c>
      <c r="B2225" s="82">
        <v>3797</v>
      </c>
      <c r="C2225" s="83" t="s">
        <v>503</v>
      </c>
      <c r="D2225" s="83" t="s">
        <v>504</v>
      </c>
      <c r="E2225" s="84">
        <v>11938</v>
      </c>
      <c r="F2225" s="85">
        <v>24.596</v>
      </c>
      <c r="G2225" s="84">
        <v>315.60000000000002</v>
      </c>
      <c r="H2225" s="86">
        <f t="shared" si="136"/>
        <v>926686.9634880001</v>
      </c>
      <c r="I2225" s="77">
        <f t="shared" si="137"/>
        <v>11938</v>
      </c>
      <c r="J2225" s="77">
        <f t="shared" si="138"/>
        <v>293627.04800000001</v>
      </c>
      <c r="K2225" s="77">
        <f t="shared" si="139"/>
        <v>0</v>
      </c>
    </row>
    <row r="2226" spans="1:11" s="77" customFormat="1">
      <c r="A2226" s="82">
        <v>2016</v>
      </c>
      <c r="B2226" s="82">
        <v>3797</v>
      </c>
      <c r="C2226" s="83" t="s">
        <v>503</v>
      </c>
      <c r="D2226" s="83" t="s">
        <v>504</v>
      </c>
      <c r="E2226" s="84">
        <v>11952</v>
      </c>
      <c r="F2226" s="85">
        <v>24.64</v>
      </c>
      <c r="G2226" s="84">
        <v>318</v>
      </c>
      <c r="H2226" s="86">
        <f t="shared" si="136"/>
        <v>936501.35040000011</v>
      </c>
      <c r="I2226" s="77">
        <f t="shared" si="137"/>
        <v>11952</v>
      </c>
      <c r="J2226" s="77">
        <f t="shared" si="138"/>
        <v>294497.28000000003</v>
      </c>
      <c r="K2226" s="77">
        <f t="shared" si="139"/>
        <v>0</v>
      </c>
    </row>
    <row r="2227" spans="1:11" s="77" customFormat="1">
      <c r="A2227" s="82">
        <v>2016</v>
      </c>
      <c r="B2227" s="82">
        <v>3797</v>
      </c>
      <c r="C2227" s="83" t="s">
        <v>503</v>
      </c>
      <c r="D2227" s="83" t="s">
        <v>504</v>
      </c>
      <c r="E2227" s="84">
        <v>12022</v>
      </c>
      <c r="F2227" s="85">
        <v>25.02</v>
      </c>
      <c r="G2227" s="84">
        <v>329.6</v>
      </c>
      <c r="H2227" s="86">
        <f t="shared" si="136"/>
        <v>991405.29024000012</v>
      </c>
      <c r="I2227" s="77">
        <f t="shared" si="137"/>
        <v>12022</v>
      </c>
      <c r="J2227" s="77">
        <f t="shared" si="138"/>
        <v>300790.44</v>
      </c>
      <c r="K2227" s="77">
        <f t="shared" si="139"/>
        <v>0</v>
      </c>
    </row>
    <row r="2228" spans="1:11" s="77" customFormat="1">
      <c r="A2228" s="82">
        <v>2016</v>
      </c>
      <c r="B2228" s="82">
        <v>3797</v>
      </c>
      <c r="C2228" s="83" t="s">
        <v>503</v>
      </c>
      <c r="D2228" s="83" t="s">
        <v>504</v>
      </c>
      <c r="E2228" s="84">
        <v>23650</v>
      </c>
      <c r="F2228" s="85">
        <v>24.638999999999999</v>
      </c>
      <c r="G2228" s="84">
        <v>312</v>
      </c>
      <c r="H2228" s="86">
        <f t="shared" si="136"/>
        <v>1818062.5320000001</v>
      </c>
      <c r="I2228" s="77">
        <f t="shared" si="137"/>
        <v>23650</v>
      </c>
      <c r="J2228" s="77">
        <f t="shared" si="138"/>
        <v>582712.35</v>
      </c>
      <c r="K2228" s="77">
        <f t="shared" si="139"/>
        <v>0</v>
      </c>
    </row>
    <row r="2229" spans="1:11" s="77" customFormat="1">
      <c r="A2229" s="82">
        <v>2016</v>
      </c>
      <c r="B2229" s="82">
        <v>3797</v>
      </c>
      <c r="C2229" s="83" t="s">
        <v>503</v>
      </c>
      <c r="D2229" s="83" t="s">
        <v>504</v>
      </c>
      <c r="E2229" s="84">
        <v>11789</v>
      </c>
      <c r="F2229" s="85">
        <v>25.553999999999998</v>
      </c>
      <c r="G2229" s="84">
        <v>299.89999999999998</v>
      </c>
      <c r="H2229" s="86">
        <f t="shared" si="136"/>
        <v>903467.06189399993</v>
      </c>
      <c r="I2229" s="77">
        <f t="shared" si="137"/>
        <v>11789</v>
      </c>
      <c r="J2229" s="77">
        <f t="shared" si="138"/>
        <v>301256.10599999997</v>
      </c>
      <c r="K2229" s="77">
        <f t="shared" si="139"/>
        <v>0</v>
      </c>
    </row>
    <row r="2230" spans="1:11" s="77" customFormat="1">
      <c r="A2230" s="82">
        <v>2016</v>
      </c>
      <c r="B2230" s="82">
        <v>3797</v>
      </c>
      <c r="C2230" s="83" t="s">
        <v>503</v>
      </c>
      <c r="D2230" s="83" t="s">
        <v>504</v>
      </c>
      <c r="E2230" s="84">
        <v>12030</v>
      </c>
      <c r="F2230" s="85">
        <v>24.885999999999999</v>
      </c>
      <c r="G2230" s="84">
        <v>315</v>
      </c>
      <c r="H2230" s="86">
        <f t="shared" si="136"/>
        <v>943042.527</v>
      </c>
      <c r="I2230" s="77">
        <f t="shared" si="137"/>
        <v>12030</v>
      </c>
      <c r="J2230" s="77">
        <f t="shared" si="138"/>
        <v>299378.58</v>
      </c>
      <c r="K2230" s="77">
        <f t="shared" si="139"/>
        <v>0</v>
      </c>
    </row>
    <row r="2231" spans="1:11" s="77" customFormat="1">
      <c r="A2231" s="82">
        <v>2016</v>
      </c>
      <c r="B2231" s="82">
        <v>3797</v>
      </c>
      <c r="C2231" s="83" t="s">
        <v>503</v>
      </c>
      <c r="D2231" s="83" t="s">
        <v>504</v>
      </c>
      <c r="E2231" s="84">
        <v>47601</v>
      </c>
      <c r="F2231" s="85">
        <v>26.257999999999999</v>
      </c>
      <c r="G2231" s="84">
        <v>340.8</v>
      </c>
      <c r="H2231" s="86">
        <f t="shared" si="136"/>
        <v>4259683.253664</v>
      </c>
      <c r="I2231" s="77">
        <f t="shared" si="137"/>
        <v>47601</v>
      </c>
      <c r="J2231" s="77">
        <f t="shared" si="138"/>
        <v>1249907.058</v>
      </c>
      <c r="K2231" s="77">
        <f t="shared" si="139"/>
        <v>0</v>
      </c>
    </row>
    <row r="2232" spans="1:11" s="77" customFormat="1">
      <c r="A2232" s="82">
        <v>2016</v>
      </c>
      <c r="B2232" s="82">
        <v>3797</v>
      </c>
      <c r="C2232" s="83" t="s">
        <v>503</v>
      </c>
      <c r="D2232" s="83" t="s">
        <v>504</v>
      </c>
      <c r="E2232" s="84">
        <v>11934</v>
      </c>
      <c r="F2232" s="85">
        <v>26.033999999999999</v>
      </c>
      <c r="G2232" s="84">
        <v>265.3</v>
      </c>
      <c r="H2232" s="86">
        <f t="shared" si="136"/>
        <v>824259.92266799998</v>
      </c>
      <c r="I2232" s="77">
        <f t="shared" si="137"/>
        <v>11934</v>
      </c>
      <c r="J2232" s="77">
        <f t="shared" si="138"/>
        <v>310689.75599999999</v>
      </c>
      <c r="K2232" s="77">
        <f t="shared" si="139"/>
        <v>0</v>
      </c>
    </row>
    <row r="2233" spans="1:11" s="77" customFormat="1">
      <c r="A2233" s="82">
        <v>2016</v>
      </c>
      <c r="B2233" s="82">
        <v>3797</v>
      </c>
      <c r="C2233" s="83" t="s">
        <v>503</v>
      </c>
      <c r="D2233" s="83" t="s">
        <v>504</v>
      </c>
      <c r="E2233" s="84">
        <v>24005</v>
      </c>
      <c r="F2233" s="85">
        <v>26.123000000000001</v>
      </c>
      <c r="G2233" s="84">
        <v>295.39999999999998</v>
      </c>
      <c r="H2233" s="86">
        <f t="shared" si="136"/>
        <v>1852402.0447099998</v>
      </c>
      <c r="I2233" s="77">
        <f t="shared" si="137"/>
        <v>24005</v>
      </c>
      <c r="J2233" s="77">
        <f t="shared" si="138"/>
        <v>627082.61499999999</v>
      </c>
      <c r="K2233" s="77">
        <f t="shared" si="139"/>
        <v>0</v>
      </c>
    </row>
    <row r="2234" spans="1:11" s="77" customFormat="1">
      <c r="A2234" s="82">
        <v>2016</v>
      </c>
      <c r="B2234" s="82">
        <v>3797</v>
      </c>
      <c r="C2234" s="83" t="s">
        <v>503</v>
      </c>
      <c r="D2234" s="83" t="s">
        <v>504</v>
      </c>
      <c r="E2234" s="84">
        <v>35869</v>
      </c>
      <c r="F2234" s="85">
        <v>26.004999999999999</v>
      </c>
      <c r="G2234" s="84">
        <v>340.8</v>
      </c>
      <c r="H2234" s="86">
        <f t="shared" si="136"/>
        <v>3178891.5597600001</v>
      </c>
      <c r="I2234" s="77">
        <f t="shared" si="137"/>
        <v>35869</v>
      </c>
      <c r="J2234" s="77">
        <f t="shared" si="138"/>
        <v>932773.34499999997</v>
      </c>
      <c r="K2234" s="77">
        <f t="shared" si="139"/>
        <v>0</v>
      </c>
    </row>
    <row r="2235" spans="1:11" s="77" customFormat="1">
      <c r="A2235" s="82">
        <v>2016</v>
      </c>
      <c r="B2235" s="82">
        <v>3845</v>
      </c>
      <c r="C2235" s="83" t="s">
        <v>513</v>
      </c>
      <c r="D2235" s="83" t="s">
        <v>504</v>
      </c>
      <c r="E2235" s="84">
        <v>250135</v>
      </c>
      <c r="F2235" s="85">
        <v>17.36</v>
      </c>
      <c r="G2235" s="84" t="s">
        <v>514</v>
      </c>
      <c r="H2235" s="86" t="str">
        <f t="shared" si="136"/>
        <v/>
      </c>
      <c r="I2235" s="77" t="str">
        <f t="shared" si="137"/>
        <v/>
      </c>
      <c r="J2235" s="77" t="str">
        <f t="shared" si="138"/>
        <v/>
      </c>
      <c r="K2235" s="77">
        <f t="shared" si="139"/>
        <v>0</v>
      </c>
    </row>
    <row r="2236" spans="1:11" s="77" customFormat="1">
      <c r="A2236" s="82">
        <v>2016</v>
      </c>
      <c r="B2236" s="82">
        <v>3845</v>
      </c>
      <c r="C2236" s="83" t="s">
        <v>513</v>
      </c>
      <c r="D2236" s="83" t="s">
        <v>504</v>
      </c>
      <c r="E2236" s="84">
        <v>14663</v>
      </c>
      <c r="F2236" s="85">
        <v>16.61</v>
      </c>
      <c r="G2236" s="84" t="s">
        <v>514</v>
      </c>
      <c r="H2236" s="86" t="str">
        <f t="shared" si="136"/>
        <v/>
      </c>
      <c r="I2236" s="77" t="str">
        <f t="shared" si="137"/>
        <v/>
      </c>
      <c r="J2236" s="77" t="str">
        <f t="shared" si="138"/>
        <v/>
      </c>
      <c r="K2236" s="77">
        <f t="shared" si="139"/>
        <v>0</v>
      </c>
    </row>
    <row r="2237" spans="1:11" s="77" customFormat="1">
      <c r="A2237" s="82">
        <v>2016</v>
      </c>
      <c r="B2237" s="82">
        <v>3845</v>
      </c>
      <c r="C2237" s="83" t="s">
        <v>515</v>
      </c>
      <c r="D2237" s="83" t="s">
        <v>504</v>
      </c>
      <c r="E2237" s="84">
        <v>794</v>
      </c>
      <c r="F2237" s="85">
        <v>16</v>
      </c>
      <c r="G2237" s="84" t="s">
        <v>514</v>
      </c>
      <c r="H2237" s="86" t="str">
        <f t="shared" si="136"/>
        <v/>
      </c>
      <c r="I2237" s="77" t="str">
        <f t="shared" si="137"/>
        <v/>
      </c>
      <c r="J2237" s="77" t="str">
        <f t="shared" si="138"/>
        <v/>
      </c>
      <c r="K2237" s="77">
        <f t="shared" si="139"/>
        <v>0</v>
      </c>
    </row>
    <row r="2238" spans="1:11" s="77" customFormat="1">
      <c r="A2238" s="82">
        <v>2016</v>
      </c>
      <c r="B2238" s="82">
        <v>3935</v>
      </c>
      <c r="C2238" s="83" t="s">
        <v>503</v>
      </c>
      <c r="D2238" s="83" t="s">
        <v>504</v>
      </c>
      <c r="E2238" s="84">
        <v>18691</v>
      </c>
      <c r="F2238" s="85">
        <v>24.518000000000001</v>
      </c>
      <c r="G2238" s="84">
        <v>250.9</v>
      </c>
      <c r="H2238" s="86">
        <f t="shared" si="136"/>
        <v>1149789.238442</v>
      </c>
      <c r="I2238" s="77">
        <f t="shared" si="137"/>
        <v>18691</v>
      </c>
      <c r="J2238" s="77">
        <f t="shared" si="138"/>
        <v>458265.93800000002</v>
      </c>
      <c r="K2238" s="77">
        <f t="shared" si="139"/>
        <v>0</v>
      </c>
    </row>
    <row r="2239" spans="1:11" s="77" customFormat="1">
      <c r="A2239" s="82">
        <v>2016</v>
      </c>
      <c r="B2239" s="82">
        <v>3935</v>
      </c>
      <c r="C2239" s="83" t="s">
        <v>503</v>
      </c>
      <c r="D2239" s="83" t="s">
        <v>504</v>
      </c>
      <c r="E2239" s="84">
        <v>61510</v>
      </c>
      <c r="F2239" s="85">
        <v>24.27</v>
      </c>
      <c r="G2239" s="84">
        <v>217.5</v>
      </c>
      <c r="H2239" s="86">
        <f t="shared" si="136"/>
        <v>3246943.7474999996</v>
      </c>
      <c r="I2239" s="77">
        <f t="shared" si="137"/>
        <v>61510</v>
      </c>
      <c r="J2239" s="77">
        <f t="shared" si="138"/>
        <v>1492847.7</v>
      </c>
      <c r="K2239" s="77">
        <f t="shared" si="139"/>
        <v>0</v>
      </c>
    </row>
    <row r="2240" spans="1:11" s="77" customFormat="1">
      <c r="A2240" s="82">
        <v>2016</v>
      </c>
      <c r="B2240" s="82">
        <v>3935</v>
      </c>
      <c r="C2240" s="83" t="s">
        <v>503</v>
      </c>
      <c r="D2240" s="83" t="s">
        <v>504</v>
      </c>
      <c r="E2240" s="84">
        <v>61510</v>
      </c>
      <c r="F2240" s="85">
        <v>24.27</v>
      </c>
      <c r="G2240" s="84">
        <v>217.5</v>
      </c>
      <c r="H2240" s="86">
        <f t="shared" si="136"/>
        <v>3246943.7474999996</v>
      </c>
      <c r="I2240" s="77">
        <f t="shared" si="137"/>
        <v>61510</v>
      </c>
      <c r="J2240" s="77">
        <f t="shared" si="138"/>
        <v>1492847.7</v>
      </c>
      <c r="K2240" s="77">
        <f t="shared" si="139"/>
        <v>0</v>
      </c>
    </row>
    <row r="2241" spans="1:11" s="77" customFormat="1">
      <c r="A2241" s="82">
        <v>2016</v>
      </c>
      <c r="B2241" s="82">
        <v>3935</v>
      </c>
      <c r="C2241" s="83" t="s">
        <v>503</v>
      </c>
      <c r="D2241" s="83" t="s">
        <v>504</v>
      </c>
      <c r="E2241" s="84">
        <v>10793</v>
      </c>
      <c r="F2241" s="85">
        <v>24.242000000000001</v>
      </c>
      <c r="G2241" s="84">
        <v>257.39999999999998</v>
      </c>
      <c r="H2241" s="86">
        <f t="shared" si="136"/>
        <v>673471.41404399998</v>
      </c>
      <c r="I2241" s="77">
        <f t="shared" si="137"/>
        <v>10793</v>
      </c>
      <c r="J2241" s="77">
        <f t="shared" si="138"/>
        <v>261643.90600000002</v>
      </c>
      <c r="K2241" s="77">
        <f t="shared" si="139"/>
        <v>0</v>
      </c>
    </row>
    <row r="2242" spans="1:11" s="77" customFormat="1">
      <c r="A2242" s="82">
        <v>2016</v>
      </c>
      <c r="B2242" s="82">
        <v>3935</v>
      </c>
      <c r="C2242" s="83" t="s">
        <v>503</v>
      </c>
      <c r="D2242" s="83" t="s">
        <v>504</v>
      </c>
      <c r="E2242" s="84">
        <v>10793</v>
      </c>
      <c r="F2242" s="85">
        <v>24.242000000000001</v>
      </c>
      <c r="G2242" s="84">
        <v>257.39999999999998</v>
      </c>
      <c r="H2242" s="86">
        <f t="shared" si="136"/>
        <v>673471.41404399998</v>
      </c>
      <c r="I2242" s="77">
        <f t="shared" si="137"/>
        <v>10793</v>
      </c>
      <c r="J2242" s="77">
        <f t="shared" si="138"/>
        <v>261643.90600000002</v>
      </c>
      <c r="K2242" s="77">
        <f t="shared" si="139"/>
        <v>0</v>
      </c>
    </row>
    <row r="2243" spans="1:11" s="77" customFormat="1">
      <c r="A2243" s="82">
        <v>2016</v>
      </c>
      <c r="B2243" s="82">
        <v>3935</v>
      </c>
      <c r="C2243" s="83" t="s">
        <v>503</v>
      </c>
      <c r="D2243" s="83" t="s">
        <v>504</v>
      </c>
      <c r="E2243" s="84">
        <v>99754</v>
      </c>
      <c r="F2243" s="85">
        <v>24.536000000000001</v>
      </c>
      <c r="G2243" s="84">
        <v>223.4</v>
      </c>
      <c r="H2243" s="86">
        <f t="shared" si="136"/>
        <v>5467858.2976960009</v>
      </c>
      <c r="I2243" s="77">
        <f t="shared" si="137"/>
        <v>99754</v>
      </c>
      <c r="J2243" s="77">
        <f t="shared" si="138"/>
        <v>2447564.1440000003</v>
      </c>
      <c r="K2243" s="77">
        <f t="shared" si="139"/>
        <v>0</v>
      </c>
    </row>
    <row r="2244" spans="1:11" s="77" customFormat="1">
      <c r="A2244" s="82">
        <v>2016</v>
      </c>
      <c r="B2244" s="82">
        <v>3935</v>
      </c>
      <c r="C2244" s="83" t="s">
        <v>503</v>
      </c>
      <c r="D2244" s="83" t="s">
        <v>504</v>
      </c>
      <c r="E2244" s="84">
        <v>11707</v>
      </c>
      <c r="F2244" s="85">
        <v>25.231999999999999</v>
      </c>
      <c r="G2244" s="84">
        <v>184.8</v>
      </c>
      <c r="H2244" s="86">
        <f t="shared" si="136"/>
        <v>545882.61235200008</v>
      </c>
      <c r="I2244" s="77">
        <f t="shared" si="137"/>
        <v>11707</v>
      </c>
      <c r="J2244" s="77">
        <f t="shared" si="138"/>
        <v>295391.02399999998</v>
      </c>
      <c r="K2244" s="77">
        <f t="shared" si="139"/>
        <v>0</v>
      </c>
    </row>
    <row r="2245" spans="1:11" s="77" customFormat="1">
      <c r="A2245" s="82">
        <v>2016</v>
      </c>
      <c r="B2245" s="82">
        <v>3935</v>
      </c>
      <c r="C2245" s="83" t="s">
        <v>503</v>
      </c>
      <c r="D2245" s="83" t="s">
        <v>504</v>
      </c>
      <c r="E2245" s="84">
        <v>79800</v>
      </c>
      <c r="F2245" s="85">
        <v>25.18</v>
      </c>
      <c r="G2245" s="84">
        <v>196.3</v>
      </c>
      <c r="H2245" s="86">
        <f t="shared" si="136"/>
        <v>3944381.5319999997</v>
      </c>
      <c r="I2245" s="77">
        <f t="shared" si="137"/>
        <v>79800</v>
      </c>
      <c r="J2245" s="77">
        <f t="shared" si="138"/>
        <v>2009364</v>
      </c>
      <c r="K2245" s="77">
        <f t="shared" si="139"/>
        <v>0</v>
      </c>
    </row>
    <row r="2246" spans="1:11" s="77" customFormat="1">
      <c r="A2246" s="82">
        <v>2016</v>
      </c>
      <c r="B2246" s="82">
        <v>3935</v>
      </c>
      <c r="C2246" s="83" t="s">
        <v>503</v>
      </c>
      <c r="D2246" s="83" t="s">
        <v>504</v>
      </c>
      <c r="E2246" s="84">
        <v>180672</v>
      </c>
      <c r="F2246" s="85">
        <v>24.957999999999998</v>
      </c>
      <c r="G2246" s="84">
        <v>193.3</v>
      </c>
      <c r="H2246" s="86">
        <f t="shared" si="136"/>
        <v>8716306.363008</v>
      </c>
      <c r="I2246" s="77">
        <f t="shared" si="137"/>
        <v>180672</v>
      </c>
      <c r="J2246" s="77">
        <f t="shared" si="138"/>
        <v>4509211.7759999996</v>
      </c>
      <c r="K2246" s="77">
        <f t="shared" si="139"/>
        <v>0</v>
      </c>
    </row>
    <row r="2247" spans="1:11" s="77" customFormat="1">
      <c r="A2247" s="82">
        <v>2016</v>
      </c>
      <c r="B2247" s="82">
        <v>3935</v>
      </c>
      <c r="C2247" s="83" t="s">
        <v>503</v>
      </c>
      <c r="D2247" s="83" t="s">
        <v>504</v>
      </c>
      <c r="E2247" s="84">
        <v>9795</v>
      </c>
      <c r="F2247" s="85">
        <v>25.091999999999999</v>
      </c>
      <c r="G2247" s="84">
        <v>228.4</v>
      </c>
      <c r="H2247" s="86">
        <f t="shared" ref="H2247:H2310" si="140">IF(I2247="","",G2247/100*F2247*E2247)</f>
        <v>561352.70376000006</v>
      </c>
      <c r="I2247" s="77">
        <f t="shared" ref="I2247:I2310" si="141">IF(OR(G2247=".",F2247=".",E2247="."),"",E2247)</f>
        <v>9795</v>
      </c>
      <c r="J2247" s="77">
        <f t="shared" ref="J2247:J2310" si="142">IF(I2247="","",F2247*I2247)</f>
        <v>245776.13999999998</v>
      </c>
      <c r="K2247" s="77">
        <f t="shared" ref="K2247:K2310" si="143">IF(C2247="LIG",1,0)</f>
        <v>0</v>
      </c>
    </row>
    <row r="2248" spans="1:11" s="77" customFormat="1">
      <c r="A2248" s="82">
        <v>2016</v>
      </c>
      <c r="B2248" s="82">
        <v>3935</v>
      </c>
      <c r="C2248" s="83" t="s">
        <v>503</v>
      </c>
      <c r="D2248" s="83" t="s">
        <v>504</v>
      </c>
      <c r="E2248" s="84">
        <v>11427</v>
      </c>
      <c r="F2248" s="85">
        <v>24.864000000000001</v>
      </c>
      <c r="G2248" s="84">
        <v>230.8</v>
      </c>
      <c r="H2248" s="86">
        <f t="shared" si="140"/>
        <v>655751.10182400013</v>
      </c>
      <c r="I2248" s="77">
        <f t="shared" si="141"/>
        <v>11427</v>
      </c>
      <c r="J2248" s="77">
        <f t="shared" si="142"/>
        <v>284120.92800000001</v>
      </c>
      <c r="K2248" s="77">
        <f t="shared" si="143"/>
        <v>0</v>
      </c>
    </row>
    <row r="2249" spans="1:11" s="77" customFormat="1">
      <c r="A2249" s="82">
        <v>2016</v>
      </c>
      <c r="B2249" s="82">
        <v>3943</v>
      </c>
      <c r="C2249" s="83" t="s">
        <v>503</v>
      </c>
      <c r="D2249" s="83" t="s">
        <v>504</v>
      </c>
      <c r="E2249" s="84">
        <v>32364</v>
      </c>
      <c r="F2249" s="85">
        <v>25.35</v>
      </c>
      <c r="G2249" s="84">
        <v>240.6</v>
      </c>
      <c r="H2249" s="86">
        <f t="shared" si="140"/>
        <v>1973948.3244000003</v>
      </c>
      <c r="I2249" s="77">
        <f t="shared" si="141"/>
        <v>32364</v>
      </c>
      <c r="J2249" s="77">
        <f t="shared" si="142"/>
        <v>820427.4</v>
      </c>
      <c r="K2249" s="77">
        <f t="shared" si="143"/>
        <v>0</v>
      </c>
    </row>
    <row r="2250" spans="1:11" s="77" customFormat="1">
      <c r="A2250" s="82">
        <v>2016</v>
      </c>
      <c r="B2250" s="82">
        <v>3943</v>
      </c>
      <c r="C2250" s="83" t="s">
        <v>503</v>
      </c>
      <c r="D2250" s="83" t="s">
        <v>504</v>
      </c>
      <c r="E2250" s="84">
        <v>54819</v>
      </c>
      <c r="F2250" s="85">
        <v>26.23</v>
      </c>
      <c r="G2250" s="84">
        <v>173</v>
      </c>
      <c r="H2250" s="86">
        <f t="shared" si="140"/>
        <v>2487571.1000999999</v>
      </c>
      <c r="I2250" s="77">
        <f t="shared" si="141"/>
        <v>54819</v>
      </c>
      <c r="J2250" s="77">
        <f t="shared" si="142"/>
        <v>1437902.37</v>
      </c>
      <c r="K2250" s="77">
        <f t="shared" si="143"/>
        <v>0</v>
      </c>
    </row>
    <row r="2251" spans="1:11" s="77" customFormat="1">
      <c r="A2251" s="82">
        <v>2016</v>
      </c>
      <c r="B2251" s="82">
        <v>3943</v>
      </c>
      <c r="C2251" s="83" t="s">
        <v>503</v>
      </c>
      <c r="D2251" s="83" t="s">
        <v>504</v>
      </c>
      <c r="E2251" s="84">
        <v>92184</v>
      </c>
      <c r="F2251" s="85">
        <v>24.16</v>
      </c>
      <c r="G2251" s="84">
        <v>217.6</v>
      </c>
      <c r="H2251" s="86">
        <f t="shared" si="140"/>
        <v>4846311.9974400001</v>
      </c>
      <c r="I2251" s="77">
        <f t="shared" si="141"/>
        <v>92184</v>
      </c>
      <c r="J2251" s="77">
        <f t="shared" si="142"/>
        <v>2227165.44</v>
      </c>
      <c r="K2251" s="77">
        <f t="shared" si="143"/>
        <v>0</v>
      </c>
    </row>
    <row r="2252" spans="1:11" s="77" customFormat="1">
      <c r="A2252" s="82">
        <v>2016</v>
      </c>
      <c r="B2252" s="82">
        <v>3943</v>
      </c>
      <c r="C2252" s="83" t="s">
        <v>503</v>
      </c>
      <c r="D2252" s="83" t="s">
        <v>504</v>
      </c>
      <c r="E2252" s="84">
        <v>71881</v>
      </c>
      <c r="F2252" s="85">
        <v>25.13</v>
      </c>
      <c r="G2252" s="84">
        <v>336.4</v>
      </c>
      <c r="H2252" s="86">
        <f t="shared" si="140"/>
        <v>6076627.0989199998</v>
      </c>
      <c r="I2252" s="77">
        <f t="shared" si="141"/>
        <v>71881</v>
      </c>
      <c r="J2252" s="77">
        <f t="shared" si="142"/>
        <v>1806369.53</v>
      </c>
      <c r="K2252" s="77">
        <f t="shared" si="143"/>
        <v>0</v>
      </c>
    </row>
    <row r="2253" spans="1:11" s="77" customFormat="1">
      <c r="A2253" s="82">
        <v>2016</v>
      </c>
      <c r="B2253" s="82">
        <v>3943</v>
      </c>
      <c r="C2253" s="83" t="s">
        <v>503</v>
      </c>
      <c r="D2253" s="83" t="s">
        <v>504</v>
      </c>
      <c r="E2253" s="84">
        <v>4294</v>
      </c>
      <c r="F2253" s="85">
        <v>25.14</v>
      </c>
      <c r="G2253" s="84">
        <v>236.2</v>
      </c>
      <c r="H2253" s="86">
        <f t="shared" si="140"/>
        <v>254980.63992000002</v>
      </c>
      <c r="I2253" s="77">
        <f t="shared" si="141"/>
        <v>4294</v>
      </c>
      <c r="J2253" s="77">
        <f t="shared" si="142"/>
        <v>107951.16</v>
      </c>
      <c r="K2253" s="77">
        <f t="shared" si="143"/>
        <v>0</v>
      </c>
    </row>
    <row r="2254" spans="1:11" s="77" customFormat="1">
      <c r="A2254" s="82">
        <v>2016</v>
      </c>
      <c r="B2254" s="82">
        <v>3944</v>
      </c>
      <c r="C2254" s="83" t="s">
        <v>503</v>
      </c>
      <c r="D2254" s="83" t="s">
        <v>504</v>
      </c>
      <c r="E2254" s="84">
        <v>381350</v>
      </c>
      <c r="F2254" s="85">
        <v>24.81</v>
      </c>
      <c r="G2254" s="84">
        <v>235.2</v>
      </c>
      <c r="H2254" s="86">
        <f t="shared" si="140"/>
        <v>22252962.311999999</v>
      </c>
      <c r="I2254" s="77">
        <f t="shared" si="141"/>
        <v>381350</v>
      </c>
      <c r="J2254" s="77">
        <f t="shared" si="142"/>
        <v>9461293.5</v>
      </c>
      <c r="K2254" s="77">
        <f t="shared" si="143"/>
        <v>0</v>
      </c>
    </row>
    <row r="2255" spans="1:11" s="77" customFormat="1">
      <c r="A2255" s="82">
        <v>2016</v>
      </c>
      <c r="B2255" s="82">
        <v>3948</v>
      </c>
      <c r="C2255" s="83" t="s">
        <v>503</v>
      </c>
      <c r="D2255" s="83" t="s">
        <v>504</v>
      </c>
      <c r="E2255" s="84">
        <v>7588</v>
      </c>
      <c r="F2255" s="85">
        <v>24.204000000000001</v>
      </c>
      <c r="G2255" s="84">
        <v>228.8</v>
      </c>
      <c r="H2255" s="86">
        <f t="shared" si="140"/>
        <v>420213.97017600003</v>
      </c>
      <c r="I2255" s="77">
        <f t="shared" si="141"/>
        <v>7588</v>
      </c>
      <c r="J2255" s="77">
        <f t="shared" si="142"/>
        <v>183659.95199999999</v>
      </c>
      <c r="K2255" s="77">
        <f t="shared" si="143"/>
        <v>0</v>
      </c>
    </row>
    <row r="2256" spans="1:11" s="77" customFormat="1">
      <c r="A2256" s="82">
        <v>2016</v>
      </c>
      <c r="B2256" s="82">
        <v>3948</v>
      </c>
      <c r="C2256" s="83" t="s">
        <v>503</v>
      </c>
      <c r="D2256" s="83" t="s">
        <v>504</v>
      </c>
      <c r="E2256" s="84">
        <v>16987</v>
      </c>
      <c r="F2256" s="85">
        <v>24.15</v>
      </c>
      <c r="G2256" s="84">
        <v>235.3</v>
      </c>
      <c r="H2256" s="86">
        <f t="shared" si="140"/>
        <v>965285.42564999999</v>
      </c>
      <c r="I2256" s="77">
        <f t="shared" si="141"/>
        <v>16987</v>
      </c>
      <c r="J2256" s="77">
        <f t="shared" si="142"/>
        <v>410236.05</v>
      </c>
      <c r="K2256" s="77">
        <f t="shared" si="143"/>
        <v>0</v>
      </c>
    </row>
    <row r="2257" spans="1:11" s="77" customFormat="1">
      <c r="A2257" s="82">
        <v>2016</v>
      </c>
      <c r="B2257" s="82">
        <v>3948</v>
      </c>
      <c r="C2257" s="83" t="s">
        <v>503</v>
      </c>
      <c r="D2257" s="83" t="s">
        <v>504</v>
      </c>
      <c r="E2257" s="84">
        <v>16987</v>
      </c>
      <c r="F2257" s="85">
        <v>24.15</v>
      </c>
      <c r="G2257" s="84">
        <v>235.3</v>
      </c>
      <c r="H2257" s="86">
        <f t="shared" si="140"/>
        <v>965285.42564999999</v>
      </c>
      <c r="I2257" s="77">
        <f t="shared" si="141"/>
        <v>16987</v>
      </c>
      <c r="J2257" s="77">
        <f t="shared" si="142"/>
        <v>410236.05</v>
      </c>
      <c r="K2257" s="77">
        <f t="shared" si="143"/>
        <v>0</v>
      </c>
    </row>
    <row r="2258" spans="1:11" s="77" customFormat="1">
      <c r="A2258" s="82">
        <v>2016</v>
      </c>
      <c r="B2258" s="82">
        <v>3948</v>
      </c>
      <c r="C2258" s="83" t="s">
        <v>503</v>
      </c>
      <c r="D2258" s="83" t="s">
        <v>504</v>
      </c>
      <c r="E2258" s="84">
        <v>31249</v>
      </c>
      <c r="F2258" s="85">
        <v>24.05</v>
      </c>
      <c r="G2258" s="84">
        <v>271.7</v>
      </c>
      <c r="H2258" s="86">
        <f t="shared" si="140"/>
        <v>2041929.9686500002</v>
      </c>
      <c r="I2258" s="77">
        <f t="shared" si="141"/>
        <v>31249</v>
      </c>
      <c r="J2258" s="77">
        <f t="shared" si="142"/>
        <v>751538.45000000007</v>
      </c>
      <c r="K2258" s="77">
        <f t="shared" si="143"/>
        <v>0</v>
      </c>
    </row>
    <row r="2259" spans="1:11" s="77" customFormat="1">
      <c r="A2259" s="82">
        <v>2016</v>
      </c>
      <c r="B2259" s="82">
        <v>3948</v>
      </c>
      <c r="C2259" s="83" t="s">
        <v>503</v>
      </c>
      <c r="D2259" s="83" t="s">
        <v>504</v>
      </c>
      <c r="E2259" s="84">
        <v>31249</v>
      </c>
      <c r="F2259" s="85">
        <v>24.05</v>
      </c>
      <c r="G2259" s="84">
        <v>271.7</v>
      </c>
      <c r="H2259" s="86">
        <f t="shared" si="140"/>
        <v>2041929.9686500002</v>
      </c>
      <c r="I2259" s="77">
        <f t="shared" si="141"/>
        <v>31249</v>
      </c>
      <c r="J2259" s="77">
        <f t="shared" si="142"/>
        <v>751538.45000000007</v>
      </c>
      <c r="K2259" s="77">
        <f t="shared" si="143"/>
        <v>0</v>
      </c>
    </row>
    <row r="2260" spans="1:11" s="77" customFormat="1">
      <c r="A2260" s="82">
        <v>2016</v>
      </c>
      <c r="B2260" s="82">
        <v>3948</v>
      </c>
      <c r="C2260" s="83" t="s">
        <v>503</v>
      </c>
      <c r="D2260" s="83" t="s">
        <v>504</v>
      </c>
      <c r="E2260" s="84">
        <v>227439</v>
      </c>
      <c r="F2260" s="85">
        <v>24.966000000000001</v>
      </c>
      <c r="G2260" s="84">
        <v>216.4</v>
      </c>
      <c r="H2260" s="86">
        <f t="shared" si="140"/>
        <v>12287715.848136002</v>
      </c>
      <c r="I2260" s="77">
        <f t="shared" si="141"/>
        <v>227439</v>
      </c>
      <c r="J2260" s="77">
        <f t="shared" si="142"/>
        <v>5678242.074</v>
      </c>
      <c r="K2260" s="77">
        <f t="shared" si="143"/>
        <v>0</v>
      </c>
    </row>
    <row r="2261" spans="1:11" s="77" customFormat="1">
      <c r="A2261" s="82">
        <v>2016</v>
      </c>
      <c r="B2261" s="82">
        <v>3948</v>
      </c>
      <c r="C2261" s="83" t="s">
        <v>503</v>
      </c>
      <c r="D2261" s="83" t="s">
        <v>504</v>
      </c>
      <c r="E2261" s="84">
        <v>15994</v>
      </c>
      <c r="F2261" s="85">
        <v>24.358000000000001</v>
      </c>
      <c r="G2261" s="84">
        <v>187.3</v>
      </c>
      <c r="H2261" s="86">
        <f t="shared" si="140"/>
        <v>729686.80879600008</v>
      </c>
      <c r="I2261" s="77">
        <f t="shared" si="141"/>
        <v>15994</v>
      </c>
      <c r="J2261" s="77">
        <f t="shared" si="142"/>
        <v>389581.85200000001</v>
      </c>
      <c r="K2261" s="77">
        <f t="shared" si="143"/>
        <v>0</v>
      </c>
    </row>
    <row r="2262" spans="1:11" s="77" customFormat="1">
      <c r="A2262" s="82">
        <v>2016</v>
      </c>
      <c r="B2262" s="82">
        <v>3948</v>
      </c>
      <c r="C2262" s="83" t="s">
        <v>503</v>
      </c>
      <c r="D2262" s="83" t="s">
        <v>504</v>
      </c>
      <c r="E2262" s="84">
        <v>15994</v>
      </c>
      <c r="F2262" s="85">
        <v>24.358000000000001</v>
      </c>
      <c r="G2262" s="84">
        <v>187.3</v>
      </c>
      <c r="H2262" s="86">
        <f t="shared" si="140"/>
        <v>729686.80879600008</v>
      </c>
      <c r="I2262" s="77">
        <f t="shared" si="141"/>
        <v>15994</v>
      </c>
      <c r="J2262" s="77">
        <f t="shared" si="142"/>
        <v>389581.85200000001</v>
      </c>
      <c r="K2262" s="77">
        <f t="shared" si="143"/>
        <v>0</v>
      </c>
    </row>
    <row r="2263" spans="1:11" s="77" customFormat="1">
      <c r="A2263" s="82">
        <v>2016</v>
      </c>
      <c r="B2263" s="82">
        <v>3954</v>
      </c>
      <c r="C2263" s="83" t="s">
        <v>503</v>
      </c>
      <c r="D2263" s="83" t="s">
        <v>504</v>
      </c>
      <c r="E2263" s="84">
        <v>7959</v>
      </c>
      <c r="F2263" s="85">
        <v>22.356999999999999</v>
      </c>
      <c r="G2263" s="84">
        <v>230.9</v>
      </c>
      <c r="H2263" s="86">
        <f t="shared" si="140"/>
        <v>410861.98916700005</v>
      </c>
      <c r="I2263" s="77">
        <f t="shared" si="141"/>
        <v>7959</v>
      </c>
      <c r="J2263" s="77">
        <f t="shared" si="142"/>
        <v>177939.36299999998</v>
      </c>
      <c r="K2263" s="77">
        <f t="shared" si="143"/>
        <v>0</v>
      </c>
    </row>
    <row r="2264" spans="1:11" s="77" customFormat="1">
      <c r="A2264" s="82">
        <v>2016</v>
      </c>
      <c r="B2264" s="82">
        <v>3954</v>
      </c>
      <c r="C2264" s="83" t="s">
        <v>503</v>
      </c>
      <c r="D2264" s="83" t="s">
        <v>504</v>
      </c>
      <c r="E2264" s="84">
        <v>26199</v>
      </c>
      <c r="F2264" s="85">
        <v>25.428999999999998</v>
      </c>
      <c r="G2264" s="84">
        <v>318.10000000000002</v>
      </c>
      <c r="H2264" s="86">
        <f t="shared" si="140"/>
        <v>2119227.9141509999</v>
      </c>
      <c r="I2264" s="77">
        <f t="shared" si="141"/>
        <v>26199</v>
      </c>
      <c r="J2264" s="77">
        <f t="shared" si="142"/>
        <v>666214.37099999993</v>
      </c>
      <c r="K2264" s="77">
        <f t="shared" si="143"/>
        <v>0</v>
      </c>
    </row>
    <row r="2265" spans="1:11" s="77" customFormat="1">
      <c r="A2265" s="82">
        <v>2016</v>
      </c>
      <c r="B2265" s="82">
        <v>3954</v>
      </c>
      <c r="C2265" s="83" t="s">
        <v>503</v>
      </c>
      <c r="D2265" s="83" t="s">
        <v>504</v>
      </c>
      <c r="E2265" s="84">
        <v>4382</v>
      </c>
      <c r="F2265" s="85">
        <v>21.93</v>
      </c>
      <c r="G2265" s="84">
        <v>235.1</v>
      </c>
      <c r="H2265" s="86">
        <f t="shared" si="140"/>
        <v>225924.65826</v>
      </c>
      <c r="I2265" s="77">
        <f t="shared" si="141"/>
        <v>4382</v>
      </c>
      <c r="J2265" s="77">
        <f t="shared" si="142"/>
        <v>96097.26</v>
      </c>
      <c r="K2265" s="77">
        <f t="shared" si="143"/>
        <v>0</v>
      </c>
    </row>
    <row r="2266" spans="1:11" s="77" customFormat="1">
      <c r="A2266" s="82">
        <v>2016</v>
      </c>
      <c r="B2266" s="82">
        <v>3954</v>
      </c>
      <c r="C2266" s="83" t="s">
        <v>503</v>
      </c>
      <c r="D2266" s="83" t="s">
        <v>504</v>
      </c>
      <c r="E2266" s="84">
        <v>21169</v>
      </c>
      <c r="F2266" s="85">
        <v>23.541</v>
      </c>
      <c r="G2266" s="84">
        <v>234.3</v>
      </c>
      <c r="H2266" s="86">
        <f t="shared" si="140"/>
        <v>1167609.2821470001</v>
      </c>
      <c r="I2266" s="77">
        <f t="shared" si="141"/>
        <v>21169</v>
      </c>
      <c r="J2266" s="77">
        <f t="shared" si="142"/>
        <v>498339.429</v>
      </c>
      <c r="K2266" s="77">
        <f t="shared" si="143"/>
        <v>0</v>
      </c>
    </row>
    <row r="2267" spans="1:11" s="77" customFormat="1">
      <c r="A2267" s="82">
        <v>2016</v>
      </c>
      <c r="B2267" s="82">
        <v>3954</v>
      </c>
      <c r="C2267" s="83" t="s">
        <v>503</v>
      </c>
      <c r="D2267" s="83" t="s">
        <v>504</v>
      </c>
      <c r="E2267" s="84">
        <v>18101</v>
      </c>
      <c r="F2267" s="85">
        <v>26.181000000000001</v>
      </c>
      <c r="G2267" s="84">
        <v>209.8</v>
      </c>
      <c r="H2267" s="86">
        <f t="shared" si="140"/>
        <v>994246.98553800024</v>
      </c>
      <c r="I2267" s="77">
        <f t="shared" si="141"/>
        <v>18101</v>
      </c>
      <c r="J2267" s="77">
        <f t="shared" si="142"/>
        <v>473902.28100000002</v>
      </c>
      <c r="K2267" s="77">
        <f t="shared" si="143"/>
        <v>0</v>
      </c>
    </row>
    <row r="2268" spans="1:11" s="77" customFormat="1">
      <c r="A2268" s="82">
        <v>2016</v>
      </c>
      <c r="B2268" s="82">
        <v>3954</v>
      </c>
      <c r="C2268" s="83" t="s">
        <v>503</v>
      </c>
      <c r="D2268" s="83" t="s">
        <v>504</v>
      </c>
      <c r="E2268" s="84">
        <v>26956</v>
      </c>
      <c r="F2268" s="85">
        <v>26.018999999999998</v>
      </c>
      <c r="G2268" s="84">
        <v>285.2</v>
      </c>
      <c r="H2268" s="86">
        <f t="shared" si="140"/>
        <v>2000302.003728</v>
      </c>
      <c r="I2268" s="77">
        <f t="shared" si="141"/>
        <v>26956</v>
      </c>
      <c r="J2268" s="77">
        <f t="shared" si="142"/>
        <v>701368.16399999999</v>
      </c>
      <c r="K2268" s="77">
        <f t="shared" si="143"/>
        <v>0</v>
      </c>
    </row>
    <row r="2269" spans="1:11" s="77" customFormat="1">
      <c r="A2269" s="82">
        <v>2016</v>
      </c>
      <c r="B2269" s="82">
        <v>3954</v>
      </c>
      <c r="C2269" s="83" t="s">
        <v>503</v>
      </c>
      <c r="D2269" s="83" t="s">
        <v>504</v>
      </c>
      <c r="E2269" s="84">
        <v>160627</v>
      </c>
      <c r="F2269" s="85">
        <v>24.093</v>
      </c>
      <c r="G2269" s="84">
        <v>310.39999999999998</v>
      </c>
      <c r="H2269" s="86">
        <f t="shared" si="140"/>
        <v>12012437.509343999</v>
      </c>
      <c r="I2269" s="77">
        <f t="shared" si="141"/>
        <v>160627</v>
      </c>
      <c r="J2269" s="77">
        <f t="shared" si="142"/>
        <v>3869986.3110000002</v>
      </c>
      <c r="K2269" s="77">
        <f t="shared" si="143"/>
        <v>0</v>
      </c>
    </row>
    <row r="2270" spans="1:11" s="77" customFormat="1">
      <c r="A2270" s="82">
        <v>2016</v>
      </c>
      <c r="B2270" s="82">
        <v>3954</v>
      </c>
      <c r="C2270" s="83" t="s">
        <v>503</v>
      </c>
      <c r="D2270" s="83" t="s">
        <v>504</v>
      </c>
      <c r="E2270" s="84">
        <v>8891</v>
      </c>
      <c r="F2270" s="85">
        <v>26.515999999999998</v>
      </c>
      <c r="G2270" s="84">
        <v>204.5</v>
      </c>
      <c r="H2270" s="86">
        <f t="shared" si="140"/>
        <v>482116.43101999996</v>
      </c>
      <c r="I2270" s="77">
        <f t="shared" si="141"/>
        <v>8891</v>
      </c>
      <c r="J2270" s="77">
        <f t="shared" si="142"/>
        <v>235753.75599999999</v>
      </c>
      <c r="K2270" s="77">
        <f t="shared" si="143"/>
        <v>0</v>
      </c>
    </row>
    <row r="2271" spans="1:11" s="77" customFormat="1">
      <c r="A2271" s="82">
        <v>2016</v>
      </c>
      <c r="B2271" s="82">
        <v>4050</v>
      </c>
      <c r="C2271" s="83" t="s">
        <v>513</v>
      </c>
      <c r="D2271" s="83" t="s">
        <v>504</v>
      </c>
      <c r="E2271" s="84">
        <v>15225</v>
      </c>
      <c r="F2271" s="85">
        <v>18.231999999999999</v>
      </c>
      <c r="G2271" s="84">
        <v>212.8</v>
      </c>
      <c r="H2271" s="86">
        <f t="shared" si="140"/>
        <v>590694.9216</v>
      </c>
      <c r="I2271" s="77">
        <f t="shared" si="141"/>
        <v>15225</v>
      </c>
      <c r="J2271" s="77">
        <f t="shared" si="142"/>
        <v>277582.2</v>
      </c>
      <c r="K2271" s="77">
        <f t="shared" si="143"/>
        <v>0</v>
      </c>
    </row>
    <row r="2272" spans="1:11" s="77" customFormat="1">
      <c r="A2272" s="82">
        <v>2016</v>
      </c>
      <c r="B2272" s="82">
        <v>4050</v>
      </c>
      <c r="C2272" s="83" t="s">
        <v>513</v>
      </c>
      <c r="D2272" s="83" t="s">
        <v>504</v>
      </c>
      <c r="E2272" s="84">
        <v>15223</v>
      </c>
      <c r="F2272" s="85">
        <v>18.170000000000002</v>
      </c>
      <c r="G2272" s="84">
        <v>228.2</v>
      </c>
      <c r="H2272" s="86">
        <f t="shared" si="140"/>
        <v>631205.55862000003</v>
      </c>
      <c r="I2272" s="77">
        <f t="shared" si="141"/>
        <v>15223</v>
      </c>
      <c r="J2272" s="77">
        <f t="shared" si="142"/>
        <v>276601.91000000003</v>
      </c>
      <c r="K2272" s="77">
        <f t="shared" si="143"/>
        <v>0</v>
      </c>
    </row>
    <row r="2273" spans="1:11" s="77" customFormat="1">
      <c r="A2273" s="82">
        <v>2016</v>
      </c>
      <c r="B2273" s="82">
        <v>4050</v>
      </c>
      <c r="C2273" s="83" t="s">
        <v>513</v>
      </c>
      <c r="D2273" s="83" t="s">
        <v>504</v>
      </c>
      <c r="E2273" s="84">
        <v>30090</v>
      </c>
      <c r="F2273" s="85">
        <v>17.962</v>
      </c>
      <c r="G2273" s="84">
        <v>211.8</v>
      </c>
      <c r="H2273" s="86">
        <f t="shared" si="140"/>
        <v>1144729.39644</v>
      </c>
      <c r="I2273" s="77">
        <f t="shared" si="141"/>
        <v>30090</v>
      </c>
      <c r="J2273" s="77">
        <f t="shared" si="142"/>
        <v>540476.57999999996</v>
      </c>
      <c r="K2273" s="77">
        <f t="shared" si="143"/>
        <v>0</v>
      </c>
    </row>
    <row r="2274" spans="1:11" s="77" customFormat="1">
      <c r="A2274" s="82">
        <v>2016</v>
      </c>
      <c r="B2274" s="82">
        <v>4050</v>
      </c>
      <c r="C2274" s="83" t="s">
        <v>513</v>
      </c>
      <c r="D2274" s="83" t="s">
        <v>504</v>
      </c>
      <c r="E2274" s="84">
        <v>44103</v>
      </c>
      <c r="F2274" s="85">
        <v>16.776</v>
      </c>
      <c r="G2274" s="84">
        <v>231.6</v>
      </c>
      <c r="H2274" s="86">
        <f t="shared" si="140"/>
        <v>1713543.3852479998</v>
      </c>
      <c r="I2274" s="77">
        <f t="shared" si="141"/>
        <v>44103</v>
      </c>
      <c r="J2274" s="77">
        <f t="shared" si="142"/>
        <v>739871.92799999996</v>
      </c>
      <c r="K2274" s="77">
        <f t="shared" si="143"/>
        <v>0</v>
      </c>
    </row>
    <row r="2275" spans="1:11" s="77" customFormat="1">
      <c r="A2275" s="82">
        <v>2016</v>
      </c>
      <c r="B2275" s="82">
        <v>4050</v>
      </c>
      <c r="C2275" s="83" t="s">
        <v>513</v>
      </c>
      <c r="D2275" s="83" t="s">
        <v>504</v>
      </c>
      <c r="E2275" s="84">
        <v>29931</v>
      </c>
      <c r="F2275" s="85">
        <v>18.074000000000002</v>
      </c>
      <c r="G2275" s="84">
        <v>228</v>
      </c>
      <c r="H2275" s="86">
        <f t="shared" si="140"/>
        <v>1233418.19832</v>
      </c>
      <c r="I2275" s="77">
        <f t="shared" si="141"/>
        <v>29931</v>
      </c>
      <c r="J2275" s="77">
        <f t="shared" si="142"/>
        <v>540972.89400000009</v>
      </c>
      <c r="K2275" s="77">
        <f t="shared" si="143"/>
        <v>0</v>
      </c>
    </row>
    <row r="2276" spans="1:11" s="77" customFormat="1">
      <c r="A2276" s="82">
        <v>2016</v>
      </c>
      <c r="B2276" s="82">
        <v>4078</v>
      </c>
      <c r="C2276" s="83" t="s">
        <v>513</v>
      </c>
      <c r="D2276" s="83" t="s">
        <v>504</v>
      </c>
      <c r="E2276" s="84">
        <v>50456</v>
      </c>
      <c r="F2276" s="85">
        <v>18.100000000000001</v>
      </c>
      <c r="G2276" s="84">
        <v>229.7</v>
      </c>
      <c r="H2276" s="86">
        <f t="shared" si="140"/>
        <v>2097743.5192</v>
      </c>
      <c r="I2276" s="77">
        <f t="shared" si="141"/>
        <v>50456</v>
      </c>
      <c r="J2276" s="77">
        <f t="shared" si="142"/>
        <v>913253.60000000009</v>
      </c>
      <c r="K2276" s="77">
        <f t="shared" si="143"/>
        <v>0</v>
      </c>
    </row>
    <row r="2277" spans="1:11" s="77" customFormat="1">
      <c r="A2277" s="82">
        <v>2016</v>
      </c>
      <c r="B2277" s="82">
        <v>4078</v>
      </c>
      <c r="C2277" s="83" t="s">
        <v>513</v>
      </c>
      <c r="D2277" s="83" t="s">
        <v>504</v>
      </c>
      <c r="E2277" s="84">
        <v>33799</v>
      </c>
      <c r="F2277" s="85">
        <v>17.7</v>
      </c>
      <c r="G2277" s="84">
        <v>238.3</v>
      </c>
      <c r="H2277" s="86">
        <f t="shared" si="140"/>
        <v>1425611.4009</v>
      </c>
      <c r="I2277" s="77">
        <f t="shared" si="141"/>
        <v>33799</v>
      </c>
      <c r="J2277" s="77">
        <f t="shared" si="142"/>
        <v>598242.29999999993</v>
      </c>
      <c r="K2277" s="77">
        <f t="shared" si="143"/>
        <v>0</v>
      </c>
    </row>
    <row r="2278" spans="1:11" s="77" customFormat="1">
      <c r="A2278" s="82">
        <v>2016</v>
      </c>
      <c r="B2278" s="82">
        <v>4078</v>
      </c>
      <c r="C2278" s="83" t="s">
        <v>513</v>
      </c>
      <c r="D2278" s="83" t="s">
        <v>504</v>
      </c>
      <c r="E2278" s="84">
        <v>67353</v>
      </c>
      <c r="F2278" s="85">
        <v>17.66</v>
      </c>
      <c r="G2278" s="84">
        <v>236.6</v>
      </c>
      <c r="H2278" s="86">
        <f t="shared" si="140"/>
        <v>2814248.11668</v>
      </c>
      <c r="I2278" s="77">
        <f t="shared" si="141"/>
        <v>67353</v>
      </c>
      <c r="J2278" s="77">
        <f t="shared" si="142"/>
        <v>1189453.98</v>
      </c>
      <c r="K2278" s="77">
        <f t="shared" si="143"/>
        <v>0</v>
      </c>
    </row>
    <row r="2279" spans="1:11" s="77" customFormat="1">
      <c r="A2279" s="82">
        <v>2016</v>
      </c>
      <c r="B2279" s="82">
        <v>4125</v>
      </c>
      <c r="C2279" s="83" t="s">
        <v>503</v>
      </c>
      <c r="D2279" s="83" t="s">
        <v>504</v>
      </c>
      <c r="E2279" s="84">
        <v>507</v>
      </c>
      <c r="F2279" s="85">
        <v>21.8</v>
      </c>
      <c r="G2279" s="84">
        <v>304</v>
      </c>
      <c r="H2279" s="86">
        <f t="shared" si="140"/>
        <v>33599.904000000002</v>
      </c>
      <c r="I2279" s="77">
        <f t="shared" si="141"/>
        <v>507</v>
      </c>
      <c r="J2279" s="77">
        <f t="shared" si="142"/>
        <v>11052.6</v>
      </c>
      <c r="K2279" s="77">
        <f t="shared" si="143"/>
        <v>0</v>
      </c>
    </row>
    <row r="2280" spans="1:11" s="77" customFormat="1">
      <c r="A2280" s="82">
        <v>2016</v>
      </c>
      <c r="B2280" s="82">
        <v>4143</v>
      </c>
      <c r="C2280" s="83" t="s">
        <v>513</v>
      </c>
      <c r="D2280" s="83" t="s">
        <v>504</v>
      </c>
      <c r="E2280" s="84">
        <v>36495</v>
      </c>
      <c r="F2280" s="85">
        <v>17.294</v>
      </c>
      <c r="G2280" s="84">
        <v>274.7</v>
      </c>
      <c r="H2280" s="86">
        <f t="shared" si="140"/>
        <v>1733754.0239099998</v>
      </c>
      <c r="I2280" s="77">
        <f t="shared" si="141"/>
        <v>36495</v>
      </c>
      <c r="J2280" s="77">
        <f t="shared" si="142"/>
        <v>631144.53</v>
      </c>
      <c r="K2280" s="77">
        <f t="shared" si="143"/>
        <v>0</v>
      </c>
    </row>
    <row r="2281" spans="1:11" s="77" customFormat="1">
      <c r="A2281" s="82">
        <v>2016</v>
      </c>
      <c r="B2281" s="82">
        <v>4158</v>
      </c>
      <c r="C2281" s="83" t="s">
        <v>513</v>
      </c>
      <c r="D2281" s="83" t="s">
        <v>504</v>
      </c>
      <c r="E2281" s="84">
        <v>224787</v>
      </c>
      <c r="F2281" s="85">
        <v>15.97</v>
      </c>
      <c r="G2281" s="84">
        <v>100.1</v>
      </c>
      <c r="H2281" s="86">
        <f t="shared" si="140"/>
        <v>3593438.2383899996</v>
      </c>
      <c r="I2281" s="77">
        <f t="shared" si="141"/>
        <v>224787</v>
      </c>
      <c r="J2281" s="77">
        <f t="shared" si="142"/>
        <v>3589848.39</v>
      </c>
      <c r="K2281" s="77">
        <f t="shared" si="143"/>
        <v>0</v>
      </c>
    </row>
    <row r="2282" spans="1:11" s="77" customFormat="1">
      <c r="A2282" s="82">
        <v>2016</v>
      </c>
      <c r="B2282" s="82">
        <v>4158</v>
      </c>
      <c r="C2282" s="83" t="s">
        <v>513</v>
      </c>
      <c r="D2282" s="83" t="s">
        <v>504</v>
      </c>
      <c r="E2282" s="84">
        <v>79241</v>
      </c>
      <c r="F2282" s="85">
        <v>16.706</v>
      </c>
      <c r="G2282" s="84">
        <v>103.1</v>
      </c>
      <c r="H2282" s="86">
        <f t="shared" si="140"/>
        <v>1364837.9505259998</v>
      </c>
      <c r="I2282" s="77">
        <f t="shared" si="141"/>
        <v>79241</v>
      </c>
      <c r="J2282" s="77">
        <f t="shared" si="142"/>
        <v>1323800.1459999999</v>
      </c>
      <c r="K2282" s="77">
        <f t="shared" si="143"/>
        <v>0</v>
      </c>
    </row>
    <row r="2283" spans="1:11" s="77" customFormat="1">
      <c r="A2283" s="82">
        <v>2016</v>
      </c>
      <c r="B2283" s="82">
        <v>4162</v>
      </c>
      <c r="C2283" s="83" t="s">
        <v>513</v>
      </c>
      <c r="D2283" s="83" t="s">
        <v>504</v>
      </c>
      <c r="E2283" s="84">
        <v>224324</v>
      </c>
      <c r="F2283" s="85">
        <v>20.376000000000001</v>
      </c>
      <c r="G2283" s="84">
        <v>219</v>
      </c>
      <c r="H2283" s="86">
        <f t="shared" si="140"/>
        <v>10010108.55456</v>
      </c>
      <c r="I2283" s="77">
        <f t="shared" si="141"/>
        <v>224324</v>
      </c>
      <c r="J2283" s="77">
        <f t="shared" si="142"/>
        <v>4570825.824</v>
      </c>
      <c r="K2283" s="77">
        <f t="shared" si="143"/>
        <v>0</v>
      </c>
    </row>
    <row r="2284" spans="1:11" s="77" customFormat="1">
      <c r="A2284" s="82">
        <v>2016</v>
      </c>
      <c r="B2284" s="82">
        <v>4271</v>
      </c>
      <c r="C2284" s="83" t="s">
        <v>513</v>
      </c>
      <c r="D2284" s="83" t="s">
        <v>504</v>
      </c>
      <c r="E2284" s="84">
        <v>29929</v>
      </c>
      <c r="F2284" s="85">
        <v>17.492000000000001</v>
      </c>
      <c r="G2284" s="84">
        <v>229.8</v>
      </c>
      <c r="H2284" s="86">
        <f t="shared" si="140"/>
        <v>1203044.5202640002</v>
      </c>
      <c r="I2284" s="77">
        <f t="shared" si="141"/>
        <v>29929</v>
      </c>
      <c r="J2284" s="77">
        <f t="shared" si="142"/>
        <v>523518.06800000003</v>
      </c>
      <c r="K2284" s="77">
        <f t="shared" si="143"/>
        <v>0</v>
      </c>
    </row>
    <row r="2285" spans="1:11" s="77" customFormat="1">
      <c r="A2285" s="82">
        <v>2016</v>
      </c>
      <c r="B2285" s="82">
        <v>4271</v>
      </c>
      <c r="C2285" s="83" t="s">
        <v>513</v>
      </c>
      <c r="D2285" s="83" t="s">
        <v>504</v>
      </c>
      <c r="E2285" s="84">
        <v>30073</v>
      </c>
      <c r="F2285" s="85">
        <v>17.896000000000001</v>
      </c>
      <c r="G2285" s="84">
        <v>213.2</v>
      </c>
      <c r="H2285" s="86">
        <f t="shared" si="140"/>
        <v>1147413.4218559999</v>
      </c>
      <c r="I2285" s="77">
        <f t="shared" si="141"/>
        <v>30073</v>
      </c>
      <c r="J2285" s="77">
        <f t="shared" si="142"/>
        <v>538186.40800000005</v>
      </c>
      <c r="K2285" s="77">
        <f t="shared" si="143"/>
        <v>0</v>
      </c>
    </row>
    <row r="2286" spans="1:11" s="77" customFormat="1">
      <c r="A2286" s="82">
        <v>2016</v>
      </c>
      <c r="B2286" s="82">
        <v>4941</v>
      </c>
      <c r="C2286" s="83" t="s">
        <v>503</v>
      </c>
      <c r="D2286" s="83" t="s">
        <v>504</v>
      </c>
      <c r="E2286" s="84">
        <v>237447</v>
      </c>
      <c r="F2286" s="85">
        <v>21.5</v>
      </c>
      <c r="G2286" s="84">
        <v>238.4</v>
      </c>
      <c r="H2286" s="86">
        <f t="shared" si="140"/>
        <v>12170583.432</v>
      </c>
      <c r="I2286" s="77">
        <f t="shared" si="141"/>
        <v>237447</v>
      </c>
      <c r="J2286" s="77">
        <f t="shared" si="142"/>
        <v>5105110.5</v>
      </c>
      <c r="K2286" s="77">
        <f t="shared" si="143"/>
        <v>0</v>
      </c>
    </row>
    <row r="2287" spans="1:11" s="77" customFormat="1">
      <c r="A2287" s="82">
        <v>2016</v>
      </c>
      <c r="B2287" s="82">
        <v>6002</v>
      </c>
      <c r="C2287" s="83" t="s">
        <v>513</v>
      </c>
      <c r="D2287" s="83" t="s">
        <v>504</v>
      </c>
      <c r="E2287" s="84">
        <v>128493</v>
      </c>
      <c r="F2287" s="85">
        <v>17.782</v>
      </c>
      <c r="G2287" s="84">
        <v>145.69999999999999</v>
      </c>
      <c r="H2287" s="86">
        <f t="shared" si="140"/>
        <v>3329044.7003819998</v>
      </c>
      <c r="I2287" s="77">
        <f t="shared" si="141"/>
        <v>128493</v>
      </c>
      <c r="J2287" s="77">
        <f t="shared" si="142"/>
        <v>2284862.5260000001</v>
      </c>
      <c r="K2287" s="77">
        <f t="shared" si="143"/>
        <v>0</v>
      </c>
    </row>
    <row r="2288" spans="1:11" s="77" customFormat="1">
      <c r="A2288" s="82">
        <v>2016</v>
      </c>
      <c r="B2288" s="82">
        <v>6002</v>
      </c>
      <c r="C2288" s="83" t="s">
        <v>513</v>
      </c>
      <c r="D2288" s="83" t="s">
        <v>504</v>
      </c>
      <c r="E2288" s="84">
        <v>192623</v>
      </c>
      <c r="F2288" s="85">
        <v>17.984000000000002</v>
      </c>
      <c r="G2288" s="84">
        <v>163.69999999999999</v>
      </c>
      <c r="H2288" s="86">
        <f t="shared" si="140"/>
        <v>5670784.1363840001</v>
      </c>
      <c r="I2288" s="77">
        <f t="shared" si="141"/>
        <v>192623</v>
      </c>
      <c r="J2288" s="77">
        <f t="shared" si="142"/>
        <v>3464132.0320000001</v>
      </c>
      <c r="K2288" s="77">
        <f t="shared" si="143"/>
        <v>0</v>
      </c>
    </row>
    <row r="2289" spans="1:11" s="77" customFormat="1">
      <c r="A2289" s="82">
        <v>2016</v>
      </c>
      <c r="B2289" s="82">
        <v>6002</v>
      </c>
      <c r="C2289" s="83" t="s">
        <v>513</v>
      </c>
      <c r="D2289" s="83" t="s">
        <v>504</v>
      </c>
      <c r="E2289" s="84">
        <v>64207</v>
      </c>
      <c r="F2289" s="85">
        <v>18.103999999999999</v>
      </c>
      <c r="G2289" s="84">
        <v>155</v>
      </c>
      <c r="H2289" s="86">
        <f t="shared" si="140"/>
        <v>1801725.4683999999</v>
      </c>
      <c r="I2289" s="77">
        <f t="shared" si="141"/>
        <v>64207</v>
      </c>
      <c r="J2289" s="77">
        <f t="shared" si="142"/>
        <v>1162403.5279999999</v>
      </c>
      <c r="K2289" s="77">
        <f t="shared" si="143"/>
        <v>0</v>
      </c>
    </row>
    <row r="2290" spans="1:11" s="77" customFormat="1">
      <c r="A2290" s="82">
        <v>2016</v>
      </c>
      <c r="B2290" s="82">
        <v>6002</v>
      </c>
      <c r="C2290" s="83" t="s">
        <v>513</v>
      </c>
      <c r="D2290" s="83" t="s">
        <v>504</v>
      </c>
      <c r="E2290" s="84">
        <v>32026</v>
      </c>
      <c r="F2290" s="85">
        <v>17.898</v>
      </c>
      <c r="G2290" s="84">
        <v>140.19999999999999</v>
      </c>
      <c r="H2290" s="86">
        <f t="shared" si="140"/>
        <v>803628.28989599994</v>
      </c>
      <c r="I2290" s="77">
        <f t="shared" si="141"/>
        <v>32026</v>
      </c>
      <c r="J2290" s="77">
        <f t="shared" si="142"/>
        <v>573201.348</v>
      </c>
      <c r="K2290" s="77">
        <f t="shared" si="143"/>
        <v>0</v>
      </c>
    </row>
    <row r="2291" spans="1:11" s="77" customFormat="1">
      <c r="A2291" s="82">
        <v>2016</v>
      </c>
      <c r="B2291" s="82">
        <v>6002</v>
      </c>
      <c r="C2291" s="83" t="s">
        <v>513</v>
      </c>
      <c r="D2291" s="83" t="s">
        <v>504</v>
      </c>
      <c r="E2291" s="84">
        <v>287629</v>
      </c>
      <c r="F2291" s="85">
        <v>17.867999999999999</v>
      </c>
      <c r="G2291" s="84">
        <v>158.1</v>
      </c>
      <c r="H2291" s="86">
        <f t="shared" si="140"/>
        <v>8125320.210731999</v>
      </c>
      <c r="I2291" s="77">
        <f t="shared" si="141"/>
        <v>287629</v>
      </c>
      <c r="J2291" s="77">
        <f t="shared" si="142"/>
        <v>5139354.9719999991</v>
      </c>
      <c r="K2291" s="77">
        <f t="shared" si="143"/>
        <v>0</v>
      </c>
    </row>
    <row r="2292" spans="1:11" s="77" customFormat="1">
      <c r="A2292" s="82">
        <v>2016</v>
      </c>
      <c r="B2292" s="82">
        <v>6004</v>
      </c>
      <c r="C2292" s="83" t="s">
        <v>503</v>
      </c>
      <c r="D2292" s="83" t="s">
        <v>504</v>
      </c>
      <c r="E2292" s="84">
        <v>188277</v>
      </c>
      <c r="F2292" s="85">
        <v>25.01</v>
      </c>
      <c r="G2292" s="84" t="s">
        <v>514</v>
      </c>
      <c r="H2292" s="86" t="str">
        <f t="shared" si="140"/>
        <v/>
      </c>
      <c r="I2292" s="77" t="str">
        <f t="shared" si="141"/>
        <v/>
      </c>
      <c r="J2292" s="77" t="str">
        <f t="shared" si="142"/>
        <v/>
      </c>
      <c r="K2292" s="77">
        <f t="shared" si="143"/>
        <v>0</v>
      </c>
    </row>
    <row r="2293" spans="1:11" s="77" customFormat="1">
      <c r="A2293" s="82">
        <v>2016</v>
      </c>
      <c r="B2293" s="82">
        <v>6004</v>
      </c>
      <c r="C2293" s="83" t="s">
        <v>503</v>
      </c>
      <c r="D2293" s="83" t="s">
        <v>504</v>
      </c>
      <c r="E2293" s="84">
        <v>26249</v>
      </c>
      <c r="F2293" s="85">
        <v>25.21</v>
      </c>
      <c r="G2293" s="84" t="s">
        <v>514</v>
      </c>
      <c r="H2293" s="86" t="str">
        <f t="shared" si="140"/>
        <v/>
      </c>
      <c r="I2293" s="77" t="str">
        <f t="shared" si="141"/>
        <v/>
      </c>
      <c r="J2293" s="77" t="str">
        <f t="shared" si="142"/>
        <v/>
      </c>
      <c r="K2293" s="77">
        <f t="shared" si="143"/>
        <v>0</v>
      </c>
    </row>
    <row r="2294" spans="1:11" s="77" customFormat="1">
      <c r="A2294" s="82">
        <v>2016</v>
      </c>
      <c r="B2294" s="82">
        <v>6009</v>
      </c>
      <c r="C2294" s="83" t="s">
        <v>513</v>
      </c>
      <c r="D2294" s="83" t="s">
        <v>504</v>
      </c>
      <c r="E2294" s="84">
        <v>32957</v>
      </c>
      <c r="F2294" s="85">
        <v>17.989999999999998</v>
      </c>
      <c r="G2294" s="84">
        <v>226.3</v>
      </c>
      <c r="H2294" s="86">
        <f t="shared" si="140"/>
        <v>1341724.6210899998</v>
      </c>
      <c r="I2294" s="77">
        <f t="shared" si="141"/>
        <v>32957</v>
      </c>
      <c r="J2294" s="77">
        <f t="shared" si="142"/>
        <v>592896.42999999993</v>
      </c>
      <c r="K2294" s="77">
        <f t="shared" si="143"/>
        <v>0</v>
      </c>
    </row>
    <row r="2295" spans="1:11" s="77" customFormat="1">
      <c r="A2295" s="82">
        <v>2016</v>
      </c>
      <c r="B2295" s="82">
        <v>6009</v>
      </c>
      <c r="C2295" s="83" t="s">
        <v>513</v>
      </c>
      <c r="D2295" s="83" t="s">
        <v>504</v>
      </c>
      <c r="E2295" s="84">
        <v>32885</v>
      </c>
      <c r="F2295" s="85">
        <v>18.11</v>
      </c>
      <c r="G2295" s="84">
        <v>247.5</v>
      </c>
      <c r="H2295" s="86">
        <f t="shared" si="140"/>
        <v>1473979.6912499999</v>
      </c>
      <c r="I2295" s="77">
        <f t="shared" si="141"/>
        <v>32885</v>
      </c>
      <c r="J2295" s="77">
        <f t="shared" si="142"/>
        <v>595547.35</v>
      </c>
      <c r="K2295" s="77">
        <f t="shared" si="143"/>
        <v>0</v>
      </c>
    </row>
    <row r="2296" spans="1:11" s="77" customFormat="1">
      <c r="A2296" s="82">
        <v>2016</v>
      </c>
      <c r="B2296" s="82">
        <v>6009</v>
      </c>
      <c r="C2296" s="83" t="s">
        <v>513</v>
      </c>
      <c r="D2296" s="83" t="s">
        <v>504</v>
      </c>
      <c r="E2296" s="84">
        <v>47983</v>
      </c>
      <c r="F2296" s="85">
        <v>17.239999999999998</v>
      </c>
      <c r="G2296" s="84">
        <v>235.4</v>
      </c>
      <c r="H2296" s="86">
        <f t="shared" si="140"/>
        <v>1947292.16968</v>
      </c>
      <c r="I2296" s="77">
        <f t="shared" si="141"/>
        <v>47983</v>
      </c>
      <c r="J2296" s="77">
        <f t="shared" si="142"/>
        <v>827226.91999999993</v>
      </c>
      <c r="K2296" s="77">
        <f t="shared" si="143"/>
        <v>0</v>
      </c>
    </row>
    <row r="2297" spans="1:11" s="77" customFormat="1">
      <c r="A2297" s="82">
        <v>2016</v>
      </c>
      <c r="B2297" s="82">
        <v>6009</v>
      </c>
      <c r="C2297" s="83" t="s">
        <v>513</v>
      </c>
      <c r="D2297" s="83" t="s">
        <v>504</v>
      </c>
      <c r="E2297" s="84">
        <v>16468</v>
      </c>
      <c r="F2297" s="85">
        <v>17.53</v>
      </c>
      <c r="G2297" s="84">
        <v>245.4</v>
      </c>
      <c r="H2297" s="86">
        <f t="shared" si="140"/>
        <v>708430.63416000013</v>
      </c>
      <c r="I2297" s="77">
        <f t="shared" si="141"/>
        <v>16468</v>
      </c>
      <c r="J2297" s="77">
        <f t="shared" si="142"/>
        <v>288684.04000000004</v>
      </c>
      <c r="K2297" s="77">
        <f t="shared" si="143"/>
        <v>0</v>
      </c>
    </row>
    <row r="2298" spans="1:11" s="77" customFormat="1">
      <c r="A2298" s="82">
        <v>2016</v>
      </c>
      <c r="B2298" s="82">
        <v>6009</v>
      </c>
      <c r="C2298" s="83" t="s">
        <v>513</v>
      </c>
      <c r="D2298" s="83" t="s">
        <v>504</v>
      </c>
      <c r="E2298" s="84">
        <v>114756</v>
      </c>
      <c r="F2298" s="85">
        <v>16.77</v>
      </c>
      <c r="G2298" s="84">
        <v>240.4</v>
      </c>
      <c r="H2298" s="86">
        <f t="shared" si="140"/>
        <v>4626397.3204799993</v>
      </c>
      <c r="I2298" s="77">
        <f t="shared" si="141"/>
        <v>114756</v>
      </c>
      <c r="J2298" s="77">
        <f t="shared" si="142"/>
        <v>1924458.1199999999</v>
      </c>
      <c r="K2298" s="77">
        <f t="shared" si="143"/>
        <v>0</v>
      </c>
    </row>
    <row r="2299" spans="1:11" s="77" customFormat="1">
      <c r="A2299" s="82">
        <v>2016</v>
      </c>
      <c r="B2299" s="82">
        <v>6009</v>
      </c>
      <c r="C2299" s="83" t="s">
        <v>513</v>
      </c>
      <c r="D2299" s="83" t="s">
        <v>504</v>
      </c>
      <c r="E2299" s="84">
        <v>32870</v>
      </c>
      <c r="F2299" s="85">
        <v>16.68</v>
      </c>
      <c r="G2299" s="84">
        <v>232.1</v>
      </c>
      <c r="H2299" s="86">
        <f t="shared" si="140"/>
        <v>1272538.3835999998</v>
      </c>
      <c r="I2299" s="77">
        <f t="shared" si="141"/>
        <v>32870</v>
      </c>
      <c r="J2299" s="77">
        <f t="shared" si="142"/>
        <v>548271.6</v>
      </c>
      <c r="K2299" s="77">
        <f t="shared" si="143"/>
        <v>0</v>
      </c>
    </row>
    <row r="2300" spans="1:11" s="77" customFormat="1">
      <c r="A2300" s="82">
        <v>2016</v>
      </c>
      <c r="B2300" s="82">
        <v>6016</v>
      </c>
      <c r="C2300" s="83" t="s">
        <v>513</v>
      </c>
      <c r="D2300" s="83" t="s">
        <v>504</v>
      </c>
      <c r="E2300" s="84">
        <v>49117</v>
      </c>
      <c r="F2300" s="85">
        <v>18.05</v>
      </c>
      <c r="G2300" s="84" t="s">
        <v>514</v>
      </c>
      <c r="H2300" s="86" t="str">
        <f t="shared" si="140"/>
        <v/>
      </c>
      <c r="I2300" s="77" t="str">
        <f t="shared" si="141"/>
        <v/>
      </c>
      <c r="J2300" s="77" t="str">
        <f t="shared" si="142"/>
        <v/>
      </c>
      <c r="K2300" s="77">
        <f t="shared" si="143"/>
        <v>0</v>
      </c>
    </row>
    <row r="2301" spans="1:11" s="77" customFormat="1">
      <c r="A2301" s="82">
        <v>2016</v>
      </c>
      <c r="B2301" s="82">
        <v>6017</v>
      </c>
      <c r="C2301" s="83" t="s">
        <v>513</v>
      </c>
      <c r="D2301" s="83" t="s">
        <v>504</v>
      </c>
      <c r="E2301" s="84">
        <v>126158</v>
      </c>
      <c r="F2301" s="85">
        <v>17.600000000000001</v>
      </c>
      <c r="G2301" s="84" t="s">
        <v>514</v>
      </c>
      <c r="H2301" s="86" t="str">
        <f t="shared" si="140"/>
        <v/>
      </c>
      <c r="I2301" s="77" t="str">
        <f t="shared" si="141"/>
        <v/>
      </c>
      <c r="J2301" s="77" t="str">
        <f t="shared" si="142"/>
        <v/>
      </c>
      <c r="K2301" s="77">
        <f t="shared" si="143"/>
        <v>0</v>
      </c>
    </row>
    <row r="2302" spans="1:11" s="77" customFormat="1">
      <c r="A2302" s="82">
        <v>2016</v>
      </c>
      <c r="B2302" s="82">
        <v>6017</v>
      </c>
      <c r="C2302" s="83" t="s">
        <v>513</v>
      </c>
      <c r="D2302" s="83" t="s">
        <v>504</v>
      </c>
      <c r="E2302" s="84">
        <v>69856</v>
      </c>
      <c r="F2302" s="85">
        <v>17.600000000000001</v>
      </c>
      <c r="G2302" s="84" t="s">
        <v>514</v>
      </c>
      <c r="H2302" s="86" t="str">
        <f t="shared" si="140"/>
        <v/>
      </c>
      <c r="I2302" s="77" t="str">
        <f t="shared" si="141"/>
        <v/>
      </c>
      <c r="J2302" s="77" t="str">
        <f t="shared" si="142"/>
        <v/>
      </c>
      <c r="K2302" s="77">
        <f t="shared" si="143"/>
        <v>0</v>
      </c>
    </row>
    <row r="2303" spans="1:11" s="77" customFormat="1">
      <c r="A2303" s="82">
        <v>2016</v>
      </c>
      <c r="B2303" s="82">
        <v>6017</v>
      </c>
      <c r="C2303" s="83" t="s">
        <v>513</v>
      </c>
      <c r="D2303" s="83" t="s">
        <v>504</v>
      </c>
      <c r="E2303" s="84">
        <v>15530</v>
      </c>
      <c r="F2303" s="85">
        <v>17.600000000000001</v>
      </c>
      <c r="G2303" s="84" t="s">
        <v>514</v>
      </c>
      <c r="H2303" s="86" t="str">
        <f t="shared" si="140"/>
        <v/>
      </c>
      <c r="I2303" s="77" t="str">
        <f t="shared" si="141"/>
        <v/>
      </c>
      <c r="J2303" s="77" t="str">
        <f t="shared" si="142"/>
        <v/>
      </c>
      <c r="K2303" s="77">
        <f t="shared" si="143"/>
        <v>0</v>
      </c>
    </row>
    <row r="2304" spans="1:11" s="77" customFormat="1">
      <c r="A2304" s="82">
        <v>2016</v>
      </c>
      <c r="B2304" s="82">
        <v>6018</v>
      </c>
      <c r="C2304" s="83" t="s">
        <v>503</v>
      </c>
      <c r="D2304" s="83" t="s">
        <v>504</v>
      </c>
      <c r="E2304" s="84">
        <v>49576</v>
      </c>
      <c r="F2304" s="85">
        <v>25.92</v>
      </c>
      <c r="G2304" s="84">
        <v>185.1</v>
      </c>
      <c r="H2304" s="86">
        <f t="shared" si="140"/>
        <v>2378553.3619200001</v>
      </c>
      <c r="I2304" s="77">
        <f t="shared" si="141"/>
        <v>49576</v>
      </c>
      <c r="J2304" s="77">
        <f t="shared" si="142"/>
        <v>1285009.9200000002</v>
      </c>
      <c r="K2304" s="77">
        <f t="shared" si="143"/>
        <v>0</v>
      </c>
    </row>
    <row r="2305" spans="1:11" s="77" customFormat="1">
      <c r="A2305" s="82">
        <v>2016</v>
      </c>
      <c r="B2305" s="82">
        <v>6018</v>
      </c>
      <c r="C2305" s="83" t="s">
        <v>503</v>
      </c>
      <c r="D2305" s="83" t="s">
        <v>504</v>
      </c>
      <c r="E2305" s="84">
        <v>25060</v>
      </c>
      <c r="F2305" s="85">
        <v>23.044</v>
      </c>
      <c r="G2305" s="84">
        <v>224.3</v>
      </c>
      <c r="H2305" s="86">
        <f t="shared" si="140"/>
        <v>1295293.5615200002</v>
      </c>
      <c r="I2305" s="77">
        <f t="shared" si="141"/>
        <v>25060</v>
      </c>
      <c r="J2305" s="77">
        <f t="shared" si="142"/>
        <v>577482.64</v>
      </c>
      <c r="K2305" s="77">
        <f t="shared" si="143"/>
        <v>0</v>
      </c>
    </row>
    <row r="2306" spans="1:11" s="77" customFormat="1">
      <c r="A2306" s="82">
        <v>2016</v>
      </c>
      <c r="B2306" s="82">
        <v>6018</v>
      </c>
      <c r="C2306" s="83" t="s">
        <v>503</v>
      </c>
      <c r="D2306" s="83" t="s">
        <v>504</v>
      </c>
      <c r="E2306" s="84">
        <v>7956</v>
      </c>
      <c r="F2306" s="85">
        <v>22.452000000000002</v>
      </c>
      <c r="G2306" s="84">
        <v>201.4</v>
      </c>
      <c r="H2306" s="86">
        <f t="shared" si="140"/>
        <v>359757.01756800007</v>
      </c>
      <c r="I2306" s="77">
        <f t="shared" si="141"/>
        <v>7956</v>
      </c>
      <c r="J2306" s="77">
        <f t="shared" si="142"/>
        <v>178628.11200000002</v>
      </c>
      <c r="K2306" s="77">
        <f t="shared" si="143"/>
        <v>0</v>
      </c>
    </row>
    <row r="2307" spans="1:11" s="77" customFormat="1">
      <c r="A2307" s="82">
        <v>2016</v>
      </c>
      <c r="B2307" s="82">
        <v>6018</v>
      </c>
      <c r="C2307" s="83" t="s">
        <v>503</v>
      </c>
      <c r="D2307" s="83" t="s">
        <v>504</v>
      </c>
      <c r="E2307" s="84">
        <v>9618</v>
      </c>
      <c r="F2307" s="85">
        <v>23.373999999999999</v>
      </c>
      <c r="G2307" s="84">
        <v>188.3</v>
      </c>
      <c r="H2307" s="86">
        <f t="shared" si="140"/>
        <v>423319.36155599996</v>
      </c>
      <c r="I2307" s="77">
        <f t="shared" si="141"/>
        <v>9618</v>
      </c>
      <c r="J2307" s="77">
        <f t="shared" si="142"/>
        <v>224811.13199999998</v>
      </c>
      <c r="K2307" s="77">
        <f t="shared" si="143"/>
        <v>0</v>
      </c>
    </row>
    <row r="2308" spans="1:11" s="77" customFormat="1">
      <c r="A2308" s="82">
        <v>2016</v>
      </c>
      <c r="B2308" s="82">
        <v>6018</v>
      </c>
      <c r="C2308" s="83" t="s">
        <v>503</v>
      </c>
      <c r="D2308" s="83" t="s">
        <v>504</v>
      </c>
      <c r="E2308" s="84">
        <v>41989</v>
      </c>
      <c r="F2308" s="85">
        <v>26.143999999999998</v>
      </c>
      <c r="G2308" s="84">
        <v>196.2</v>
      </c>
      <c r="H2308" s="86">
        <f t="shared" si="140"/>
        <v>2153805.9361919998</v>
      </c>
      <c r="I2308" s="77">
        <f t="shared" si="141"/>
        <v>41989</v>
      </c>
      <c r="J2308" s="77">
        <f t="shared" si="142"/>
        <v>1097760.416</v>
      </c>
      <c r="K2308" s="77">
        <f t="shared" si="143"/>
        <v>0</v>
      </c>
    </row>
    <row r="2309" spans="1:11" s="77" customFormat="1">
      <c r="A2309" s="82">
        <v>2016</v>
      </c>
      <c r="B2309" s="82">
        <v>6018</v>
      </c>
      <c r="C2309" s="83" t="s">
        <v>503</v>
      </c>
      <c r="D2309" s="83" t="s">
        <v>504</v>
      </c>
      <c r="E2309" s="84">
        <v>9509</v>
      </c>
      <c r="F2309" s="85">
        <v>23.67</v>
      </c>
      <c r="G2309" s="84">
        <v>179.5</v>
      </c>
      <c r="H2309" s="86">
        <f t="shared" si="140"/>
        <v>404015.06385000004</v>
      </c>
      <c r="I2309" s="77">
        <f t="shared" si="141"/>
        <v>9509</v>
      </c>
      <c r="J2309" s="77">
        <f t="shared" si="142"/>
        <v>225078.03000000003</v>
      </c>
      <c r="K2309" s="77">
        <f t="shared" si="143"/>
        <v>0</v>
      </c>
    </row>
    <row r="2310" spans="1:11" s="77" customFormat="1">
      <c r="A2310" s="82">
        <v>2016</v>
      </c>
      <c r="B2310" s="82">
        <v>6021</v>
      </c>
      <c r="C2310" s="83" t="s">
        <v>513</v>
      </c>
      <c r="D2310" s="83" t="s">
        <v>504</v>
      </c>
      <c r="E2310" s="84">
        <v>74670</v>
      </c>
      <c r="F2310" s="85">
        <v>20.8</v>
      </c>
      <c r="G2310" s="84">
        <v>230.3</v>
      </c>
      <c r="H2310" s="86">
        <f t="shared" si="140"/>
        <v>3576872.2080000001</v>
      </c>
      <c r="I2310" s="77">
        <f t="shared" si="141"/>
        <v>74670</v>
      </c>
      <c r="J2310" s="77">
        <f t="shared" si="142"/>
        <v>1553136</v>
      </c>
      <c r="K2310" s="77">
        <f t="shared" si="143"/>
        <v>0</v>
      </c>
    </row>
    <row r="2311" spans="1:11" s="77" customFormat="1">
      <c r="A2311" s="82">
        <v>2016</v>
      </c>
      <c r="B2311" s="82">
        <v>6021</v>
      </c>
      <c r="C2311" s="83" t="s">
        <v>513</v>
      </c>
      <c r="D2311" s="83" t="s">
        <v>504</v>
      </c>
      <c r="E2311" s="84">
        <v>66830</v>
      </c>
      <c r="F2311" s="85">
        <v>20.8</v>
      </c>
      <c r="G2311" s="84">
        <v>264.2</v>
      </c>
      <c r="H2311" s="86">
        <f t="shared" ref="H2311:H2374" si="144">IF(I2311="","",G2311/100*F2311*E2311)</f>
        <v>3672549.088</v>
      </c>
      <c r="I2311" s="77">
        <f t="shared" ref="I2311:I2374" si="145">IF(OR(G2311=".",F2311=".",E2311="."),"",E2311)</f>
        <v>66830</v>
      </c>
      <c r="J2311" s="77">
        <f t="shared" ref="J2311:J2374" si="146">IF(I2311="","",F2311*I2311)</f>
        <v>1390064</v>
      </c>
      <c r="K2311" s="77">
        <f t="shared" ref="K2311:K2374" si="147">IF(C2311="LIG",1,0)</f>
        <v>0</v>
      </c>
    </row>
    <row r="2312" spans="1:11" s="77" customFormat="1">
      <c r="A2312" s="82">
        <v>2016</v>
      </c>
      <c r="B2312" s="82">
        <v>6021</v>
      </c>
      <c r="C2312" s="83" t="s">
        <v>513</v>
      </c>
      <c r="D2312" s="83" t="s">
        <v>504</v>
      </c>
      <c r="E2312" s="84">
        <v>178035</v>
      </c>
      <c r="F2312" s="85">
        <v>19.78</v>
      </c>
      <c r="G2312" s="84">
        <v>195</v>
      </c>
      <c r="H2312" s="86">
        <f t="shared" si="144"/>
        <v>6866987.9849999994</v>
      </c>
      <c r="I2312" s="77">
        <f t="shared" si="145"/>
        <v>178035</v>
      </c>
      <c r="J2312" s="77">
        <f t="shared" si="146"/>
        <v>3521532.3000000003</v>
      </c>
      <c r="K2312" s="77">
        <f t="shared" si="147"/>
        <v>0</v>
      </c>
    </row>
    <row r="2313" spans="1:11" s="77" customFormat="1">
      <c r="A2313" s="82">
        <v>2016</v>
      </c>
      <c r="B2313" s="82">
        <v>6030</v>
      </c>
      <c r="C2313" s="83" t="s">
        <v>512</v>
      </c>
      <c r="D2313" s="83" t="s">
        <v>504</v>
      </c>
      <c r="E2313" s="84">
        <v>308718</v>
      </c>
      <c r="F2313" s="85">
        <v>12.6</v>
      </c>
      <c r="G2313" s="84">
        <v>271.3</v>
      </c>
      <c r="H2313" s="86">
        <f t="shared" si="144"/>
        <v>10553154.3684</v>
      </c>
      <c r="I2313" s="77">
        <f t="shared" si="145"/>
        <v>308718</v>
      </c>
      <c r="J2313" s="77">
        <f t="shared" si="146"/>
        <v>3889846.8</v>
      </c>
      <c r="K2313" s="77">
        <f t="shared" si="147"/>
        <v>1</v>
      </c>
    </row>
    <row r="2314" spans="1:11" s="77" customFormat="1">
      <c r="A2314" s="82">
        <v>2016</v>
      </c>
      <c r="B2314" s="82">
        <v>6031</v>
      </c>
      <c r="C2314" s="83" t="s">
        <v>503</v>
      </c>
      <c r="D2314" s="83" t="s">
        <v>504</v>
      </c>
      <c r="E2314" s="84">
        <v>8863</v>
      </c>
      <c r="F2314" s="85">
        <v>23.57</v>
      </c>
      <c r="G2314" s="84">
        <v>221.2</v>
      </c>
      <c r="H2314" s="86">
        <f t="shared" si="144"/>
        <v>462088.81291999994</v>
      </c>
      <c r="I2314" s="77">
        <f t="shared" si="145"/>
        <v>8863</v>
      </c>
      <c r="J2314" s="77">
        <f t="shared" si="146"/>
        <v>208900.91</v>
      </c>
      <c r="K2314" s="77">
        <f t="shared" si="147"/>
        <v>0</v>
      </c>
    </row>
    <row r="2315" spans="1:11" s="77" customFormat="1">
      <c r="A2315" s="82">
        <v>2016</v>
      </c>
      <c r="B2315" s="82">
        <v>6031</v>
      </c>
      <c r="C2315" s="83" t="s">
        <v>503</v>
      </c>
      <c r="D2315" s="83" t="s">
        <v>504</v>
      </c>
      <c r="E2315" s="84">
        <v>5201</v>
      </c>
      <c r="F2315" s="85">
        <v>23.28</v>
      </c>
      <c r="G2315" s="84">
        <v>179.6</v>
      </c>
      <c r="H2315" s="86">
        <f t="shared" si="144"/>
        <v>217458.38688000003</v>
      </c>
      <c r="I2315" s="77">
        <f t="shared" si="145"/>
        <v>5201</v>
      </c>
      <c r="J2315" s="77">
        <f t="shared" si="146"/>
        <v>121079.28</v>
      </c>
      <c r="K2315" s="77">
        <f t="shared" si="147"/>
        <v>0</v>
      </c>
    </row>
    <row r="2316" spans="1:11" s="77" customFormat="1">
      <c r="A2316" s="82">
        <v>2016</v>
      </c>
      <c r="B2316" s="82">
        <v>6031</v>
      </c>
      <c r="C2316" s="83" t="s">
        <v>503</v>
      </c>
      <c r="D2316" s="83" t="s">
        <v>504</v>
      </c>
      <c r="E2316" s="84">
        <v>3578</v>
      </c>
      <c r="F2316" s="85">
        <v>23.32</v>
      </c>
      <c r="G2316" s="84">
        <v>189.1</v>
      </c>
      <c r="H2316" s="86">
        <f t="shared" si="144"/>
        <v>157783.07336000001</v>
      </c>
      <c r="I2316" s="77">
        <f t="shared" si="145"/>
        <v>3578</v>
      </c>
      <c r="J2316" s="77">
        <f t="shared" si="146"/>
        <v>83438.960000000006</v>
      </c>
      <c r="K2316" s="77">
        <f t="shared" si="147"/>
        <v>0</v>
      </c>
    </row>
    <row r="2317" spans="1:11" s="77" customFormat="1">
      <c r="A2317" s="82">
        <v>2016</v>
      </c>
      <c r="B2317" s="82">
        <v>6031</v>
      </c>
      <c r="C2317" s="83" t="s">
        <v>503</v>
      </c>
      <c r="D2317" s="83" t="s">
        <v>504</v>
      </c>
      <c r="E2317" s="84">
        <v>17060</v>
      </c>
      <c r="F2317" s="85">
        <v>23.37</v>
      </c>
      <c r="G2317" s="84">
        <v>184.1</v>
      </c>
      <c r="H2317" s="86">
        <f t="shared" si="144"/>
        <v>733992.34019999998</v>
      </c>
      <c r="I2317" s="77">
        <f t="shared" si="145"/>
        <v>17060</v>
      </c>
      <c r="J2317" s="77">
        <f t="shared" si="146"/>
        <v>398692.2</v>
      </c>
      <c r="K2317" s="77">
        <f t="shared" si="147"/>
        <v>0</v>
      </c>
    </row>
    <row r="2318" spans="1:11" s="77" customFormat="1">
      <c r="A2318" s="82">
        <v>2016</v>
      </c>
      <c r="B2318" s="82">
        <v>6031</v>
      </c>
      <c r="C2318" s="83" t="s">
        <v>503</v>
      </c>
      <c r="D2318" s="83" t="s">
        <v>504</v>
      </c>
      <c r="E2318" s="84">
        <v>3608</v>
      </c>
      <c r="F2318" s="85">
        <v>23.4</v>
      </c>
      <c r="G2318" s="84">
        <v>220.4</v>
      </c>
      <c r="H2318" s="86">
        <f t="shared" si="144"/>
        <v>186077.54879999999</v>
      </c>
      <c r="I2318" s="77">
        <f t="shared" si="145"/>
        <v>3608</v>
      </c>
      <c r="J2318" s="77">
        <f t="shared" si="146"/>
        <v>84427.199999999997</v>
      </c>
      <c r="K2318" s="77">
        <f t="shared" si="147"/>
        <v>0</v>
      </c>
    </row>
    <row r="2319" spans="1:11" s="77" customFormat="1">
      <c r="A2319" s="82">
        <v>2016</v>
      </c>
      <c r="B2319" s="82">
        <v>6031</v>
      </c>
      <c r="C2319" s="83" t="s">
        <v>503</v>
      </c>
      <c r="D2319" s="83" t="s">
        <v>504</v>
      </c>
      <c r="E2319" s="84">
        <v>16151</v>
      </c>
      <c r="F2319" s="85">
        <v>23.99</v>
      </c>
      <c r="G2319" s="84">
        <v>192.3</v>
      </c>
      <c r="H2319" s="86">
        <f t="shared" si="144"/>
        <v>745090.36826999998</v>
      </c>
      <c r="I2319" s="77">
        <f t="shared" si="145"/>
        <v>16151</v>
      </c>
      <c r="J2319" s="77">
        <f t="shared" si="146"/>
        <v>387462.49</v>
      </c>
      <c r="K2319" s="77">
        <f t="shared" si="147"/>
        <v>0</v>
      </c>
    </row>
    <row r="2320" spans="1:11" s="77" customFormat="1">
      <c r="A2320" s="82">
        <v>2016</v>
      </c>
      <c r="B2320" s="82">
        <v>6031</v>
      </c>
      <c r="C2320" s="83" t="s">
        <v>503</v>
      </c>
      <c r="D2320" s="83" t="s">
        <v>504</v>
      </c>
      <c r="E2320" s="84">
        <v>10686</v>
      </c>
      <c r="F2320" s="85">
        <v>23.38</v>
      </c>
      <c r="G2320" s="84">
        <v>159.4</v>
      </c>
      <c r="H2320" s="86">
        <f t="shared" si="144"/>
        <v>398242.85591999994</v>
      </c>
      <c r="I2320" s="77">
        <f t="shared" si="145"/>
        <v>10686</v>
      </c>
      <c r="J2320" s="77">
        <f t="shared" si="146"/>
        <v>249838.68</v>
      </c>
      <c r="K2320" s="77">
        <f t="shared" si="147"/>
        <v>0</v>
      </c>
    </row>
    <row r="2321" spans="1:11" s="77" customFormat="1">
      <c r="A2321" s="82">
        <v>2016</v>
      </c>
      <c r="B2321" s="82">
        <v>6031</v>
      </c>
      <c r="C2321" s="83" t="s">
        <v>503</v>
      </c>
      <c r="D2321" s="83" t="s">
        <v>504</v>
      </c>
      <c r="E2321" s="84">
        <v>10352</v>
      </c>
      <c r="F2321" s="85">
        <v>25.89</v>
      </c>
      <c r="G2321" s="84">
        <v>177.4</v>
      </c>
      <c r="H2321" s="86">
        <f t="shared" si="144"/>
        <v>475455.55872000003</v>
      </c>
      <c r="I2321" s="77">
        <f t="shared" si="145"/>
        <v>10352</v>
      </c>
      <c r="J2321" s="77">
        <f t="shared" si="146"/>
        <v>268013.28000000003</v>
      </c>
      <c r="K2321" s="77">
        <f t="shared" si="147"/>
        <v>0</v>
      </c>
    </row>
    <row r="2322" spans="1:11" s="77" customFormat="1">
      <c r="A2322" s="82">
        <v>2016</v>
      </c>
      <c r="B2322" s="82">
        <v>6031</v>
      </c>
      <c r="C2322" s="83" t="s">
        <v>503</v>
      </c>
      <c r="D2322" s="83" t="s">
        <v>504</v>
      </c>
      <c r="E2322" s="84">
        <v>3776</v>
      </c>
      <c r="F2322" s="85">
        <v>23.69</v>
      </c>
      <c r="G2322" s="84">
        <v>176</v>
      </c>
      <c r="H2322" s="86">
        <f t="shared" si="144"/>
        <v>157438.05439999999</v>
      </c>
      <c r="I2322" s="77">
        <f t="shared" si="145"/>
        <v>3776</v>
      </c>
      <c r="J2322" s="77">
        <f t="shared" si="146"/>
        <v>89453.440000000002</v>
      </c>
      <c r="K2322" s="77">
        <f t="shared" si="147"/>
        <v>0</v>
      </c>
    </row>
    <row r="2323" spans="1:11" s="77" customFormat="1">
      <c r="A2323" s="82">
        <v>2016</v>
      </c>
      <c r="B2323" s="82">
        <v>6031</v>
      </c>
      <c r="C2323" s="83" t="s">
        <v>503</v>
      </c>
      <c r="D2323" s="83" t="s">
        <v>504</v>
      </c>
      <c r="E2323" s="84">
        <v>3310</v>
      </c>
      <c r="F2323" s="85">
        <v>23.89</v>
      </c>
      <c r="G2323" s="84">
        <v>173.5</v>
      </c>
      <c r="H2323" s="86">
        <f t="shared" si="144"/>
        <v>137196.68650000001</v>
      </c>
      <c r="I2323" s="77">
        <f t="shared" si="145"/>
        <v>3310</v>
      </c>
      <c r="J2323" s="77">
        <f t="shared" si="146"/>
        <v>79075.900000000009</v>
      </c>
      <c r="K2323" s="77">
        <f t="shared" si="147"/>
        <v>0</v>
      </c>
    </row>
    <row r="2324" spans="1:11" s="77" customFormat="1">
      <c r="A2324" s="82">
        <v>2016</v>
      </c>
      <c r="B2324" s="82">
        <v>6041</v>
      </c>
      <c r="C2324" s="83" t="s">
        <v>503</v>
      </c>
      <c r="D2324" s="83" t="s">
        <v>504</v>
      </c>
      <c r="E2324" s="84">
        <v>44063</v>
      </c>
      <c r="F2324" s="85">
        <v>21.75</v>
      </c>
      <c r="G2324" s="84">
        <v>198</v>
      </c>
      <c r="H2324" s="86">
        <f t="shared" si="144"/>
        <v>1897573.095</v>
      </c>
      <c r="I2324" s="77">
        <f t="shared" si="145"/>
        <v>44063</v>
      </c>
      <c r="J2324" s="77">
        <f t="shared" si="146"/>
        <v>958370.25</v>
      </c>
      <c r="K2324" s="77">
        <f t="shared" si="147"/>
        <v>0</v>
      </c>
    </row>
    <row r="2325" spans="1:11" s="77" customFormat="1">
      <c r="A2325" s="82">
        <v>2016</v>
      </c>
      <c r="B2325" s="82">
        <v>6041</v>
      </c>
      <c r="C2325" s="83" t="s">
        <v>503</v>
      </c>
      <c r="D2325" s="83" t="s">
        <v>504</v>
      </c>
      <c r="E2325" s="84">
        <v>18182</v>
      </c>
      <c r="F2325" s="85">
        <v>21.64</v>
      </c>
      <c r="G2325" s="84">
        <v>173.2</v>
      </c>
      <c r="H2325" s="86">
        <f t="shared" si="144"/>
        <v>681470.08736</v>
      </c>
      <c r="I2325" s="77">
        <f t="shared" si="145"/>
        <v>18182</v>
      </c>
      <c r="J2325" s="77">
        <f t="shared" si="146"/>
        <v>393458.48</v>
      </c>
      <c r="K2325" s="77">
        <f t="shared" si="147"/>
        <v>0</v>
      </c>
    </row>
    <row r="2326" spans="1:11" s="77" customFormat="1">
      <c r="A2326" s="82">
        <v>2016</v>
      </c>
      <c r="B2326" s="82">
        <v>6041</v>
      </c>
      <c r="C2326" s="83" t="s">
        <v>503</v>
      </c>
      <c r="D2326" s="83" t="s">
        <v>504</v>
      </c>
      <c r="E2326" s="84">
        <v>36478</v>
      </c>
      <c r="F2326" s="85">
        <v>23.07</v>
      </c>
      <c r="G2326" s="84">
        <v>266.89999999999998</v>
      </c>
      <c r="H2326" s="86">
        <f t="shared" si="144"/>
        <v>2246090.17074</v>
      </c>
      <c r="I2326" s="77">
        <f t="shared" si="145"/>
        <v>36478</v>
      </c>
      <c r="J2326" s="77">
        <f t="shared" si="146"/>
        <v>841547.46</v>
      </c>
      <c r="K2326" s="77">
        <f t="shared" si="147"/>
        <v>0</v>
      </c>
    </row>
    <row r="2327" spans="1:11" s="77" customFormat="1">
      <c r="A2327" s="82">
        <v>2016</v>
      </c>
      <c r="B2327" s="82">
        <v>6041</v>
      </c>
      <c r="C2327" s="83" t="s">
        <v>503</v>
      </c>
      <c r="D2327" s="83" t="s">
        <v>504</v>
      </c>
      <c r="E2327" s="84">
        <v>6399</v>
      </c>
      <c r="F2327" s="85">
        <v>23.41</v>
      </c>
      <c r="G2327" s="84">
        <v>254</v>
      </c>
      <c r="H2327" s="86">
        <f t="shared" si="144"/>
        <v>380493.49860000005</v>
      </c>
      <c r="I2327" s="77">
        <f t="shared" si="145"/>
        <v>6399</v>
      </c>
      <c r="J2327" s="77">
        <f t="shared" si="146"/>
        <v>149800.59</v>
      </c>
      <c r="K2327" s="77">
        <f t="shared" si="147"/>
        <v>0</v>
      </c>
    </row>
    <row r="2328" spans="1:11" s="77" customFormat="1">
      <c r="A2328" s="82">
        <v>2016</v>
      </c>
      <c r="B2328" s="82">
        <v>6041</v>
      </c>
      <c r="C2328" s="83" t="s">
        <v>503</v>
      </c>
      <c r="D2328" s="83" t="s">
        <v>504</v>
      </c>
      <c r="E2328" s="84">
        <v>4750</v>
      </c>
      <c r="F2328" s="85">
        <v>23.38</v>
      </c>
      <c r="G2328" s="84">
        <v>228.3</v>
      </c>
      <c r="H2328" s="86">
        <f t="shared" si="144"/>
        <v>253538.565</v>
      </c>
      <c r="I2328" s="77">
        <f t="shared" si="145"/>
        <v>4750</v>
      </c>
      <c r="J2328" s="77">
        <f t="shared" si="146"/>
        <v>111055</v>
      </c>
      <c r="K2328" s="77">
        <f t="shared" si="147"/>
        <v>0</v>
      </c>
    </row>
    <row r="2329" spans="1:11" s="77" customFormat="1">
      <c r="A2329" s="82">
        <v>2016</v>
      </c>
      <c r="B2329" s="82">
        <v>6041</v>
      </c>
      <c r="C2329" s="83" t="s">
        <v>503</v>
      </c>
      <c r="D2329" s="83" t="s">
        <v>504</v>
      </c>
      <c r="E2329" s="84">
        <v>30716</v>
      </c>
      <c r="F2329" s="85">
        <v>21.91</v>
      </c>
      <c r="G2329" s="84">
        <v>240.8</v>
      </c>
      <c r="H2329" s="86">
        <f t="shared" si="144"/>
        <v>1620554.0444799999</v>
      </c>
      <c r="I2329" s="77">
        <f t="shared" si="145"/>
        <v>30716</v>
      </c>
      <c r="J2329" s="77">
        <f t="shared" si="146"/>
        <v>672987.56</v>
      </c>
      <c r="K2329" s="77">
        <f t="shared" si="147"/>
        <v>0</v>
      </c>
    </row>
    <row r="2330" spans="1:11" s="77" customFormat="1">
      <c r="A2330" s="82">
        <v>2016</v>
      </c>
      <c r="B2330" s="82">
        <v>6041</v>
      </c>
      <c r="C2330" s="83" t="s">
        <v>503</v>
      </c>
      <c r="D2330" s="83" t="s">
        <v>504</v>
      </c>
      <c r="E2330" s="84">
        <v>11347</v>
      </c>
      <c r="F2330" s="85">
        <v>22.41</v>
      </c>
      <c r="G2330" s="84">
        <v>175.6</v>
      </c>
      <c r="H2330" s="86">
        <f t="shared" si="144"/>
        <v>446526.69011999998</v>
      </c>
      <c r="I2330" s="77">
        <f t="shared" si="145"/>
        <v>11347</v>
      </c>
      <c r="J2330" s="77">
        <f t="shared" si="146"/>
        <v>254286.27</v>
      </c>
      <c r="K2330" s="77">
        <f t="shared" si="147"/>
        <v>0</v>
      </c>
    </row>
    <row r="2331" spans="1:11" s="77" customFormat="1">
      <c r="A2331" s="82">
        <v>2016</v>
      </c>
      <c r="B2331" s="82">
        <v>6041</v>
      </c>
      <c r="C2331" s="83" t="s">
        <v>503</v>
      </c>
      <c r="D2331" s="83" t="s">
        <v>504</v>
      </c>
      <c r="E2331" s="84">
        <v>25645</v>
      </c>
      <c r="F2331" s="85">
        <v>23.51</v>
      </c>
      <c r="G2331" s="84">
        <v>228.3</v>
      </c>
      <c r="H2331" s="86">
        <f t="shared" si="144"/>
        <v>1376452.54785</v>
      </c>
      <c r="I2331" s="77">
        <f t="shared" si="145"/>
        <v>25645</v>
      </c>
      <c r="J2331" s="77">
        <f t="shared" si="146"/>
        <v>602913.95000000007</v>
      </c>
      <c r="K2331" s="77">
        <f t="shared" si="147"/>
        <v>0</v>
      </c>
    </row>
    <row r="2332" spans="1:11" s="77" customFormat="1">
      <c r="A2332" s="82">
        <v>2016</v>
      </c>
      <c r="B2332" s="82">
        <v>6041</v>
      </c>
      <c r="C2332" s="83" t="s">
        <v>503</v>
      </c>
      <c r="D2332" s="83" t="s">
        <v>504</v>
      </c>
      <c r="E2332" s="84">
        <v>9762</v>
      </c>
      <c r="F2332" s="85">
        <v>21.74</v>
      </c>
      <c r="G2332" s="84">
        <v>179.6</v>
      </c>
      <c r="H2332" s="86">
        <f t="shared" si="144"/>
        <v>381157.68047999998</v>
      </c>
      <c r="I2332" s="77">
        <f t="shared" si="145"/>
        <v>9762</v>
      </c>
      <c r="J2332" s="77">
        <f t="shared" si="146"/>
        <v>212225.87999999998</v>
      </c>
      <c r="K2332" s="77">
        <f t="shared" si="147"/>
        <v>0</v>
      </c>
    </row>
    <row r="2333" spans="1:11" s="77" customFormat="1">
      <c r="A2333" s="82">
        <v>2016</v>
      </c>
      <c r="B2333" s="82">
        <v>6041</v>
      </c>
      <c r="C2333" s="83" t="s">
        <v>503</v>
      </c>
      <c r="D2333" s="83" t="s">
        <v>504</v>
      </c>
      <c r="E2333" s="84">
        <v>35097</v>
      </c>
      <c r="F2333" s="85">
        <v>23.05</v>
      </c>
      <c r="G2333" s="84">
        <v>239</v>
      </c>
      <c r="H2333" s="86">
        <f t="shared" si="144"/>
        <v>1933476.1814999999</v>
      </c>
      <c r="I2333" s="77">
        <f t="shared" si="145"/>
        <v>35097</v>
      </c>
      <c r="J2333" s="77">
        <f t="shared" si="146"/>
        <v>808985.85</v>
      </c>
      <c r="K2333" s="77">
        <f t="shared" si="147"/>
        <v>0</v>
      </c>
    </row>
    <row r="2334" spans="1:11" s="77" customFormat="1">
      <c r="A2334" s="82">
        <v>2016</v>
      </c>
      <c r="B2334" s="82">
        <v>6041</v>
      </c>
      <c r="C2334" s="83" t="s">
        <v>503</v>
      </c>
      <c r="D2334" s="83" t="s">
        <v>504</v>
      </c>
      <c r="E2334" s="84">
        <v>12984</v>
      </c>
      <c r="F2334" s="85">
        <v>23.63</v>
      </c>
      <c r="G2334" s="84">
        <v>244.9</v>
      </c>
      <c r="H2334" s="86">
        <f t="shared" si="144"/>
        <v>751382.3920799999</v>
      </c>
      <c r="I2334" s="77">
        <f t="shared" si="145"/>
        <v>12984</v>
      </c>
      <c r="J2334" s="77">
        <f t="shared" si="146"/>
        <v>306811.92</v>
      </c>
      <c r="K2334" s="77">
        <f t="shared" si="147"/>
        <v>0</v>
      </c>
    </row>
    <row r="2335" spans="1:11" s="77" customFormat="1">
      <c r="A2335" s="82">
        <v>2016</v>
      </c>
      <c r="B2335" s="82">
        <v>6041</v>
      </c>
      <c r="C2335" s="83" t="s">
        <v>503</v>
      </c>
      <c r="D2335" s="83" t="s">
        <v>504</v>
      </c>
      <c r="E2335" s="84">
        <v>11307</v>
      </c>
      <c r="F2335" s="85">
        <v>23.38</v>
      </c>
      <c r="G2335" s="84">
        <v>244.9</v>
      </c>
      <c r="H2335" s="86">
        <f t="shared" si="144"/>
        <v>647411.9093399999</v>
      </c>
      <c r="I2335" s="77">
        <f t="shared" si="145"/>
        <v>11307</v>
      </c>
      <c r="J2335" s="77">
        <f t="shared" si="146"/>
        <v>264357.65999999997</v>
      </c>
      <c r="K2335" s="77">
        <f t="shared" si="147"/>
        <v>0</v>
      </c>
    </row>
    <row r="2336" spans="1:11" s="77" customFormat="1">
      <c r="A2336" s="82">
        <v>2016</v>
      </c>
      <c r="B2336" s="82">
        <v>6041</v>
      </c>
      <c r="C2336" s="83" t="s">
        <v>503</v>
      </c>
      <c r="D2336" s="83" t="s">
        <v>504</v>
      </c>
      <c r="E2336" s="84">
        <v>3139</v>
      </c>
      <c r="F2336" s="85">
        <v>23.6</v>
      </c>
      <c r="G2336" s="84">
        <v>195.6</v>
      </c>
      <c r="H2336" s="86">
        <f t="shared" si="144"/>
        <v>144901.26240000001</v>
      </c>
      <c r="I2336" s="77">
        <f t="shared" si="145"/>
        <v>3139</v>
      </c>
      <c r="J2336" s="77">
        <f t="shared" si="146"/>
        <v>74080.400000000009</v>
      </c>
      <c r="K2336" s="77">
        <f t="shared" si="147"/>
        <v>0</v>
      </c>
    </row>
    <row r="2337" spans="1:11" s="77" customFormat="1">
      <c r="A2337" s="82">
        <v>2016</v>
      </c>
      <c r="B2337" s="82">
        <v>6041</v>
      </c>
      <c r="C2337" s="83" t="s">
        <v>503</v>
      </c>
      <c r="D2337" s="83" t="s">
        <v>504</v>
      </c>
      <c r="E2337" s="84">
        <v>6439</v>
      </c>
      <c r="F2337" s="85">
        <v>23.87</v>
      </c>
      <c r="G2337" s="84">
        <v>195.6</v>
      </c>
      <c r="H2337" s="86">
        <f t="shared" si="144"/>
        <v>300635.10707999999</v>
      </c>
      <c r="I2337" s="77">
        <f t="shared" si="145"/>
        <v>6439</v>
      </c>
      <c r="J2337" s="77">
        <f t="shared" si="146"/>
        <v>153698.93</v>
      </c>
      <c r="K2337" s="77">
        <f t="shared" si="147"/>
        <v>0</v>
      </c>
    </row>
    <row r="2338" spans="1:11" s="77" customFormat="1">
      <c r="A2338" s="82">
        <v>2016</v>
      </c>
      <c r="B2338" s="82">
        <v>6041</v>
      </c>
      <c r="C2338" s="83" t="s">
        <v>503</v>
      </c>
      <c r="D2338" s="83" t="s">
        <v>504</v>
      </c>
      <c r="E2338" s="84">
        <v>49304</v>
      </c>
      <c r="F2338" s="85">
        <v>22.93</v>
      </c>
      <c r="G2338" s="84">
        <v>199.4</v>
      </c>
      <c r="H2338" s="86">
        <f t="shared" si="144"/>
        <v>2254298.1956799999</v>
      </c>
      <c r="I2338" s="77">
        <f t="shared" si="145"/>
        <v>49304</v>
      </c>
      <c r="J2338" s="77">
        <f t="shared" si="146"/>
        <v>1130540.72</v>
      </c>
      <c r="K2338" s="77">
        <f t="shared" si="147"/>
        <v>0</v>
      </c>
    </row>
    <row r="2339" spans="1:11" s="77" customFormat="1">
      <c r="A2339" s="82">
        <v>2016</v>
      </c>
      <c r="B2339" s="82">
        <v>6041</v>
      </c>
      <c r="C2339" s="83" t="s">
        <v>503</v>
      </c>
      <c r="D2339" s="83" t="s">
        <v>504</v>
      </c>
      <c r="E2339" s="84">
        <v>3106</v>
      </c>
      <c r="F2339" s="85">
        <v>23.14</v>
      </c>
      <c r="G2339" s="84">
        <v>226.4</v>
      </c>
      <c r="H2339" s="86">
        <f t="shared" si="144"/>
        <v>162720.10976000002</v>
      </c>
      <c r="I2339" s="77">
        <f t="shared" si="145"/>
        <v>3106</v>
      </c>
      <c r="J2339" s="77">
        <f t="shared" si="146"/>
        <v>71872.84</v>
      </c>
      <c r="K2339" s="77">
        <f t="shared" si="147"/>
        <v>0</v>
      </c>
    </row>
    <row r="2340" spans="1:11" s="77" customFormat="1">
      <c r="A2340" s="82">
        <v>2016</v>
      </c>
      <c r="B2340" s="82">
        <v>6041</v>
      </c>
      <c r="C2340" s="83" t="s">
        <v>503</v>
      </c>
      <c r="D2340" s="83" t="s">
        <v>504</v>
      </c>
      <c r="E2340" s="84">
        <v>16047</v>
      </c>
      <c r="F2340" s="85">
        <v>23.04</v>
      </c>
      <c r="G2340" s="84">
        <v>253.8</v>
      </c>
      <c r="H2340" s="86">
        <f t="shared" si="144"/>
        <v>938356.66944000009</v>
      </c>
      <c r="I2340" s="77">
        <f t="shared" si="145"/>
        <v>16047</v>
      </c>
      <c r="J2340" s="77">
        <f t="shared" si="146"/>
        <v>369722.88</v>
      </c>
      <c r="K2340" s="77">
        <f t="shared" si="147"/>
        <v>0</v>
      </c>
    </row>
    <row r="2341" spans="1:11" s="77" customFormat="1">
      <c r="A2341" s="82">
        <v>2016</v>
      </c>
      <c r="B2341" s="82">
        <v>6041</v>
      </c>
      <c r="C2341" s="83" t="s">
        <v>503</v>
      </c>
      <c r="D2341" s="83" t="s">
        <v>504</v>
      </c>
      <c r="E2341" s="84">
        <v>10061</v>
      </c>
      <c r="F2341" s="85">
        <v>25.1</v>
      </c>
      <c r="G2341" s="84">
        <v>219.8</v>
      </c>
      <c r="H2341" s="86">
        <f t="shared" si="144"/>
        <v>555063.3578</v>
      </c>
      <c r="I2341" s="77">
        <f t="shared" si="145"/>
        <v>10061</v>
      </c>
      <c r="J2341" s="77">
        <f t="shared" si="146"/>
        <v>252531.1</v>
      </c>
      <c r="K2341" s="77">
        <f t="shared" si="147"/>
        <v>0</v>
      </c>
    </row>
    <row r="2342" spans="1:11" s="77" customFormat="1">
      <c r="A2342" s="82">
        <v>2016</v>
      </c>
      <c r="B2342" s="82">
        <v>6052</v>
      </c>
      <c r="C2342" s="83" t="s">
        <v>503</v>
      </c>
      <c r="D2342" s="83" t="s">
        <v>504</v>
      </c>
      <c r="E2342" s="84">
        <v>12726</v>
      </c>
      <c r="F2342" s="85">
        <v>23.925999999999998</v>
      </c>
      <c r="G2342" s="84">
        <v>334.8</v>
      </c>
      <c r="H2342" s="86">
        <f t="shared" si="144"/>
        <v>1019406.6600479999</v>
      </c>
      <c r="I2342" s="77">
        <f t="shared" si="145"/>
        <v>12726</v>
      </c>
      <c r="J2342" s="77">
        <f t="shared" si="146"/>
        <v>304482.27599999995</v>
      </c>
      <c r="K2342" s="77">
        <f t="shared" si="147"/>
        <v>0</v>
      </c>
    </row>
    <row r="2343" spans="1:11" s="77" customFormat="1">
      <c r="A2343" s="82">
        <v>2016</v>
      </c>
      <c r="B2343" s="82">
        <v>6052</v>
      </c>
      <c r="C2343" s="83" t="s">
        <v>503</v>
      </c>
      <c r="D2343" s="83" t="s">
        <v>504</v>
      </c>
      <c r="E2343" s="84">
        <v>58268</v>
      </c>
      <c r="F2343" s="85">
        <v>26.006</v>
      </c>
      <c r="G2343" s="84">
        <v>264.39999999999998</v>
      </c>
      <c r="H2343" s="86">
        <f t="shared" si="144"/>
        <v>4006499.7555519994</v>
      </c>
      <c r="I2343" s="77">
        <f t="shared" si="145"/>
        <v>58268</v>
      </c>
      <c r="J2343" s="77">
        <f t="shared" si="146"/>
        <v>1515317.608</v>
      </c>
      <c r="K2343" s="77">
        <f t="shared" si="147"/>
        <v>0</v>
      </c>
    </row>
    <row r="2344" spans="1:11" s="77" customFormat="1">
      <c r="A2344" s="82">
        <v>2016</v>
      </c>
      <c r="B2344" s="82">
        <v>6052</v>
      </c>
      <c r="C2344" s="83" t="s">
        <v>503</v>
      </c>
      <c r="D2344" s="83" t="s">
        <v>504</v>
      </c>
      <c r="E2344" s="84">
        <v>50550</v>
      </c>
      <c r="F2344" s="85">
        <v>23.771999999999998</v>
      </c>
      <c r="G2344" s="84">
        <v>294.8</v>
      </c>
      <c r="H2344" s="86">
        <f t="shared" si="144"/>
        <v>3542536.7207999998</v>
      </c>
      <c r="I2344" s="77">
        <f t="shared" si="145"/>
        <v>50550</v>
      </c>
      <c r="J2344" s="77">
        <f t="shared" si="146"/>
        <v>1201674.5999999999</v>
      </c>
      <c r="K2344" s="77">
        <f t="shared" si="147"/>
        <v>0</v>
      </c>
    </row>
    <row r="2345" spans="1:11" s="77" customFormat="1">
      <c r="A2345" s="82">
        <v>2016</v>
      </c>
      <c r="B2345" s="82">
        <v>6055</v>
      </c>
      <c r="C2345" s="83" t="s">
        <v>513</v>
      </c>
      <c r="D2345" s="83" t="s">
        <v>504</v>
      </c>
      <c r="E2345" s="84">
        <v>49291</v>
      </c>
      <c r="F2345" s="85">
        <v>16.79</v>
      </c>
      <c r="G2345" s="84" t="s">
        <v>514</v>
      </c>
      <c r="H2345" s="86" t="str">
        <f t="shared" si="144"/>
        <v/>
      </c>
      <c r="I2345" s="77" t="str">
        <f t="shared" si="145"/>
        <v/>
      </c>
      <c r="J2345" s="77" t="str">
        <f t="shared" si="146"/>
        <v/>
      </c>
      <c r="K2345" s="77">
        <f t="shared" si="147"/>
        <v>0</v>
      </c>
    </row>
    <row r="2346" spans="1:11" s="77" customFormat="1">
      <c r="A2346" s="82">
        <v>2016</v>
      </c>
      <c r="B2346" s="82">
        <v>6055</v>
      </c>
      <c r="C2346" s="83" t="s">
        <v>513</v>
      </c>
      <c r="D2346" s="83" t="s">
        <v>504</v>
      </c>
      <c r="E2346" s="84">
        <v>62735</v>
      </c>
      <c r="F2346" s="85">
        <v>16.98</v>
      </c>
      <c r="G2346" s="84" t="s">
        <v>514</v>
      </c>
      <c r="H2346" s="86" t="str">
        <f t="shared" si="144"/>
        <v/>
      </c>
      <c r="I2346" s="77" t="str">
        <f t="shared" si="145"/>
        <v/>
      </c>
      <c r="J2346" s="77" t="str">
        <f t="shared" si="146"/>
        <v/>
      </c>
      <c r="K2346" s="77">
        <f t="shared" si="147"/>
        <v>0</v>
      </c>
    </row>
    <row r="2347" spans="1:11" s="77" customFormat="1">
      <c r="A2347" s="82">
        <v>2016</v>
      </c>
      <c r="B2347" s="82">
        <v>6055</v>
      </c>
      <c r="C2347" s="83" t="s">
        <v>513</v>
      </c>
      <c r="D2347" s="83" t="s">
        <v>504</v>
      </c>
      <c r="E2347" s="84">
        <v>16497</v>
      </c>
      <c r="F2347" s="85">
        <v>16.73</v>
      </c>
      <c r="G2347" s="84" t="s">
        <v>514</v>
      </c>
      <c r="H2347" s="86" t="str">
        <f t="shared" si="144"/>
        <v/>
      </c>
      <c r="I2347" s="77" t="str">
        <f t="shared" si="145"/>
        <v/>
      </c>
      <c r="J2347" s="77" t="str">
        <f t="shared" si="146"/>
        <v/>
      </c>
      <c r="K2347" s="77">
        <f t="shared" si="147"/>
        <v>0</v>
      </c>
    </row>
    <row r="2348" spans="1:11" s="77" customFormat="1">
      <c r="A2348" s="82">
        <v>2016</v>
      </c>
      <c r="B2348" s="82">
        <v>6055</v>
      </c>
      <c r="C2348" s="83" t="s">
        <v>513</v>
      </c>
      <c r="D2348" s="83" t="s">
        <v>504</v>
      </c>
      <c r="E2348" s="84">
        <v>65800</v>
      </c>
      <c r="F2348" s="85">
        <v>16.73</v>
      </c>
      <c r="G2348" s="84" t="s">
        <v>514</v>
      </c>
      <c r="H2348" s="86" t="str">
        <f t="shared" si="144"/>
        <v/>
      </c>
      <c r="I2348" s="77" t="str">
        <f t="shared" si="145"/>
        <v/>
      </c>
      <c r="J2348" s="77" t="str">
        <f t="shared" si="146"/>
        <v/>
      </c>
      <c r="K2348" s="77">
        <f t="shared" si="147"/>
        <v>0</v>
      </c>
    </row>
    <row r="2349" spans="1:11" s="77" customFormat="1">
      <c r="A2349" s="82">
        <v>2016</v>
      </c>
      <c r="B2349" s="82">
        <v>6064</v>
      </c>
      <c r="C2349" s="83" t="s">
        <v>513</v>
      </c>
      <c r="D2349" s="83" t="s">
        <v>504</v>
      </c>
      <c r="E2349" s="84">
        <v>39633</v>
      </c>
      <c r="F2349" s="85">
        <v>16.73</v>
      </c>
      <c r="G2349" s="84">
        <v>171.1</v>
      </c>
      <c r="H2349" s="86">
        <f t="shared" si="144"/>
        <v>1134495.8139899999</v>
      </c>
      <c r="I2349" s="77">
        <f t="shared" si="145"/>
        <v>39633</v>
      </c>
      <c r="J2349" s="77">
        <f t="shared" si="146"/>
        <v>663060.09</v>
      </c>
      <c r="K2349" s="77">
        <f t="shared" si="147"/>
        <v>0</v>
      </c>
    </row>
    <row r="2350" spans="1:11" s="77" customFormat="1">
      <c r="A2350" s="82">
        <v>2016</v>
      </c>
      <c r="B2350" s="82">
        <v>6065</v>
      </c>
      <c r="C2350" s="83" t="s">
        <v>513</v>
      </c>
      <c r="D2350" s="83" t="s">
        <v>504</v>
      </c>
      <c r="E2350" s="84">
        <v>32247</v>
      </c>
      <c r="F2350" s="85">
        <v>17.62</v>
      </c>
      <c r="G2350" s="84">
        <v>155.6</v>
      </c>
      <c r="H2350" s="86">
        <f t="shared" si="144"/>
        <v>884106.96984000003</v>
      </c>
      <c r="I2350" s="77">
        <f t="shared" si="145"/>
        <v>32247</v>
      </c>
      <c r="J2350" s="77">
        <f t="shared" si="146"/>
        <v>568192.14</v>
      </c>
      <c r="K2350" s="77">
        <f t="shared" si="147"/>
        <v>0</v>
      </c>
    </row>
    <row r="2351" spans="1:11" s="77" customFormat="1">
      <c r="A2351" s="82">
        <v>2016</v>
      </c>
      <c r="B2351" s="82">
        <v>6065</v>
      </c>
      <c r="C2351" s="83" t="s">
        <v>513</v>
      </c>
      <c r="D2351" s="83" t="s">
        <v>504</v>
      </c>
      <c r="E2351" s="84">
        <v>16313</v>
      </c>
      <c r="F2351" s="85">
        <v>16.68</v>
      </c>
      <c r="G2351" s="84">
        <v>141.30000000000001</v>
      </c>
      <c r="H2351" s="86">
        <f t="shared" si="144"/>
        <v>384478.48692000005</v>
      </c>
      <c r="I2351" s="77">
        <f t="shared" si="145"/>
        <v>16313</v>
      </c>
      <c r="J2351" s="77">
        <f t="shared" si="146"/>
        <v>272100.83999999997</v>
      </c>
      <c r="K2351" s="77">
        <f t="shared" si="147"/>
        <v>0</v>
      </c>
    </row>
    <row r="2352" spans="1:11" s="77" customFormat="1">
      <c r="A2352" s="82">
        <v>2016</v>
      </c>
      <c r="B2352" s="82">
        <v>6065</v>
      </c>
      <c r="C2352" s="83" t="s">
        <v>513</v>
      </c>
      <c r="D2352" s="83" t="s">
        <v>504</v>
      </c>
      <c r="E2352" s="84">
        <v>81904</v>
      </c>
      <c r="F2352" s="85">
        <v>17.850000000000001</v>
      </c>
      <c r="G2352" s="84">
        <v>136.9</v>
      </c>
      <c r="H2352" s="86">
        <f t="shared" si="144"/>
        <v>2001459.3816</v>
      </c>
      <c r="I2352" s="77">
        <f t="shared" si="145"/>
        <v>81904</v>
      </c>
      <c r="J2352" s="77">
        <f t="shared" si="146"/>
        <v>1461986.4000000001</v>
      </c>
      <c r="K2352" s="77">
        <f t="shared" si="147"/>
        <v>0</v>
      </c>
    </row>
    <row r="2353" spans="1:11" s="77" customFormat="1">
      <c r="A2353" s="82">
        <v>2016</v>
      </c>
      <c r="B2353" s="82">
        <v>6065</v>
      </c>
      <c r="C2353" s="83" t="s">
        <v>513</v>
      </c>
      <c r="D2353" s="83" t="s">
        <v>504</v>
      </c>
      <c r="E2353" s="84">
        <v>65526</v>
      </c>
      <c r="F2353" s="85">
        <v>17.12</v>
      </c>
      <c r="G2353" s="84">
        <v>137.6</v>
      </c>
      <c r="H2353" s="86">
        <f t="shared" si="144"/>
        <v>1543603.8451200002</v>
      </c>
      <c r="I2353" s="77">
        <f t="shared" si="145"/>
        <v>65526</v>
      </c>
      <c r="J2353" s="77">
        <f t="shared" si="146"/>
        <v>1121805.1200000001</v>
      </c>
      <c r="K2353" s="77">
        <f t="shared" si="147"/>
        <v>0</v>
      </c>
    </row>
    <row r="2354" spans="1:11" s="77" customFormat="1">
      <c r="A2354" s="82">
        <v>2016</v>
      </c>
      <c r="B2354" s="82">
        <v>6065</v>
      </c>
      <c r="C2354" s="83" t="s">
        <v>513</v>
      </c>
      <c r="D2354" s="83" t="s">
        <v>504</v>
      </c>
      <c r="E2354" s="84">
        <v>65356</v>
      </c>
      <c r="F2354" s="85">
        <v>17.579999999999998</v>
      </c>
      <c r="G2354" s="84">
        <v>134.9</v>
      </c>
      <c r="H2354" s="86">
        <f t="shared" si="144"/>
        <v>1549944.9895199998</v>
      </c>
      <c r="I2354" s="77">
        <f t="shared" si="145"/>
        <v>65356</v>
      </c>
      <c r="J2354" s="77">
        <f t="shared" si="146"/>
        <v>1148958.48</v>
      </c>
      <c r="K2354" s="77">
        <f t="shared" si="147"/>
        <v>0</v>
      </c>
    </row>
    <row r="2355" spans="1:11" s="77" customFormat="1">
      <c r="A2355" s="82">
        <v>2016</v>
      </c>
      <c r="B2355" s="82">
        <v>6065</v>
      </c>
      <c r="C2355" s="83" t="s">
        <v>513</v>
      </c>
      <c r="D2355" s="83" t="s">
        <v>504</v>
      </c>
      <c r="E2355" s="84">
        <v>65345</v>
      </c>
      <c r="F2355" s="85">
        <v>16.77</v>
      </c>
      <c r="G2355" s="84">
        <v>132.4</v>
      </c>
      <c r="H2355" s="86">
        <f t="shared" si="144"/>
        <v>1450886.4005999998</v>
      </c>
      <c r="I2355" s="77">
        <f t="shared" si="145"/>
        <v>65345</v>
      </c>
      <c r="J2355" s="77">
        <f t="shared" si="146"/>
        <v>1095835.6499999999</v>
      </c>
      <c r="K2355" s="77">
        <f t="shared" si="147"/>
        <v>0</v>
      </c>
    </row>
    <row r="2356" spans="1:11" s="77" customFormat="1">
      <c r="A2356" s="82">
        <v>2016</v>
      </c>
      <c r="B2356" s="82">
        <v>6065</v>
      </c>
      <c r="C2356" s="83" t="s">
        <v>513</v>
      </c>
      <c r="D2356" s="83" t="s">
        <v>504</v>
      </c>
      <c r="E2356" s="84">
        <v>48770</v>
      </c>
      <c r="F2356" s="85">
        <v>18.07</v>
      </c>
      <c r="G2356" s="84">
        <v>141.1</v>
      </c>
      <c r="H2356" s="86">
        <f t="shared" si="144"/>
        <v>1243477.4729000002</v>
      </c>
      <c r="I2356" s="77">
        <f t="shared" si="145"/>
        <v>48770</v>
      </c>
      <c r="J2356" s="77">
        <f t="shared" si="146"/>
        <v>881273.9</v>
      </c>
      <c r="K2356" s="77">
        <f t="shared" si="147"/>
        <v>0</v>
      </c>
    </row>
    <row r="2357" spans="1:11" s="77" customFormat="1">
      <c r="A2357" s="82">
        <v>2016</v>
      </c>
      <c r="B2357" s="82">
        <v>6065</v>
      </c>
      <c r="C2357" s="83" t="s">
        <v>513</v>
      </c>
      <c r="D2357" s="83" t="s">
        <v>504</v>
      </c>
      <c r="E2357" s="84">
        <v>32784</v>
      </c>
      <c r="F2357" s="85">
        <v>17.18</v>
      </c>
      <c r="G2357" s="84">
        <v>151.1</v>
      </c>
      <c r="H2357" s="86">
        <f t="shared" si="144"/>
        <v>851039.20031999995</v>
      </c>
      <c r="I2357" s="77">
        <f t="shared" si="145"/>
        <v>32784</v>
      </c>
      <c r="J2357" s="77">
        <f t="shared" si="146"/>
        <v>563229.12</v>
      </c>
      <c r="K2357" s="77">
        <f t="shared" si="147"/>
        <v>0</v>
      </c>
    </row>
    <row r="2358" spans="1:11" s="77" customFormat="1">
      <c r="A2358" s="82">
        <v>2016</v>
      </c>
      <c r="B2358" s="82">
        <v>6065</v>
      </c>
      <c r="C2358" s="83" t="s">
        <v>513</v>
      </c>
      <c r="D2358" s="83" t="s">
        <v>504</v>
      </c>
      <c r="E2358" s="84">
        <v>32614</v>
      </c>
      <c r="F2358" s="85">
        <v>16.8</v>
      </c>
      <c r="G2358" s="84">
        <v>133.5</v>
      </c>
      <c r="H2358" s="86">
        <f t="shared" si="144"/>
        <v>731466.79200000002</v>
      </c>
      <c r="I2358" s="77">
        <f t="shared" si="145"/>
        <v>32614</v>
      </c>
      <c r="J2358" s="77">
        <f t="shared" si="146"/>
        <v>547915.20000000007</v>
      </c>
      <c r="K2358" s="77">
        <f t="shared" si="147"/>
        <v>0</v>
      </c>
    </row>
    <row r="2359" spans="1:11" s="77" customFormat="1">
      <c r="A2359" s="82">
        <v>2016</v>
      </c>
      <c r="B2359" s="82">
        <v>6065</v>
      </c>
      <c r="C2359" s="83" t="s">
        <v>513</v>
      </c>
      <c r="D2359" s="83" t="s">
        <v>504</v>
      </c>
      <c r="E2359" s="84">
        <v>16483</v>
      </c>
      <c r="F2359" s="85">
        <v>17.62</v>
      </c>
      <c r="G2359" s="84">
        <v>141.69999999999999</v>
      </c>
      <c r="H2359" s="86">
        <f t="shared" si="144"/>
        <v>411539.96181999997</v>
      </c>
      <c r="I2359" s="77">
        <f t="shared" si="145"/>
        <v>16483</v>
      </c>
      <c r="J2359" s="77">
        <f t="shared" si="146"/>
        <v>290430.46000000002</v>
      </c>
      <c r="K2359" s="77">
        <f t="shared" si="147"/>
        <v>0</v>
      </c>
    </row>
    <row r="2360" spans="1:11" s="77" customFormat="1">
      <c r="A2360" s="82">
        <v>2016</v>
      </c>
      <c r="B2360" s="82">
        <v>6068</v>
      </c>
      <c r="C2360" s="83" t="s">
        <v>513</v>
      </c>
      <c r="D2360" s="83" t="s">
        <v>504</v>
      </c>
      <c r="E2360" s="84">
        <v>299026</v>
      </c>
      <c r="F2360" s="85">
        <v>17.036000000000001</v>
      </c>
      <c r="G2360" s="84">
        <v>174.6</v>
      </c>
      <c r="H2360" s="86">
        <f t="shared" si="144"/>
        <v>8894485.3102560006</v>
      </c>
      <c r="I2360" s="77">
        <f t="shared" si="145"/>
        <v>299026</v>
      </c>
      <c r="J2360" s="77">
        <f t="shared" si="146"/>
        <v>5094206.9360000007</v>
      </c>
      <c r="K2360" s="77">
        <f t="shared" si="147"/>
        <v>0</v>
      </c>
    </row>
    <row r="2361" spans="1:11" s="77" customFormat="1">
      <c r="A2361" s="82">
        <v>2016</v>
      </c>
      <c r="B2361" s="82">
        <v>6071</v>
      </c>
      <c r="C2361" s="83" t="s">
        <v>503</v>
      </c>
      <c r="D2361" s="83" t="s">
        <v>504</v>
      </c>
      <c r="E2361" s="84">
        <v>3217</v>
      </c>
      <c r="F2361" s="85">
        <v>22.456</v>
      </c>
      <c r="G2361" s="84">
        <v>214.8</v>
      </c>
      <c r="H2361" s="86">
        <f t="shared" si="144"/>
        <v>155173.56489600003</v>
      </c>
      <c r="I2361" s="77">
        <f t="shared" si="145"/>
        <v>3217</v>
      </c>
      <c r="J2361" s="77">
        <f t="shared" si="146"/>
        <v>72240.952000000005</v>
      </c>
      <c r="K2361" s="77">
        <f t="shared" si="147"/>
        <v>0</v>
      </c>
    </row>
    <row r="2362" spans="1:11" s="77" customFormat="1">
      <c r="A2362" s="82">
        <v>2016</v>
      </c>
      <c r="B2362" s="82">
        <v>6071</v>
      </c>
      <c r="C2362" s="83" t="s">
        <v>503</v>
      </c>
      <c r="D2362" s="83" t="s">
        <v>504</v>
      </c>
      <c r="E2362" s="84">
        <v>14328</v>
      </c>
      <c r="F2362" s="85">
        <v>22.234000000000002</v>
      </c>
      <c r="G2362" s="84">
        <v>194</v>
      </c>
      <c r="H2362" s="86">
        <f t="shared" si="144"/>
        <v>618023.37887999997</v>
      </c>
      <c r="I2362" s="77">
        <f t="shared" si="145"/>
        <v>14328</v>
      </c>
      <c r="J2362" s="77">
        <f t="shared" si="146"/>
        <v>318568.75200000004</v>
      </c>
      <c r="K2362" s="77">
        <f t="shared" si="147"/>
        <v>0</v>
      </c>
    </row>
    <row r="2363" spans="1:11" s="77" customFormat="1">
      <c r="A2363" s="82">
        <v>2016</v>
      </c>
      <c r="B2363" s="82">
        <v>6071</v>
      </c>
      <c r="C2363" s="83" t="s">
        <v>513</v>
      </c>
      <c r="D2363" s="83" t="s">
        <v>504</v>
      </c>
      <c r="E2363" s="84">
        <v>70748</v>
      </c>
      <c r="F2363" s="85">
        <v>18.042999999999999</v>
      </c>
      <c r="G2363" s="84">
        <v>217.8</v>
      </c>
      <c r="H2363" s="86">
        <f t="shared" si="144"/>
        <v>2780230.4251919994</v>
      </c>
      <c r="I2363" s="77">
        <f t="shared" si="145"/>
        <v>70748</v>
      </c>
      <c r="J2363" s="77">
        <f t="shared" si="146"/>
        <v>1276506.1639999999</v>
      </c>
      <c r="K2363" s="77">
        <f t="shared" si="147"/>
        <v>0</v>
      </c>
    </row>
    <row r="2364" spans="1:11" s="77" customFormat="1">
      <c r="A2364" s="82">
        <v>2016</v>
      </c>
      <c r="B2364" s="82">
        <v>6071</v>
      </c>
      <c r="C2364" s="83" t="s">
        <v>503</v>
      </c>
      <c r="D2364" s="83" t="s">
        <v>504</v>
      </c>
      <c r="E2364" s="84">
        <v>10013</v>
      </c>
      <c r="F2364" s="85">
        <v>24.431999999999999</v>
      </c>
      <c r="G2364" s="84">
        <v>201.5</v>
      </c>
      <c r="H2364" s="86">
        <f t="shared" si="144"/>
        <v>492944.79624</v>
      </c>
      <c r="I2364" s="77">
        <f t="shared" si="145"/>
        <v>10013</v>
      </c>
      <c r="J2364" s="77">
        <f t="shared" si="146"/>
        <v>244637.61599999998</v>
      </c>
      <c r="K2364" s="77">
        <f t="shared" si="147"/>
        <v>0</v>
      </c>
    </row>
    <row r="2365" spans="1:11" s="77" customFormat="1">
      <c r="A2365" s="82">
        <v>2016</v>
      </c>
      <c r="B2365" s="82">
        <v>6071</v>
      </c>
      <c r="C2365" s="83" t="s">
        <v>503</v>
      </c>
      <c r="D2365" s="83" t="s">
        <v>504</v>
      </c>
      <c r="E2365" s="84">
        <v>38270</v>
      </c>
      <c r="F2365" s="85">
        <v>22.459</v>
      </c>
      <c r="G2365" s="84">
        <v>147.19999999999999</v>
      </c>
      <c r="H2365" s="86">
        <f t="shared" si="144"/>
        <v>1265192.7289599997</v>
      </c>
      <c r="I2365" s="77">
        <f t="shared" si="145"/>
        <v>38270</v>
      </c>
      <c r="J2365" s="77">
        <f t="shared" si="146"/>
        <v>859505.92999999993</v>
      </c>
      <c r="K2365" s="77">
        <f t="shared" si="147"/>
        <v>0</v>
      </c>
    </row>
    <row r="2366" spans="1:11" s="77" customFormat="1">
      <c r="A2366" s="82">
        <v>2016</v>
      </c>
      <c r="B2366" s="82">
        <v>6071</v>
      </c>
      <c r="C2366" s="83" t="s">
        <v>503</v>
      </c>
      <c r="D2366" s="83" t="s">
        <v>504</v>
      </c>
      <c r="E2366" s="84">
        <v>4887</v>
      </c>
      <c r="F2366" s="85">
        <v>20.036999999999999</v>
      </c>
      <c r="G2366" s="84">
        <v>148.80000000000001</v>
      </c>
      <c r="H2366" s="86">
        <f t="shared" si="144"/>
        <v>145706.17867200001</v>
      </c>
      <c r="I2366" s="77">
        <f t="shared" si="145"/>
        <v>4887</v>
      </c>
      <c r="J2366" s="77">
        <f t="shared" si="146"/>
        <v>97920.818999999989</v>
      </c>
      <c r="K2366" s="77">
        <f t="shared" si="147"/>
        <v>0</v>
      </c>
    </row>
    <row r="2367" spans="1:11" s="77" customFormat="1">
      <c r="A2367" s="82">
        <v>2016</v>
      </c>
      <c r="B2367" s="82">
        <v>6071</v>
      </c>
      <c r="C2367" s="83" t="s">
        <v>503</v>
      </c>
      <c r="D2367" s="83" t="s">
        <v>504</v>
      </c>
      <c r="E2367" s="84">
        <v>3264</v>
      </c>
      <c r="F2367" s="85">
        <v>20.181999999999999</v>
      </c>
      <c r="G2367" s="84">
        <v>176</v>
      </c>
      <c r="H2367" s="86">
        <f t="shared" si="144"/>
        <v>115938.32448</v>
      </c>
      <c r="I2367" s="77">
        <f t="shared" si="145"/>
        <v>3264</v>
      </c>
      <c r="J2367" s="77">
        <f t="shared" si="146"/>
        <v>65874.047999999995</v>
      </c>
      <c r="K2367" s="77">
        <f t="shared" si="147"/>
        <v>0</v>
      </c>
    </row>
    <row r="2368" spans="1:11" s="77" customFormat="1">
      <c r="A2368" s="82">
        <v>2016</v>
      </c>
      <c r="B2368" s="82">
        <v>6071</v>
      </c>
      <c r="C2368" s="83" t="s">
        <v>503</v>
      </c>
      <c r="D2368" s="83" t="s">
        <v>504</v>
      </c>
      <c r="E2368" s="84">
        <v>14592</v>
      </c>
      <c r="F2368" s="85">
        <v>23.690999999999999</v>
      </c>
      <c r="G2368" s="84">
        <v>197.2</v>
      </c>
      <c r="H2368" s="86">
        <f t="shared" si="144"/>
        <v>681718.56998399994</v>
      </c>
      <c r="I2368" s="77">
        <f t="shared" si="145"/>
        <v>14592</v>
      </c>
      <c r="J2368" s="77">
        <f t="shared" si="146"/>
        <v>345699.07199999999</v>
      </c>
      <c r="K2368" s="77">
        <f t="shared" si="147"/>
        <v>0</v>
      </c>
    </row>
    <row r="2369" spans="1:11" s="77" customFormat="1">
      <c r="A2369" s="82">
        <v>2016</v>
      </c>
      <c r="B2369" s="82">
        <v>6071</v>
      </c>
      <c r="C2369" s="83" t="s">
        <v>503</v>
      </c>
      <c r="D2369" s="83" t="s">
        <v>504</v>
      </c>
      <c r="E2369" s="84">
        <v>35227</v>
      </c>
      <c r="F2369" s="85">
        <v>23.535</v>
      </c>
      <c r="G2369" s="84">
        <v>220.7</v>
      </c>
      <c r="H2369" s="86">
        <f t="shared" si="144"/>
        <v>1829751.851115</v>
      </c>
      <c r="I2369" s="77">
        <f t="shared" si="145"/>
        <v>35227</v>
      </c>
      <c r="J2369" s="77">
        <f t="shared" si="146"/>
        <v>829067.44499999995</v>
      </c>
      <c r="K2369" s="77">
        <f t="shared" si="147"/>
        <v>0</v>
      </c>
    </row>
    <row r="2370" spans="1:11" s="77" customFormat="1">
      <c r="A2370" s="82">
        <v>2016</v>
      </c>
      <c r="B2370" s="82">
        <v>6071</v>
      </c>
      <c r="C2370" s="83" t="s">
        <v>503</v>
      </c>
      <c r="D2370" s="83" t="s">
        <v>504</v>
      </c>
      <c r="E2370" s="84">
        <v>77794</v>
      </c>
      <c r="F2370" s="85">
        <v>22.922000000000001</v>
      </c>
      <c r="G2370" s="84">
        <v>218.4</v>
      </c>
      <c r="H2370" s="86">
        <f t="shared" si="144"/>
        <v>3894495.8445120002</v>
      </c>
      <c r="I2370" s="77">
        <f t="shared" si="145"/>
        <v>77794</v>
      </c>
      <c r="J2370" s="77">
        <f t="shared" si="146"/>
        <v>1783194.068</v>
      </c>
      <c r="K2370" s="77">
        <f t="shared" si="147"/>
        <v>0</v>
      </c>
    </row>
    <row r="2371" spans="1:11" s="77" customFormat="1">
      <c r="A2371" s="82">
        <v>2016</v>
      </c>
      <c r="B2371" s="82">
        <v>6071</v>
      </c>
      <c r="C2371" s="83" t="s">
        <v>503</v>
      </c>
      <c r="D2371" s="83" t="s">
        <v>504</v>
      </c>
      <c r="E2371" s="84">
        <v>70269</v>
      </c>
      <c r="F2371" s="85">
        <v>23.033999999999999</v>
      </c>
      <c r="G2371" s="84">
        <v>222.6</v>
      </c>
      <c r="H2371" s="86">
        <f t="shared" si="144"/>
        <v>3602950.5009959997</v>
      </c>
      <c r="I2371" s="77">
        <f t="shared" si="145"/>
        <v>70269</v>
      </c>
      <c r="J2371" s="77">
        <f t="shared" si="146"/>
        <v>1618576.1459999999</v>
      </c>
      <c r="K2371" s="77">
        <f t="shared" si="147"/>
        <v>0</v>
      </c>
    </row>
    <row r="2372" spans="1:11" s="77" customFormat="1">
      <c r="A2372" s="82">
        <v>2016</v>
      </c>
      <c r="B2372" s="82">
        <v>6076</v>
      </c>
      <c r="C2372" s="83" t="s">
        <v>513</v>
      </c>
      <c r="D2372" s="83" t="s">
        <v>504</v>
      </c>
      <c r="E2372" s="84">
        <v>498393</v>
      </c>
      <c r="F2372" s="85">
        <v>16.803999999999998</v>
      </c>
      <c r="G2372" s="84" t="s">
        <v>514</v>
      </c>
      <c r="H2372" s="86" t="str">
        <f t="shared" si="144"/>
        <v/>
      </c>
      <c r="I2372" s="77" t="str">
        <f t="shared" si="145"/>
        <v/>
      </c>
      <c r="J2372" s="77" t="str">
        <f t="shared" si="146"/>
        <v/>
      </c>
      <c r="K2372" s="77">
        <f t="shared" si="147"/>
        <v>0</v>
      </c>
    </row>
    <row r="2373" spans="1:11" s="77" customFormat="1">
      <c r="A2373" s="82">
        <v>2016</v>
      </c>
      <c r="B2373" s="82">
        <v>6076</v>
      </c>
      <c r="C2373" s="83" t="s">
        <v>513</v>
      </c>
      <c r="D2373" s="83" t="s">
        <v>504</v>
      </c>
      <c r="E2373" s="84">
        <v>134280</v>
      </c>
      <c r="F2373" s="85">
        <v>17.538</v>
      </c>
      <c r="G2373" s="84" t="s">
        <v>514</v>
      </c>
      <c r="H2373" s="86" t="str">
        <f t="shared" si="144"/>
        <v/>
      </c>
      <c r="I2373" s="77" t="str">
        <f t="shared" si="145"/>
        <v/>
      </c>
      <c r="J2373" s="77" t="str">
        <f t="shared" si="146"/>
        <v/>
      </c>
      <c r="K2373" s="77">
        <f t="shared" si="147"/>
        <v>0</v>
      </c>
    </row>
    <row r="2374" spans="1:11" s="77" customFormat="1">
      <c r="A2374" s="82">
        <v>2016</v>
      </c>
      <c r="B2374" s="82">
        <v>6077</v>
      </c>
      <c r="C2374" s="83" t="s">
        <v>513</v>
      </c>
      <c r="D2374" s="83" t="s">
        <v>504</v>
      </c>
      <c r="E2374" s="84">
        <v>17128</v>
      </c>
      <c r="F2374" s="85">
        <v>16.617999999999999</v>
      </c>
      <c r="G2374" s="84">
        <v>120.6</v>
      </c>
      <c r="H2374" s="86">
        <f t="shared" si="144"/>
        <v>343267.52342399996</v>
      </c>
      <c r="I2374" s="77">
        <f t="shared" si="145"/>
        <v>17128</v>
      </c>
      <c r="J2374" s="77">
        <f t="shared" si="146"/>
        <v>284633.10399999999</v>
      </c>
      <c r="K2374" s="77">
        <f t="shared" si="147"/>
        <v>0</v>
      </c>
    </row>
    <row r="2375" spans="1:11" s="77" customFormat="1">
      <c r="A2375" s="82">
        <v>2016</v>
      </c>
      <c r="B2375" s="82">
        <v>6077</v>
      </c>
      <c r="C2375" s="83" t="s">
        <v>513</v>
      </c>
      <c r="D2375" s="83" t="s">
        <v>504</v>
      </c>
      <c r="E2375" s="84">
        <v>102588</v>
      </c>
      <c r="F2375" s="85">
        <v>16.632999999999999</v>
      </c>
      <c r="G2375" s="84">
        <v>127.7</v>
      </c>
      <c r="H2375" s="86">
        <f t="shared" ref="H2375:H2438" si="148">IF(I2375="","",G2375/100*F2375*E2375)</f>
        <v>2179004.1025080001</v>
      </c>
      <c r="I2375" s="77">
        <f t="shared" ref="I2375:I2438" si="149">IF(OR(G2375=".",F2375=".",E2375="."),"",E2375)</f>
        <v>102588</v>
      </c>
      <c r="J2375" s="77">
        <f t="shared" ref="J2375:J2438" si="150">IF(I2375="","",F2375*I2375)</f>
        <v>1706346.2039999999</v>
      </c>
      <c r="K2375" s="77">
        <f t="shared" ref="K2375:K2438" si="151">IF(C2375="LIG",1,0)</f>
        <v>0</v>
      </c>
    </row>
    <row r="2376" spans="1:11" s="77" customFormat="1">
      <c r="A2376" s="82">
        <v>2016</v>
      </c>
      <c r="B2376" s="82">
        <v>6077</v>
      </c>
      <c r="C2376" s="83" t="s">
        <v>513</v>
      </c>
      <c r="D2376" s="83" t="s">
        <v>504</v>
      </c>
      <c r="E2376" s="84">
        <v>137072</v>
      </c>
      <c r="F2376" s="85">
        <v>17.157</v>
      </c>
      <c r="G2376" s="84">
        <v>127.3</v>
      </c>
      <c r="H2376" s="86">
        <f t="shared" si="148"/>
        <v>2993770.4989919998</v>
      </c>
      <c r="I2376" s="77">
        <f t="shared" si="149"/>
        <v>137072</v>
      </c>
      <c r="J2376" s="77">
        <f t="shared" si="150"/>
        <v>2351744.304</v>
      </c>
      <c r="K2376" s="77">
        <f t="shared" si="151"/>
        <v>0</v>
      </c>
    </row>
    <row r="2377" spans="1:11" s="77" customFormat="1">
      <c r="A2377" s="82">
        <v>2016</v>
      </c>
      <c r="B2377" s="82">
        <v>6077</v>
      </c>
      <c r="C2377" s="83" t="s">
        <v>513</v>
      </c>
      <c r="D2377" s="83" t="s">
        <v>504</v>
      </c>
      <c r="E2377" s="84">
        <v>68436</v>
      </c>
      <c r="F2377" s="85">
        <v>17.16</v>
      </c>
      <c r="G2377" s="84">
        <v>124.1</v>
      </c>
      <c r="H2377" s="86">
        <f t="shared" si="148"/>
        <v>1457382.94416</v>
      </c>
      <c r="I2377" s="77">
        <f t="shared" si="149"/>
        <v>68436</v>
      </c>
      <c r="J2377" s="77">
        <f t="shared" si="150"/>
        <v>1174361.76</v>
      </c>
      <c r="K2377" s="77">
        <f t="shared" si="151"/>
        <v>0</v>
      </c>
    </row>
    <row r="2378" spans="1:11" s="77" customFormat="1">
      <c r="A2378" s="82">
        <v>2016</v>
      </c>
      <c r="B2378" s="82">
        <v>6085</v>
      </c>
      <c r="C2378" s="83" t="s">
        <v>503</v>
      </c>
      <c r="D2378" s="83" t="s">
        <v>504</v>
      </c>
      <c r="E2378" s="84">
        <v>15347</v>
      </c>
      <c r="F2378" s="85">
        <v>25.888000000000002</v>
      </c>
      <c r="G2378" s="84">
        <v>419.7</v>
      </c>
      <c r="H2378" s="86">
        <f t="shared" si="148"/>
        <v>1667481.2617920002</v>
      </c>
      <c r="I2378" s="77">
        <f t="shared" si="149"/>
        <v>15347</v>
      </c>
      <c r="J2378" s="77">
        <f t="shared" si="150"/>
        <v>397303.136</v>
      </c>
      <c r="K2378" s="77">
        <f t="shared" si="151"/>
        <v>0</v>
      </c>
    </row>
    <row r="2379" spans="1:11" s="77" customFormat="1">
      <c r="A2379" s="82">
        <v>2016</v>
      </c>
      <c r="B2379" s="82">
        <v>6085</v>
      </c>
      <c r="C2379" s="83" t="s">
        <v>513</v>
      </c>
      <c r="D2379" s="83" t="s">
        <v>504</v>
      </c>
      <c r="E2379" s="84">
        <v>46805</v>
      </c>
      <c r="F2379" s="85">
        <v>18.058</v>
      </c>
      <c r="G2379" s="84">
        <v>228.5</v>
      </c>
      <c r="H2379" s="86">
        <f t="shared" si="148"/>
        <v>1931292.7166500003</v>
      </c>
      <c r="I2379" s="77">
        <f t="shared" si="149"/>
        <v>46805</v>
      </c>
      <c r="J2379" s="77">
        <f t="shared" si="150"/>
        <v>845204.69</v>
      </c>
      <c r="K2379" s="77">
        <f t="shared" si="151"/>
        <v>0</v>
      </c>
    </row>
    <row r="2380" spans="1:11" s="77" customFormat="1">
      <c r="A2380" s="82">
        <v>2016</v>
      </c>
      <c r="B2380" s="82">
        <v>6085</v>
      </c>
      <c r="C2380" s="83" t="s">
        <v>513</v>
      </c>
      <c r="D2380" s="83" t="s">
        <v>504</v>
      </c>
      <c r="E2380" s="84">
        <v>43878</v>
      </c>
      <c r="F2380" s="85">
        <v>17.702000000000002</v>
      </c>
      <c r="G2380" s="84">
        <v>230.2</v>
      </c>
      <c r="H2380" s="86">
        <f t="shared" si="148"/>
        <v>1788028.6755120002</v>
      </c>
      <c r="I2380" s="77">
        <f t="shared" si="149"/>
        <v>43878</v>
      </c>
      <c r="J2380" s="77">
        <f t="shared" si="150"/>
        <v>776728.35600000003</v>
      </c>
      <c r="K2380" s="77">
        <f t="shared" si="151"/>
        <v>0</v>
      </c>
    </row>
    <row r="2381" spans="1:11" s="77" customFormat="1">
      <c r="A2381" s="82">
        <v>2016</v>
      </c>
      <c r="B2381" s="82">
        <v>6085</v>
      </c>
      <c r="C2381" s="83" t="s">
        <v>503</v>
      </c>
      <c r="D2381" s="83" t="s">
        <v>504</v>
      </c>
      <c r="E2381" s="84">
        <v>74842</v>
      </c>
      <c r="F2381" s="85">
        <v>22.015999999999998</v>
      </c>
      <c r="G2381" s="84">
        <v>255.5</v>
      </c>
      <c r="H2381" s="86">
        <f t="shared" si="148"/>
        <v>4209928.3609600002</v>
      </c>
      <c r="I2381" s="77">
        <f t="shared" si="149"/>
        <v>74842</v>
      </c>
      <c r="J2381" s="77">
        <f t="shared" si="150"/>
        <v>1647721.4719999998</v>
      </c>
      <c r="K2381" s="77">
        <f t="shared" si="151"/>
        <v>0</v>
      </c>
    </row>
    <row r="2382" spans="1:11" s="77" customFormat="1">
      <c r="A2382" s="82">
        <v>2016</v>
      </c>
      <c r="B2382" s="82">
        <v>6085</v>
      </c>
      <c r="C2382" s="83" t="s">
        <v>503</v>
      </c>
      <c r="D2382" s="83" t="s">
        <v>504</v>
      </c>
      <c r="E2382" s="84">
        <v>14106</v>
      </c>
      <c r="F2382" s="85">
        <v>26.134</v>
      </c>
      <c r="G2382" s="84">
        <v>219.3</v>
      </c>
      <c r="H2382" s="86">
        <f t="shared" si="148"/>
        <v>808441.12537200004</v>
      </c>
      <c r="I2382" s="77">
        <f t="shared" si="149"/>
        <v>14106</v>
      </c>
      <c r="J2382" s="77">
        <f t="shared" si="150"/>
        <v>368646.20400000003</v>
      </c>
      <c r="K2382" s="77">
        <f t="shared" si="151"/>
        <v>0</v>
      </c>
    </row>
    <row r="2383" spans="1:11" s="77" customFormat="1">
      <c r="A2383" s="82">
        <v>2016</v>
      </c>
      <c r="B2383" s="82">
        <v>6090</v>
      </c>
      <c r="C2383" s="83" t="s">
        <v>513</v>
      </c>
      <c r="D2383" s="83" t="s">
        <v>504</v>
      </c>
      <c r="E2383" s="84">
        <v>43440</v>
      </c>
      <c r="F2383" s="85">
        <v>17.149999999999999</v>
      </c>
      <c r="G2383" s="84">
        <v>201.1</v>
      </c>
      <c r="H2383" s="86">
        <f t="shared" si="148"/>
        <v>1498186.956</v>
      </c>
      <c r="I2383" s="77">
        <f t="shared" si="149"/>
        <v>43440</v>
      </c>
      <c r="J2383" s="77">
        <f t="shared" si="150"/>
        <v>744995.99999999988</v>
      </c>
      <c r="K2383" s="77">
        <f t="shared" si="151"/>
        <v>0</v>
      </c>
    </row>
    <row r="2384" spans="1:11" s="77" customFormat="1">
      <c r="A2384" s="82">
        <v>2016</v>
      </c>
      <c r="B2384" s="82">
        <v>6090</v>
      </c>
      <c r="C2384" s="83" t="s">
        <v>513</v>
      </c>
      <c r="D2384" s="83" t="s">
        <v>504</v>
      </c>
      <c r="E2384" s="84">
        <v>101287</v>
      </c>
      <c r="F2384" s="85">
        <v>17.22</v>
      </c>
      <c r="G2384" s="84">
        <v>198.4</v>
      </c>
      <c r="H2384" s="86">
        <f t="shared" si="148"/>
        <v>3460417.6857599998</v>
      </c>
      <c r="I2384" s="77">
        <f t="shared" si="149"/>
        <v>101287</v>
      </c>
      <c r="J2384" s="77">
        <f t="shared" si="150"/>
        <v>1744162.14</v>
      </c>
      <c r="K2384" s="77">
        <f t="shared" si="151"/>
        <v>0</v>
      </c>
    </row>
    <row r="2385" spans="1:11" s="77" customFormat="1">
      <c r="A2385" s="82">
        <v>2016</v>
      </c>
      <c r="B2385" s="82">
        <v>6090</v>
      </c>
      <c r="C2385" s="83" t="s">
        <v>513</v>
      </c>
      <c r="D2385" s="83" t="s">
        <v>504</v>
      </c>
      <c r="E2385" s="84">
        <v>57709</v>
      </c>
      <c r="F2385" s="85">
        <v>18.07</v>
      </c>
      <c r="G2385" s="84">
        <v>224.9</v>
      </c>
      <c r="H2385" s="86">
        <f t="shared" si="148"/>
        <v>2345260.8658700003</v>
      </c>
      <c r="I2385" s="77">
        <f t="shared" si="149"/>
        <v>57709</v>
      </c>
      <c r="J2385" s="77">
        <f t="shared" si="150"/>
        <v>1042801.63</v>
      </c>
      <c r="K2385" s="77">
        <f t="shared" si="151"/>
        <v>0</v>
      </c>
    </row>
    <row r="2386" spans="1:11" s="77" customFormat="1">
      <c r="A2386" s="82">
        <v>2016</v>
      </c>
      <c r="B2386" s="82">
        <v>6090</v>
      </c>
      <c r="C2386" s="83" t="s">
        <v>513</v>
      </c>
      <c r="D2386" s="83" t="s">
        <v>504</v>
      </c>
      <c r="E2386" s="84">
        <v>130093</v>
      </c>
      <c r="F2386" s="85">
        <v>17.079999999999998</v>
      </c>
      <c r="G2386" s="84">
        <v>201.7</v>
      </c>
      <c r="H2386" s="86">
        <f t="shared" si="148"/>
        <v>4481750.6834799992</v>
      </c>
      <c r="I2386" s="77">
        <f t="shared" si="149"/>
        <v>130093</v>
      </c>
      <c r="J2386" s="77">
        <f t="shared" si="150"/>
        <v>2221988.44</v>
      </c>
      <c r="K2386" s="77">
        <f t="shared" si="151"/>
        <v>0</v>
      </c>
    </row>
    <row r="2387" spans="1:11" s="77" customFormat="1">
      <c r="A2387" s="82">
        <v>2016</v>
      </c>
      <c r="B2387" s="82">
        <v>6090</v>
      </c>
      <c r="C2387" s="83" t="s">
        <v>513</v>
      </c>
      <c r="D2387" s="83" t="s">
        <v>504</v>
      </c>
      <c r="E2387" s="84">
        <v>118596</v>
      </c>
      <c r="F2387" s="85">
        <v>17.96</v>
      </c>
      <c r="G2387" s="84">
        <v>226.6</v>
      </c>
      <c r="H2387" s="86">
        <f t="shared" si="148"/>
        <v>4826544.1065600002</v>
      </c>
      <c r="I2387" s="77">
        <f t="shared" si="149"/>
        <v>118596</v>
      </c>
      <c r="J2387" s="77">
        <f t="shared" si="150"/>
        <v>2129984.16</v>
      </c>
      <c r="K2387" s="77">
        <f t="shared" si="151"/>
        <v>0</v>
      </c>
    </row>
    <row r="2388" spans="1:11" s="77" customFormat="1">
      <c r="A2388" s="82">
        <v>2016</v>
      </c>
      <c r="B2388" s="82">
        <v>6090</v>
      </c>
      <c r="C2388" s="83" t="s">
        <v>513</v>
      </c>
      <c r="D2388" s="83" t="s">
        <v>504</v>
      </c>
      <c r="E2388" s="84">
        <v>59206</v>
      </c>
      <c r="F2388" s="85">
        <v>17.96</v>
      </c>
      <c r="G2388" s="84">
        <v>204.2</v>
      </c>
      <c r="H2388" s="86">
        <f t="shared" si="148"/>
        <v>2171339.7899199999</v>
      </c>
      <c r="I2388" s="77">
        <f t="shared" si="149"/>
        <v>59206</v>
      </c>
      <c r="J2388" s="77">
        <f t="shared" si="150"/>
        <v>1063339.76</v>
      </c>
      <c r="K2388" s="77">
        <f t="shared" si="151"/>
        <v>0</v>
      </c>
    </row>
    <row r="2389" spans="1:11" s="77" customFormat="1">
      <c r="A2389" s="82">
        <v>2016</v>
      </c>
      <c r="B2389" s="82">
        <v>6090</v>
      </c>
      <c r="C2389" s="83" t="s">
        <v>513</v>
      </c>
      <c r="D2389" s="83" t="s">
        <v>504</v>
      </c>
      <c r="E2389" s="84">
        <v>14671</v>
      </c>
      <c r="F2389" s="85">
        <v>18.04</v>
      </c>
      <c r="G2389" s="84">
        <v>203</v>
      </c>
      <c r="H2389" s="86">
        <f t="shared" si="148"/>
        <v>537269.62519999989</v>
      </c>
      <c r="I2389" s="77">
        <f t="shared" si="149"/>
        <v>14671</v>
      </c>
      <c r="J2389" s="77">
        <f t="shared" si="150"/>
        <v>264664.83999999997</v>
      </c>
      <c r="K2389" s="77">
        <f t="shared" si="151"/>
        <v>0</v>
      </c>
    </row>
    <row r="2390" spans="1:11" s="77" customFormat="1">
      <c r="A2390" s="82">
        <v>2016</v>
      </c>
      <c r="B2390" s="82">
        <v>6090</v>
      </c>
      <c r="C2390" s="83" t="s">
        <v>513</v>
      </c>
      <c r="D2390" s="83" t="s">
        <v>504</v>
      </c>
      <c r="E2390" s="84">
        <v>129940</v>
      </c>
      <c r="F2390" s="85">
        <v>17.059999999999999</v>
      </c>
      <c r="G2390" s="84" t="s">
        <v>514</v>
      </c>
      <c r="H2390" s="86" t="str">
        <f t="shared" si="148"/>
        <v/>
      </c>
      <c r="I2390" s="77" t="str">
        <f t="shared" si="149"/>
        <v/>
      </c>
      <c r="J2390" s="77" t="str">
        <f t="shared" si="150"/>
        <v/>
      </c>
      <c r="K2390" s="77">
        <f t="shared" si="151"/>
        <v>0</v>
      </c>
    </row>
    <row r="2391" spans="1:11" s="77" customFormat="1">
      <c r="A2391" s="82">
        <v>2016</v>
      </c>
      <c r="B2391" s="82">
        <v>6094</v>
      </c>
      <c r="C2391" s="83" t="s">
        <v>503</v>
      </c>
      <c r="D2391" s="83" t="s">
        <v>504</v>
      </c>
      <c r="E2391" s="84">
        <v>1518</v>
      </c>
      <c r="F2391" s="85">
        <v>22.5</v>
      </c>
      <c r="G2391" s="84" t="s">
        <v>514</v>
      </c>
      <c r="H2391" s="86" t="str">
        <f t="shared" si="148"/>
        <v/>
      </c>
      <c r="I2391" s="77" t="str">
        <f t="shared" si="149"/>
        <v/>
      </c>
      <c r="J2391" s="77" t="str">
        <f t="shared" si="150"/>
        <v/>
      </c>
      <c r="K2391" s="77">
        <f t="shared" si="151"/>
        <v>0</v>
      </c>
    </row>
    <row r="2392" spans="1:11" s="77" customFormat="1">
      <c r="A2392" s="82">
        <v>2016</v>
      </c>
      <c r="B2392" s="82">
        <v>6094</v>
      </c>
      <c r="C2392" s="83" t="s">
        <v>503</v>
      </c>
      <c r="D2392" s="83" t="s">
        <v>504</v>
      </c>
      <c r="E2392" s="84">
        <v>9212</v>
      </c>
      <c r="F2392" s="85">
        <v>26.01</v>
      </c>
      <c r="G2392" s="84" t="s">
        <v>514</v>
      </c>
      <c r="H2392" s="86" t="str">
        <f t="shared" si="148"/>
        <v/>
      </c>
      <c r="I2392" s="77" t="str">
        <f t="shared" si="149"/>
        <v/>
      </c>
      <c r="J2392" s="77" t="str">
        <f t="shared" si="150"/>
        <v/>
      </c>
      <c r="K2392" s="77">
        <f t="shared" si="151"/>
        <v>0</v>
      </c>
    </row>
    <row r="2393" spans="1:11" s="77" customFormat="1">
      <c r="A2393" s="82">
        <v>2016</v>
      </c>
      <c r="B2393" s="82">
        <v>6094</v>
      </c>
      <c r="C2393" s="83" t="s">
        <v>503</v>
      </c>
      <c r="D2393" s="83" t="s">
        <v>504</v>
      </c>
      <c r="E2393" s="84">
        <v>63307</v>
      </c>
      <c r="F2393" s="85">
        <v>25.22</v>
      </c>
      <c r="G2393" s="84" t="s">
        <v>514</v>
      </c>
      <c r="H2393" s="86" t="str">
        <f t="shared" si="148"/>
        <v/>
      </c>
      <c r="I2393" s="77" t="str">
        <f t="shared" si="149"/>
        <v/>
      </c>
      <c r="J2393" s="77" t="str">
        <f t="shared" si="150"/>
        <v/>
      </c>
      <c r="K2393" s="77">
        <f t="shared" si="151"/>
        <v>0</v>
      </c>
    </row>
    <row r="2394" spans="1:11" s="77" customFormat="1">
      <c r="A2394" s="82">
        <v>2016</v>
      </c>
      <c r="B2394" s="82">
        <v>6096</v>
      </c>
      <c r="C2394" s="83" t="s">
        <v>513</v>
      </c>
      <c r="D2394" s="83" t="s">
        <v>504</v>
      </c>
      <c r="E2394" s="84">
        <v>194903</v>
      </c>
      <c r="F2394" s="85">
        <v>16.760000000000002</v>
      </c>
      <c r="G2394" s="84">
        <v>141.1</v>
      </c>
      <c r="H2394" s="86">
        <f t="shared" si="148"/>
        <v>4609136.309080001</v>
      </c>
      <c r="I2394" s="77">
        <f t="shared" si="149"/>
        <v>194903</v>
      </c>
      <c r="J2394" s="77">
        <f t="shared" si="150"/>
        <v>3266574.2800000003</v>
      </c>
      <c r="K2394" s="77">
        <f t="shared" si="151"/>
        <v>0</v>
      </c>
    </row>
    <row r="2395" spans="1:11" s="77" customFormat="1">
      <c r="A2395" s="82">
        <v>2016</v>
      </c>
      <c r="B2395" s="82">
        <v>6096</v>
      </c>
      <c r="C2395" s="83" t="s">
        <v>513</v>
      </c>
      <c r="D2395" s="83" t="s">
        <v>504</v>
      </c>
      <c r="E2395" s="84">
        <v>17034</v>
      </c>
      <c r="F2395" s="85">
        <v>16.88</v>
      </c>
      <c r="G2395" s="84">
        <v>133.19999999999999</v>
      </c>
      <c r="H2395" s="86">
        <f t="shared" si="148"/>
        <v>382995.1814399999</v>
      </c>
      <c r="I2395" s="77">
        <f t="shared" si="149"/>
        <v>17034</v>
      </c>
      <c r="J2395" s="77">
        <f t="shared" si="150"/>
        <v>287533.92</v>
      </c>
      <c r="K2395" s="77">
        <f t="shared" si="151"/>
        <v>0</v>
      </c>
    </row>
    <row r="2396" spans="1:11" s="77" customFormat="1">
      <c r="A2396" s="82">
        <v>2016</v>
      </c>
      <c r="B2396" s="82">
        <v>6098</v>
      </c>
      <c r="C2396" s="83" t="s">
        <v>513</v>
      </c>
      <c r="D2396" s="83" t="s">
        <v>504</v>
      </c>
      <c r="E2396" s="84">
        <v>70689</v>
      </c>
      <c r="F2396" s="85">
        <v>17.064</v>
      </c>
      <c r="G2396" s="84">
        <v>237.2</v>
      </c>
      <c r="H2396" s="86">
        <f t="shared" si="148"/>
        <v>2861194.3917120001</v>
      </c>
      <c r="I2396" s="77">
        <f t="shared" si="149"/>
        <v>70689</v>
      </c>
      <c r="J2396" s="77">
        <f t="shared" si="150"/>
        <v>1206237.0959999999</v>
      </c>
      <c r="K2396" s="77">
        <f t="shared" si="151"/>
        <v>0</v>
      </c>
    </row>
    <row r="2397" spans="1:11" s="77" customFormat="1">
      <c r="A2397" s="82">
        <v>2016</v>
      </c>
      <c r="B2397" s="82">
        <v>6098</v>
      </c>
      <c r="C2397" s="83" t="s">
        <v>513</v>
      </c>
      <c r="D2397" s="83" t="s">
        <v>504</v>
      </c>
      <c r="E2397" s="84">
        <v>28405</v>
      </c>
      <c r="F2397" s="85">
        <v>16.303999999999998</v>
      </c>
      <c r="G2397" s="84">
        <v>248.2</v>
      </c>
      <c r="H2397" s="86">
        <f t="shared" si="148"/>
        <v>1149451.7278399996</v>
      </c>
      <c r="I2397" s="77">
        <f t="shared" si="149"/>
        <v>28405</v>
      </c>
      <c r="J2397" s="77">
        <f t="shared" si="150"/>
        <v>463115.11999999994</v>
      </c>
      <c r="K2397" s="77">
        <f t="shared" si="151"/>
        <v>0</v>
      </c>
    </row>
    <row r="2398" spans="1:11" s="77" customFormat="1">
      <c r="A2398" s="82">
        <v>2016</v>
      </c>
      <c r="B2398" s="82">
        <v>6101</v>
      </c>
      <c r="C2398" s="83" t="s">
        <v>513</v>
      </c>
      <c r="D2398" s="83" t="s">
        <v>504</v>
      </c>
      <c r="E2398" s="84">
        <v>155487</v>
      </c>
      <c r="F2398" s="85">
        <v>16.047999999999998</v>
      </c>
      <c r="G2398" s="84">
        <v>113.6</v>
      </c>
      <c r="H2398" s="86">
        <f t="shared" si="148"/>
        <v>2834610.1071359995</v>
      </c>
      <c r="I2398" s="77">
        <f t="shared" si="149"/>
        <v>155487</v>
      </c>
      <c r="J2398" s="77">
        <f t="shared" si="150"/>
        <v>2495255.3759999997</v>
      </c>
      <c r="K2398" s="77">
        <f t="shared" si="151"/>
        <v>0</v>
      </c>
    </row>
    <row r="2399" spans="1:11" s="77" customFormat="1">
      <c r="A2399" s="82">
        <v>2016</v>
      </c>
      <c r="B2399" s="82">
        <v>6113</v>
      </c>
      <c r="C2399" s="83" t="s">
        <v>503</v>
      </c>
      <c r="D2399" s="83" t="s">
        <v>504</v>
      </c>
      <c r="E2399" s="84">
        <v>112302</v>
      </c>
      <c r="F2399" s="85">
        <v>23.064</v>
      </c>
      <c r="G2399" s="84">
        <v>358.9</v>
      </c>
      <c r="H2399" s="86">
        <f t="shared" si="148"/>
        <v>9295988.514192</v>
      </c>
      <c r="I2399" s="77">
        <f t="shared" si="149"/>
        <v>112302</v>
      </c>
      <c r="J2399" s="77">
        <f t="shared" si="150"/>
        <v>2590133.3280000002</v>
      </c>
      <c r="K2399" s="77">
        <f t="shared" si="151"/>
        <v>0</v>
      </c>
    </row>
    <row r="2400" spans="1:11" s="77" customFormat="1">
      <c r="A2400" s="82">
        <v>2016</v>
      </c>
      <c r="B2400" s="82">
        <v>6113</v>
      </c>
      <c r="C2400" s="83" t="s">
        <v>503</v>
      </c>
      <c r="D2400" s="83" t="s">
        <v>504</v>
      </c>
      <c r="E2400" s="84">
        <v>164333</v>
      </c>
      <c r="F2400" s="85">
        <v>22.92</v>
      </c>
      <c r="G2400" s="84">
        <v>214</v>
      </c>
      <c r="H2400" s="86">
        <f t="shared" si="148"/>
        <v>8060336.4504000014</v>
      </c>
      <c r="I2400" s="77">
        <f t="shared" si="149"/>
        <v>164333</v>
      </c>
      <c r="J2400" s="77">
        <f t="shared" si="150"/>
        <v>3766512.3600000003</v>
      </c>
      <c r="K2400" s="77">
        <f t="shared" si="151"/>
        <v>0</v>
      </c>
    </row>
    <row r="2401" spans="1:11" s="77" customFormat="1">
      <c r="A2401" s="82">
        <v>2016</v>
      </c>
      <c r="B2401" s="82">
        <v>6113</v>
      </c>
      <c r="C2401" s="83" t="s">
        <v>503</v>
      </c>
      <c r="D2401" s="83" t="s">
        <v>504</v>
      </c>
      <c r="E2401" s="84">
        <v>164807</v>
      </c>
      <c r="F2401" s="85">
        <v>22.366</v>
      </c>
      <c r="G2401" s="84">
        <v>197.8</v>
      </c>
      <c r="H2401" s="86">
        <f t="shared" si="148"/>
        <v>7291053.1100360006</v>
      </c>
      <c r="I2401" s="77">
        <f t="shared" si="149"/>
        <v>164807</v>
      </c>
      <c r="J2401" s="77">
        <f t="shared" si="150"/>
        <v>3686073.3619999997</v>
      </c>
      <c r="K2401" s="77">
        <f t="shared" si="151"/>
        <v>0</v>
      </c>
    </row>
    <row r="2402" spans="1:11" s="77" customFormat="1">
      <c r="A2402" s="82">
        <v>2016</v>
      </c>
      <c r="B2402" s="82">
        <v>6113</v>
      </c>
      <c r="C2402" s="83" t="s">
        <v>503</v>
      </c>
      <c r="D2402" s="83" t="s">
        <v>504</v>
      </c>
      <c r="E2402" s="84">
        <v>46960</v>
      </c>
      <c r="F2402" s="85">
        <v>22.826000000000001</v>
      </c>
      <c r="G2402" s="84">
        <v>197.6</v>
      </c>
      <c r="H2402" s="86">
        <f t="shared" si="148"/>
        <v>2118092.1049600001</v>
      </c>
      <c r="I2402" s="77">
        <f t="shared" si="149"/>
        <v>46960</v>
      </c>
      <c r="J2402" s="77">
        <f t="shared" si="150"/>
        <v>1071908.96</v>
      </c>
      <c r="K2402" s="77">
        <f t="shared" si="151"/>
        <v>0</v>
      </c>
    </row>
    <row r="2403" spans="1:11" s="77" customFormat="1">
      <c r="A2403" s="82">
        <v>2016</v>
      </c>
      <c r="B2403" s="82">
        <v>6113</v>
      </c>
      <c r="C2403" s="83" t="s">
        <v>503</v>
      </c>
      <c r="D2403" s="83" t="s">
        <v>504</v>
      </c>
      <c r="E2403" s="84">
        <v>27907</v>
      </c>
      <c r="F2403" s="85">
        <v>22.294</v>
      </c>
      <c r="G2403" s="84">
        <v>201.9</v>
      </c>
      <c r="H2403" s="86">
        <f t="shared" si="148"/>
        <v>1256138.3305019999</v>
      </c>
      <c r="I2403" s="77">
        <f t="shared" si="149"/>
        <v>27907</v>
      </c>
      <c r="J2403" s="77">
        <f t="shared" si="150"/>
        <v>622158.65800000005</v>
      </c>
      <c r="K2403" s="77">
        <f t="shared" si="151"/>
        <v>0</v>
      </c>
    </row>
    <row r="2404" spans="1:11" s="77" customFormat="1">
      <c r="A2404" s="82">
        <v>2016</v>
      </c>
      <c r="B2404" s="82">
        <v>6137</v>
      </c>
      <c r="C2404" s="83" t="s">
        <v>503</v>
      </c>
      <c r="D2404" s="83" t="s">
        <v>504</v>
      </c>
      <c r="E2404" s="84">
        <v>53144</v>
      </c>
      <c r="F2404" s="85">
        <v>22.651</v>
      </c>
      <c r="G2404" s="84">
        <v>237.8</v>
      </c>
      <c r="H2404" s="86">
        <f t="shared" si="148"/>
        <v>2862552.5612320001</v>
      </c>
      <c r="I2404" s="77">
        <f t="shared" si="149"/>
        <v>53144</v>
      </c>
      <c r="J2404" s="77">
        <f t="shared" si="150"/>
        <v>1203764.7439999999</v>
      </c>
      <c r="K2404" s="77">
        <f t="shared" si="151"/>
        <v>0</v>
      </c>
    </row>
    <row r="2405" spans="1:11" s="77" customFormat="1">
      <c r="A2405" s="82">
        <v>2016</v>
      </c>
      <c r="B2405" s="82">
        <v>6138</v>
      </c>
      <c r="C2405" s="83" t="s">
        <v>513</v>
      </c>
      <c r="D2405" s="83" t="s">
        <v>504</v>
      </c>
      <c r="E2405" s="84">
        <v>15675</v>
      </c>
      <c r="F2405" s="85">
        <v>17.312000000000001</v>
      </c>
      <c r="G2405" s="84">
        <v>156.4</v>
      </c>
      <c r="H2405" s="86">
        <f t="shared" si="148"/>
        <v>424415.79840000003</v>
      </c>
      <c r="I2405" s="77">
        <f t="shared" si="149"/>
        <v>15675</v>
      </c>
      <c r="J2405" s="77">
        <f t="shared" si="150"/>
        <v>271365.60000000003</v>
      </c>
      <c r="K2405" s="77">
        <f t="shared" si="151"/>
        <v>0</v>
      </c>
    </row>
    <row r="2406" spans="1:11" s="77" customFormat="1">
      <c r="A2406" s="82">
        <v>2016</v>
      </c>
      <c r="B2406" s="82">
        <v>6139</v>
      </c>
      <c r="C2406" s="83" t="s">
        <v>513</v>
      </c>
      <c r="D2406" s="83" t="s">
        <v>504</v>
      </c>
      <c r="E2406" s="84">
        <v>61320</v>
      </c>
      <c r="F2406" s="85">
        <v>17.367999999999999</v>
      </c>
      <c r="G2406" s="84">
        <v>199.8</v>
      </c>
      <c r="H2406" s="86">
        <f t="shared" si="148"/>
        <v>2127881.5084800003</v>
      </c>
      <c r="I2406" s="77">
        <f t="shared" si="149"/>
        <v>61320</v>
      </c>
      <c r="J2406" s="77">
        <f t="shared" si="150"/>
        <v>1065005.76</v>
      </c>
      <c r="K2406" s="77">
        <f t="shared" si="151"/>
        <v>0</v>
      </c>
    </row>
    <row r="2407" spans="1:11" s="77" customFormat="1">
      <c r="A2407" s="82">
        <v>2016</v>
      </c>
      <c r="B2407" s="82">
        <v>6139</v>
      </c>
      <c r="C2407" s="83" t="s">
        <v>513</v>
      </c>
      <c r="D2407" s="83" t="s">
        <v>504</v>
      </c>
      <c r="E2407" s="84">
        <v>15083</v>
      </c>
      <c r="F2407" s="85">
        <v>17.405999999999999</v>
      </c>
      <c r="G2407" s="84">
        <v>189.3</v>
      </c>
      <c r="H2407" s="86">
        <f t="shared" si="148"/>
        <v>496978.18331399997</v>
      </c>
      <c r="I2407" s="77">
        <f t="shared" si="149"/>
        <v>15083</v>
      </c>
      <c r="J2407" s="77">
        <f t="shared" si="150"/>
        <v>262534.69799999997</v>
      </c>
      <c r="K2407" s="77">
        <f t="shared" si="151"/>
        <v>0</v>
      </c>
    </row>
    <row r="2408" spans="1:11" s="77" customFormat="1">
      <c r="A2408" s="82">
        <v>2016</v>
      </c>
      <c r="B2408" s="82">
        <v>6146</v>
      </c>
      <c r="C2408" s="83" t="s">
        <v>512</v>
      </c>
      <c r="D2408" s="83" t="s">
        <v>504</v>
      </c>
      <c r="E2408" s="84">
        <v>375633</v>
      </c>
      <c r="F2408" s="85">
        <v>13.86</v>
      </c>
      <c r="G2408" s="84" t="s">
        <v>514</v>
      </c>
      <c r="H2408" s="86" t="str">
        <f t="shared" si="148"/>
        <v/>
      </c>
      <c r="I2408" s="77" t="str">
        <f t="shared" si="149"/>
        <v/>
      </c>
      <c r="J2408" s="77" t="str">
        <f t="shared" si="150"/>
        <v/>
      </c>
      <c r="K2408" s="77">
        <f t="shared" si="151"/>
        <v>1</v>
      </c>
    </row>
    <row r="2409" spans="1:11" s="77" customFormat="1">
      <c r="A2409" s="82">
        <v>2016</v>
      </c>
      <c r="B2409" s="82">
        <v>6147</v>
      </c>
      <c r="C2409" s="83" t="s">
        <v>513</v>
      </c>
      <c r="D2409" s="83" t="s">
        <v>504</v>
      </c>
      <c r="E2409" s="84">
        <v>105036</v>
      </c>
      <c r="F2409" s="85">
        <v>16.75</v>
      </c>
      <c r="G2409" s="84" t="s">
        <v>514</v>
      </c>
      <c r="H2409" s="86" t="str">
        <f t="shared" si="148"/>
        <v/>
      </c>
      <c r="I2409" s="77" t="str">
        <f t="shared" si="149"/>
        <v/>
      </c>
      <c r="J2409" s="77" t="str">
        <f t="shared" si="150"/>
        <v/>
      </c>
      <c r="K2409" s="77">
        <f t="shared" si="151"/>
        <v>0</v>
      </c>
    </row>
    <row r="2410" spans="1:11" s="77" customFormat="1">
      <c r="A2410" s="82">
        <v>2016</v>
      </c>
      <c r="B2410" s="82">
        <v>6155</v>
      </c>
      <c r="C2410" s="83" t="s">
        <v>513</v>
      </c>
      <c r="D2410" s="83" t="s">
        <v>504</v>
      </c>
      <c r="E2410" s="84">
        <v>396142</v>
      </c>
      <c r="F2410" s="85">
        <v>17.12</v>
      </c>
      <c r="G2410" s="84">
        <v>208.3</v>
      </c>
      <c r="H2410" s="86">
        <f t="shared" si="148"/>
        <v>14126804.016320001</v>
      </c>
      <c r="I2410" s="77">
        <f t="shared" si="149"/>
        <v>396142</v>
      </c>
      <c r="J2410" s="77">
        <f t="shared" si="150"/>
        <v>6781951.04</v>
      </c>
      <c r="K2410" s="77">
        <f t="shared" si="151"/>
        <v>0</v>
      </c>
    </row>
    <row r="2411" spans="1:11" s="77" customFormat="1">
      <c r="A2411" s="82">
        <v>2016</v>
      </c>
      <c r="B2411" s="82">
        <v>6165</v>
      </c>
      <c r="C2411" s="83" t="s">
        <v>503</v>
      </c>
      <c r="D2411" s="83" t="s">
        <v>504</v>
      </c>
      <c r="E2411" s="84">
        <v>65595</v>
      </c>
      <c r="F2411" s="85">
        <v>23.988</v>
      </c>
      <c r="G2411" s="84">
        <v>184.7</v>
      </c>
      <c r="H2411" s="86">
        <f t="shared" si="148"/>
        <v>2906241.3124199999</v>
      </c>
      <c r="I2411" s="77">
        <f t="shared" si="149"/>
        <v>65595</v>
      </c>
      <c r="J2411" s="77">
        <f t="shared" si="150"/>
        <v>1573492.8599999999</v>
      </c>
      <c r="K2411" s="77">
        <f t="shared" si="151"/>
        <v>0</v>
      </c>
    </row>
    <row r="2412" spans="1:11" s="77" customFormat="1">
      <c r="A2412" s="82">
        <v>2016</v>
      </c>
      <c r="B2412" s="82">
        <v>6165</v>
      </c>
      <c r="C2412" s="83" t="s">
        <v>503</v>
      </c>
      <c r="D2412" s="83" t="s">
        <v>504</v>
      </c>
      <c r="E2412" s="84">
        <v>256101</v>
      </c>
      <c r="F2412" s="85">
        <v>22.076000000000001</v>
      </c>
      <c r="G2412" s="84">
        <v>177</v>
      </c>
      <c r="H2412" s="86">
        <f t="shared" si="148"/>
        <v>10007023.64652</v>
      </c>
      <c r="I2412" s="77">
        <f t="shared" si="149"/>
        <v>256101</v>
      </c>
      <c r="J2412" s="77">
        <f t="shared" si="150"/>
        <v>5653685.676</v>
      </c>
      <c r="K2412" s="77">
        <f t="shared" si="151"/>
        <v>0</v>
      </c>
    </row>
    <row r="2413" spans="1:11" s="77" customFormat="1">
      <c r="A2413" s="82">
        <v>2016</v>
      </c>
      <c r="B2413" s="82">
        <v>6166</v>
      </c>
      <c r="C2413" s="83" t="s">
        <v>503</v>
      </c>
      <c r="D2413" s="83" t="s">
        <v>504</v>
      </c>
      <c r="E2413" s="84">
        <v>27068</v>
      </c>
      <c r="F2413" s="85">
        <v>24.248000000000001</v>
      </c>
      <c r="G2413" s="84">
        <v>253.5</v>
      </c>
      <c r="H2413" s="86">
        <f t="shared" si="148"/>
        <v>1663834.2302400002</v>
      </c>
      <c r="I2413" s="77">
        <f t="shared" si="149"/>
        <v>27068</v>
      </c>
      <c r="J2413" s="77">
        <f t="shared" si="150"/>
        <v>656344.86400000006</v>
      </c>
      <c r="K2413" s="77">
        <f t="shared" si="151"/>
        <v>0</v>
      </c>
    </row>
    <row r="2414" spans="1:11" s="77" customFormat="1">
      <c r="A2414" s="82">
        <v>2016</v>
      </c>
      <c r="B2414" s="82">
        <v>6166</v>
      </c>
      <c r="C2414" s="83" t="s">
        <v>503</v>
      </c>
      <c r="D2414" s="83" t="s">
        <v>504</v>
      </c>
      <c r="E2414" s="84">
        <v>17360</v>
      </c>
      <c r="F2414" s="85">
        <v>24.094000000000001</v>
      </c>
      <c r="G2414" s="84">
        <v>227.4</v>
      </c>
      <c r="H2414" s="86">
        <f t="shared" si="148"/>
        <v>951150.16416000004</v>
      </c>
      <c r="I2414" s="77">
        <f t="shared" si="149"/>
        <v>17360</v>
      </c>
      <c r="J2414" s="77">
        <f t="shared" si="150"/>
        <v>418271.84</v>
      </c>
      <c r="K2414" s="77">
        <f t="shared" si="151"/>
        <v>0</v>
      </c>
    </row>
    <row r="2415" spans="1:11" s="77" customFormat="1">
      <c r="A2415" s="82">
        <v>2016</v>
      </c>
      <c r="B2415" s="82">
        <v>6166</v>
      </c>
      <c r="C2415" s="83" t="s">
        <v>503</v>
      </c>
      <c r="D2415" s="83" t="s">
        <v>504</v>
      </c>
      <c r="E2415" s="84">
        <v>9788</v>
      </c>
      <c r="F2415" s="85">
        <v>23.975999999999999</v>
      </c>
      <c r="G2415" s="84">
        <v>244.8</v>
      </c>
      <c r="H2415" s="86">
        <f t="shared" si="148"/>
        <v>574489.51142400003</v>
      </c>
      <c r="I2415" s="77">
        <f t="shared" si="149"/>
        <v>9788</v>
      </c>
      <c r="J2415" s="77">
        <f t="shared" si="150"/>
        <v>234677.08799999999</v>
      </c>
      <c r="K2415" s="77">
        <f t="shared" si="151"/>
        <v>0</v>
      </c>
    </row>
    <row r="2416" spans="1:11" s="77" customFormat="1">
      <c r="A2416" s="82">
        <v>2016</v>
      </c>
      <c r="B2416" s="82">
        <v>6166</v>
      </c>
      <c r="C2416" s="83" t="s">
        <v>503</v>
      </c>
      <c r="D2416" s="83" t="s">
        <v>504</v>
      </c>
      <c r="E2416" s="84">
        <v>1565</v>
      </c>
      <c r="F2416" s="85">
        <v>24.244</v>
      </c>
      <c r="G2416" s="84">
        <v>308.10000000000002</v>
      </c>
      <c r="H2416" s="86">
        <f t="shared" si="148"/>
        <v>116898.87066000002</v>
      </c>
      <c r="I2416" s="77">
        <f t="shared" si="149"/>
        <v>1565</v>
      </c>
      <c r="J2416" s="77">
        <f t="shared" si="150"/>
        <v>37941.86</v>
      </c>
      <c r="K2416" s="77">
        <f t="shared" si="151"/>
        <v>0</v>
      </c>
    </row>
    <row r="2417" spans="1:11" s="77" customFormat="1">
      <c r="A2417" s="82">
        <v>2016</v>
      </c>
      <c r="B2417" s="82">
        <v>6170</v>
      </c>
      <c r="C2417" s="83" t="s">
        <v>513</v>
      </c>
      <c r="D2417" s="83" t="s">
        <v>504</v>
      </c>
      <c r="E2417" s="84">
        <v>48654</v>
      </c>
      <c r="F2417" s="85">
        <v>16.7</v>
      </c>
      <c r="G2417" s="84">
        <v>184.4</v>
      </c>
      <c r="H2417" s="86">
        <f t="shared" si="148"/>
        <v>1498290.1991999999</v>
      </c>
      <c r="I2417" s="77">
        <f t="shared" si="149"/>
        <v>48654</v>
      </c>
      <c r="J2417" s="77">
        <f t="shared" si="150"/>
        <v>812521.79999999993</v>
      </c>
      <c r="K2417" s="77">
        <f t="shared" si="151"/>
        <v>0</v>
      </c>
    </row>
    <row r="2418" spans="1:11" s="77" customFormat="1">
      <c r="A2418" s="82">
        <v>2016</v>
      </c>
      <c r="B2418" s="82">
        <v>6170</v>
      </c>
      <c r="C2418" s="83" t="s">
        <v>513</v>
      </c>
      <c r="D2418" s="83" t="s">
        <v>504</v>
      </c>
      <c r="E2418" s="84">
        <v>48664</v>
      </c>
      <c r="F2418" s="85">
        <v>16.73</v>
      </c>
      <c r="G2418" s="84">
        <v>178.2</v>
      </c>
      <c r="H2418" s="86">
        <f t="shared" si="148"/>
        <v>1450813.0190399999</v>
      </c>
      <c r="I2418" s="77">
        <f t="shared" si="149"/>
        <v>48664</v>
      </c>
      <c r="J2418" s="77">
        <f t="shared" si="150"/>
        <v>814148.72</v>
      </c>
      <c r="K2418" s="77">
        <f t="shared" si="151"/>
        <v>0</v>
      </c>
    </row>
    <row r="2419" spans="1:11" s="77" customFormat="1">
      <c r="A2419" s="82">
        <v>2016</v>
      </c>
      <c r="B2419" s="82">
        <v>6170</v>
      </c>
      <c r="C2419" s="83" t="s">
        <v>513</v>
      </c>
      <c r="D2419" s="83" t="s">
        <v>504</v>
      </c>
      <c r="E2419" s="84">
        <v>65073</v>
      </c>
      <c r="F2419" s="85">
        <v>16.920000000000002</v>
      </c>
      <c r="G2419" s="84">
        <v>180.9</v>
      </c>
      <c r="H2419" s="86">
        <f t="shared" si="148"/>
        <v>1991772.6044400004</v>
      </c>
      <c r="I2419" s="77">
        <f t="shared" si="149"/>
        <v>65073</v>
      </c>
      <c r="J2419" s="77">
        <f t="shared" si="150"/>
        <v>1101035.1600000001</v>
      </c>
      <c r="K2419" s="77">
        <f t="shared" si="151"/>
        <v>0</v>
      </c>
    </row>
    <row r="2420" spans="1:11" s="77" customFormat="1">
      <c r="A2420" s="82">
        <v>2016</v>
      </c>
      <c r="B2420" s="82">
        <v>6178</v>
      </c>
      <c r="C2420" s="83" t="s">
        <v>513</v>
      </c>
      <c r="D2420" s="83" t="s">
        <v>504</v>
      </c>
      <c r="E2420" s="84">
        <v>65814</v>
      </c>
      <c r="F2420" s="85">
        <v>17.420000000000002</v>
      </c>
      <c r="G2420" s="84" t="s">
        <v>514</v>
      </c>
      <c r="H2420" s="86" t="str">
        <f t="shared" si="148"/>
        <v/>
      </c>
      <c r="I2420" s="77" t="str">
        <f t="shared" si="149"/>
        <v/>
      </c>
      <c r="J2420" s="77" t="str">
        <f t="shared" si="150"/>
        <v/>
      </c>
      <c r="K2420" s="77">
        <f t="shared" si="151"/>
        <v>0</v>
      </c>
    </row>
    <row r="2421" spans="1:11" s="77" customFormat="1">
      <c r="A2421" s="82">
        <v>2016</v>
      </c>
      <c r="B2421" s="82">
        <v>6178</v>
      </c>
      <c r="C2421" s="83" t="s">
        <v>513</v>
      </c>
      <c r="D2421" s="83" t="s">
        <v>504</v>
      </c>
      <c r="E2421" s="84">
        <v>32894</v>
      </c>
      <c r="F2421" s="85">
        <v>18.059999999999999</v>
      </c>
      <c r="G2421" s="84" t="s">
        <v>514</v>
      </c>
      <c r="H2421" s="86" t="str">
        <f t="shared" si="148"/>
        <v/>
      </c>
      <c r="I2421" s="77" t="str">
        <f t="shared" si="149"/>
        <v/>
      </c>
      <c r="J2421" s="77" t="str">
        <f t="shared" si="150"/>
        <v/>
      </c>
      <c r="K2421" s="77">
        <f t="shared" si="151"/>
        <v>0</v>
      </c>
    </row>
    <row r="2422" spans="1:11" s="77" customFormat="1">
      <c r="A2422" s="82">
        <v>2016</v>
      </c>
      <c r="B2422" s="82">
        <v>6178</v>
      </c>
      <c r="C2422" s="83" t="s">
        <v>513</v>
      </c>
      <c r="D2422" s="83" t="s">
        <v>504</v>
      </c>
      <c r="E2422" s="84">
        <v>16583</v>
      </c>
      <c r="F2422" s="85">
        <v>17.63</v>
      </c>
      <c r="G2422" s="84" t="s">
        <v>514</v>
      </c>
      <c r="H2422" s="86" t="str">
        <f t="shared" si="148"/>
        <v/>
      </c>
      <c r="I2422" s="77" t="str">
        <f t="shared" si="149"/>
        <v/>
      </c>
      <c r="J2422" s="77" t="str">
        <f t="shared" si="150"/>
        <v/>
      </c>
      <c r="K2422" s="77">
        <f t="shared" si="151"/>
        <v>0</v>
      </c>
    </row>
    <row r="2423" spans="1:11" s="77" customFormat="1">
      <c r="A2423" s="82">
        <v>2016</v>
      </c>
      <c r="B2423" s="82">
        <v>6179</v>
      </c>
      <c r="C2423" s="83" t="s">
        <v>513</v>
      </c>
      <c r="D2423" s="83" t="s">
        <v>504</v>
      </c>
      <c r="E2423" s="84">
        <v>14620</v>
      </c>
      <c r="F2423" s="85">
        <v>16.667999999999999</v>
      </c>
      <c r="G2423" s="84">
        <v>178.1</v>
      </c>
      <c r="H2423" s="86">
        <f t="shared" si="148"/>
        <v>434005.05095999996</v>
      </c>
      <c r="I2423" s="77">
        <f t="shared" si="149"/>
        <v>14620</v>
      </c>
      <c r="J2423" s="77">
        <f t="shared" si="150"/>
        <v>243686.16</v>
      </c>
      <c r="K2423" s="77">
        <f t="shared" si="151"/>
        <v>0</v>
      </c>
    </row>
    <row r="2424" spans="1:11" s="77" customFormat="1">
      <c r="A2424" s="82">
        <v>2016</v>
      </c>
      <c r="B2424" s="82">
        <v>6179</v>
      </c>
      <c r="C2424" s="83" t="s">
        <v>513</v>
      </c>
      <c r="D2424" s="83" t="s">
        <v>504</v>
      </c>
      <c r="E2424" s="84">
        <v>14619</v>
      </c>
      <c r="F2424" s="85">
        <v>16.423999999999999</v>
      </c>
      <c r="G2424" s="84">
        <v>180.7</v>
      </c>
      <c r="H2424" s="86">
        <f t="shared" si="148"/>
        <v>433865.13799199997</v>
      </c>
      <c r="I2424" s="77">
        <f t="shared" si="149"/>
        <v>14619</v>
      </c>
      <c r="J2424" s="77">
        <f t="shared" si="150"/>
        <v>240102.45600000001</v>
      </c>
      <c r="K2424" s="77">
        <f t="shared" si="151"/>
        <v>0</v>
      </c>
    </row>
    <row r="2425" spans="1:11" s="77" customFormat="1">
      <c r="A2425" s="82">
        <v>2016</v>
      </c>
      <c r="B2425" s="82">
        <v>6179</v>
      </c>
      <c r="C2425" s="83" t="s">
        <v>513</v>
      </c>
      <c r="D2425" s="83" t="s">
        <v>504</v>
      </c>
      <c r="E2425" s="84">
        <v>14609</v>
      </c>
      <c r="F2425" s="85">
        <v>16.648</v>
      </c>
      <c r="G2425" s="84">
        <v>182.9</v>
      </c>
      <c r="H2425" s="86">
        <f t="shared" si="148"/>
        <v>444832.24592800002</v>
      </c>
      <c r="I2425" s="77">
        <f t="shared" si="149"/>
        <v>14609</v>
      </c>
      <c r="J2425" s="77">
        <f t="shared" si="150"/>
        <v>243210.63199999998</v>
      </c>
      <c r="K2425" s="77">
        <f t="shared" si="151"/>
        <v>0</v>
      </c>
    </row>
    <row r="2426" spans="1:11" s="77" customFormat="1">
      <c r="A2426" s="82">
        <v>2016</v>
      </c>
      <c r="B2426" s="82">
        <v>6179</v>
      </c>
      <c r="C2426" s="83" t="s">
        <v>513</v>
      </c>
      <c r="D2426" s="83" t="s">
        <v>504</v>
      </c>
      <c r="E2426" s="84">
        <v>58550</v>
      </c>
      <c r="F2426" s="85">
        <v>16.838000000000001</v>
      </c>
      <c r="G2426" s="84">
        <v>180.9</v>
      </c>
      <c r="H2426" s="86">
        <f t="shared" si="148"/>
        <v>1783429.6041000003</v>
      </c>
      <c r="I2426" s="77">
        <f t="shared" si="149"/>
        <v>58550</v>
      </c>
      <c r="J2426" s="77">
        <f t="shared" si="150"/>
        <v>985864.9</v>
      </c>
      <c r="K2426" s="77">
        <f t="shared" si="151"/>
        <v>0</v>
      </c>
    </row>
    <row r="2427" spans="1:11" s="77" customFormat="1">
      <c r="A2427" s="82">
        <v>2016</v>
      </c>
      <c r="B2427" s="82">
        <v>6179</v>
      </c>
      <c r="C2427" s="83" t="s">
        <v>513</v>
      </c>
      <c r="D2427" s="83" t="s">
        <v>504</v>
      </c>
      <c r="E2427" s="84">
        <v>58319</v>
      </c>
      <c r="F2427" s="85">
        <v>16.986999999999998</v>
      </c>
      <c r="G2427" s="84">
        <v>162.9</v>
      </c>
      <c r="H2427" s="86">
        <f t="shared" si="148"/>
        <v>1613793.0455369998</v>
      </c>
      <c r="I2427" s="77">
        <f t="shared" si="149"/>
        <v>58319</v>
      </c>
      <c r="J2427" s="77">
        <f t="shared" si="150"/>
        <v>990664.85299999989</v>
      </c>
      <c r="K2427" s="77">
        <f t="shared" si="151"/>
        <v>0</v>
      </c>
    </row>
    <row r="2428" spans="1:11" s="77" customFormat="1">
      <c r="A2428" s="82">
        <v>2016</v>
      </c>
      <c r="B2428" s="82">
        <v>6179</v>
      </c>
      <c r="C2428" s="83" t="s">
        <v>513</v>
      </c>
      <c r="D2428" s="83" t="s">
        <v>504</v>
      </c>
      <c r="E2428" s="84">
        <v>43955</v>
      </c>
      <c r="F2428" s="85">
        <v>16.835000000000001</v>
      </c>
      <c r="G2428" s="84">
        <v>161.30000000000001</v>
      </c>
      <c r="H2428" s="86">
        <f t="shared" si="148"/>
        <v>1193591.6515250001</v>
      </c>
      <c r="I2428" s="77">
        <f t="shared" si="149"/>
        <v>43955</v>
      </c>
      <c r="J2428" s="77">
        <f t="shared" si="150"/>
        <v>739982.42500000005</v>
      </c>
      <c r="K2428" s="77">
        <f t="shared" si="151"/>
        <v>0</v>
      </c>
    </row>
    <row r="2429" spans="1:11" s="77" customFormat="1">
      <c r="A2429" s="82">
        <v>2016</v>
      </c>
      <c r="B2429" s="82">
        <v>6179</v>
      </c>
      <c r="C2429" s="83" t="s">
        <v>513</v>
      </c>
      <c r="D2429" s="83" t="s">
        <v>504</v>
      </c>
      <c r="E2429" s="84">
        <v>43925</v>
      </c>
      <c r="F2429" s="85">
        <v>16.779</v>
      </c>
      <c r="G2429" s="84">
        <v>166.2</v>
      </c>
      <c r="H2429" s="86">
        <f t="shared" si="148"/>
        <v>1224923.2096499999</v>
      </c>
      <c r="I2429" s="77">
        <f t="shared" si="149"/>
        <v>43925</v>
      </c>
      <c r="J2429" s="77">
        <f t="shared" si="150"/>
        <v>737017.57499999995</v>
      </c>
      <c r="K2429" s="77">
        <f t="shared" si="151"/>
        <v>0</v>
      </c>
    </row>
    <row r="2430" spans="1:11" s="77" customFormat="1">
      <c r="A2430" s="82">
        <v>2016</v>
      </c>
      <c r="B2430" s="82">
        <v>6180</v>
      </c>
      <c r="C2430" s="83" t="s">
        <v>512</v>
      </c>
      <c r="D2430" s="83" t="s">
        <v>504</v>
      </c>
      <c r="E2430" s="84">
        <v>194150</v>
      </c>
      <c r="F2430" s="85">
        <v>13.69</v>
      </c>
      <c r="G2430" s="84" t="s">
        <v>514</v>
      </c>
      <c r="H2430" s="86" t="str">
        <f t="shared" si="148"/>
        <v/>
      </c>
      <c r="I2430" s="77" t="str">
        <f t="shared" si="149"/>
        <v/>
      </c>
      <c r="J2430" s="77" t="str">
        <f t="shared" si="150"/>
        <v/>
      </c>
      <c r="K2430" s="77">
        <f t="shared" si="151"/>
        <v>1</v>
      </c>
    </row>
    <row r="2431" spans="1:11" s="77" customFormat="1">
      <c r="A2431" s="82">
        <v>2016</v>
      </c>
      <c r="B2431" s="82">
        <v>6181</v>
      </c>
      <c r="C2431" s="83" t="s">
        <v>513</v>
      </c>
      <c r="D2431" s="83" t="s">
        <v>504</v>
      </c>
      <c r="E2431" s="84">
        <v>18306</v>
      </c>
      <c r="F2431" s="85">
        <v>17.324000000000002</v>
      </c>
      <c r="G2431" s="84">
        <v>234.4</v>
      </c>
      <c r="H2431" s="86">
        <f t="shared" si="148"/>
        <v>743360.08953599993</v>
      </c>
      <c r="I2431" s="77">
        <f t="shared" si="149"/>
        <v>18306</v>
      </c>
      <c r="J2431" s="77">
        <f t="shared" si="150"/>
        <v>317133.14400000003</v>
      </c>
      <c r="K2431" s="77">
        <f t="shared" si="151"/>
        <v>0</v>
      </c>
    </row>
    <row r="2432" spans="1:11" s="77" customFormat="1">
      <c r="A2432" s="82">
        <v>2016</v>
      </c>
      <c r="B2432" s="82">
        <v>6181</v>
      </c>
      <c r="C2432" s="83" t="s">
        <v>513</v>
      </c>
      <c r="D2432" s="83" t="s">
        <v>504</v>
      </c>
      <c r="E2432" s="84">
        <v>18109</v>
      </c>
      <c r="F2432" s="85">
        <v>16.923999999999999</v>
      </c>
      <c r="G2432" s="84">
        <v>223</v>
      </c>
      <c r="H2432" s="86">
        <f t="shared" si="148"/>
        <v>683443.07667999994</v>
      </c>
      <c r="I2432" s="77">
        <f t="shared" si="149"/>
        <v>18109</v>
      </c>
      <c r="J2432" s="77">
        <f t="shared" si="150"/>
        <v>306476.71600000001</v>
      </c>
      <c r="K2432" s="77">
        <f t="shared" si="151"/>
        <v>0</v>
      </c>
    </row>
    <row r="2433" spans="1:11" s="77" customFormat="1">
      <c r="A2433" s="82">
        <v>2016</v>
      </c>
      <c r="B2433" s="82">
        <v>6183</v>
      </c>
      <c r="C2433" s="83" t="s">
        <v>512</v>
      </c>
      <c r="D2433" s="83" t="s">
        <v>504</v>
      </c>
      <c r="E2433" s="84">
        <v>204116</v>
      </c>
      <c r="F2433" s="85">
        <v>10.47</v>
      </c>
      <c r="G2433" s="84">
        <v>284</v>
      </c>
      <c r="H2433" s="86">
        <f t="shared" si="148"/>
        <v>6069348.4368000003</v>
      </c>
      <c r="I2433" s="77">
        <f t="shared" si="149"/>
        <v>204116</v>
      </c>
      <c r="J2433" s="77">
        <f t="shared" si="150"/>
        <v>2137094.52</v>
      </c>
      <c r="K2433" s="77">
        <f t="shared" si="151"/>
        <v>1</v>
      </c>
    </row>
    <row r="2434" spans="1:11" s="77" customFormat="1">
      <c r="A2434" s="82">
        <v>2016</v>
      </c>
      <c r="B2434" s="82">
        <v>6190</v>
      </c>
      <c r="C2434" s="83" t="s">
        <v>503</v>
      </c>
      <c r="D2434" s="83" t="s">
        <v>504</v>
      </c>
      <c r="E2434" s="84">
        <v>56747</v>
      </c>
      <c r="F2434" s="85">
        <v>22.41</v>
      </c>
      <c r="G2434" s="84">
        <v>201.3</v>
      </c>
      <c r="H2434" s="86">
        <f t="shared" si="148"/>
        <v>2559932.6435099998</v>
      </c>
      <c r="I2434" s="77">
        <f t="shared" si="149"/>
        <v>56747</v>
      </c>
      <c r="J2434" s="77">
        <f t="shared" si="150"/>
        <v>1271700.27</v>
      </c>
      <c r="K2434" s="77">
        <f t="shared" si="151"/>
        <v>0</v>
      </c>
    </row>
    <row r="2435" spans="1:11" s="77" customFormat="1">
      <c r="A2435" s="82">
        <v>2016</v>
      </c>
      <c r="B2435" s="82">
        <v>6193</v>
      </c>
      <c r="C2435" s="83" t="s">
        <v>513</v>
      </c>
      <c r="D2435" s="83" t="s">
        <v>504</v>
      </c>
      <c r="E2435" s="84">
        <v>142090</v>
      </c>
      <c r="F2435" s="85">
        <v>17.84</v>
      </c>
      <c r="G2435" s="84">
        <v>169.1</v>
      </c>
      <c r="H2435" s="86">
        <f t="shared" si="148"/>
        <v>4286491.5495999996</v>
      </c>
      <c r="I2435" s="77">
        <f t="shared" si="149"/>
        <v>142090</v>
      </c>
      <c r="J2435" s="77">
        <f t="shared" si="150"/>
        <v>2534885.6</v>
      </c>
      <c r="K2435" s="77">
        <f t="shared" si="151"/>
        <v>0</v>
      </c>
    </row>
    <row r="2436" spans="1:11" s="77" customFormat="1">
      <c r="A2436" s="82">
        <v>2016</v>
      </c>
      <c r="B2436" s="82">
        <v>6194</v>
      </c>
      <c r="C2436" s="83" t="s">
        <v>513</v>
      </c>
      <c r="D2436" s="83" t="s">
        <v>504</v>
      </c>
      <c r="E2436" s="84">
        <v>113961</v>
      </c>
      <c r="F2436" s="85">
        <v>17.777999999999999</v>
      </c>
      <c r="G2436" s="84">
        <v>186.6</v>
      </c>
      <c r="H2436" s="86">
        <f t="shared" si="148"/>
        <v>3780513.4958279994</v>
      </c>
      <c r="I2436" s="77">
        <f t="shared" si="149"/>
        <v>113961</v>
      </c>
      <c r="J2436" s="77">
        <f t="shared" si="150"/>
        <v>2025998.6579999998</v>
      </c>
      <c r="K2436" s="77">
        <f t="shared" si="151"/>
        <v>0</v>
      </c>
    </row>
    <row r="2437" spans="1:11" s="77" customFormat="1">
      <c r="A2437" s="82">
        <v>2016</v>
      </c>
      <c r="B2437" s="82">
        <v>6204</v>
      </c>
      <c r="C2437" s="83" t="s">
        <v>513</v>
      </c>
      <c r="D2437" s="83" t="s">
        <v>504</v>
      </c>
      <c r="E2437" s="84">
        <v>259356</v>
      </c>
      <c r="F2437" s="85">
        <v>17.776</v>
      </c>
      <c r="G2437" s="84">
        <v>105.8</v>
      </c>
      <c r="H2437" s="86">
        <f t="shared" si="148"/>
        <v>4877710.3668480003</v>
      </c>
      <c r="I2437" s="77">
        <f t="shared" si="149"/>
        <v>259356</v>
      </c>
      <c r="J2437" s="77">
        <f t="shared" si="150"/>
        <v>4610312.2560000001</v>
      </c>
      <c r="K2437" s="77">
        <f t="shared" si="151"/>
        <v>0</v>
      </c>
    </row>
    <row r="2438" spans="1:11" s="77" customFormat="1">
      <c r="A2438" s="82">
        <v>2016</v>
      </c>
      <c r="B2438" s="82">
        <v>6204</v>
      </c>
      <c r="C2438" s="83" t="s">
        <v>513</v>
      </c>
      <c r="D2438" s="83" t="s">
        <v>504</v>
      </c>
      <c r="E2438" s="84">
        <v>105692</v>
      </c>
      <c r="F2438" s="85">
        <v>17.091999999999999</v>
      </c>
      <c r="G2438" s="84">
        <v>110.4</v>
      </c>
      <c r="H2438" s="86">
        <f t="shared" si="148"/>
        <v>1994362.381056</v>
      </c>
      <c r="I2438" s="77">
        <f t="shared" si="149"/>
        <v>105692</v>
      </c>
      <c r="J2438" s="77">
        <f t="shared" si="150"/>
        <v>1806487.6639999999</v>
      </c>
      <c r="K2438" s="77">
        <f t="shared" si="151"/>
        <v>0</v>
      </c>
    </row>
    <row r="2439" spans="1:11" s="77" customFormat="1">
      <c r="A2439" s="82">
        <v>2016</v>
      </c>
      <c r="B2439" s="82">
        <v>6204</v>
      </c>
      <c r="C2439" s="83" t="s">
        <v>513</v>
      </c>
      <c r="D2439" s="83" t="s">
        <v>504</v>
      </c>
      <c r="E2439" s="84">
        <v>75985</v>
      </c>
      <c r="F2439" s="85">
        <v>18.042000000000002</v>
      </c>
      <c r="G2439" s="84">
        <v>104</v>
      </c>
      <c r="H2439" s="86">
        <f t="shared" ref="H2439:H2502" si="152">IF(I2439="","",G2439/100*F2439*E2439)</f>
        <v>1425758.2248</v>
      </c>
      <c r="I2439" s="77">
        <f t="shared" ref="I2439:I2502" si="153">IF(OR(G2439=".",F2439=".",E2439="."),"",E2439)</f>
        <v>75985</v>
      </c>
      <c r="J2439" s="77">
        <f t="shared" ref="J2439:J2502" si="154">IF(I2439="","",F2439*I2439)</f>
        <v>1370921.37</v>
      </c>
      <c r="K2439" s="77">
        <f t="shared" ref="K2439:K2502" si="155">IF(C2439="LIG",1,0)</f>
        <v>0</v>
      </c>
    </row>
    <row r="2440" spans="1:11" s="77" customFormat="1">
      <c r="A2440" s="82">
        <v>2016</v>
      </c>
      <c r="B2440" s="82">
        <v>6204</v>
      </c>
      <c r="C2440" s="83" t="s">
        <v>513</v>
      </c>
      <c r="D2440" s="83" t="s">
        <v>504</v>
      </c>
      <c r="E2440" s="84">
        <v>15118</v>
      </c>
      <c r="F2440" s="85">
        <v>17.648</v>
      </c>
      <c r="G2440" s="84">
        <v>103.5</v>
      </c>
      <c r="H2440" s="86">
        <f t="shared" si="152"/>
        <v>276140.55024000001</v>
      </c>
      <c r="I2440" s="77">
        <f t="shared" si="153"/>
        <v>15118</v>
      </c>
      <c r="J2440" s="77">
        <f t="shared" si="154"/>
        <v>266802.46399999998</v>
      </c>
      <c r="K2440" s="77">
        <f t="shared" si="155"/>
        <v>0</v>
      </c>
    </row>
    <row r="2441" spans="1:11" s="77" customFormat="1">
      <c r="A2441" s="82">
        <v>2016</v>
      </c>
      <c r="B2441" s="82">
        <v>6204</v>
      </c>
      <c r="C2441" s="83" t="s">
        <v>513</v>
      </c>
      <c r="D2441" s="83" t="s">
        <v>504</v>
      </c>
      <c r="E2441" s="84">
        <v>227091</v>
      </c>
      <c r="F2441" s="85">
        <v>16.102</v>
      </c>
      <c r="G2441" s="84">
        <v>112.7</v>
      </c>
      <c r="H2441" s="86">
        <f t="shared" si="152"/>
        <v>4121009.9308140003</v>
      </c>
      <c r="I2441" s="77">
        <f t="shared" si="153"/>
        <v>227091</v>
      </c>
      <c r="J2441" s="77">
        <f t="shared" si="154"/>
        <v>3656619.2820000001</v>
      </c>
      <c r="K2441" s="77">
        <f t="shared" si="155"/>
        <v>0</v>
      </c>
    </row>
    <row r="2442" spans="1:11" s="77" customFormat="1">
      <c r="A2442" s="82">
        <v>2016</v>
      </c>
      <c r="B2442" s="82">
        <v>6213</v>
      </c>
      <c r="C2442" s="83" t="s">
        <v>503</v>
      </c>
      <c r="D2442" s="83" t="s">
        <v>504</v>
      </c>
      <c r="E2442" s="84">
        <v>154564</v>
      </c>
      <c r="F2442" s="85">
        <v>22.99</v>
      </c>
      <c r="G2442" s="84">
        <v>213.3</v>
      </c>
      <c r="H2442" s="86">
        <f t="shared" si="152"/>
        <v>7579458.42588</v>
      </c>
      <c r="I2442" s="77">
        <f t="shared" si="153"/>
        <v>154564</v>
      </c>
      <c r="J2442" s="77">
        <f t="shared" si="154"/>
        <v>3553426.36</v>
      </c>
      <c r="K2442" s="77">
        <f t="shared" si="155"/>
        <v>0</v>
      </c>
    </row>
    <row r="2443" spans="1:11" s="77" customFormat="1">
      <c r="A2443" s="82">
        <v>2016</v>
      </c>
      <c r="B2443" s="82">
        <v>6213</v>
      </c>
      <c r="C2443" s="83" t="s">
        <v>503</v>
      </c>
      <c r="D2443" s="83" t="s">
        <v>504</v>
      </c>
      <c r="E2443" s="84">
        <v>204625</v>
      </c>
      <c r="F2443" s="85">
        <v>22.22</v>
      </c>
      <c r="G2443" s="84">
        <v>191.2</v>
      </c>
      <c r="H2443" s="86">
        <f t="shared" si="152"/>
        <v>8693419.459999999</v>
      </c>
      <c r="I2443" s="77">
        <f t="shared" si="153"/>
        <v>204625</v>
      </c>
      <c r="J2443" s="77">
        <f t="shared" si="154"/>
        <v>4546767.5</v>
      </c>
      <c r="K2443" s="77">
        <f t="shared" si="155"/>
        <v>0</v>
      </c>
    </row>
    <row r="2444" spans="1:11" s="77" customFormat="1">
      <c r="A2444" s="82">
        <v>2016</v>
      </c>
      <c r="B2444" s="82">
        <v>6248</v>
      </c>
      <c r="C2444" s="83" t="s">
        <v>513</v>
      </c>
      <c r="D2444" s="83" t="s">
        <v>504</v>
      </c>
      <c r="E2444" s="84">
        <v>14104</v>
      </c>
      <c r="F2444" s="85">
        <v>16.989999999999998</v>
      </c>
      <c r="G2444" s="84">
        <v>188.8</v>
      </c>
      <c r="H2444" s="86">
        <f t="shared" si="152"/>
        <v>452415.70048</v>
      </c>
      <c r="I2444" s="77">
        <f t="shared" si="153"/>
        <v>14104</v>
      </c>
      <c r="J2444" s="77">
        <f t="shared" si="154"/>
        <v>239626.96</v>
      </c>
      <c r="K2444" s="77">
        <f t="shared" si="155"/>
        <v>0</v>
      </c>
    </row>
    <row r="2445" spans="1:11" s="77" customFormat="1">
      <c r="A2445" s="82">
        <v>2016</v>
      </c>
      <c r="B2445" s="82">
        <v>6249</v>
      </c>
      <c r="C2445" s="83" t="s">
        <v>503</v>
      </c>
      <c r="D2445" s="83" t="s">
        <v>504</v>
      </c>
      <c r="E2445" s="84">
        <v>12816</v>
      </c>
      <c r="F2445" s="85">
        <v>26.22</v>
      </c>
      <c r="G2445" s="84">
        <v>355.3</v>
      </c>
      <c r="H2445" s="86">
        <f t="shared" si="152"/>
        <v>1193934.2025599999</v>
      </c>
      <c r="I2445" s="77">
        <f t="shared" si="153"/>
        <v>12816</v>
      </c>
      <c r="J2445" s="77">
        <f t="shared" si="154"/>
        <v>336035.51999999996</v>
      </c>
      <c r="K2445" s="77">
        <f t="shared" si="155"/>
        <v>0</v>
      </c>
    </row>
    <row r="2446" spans="1:11" s="77" customFormat="1">
      <c r="A2446" s="82">
        <v>2016</v>
      </c>
      <c r="B2446" s="82">
        <v>6250</v>
      </c>
      <c r="C2446" s="83" t="s">
        <v>503</v>
      </c>
      <c r="D2446" s="83" t="s">
        <v>504</v>
      </c>
      <c r="E2446" s="84">
        <v>10630</v>
      </c>
      <c r="F2446" s="85">
        <v>25.48</v>
      </c>
      <c r="G2446" s="84">
        <v>263.3</v>
      </c>
      <c r="H2446" s="86">
        <f t="shared" si="152"/>
        <v>713154.36920000007</v>
      </c>
      <c r="I2446" s="77">
        <f t="shared" si="153"/>
        <v>10630</v>
      </c>
      <c r="J2446" s="77">
        <f t="shared" si="154"/>
        <v>270852.40000000002</v>
      </c>
      <c r="K2446" s="77">
        <f t="shared" si="155"/>
        <v>0</v>
      </c>
    </row>
    <row r="2447" spans="1:11" s="77" customFormat="1">
      <c r="A2447" s="82">
        <v>2016</v>
      </c>
      <c r="B2447" s="82">
        <v>6254</v>
      </c>
      <c r="C2447" s="83" t="s">
        <v>513</v>
      </c>
      <c r="D2447" s="83" t="s">
        <v>504</v>
      </c>
      <c r="E2447" s="84">
        <v>46021</v>
      </c>
      <c r="F2447" s="85">
        <v>17.545999999999999</v>
      </c>
      <c r="G2447" s="84">
        <v>185.2</v>
      </c>
      <c r="H2447" s="86">
        <f t="shared" si="152"/>
        <v>1495461.2310319999</v>
      </c>
      <c r="I2447" s="77">
        <f t="shared" si="153"/>
        <v>46021</v>
      </c>
      <c r="J2447" s="77">
        <f t="shared" si="154"/>
        <v>807484.46600000001</v>
      </c>
      <c r="K2447" s="77">
        <f t="shared" si="155"/>
        <v>0</v>
      </c>
    </row>
    <row r="2448" spans="1:11" s="77" customFormat="1">
      <c r="A2448" s="82">
        <v>2016</v>
      </c>
      <c r="B2448" s="82">
        <v>6254</v>
      </c>
      <c r="C2448" s="83" t="s">
        <v>513</v>
      </c>
      <c r="D2448" s="83" t="s">
        <v>504</v>
      </c>
      <c r="E2448" s="84">
        <v>30719</v>
      </c>
      <c r="F2448" s="85">
        <v>16.760000000000002</v>
      </c>
      <c r="G2448" s="84">
        <v>166.3</v>
      </c>
      <c r="H2448" s="86">
        <f t="shared" si="152"/>
        <v>856196.28172000009</v>
      </c>
      <c r="I2448" s="77">
        <f t="shared" si="153"/>
        <v>30719</v>
      </c>
      <c r="J2448" s="77">
        <f t="shared" si="154"/>
        <v>514850.44000000006</v>
      </c>
      <c r="K2448" s="77">
        <f t="shared" si="155"/>
        <v>0</v>
      </c>
    </row>
    <row r="2449" spans="1:11" s="77" customFormat="1">
      <c r="A2449" s="82">
        <v>2016</v>
      </c>
      <c r="B2449" s="82">
        <v>6254</v>
      </c>
      <c r="C2449" s="83" t="s">
        <v>513</v>
      </c>
      <c r="D2449" s="83" t="s">
        <v>504</v>
      </c>
      <c r="E2449" s="84">
        <v>29900</v>
      </c>
      <c r="F2449" s="85">
        <v>17.326000000000001</v>
      </c>
      <c r="G2449" s="84">
        <v>168.7</v>
      </c>
      <c r="H2449" s="86">
        <f t="shared" si="152"/>
        <v>873945.96380000003</v>
      </c>
      <c r="I2449" s="77">
        <f t="shared" si="153"/>
        <v>29900</v>
      </c>
      <c r="J2449" s="77">
        <f t="shared" si="154"/>
        <v>518047.4</v>
      </c>
      <c r="K2449" s="77">
        <f t="shared" si="155"/>
        <v>0</v>
      </c>
    </row>
    <row r="2450" spans="1:11" s="77" customFormat="1">
      <c r="A2450" s="82">
        <v>2016</v>
      </c>
      <c r="B2450" s="82">
        <v>6254</v>
      </c>
      <c r="C2450" s="83" t="s">
        <v>513</v>
      </c>
      <c r="D2450" s="83" t="s">
        <v>504</v>
      </c>
      <c r="E2450" s="84">
        <v>137765</v>
      </c>
      <c r="F2450" s="85">
        <v>17.995999999999999</v>
      </c>
      <c r="G2450" s="84">
        <v>184.7</v>
      </c>
      <c r="H2450" s="86">
        <f t="shared" si="152"/>
        <v>4579117.3821799997</v>
      </c>
      <c r="I2450" s="77">
        <f t="shared" si="153"/>
        <v>137765</v>
      </c>
      <c r="J2450" s="77">
        <f t="shared" si="154"/>
        <v>2479218.94</v>
      </c>
      <c r="K2450" s="77">
        <f t="shared" si="155"/>
        <v>0</v>
      </c>
    </row>
    <row r="2451" spans="1:11" s="77" customFormat="1">
      <c r="A2451" s="82">
        <v>2016</v>
      </c>
      <c r="B2451" s="82">
        <v>6257</v>
      </c>
      <c r="C2451" s="83" t="s">
        <v>513</v>
      </c>
      <c r="D2451" s="83" t="s">
        <v>504</v>
      </c>
      <c r="E2451" s="84">
        <v>15889</v>
      </c>
      <c r="F2451" s="85">
        <v>18.001999999999999</v>
      </c>
      <c r="G2451" s="84">
        <v>246.9</v>
      </c>
      <c r="H2451" s="86">
        <f t="shared" si="152"/>
        <v>706217.39788199996</v>
      </c>
      <c r="I2451" s="77">
        <f t="shared" si="153"/>
        <v>15889</v>
      </c>
      <c r="J2451" s="77">
        <f t="shared" si="154"/>
        <v>286033.77799999999</v>
      </c>
      <c r="K2451" s="77">
        <f t="shared" si="155"/>
        <v>0</v>
      </c>
    </row>
    <row r="2452" spans="1:11" s="77" customFormat="1">
      <c r="A2452" s="82">
        <v>2016</v>
      </c>
      <c r="B2452" s="82">
        <v>6257</v>
      </c>
      <c r="C2452" s="83" t="s">
        <v>513</v>
      </c>
      <c r="D2452" s="83" t="s">
        <v>504</v>
      </c>
      <c r="E2452" s="84">
        <v>63153</v>
      </c>
      <c r="F2452" s="85">
        <v>16.931999999999999</v>
      </c>
      <c r="G2452" s="84">
        <v>220.9</v>
      </c>
      <c r="H2452" s="86">
        <f t="shared" si="152"/>
        <v>2362098.2705640001</v>
      </c>
      <c r="I2452" s="77">
        <f t="shared" si="153"/>
        <v>63153</v>
      </c>
      <c r="J2452" s="77">
        <f t="shared" si="154"/>
        <v>1069306.5959999999</v>
      </c>
      <c r="K2452" s="77">
        <f t="shared" si="155"/>
        <v>0</v>
      </c>
    </row>
    <row r="2453" spans="1:11" s="77" customFormat="1">
      <c r="A2453" s="82">
        <v>2016</v>
      </c>
      <c r="B2453" s="82">
        <v>6257</v>
      </c>
      <c r="C2453" s="83" t="s">
        <v>513</v>
      </c>
      <c r="D2453" s="83" t="s">
        <v>504</v>
      </c>
      <c r="E2453" s="84">
        <v>364995</v>
      </c>
      <c r="F2453" s="85">
        <v>16.884</v>
      </c>
      <c r="G2453" s="84">
        <v>230.3</v>
      </c>
      <c r="H2453" s="86">
        <f t="shared" si="152"/>
        <v>14192411.56074</v>
      </c>
      <c r="I2453" s="77">
        <f t="shared" si="153"/>
        <v>364995</v>
      </c>
      <c r="J2453" s="77">
        <f t="shared" si="154"/>
        <v>6162575.5800000001</v>
      </c>
      <c r="K2453" s="77">
        <f t="shared" si="155"/>
        <v>0</v>
      </c>
    </row>
    <row r="2454" spans="1:11" s="77" customFormat="1">
      <c r="A2454" s="82">
        <v>2016</v>
      </c>
      <c r="B2454" s="82">
        <v>6257</v>
      </c>
      <c r="C2454" s="83" t="s">
        <v>513</v>
      </c>
      <c r="D2454" s="83" t="s">
        <v>504</v>
      </c>
      <c r="E2454" s="84">
        <v>349716</v>
      </c>
      <c r="F2454" s="85">
        <v>17.117999999999999</v>
      </c>
      <c r="G2454" s="84">
        <v>240.3</v>
      </c>
      <c r="H2454" s="86">
        <f t="shared" si="152"/>
        <v>14385411.686663998</v>
      </c>
      <c r="I2454" s="77">
        <f t="shared" si="153"/>
        <v>349716</v>
      </c>
      <c r="J2454" s="77">
        <f t="shared" si="154"/>
        <v>5986438.4879999999</v>
      </c>
      <c r="K2454" s="77">
        <f t="shared" si="155"/>
        <v>0</v>
      </c>
    </row>
    <row r="2455" spans="1:11" s="77" customFormat="1">
      <c r="A2455" s="82">
        <v>2016</v>
      </c>
      <c r="B2455" s="82">
        <v>6264</v>
      </c>
      <c r="C2455" s="83" t="s">
        <v>503</v>
      </c>
      <c r="D2455" s="83" t="s">
        <v>504</v>
      </c>
      <c r="E2455" s="84">
        <v>51124</v>
      </c>
      <c r="F2455" s="85">
        <v>26.03</v>
      </c>
      <c r="G2455" s="84">
        <v>161.80000000000001</v>
      </c>
      <c r="H2455" s="86">
        <f t="shared" si="152"/>
        <v>2153165.9909600005</v>
      </c>
      <c r="I2455" s="77">
        <f t="shared" si="153"/>
        <v>51124</v>
      </c>
      <c r="J2455" s="77">
        <f t="shared" si="154"/>
        <v>1330757.72</v>
      </c>
      <c r="K2455" s="77">
        <f t="shared" si="155"/>
        <v>0</v>
      </c>
    </row>
    <row r="2456" spans="1:11" s="77" customFormat="1">
      <c r="A2456" s="82">
        <v>2016</v>
      </c>
      <c r="B2456" s="82">
        <v>6264</v>
      </c>
      <c r="C2456" s="83" t="s">
        <v>503</v>
      </c>
      <c r="D2456" s="83" t="s">
        <v>504</v>
      </c>
      <c r="E2456" s="84">
        <v>21595</v>
      </c>
      <c r="F2456" s="85">
        <v>26.071999999999999</v>
      </c>
      <c r="G2456" s="84">
        <v>219.7</v>
      </c>
      <c r="H2456" s="86">
        <f t="shared" si="152"/>
        <v>1236965.57348</v>
      </c>
      <c r="I2456" s="77">
        <f t="shared" si="153"/>
        <v>21595</v>
      </c>
      <c r="J2456" s="77">
        <f t="shared" si="154"/>
        <v>563024.84</v>
      </c>
      <c r="K2456" s="77">
        <f t="shared" si="155"/>
        <v>0</v>
      </c>
    </row>
    <row r="2457" spans="1:11" s="77" customFormat="1">
      <c r="A2457" s="82">
        <v>2016</v>
      </c>
      <c r="B2457" s="82">
        <v>6264</v>
      </c>
      <c r="C2457" s="83" t="s">
        <v>503</v>
      </c>
      <c r="D2457" s="83" t="s">
        <v>504</v>
      </c>
      <c r="E2457" s="84">
        <v>28149</v>
      </c>
      <c r="F2457" s="85">
        <v>25.077999999999999</v>
      </c>
      <c r="G2457" s="84">
        <v>187.9</v>
      </c>
      <c r="H2457" s="86">
        <f t="shared" si="152"/>
        <v>1326424.848738</v>
      </c>
      <c r="I2457" s="77">
        <f t="shared" si="153"/>
        <v>28149</v>
      </c>
      <c r="J2457" s="77">
        <f t="shared" si="154"/>
        <v>705920.62199999997</v>
      </c>
      <c r="K2457" s="77">
        <f t="shared" si="155"/>
        <v>0</v>
      </c>
    </row>
    <row r="2458" spans="1:11" s="77" customFormat="1">
      <c r="A2458" s="82">
        <v>2016</v>
      </c>
      <c r="B2458" s="82">
        <v>6264</v>
      </c>
      <c r="C2458" s="83" t="s">
        <v>503</v>
      </c>
      <c r="D2458" s="83" t="s">
        <v>504</v>
      </c>
      <c r="E2458" s="84">
        <v>60995</v>
      </c>
      <c r="F2458" s="85">
        <v>26.378</v>
      </c>
      <c r="G2458" s="84">
        <v>221.7</v>
      </c>
      <c r="H2458" s="86">
        <f t="shared" si="152"/>
        <v>3566989.1858700002</v>
      </c>
      <c r="I2458" s="77">
        <f t="shared" si="153"/>
        <v>60995</v>
      </c>
      <c r="J2458" s="77">
        <f t="shared" si="154"/>
        <v>1608926.11</v>
      </c>
      <c r="K2458" s="77">
        <f t="shared" si="155"/>
        <v>0</v>
      </c>
    </row>
    <row r="2459" spans="1:11" s="77" customFormat="1">
      <c r="A2459" s="82">
        <v>2016</v>
      </c>
      <c r="B2459" s="82">
        <v>6264</v>
      </c>
      <c r="C2459" s="83" t="s">
        <v>503</v>
      </c>
      <c r="D2459" s="83" t="s">
        <v>504</v>
      </c>
      <c r="E2459" s="84">
        <v>124143</v>
      </c>
      <c r="F2459" s="85">
        <v>25.001999999999999</v>
      </c>
      <c r="G2459" s="84">
        <v>240</v>
      </c>
      <c r="H2459" s="86">
        <f t="shared" si="152"/>
        <v>7449175.8863999993</v>
      </c>
      <c r="I2459" s="77">
        <f t="shared" si="153"/>
        <v>124143</v>
      </c>
      <c r="J2459" s="77">
        <f t="shared" si="154"/>
        <v>3103823.2859999998</v>
      </c>
      <c r="K2459" s="77">
        <f t="shared" si="155"/>
        <v>0</v>
      </c>
    </row>
    <row r="2460" spans="1:11" s="77" customFormat="1">
      <c r="A2460" s="82">
        <v>2016</v>
      </c>
      <c r="B2460" s="82">
        <v>6264</v>
      </c>
      <c r="C2460" s="83" t="s">
        <v>503</v>
      </c>
      <c r="D2460" s="83" t="s">
        <v>504</v>
      </c>
      <c r="E2460" s="84">
        <v>105251</v>
      </c>
      <c r="F2460" s="85">
        <v>25.033999999999999</v>
      </c>
      <c r="G2460" s="84">
        <v>230.4</v>
      </c>
      <c r="H2460" s="86">
        <f t="shared" si="152"/>
        <v>6070702.5423360001</v>
      </c>
      <c r="I2460" s="77">
        <f t="shared" si="153"/>
        <v>105251</v>
      </c>
      <c r="J2460" s="77">
        <f t="shared" si="154"/>
        <v>2634853.534</v>
      </c>
      <c r="K2460" s="77">
        <f t="shared" si="155"/>
        <v>0</v>
      </c>
    </row>
    <row r="2461" spans="1:11" s="77" customFormat="1">
      <c r="A2461" s="82">
        <v>2016</v>
      </c>
      <c r="B2461" s="82">
        <v>6288</v>
      </c>
      <c r="C2461" s="83" t="s">
        <v>512</v>
      </c>
      <c r="D2461" s="83" t="s">
        <v>504</v>
      </c>
      <c r="E2461" s="84">
        <v>9296</v>
      </c>
      <c r="F2461" s="85">
        <v>14</v>
      </c>
      <c r="G2461" s="84">
        <v>376</v>
      </c>
      <c r="H2461" s="86">
        <f t="shared" si="152"/>
        <v>489341.44</v>
      </c>
      <c r="I2461" s="77">
        <f t="shared" si="153"/>
        <v>9296</v>
      </c>
      <c r="J2461" s="77">
        <f t="shared" si="154"/>
        <v>130144</v>
      </c>
      <c r="K2461" s="77">
        <f t="shared" si="155"/>
        <v>1</v>
      </c>
    </row>
    <row r="2462" spans="1:11" s="77" customFormat="1">
      <c r="A2462" s="82">
        <v>2016</v>
      </c>
      <c r="B2462" s="82">
        <v>6288</v>
      </c>
      <c r="C2462" s="83" t="s">
        <v>512</v>
      </c>
      <c r="D2462" s="83" t="s">
        <v>504</v>
      </c>
      <c r="E2462" s="84">
        <v>1706</v>
      </c>
      <c r="F2462" s="85">
        <v>15</v>
      </c>
      <c r="G2462" s="84">
        <v>379</v>
      </c>
      <c r="H2462" s="86">
        <f t="shared" si="152"/>
        <v>96986.1</v>
      </c>
      <c r="I2462" s="77">
        <f t="shared" si="153"/>
        <v>1706</v>
      </c>
      <c r="J2462" s="77">
        <f t="shared" si="154"/>
        <v>25590</v>
      </c>
      <c r="K2462" s="77">
        <f t="shared" si="155"/>
        <v>1</v>
      </c>
    </row>
    <row r="2463" spans="1:11" s="77" customFormat="1">
      <c r="A2463" s="82">
        <v>2016</v>
      </c>
      <c r="B2463" s="82">
        <v>6288</v>
      </c>
      <c r="C2463" s="83" t="s">
        <v>515</v>
      </c>
      <c r="D2463" s="83" t="s">
        <v>504</v>
      </c>
      <c r="E2463" s="84">
        <v>5987</v>
      </c>
      <c r="F2463" s="85">
        <v>14</v>
      </c>
      <c r="G2463" s="84">
        <v>185</v>
      </c>
      <c r="H2463" s="86">
        <f t="shared" si="152"/>
        <v>155063.30000000002</v>
      </c>
      <c r="I2463" s="77">
        <f t="shared" si="153"/>
        <v>5987</v>
      </c>
      <c r="J2463" s="77">
        <f t="shared" si="154"/>
        <v>83818</v>
      </c>
      <c r="K2463" s="77">
        <f t="shared" si="155"/>
        <v>0</v>
      </c>
    </row>
    <row r="2464" spans="1:11" s="77" customFormat="1">
      <c r="A2464" s="82">
        <v>2016</v>
      </c>
      <c r="B2464" s="82">
        <v>6288</v>
      </c>
      <c r="C2464" s="83" t="s">
        <v>515</v>
      </c>
      <c r="D2464" s="83" t="s">
        <v>504</v>
      </c>
      <c r="E2464" s="84">
        <v>479</v>
      </c>
      <c r="F2464" s="85">
        <v>15</v>
      </c>
      <c r="G2464" s="84">
        <v>189</v>
      </c>
      <c r="H2464" s="86">
        <f t="shared" si="152"/>
        <v>13579.65</v>
      </c>
      <c r="I2464" s="77">
        <f t="shared" si="153"/>
        <v>479</v>
      </c>
      <c r="J2464" s="77">
        <f t="shared" si="154"/>
        <v>7185</v>
      </c>
      <c r="K2464" s="77">
        <f t="shared" si="155"/>
        <v>0</v>
      </c>
    </row>
    <row r="2465" spans="1:11" s="77" customFormat="1">
      <c r="A2465" s="82">
        <v>2016</v>
      </c>
      <c r="B2465" s="82">
        <v>6469</v>
      </c>
      <c r="C2465" s="83" t="s">
        <v>512</v>
      </c>
      <c r="D2465" s="83" t="s">
        <v>504</v>
      </c>
      <c r="E2465" s="84">
        <v>388213</v>
      </c>
      <c r="F2465" s="85">
        <v>13.452</v>
      </c>
      <c r="G2465" s="84">
        <v>116.3</v>
      </c>
      <c r="H2465" s="86">
        <f t="shared" si="152"/>
        <v>6073466.6039880002</v>
      </c>
      <c r="I2465" s="77">
        <f t="shared" si="153"/>
        <v>388213</v>
      </c>
      <c r="J2465" s="77">
        <f t="shared" si="154"/>
        <v>5222241.2759999996</v>
      </c>
      <c r="K2465" s="77">
        <f t="shared" si="155"/>
        <v>1</v>
      </c>
    </row>
    <row r="2466" spans="1:11" s="77" customFormat="1">
      <c r="A2466" s="82">
        <v>2016</v>
      </c>
      <c r="B2466" s="82">
        <v>6481</v>
      </c>
      <c r="C2466" s="83" t="s">
        <v>503</v>
      </c>
      <c r="D2466" s="83" t="s">
        <v>504</v>
      </c>
      <c r="E2466" s="84">
        <v>56700</v>
      </c>
      <c r="F2466" s="85">
        <v>23.776</v>
      </c>
      <c r="G2466" s="84">
        <v>214.6</v>
      </c>
      <c r="H2466" s="86">
        <f t="shared" si="152"/>
        <v>2893020.8831999996</v>
      </c>
      <c r="I2466" s="77">
        <f t="shared" si="153"/>
        <v>56700</v>
      </c>
      <c r="J2466" s="77">
        <f t="shared" si="154"/>
        <v>1348099.2</v>
      </c>
      <c r="K2466" s="77">
        <f t="shared" si="155"/>
        <v>0</v>
      </c>
    </row>
    <row r="2467" spans="1:11" s="77" customFormat="1">
      <c r="A2467" s="82">
        <v>2016</v>
      </c>
      <c r="B2467" s="82">
        <v>6481</v>
      </c>
      <c r="C2467" s="83" t="s">
        <v>503</v>
      </c>
      <c r="D2467" s="83" t="s">
        <v>504</v>
      </c>
      <c r="E2467" s="84">
        <v>34158</v>
      </c>
      <c r="F2467" s="85">
        <v>22.434000000000001</v>
      </c>
      <c r="G2467" s="84">
        <v>211.2</v>
      </c>
      <c r="H2467" s="86">
        <f t="shared" si="152"/>
        <v>1618426.808064</v>
      </c>
      <c r="I2467" s="77">
        <f t="shared" si="153"/>
        <v>34158</v>
      </c>
      <c r="J2467" s="77">
        <f t="shared" si="154"/>
        <v>766300.57200000004</v>
      </c>
      <c r="K2467" s="77">
        <f t="shared" si="155"/>
        <v>0</v>
      </c>
    </row>
    <row r="2468" spans="1:11" s="77" customFormat="1">
      <c r="A2468" s="82">
        <v>2016</v>
      </c>
      <c r="B2468" s="82">
        <v>6481</v>
      </c>
      <c r="C2468" s="83" t="s">
        <v>503</v>
      </c>
      <c r="D2468" s="83" t="s">
        <v>504</v>
      </c>
      <c r="E2468" s="84">
        <v>36756</v>
      </c>
      <c r="F2468" s="85">
        <v>23.05</v>
      </c>
      <c r="G2468" s="84">
        <v>204</v>
      </c>
      <c r="H2468" s="86">
        <f t="shared" si="152"/>
        <v>1728340.6320000002</v>
      </c>
      <c r="I2468" s="77">
        <f t="shared" si="153"/>
        <v>36756</v>
      </c>
      <c r="J2468" s="77">
        <f t="shared" si="154"/>
        <v>847225.8</v>
      </c>
      <c r="K2468" s="77">
        <f t="shared" si="155"/>
        <v>0</v>
      </c>
    </row>
    <row r="2469" spans="1:11" s="77" customFormat="1">
      <c r="A2469" s="82">
        <v>2016</v>
      </c>
      <c r="B2469" s="82">
        <v>6481</v>
      </c>
      <c r="C2469" s="83" t="s">
        <v>503</v>
      </c>
      <c r="D2469" s="83" t="s">
        <v>504</v>
      </c>
      <c r="E2469" s="84">
        <v>68473</v>
      </c>
      <c r="F2469" s="85">
        <v>22.292999999999999</v>
      </c>
      <c r="G2469" s="84">
        <v>210.5</v>
      </c>
      <c r="H2469" s="86">
        <f t="shared" si="152"/>
        <v>3213216.3798449999</v>
      </c>
      <c r="I2469" s="77">
        <f t="shared" si="153"/>
        <v>68473</v>
      </c>
      <c r="J2469" s="77">
        <f t="shared" si="154"/>
        <v>1526468.5889999999</v>
      </c>
      <c r="K2469" s="77">
        <f t="shared" si="155"/>
        <v>0</v>
      </c>
    </row>
    <row r="2470" spans="1:11" s="77" customFormat="1">
      <c r="A2470" s="82">
        <v>2016</v>
      </c>
      <c r="B2470" s="82">
        <v>6481</v>
      </c>
      <c r="C2470" s="83" t="s">
        <v>503</v>
      </c>
      <c r="D2470" s="83" t="s">
        <v>504</v>
      </c>
      <c r="E2470" s="84">
        <v>173904</v>
      </c>
      <c r="F2470" s="85">
        <v>21.341999999999999</v>
      </c>
      <c r="G2470" s="84">
        <v>215.3</v>
      </c>
      <c r="H2470" s="86">
        <f t="shared" si="152"/>
        <v>7990771.5887040002</v>
      </c>
      <c r="I2470" s="77">
        <f t="shared" si="153"/>
        <v>173904</v>
      </c>
      <c r="J2470" s="77">
        <f t="shared" si="154"/>
        <v>3711459.1679999996</v>
      </c>
      <c r="K2470" s="77">
        <f t="shared" si="155"/>
        <v>0</v>
      </c>
    </row>
    <row r="2471" spans="1:11" s="77" customFormat="1">
      <c r="A2471" s="82">
        <v>2016</v>
      </c>
      <c r="B2471" s="82">
        <v>6481</v>
      </c>
      <c r="C2471" s="83" t="s">
        <v>513</v>
      </c>
      <c r="D2471" s="83" t="s">
        <v>504</v>
      </c>
      <c r="E2471" s="84">
        <v>25227</v>
      </c>
      <c r="F2471" s="85">
        <v>19.984999999999999</v>
      </c>
      <c r="G2471" s="84">
        <v>199.9</v>
      </c>
      <c r="H2471" s="86">
        <f t="shared" si="152"/>
        <v>1007819.028405</v>
      </c>
      <c r="I2471" s="77">
        <f t="shared" si="153"/>
        <v>25227</v>
      </c>
      <c r="J2471" s="77">
        <f t="shared" si="154"/>
        <v>504161.59499999997</v>
      </c>
      <c r="K2471" s="77">
        <f t="shared" si="155"/>
        <v>0</v>
      </c>
    </row>
    <row r="2472" spans="1:11" s="77" customFormat="1">
      <c r="A2472" s="82">
        <v>2016</v>
      </c>
      <c r="B2472" s="82">
        <v>6639</v>
      </c>
      <c r="C2472" s="83" t="s">
        <v>503</v>
      </c>
      <c r="D2472" s="83" t="s">
        <v>504</v>
      </c>
      <c r="E2472" s="84">
        <v>52120</v>
      </c>
      <c r="F2472" s="85">
        <v>24.27</v>
      </c>
      <c r="G2472" s="84">
        <v>262.89999999999998</v>
      </c>
      <c r="H2472" s="86">
        <f t="shared" si="152"/>
        <v>3325559.8595999992</v>
      </c>
      <c r="I2472" s="77">
        <f t="shared" si="153"/>
        <v>52120</v>
      </c>
      <c r="J2472" s="77">
        <f t="shared" si="154"/>
        <v>1264952.3999999999</v>
      </c>
      <c r="K2472" s="77">
        <f t="shared" si="155"/>
        <v>0</v>
      </c>
    </row>
    <row r="2473" spans="1:11" s="77" customFormat="1">
      <c r="A2473" s="82">
        <v>2016</v>
      </c>
      <c r="B2473" s="82">
        <v>6639</v>
      </c>
      <c r="C2473" s="83" t="s">
        <v>503</v>
      </c>
      <c r="D2473" s="83" t="s">
        <v>504</v>
      </c>
      <c r="E2473" s="84">
        <v>6598</v>
      </c>
      <c r="F2473" s="85">
        <v>22.73</v>
      </c>
      <c r="G2473" s="84">
        <v>219</v>
      </c>
      <c r="H2473" s="86">
        <f t="shared" si="152"/>
        <v>328439.86259999999</v>
      </c>
      <c r="I2473" s="77">
        <f t="shared" si="153"/>
        <v>6598</v>
      </c>
      <c r="J2473" s="77">
        <f t="shared" si="154"/>
        <v>149972.54</v>
      </c>
      <c r="K2473" s="77">
        <f t="shared" si="155"/>
        <v>0</v>
      </c>
    </row>
    <row r="2474" spans="1:11" s="77" customFormat="1">
      <c r="A2474" s="82">
        <v>2016</v>
      </c>
      <c r="B2474" s="82">
        <v>6639</v>
      </c>
      <c r="C2474" s="83" t="s">
        <v>503</v>
      </c>
      <c r="D2474" s="83" t="s">
        <v>504</v>
      </c>
      <c r="E2474" s="84">
        <v>26373</v>
      </c>
      <c r="F2474" s="85">
        <v>21.96</v>
      </c>
      <c r="G2474" s="84">
        <v>183.3</v>
      </c>
      <c r="H2474" s="86">
        <f t="shared" si="152"/>
        <v>1061583.9296400002</v>
      </c>
      <c r="I2474" s="77">
        <f t="shared" si="153"/>
        <v>26373</v>
      </c>
      <c r="J2474" s="77">
        <f t="shared" si="154"/>
        <v>579151.08000000007</v>
      </c>
      <c r="K2474" s="77">
        <f t="shared" si="155"/>
        <v>0</v>
      </c>
    </row>
    <row r="2475" spans="1:11" s="77" customFormat="1">
      <c r="A2475" s="82">
        <v>2016</v>
      </c>
      <c r="B2475" s="82">
        <v>6639</v>
      </c>
      <c r="C2475" s="83" t="s">
        <v>503</v>
      </c>
      <c r="D2475" s="83" t="s">
        <v>504</v>
      </c>
      <c r="E2475" s="84">
        <v>1652</v>
      </c>
      <c r="F2475" s="85">
        <v>24.45</v>
      </c>
      <c r="G2475" s="84">
        <v>183.4</v>
      </c>
      <c r="H2475" s="86">
        <f t="shared" si="152"/>
        <v>74077.827600000004</v>
      </c>
      <c r="I2475" s="77">
        <f t="shared" si="153"/>
        <v>1652</v>
      </c>
      <c r="J2475" s="77">
        <f t="shared" si="154"/>
        <v>40391.4</v>
      </c>
      <c r="K2475" s="77">
        <f t="shared" si="155"/>
        <v>0</v>
      </c>
    </row>
    <row r="2476" spans="1:11" s="77" customFormat="1">
      <c r="A2476" s="82">
        <v>2016</v>
      </c>
      <c r="B2476" s="82">
        <v>6641</v>
      </c>
      <c r="C2476" s="83" t="s">
        <v>513</v>
      </c>
      <c r="D2476" s="83" t="s">
        <v>504</v>
      </c>
      <c r="E2476" s="84">
        <v>32797</v>
      </c>
      <c r="F2476" s="85">
        <v>18</v>
      </c>
      <c r="G2476" s="84">
        <v>231.9</v>
      </c>
      <c r="H2476" s="86">
        <f t="shared" si="152"/>
        <v>1369012.3739999998</v>
      </c>
      <c r="I2476" s="77">
        <f t="shared" si="153"/>
        <v>32797</v>
      </c>
      <c r="J2476" s="77">
        <f t="shared" si="154"/>
        <v>590346</v>
      </c>
      <c r="K2476" s="77">
        <f t="shared" si="155"/>
        <v>0</v>
      </c>
    </row>
    <row r="2477" spans="1:11" s="77" customFormat="1">
      <c r="A2477" s="82">
        <v>2016</v>
      </c>
      <c r="B2477" s="82">
        <v>6641</v>
      </c>
      <c r="C2477" s="83" t="s">
        <v>513</v>
      </c>
      <c r="D2477" s="83" t="s">
        <v>504</v>
      </c>
      <c r="E2477" s="84">
        <v>98189</v>
      </c>
      <c r="F2477" s="85">
        <v>17.940000000000001</v>
      </c>
      <c r="G2477" s="84">
        <v>250.6</v>
      </c>
      <c r="H2477" s="86">
        <f t="shared" si="152"/>
        <v>4414345.7139599994</v>
      </c>
      <c r="I2477" s="77">
        <f t="shared" si="153"/>
        <v>98189</v>
      </c>
      <c r="J2477" s="77">
        <f t="shared" si="154"/>
        <v>1761510.6600000001</v>
      </c>
      <c r="K2477" s="77">
        <f t="shared" si="155"/>
        <v>0</v>
      </c>
    </row>
    <row r="2478" spans="1:11" s="77" customFormat="1">
      <c r="A2478" s="82">
        <v>2016</v>
      </c>
      <c r="B2478" s="82">
        <v>6641</v>
      </c>
      <c r="C2478" s="83" t="s">
        <v>513</v>
      </c>
      <c r="D2478" s="83" t="s">
        <v>504</v>
      </c>
      <c r="E2478" s="84">
        <v>98848</v>
      </c>
      <c r="F2478" s="85">
        <v>16.649999999999999</v>
      </c>
      <c r="G2478" s="84">
        <v>233.2</v>
      </c>
      <c r="H2478" s="86">
        <f t="shared" si="152"/>
        <v>3838050.3743999996</v>
      </c>
      <c r="I2478" s="77">
        <f t="shared" si="153"/>
        <v>98848</v>
      </c>
      <c r="J2478" s="77">
        <f t="shared" si="154"/>
        <v>1645819.2</v>
      </c>
      <c r="K2478" s="77">
        <f t="shared" si="155"/>
        <v>0</v>
      </c>
    </row>
    <row r="2479" spans="1:11" s="77" customFormat="1">
      <c r="A2479" s="82">
        <v>2016</v>
      </c>
      <c r="B2479" s="82">
        <v>6641</v>
      </c>
      <c r="C2479" s="83" t="s">
        <v>513</v>
      </c>
      <c r="D2479" s="83" t="s">
        <v>504</v>
      </c>
      <c r="E2479" s="84">
        <v>32642</v>
      </c>
      <c r="F2479" s="85">
        <v>17.489999999999998</v>
      </c>
      <c r="G2479" s="84">
        <v>247.1</v>
      </c>
      <c r="H2479" s="86">
        <f t="shared" si="152"/>
        <v>1410715.10118</v>
      </c>
      <c r="I2479" s="77">
        <f t="shared" si="153"/>
        <v>32642</v>
      </c>
      <c r="J2479" s="77">
        <f t="shared" si="154"/>
        <v>570908.57999999996</v>
      </c>
      <c r="K2479" s="77">
        <f t="shared" si="155"/>
        <v>0</v>
      </c>
    </row>
    <row r="2480" spans="1:11" s="77" customFormat="1">
      <c r="A2480" s="82">
        <v>2016</v>
      </c>
      <c r="B2480" s="82">
        <v>6641</v>
      </c>
      <c r="C2480" s="83" t="s">
        <v>513</v>
      </c>
      <c r="D2480" s="83" t="s">
        <v>504</v>
      </c>
      <c r="E2480" s="84">
        <v>64901</v>
      </c>
      <c r="F2480" s="85">
        <v>16.670000000000002</v>
      </c>
      <c r="G2480" s="84">
        <v>232.5</v>
      </c>
      <c r="H2480" s="86">
        <f t="shared" si="152"/>
        <v>2515416.7327500004</v>
      </c>
      <c r="I2480" s="77">
        <f t="shared" si="153"/>
        <v>64901</v>
      </c>
      <c r="J2480" s="77">
        <f t="shared" si="154"/>
        <v>1081899.6700000002</v>
      </c>
      <c r="K2480" s="77">
        <f t="shared" si="155"/>
        <v>0</v>
      </c>
    </row>
    <row r="2481" spans="1:11" s="77" customFormat="1">
      <c r="A2481" s="82">
        <v>2016</v>
      </c>
      <c r="B2481" s="82">
        <v>6648</v>
      </c>
      <c r="C2481" s="83" t="s">
        <v>512</v>
      </c>
      <c r="D2481" s="83" t="s">
        <v>504</v>
      </c>
      <c r="E2481" s="84">
        <v>603313</v>
      </c>
      <c r="F2481" s="85">
        <v>12.77</v>
      </c>
      <c r="G2481" s="84" t="s">
        <v>514</v>
      </c>
      <c r="H2481" s="86" t="str">
        <f t="shared" si="152"/>
        <v/>
      </c>
      <c r="I2481" s="77" t="str">
        <f t="shared" si="153"/>
        <v/>
      </c>
      <c r="J2481" s="77" t="str">
        <f t="shared" si="154"/>
        <v/>
      </c>
      <c r="K2481" s="77">
        <f t="shared" si="155"/>
        <v>1</v>
      </c>
    </row>
    <row r="2482" spans="1:11" s="77" customFormat="1">
      <c r="A2482" s="82">
        <v>2016</v>
      </c>
      <c r="B2482" s="82">
        <v>6664</v>
      </c>
      <c r="C2482" s="83" t="s">
        <v>513</v>
      </c>
      <c r="D2482" s="83" t="s">
        <v>504</v>
      </c>
      <c r="E2482" s="84">
        <v>32653</v>
      </c>
      <c r="F2482" s="85">
        <v>18.021000000000001</v>
      </c>
      <c r="G2482" s="84">
        <v>187.1</v>
      </c>
      <c r="H2482" s="86">
        <f t="shared" si="152"/>
        <v>1100970.7030230002</v>
      </c>
      <c r="I2482" s="77">
        <f t="shared" si="153"/>
        <v>32653</v>
      </c>
      <c r="J2482" s="77">
        <f t="shared" si="154"/>
        <v>588439.71299999999</v>
      </c>
      <c r="K2482" s="77">
        <f t="shared" si="155"/>
        <v>0</v>
      </c>
    </row>
    <row r="2483" spans="1:11" s="77" customFormat="1">
      <c r="A2483" s="82">
        <v>2016</v>
      </c>
      <c r="B2483" s="82">
        <v>6664</v>
      </c>
      <c r="C2483" s="83" t="s">
        <v>513</v>
      </c>
      <c r="D2483" s="83" t="s">
        <v>504</v>
      </c>
      <c r="E2483" s="84">
        <v>32689</v>
      </c>
      <c r="F2483" s="85">
        <v>18.169</v>
      </c>
      <c r="G2483" s="84">
        <v>188.4</v>
      </c>
      <c r="H2483" s="86">
        <f t="shared" si="152"/>
        <v>1118957.4148440002</v>
      </c>
      <c r="I2483" s="77">
        <f t="shared" si="153"/>
        <v>32689</v>
      </c>
      <c r="J2483" s="77">
        <f t="shared" si="154"/>
        <v>593926.44099999999</v>
      </c>
      <c r="K2483" s="77">
        <f t="shared" si="155"/>
        <v>0</v>
      </c>
    </row>
    <row r="2484" spans="1:11" s="77" customFormat="1">
      <c r="A2484" s="82">
        <v>2016</v>
      </c>
      <c r="B2484" s="82">
        <v>6664</v>
      </c>
      <c r="C2484" s="83" t="s">
        <v>513</v>
      </c>
      <c r="D2484" s="83" t="s">
        <v>504</v>
      </c>
      <c r="E2484" s="84">
        <v>32886</v>
      </c>
      <c r="F2484" s="85">
        <v>17.920000000000002</v>
      </c>
      <c r="G2484" s="84">
        <v>173</v>
      </c>
      <c r="H2484" s="86">
        <f t="shared" si="152"/>
        <v>1019518.6176000001</v>
      </c>
      <c r="I2484" s="77">
        <f t="shared" si="153"/>
        <v>32886</v>
      </c>
      <c r="J2484" s="77">
        <f t="shared" si="154"/>
        <v>589317.12000000011</v>
      </c>
      <c r="K2484" s="77">
        <f t="shared" si="155"/>
        <v>0</v>
      </c>
    </row>
    <row r="2485" spans="1:11" s="77" customFormat="1">
      <c r="A2485" s="82">
        <v>2016</v>
      </c>
      <c r="B2485" s="82">
        <v>6664</v>
      </c>
      <c r="C2485" s="83" t="s">
        <v>513</v>
      </c>
      <c r="D2485" s="83" t="s">
        <v>504</v>
      </c>
      <c r="E2485" s="84">
        <v>16343</v>
      </c>
      <c r="F2485" s="85">
        <v>17.372</v>
      </c>
      <c r="G2485" s="84">
        <v>186.6</v>
      </c>
      <c r="H2485" s="86">
        <f t="shared" si="152"/>
        <v>529777.17213599989</v>
      </c>
      <c r="I2485" s="77">
        <f t="shared" si="153"/>
        <v>16343</v>
      </c>
      <c r="J2485" s="77">
        <f t="shared" si="154"/>
        <v>283910.59600000002</v>
      </c>
      <c r="K2485" s="77">
        <f t="shared" si="155"/>
        <v>0</v>
      </c>
    </row>
    <row r="2486" spans="1:11" s="77" customFormat="1">
      <c r="A2486" s="82">
        <v>2016</v>
      </c>
      <c r="B2486" s="82">
        <v>6664</v>
      </c>
      <c r="C2486" s="83" t="s">
        <v>513</v>
      </c>
      <c r="D2486" s="83" t="s">
        <v>504</v>
      </c>
      <c r="E2486" s="84">
        <v>15984</v>
      </c>
      <c r="F2486" s="85">
        <v>17.170000000000002</v>
      </c>
      <c r="G2486" s="84">
        <v>175.5</v>
      </c>
      <c r="H2486" s="86">
        <f t="shared" si="152"/>
        <v>481651.46639999998</v>
      </c>
      <c r="I2486" s="77">
        <f t="shared" si="153"/>
        <v>15984</v>
      </c>
      <c r="J2486" s="77">
        <f t="shared" si="154"/>
        <v>274445.28000000003</v>
      </c>
      <c r="K2486" s="77">
        <f t="shared" si="155"/>
        <v>0</v>
      </c>
    </row>
    <row r="2487" spans="1:11" s="77" customFormat="1">
      <c r="A2487" s="82">
        <v>2016</v>
      </c>
      <c r="B2487" s="82">
        <v>6664</v>
      </c>
      <c r="C2487" s="83" t="s">
        <v>513</v>
      </c>
      <c r="D2487" s="83" t="s">
        <v>504</v>
      </c>
      <c r="E2487" s="84">
        <v>32913</v>
      </c>
      <c r="F2487" s="85">
        <v>17.663</v>
      </c>
      <c r="G2487" s="84">
        <v>176.7</v>
      </c>
      <c r="H2487" s="86">
        <f t="shared" si="152"/>
        <v>1027231.877673</v>
      </c>
      <c r="I2487" s="77">
        <f t="shared" si="153"/>
        <v>32913</v>
      </c>
      <c r="J2487" s="77">
        <f t="shared" si="154"/>
        <v>581342.31900000002</v>
      </c>
      <c r="K2487" s="77">
        <f t="shared" si="155"/>
        <v>0</v>
      </c>
    </row>
    <row r="2488" spans="1:11" s="77" customFormat="1">
      <c r="A2488" s="82">
        <v>2016</v>
      </c>
      <c r="B2488" s="82">
        <v>6664</v>
      </c>
      <c r="C2488" s="83" t="s">
        <v>513</v>
      </c>
      <c r="D2488" s="83" t="s">
        <v>504</v>
      </c>
      <c r="E2488" s="84">
        <v>48943</v>
      </c>
      <c r="F2488" s="85">
        <v>17.931000000000001</v>
      </c>
      <c r="G2488" s="84">
        <v>176.6</v>
      </c>
      <c r="H2488" s="86">
        <f t="shared" si="152"/>
        <v>1549836.183678</v>
      </c>
      <c r="I2488" s="77">
        <f t="shared" si="153"/>
        <v>48943</v>
      </c>
      <c r="J2488" s="77">
        <f t="shared" si="154"/>
        <v>877596.93300000008</v>
      </c>
      <c r="K2488" s="77">
        <f t="shared" si="155"/>
        <v>0</v>
      </c>
    </row>
    <row r="2489" spans="1:11" s="77" customFormat="1">
      <c r="A2489" s="82">
        <v>2016</v>
      </c>
      <c r="B2489" s="82">
        <v>6664</v>
      </c>
      <c r="C2489" s="83" t="s">
        <v>513</v>
      </c>
      <c r="D2489" s="83" t="s">
        <v>504</v>
      </c>
      <c r="E2489" s="84">
        <v>16432</v>
      </c>
      <c r="F2489" s="85">
        <v>17.454000000000001</v>
      </c>
      <c r="G2489" s="84">
        <v>179.1</v>
      </c>
      <c r="H2489" s="86">
        <f t="shared" si="152"/>
        <v>513666.193248</v>
      </c>
      <c r="I2489" s="77">
        <f t="shared" si="153"/>
        <v>16432</v>
      </c>
      <c r="J2489" s="77">
        <f t="shared" si="154"/>
        <v>286804.12800000003</v>
      </c>
      <c r="K2489" s="77">
        <f t="shared" si="155"/>
        <v>0</v>
      </c>
    </row>
    <row r="2490" spans="1:11" s="77" customFormat="1">
      <c r="A2490" s="82">
        <v>2016</v>
      </c>
      <c r="B2490" s="82">
        <v>6664</v>
      </c>
      <c r="C2490" s="83" t="s">
        <v>513</v>
      </c>
      <c r="D2490" s="83" t="s">
        <v>504</v>
      </c>
      <c r="E2490" s="84">
        <v>32848</v>
      </c>
      <c r="F2490" s="85">
        <v>17.902999999999999</v>
      </c>
      <c r="G2490" s="84">
        <v>160.80000000000001</v>
      </c>
      <c r="H2490" s="86">
        <f t="shared" si="152"/>
        <v>945629.01235199999</v>
      </c>
      <c r="I2490" s="77">
        <f t="shared" si="153"/>
        <v>32848</v>
      </c>
      <c r="J2490" s="77">
        <f t="shared" si="154"/>
        <v>588077.74399999995</v>
      </c>
      <c r="K2490" s="77">
        <f t="shared" si="155"/>
        <v>0</v>
      </c>
    </row>
    <row r="2491" spans="1:11" s="77" customFormat="1">
      <c r="A2491" s="82">
        <v>2016</v>
      </c>
      <c r="B2491" s="82">
        <v>6664</v>
      </c>
      <c r="C2491" s="83" t="s">
        <v>513</v>
      </c>
      <c r="D2491" s="83" t="s">
        <v>504</v>
      </c>
      <c r="E2491" s="84">
        <v>16448</v>
      </c>
      <c r="F2491" s="85">
        <v>17.675999999999998</v>
      </c>
      <c r="G2491" s="84">
        <v>149.69999999999999</v>
      </c>
      <c r="H2491" s="86">
        <f t="shared" si="152"/>
        <v>435230.0674559999</v>
      </c>
      <c r="I2491" s="77">
        <f t="shared" si="153"/>
        <v>16448</v>
      </c>
      <c r="J2491" s="77">
        <f t="shared" si="154"/>
        <v>290734.848</v>
      </c>
      <c r="K2491" s="77">
        <f t="shared" si="155"/>
        <v>0</v>
      </c>
    </row>
    <row r="2492" spans="1:11" s="77" customFormat="1">
      <c r="A2492" s="82">
        <v>2016</v>
      </c>
      <c r="B2492" s="82">
        <v>6705</v>
      </c>
      <c r="C2492" s="83" t="s">
        <v>503</v>
      </c>
      <c r="D2492" s="83" t="s">
        <v>504</v>
      </c>
      <c r="E2492" s="84">
        <v>87354</v>
      </c>
      <c r="F2492" s="85">
        <v>22.52</v>
      </c>
      <c r="G2492" s="84" t="s">
        <v>514</v>
      </c>
      <c r="H2492" s="86" t="str">
        <f t="shared" si="152"/>
        <v/>
      </c>
      <c r="I2492" s="77" t="str">
        <f t="shared" si="153"/>
        <v/>
      </c>
      <c r="J2492" s="77" t="str">
        <f t="shared" si="154"/>
        <v/>
      </c>
      <c r="K2492" s="77">
        <f t="shared" si="155"/>
        <v>0</v>
      </c>
    </row>
    <row r="2493" spans="1:11" s="77" customFormat="1">
      <c r="A2493" s="82">
        <v>2016</v>
      </c>
      <c r="B2493" s="82">
        <v>6705</v>
      </c>
      <c r="C2493" s="83" t="s">
        <v>503</v>
      </c>
      <c r="D2493" s="83" t="s">
        <v>504</v>
      </c>
      <c r="E2493" s="84">
        <v>39713</v>
      </c>
      <c r="F2493" s="85">
        <v>22.73</v>
      </c>
      <c r="G2493" s="84" t="s">
        <v>514</v>
      </c>
      <c r="H2493" s="86" t="str">
        <f t="shared" si="152"/>
        <v/>
      </c>
      <c r="I2493" s="77" t="str">
        <f t="shared" si="153"/>
        <v/>
      </c>
      <c r="J2493" s="77" t="str">
        <f t="shared" si="154"/>
        <v/>
      </c>
      <c r="K2493" s="77">
        <f t="shared" si="155"/>
        <v>0</v>
      </c>
    </row>
    <row r="2494" spans="1:11" s="77" customFormat="1">
      <c r="A2494" s="82">
        <v>2016</v>
      </c>
      <c r="B2494" s="82">
        <v>6705</v>
      </c>
      <c r="C2494" s="83" t="s">
        <v>503</v>
      </c>
      <c r="D2494" s="83" t="s">
        <v>504</v>
      </c>
      <c r="E2494" s="84">
        <v>94089</v>
      </c>
      <c r="F2494" s="85">
        <v>20.72</v>
      </c>
      <c r="G2494" s="84" t="s">
        <v>514</v>
      </c>
      <c r="H2494" s="86" t="str">
        <f t="shared" si="152"/>
        <v/>
      </c>
      <c r="I2494" s="77" t="str">
        <f t="shared" si="153"/>
        <v/>
      </c>
      <c r="J2494" s="77" t="str">
        <f t="shared" si="154"/>
        <v/>
      </c>
      <c r="K2494" s="77">
        <f t="shared" si="155"/>
        <v>0</v>
      </c>
    </row>
    <row r="2495" spans="1:11" s="77" customFormat="1">
      <c r="A2495" s="82">
        <v>2016</v>
      </c>
      <c r="B2495" s="82">
        <v>6761</v>
      </c>
      <c r="C2495" s="83" t="s">
        <v>513</v>
      </c>
      <c r="D2495" s="83" t="s">
        <v>504</v>
      </c>
      <c r="E2495" s="84">
        <v>109867</v>
      </c>
      <c r="F2495" s="85">
        <v>17.797999999999998</v>
      </c>
      <c r="G2495" s="84">
        <v>131.30000000000001</v>
      </c>
      <c r="H2495" s="86">
        <f t="shared" si="152"/>
        <v>2567457.0930580003</v>
      </c>
      <c r="I2495" s="77">
        <f t="shared" si="153"/>
        <v>109867</v>
      </c>
      <c r="J2495" s="77">
        <f t="shared" si="154"/>
        <v>1955412.8659999999</v>
      </c>
      <c r="K2495" s="77">
        <f t="shared" si="155"/>
        <v>0</v>
      </c>
    </row>
    <row r="2496" spans="1:11" s="77" customFormat="1">
      <c r="A2496" s="82">
        <v>2016</v>
      </c>
      <c r="B2496" s="82">
        <v>6772</v>
      </c>
      <c r="C2496" s="83" t="s">
        <v>513</v>
      </c>
      <c r="D2496" s="83" t="s">
        <v>504</v>
      </c>
      <c r="E2496" s="84">
        <v>115539</v>
      </c>
      <c r="F2496" s="85">
        <v>16.824000000000002</v>
      </c>
      <c r="G2496" s="84">
        <v>205.2</v>
      </c>
      <c r="H2496" s="86">
        <f t="shared" si="152"/>
        <v>3988735.3350720005</v>
      </c>
      <c r="I2496" s="77">
        <f t="shared" si="153"/>
        <v>115539</v>
      </c>
      <c r="J2496" s="77">
        <f t="shared" si="154"/>
        <v>1943828.1360000002</v>
      </c>
      <c r="K2496" s="77">
        <f t="shared" si="155"/>
        <v>0</v>
      </c>
    </row>
    <row r="2497" spans="1:11" s="77" customFormat="1">
      <c r="A2497" s="82">
        <v>2016</v>
      </c>
      <c r="B2497" s="82">
        <v>6823</v>
      </c>
      <c r="C2497" s="83" t="s">
        <v>503</v>
      </c>
      <c r="D2497" s="83" t="s">
        <v>504</v>
      </c>
      <c r="E2497" s="84">
        <v>36299</v>
      </c>
      <c r="F2497" s="85">
        <v>26.78</v>
      </c>
      <c r="G2497" s="84">
        <v>184.7</v>
      </c>
      <c r="H2497" s="86">
        <f t="shared" si="152"/>
        <v>1795445.09534</v>
      </c>
      <c r="I2497" s="77">
        <f t="shared" si="153"/>
        <v>36299</v>
      </c>
      <c r="J2497" s="77">
        <f t="shared" si="154"/>
        <v>972087.22000000009</v>
      </c>
      <c r="K2497" s="77">
        <f t="shared" si="155"/>
        <v>0</v>
      </c>
    </row>
    <row r="2498" spans="1:11" s="77" customFormat="1">
      <c r="A2498" s="82">
        <v>2016</v>
      </c>
      <c r="B2498" s="82">
        <v>6823</v>
      </c>
      <c r="C2498" s="83" t="s">
        <v>503</v>
      </c>
      <c r="D2498" s="83" t="s">
        <v>504</v>
      </c>
      <c r="E2498" s="84">
        <v>23592</v>
      </c>
      <c r="F2498" s="85">
        <v>22.35</v>
      </c>
      <c r="G2498" s="84">
        <v>182.8</v>
      </c>
      <c r="H2498" s="86">
        <f t="shared" si="152"/>
        <v>963870.03360000008</v>
      </c>
      <c r="I2498" s="77">
        <f t="shared" si="153"/>
        <v>23592</v>
      </c>
      <c r="J2498" s="77">
        <f t="shared" si="154"/>
        <v>527281.20000000007</v>
      </c>
      <c r="K2498" s="77">
        <f t="shared" si="155"/>
        <v>0</v>
      </c>
    </row>
    <row r="2499" spans="1:11" s="77" customFormat="1">
      <c r="A2499" s="82">
        <v>2016</v>
      </c>
      <c r="B2499" s="82">
        <v>6823</v>
      </c>
      <c r="C2499" s="83" t="s">
        <v>503</v>
      </c>
      <c r="D2499" s="83" t="s">
        <v>504</v>
      </c>
      <c r="E2499" s="84">
        <v>42721</v>
      </c>
      <c r="F2499" s="85">
        <v>23.6</v>
      </c>
      <c r="G2499" s="84">
        <v>215.7</v>
      </c>
      <c r="H2499" s="86">
        <f t="shared" si="152"/>
        <v>2174721.0492000002</v>
      </c>
      <c r="I2499" s="77">
        <f t="shared" si="153"/>
        <v>42721</v>
      </c>
      <c r="J2499" s="77">
        <f t="shared" si="154"/>
        <v>1008215.6000000001</v>
      </c>
      <c r="K2499" s="77">
        <f t="shared" si="155"/>
        <v>0</v>
      </c>
    </row>
    <row r="2500" spans="1:11" s="77" customFormat="1">
      <c r="A2500" s="82">
        <v>2016</v>
      </c>
      <c r="B2500" s="82">
        <v>7030</v>
      </c>
      <c r="C2500" s="83" t="s">
        <v>512</v>
      </c>
      <c r="D2500" s="83" t="s">
        <v>504</v>
      </c>
      <c r="E2500" s="84">
        <v>87585</v>
      </c>
      <c r="F2500" s="85">
        <v>13.731999999999999</v>
      </c>
      <c r="G2500" s="84" t="s">
        <v>514</v>
      </c>
      <c r="H2500" s="86" t="str">
        <f t="shared" si="152"/>
        <v/>
      </c>
      <c r="I2500" s="77" t="str">
        <f t="shared" si="153"/>
        <v/>
      </c>
      <c r="J2500" s="77" t="str">
        <f t="shared" si="154"/>
        <v/>
      </c>
      <c r="K2500" s="77">
        <f t="shared" si="155"/>
        <v>1</v>
      </c>
    </row>
    <row r="2501" spans="1:11" s="77" customFormat="1">
      <c r="A2501" s="82">
        <v>2016</v>
      </c>
      <c r="B2501" s="82">
        <v>7210</v>
      </c>
      <c r="C2501" s="83" t="s">
        <v>503</v>
      </c>
      <c r="D2501" s="83" t="s">
        <v>504</v>
      </c>
      <c r="E2501" s="84">
        <v>12930</v>
      </c>
      <c r="F2501" s="85">
        <v>24.83</v>
      </c>
      <c r="G2501" s="84">
        <v>350.2</v>
      </c>
      <c r="H2501" s="86">
        <f t="shared" si="152"/>
        <v>1124323.7537999998</v>
      </c>
      <c r="I2501" s="77">
        <f t="shared" si="153"/>
        <v>12930</v>
      </c>
      <c r="J2501" s="77">
        <f t="shared" si="154"/>
        <v>321051.89999999997</v>
      </c>
      <c r="K2501" s="77">
        <f t="shared" si="155"/>
        <v>0</v>
      </c>
    </row>
    <row r="2502" spans="1:11" s="77" customFormat="1">
      <c r="A2502" s="82">
        <v>2016</v>
      </c>
      <c r="B2502" s="82">
        <v>7210</v>
      </c>
      <c r="C2502" s="83" t="s">
        <v>503</v>
      </c>
      <c r="D2502" s="83" t="s">
        <v>504</v>
      </c>
      <c r="E2502" s="84">
        <v>13010</v>
      </c>
      <c r="F2502" s="85">
        <v>24.85</v>
      </c>
      <c r="G2502" s="84">
        <v>326.39999999999998</v>
      </c>
      <c r="H2502" s="86">
        <f t="shared" si="152"/>
        <v>1055246.304</v>
      </c>
      <c r="I2502" s="77">
        <f t="shared" si="153"/>
        <v>13010</v>
      </c>
      <c r="J2502" s="77">
        <f t="shared" si="154"/>
        <v>323298.5</v>
      </c>
      <c r="K2502" s="77">
        <f t="shared" si="155"/>
        <v>0</v>
      </c>
    </row>
    <row r="2503" spans="1:11" s="77" customFormat="1">
      <c r="A2503" s="82">
        <v>2016</v>
      </c>
      <c r="B2503" s="82">
        <v>7210</v>
      </c>
      <c r="C2503" s="83" t="s">
        <v>503</v>
      </c>
      <c r="D2503" s="83" t="s">
        <v>504</v>
      </c>
      <c r="E2503" s="84">
        <v>24527</v>
      </c>
      <c r="F2503" s="85">
        <v>25.1</v>
      </c>
      <c r="G2503" s="84">
        <v>308.3</v>
      </c>
      <c r="H2503" s="86">
        <f t="shared" ref="H2503:H2566" si="156">IF(I2503="","",G2503/100*F2503*E2503)</f>
        <v>1897980.1991000001</v>
      </c>
      <c r="I2503" s="77">
        <f t="shared" ref="I2503:I2566" si="157">IF(OR(G2503=".",F2503=".",E2503="."),"",E2503)</f>
        <v>24527</v>
      </c>
      <c r="J2503" s="77">
        <f t="shared" ref="J2503:J2566" si="158">IF(I2503="","",F2503*I2503)</f>
        <v>615627.70000000007</v>
      </c>
      <c r="K2503" s="77">
        <f t="shared" ref="K2503:K2566" si="159">IF(C2503="LIG",1,0)</f>
        <v>0</v>
      </c>
    </row>
    <row r="2504" spans="1:11" s="77" customFormat="1">
      <c r="A2504" s="82">
        <v>2016</v>
      </c>
      <c r="B2504" s="82">
        <v>7210</v>
      </c>
      <c r="C2504" s="83" t="s">
        <v>503</v>
      </c>
      <c r="D2504" s="83" t="s">
        <v>504</v>
      </c>
      <c r="E2504" s="84">
        <v>25</v>
      </c>
      <c r="F2504" s="85">
        <v>24.08</v>
      </c>
      <c r="G2504" s="84">
        <v>281.3</v>
      </c>
      <c r="H2504" s="86">
        <f t="shared" si="156"/>
        <v>1693.4259999999999</v>
      </c>
      <c r="I2504" s="77">
        <f t="shared" si="157"/>
        <v>25</v>
      </c>
      <c r="J2504" s="77">
        <f t="shared" si="158"/>
        <v>602</v>
      </c>
      <c r="K2504" s="77">
        <f t="shared" si="159"/>
        <v>0</v>
      </c>
    </row>
    <row r="2505" spans="1:11" s="77" customFormat="1">
      <c r="A2505" s="82">
        <v>2016</v>
      </c>
      <c r="B2505" s="82">
        <v>7210</v>
      </c>
      <c r="C2505" s="83" t="s">
        <v>503</v>
      </c>
      <c r="D2505" s="83" t="s">
        <v>504</v>
      </c>
      <c r="E2505" s="84">
        <v>24641</v>
      </c>
      <c r="F2505" s="85">
        <v>24.67</v>
      </c>
      <c r="G2505" s="84">
        <v>309.3</v>
      </c>
      <c r="H2505" s="86">
        <f t="shared" si="156"/>
        <v>1880214.5027099999</v>
      </c>
      <c r="I2505" s="77">
        <f t="shared" si="157"/>
        <v>24641</v>
      </c>
      <c r="J2505" s="77">
        <f t="shared" si="158"/>
        <v>607893.47000000009</v>
      </c>
      <c r="K2505" s="77">
        <f t="shared" si="159"/>
        <v>0</v>
      </c>
    </row>
    <row r="2506" spans="1:11" s="77" customFormat="1">
      <c r="A2506" s="82">
        <v>2016</v>
      </c>
      <c r="B2506" s="82">
        <v>7213</v>
      </c>
      <c r="C2506" s="83" t="s">
        <v>503</v>
      </c>
      <c r="D2506" s="83" t="s">
        <v>504</v>
      </c>
      <c r="E2506" s="84">
        <v>24531</v>
      </c>
      <c r="F2506" s="85">
        <v>24.306999999999999</v>
      </c>
      <c r="G2506" s="84">
        <v>321.60000000000002</v>
      </c>
      <c r="H2506" s="86">
        <f t="shared" si="156"/>
        <v>1917620.4546719999</v>
      </c>
      <c r="I2506" s="77">
        <f t="shared" si="157"/>
        <v>24531</v>
      </c>
      <c r="J2506" s="77">
        <f t="shared" si="158"/>
        <v>596275.01699999999</v>
      </c>
      <c r="K2506" s="77">
        <f t="shared" si="159"/>
        <v>0</v>
      </c>
    </row>
    <row r="2507" spans="1:11" s="77" customFormat="1">
      <c r="A2507" s="82">
        <v>2016</v>
      </c>
      <c r="B2507" s="82">
        <v>7213</v>
      </c>
      <c r="C2507" s="83" t="s">
        <v>503</v>
      </c>
      <c r="D2507" s="83" t="s">
        <v>504</v>
      </c>
      <c r="E2507" s="84">
        <v>23973</v>
      </c>
      <c r="F2507" s="85">
        <v>26.436</v>
      </c>
      <c r="G2507" s="84">
        <v>229.5</v>
      </c>
      <c r="H2507" s="86">
        <f t="shared" si="156"/>
        <v>1454456.7732599999</v>
      </c>
      <c r="I2507" s="77">
        <f t="shared" si="157"/>
        <v>23973</v>
      </c>
      <c r="J2507" s="77">
        <f t="shared" si="158"/>
        <v>633750.228</v>
      </c>
      <c r="K2507" s="77">
        <f t="shared" si="159"/>
        <v>0</v>
      </c>
    </row>
    <row r="2508" spans="1:11" s="77" customFormat="1">
      <c r="A2508" s="82">
        <v>2016</v>
      </c>
      <c r="B2508" s="82">
        <v>7213</v>
      </c>
      <c r="C2508" s="83" t="s">
        <v>503</v>
      </c>
      <c r="D2508" s="83" t="s">
        <v>504</v>
      </c>
      <c r="E2508" s="84">
        <v>11742</v>
      </c>
      <c r="F2508" s="85">
        <v>24.693999999999999</v>
      </c>
      <c r="G2508" s="84">
        <v>299.5</v>
      </c>
      <c r="H2508" s="86">
        <f t="shared" si="156"/>
        <v>868421.05926000001</v>
      </c>
      <c r="I2508" s="77">
        <f t="shared" si="157"/>
        <v>11742</v>
      </c>
      <c r="J2508" s="77">
        <f t="shared" si="158"/>
        <v>289956.94799999997</v>
      </c>
      <c r="K2508" s="77">
        <f t="shared" si="159"/>
        <v>0</v>
      </c>
    </row>
    <row r="2509" spans="1:11" s="77" customFormat="1">
      <c r="A2509" s="82">
        <v>2016</v>
      </c>
      <c r="B2509" s="82">
        <v>7213</v>
      </c>
      <c r="C2509" s="83" t="s">
        <v>503</v>
      </c>
      <c r="D2509" s="83" t="s">
        <v>504</v>
      </c>
      <c r="E2509" s="84">
        <v>12262</v>
      </c>
      <c r="F2509" s="85">
        <v>24.968</v>
      </c>
      <c r="G2509" s="84">
        <v>241.7</v>
      </c>
      <c r="H2509" s="86">
        <f t="shared" si="156"/>
        <v>739982.95787199994</v>
      </c>
      <c r="I2509" s="77">
        <f t="shared" si="157"/>
        <v>12262</v>
      </c>
      <c r="J2509" s="77">
        <f t="shared" si="158"/>
        <v>306157.61599999998</v>
      </c>
      <c r="K2509" s="77">
        <f t="shared" si="159"/>
        <v>0</v>
      </c>
    </row>
    <row r="2510" spans="1:11" s="77" customFormat="1">
      <c r="A2510" s="82">
        <v>2016</v>
      </c>
      <c r="B2510" s="82">
        <v>7213</v>
      </c>
      <c r="C2510" s="83" t="s">
        <v>503</v>
      </c>
      <c r="D2510" s="83" t="s">
        <v>504</v>
      </c>
      <c r="E2510" s="84">
        <v>23277</v>
      </c>
      <c r="F2510" s="85">
        <v>26.766999999999999</v>
      </c>
      <c r="G2510" s="84">
        <v>334.8</v>
      </c>
      <c r="H2510" s="86">
        <f t="shared" si="156"/>
        <v>2085989.6767320002</v>
      </c>
      <c r="I2510" s="77">
        <f t="shared" si="157"/>
        <v>23277</v>
      </c>
      <c r="J2510" s="77">
        <f t="shared" si="158"/>
        <v>623055.45900000003</v>
      </c>
      <c r="K2510" s="77">
        <f t="shared" si="159"/>
        <v>0</v>
      </c>
    </row>
    <row r="2511" spans="1:11" s="77" customFormat="1">
      <c r="A2511" s="82">
        <v>2016</v>
      </c>
      <c r="B2511" s="82">
        <v>7213</v>
      </c>
      <c r="C2511" s="83" t="s">
        <v>503</v>
      </c>
      <c r="D2511" s="83" t="s">
        <v>504</v>
      </c>
      <c r="E2511" s="84">
        <v>24250</v>
      </c>
      <c r="F2511" s="85">
        <v>25.759</v>
      </c>
      <c r="G2511" s="84">
        <v>332.7</v>
      </c>
      <c r="H2511" s="86">
        <f t="shared" si="156"/>
        <v>2078229.68025</v>
      </c>
      <c r="I2511" s="77">
        <f t="shared" si="157"/>
        <v>24250</v>
      </c>
      <c r="J2511" s="77">
        <f t="shared" si="158"/>
        <v>624655.75</v>
      </c>
      <c r="K2511" s="77">
        <f t="shared" si="159"/>
        <v>0</v>
      </c>
    </row>
    <row r="2512" spans="1:11" s="77" customFormat="1">
      <c r="A2512" s="82">
        <v>2016</v>
      </c>
      <c r="B2512" s="82">
        <v>7213</v>
      </c>
      <c r="C2512" s="83" t="s">
        <v>503</v>
      </c>
      <c r="D2512" s="83" t="s">
        <v>504</v>
      </c>
      <c r="E2512" s="84">
        <v>23533</v>
      </c>
      <c r="F2512" s="85">
        <v>24.83</v>
      </c>
      <c r="G2512" s="84">
        <v>255.4</v>
      </c>
      <c r="H2512" s="86">
        <f t="shared" si="156"/>
        <v>1492364.4920600001</v>
      </c>
      <c r="I2512" s="77">
        <f t="shared" si="157"/>
        <v>23533</v>
      </c>
      <c r="J2512" s="77">
        <f t="shared" si="158"/>
        <v>584324.39</v>
      </c>
      <c r="K2512" s="77">
        <f t="shared" si="159"/>
        <v>0</v>
      </c>
    </row>
    <row r="2513" spans="1:11" s="77" customFormat="1">
      <c r="A2513" s="82">
        <v>2016</v>
      </c>
      <c r="B2513" s="82">
        <v>7213</v>
      </c>
      <c r="C2513" s="83" t="s">
        <v>503</v>
      </c>
      <c r="D2513" s="83" t="s">
        <v>504</v>
      </c>
      <c r="E2513" s="84">
        <v>23314</v>
      </c>
      <c r="F2513" s="85">
        <v>25.431999999999999</v>
      </c>
      <c r="G2513" s="84">
        <v>247.4</v>
      </c>
      <c r="H2513" s="86">
        <f t="shared" si="156"/>
        <v>1466888.1571520001</v>
      </c>
      <c r="I2513" s="77">
        <f t="shared" si="157"/>
        <v>23314</v>
      </c>
      <c r="J2513" s="77">
        <f t="shared" si="158"/>
        <v>592921.64799999993</v>
      </c>
      <c r="K2513" s="77">
        <f t="shared" si="159"/>
        <v>0</v>
      </c>
    </row>
    <row r="2514" spans="1:11" s="77" customFormat="1">
      <c r="A2514" s="82">
        <v>2016</v>
      </c>
      <c r="B2514" s="82">
        <v>7213</v>
      </c>
      <c r="C2514" s="83" t="s">
        <v>503</v>
      </c>
      <c r="D2514" s="83" t="s">
        <v>504</v>
      </c>
      <c r="E2514" s="84">
        <v>24303</v>
      </c>
      <c r="F2514" s="85">
        <v>24.106999999999999</v>
      </c>
      <c r="G2514" s="84">
        <v>238.7</v>
      </c>
      <c r="H2514" s="86">
        <f t="shared" si="156"/>
        <v>1398477.468927</v>
      </c>
      <c r="I2514" s="77">
        <f t="shared" si="157"/>
        <v>24303</v>
      </c>
      <c r="J2514" s="77">
        <f t="shared" si="158"/>
        <v>585872.42099999997</v>
      </c>
      <c r="K2514" s="77">
        <f t="shared" si="159"/>
        <v>0</v>
      </c>
    </row>
    <row r="2515" spans="1:11" s="77" customFormat="1">
      <c r="A2515" s="82">
        <v>2016</v>
      </c>
      <c r="B2515" s="82">
        <v>7213</v>
      </c>
      <c r="C2515" s="83" t="s">
        <v>503</v>
      </c>
      <c r="D2515" s="83" t="s">
        <v>504</v>
      </c>
      <c r="E2515" s="84">
        <v>12206</v>
      </c>
      <c r="F2515" s="85">
        <v>25.056000000000001</v>
      </c>
      <c r="G2515" s="84">
        <v>209.3</v>
      </c>
      <c r="H2515" s="86">
        <f t="shared" si="156"/>
        <v>640109.59084800002</v>
      </c>
      <c r="I2515" s="77">
        <f t="shared" si="157"/>
        <v>12206</v>
      </c>
      <c r="J2515" s="77">
        <f t="shared" si="158"/>
        <v>305833.53600000002</v>
      </c>
      <c r="K2515" s="77">
        <f t="shared" si="159"/>
        <v>0</v>
      </c>
    </row>
    <row r="2516" spans="1:11" s="77" customFormat="1">
      <c r="A2516" s="82">
        <v>2016</v>
      </c>
      <c r="B2516" s="82">
        <v>7213</v>
      </c>
      <c r="C2516" s="83" t="s">
        <v>503</v>
      </c>
      <c r="D2516" s="83" t="s">
        <v>504</v>
      </c>
      <c r="E2516" s="84">
        <v>53634</v>
      </c>
      <c r="F2516" s="85">
        <v>21.748000000000001</v>
      </c>
      <c r="G2516" s="84">
        <v>344.8</v>
      </c>
      <c r="H2516" s="86">
        <f t="shared" si="156"/>
        <v>4021858.3359360001</v>
      </c>
      <c r="I2516" s="77">
        <f t="shared" si="157"/>
        <v>53634</v>
      </c>
      <c r="J2516" s="77">
        <f t="shared" si="158"/>
        <v>1166432.2320000001</v>
      </c>
      <c r="K2516" s="77">
        <f t="shared" si="159"/>
        <v>0</v>
      </c>
    </row>
    <row r="2517" spans="1:11" s="77" customFormat="1">
      <c r="A2517" s="82">
        <v>2016</v>
      </c>
      <c r="B2517" s="82">
        <v>7343</v>
      </c>
      <c r="C2517" s="83" t="s">
        <v>513</v>
      </c>
      <c r="D2517" s="83" t="s">
        <v>504</v>
      </c>
      <c r="E2517" s="84">
        <v>53105</v>
      </c>
      <c r="F2517" s="85">
        <v>17.965</v>
      </c>
      <c r="G2517" s="84">
        <v>179.7</v>
      </c>
      <c r="H2517" s="86">
        <f t="shared" si="156"/>
        <v>1714394.2910249999</v>
      </c>
      <c r="I2517" s="77">
        <f t="shared" si="157"/>
        <v>53105</v>
      </c>
      <c r="J2517" s="77">
        <f t="shared" si="158"/>
        <v>954031.32499999995</v>
      </c>
      <c r="K2517" s="77">
        <f t="shared" si="159"/>
        <v>0</v>
      </c>
    </row>
    <row r="2518" spans="1:11" s="77" customFormat="1">
      <c r="A2518" s="82">
        <v>2016</v>
      </c>
      <c r="B2518" s="82">
        <v>7343</v>
      </c>
      <c r="C2518" s="83" t="s">
        <v>513</v>
      </c>
      <c r="D2518" s="83" t="s">
        <v>504</v>
      </c>
      <c r="E2518" s="84">
        <v>35408</v>
      </c>
      <c r="F2518" s="85">
        <v>18.135000000000002</v>
      </c>
      <c r="G2518" s="84">
        <v>180.3</v>
      </c>
      <c r="H2518" s="86">
        <f t="shared" si="156"/>
        <v>1157749.7162400002</v>
      </c>
      <c r="I2518" s="77">
        <f t="shared" si="157"/>
        <v>35408</v>
      </c>
      <c r="J2518" s="77">
        <f t="shared" si="158"/>
        <v>642124.08000000007</v>
      </c>
      <c r="K2518" s="77">
        <f t="shared" si="159"/>
        <v>0</v>
      </c>
    </row>
    <row r="2519" spans="1:11" s="77" customFormat="1">
      <c r="A2519" s="82">
        <v>2016</v>
      </c>
      <c r="B2519" s="82">
        <v>7343</v>
      </c>
      <c r="C2519" s="83" t="s">
        <v>513</v>
      </c>
      <c r="D2519" s="83" t="s">
        <v>504</v>
      </c>
      <c r="E2519" s="84">
        <v>17594</v>
      </c>
      <c r="F2519" s="85">
        <v>18.038</v>
      </c>
      <c r="G2519" s="84">
        <v>171.3</v>
      </c>
      <c r="H2519" s="86">
        <f t="shared" si="156"/>
        <v>543638.65983600006</v>
      </c>
      <c r="I2519" s="77">
        <f t="shared" si="157"/>
        <v>17594</v>
      </c>
      <c r="J2519" s="77">
        <f t="shared" si="158"/>
        <v>317360.57199999999</v>
      </c>
      <c r="K2519" s="77">
        <f t="shared" si="159"/>
        <v>0</v>
      </c>
    </row>
    <row r="2520" spans="1:11" s="77" customFormat="1">
      <c r="A2520" s="82">
        <v>2016</v>
      </c>
      <c r="B2520" s="82">
        <v>7343</v>
      </c>
      <c r="C2520" s="83" t="s">
        <v>513</v>
      </c>
      <c r="D2520" s="83" t="s">
        <v>504</v>
      </c>
      <c r="E2520" s="84">
        <v>35371</v>
      </c>
      <c r="F2520" s="85">
        <v>17.245999999999999</v>
      </c>
      <c r="G2520" s="84">
        <v>165.5</v>
      </c>
      <c r="H2520" s="86">
        <f t="shared" si="156"/>
        <v>1009563.6802299999</v>
      </c>
      <c r="I2520" s="77">
        <f t="shared" si="157"/>
        <v>35371</v>
      </c>
      <c r="J2520" s="77">
        <f t="shared" si="158"/>
        <v>610008.26599999995</v>
      </c>
      <c r="K2520" s="77">
        <f t="shared" si="159"/>
        <v>0</v>
      </c>
    </row>
    <row r="2521" spans="1:11" s="77" customFormat="1">
      <c r="A2521" s="82">
        <v>2016</v>
      </c>
      <c r="B2521" s="82">
        <v>7343</v>
      </c>
      <c r="C2521" s="83" t="s">
        <v>513</v>
      </c>
      <c r="D2521" s="83" t="s">
        <v>504</v>
      </c>
      <c r="E2521" s="84">
        <v>17676</v>
      </c>
      <c r="F2521" s="85">
        <v>17.872</v>
      </c>
      <c r="G2521" s="84">
        <v>169.2</v>
      </c>
      <c r="H2521" s="86">
        <f t="shared" si="156"/>
        <v>534512.05862399994</v>
      </c>
      <c r="I2521" s="77">
        <f t="shared" si="157"/>
        <v>17676</v>
      </c>
      <c r="J2521" s="77">
        <f t="shared" si="158"/>
        <v>315905.47200000001</v>
      </c>
      <c r="K2521" s="77">
        <f t="shared" si="159"/>
        <v>0</v>
      </c>
    </row>
    <row r="2522" spans="1:11" s="77" customFormat="1">
      <c r="A2522" s="82">
        <v>2016</v>
      </c>
      <c r="B2522" s="82">
        <v>7343</v>
      </c>
      <c r="C2522" s="83" t="s">
        <v>513</v>
      </c>
      <c r="D2522" s="83" t="s">
        <v>504</v>
      </c>
      <c r="E2522" s="84">
        <v>17732</v>
      </c>
      <c r="F2522" s="85">
        <v>17.597999999999999</v>
      </c>
      <c r="G2522" s="84">
        <v>170.7</v>
      </c>
      <c r="H2522" s="86">
        <f t="shared" si="156"/>
        <v>532665.48535199987</v>
      </c>
      <c r="I2522" s="77">
        <f t="shared" si="157"/>
        <v>17732</v>
      </c>
      <c r="J2522" s="77">
        <f t="shared" si="158"/>
        <v>312047.73599999998</v>
      </c>
      <c r="K2522" s="77">
        <f t="shared" si="159"/>
        <v>0</v>
      </c>
    </row>
    <row r="2523" spans="1:11" s="77" customFormat="1">
      <c r="A2523" s="82">
        <v>2016</v>
      </c>
      <c r="B2523" s="82">
        <v>7343</v>
      </c>
      <c r="C2523" s="83" t="s">
        <v>513</v>
      </c>
      <c r="D2523" s="83" t="s">
        <v>504</v>
      </c>
      <c r="E2523" s="84">
        <v>17738</v>
      </c>
      <c r="F2523" s="85">
        <v>17.725999999999999</v>
      </c>
      <c r="G2523" s="84">
        <v>176.7</v>
      </c>
      <c r="H2523" s="86">
        <f t="shared" si="156"/>
        <v>555586.83339599997</v>
      </c>
      <c r="I2523" s="77">
        <f t="shared" si="157"/>
        <v>17738</v>
      </c>
      <c r="J2523" s="77">
        <f t="shared" si="158"/>
        <v>314423.788</v>
      </c>
      <c r="K2523" s="77">
        <f t="shared" si="159"/>
        <v>0</v>
      </c>
    </row>
    <row r="2524" spans="1:11" s="77" customFormat="1">
      <c r="A2524" s="82">
        <v>2016</v>
      </c>
      <c r="B2524" s="82">
        <v>7343</v>
      </c>
      <c r="C2524" s="83" t="s">
        <v>513</v>
      </c>
      <c r="D2524" s="83" t="s">
        <v>504</v>
      </c>
      <c r="E2524" s="84">
        <v>17760</v>
      </c>
      <c r="F2524" s="85">
        <v>17.558</v>
      </c>
      <c r="G2524" s="84">
        <v>169.7</v>
      </c>
      <c r="H2524" s="86">
        <f t="shared" si="156"/>
        <v>529175.64575999998</v>
      </c>
      <c r="I2524" s="77">
        <f t="shared" si="157"/>
        <v>17760</v>
      </c>
      <c r="J2524" s="77">
        <f t="shared" si="158"/>
        <v>311830.08</v>
      </c>
      <c r="K2524" s="77">
        <f t="shared" si="159"/>
        <v>0</v>
      </c>
    </row>
    <row r="2525" spans="1:11" s="77" customFormat="1">
      <c r="A2525" s="82">
        <v>2016</v>
      </c>
      <c r="B2525" s="82">
        <v>7343</v>
      </c>
      <c r="C2525" s="83" t="s">
        <v>513</v>
      </c>
      <c r="D2525" s="83" t="s">
        <v>504</v>
      </c>
      <c r="E2525" s="84">
        <v>70880</v>
      </c>
      <c r="F2525" s="85">
        <v>17.855</v>
      </c>
      <c r="G2525" s="84">
        <v>153.5</v>
      </c>
      <c r="H2525" s="86">
        <f t="shared" si="156"/>
        <v>1942638.284</v>
      </c>
      <c r="I2525" s="77">
        <f t="shared" si="157"/>
        <v>70880</v>
      </c>
      <c r="J2525" s="77">
        <f t="shared" si="158"/>
        <v>1265562.4000000001</v>
      </c>
      <c r="K2525" s="77">
        <f t="shared" si="159"/>
        <v>0</v>
      </c>
    </row>
    <row r="2526" spans="1:11" s="77" customFormat="1">
      <c r="A2526" s="82">
        <v>2016</v>
      </c>
      <c r="B2526" s="82">
        <v>7737</v>
      </c>
      <c r="C2526" s="83" t="s">
        <v>503</v>
      </c>
      <c r="D2526" s="83" t="s">
        <v>504</v>
      </c>
      <c r="E2526" s="84">
        <v>16109</v>
      </c>
      <c r="F2526" s="85">
        <v>26.065999999999999</v>
      </c>
      <c r="G2526" s="84">
        <v>336.8</v>
      </c>
      <c r="H2526" s="86">
        <f t="shared" si="156"/>
        <v>1414213.749392</v>
      </c>
      <c r="I2526" s="77">
        <f t="shared" si="157"/>
        <v>16109</v>
      </c>
      <c r="J2526" s="77">
        <f t="shared" si="158"/>
        <v>419897.19399999996</v>
      </c>
      <c r="K2526" s="77">
        <f t="shared" si="159"/>
        <v>0</v>
      </c>
    </row>
    <row r="2527" spans="1:11" s="77" customFormat="1">
      <c r="A2527" s="82">
        <v>2016</v>
      </c>
      <c r="B2527" s="82">
        <v>7790</v>
      </c>
      <c r="C2527" s="83" t="s">
        <v>503</v>
      </c>
      <c r="D2527" s="83" t="s">
        <v>504</v>
      </c>
      <c r="E2527" s="84">
        <v>78793</v>
      </c>
      <c r="F2527" s="85">
        <v>18.2</v>
      </c>
      <c r="G2527" s="84">
        <v>205</v>
      </c>
      <c r="H2527" s="86">
        <f t="shared" si="156"/>
        <v>2939766.8299999996</v>
      </c>
      <c r="I2527" s="77">
        <f t="shared" si="157"/>
        <v>78793</v>
      </c>
      <c r="J2527" s="77">
        <f t="shared" si="158"/>
        <v>1434032.5999999999</v>
      </c>
      <c r="K2527" s="77">
        <f t="shared" si="159"/>
        <v>0</v>
      </c>
    </row>
    <row r="2528" spans="1:11" s="77" customFormat="1">
      <c r="A2528" s="82">
        <v>2016</v>
      </c>
      <c r="B2528" s="82">
        <v>7902</v>
      </c>
      <c r="C2528" s="83" t="s">
        <v>512</v>
      </c>
      <c r="D2528" s="83" t="s">
        <v>504</v>
      </c>
      <c r="E2528" s="84">
        <v>363682</v>
      </c>
      <c r="F2528" s="85">
        <v>13.228</v>
      </c>
      <c r="G2528" s="84">
        <v>280.10000000000002</v>
      </c>
      <c r="H2528" s="86">
        <f t="shared" si="156"/>
        <v>13475010.174296001</v>
      </c>
      <c r="I2528" s="77">
        <f t="shared" si="157"/>
        <v>363682</v>
      </c>
      <c r="J2528" s="77">
        <f t="shared" si="158"/>
        <v>4810785.4960000003</v>
      </c>
      <c r="K2528" s="77">
        <f t="shared" si="159"/>
        <v>1</v>
      </c>
    </row>
    <row r="2529" spans="1:11" s="77" customFormat="1">
      <c r="A2529" s="82">
        <v>2016</v>
      </c>
      <c r="B2529" s="82">
        <v>8023</v>
      </c>
      <c r="C2529" s="83" t="s">
        <v>513</v>
      </c>
      <c r="D2529" s="83" t="s">
        <v>504</v>
      </c>
      <c r="E2529" s="84">
        <v>13549</v>
      </c>
      <c r="F2529" s="85">
        <v>16.638000000000002</v>
      </c>
      <c r="G2529" s="84">
        <v>239.8</v>
      </c>
      <c r="H2529" s="86">
        <f t="shared" si="156"/>
        <v>540576.97227600007</v>
      </c>
      <c r="I2529" s="77">
        <f t="shared" si="157"/>
        <v>13549</v>
      </c>
      <c r="J2529" s="77">
        <f t="shared" si="158"/>
        <v>225428.26200000002</v>
      </c>
      <c r="K2529" s="77">
        <f t="shared" si="159"/>
        <v>0</v>
      </c>
    </row>
    <row r="2530" spans="1:11" s="77" customFormat="1">
      <c r="A2530" s="82">
        <v>2016</v>
      </c>
      <c r="B2530" s="82">
        <v>8042</v>
      </c>
      <c r="C2530" s="83" t="s">
        <v>503</v>
      </c>
      <c r="D2530" s="83" t="s">
        <v>504</v>
      </c>
      <c r="E2530" s="84">
        <v>35105</v>
      </c>
      <c r="F2530" s="85">
        <v>26.05</v>
      </c>
      <c r="G2530" s="84">
        <v>397.8</v>
      </c>
      <c r="H2530" s="86">
        <f t="shared" si="156"/>
        <v>3637822.3245000001</v>
      </c>
      <c r="I2530" s="77">
        <f t="shared" si="157"/>
        <v>35105</v>
      </c>
      <c r="J2530" s="77">
        <f t="shared" si="158"/>
        <v>914485.25</v>
      </c>
      <c r="K2530" s="77">
        <f t="shared" si="159"/>
        <v>0</v>
      </c>
    </row>
    <row r="2531" spans="1:11" s="77" customFormat="1">
      <c r="A2531" s="82">
        <v>2016</v>
      </c>
      <c r="B2531" s="82">
        <v>8042</v>
      </c>
      <c r="C2531" s="83" t="s">
        <v>503</v>
      </c>
      <c r="D2531" s="83" t="s">
        <v>504</v>
      </c>
      <c r="E2531" s="84">
        <v>34270</v>
      </c>
      <c r="F2531" s="85">
        <v>24.36</v>
      </c>
      <c r="G2531" s="84">
        <v>304.60000000000002</v>
      </c>
      <c r="H2531" s="86">
        <f t="shared" si="156"/>
        <v>2542853.1912000002</v>
      </c>
      <c r="I2531" s="77">
        <f t="shared" si="157"/>
        <v>34270</v>
      </c>
      <c r="J2531" s="77">
        <f t="shared" si="158"/>
        <v>834817.2</v>
      </c>
      <c r="K2531" s="77">
        <f t="shared" si="159"/>
        <v>0</v>
      </c>
    </row>
    <row r="2532" spans="1:11" s="77" customFormat="1">
      <c r="A2532" s="82">
        <v>2016</v>
      </c>
      <c r="B2532" s="82">
        <v>8042</v>
      </c>
      <c r="C2532" s="83" t="s">
        <v>503</v>
      </c>
      <c r="D2532" s="83" t="s">
        <v>504</v>
      </c>
      <c r="E2532" s="84">
        <v>11857</v>
      </c>
      <c r="F2532" s="85">
        <v>23.9</v>
      </c>
      <c r="G2532" s="84">
        <v>270.3</v>
      </c>
      <c r="H2532" s="86">
        <f t="shared" si="156"/>
        <v>765982.35690000013</v>
      </c>
      <c r="I2532" s="77">
        <f t="shared" si="157"/>
        <v>11857</v>
      </c>
      <c r="J2532" s="77">
        <f t="shared" si="158"/>
        <v>283382.3</v>
      </c>
      <c r="K2532" s="77">
        <f t="shared" si="159"/>
        <v>0</v>
      </c>
    </row>
    <row r="2533" spans="1:11" s="77" customFormat="1">
      <c r="A2533" s="82">
        <v>2016</v>
      </c>
      <c r="B2533" s="82">
        <v>8042</v>
      </c>
      <c r="C2533" s="83" t="s">
        <v>503</v>
      </c>
      <c r="D2533" s="83" t="s">
        <v>504</v>
      </c>
      <c r="E2533" s="84">
        <v>24578</v>
      </c>
      <c r="F2533" s="85">
        <v>24.3</v>
      </c>
      <c r="G2533" s="84">
        <v>324.8</v>
      </c>
      <c r="H2533" s="86">
        <f t="shared" si="156"/>
        <v>1939853.0592</v>
      </c>
      <c r="I2533" s="77">
        <f t="shared" si="157"/>
        <v>24578</v>
      </c>
      <c r="J2533" s="77">
        <f t="shared" si="158"/>
        <v>597245.4</v>
      </c>
      <c r="K2533" s="77">
        <f t="shared" si="159"/>
        <v>0</v>
      </c>
    </row>
    <row r="2534" spans="1:11" s="77" customFormat="1">
      <c r="A2534" s="82">
        <v>2016</v>
      </c>
      <c r="B2534" s="82">
        <v>8042</v>
      </c>
      <c r="C2534" s="83" t="s">
        <v>503</v>
      </c>
      <c r="D2534" s="83" t="s">
        <v>504</v>
      </c>
      <c r="E2534" s="84">
        <v>77704</v>
      </c>
      <c r="F2534" s="85">
        <v>24.67</v>
      </c>
      <c r="G2534" s="84">
        <v>300.7</v>
      </c>
      <c r="H2534" s="86">
        <f t="shared" si="156"/>
        <v>5764291.74376</v>
      </c>
      <c r="I2534" s="77">
        <f t="shared" si="157"/>
        <v>77704</v>
      </c>
      <c r="J2534" s="77">
        <f t="shared" si="158"/>
        <v>1916957.6800000002</v>
      </c>
      <c r="K2534" s="77">
        <f t="shared" si="159"/>
        <v>0</v>
      </c>
    </row>
    <row r="2535" spans="1:11" s="77" customFormat="1">
      <c r="A2535" s="82">
        <v>2016</v>
      </c>
      <c r="B2535" s="82">
        <v>8042</v>
      </c>
      <c r="C2535" s="83" t="s">
        <v>503</v>
      </c>
      <c r="D2535" s="83" t="s">
        <v>504</v>
      </c>
      <c r="E2535" s="84">
        <v>48934</v>
      </c>
      <c r="F2535" s="85">
        <v>25.95</v>
      </c>
      <c r="G2535" s="84">
        <v>285.39999999999998</v>
      </c>
      <c r="H2535" s="86">
        <f t="shared" si="156"/>
        <v>3624115.6541999993</v>
      </c>
      <c r="I2535" s="77">
        <f t="shared" si="157"/>
        <v>48934</v>
      </c>
      <c r="J2535" s="77">
        <f t="shared" si="158"/>
        <v>1269837.3</v>
      </c>
      <c r="K2535" s="77">
        <f t="shared" si="159"/>
        <v>0</v>
      </c>
    </row>
    <row r="2536" spans="1:11" s="77" customFormat="1">
      <c r="A2536" s="82">
        <v>2016</v>
      </c>
      <c r="B2536" s="82">
        <v>8042</v>
      </c>
      <c r="C2536" s="83" t="s">
        <v>503</v>
      </c>
      <c r="D2536" s="83" t="s">
        <v>504</v>
      </c>
      <c r="E2536" s="84">
        <v>11410</v>
      </c>
      <c r="F2536" s="85">
        <v>24.18</v>
      </c>
      <c r="G2536" s="84">
        <v>284.60000000000002</v>
      </c>
      <c r="H2536" s="86">
        <f t="shared" si="156"/>
        <v>785193.75480000011</v>
      </c>
      <c r="I2536" s="77">
        <f t="shared" si="157"/>
        <v>11410</v>
      </c>
      <c r="J2536" s="77">
        <f t="shared" si="158"/>
        <v>275893.8</v>
      </c>
      <c r="K2536" s="77">
        <f t="shared" si="159"/>
        <v>0</v>
      </c>
    </row>
    <row r="2537" spans="1:11" s="77" customFormat="1">
      <c r="A2537" s="82">
        <v>2016</v>
      </c>
      <c r="B2537" s="82">
        <v>8042</v>
      </c>
      <c r="C2537" s="83" t="s">
        <v>503</v>
      </c>
      <c r="D2537" s="83" t="s">
        <v>504</v>
      </c>
      <c r="E2537" s="84">
        <v>72902</v>
      </c>
      <c r="F2537" s="85">
        <v>24.01</v>
      </c>
      <c r="G2537" s="84">
        <v>278.2</v>
      </c>
      <c r="H2537" s="86">
        <f t="shared" si="156"/>
        <v>4869548.8696400002</v>
      </c>
      <c r="I2537" s="77">
        <f t="shared" si="157"/>
        <v>72902</v>
      </c>
      <c r="J2537" s="77">
        <f t="shared" si="158"/>
        <v>1750377.02</v>
      </c>
      <c r="K2537" s="77">
        <f t="shared" si="159"/>
        <v>0</v>
      </c>
    </row>
    <row r="2538" spans="1:11" s="77" customFormat="1">
      <c r="A2538" s="82">
        <v>2016</v>
      </c>
      <c r="B2538" s="82">
        <v>8042</v>
      </c>
      <c r="C2538" s="83" t="s">
        <v>503</v>
      </c>
      <c r="D2538" s="83" t="s">
        <v>504</v>
      </c>
      <c r="E2538" s="84">
        <v>12198</v>
      </c>
      <c r="F2538" s="85">
        <v>24.76</v>
      </c>
      <c r="G2538" s="84">
        <v>409</v>
      </c>
      <c r="H2538" s="86">
        <f t="shared" si="156"/>
        <v>1235271.9432000001</v>
      </c>
      <c r="I2538" s="77">
        <f t="shared" si="157"/>
        <v>12198</v>
      </c>
      <c r="J2538" s="77">
        <f t="shared" si="158"/>
        <v>302022.48000000004</v>
      </c>
      <c r="K2538" s="77">
        <f t="shared" si="159"/>
        <v>0</v>
      </c>
    </row>
    <row r="2539" spans="1:11" s="77" customFormat="1">
      <c r="A2539" s="82">
        <v>2016</v>
      </c>
      <c r="B2539" s="82">
        <v>8042</v>
      </c>
      <c r="C2539" s="83" t="s">
        <v>503</v>
      </c>
      <c r="D2539" s="83" t="s">
        <v>504</v>
      </c>
      <c r="E2539" s="84">
        <v>72380</v>
      </c>
      <c r="F2539" s="85">
        <v>25.12</v>
      </c>
      <c r="G2539" s="84">
        <v>314</v>
      </c>
      <c r="H2539" s="86">
        <f t="shared" si="156"/>
        <v>5709102.784</v>
      </c>
      <c r="I2539" s="77">
        <f t="shared" si="157"/>
        <v>72380</v>
      </c>
      <c r="J2539" s="77">
        <f t="shared" si="158"/>
        <v>1818185.6</v>
      </c>
      <c r="K2539" s="77">
        <f t="shared" si="159"/>
        <v>0</v>
      </c>
    </row>
    <row r="2540" spans="1:11" s="77" customFormat="1">
      <c r="A2540" s="82">
        <v>2016</v>
      </c>
      <c r="B2540" s="82">
        <v>8042</v>
      </c>
      <c r="C2540" s="83" t="s">
        <v>503</v>
      </c>
      <c r="D2540" s="83" t="s">
        <v>504</v>
      </c>
      <c r="E2540" s="84">
        <v>12239</v>
      </c>
      <c r="F2540" s="85">
        <v>24.79</v>
      </c>
      <c r="G2540" s="84">
        <v>269.2</v>
      </c>
      <c r="H2540" s="86">
        <f t="shared" si="156"/>
        <v>816765.74852000002</v>
      </c>
      <c r="I2540" s="77">
        <f t="shared" si="157"/>
        <v>12239</v>
      </c>
      <c r="J2540" s="77">
        <f t="shared" si="158"/>
        <v>303404.81</v>
      </c>
      <c r="K2540" s="77">
        <f t="shared" si="159"/>
        <v>0</v>
      </c>
    </row>
    <row r="2541" spans="1:11" s="77" customFormat="1">
      <c r="A2541" s="82">
        <v>2016</v>
      </c>
      <c r="B2541" s="82">
        <v>8066</v>
      </c>
      <c r="C2541" s="83" t="s">
        <v>513</v>
      </c>
      <c r="D2541" s="83" t="s">
        <v>504</v>
      </c>
      <c r="E2541" s="84">
        <v>160777</v>
      </c>
      <c r="F2541" s="85">
        <v>18.698</v>
      </c>
      <c r="G2541" s="84">
        <v>225.2</v>
      </c>
      <c r="H2541" s="86">
        <f t="shared" si="156"/>
        <v>6769981.1951919999</v>
      </c>
      <c r="I2541" s="77">
        <f t="shared" si="157"/>
        <v>160777</v>
      </c>
      <c r="J2541" s="77">
        <f t="shared" si="158"/>
        <v>3006208.3459999999</v>
      </c>
      <c r="K2541" s="77">
        <f t="shared" si="159"/>
        <v>0</v>
      </c>
    </row>
    <row r="2542" spans="1:11" s="77" customFormat="1">
      <c r="A2542" s="82">
        <v>2016</v>
      </c>
      <c r="B2542" s="82">
        <v>8066</v>
      </c>
      <c r="C2542" s="83" t="s">
        <v>513</v>
      </c>
      <c r="D2542" s="83" t="s">
        <v>504</v>
      </c>
      <c r="E2542" s="84">
        <v>145317</v>
      </c>
      <c r="F2542" s="85">
        <v>16.815999999999999</v>
      </c>
      <c r="G2542" s="84">
        <v>402.4</v>
      </c>
      <c r="H2542" s="86">
        <f t="shared" si="156"/>
        <v>9833250.3041279987</v>
      </c>
      <c r="I2542" s="77">
        <f t="shared" si="157"/>
        <v>145317</v>
      </c>
      <c r="J2542" s="77">
        <f t="shared" si="158"/>
        <v>2443650.6719999998</v>
      </c>
      <c r="K2542" s="77">
        <f t="shared" si="159"/>
        <v>0</v>
      </c>
    </row>
    <row r="2543" spans="1:11" s="77" customFormat="1">
      <c r="A2543" s="82">
        <v>2016</v>
      </c>
      <c r="B2543" s="82">
        <v>8066</v>
      </c>
      <c r="C2543" s="83" t="s">
        <v>513</v>
      </c>
      <c r="D2543" s="83" t="s">
        <v>504</v>
      </c>
      <c r="E2543" s="84">
        <v>49801</v>
      </c>
      <c r="F2543" s="85">
        <v>16.815999999999999</v>
      </c>
      <c r="G2543" s="84">
        <v>402.4</v>
      </c>
      <c r="H2543" s="86">
        <f t="shared" si="156"/>
        <v>3369913.3507839995</v>
      </c>
      <c r="I2543" s="77">
        <f t="shared" si="157"/>
        <v>49801</v>
      </c>
      <c r="J2543" s="77">
        <f t="shared" si="158"/>
        <v>837453.61599999992</v>
      </c>
      <c r="K2543" s="77">
        <f t="shared" si="159"/>
        <v>0</v>
      </c>
    </row>
    <row r="2544" spans="1:11" s="77" customFormat="1">
      <c r="A2544" s="82">
        <v>2016</v>
      </c>
      <c r="B2544" s="82">
        <v>8069</v>
      </c>
      <c r="C2544" s="83" t="s">
        <v>503</v>
      </c>
      <c r="D2544" s="83" t="s">
        <v>504</v>
      </c>
      <c r="E2544" s="84">
        <v>51024</v>
      </c>
      <c r="F2544" s="85">
        <v>23.536999999999999</v>
      </c>
      <c r="G2544" s="84">
        <v>173.4</v>
      </c>
      <c r="H2544" s="86">
        <f t="shared" si="156"/>
        <v>2082450.5737920001</v>
      </c>
      <c r="I2544" s="77">
        <f t="shared" si="157"/>
        <v>51024</v>
      </c>
      <c r="J2544" s="77">
        <f t="shared" si="158"/>
        <v>1200951.888</v>
      </c>
      <c r="K2544" s="77">
        <f t="shared" si="159"/>
        <v>0</v>
      </c>
    </row>
    <row r="2545" spans="1:11" s="77" customFormat="1">
      <c r="A2545" s="82">
        <v>2016</v>
      </c>
      <c r="B2545" s="82">
        <v>8069</v>
      </c>
      <c r="C2545" s="83" t="s">
        <v>503</v>
      </c>
      <c r="D2545" s="83" t="s">
        <v>504</v>
      </c>
      <c r="E2545" s="84">
        <v>96255</v>
      </c>
      <c r="F2545" s="85">
        <v>23.486000000000001</v>
      </c>
      <c r="G2545" s="84">
        <v>187.3</v>
      </c>
      <c r="H2545" s="86">
        <f t="shared" si="156"/>
        <v>4234187.9538900005</v>
      </c>
      <c r="I2545" s="77">
        <f t="shared" si="157"/>
        <v>96255</v>
      </c>
      <c r="J2545" s="77">
        <f t="shared" si="158"/>
        <v>2260644.9300000002</v>
      </c>
      <c r="K2545" s="77">
        <f t="shared" si="159"/>
        <v>0</v>
      </c>
    </row>
    <row r="2546" spans="1:11" s="77" customFormat="1">
      <c r="A2546" s="82">
        <v>2016</v>
      </c>
      <c r="B2546" s="82">
        <v>8069</v>
      </c>
      <c r="C2546" s="83" t="s">
        <v>503</v>
      </c>
      <c r="D2546" s="83" t="s">
        <v>504</v>
      </c>
      <c r="E2546" s="84">
        <v>92392</v>
      </c>
      <c r="F2546" s="85">
        <v>21.295000000000002</v>
      </c>
      <c r="G2546" s="84">
        <v>206.6</v>
      </c>
      <c r="H2546" s="86">
        <f t="shared" si="156"/>
        <v>4064829.4642399997</v>
      </c>
      <c r="I2546" s="77">
        <f t="shared" si="157"/>
        <v>92392</v>
      </c>
      <c r="J2546" s="77">
        <f t="shared" si="158"/>
        <v>1967487.6400000001</v>
      </c>
      <c r="K2546" s="77">
        <f t="shared" si="159"/>
        <v>0</v>
      </c>
    </row>
    <row r="2547" spans="1:11" s="77" customFormat="1">
      <c r="A2547" s="82">
        <v>2016</v>
      </c>
      <c r="B2547" s="82">
        <v>8069</v>
      </c>
      <c r="C2547" s="83" t="s">
        <v>503</v>
      </c>
      <c r="D2547" s="83" t="s">
        <v>504</v>
      </c>
      <c r="E2547" s="84">
        <v>7536</v>
      </c>
      <c r="F2547" s="85">
        <v>23.687000000000001</v>
      </c>
      <c r="G2547" s="84">
        <v>185.7</v>
      </c>
      <c r="H2547" s="86">
        <f t="shared" si="156"/>
        <v>331484.21582400001</v>
      </c>
      <c r="I2547" s="77">
        <f t="shared" si="157"/>
        <v>7536</v>
      </c>
      <c r="J2547" s="77">
        <f t="shared" si="158"/>
        <v>178505.23200000002</v>
      </c>
      <c r="K2547" s="77">
        <f t="shared" si="159"/>
        <v>0</v>
      </c>
    </row>
    <row r="2548" spans="1:11" s="77" customFormat="1">
      <c r="A2548" s="82">
        <v>2016</v>
      </c>
      <c r="B2548" s="82">
        <v>8069</v>
      </c>
      <c r="C2548" s="83" t="s">
        <v>503</v>
      </c>
      <c r="D2548" s="83" t="s">
        <v>504</v>
      </c>
      <c r="E2548" s="84">
        <v>33951</v>
      </c>
      <c r="F2548" s="85">
        <v>23.69</v>
      </c>
      <c r="G2548" s="84">
        <v>185.6</v>
      </c>
      <c r="H2548" s="86">
        <f t="shared" si="156"/>
        <v>1492779.2966400001</v>
      </c>
      <c r="I2548" s="77">
        <f t="shared" si="157"/>
        <v>33951</v>
      </c>
      <c r="J2548" s="77">
        <f t="shared" si="158"/>
        <v>804299.19000000006</v>
      </c>
      <c r="K2548" s="77">
        <f t="shared" si="159"/>
        <v>0</v>
      </c>
    </row>
    <row r="2549" spans="1:11" s="77" customFormat="1">
      <c r="A2549" s="82">
        <v>2016</v>
      </c>
      <c r="B2549" s="82">
        <v>8102</v>
      </c>
      <c r="C2549" s="83" t="s">
        <v>503</v>
      </c>
      <c r="D2549" s="83" t="s">
        <v>504</v>
      </c>
      <c r="E2549" s="84">
        <v>62816</v>
      </c>
      <c r="F2549" s="85">
        <v>23.738</v>
      </c>
      <c r="G2549" s="84" t="s">
        <v>514</v>
      </c>
      <c r="H2549" s="86" t="str">
        <f t="shared" si="156"/>
        <v/>
      </c>
      <c r="I2549" s="77" t="str">
        <f t="shared" si="157"/>
        <v/>
      </c>
      <c r="J2549" s="77" t="str">
        <f t="shared" si="158"/>
        <v/>
      </c>
      <c r="K2549" s="77">
        <f t="shared" si="159"/>
        <v>0</v>
      </c>
    </row>
    <row r="2550" spans="1:11" s="77" customFormat="1">
      <c r="A2550" s="82">
        <v>2016</v>
      </c>
      <c r="B2550" s="82">
        <v>8102</v>
      </c>
      <c r="C2550" s="83" t="s">
        <v>503</v>
      </c>
      <c r="D2550" s="83" t="s">
        <v>504</v>
      </c>
      <c r="E2550" s="84">
        <v>15146</v>
      </c>
      <c r="F2550" s="85">
        <v>25.986000000000001</v>
      </c>
      <c r="G2550" s="84" t="s">
        <v>514</v>
      </c>
      <c r="H2550" s="86" t="str">
        <f t="shared" si="156"/>
        <v/>
      </c>
      <c r="I2550" s="77" t="str">
        <f t="shared" si="157"/>
        <v/>
      </c>
      <c r="J2550" s="77" t="str">
        <f t="shared" si="158"/>
        <v/>
      </c>
      <c r="K2550" s="77">
        <f t="shared" si="159"/>
        <v>0</v>
      </c>
    </row>
    <row r="2551" spans="1:11" s="77" customFormat="1">
      <c r="A2551" s="82">
        <v>2016</v>
      </c>
      <c r="B2551" s="82">
        <v>8102</v>
      </c>
      <c r="C2551" s="83" t="s">
        <v>503</v>
      </c>
      <c r="D2551" s="83" t="s">
        <v>504</v>
      </c>
      <c r="E2551" s="84">
        <v>239235</v>
      </c>
      <c r="F2551" s="85">
        <v>25.012</v>
      </c>
      <c r="G2551" s="84" t="s">
        <v>514</v>
      </c>
      <c r="H2551" s="86" t="str">
        <f t="shared" si="156"/>
        <v/>
      </c>
      <c r="I2551" s="77" t="str">
        <f t="shared" si="157"/>
        <v/>
      </c>
      <c r="J2551" s="77" t="str">
        <f t="shared" si="158"/>
        <v/>
      </c>
      <c r="K2551" s="77">
        <f t="shared" si="159"/>
        <v>0</v>
      </c>
    </row>
    <row r="2552" spans="1:11" s="77" customFormat="1">
      <c r="A2552" s="82">
        <v>2016</v>
      </c>
      <c r="B2552" s="82">
        <v>8102</v>
      </c>
      <c r="C2552" s="83" t="s">
        <v>503</v>
      </c>
      <c r="D2552" s="83" t="s">
        <v>504</v>
      </c>
      <c r="E2552" s="84">
        <v>238361</v>
      </c>
      <c r="F2552" s="85">
        <v>26.196000000000002</v>
      </c>
      <c r="G2552" s="84" t="s">
        <v>514</v>
      </c>
      <c r="H2552" s="86" t="str">
        <f t="shared" si="156"/>
        <v/>
      </c>
      <c r="I2552" s="77" t="str">
        <f t="shared" si="157"/>
        <v/>
      </c>
      <c r="J2552" s="77" t="str">
        <f t="shared" si="158"/>
        <v/>
      </c>
      <c r="K2552" s="77">
        <f t="shared" si="159"/>
        <v>0</v>
      </c>
    </row>
    <row r="2553" spans="1:11" s="77" customFormat="1">
      <c r="A2553" s="82">
        <v>2016</v>
      </c>
      <c r="B2553" s="82">
        <v>8102</v>
      </c>
      <c r="C2553" s="83" t="s">
        <v>503</v>
      </c>
      <c r="D2553" s="83" t="s">
        <v>504</v>
      </c>
      <c r="E2553" s="84">
        <v>3719</v>
      </c>
      <c r="F2553" s="85">
        <v>25.193999999999999</v>
      </c>
      <c r="G2553" s="84" t="s">
        <v>514</v>
      </c>
      <c r="H2553" s="86" t="str">
        <f t="shared" si="156"/>
        <v/>
      </c>
      <c r="I2553" s="77" t="str">
        <f t="shared" si="157"/>
        <v/>
      </c>
      <c r="J2553" s="77" t="str">
        <f t="shared" si="158"/>
        <v/>
      </c>
      <c r="K2553" s="77">
        <f t="shared" si="159"/>
        <v>0</v>
      </c>
    </row>
    <row r="2554" spans="1:11" s="77" customFormat="1">
      <c r="A2554" s="82">
        <v>2016</v>
      </c>
      <c r="B2554" s="82">
        <v>8102</v>
      </c>
      <c r="C2554" s="83" t="s">
        <v>503</v>
      </c>
      <c r="D2554" s="83" t="s">
        <v>504</v>
      </c>
      <c r="E2554" s="84">
        <v>57809</v>
      </c>
      <c r="F2554" s="85">
        <v>25.071999999999999</v>
      </c>
      <c r="G2554" s="84" t="s">
        <v>514</v>
      </c>
      <c r="H2554" s="86" t="str">
        <f t="shared" si="156"/>
        <v/>
      </c>
      <c r="I2554" s="77" t="str">
        <f t="shared" si="157"/>
        <v/>
      </c>
      <c r="J2554" s="77" t="str">
        <f t="shared" si="158"/>
        <v/>
      </c>
      <c r="K2554" s="77">
        <f t="shared" si="159"/>
        <v>0</v>
      </c>
    </row>
    <row r="2555" spans="1:11" s="77" customFormat="1">
      <c r="A2555" s="82">
        <v>2016</v>
      </c>
      <c r="B2555" s="82">
        <v>8219</v>
      </c>
      <c r="C2555" s="83" t="s">
        <v>513</v>
      </c>
      <c r="D2555" s="83" t="s">
        <v>504</v>
      </c>
      <c r="E2555" s="84">
        <v>13905</v>
      </c>
      <c r="F2555" s="85">
        <v>17.923999999999999</v>
      </c>
      <c r="G2555" s="84">
        <v>145.4</v>
      </c>
      <c r="H2555" s="86">
        <f t="shared" si="156"/>
        <v>362385.10187999997</v>
      </c>
      <c r="I2555" s="77">
        <f t="shared" si="157"/>
        <v>13905</v>
      </c>
      <c r="J2555" s="77">
        <f t="shared" si="158"/>
        <v>249233.22</v>
      </c>
      <c r="K2555" s="77">
        <f t="shared" si="159"/>
        <v>0</v>
      </c>
    </row>
    <row r="2556" spans="1:11" s="77" customFormat="1">
      <c r="A2556" s="82">
        <v>2016</v>
      </c>
      <c r="B2556" s="82">
        <v>8219</v>
      </c>
      <c r="C2556" s="83" t="s">
        <v>513</v>
      </c>
      <c r="D2556" s="83" t="s">
        <v>504</v>
      </c>
      <c r="E2556" s="84">
        <v>27998</v>
      </c>
      <c r="F2556" s="85">
        <v>17.457999999999998</v>
      </c>
      <c r="G2556" s="84">
        <v>154.30000000000001</v>
      </c>
      <c r="H2556" s="86">
        <f t="shared" si="156"/>
        <v>754201.55661199999</v>
      </c>
      <c r="I2556" s="77">
        <f t="shared" si="157"/>
        <v>27998</v>
      </c>
      <c r="J2556" s="77">
        <f t="shared" si="158"/>
        <v>488789.08399999997</v>
      </c>
      <c r="K2556" s="77">
        <f t="shared" si="159"/>
        <v>0</v>
      </c>
    </row>
    <row r="2557" spans="1:11" s="77" customFormat="1">
      <c r="A2557" s="82">
        <v>2016</v>
      </c>
      <c r="B2557" s="82">
        <v>8219</v>
      </c>
      <c r="C2557" s="83" t="s">
        <v>513</v>
      </c>
      <c r="D2557" s="83" t="s">
        <v>504</v>
      </c>
      <c r="E2557" s="84">
        <v>14154</v>
      </c>
      <c r="F2557" s="85">
        <v>17.93</v>
      </c>
      <c r="G2557" s="84">
        <v>144.19999999999999</v>
      </c>
      <c r="H2557" s="86">
        <f t="shared" si="156"/>
        <v>365952.51923999999</v>
      </c>
      <c r="I2557" s="77">
        <f t="shared" si="157"/>
        <v>14154</v>
      </c>
      <c r="J2557" s="77">
        <f t="shared" si="158"/>
        <v>253781.22</v>
      </c>
      <c r="K2557" s="77">
        <f t="shared" si="159"/>
        <v>0</v>
      </c>
    </row>
    <row r="2558" spans="1:11" s="77" customFormat="1">
      <c r="A2558" s="82">
        <v>2016</v>
      </c>
      <c r="B2558" s="82">
        <v>8222</v>
      </c>
      <c r="C2558" s="83" t="s">
        <v>512</v>
      </c>
      <c r="D2558" s="83" t="s">
        <v>504</v>
      </c>
      <c r="E2558" s="84">
        <v>109972</v>
      </c>
      <c r="F2558" s="85">
        <v>14.042</v>
      </c>
      <c r="G2558" s="84">
        <v>156.69999999999999</v>
      </c>
      <c r="H2558" s="86">
        <f t="shared" si="156"/>
        <v>2419803.4332079999</v>
      </c>
      <c r="I2558" s="77">
        <f t="shared" si="157"/>
        <v>109972</v>
      </c>
      <c r="J2558" s="77">
        <f t="shared" si="158"/>
        <v>1544226.824</v>
      </c>
      <c r="K2558" s="77">
        <f t="shared" si="159"/>
        <v>1</v>
      </c>
    </row>
    <row r="2559" spans="1:11" s="77" customFormat="1">
      <c r="A2559" s="82">
        <v>2016</v>
      </c>
      <c r="B2559" s="82">
        <v>8223</v>
      </c>
      <c r="C2559" s="83" t="s">
        <v>513</v>
      </c>
      <c r="D2559" s="83" t="s">
        <v>504</v>
      </c>
      <c r="E2559" s="84">
        <v>15118</v>
      </c>
      <c r="F2559" s="85">
        <v>17.559999999999999</v>
      </c>
      <c r="G2559" s="84">
        <v>230.8</v>
      </c>
      <c r="H2559" s="86">
        <f t="shared" si="156"/>
        <v>612709.56064000004</v>
      </c>
      <c r="I2559" s="77">
        <f t="shared" si="157"/>
        <v>15118</v>
      </c>
      <c r="J2559" s="77">
        <f t="shared" si="158"/>
        <v>265472.07999999996</v>
      </c>
      <c r="K2559" s="77">
        <f t="shared" si="159"/>
        <v>0</v>
      </c>
    </row>
    <row r="2560" spans="1:11" s="77" customFormat="1">
      <c r="A2560" s="82">
        <v>2016</v>
      </c>
      <c r="B2560" s="82">
        <v>8223</v>
      </c>
      <c r="C2560" s="83" t="s">
        <v>513</v>
      </c>
      <c r="D2560" s="83" t="s">
        <v>504</v>
      </c>
      <c r="E2560" s="84">
        <v>156201</v>
      </c>
      <c r="F2560" s="85">
        <v>18.37</v>
      </c>
      <c r="G2560" s="84">
        <v>174.4</v>
      </c>
      <c r="H2560" s="86">
        <f t="shared" si="156"/>
        <v>5004255.1732800007</v>
      </c>
      <c r="I2560" s="77">
        <f t="shared" si="157"/>
        <v>156201</v>
      </c>
      <c r="J2560" s="77">
        <f t="shared" si="158"/>
        <v>2869412.37</v>
      </c>
      <c r="K2560" s="77">
        <f t="shared" si="159"/>
        <v>0</v>
      </c>
    </row>
    <row r="2561" spans="1:11" s="77" customFormat="1">
      <c r="A2561" s="82">
        <v>2016</v>
      </c>
      <c r="B2561" s="82">
        <v>8223</v>
      </c>
      <c r="C2561" s="83" t="s">
        <v>513</v>
      </c>
      <c r="D2561" s="83" t="s">
        <v>504</v>
      </c>
      <c r="E2561" s="84">
        <v>60424</v>
      </c>
      <c r="F2561" s="85">
        <v>17.88</v>
      </c>
      <c r="G2561" s="84">
        <v>196.3</v>
      </c>
      <c r="H2561" s="86">
        <f t="shared" si="156"/>
        <v>2120788.1385599999</v>
      </c>
      <c r="I2561" s="77">
        <f t="shared" si="157"/>
        <v>60424</v>
      </c>
      <c r="J2561" s="77">
        <f t="shared" si="158"/>
        <v>1080381.1199999999</v>
      </c>
      <c r="K2561" s="77">
        <f t="shared" si="159"/>
        <v>0</v>
      </c>
    </row>
    <row r="2562" spans="1:11" s="77" customFormat="1">
      <c r="A2562" s="82">
        <v>2016</v>
      </c>
      <c r="B2562" s="82">
        <v>8223</v>
      </c>
      <c r="C2562" s="83" t="s">
        <v>513</v>
      </c>
      <c r="D2562" s="83" t="s">
        <v>504</v>
      </c>
      <c r="E2562" s="84">
        <v>4037</v>
      </c>
      <c r="F2562" s="85">
        <v>18.34</v>
      </c>
      <c r="G2562" s="84">
        <v>189.5</v>
      </c>
      <c r="H2562" s="86">
        <f t="shared" si="156"/>
        <v>140303.1091</v>
      </c>
      <c r="I2562" s="77">
        <f t="shared" si="157"/>
        <v>4037</v>
      </c>
      <c r="J2562" s="77">
        <f t="shared" si="158"/>
        <v>74038.58</v>
      </c>
      <c r="K2562" s="77">
        <f t="shared" si="159"/>
        <v>0</v>
      </c>
    </row>
    <row r="2563" spans="1:11" s="77" customFormat="1">
      <c r="A2563" s="82">
        <v>2016</v>
      </c>
      <c r="B2563" s="82">
        <v>8223</v>
      </c>
      <c r="C2563" s="83" t="s">
        <v>513</v>
      </c>
      <c r="D2563" s="83" t="s">
        <v>504</v>
      </c>
      <c r="E2563" s="84">
        <v>15139</v>
      </c>
      <c r="F2563" s="85">
        <v>17.829999999999998</v>
      </c>
      <c r="G2563" s="84">
        <v>180.2</v>
      </c>
      <c r="H2563" s="86">
        <f t="shared" si="156"/>
        <v>486410.92273999989</v>
      </c>
      <c r="I2563" s="77">
        <f t="shared" si="157"/>
        <v>15139</v>
      </c>
      <c r="J2563" s="77">
        <f t="shared" si="158"/>
        <v>269928.37</v>
      </c>
      <c r="K2563" s="77">
        <f t="shared" si="159"/>
        <v>0</v>
      </c>
    </row>
    <row r="2564" spans="1:11" s="77" customFormat="1">
      <c r="A2564" s="82">
        <v>2016</v>
      </c>
      <c r="B2564" s="82">
        <v>8224</v>
      </c>
      <c r="C2564" s="83" t="s">
        <v>503</v>
      </c>
      <c r="D2564" s="83" t="s">
        <v>504</v>
      </c>
      <c r="E2564" s="84">
        <v>35226</v>
      </c>
      <c r="F2564" s="85">
        <v>23</v>
      </c>
      <c r="G2564" s="84">
        <v>173.2</v>
      </c>
      <c r="H2564" s="86">
        <f t="shared" si="156"/>
        <v>1403262.936</v>
      </c>
      <c r="I2564" s="77">
        <f t="shared" si="157"/>
        <v>35226</v>
      </c>
      <c r="J2564" s="77">
        <f t="shared" si="158"/>
        <v>810198</v>
      </c>
      <c r="K2564" s="77">
        <f t="shared" si="159"/>
        <v>0</v>
      </c>
    </row>
    <row r="2565" spans="1:11" s="77" customFormat="1">
      <c r="A2565" s="82">
        <v>2016</v>
      </c>
      <c r="B2565" s="82">
        <v>8226</v>
      </c>
      <c r="C2565" s="83" t="s">
        <v>503</v>
      </c>
      <c r="D2565" s="83" t="s">
        <v>504</v>
      </c>
      <c r="E2565" s="84">
        <v>33344</v>
      </c>
      <c r="F2565" s="85">
        <v>26.16</v>
      </c>
      <c r="G2565" s="84" t="s">
        <v>514</v>
      </c>
      <c r="H2565" s="86" t="str">
        <f t="shared" si="156"/>
        <v/>
      </c>
      <c r="I2565" s="77" t="str">
        <f t="shared" si="157"/>
        <v/>
      </c>
      <c r="J2565" s="77" t="str">
        <f t="shared" si="158"/>
        <v/>
      </c>
      <c r="K2565" s="77">
        <f t="shared" si="159"/>
        <v>0</v>
      </c>
    </row>
    <row r="2566" spans="1:11" s="77" customFormat="1">
      <c r="A2566" s="82">
        <v>2016</v>
      </c>
      <c r="B2566" s="82">
        <v>8226</v>
      </c>
      <c r="C2566" s="83" t="s">
        <v>503</v>
      </c>
      <c r="D2566" s="83" t="s">
        <v>504</v>
      </c>
      <c r="E2566" s="84">
        <v>45946</v>
      </c>
      <c r="F2566" s="85">
        <v>25.14</v>
      </c>
      <c r="G2566" s="84" t="s">
        <v>514</v>
      </c>
      <c r="H2566" s="86" t="str">
        <f t="shared" si="156"/>
        <v/>
      </c>
      <c r="I2566" s="77" t="str">
        <f t="shared" si="157"/>
        <v/>
      </c>
      <c r="J2566" s="77" t="str">
        <f t="shared" si="158"/>
        <v/>
      </c>
      <c r="K2566" s="77">
        <f t="shared" si="159"/>
        <v>0</v>
      </c>
    </row>
    <row r="2567" spans="1:11" s="77" customFormat="1">
      <c r="A2567" s="82">
        <v>2016</v>
      </c>
      <c r="B2567" s="82">
        <v>8816</v>
      </c>
      <c r="C2567" s="83" t="s">
        <v>503</v>
      </c>
      <c r="D2567" s="83" t="s">
        <v>504</v>
      </c>
      <c r="E2567" s="84">
        <v>12602</v>
      </c>
      <c r="F2567" s="85">
        <v>23.454000000000001</v>
      </c>
      <c r="G2567" s="84">
        <v>281.89999999999998</v>
      </c>
      <c r="H2567" s="86">
        <f t="shared" ref="H2567:H2630" si="160">IF(I2567="","",G2567/100*F2567*E2567)</f>
        <v>833204.24125200009</v>
      </c>
      <c r="I2567" s="77">
        <f t="shared" ref="I2567:I2630" si="161">IF(OR(G2567=".",F2567=".",E2567="."),"",E2567)</f>
        <v>12602</v>
      </c>
      <c r="J2567" s="77">
        <f t="shared" ref="J2567:J2630" si="162">IF(I2567="","",F2567*I2567)</f>
        <v>295567.30800000002</v>
      </c>
      <c r="K2567" s="77">
        <f t="shared" ref="K2567:K2630" si="163">IF(C2567="LIG",1,0)</f>
        <v>0</v>
      </c>
    </row>
    <row r="2568" spans="1:11" s="77" customFormat="1">
      <c r="A2568" s="82">
        <v>2016</v>
      </c>
      <c r="B2568" s="82">
        <v>8816</v>
      </c>
      <c r="C2568" s="83" t="s">
        <v>503</v>
      </c>
      <c r="D2568" s="83" t="s">
        <v>504</v>
      </c>
      <c r="E2568" s="84">
        <v>101783</v>
      </c>
      <c r="F2568" s="85">
        <v>22.434000000000001</v>
      </c>
      <c r="G2568" s="84">
        <v>236.7</v>
      </c>
      <c r="H2568" s="86">
        <f t="shared" si="160"/>
        <v>5404807.3786740005</v>
      </c>
      <c r="I2568" s="77">
        <f t="shared" si="161"/>
        <v>101783</v>
      </c>
      <c r="J2568" s="77">
        <f t="shared" si="162"/>
        <v>2283399.8220000002</v>
      </c>
      <c r="K2568" s="77">
        <f t="shared" si="163"/>
        <v>0</v>
      </c>
    </row>
    <row r="2569" spans="1:11" s="77" customFormat="1">
      <c r="A2569" s="82">
        <v>2016</v>
      </c>
      <c r="B2569" s="82">
        <v>8827</v>
      </c>
      <c r="C2569" s="83" t="s">
        <v>503</v>
      </c>
      <c r="D2569" s="83" t="s">
        <v>504</v>
      </c>
      <c r="E2569" s="84">
        <v>3539</v>
      </c>
      <c r="F2569" s="85">
        <v>22.216000000000001</v>
      </c>
      <c r="G2569" s="84">
        <v>272.10000000000002</v>
      </c>
      <c r="H2569" s="86">
        <f t="shared" si="160"/>
        <v>213931.615704</v>
      </c>
      <c r="I2569" s="77">
        <f t="shared" si="161"/>
        <v>3539</v>
      </c>
      <c r="J2569" s="77">
        <f t="shared" si="162"/>
        <v>78622.423999999999</v>
      </c>
      <c r="K2569" s="77">
        <f t="shared" si="163"/>
        <v>0</v>
      </c>
    </row>
    <row r="2570" spans="1:11" s="77" customFormat="1">
      <c r="A2570" s="82">
        <v>2016</v>
      </c>
      <c r="B2570" s="82">
        <v>8827</v>
      </c>
      <c r="C2570" s="83" t="s">
        <v>503</v>
      </c>
      <c r="D2570" s="83" t="s">
        <v>504</v>
      </c>
      <c r="E2570" s="84">
        <v>20996</v>
      </c>
      <c r="F2570" s="85">
        <v>21.841999999999999</v>
      </c>
      <c r="G2570" s="84">
        <v>270.60000000000002</v>
      </c>
      <c r="H2570" s="86">
        <f t="shared" si="160"/>
        <v>1240957.0741920001</v>
      </c>
      <c r="I2570" s="77">
        <f t="shared" si="161"/>
        <v>20996</v>
      </c>
      <c r="J2570" s="77">
        <f t="shared" si="162"/>
        <v>458594.63199999998</v>
      </c>
      <c r="K2570" s="77">
        <f t="shared" si="163"/>
        <v>0</v>
      </c>
    </row>
    <row r="2571" spans="1:11" s="77" customFormat="1">
      <c r="A2571" s="82">
        <v>2016</v>
      </c>
      <c r="B2571" s="82">
        <v>8827</v>
      </c>
      <c r="C2571" s="83" t="s">
        <v>503</v>
      </c>
      <c r="D2571" s="83" t="s">
        <v>504</v>
      </c>
      <c r="E2571" s="84">
        <v>6047</v>
      </c>
      <c r="F2571" s="85">
        <v>23.244</v>
      </c>
      <c r="G2571" s="84">
        <v>296.10000000000002</v>
      </c>
      <c r="H2571" s="86">
        <f t="shared" si="160"/>
        <v>416187.70174799999</v>
      </c>
      <c r="I2571" s="77">
        <f t="shared" si="161"/>
        <v>6047</v>
      </c>
      <c r="J2571" s="77">
        <f t="shared" si="162"/>
        <v>140556.46799999999</v>
      </c>
      <c r="K2571" s="77">
        <f t="shared" si="163"/>
        <v>0</v>
      </c>
    </row>
    <row r="2572" spans="1:11" s="77" customFormat="1">
      <c r="A2572" s="82">
        <v>2016</v>
      </c>
      <c r="B2572" s="82">
        <v>8827</v>
      </c>
      <c r="C2572" s="83" t="s">
        <v>503</v>
      </c>
      <c r="D2572" s="83" t="s">
        <v>504</v>
      </c>
      <c r="E2572" s="84">
        <v>24263</v>
      </c>
      <c r="F2572" s="85">
        <v>22.276</v>
      </c>
      <c r="G2572" s="84">
        <v>255.2</v>
      </c>
      <c r="H2572" s="86">
        <f t="shared" si="160"/>
        <v>1379311.564576</v>
      </c>
      <c r="I2572" s="77">
        <f t="shared" si="161"/>
        <v>24263</v>
      </c>
      <c r="J2572" s="77">
        <f t="shared" si="162"/>
        <v>540482.58799999999</v>
      </c>
      <c r="K2572" s="77">
        <f t="shared" si="163"/>
        <v>0</v>
      </c>
    </row>
    <row r="2573" spans="1:11" s="77" customFormat="1">
      <c r="A2573" s="82">
        <v>2016</v>
      </c>
      <c r="B2573" s="82">
        <v>8827</v>
      </c>
      <c r="C2573" s="83" t="s">
        <v>503</v>
      </c>
      <c r="D2573" s="83" t="s">
        <v>504</v>
      </c>
      <c r="E2573" s="84">
        <v>91421</v>
      </c>
      <c r="F2573" s="85">
        <v>23.422000000000001</v>
      </c>
      <c r="G2573" s="84">
        <v>271.3</v>
      </c>
      <c r="H2573" s="86">
        <f t="shared" si="160"/>
        <v>5809245.6020060005</v>
      </c>
      <c r="I2573" s="77">
        <f t="shared" si="161"/>
        <v>91421</v>
      </c>
      <c r="J2573" s="77">
        <f t="shared" si="162"/>
        <v>2141262.662</v>
      </c>
      <c r="K2573" s="77">
        <f t="shared" si="163"/>
        <v>0</v>
      </c>
    </row>
    <row r="2574" spans="1:11" s="77" customFormat="1">
      <c r="A2574" s="82">
        <v>2016</v>
      </c>
      <c r="B2574" s="82">
        <v>8827</v>
      </c>
      <c r="C2574" s="83" t="s">
        <v>503</v>
      </c>
      <c r="D2574" s="83" t="s">
        <v>504</v>
      </c>
      <c r="E2574" s="84">
        <v>57810</v>
      </c>
      <c r="F2574" s="85">
        <v>22.378</v>
      </c>
      <c r="G2574" s="84">
        <v>248.9</v>
      </c>
      <c r="H2574" s="86">
        <f t="shared" si="160"/>
        <v>3219950.05602</v>
      </c>
      <c r="I2574" s="77">
        <f t="shared" si="161"/>
        <v>57810</v>
      </c>
      <c r="J2574" s="77">
        <f t="shared" si="162"/>
        <v>1293672.18</v>
      </c>
      <c r="K2574" s="77">
        <f t="shared" si="163"/>
        <v>0</v>
      </c>
    </row>
    <row r="2575" spans="1:11" s="77" customFormat="1">
      <c r="A2575" s="82">
        <v>2016</v>
      </c>
      <c r="B2575" s="82">
        <v>8827</v>
      </c>
      <c r="C2575" s="83" t="s">
        <v>503</v>
      </c>
      <c r="D2575" s="83" t="s">
        <v>504</v>
      </c>
      <c r="E2575" s="84">
        <v>5877</v>
      </c>
      <c r="F2575" s="85">
        <v>23.923999999999999</v>
      </c>
      <c r="G2575" s="84">
        <v>321.3</v>
      </c>
      <c r="H2575" s="86">
        <f t="shared" si="160"/>
        <v>451752.13112400001</v>
      </c>
      <c r="I2575" s="77">
        <f t="shared" si="161"/>
        <v>5877</v>
      </c>
      <c r="J2575" s="77">
        <f t="shared" si="162"/>
        <v>140601.348</v>
      </c>
      <c r="K2575" s="77">
        <f t="shared" si="163"/>
        <v>0</v>
      </c>
    </row>
    <row r="2576" spans="1:11" s="77" customFormat="1">
      <c r="A2576" s="82">
        <v>2016</v>
      </c>
      <c r="B2576" s="82">
        <v>8834</v>
      </c>
      <c r="C2576" s="83" t="s">
        <v>503</v>
      </c>
      <c r="D2576" s="83" t="s">
        <v>504</v>
      </c>
      <c r="E2576" s="84">
        <v>19551</v>
      </c>
      <c r="F2576" s="85">
        <v>23.178000000000001</v>
      </c>
      <c r="G2576" s="84">
        <v>254.4</v>
      </c>
      <c r="H2576" s="86">
        <f t="shared" si="160"/>
        <v>1152821.430432</v>
      </c>
      <c r="I2576" s="77">
        <f t="shared" si="161"/>
        <v>19551</v>
      </c>
      <c r="J2576" s="77">
        <f t="shared" si="162"/>
        <v>453153.07800000004</v>
      </c>
      <c r="K2576" s="77">
        <f t="shared" si="163"/>
        <v>0</v>
      </c>
    </row>
    <row r="2577" spans="1:11" s="77" customFormat="1">
      <c r="A2577" s="82">
        <v>2016</v>
      </c>
      <c r="B2577" s="82">
        <v>8834</v>
      </c>
      <c r="C2577" s="83" t="s">
        <v>513</v>
      </c>
      <c r="D2577" s="83" t="s">
        <v>504</v>
      </c>
      <c r="E2577" s="84">
        <v>63336</v>
      </c>
      <c r="F2577" s="85">
        <v>17.63</v>
      </c>
      <c r="G2577" s="84">
        <v>173.1</v>
      </c>
      <c r="H2577" s="86">
        <f t="shared" si="160"/>
        <v>1932858.2800799997</v>
      </c>
      <c r="I2577" s="77">
        <f t="shared" si="161"/>
        <v>63336</v>
      </c>
      <c r="J2577" s="77">
        <f t="shared" si="162"/>
        <v>1116613.68</v>
      </c>
      <c r="K2577" s="77">
        <f t="shared" si="163"/>
        <v>0</v>
      </c>
    </row>
    <row r="2578" spans="1:11" s="77" customFormat="1">
      <c r="A2578" s="82">
        <v>2016</v>
      </c>
      <c r="B2578" s="82">
        <v>8834</v>
      </c>
      <c r="C2578" s="83" t="s">
        <v>513</v>
      </c>
      <c r="D2578" s="83" t="s">
        <v>504</v>
      </c>
      <c r="E2578" s="84">
        <v>15940</v>
      </c>
      <c r="F2578" s="85">
        <v>18.158000000000001</v>
      </c>
      <c r="G2578" s="84">
        <v>175.4</v>
      </c>
      <c r="H2578" s="86">
        <f t="shared" si="160"/>
        <v>507675.16408000002</v>
      </c>
      <c r="I2578" s="77">
        <f t="shared" si="161"/>
        <v>15940</v>
      </c>
      <c r="J2578" s="77">
        <f t="shared" si="162"/>
        <v>289438.52</v>
      </c>
      <c r="K2578" s="77">
        <f t="shared" si="163"/>
        <v>0</v>
      </c>
    </row>
    <row r="2579" spans="1:11" s="77" customFormat="1">
      <c r="A2579" s="82">
        <v>2016</v>
      </c>
      <c r="B2579" s="82">
        <v>8834</v>
      </c>
      <c r="C2579" s="83" t="s">
        <v>513</v>
      </c>
      <c r="D2579" s="83" t="s">
        <v>504</v>
      </c>
      <c r="E2579" s="84">
        <v>15724</v>
      </c>
      <c r="F2579" s="85">
        <v>17.814</v>
      </c>
      <c r="G2579" s="84">
        <v>202.4</v>
      </c>
      <c r="H2579" s="86">
        <f t="shared" si="160"/>
        <v>566937.24806400004</v>
      </c>
      <c r="I2579" s="77">
        <f t="shared" si="161"/>
        <v>15724</v>
      </c>
      <c r="J2579" s="77">
        <f t="shared" si="162"/>
        <v>280107.33600000001</v>
      </c>
      <c r="K2579" s="77">
        <f t="shared" si="163"/>
        <v>0</v>
      </c>
    </row>
    <row r="2580" spans="1:11" s="77" customFormat="1">
      <c r="A2580" s="82">
        <v>2016</v>
      </c>
      <c r="B2580" s="82">
        <v>8837</v>
      </c>
      <c r="C2580" s="83" t="s">
        <v>503</v>
      </c>
      <c r="D2580" s="83" t="s">
        <v>504</v>
      </c>
      <c r="E2580" s="84">
        <v>234943</v>
      </c>
      <c r="F2580" s="85">
        <v>25.173999999999999</v>
      </c>
      <c r="G2580" s="84">
        <v>250.7</v>
      </c>
      <c r="H2580" s="86">
        <f t="shared" si="160"/>
        <v>14827538.890573999</v>
      </c>
      <c r="I2580" s="77">
        <f t="shared" si="161"/>
        <v>234943</v>
      </c>
      <c r="J2580" s="77">
        <f t="shared" si="162"/>
        <v>5914455.0819999995</v>
      </c>
      <c r="K2580" s="77">
        <f t="shared" si="163"/>
        <v>0</v>
      </c>
    </row>
    <row r="2581" spans="1:11" s="77" customFormat="1">
      <c r="A2581" s="82">
        <v>2016</v>
      </c>
      <c r="B2581" s="82">
        <v>8837</v>
      </c>
      <c r="C2581" s="83" t="s">
        <v>513</v>
      </c>
      <c r="D2581" s="83" t="s">
        <v>504</v>
      </c>
      <c r="E2581" s="84">
        <v>31860</v>
      </c>
      <c r="F2581" s="85">
        <v>17.603999999999999</v>
      </c>
      <c r="G2581" s="84">
        <v>161.30000000000001</v>
      </c>
      <c r="H2581" s="86">
        <f t="shared" si="160"/>
        <v>904672.72872000013</v>
      </c>
      <c r="I2581" s="77">
        <f t="shared" si="161"/>
        <v>31860</v>
      </c>
      <c r="J2581" s="77">
        <f t="shared" si="162"/>
        <v>560863.43999999994</v>
      </c>
      <c r="K2581" s="77">
        <f t="shared" si="163"/>
        <v>0</v>
      </c>
    </row>
    <row r="2582" spans="1:11" s="77" customFormat="1">
      <c r="A2582" s="82">
        <v>2016</v>
      </c>
      <c r="B2582" s="82">
        <v>8837</v>
      </c>
      <c r="C2582" s="83" t="s">
        <v>513</v>
      </c>
      <c r="D2582" s="83" t="s">
        <v>504</v>
      </c>
      <c r="E2582" s="84">
        <v>31496</v>
      </c>
      <c r="F2582" s="85">
        <v>17.923999999999999</v>
      </c>
      <c r="G2582" s="84">
        <v>208</v>
      </c>
      <c r="H2582" s="86">
        <f t="shared" si="160"/>
        <v>1174231.3523200001</v>
      </c>
      <c r="I2582" s="77">
        <f t="shared" si="161"/>
        <v>31496</v>
      </c>
      <c r="J2582" s="77">
        <f t="shared" si="162"/>
        <v>564534.304</v>
      </c>
      <c r="K2582" s="77">
        <f t="shared" si="163"/>
        <v>0</v>
      </c>
    </row>
    <row r="2583" spans="1:11" s="77" customFormat="1">
      <c r="A2583" s="82">
        <v>2016</v>
      </c>
      <c r="B2583" s="82">
        <v>8837</v>
      </c>
      <c r="C2583" s="83" t="s">
        <v>513</v>
      </c>
      <c r="D2583" s="83" t="s">
        <v>504</v>
      </c>
      <c r="E2583" s="84">
        <v>221145</v>
      </c>
      <c r="F2583" s="85">
        <v>17.992000000000001</v>
      </c>
      <c r="G2583" s="84">
        <v>189</v>
      </c>
      <c r="H2583" s="86">
        <f t="shared" si="160"/>
        <v>7520009.1875999998</v>
      </c>
      <c r="I2583" s="77">
        <f t="shared" si="161"/>
        <v>221145</v>
      </c>
      <c r="J2583" s="77">
        <f t="shared" si="162"/>
        <v>3978840.8400000003</v>
      </c>
      <c r="K2583" s="77">
        <f t="shared" si="163"/>
        <v>0</v>
      </c>
    </row>
    <row r="2584" spans="1:11" s="77" customFormat="1">
      <c r="A2584" s="82">
        <v>2016</v>
      </c>
      <c r="B2584" s="82">
        <v>8837</v>
      </c>
      <c r="C2584" s="83" t="s">
        <v>513</v>
      </c>
      <c r="D2584" s="83" t="s">
        <v>504</v>
      </c>
      <c r="E2584" s="84">
        <v>31555</v>
      </c>
      <c r="F2584" s="85">
        <v>17.834</v>
      </c>
      <c r="G2584" s="84">
        <v>190</v>
      </c>
      <c r="H2584" s="86">
        <f t="shared" si="160"/>
        <v>1069228.5530000001</v>
      </c>
      <c r="I2584" s="77">
        <f t="shared" si="161"/>
        <v>31555</v>
      </c>
      <c r="J2584" s="77">
        <f t="shared" si="162"/>
        <v>562751.87</v>
      </c>
      <c r="K2584" s="77">
        <f t="shared" si="163"/>
        <v>0</v>
      </c>
    </row>
    <row r="2585" spans="1:11" s="77" customFormat="1">
      <c r="A2585" s="82">
        <v>2016</v>
      </c>
      <c r="B2585" s="82">
        <v>8841</v>
      </c>
      <c r="C2585" s="83" t="s">
        <v>513</v>
      </c>
      <c r="D2585" s="83" t="s">
        <v>504</v>
      </c>
      <c r="E2585" s="84">
        <v>3808</v>
      </c>
      <c r="F2585" s="85">
        <v>18.963999999999999</v>
      </c>
      <c r="G2585" s="84">
        <v>205.8</v>
      </c>
      <c r="H2585" s="86">
        <f t="shared" si="160"/>
        <v>148618.28889600001</v>
      </c>
      <c r="I2585" s="77">
        <f t="shared" si="161"/>
        <v>3808</v>
      </c>
      <c r="J2585" s="77">
        <f t="shared" si="162"/>
        <v>72214.911999999997</v>
      </c>
      <c r="K2585" s="77">
        <f t="shared" si="163"/>
        <v>0</v>
      </c>
    </row>
    <row r="2586" spans="1:11" s="77" customFormat="1">
      <c r="A2586" s="82">
        <v>2016</v>
      </c>
      <c r="B2586" s="82">
        <v>8841</v>
      </c>
      <c r="C2586" s="83" t="s">
        <v>513</v>
      </c>
      <c r="D2586" s="83" t="s">
        <v>504</v>
      </c>
      <c r="E2586" s="84">
        <v>13938</v>
      </c>
      <c r="F2586" s="85">
        <v>19.053999999999998</v>
      </c>
      <c r="G2586" s="84">
        <v>207.9</v>
      </c>
      <c r="H2586" s="86">
        <f t="shared" si="160"/>
        <v>552129.70150800003</v>
      </c>
      <c r="I2586" s="77">
        <f t="shared" si="161"/>
        <v>13938</v>
      </c>
      <c r="J2586" s="77">
        <f t="shared" si="162"/>
        <v>265574.652</v>
      </c>
      <c r="K2586" s="77">
        <f t="shared" si="163"/>
        <v>0</v>
      </c>
    </row>
    <row r="2587" spans="1:11" s="77" customFormat="1">
      <c r="A2587" s="82">
        <v>2016</v>
      </c>
      <c r="B2587" s="82">
        <v>8841</v>
      </c>
      <c r="C2587" s="83" t="s">
        <v>513</v>
      </c>
      <c r="D2587" s="83" t="s">
        <v>504</v>
      </c>
      <c r="E2587" s="84">
        <v>48339</v>
      </c>
      <c r="F2587" s="85">
        <v>18.719000000000001</v>
      </c>
      <c r="G2587" s="84">
        <v>203.8</v>
      </c>
      <c r="H2587" s="86">
        <f t="shared" si="160"/>
        <v>1844100.0761580002</v>
      </c>
      <c r="I2587" s="77">
        <f t="shared" si="161"/>
        <v>48339</v>
      </c>
      <c r="J2587" s="77">
        <f t="shared" si="162"/>
        <v>904857.74100000004</v>
      </c>
      <c r="K2587" s="77">
        <f t="shared" si="163"/>
        <v>0</v>
      </c>
    </row>
    <row r="2588" spans="1:11" s="77" customFormat="1">
      <c r="A2588" s="82">
        <v>2016</v>
      </c>
      <c r="B2588" s="82">
        <v>8845</v>
      </c>
      <c r="C2588" s="83" t="s">
        <v>503</v>
      </c>
      <c r="D2588" s="83" t="s">
        <v>504</v>
      </c>
      <c r="E2588" s="84">
        <v>4254</v>
      </c>
      <c r="F2588" s="85">
        <v>23.013999999999999</v>
      </c>
      <c r="G2588" s="84" t="s">
        <v>514</v>
      </c>
      <c r="H2588" s="86" t="str">
        <f t="shared" si="160"/>
        <v/>
      </c>
      <c r="I2588" s="77" t="str">
        <f t="shared" si="161"/>
        <v/>
      </c>
      <c r="J2588" s="77" t="str">
        <f t="shared" si="162"/>
        <v/>
      </c>
      <c r="K2588" s="77">
        <f t="shared" si="163"/>
        <v>0</v>
      </c>
    </row>
    <row r="2589" spans="1:11" s="77" customFormat="1">
      <c r="A2589" s="82">
        <v>2016</v>
      </c>
      <c r="B2589" s="82">
        <v>8845</v>
      </c>
      <c r="C2589" s="83" t="s">
        <v>503</v>
      </c>
      <c r="D2589" s="83" t="s">
        <v>504</v>
      </c>
      <c r="E2589" s="84">
        <v>9946</v>
      </c>
      <c r="F2589" s="85">
        <v>25.507999999999999</v>
      </c>
      <c r="G2589" s="84" t="s">
        <v>514</v>
      </c>
      <c r="H2589" s="86" t="str">
        <f t="shared" si="160"/>
        <v/>
      </c>
      <c r="I2589" s="77" t="str">
        <f t="shared" si="161"/>
        <v/>
      </c>
      <c r="J2589" s="77" t="str">
        <f t="shared" si="162"/>
        <v/>
      </c>
      <c r="K2589" s="77">
        <f t="shared" si="163"/>
        <v>0</v>
      </c>
    </row>
    <row r="2590" spans="1:11" s="77" customFormat="1">
      <c r="A2590" s="82">
        <v>2016</v>
      </c>
      <c r="B2590" s="82">
        <v>8845</v>
      </c>
      <c r="C2590" s="83" t="s">
        <v>503</v>
      </c>
      <c r="D2590" s="83" t="s">
        <v>504</v>
      </c>
      <c r="E2590" s="84">
        <v>31570</v>
      </c>
      <c r="F2590" s="85">
        <v>22.564</v>
      </c>
      <c r="G2590" s="84" t="s">
        <v>514</v>
      </c>
      <c r="H2590" s="86" t="str">
        <f t="shared" si="160"/>
        <v/>
      </c>
      <c r="I2590" s="77" t="str">
        <f t="shared" si="161"/>
        <v/>
      </c>
      <c r="J2590" s="77" t="str">
        <f t="shared" si="162"/>
        <v/>
      </c>
      <c r="K2590" s="77">
        <f t="shared" si="163"/>
        <v>0</v>
      </c>
    </row>
    <row r="2591" spans="1:11" s="77" customFormat="1">
      <c r="A2591" s="82">
        <v>2016</v>
      </c>
      <c r="B2591" s="82">
        <v>8845</v>
      </c>
      <c r="C2591" s="83" t="s">
        <v>503</v>
      </c>
      <c r="D2591" s="83" t="s">
        <v>504</v>
      </c>
      <c r="E2591" s="84">
        <v>1731</v>
      </c>
      <c r="F2591" s="85">
        <v>16.001999999999999</v>
      </c>
      <c r="G2591" s="84" t="s">
        <v>514</v>
      </c>
      <c r="H2591" s="86" t="str">
        <f t="shared" si="160"/>
        <v/>
      </c>
      <c r="I2591" s="77" t="str">
        <f t="shared" si="161"/>
        <v/>
      </c>
      <c r="J2591" s="77" t="str">
        <f t="shared" si="162"/>
        <v/>
      </c>
      <c r="K2591" s="77">
        <f t="shared" si="163"/>
        <v>0</v>
      </c>
    </row>
    <row r="2592" spans="1:11" s="77" customFormat="1">
      <c r="A2592" s="82">
        <v>2016</v>
      </c>
      <c r="B2592" s="82">
        <v>8845</v>
      </c>
      <c r="C2592" s="83" t="s">
        <v>503</v>
      </c>
      <c r="D2592" s="83" t="s">
        <v>504</v>
      </c>
      <c r="E2592" s="84">
        <v>75305</v>
      </c>
      <c r="F2592" s="85">
        <v>26.193999999999999</v>
      </c>
      <c r="G2592" s="84" t="s">
        <v>514</v>
      </c>
      <c r="H2592" s="86" t="str">
        <f t="shared" si="160"/>
        <v/>
      </c>
      <c r="I2592" s="77" t="str">
        <f t="shared" si="161"/>
        <v/>
      </c>
      <c r="J2592" s="77" t="str">
        <f t="shared" si="162"/>
        <v/>
      </c>
      <c r="K2592" s="77">
        <f t="shared" si="163"/>
        <v>0</v>
      </c>
    </row>
    <row r="2593" spans="1:11" s="77" customFormat="1">
      <c r="A2593" s="82">
        <v>2016</v>
      </c>
      <c r="B2593" s="82">
        <v>8845</v>
      </c>
      <c r="C2593" s="83" t="s">
        <v>503</v>
      </c>
      <c r="D2593" s="83" t="s">
        <v>504</v>
      </c>
      <c r="E2593" s="84">
        <v>30432</v>
      </c>
      <c r="F2593" s="85">
        <v>25.972000000000001</v>
      </c>
      <c r="G2593" s="84" t="s">
        <v>514</v>
      </c>
      <c r="H2593" s="86" t="str">
        <f t="shared" si="160"/>
        <v/>
      </c>
      <c r="I2593" s="77" t="str">
        <f t="shared" si="161"/>
        <v/>
      </c>
      <c r="J2593" s="77" t="str">
        <f t="shared" si="162"/>
        <v/>
      </c>
      <c r="K2593" s="77">
        <f t="shared" si="163"/>
        <v>0</v>
      </c>
    </row>
    <row r="2594" spans="1:11" s="77" customFormat="1">
      <c r="A2594" s="82">
        <v>2016</v>
      </c>
      <c r="B2594" s="82">
        <v>8845</v>
      </c>
      <c r="C2594" s="83" t="s">
        <v>503</v>
      </c>
      <c r="D2594" s="83" t="s">
        <v>504</v>
      </c>
      <c r="E2594" s="84">
        <v>8156</v>
      </c>
      <c r="F2594" s="85">
        <v>23.404</v>
      </c>
      <c r="G2594" s="84" t="s">
        <v>514</v>
      </c>
      <c r="H2594" s="86" t="str">
        <f t="shared" si="160"/>
        <v/>
      </c>
      <c r="I2594" s="77" t="str">
        <f t="shared" si="161"/>
        <v/>
      </c>
      <c r="J2594" s="77" t="str">
        <f t="shared" si="162"/>
        <v/>
      </c>
      <c r="K2594" s="77">
        <f t="shared" si="163"/>
        <v>0</v>
      </c>
    </row>
    <row r="2595" spans="1:11" s="77" customFormat="1">
      <c r="A2595" s="82">
        <v>2016</v>
      </c>
      <c r="B2595" s="82">
        <v>8846</v>
      </c>
      <c r="C2595" s="83" t="s">
        <v>503</v>
      </c>
      <c r="D2595" s="83" t="s">
        <v>504</v>
      </c>
      <c r="E2595" s="84">
        <v>16354</v>
      </c>
      <c r="F2595" s="85">
        <v>21.794</v>
      </c>
      <c r="G2595" s="84" t="s">
        <v>514</v>
      </c>
      <c r="H2595" s="86" t="str">
        <f t="shared" si="160"/>
        <v/>
      </c>
      <c r="I2595" s="77" t="str">
        <f t="shared" si="161"/>
        <v/>
      </c>
      <c r="J2595" s="77" t="str">
        <f t="shared" si="162"/>
        <v/>
      </c>
      <c r="K2595" s="77">
        <f t="shared" si="163"/>
        <v>0</v>
      </c>
    </row>
    <row r="2596" spans="1:11" s="77" customFormat="1">
      <c r="A2596" s="82">
        <v>2016</v>
      </c>
      <c r="B2596" s="82">
        <v>8846</v>
      </c>
      <c r="C2596" s="83" t="s">
        <v>503</v>
      </c>
      <c r="D2596" s="83" t="s">
        <v>504</v>
      </c>
      <c r="E2596" s="84">
        <v>10315</v>
      </c>
      <c r="F2596" s="85">
        <v>21.858000000000001</v>
      </c>
      <c r="G2596" s="84" t="s">
        <v>514</v>
      </c>
      <c r="H2596" s="86" t="str">
        <f t="shared" si="160"/>
        <v/>
      </c>
      <c r="I2596" s="77" t="str">
        <f t="shared" si="161"/>
        <v/>
      </c>
      <c r="J2596" s="77" t="str">
        <f t="shared" si="162"/>
        <v/>
      </c>
      <c r="K2596" s="77">
        <f t="shared" si="163"/>
        <v>0</v>
      </c>
    </row>
    <row r="2597" spans="1:11" s="77" customFormat="1">
      <c r="A2597" s="82">
        <v>2016</v>
      </c>
      <c r="B2597" s="82">
        <v>8846</v>
      </c>
      <c r="C2597" s="83" t="s">
        <v>515</v>
      </c>
      <c r="D2597" s="83" t="s">
        <v>504</v>
      </c>
      <c r="E2597" s="84">
        <v>1432</v>
      </c>
      <c r="F2597" s="85">
        <v>16.094000000000001</v>
      </c>
      <c r="G2597" s="84" t="s">
        <v>514</v>
      </c>
      <c r="H2597" s="86" t="str">
        <f t="shared" si="160"/>
        <v/>
      </c>
      <c r="I2597" s="77" t="str">
        <f t="shared" si="161"/>
        <v/>
      </c>
      <c r="J2597" s="77" t="str">
        <f t="shared" si="162"/>
        <v/>
      </c>
      <c r="K2597" s="77">
        <f t="shared" si="163"/>
        <v>0</v>
      </c>
    </row>
    <row r="2598" spans="1:11" s="77" customFormat="1">
      <c r="A2598" s="82">
        <v>2016</v>
      </c>
      <c r="B2598" s="82">
        <v>8846</v>
      </c>
      <c r="C2598" s="83" t="s">
        <v>503</v>
      </c>
      <c r="D2598" s="83" t="s">
        <v>504</v>
      </c>
      <c r="E2598" s="84">
        <v>9889</v>
      </c>
      <c r="F2598" s="85">
        <v>25.356000000000002</v>
      </c>
      <c r="G2598" s="84" t="s">
        <v>514</v>
      </c>
      <c r="H2598" s="86" t="str">
        <f t="shared" si="160"/>
        <v/>
      </c>
      <c r="I2598" s="77" t="str">
        <f t="shared" si="161"/>
        <v/>
      </c>
      <c r="J2598" s="77" t="str">
        <f t="shared" si="162"/>
        <v/>
      </c>
      <c r="K2598" s="77">
        <f t="shared" si="163"/>
        <v>0</v>
      </c>
    </row>
    <row r="2599" spans="1:11" s="77" customFormat="1">
      <c r="A2599" s="82">
        <v>2016</v>
      </c>
      <c r="B2599" s="82">
        <v>8846</v>
      </c>
      <c r="C2599" s="83" t="s">
        <v>503</v>
      </c>
      <c r="D2599" s="83" t="s">
        <v>504</v>
      </c>
      <c r="E2599" s="84">
        <v>18020</v>
      </c>
      <c r="F2599" s="85">
        <v>23.937999999999999</v>
      </c>
      <c r="G2599" s="84" t="s">
        <v>514</v>
      </c>
      <c r="H2599" s="86" t="str">
        <f t="shared" si="160"/>
        <v/>
      </c>
      <c r="I2599" s="77" t="str">
        <f t="shared" si="161"/>
        <v/>
      </c>
      <c r="J2599" s="77" t="str">
        <f t="shared" si="162"/>
        <v/>
      </c>
      <c r="K2599" s="77">
        <f t="shared" si="163"/>
        <v>0</v>
      </c>
    </row>
    <row r="2600" spans="1:11" s="77" customFormat="1">
      <c r="A2600" s="82">
        <v>2016</v>
      </c>
      <c r="B2600" s="82">
        <v>8846</v>
      </c>
      <c r="C2600" s="83" t="s">
        <v>503</v>
      </c>
      <c r="D2600" s="83" t="s">
        <v>504</v>
      </c>
      <c r="E2600" s="84">
        <v>2902</v>
      </c>
      <c r="F2600" s="85">
        <v>23.864000000000001</v>
      </c>
      <c r="G2600" s="84" t="s">
        <v>514</v>
      </c>
      <c r="H2600" s="86" t="str">
        <f t="shared" si="160"/>
        <v/>
      </c>
      <c r="I2600" s="77" t="str">
        <f t="shared" si="161"/>
        <v/>
      </c>
      <c r="J2600" s="77" t="str">
        <f t="shared" si="162"/>
        <v/>
      </c>
      <c r="K2600" s="77">
        <f t="shared" si="163"/>
        <v>0</v>
      </c>
    </row>
    <row r="2601" spans="1:11" s="77" customFormat="1">
      <c r="A2601" s="82">
        <v>2016</v>
      </c>
      <c r="B2601" s="82">
        <v>8846</v>
      </c>
      <c r="C2601" s="83" t="s">
        <v>503</v>
      </c>
      <c r="D2601" s="83" t="s">
        <v>504</v>
      </c>
      <c r="E2601" s="84">
        <v>2136</v>
      </c>
      <c r="F2601" s="85">
        <v>24.702000000000002</v>
      </c>
      <c r="G2601" s="84" t="s">
        <v>514</v>
      </c>
      <c r="H2601" s="86" t="str">
        <f t="shared" si="160"/>
        <v/>
      </c>
      <c r="I2601" s="77" t="str">
        <f t="shared" si="161"/>
        <v/>
      </c>
      <c r="J2601" s="77" t="str">
        <f t="shared" si="162"/>
        <v/>
      </c>
      <c r="K2601" s="77">
        <f t="shared" si="163"/>
        <v>0</v>
      </c>
    </row>
    <row r="2602" spans="1:11" s="77" customFormat="1">
      <c r="A2602" s="82">
        <v>2016</v>
      </c>
      <c r="B2602" s="82">
        <v>8846</v>
      </c>
      <c r="C2602" s="83" t="s">
        <v>503</v>
      </c>
      <c r="D2602" s="83" t="s">
        <v>504</v>
      </c>
      <c r="E2602" s="84">
        <v>6295</v>
      </c>
      <c r="F2602" s="85">
        <v>17.776</v>
      </c>
      <c r="G2602" s="84" t="s">
        <v>514</v>
      </c>
      <c r="H2602" s="86" t="str">
        <f t="shared" si="160"/>
        <v/>
      </c>
      <c r="I2602" s="77" t="str">
        <f t="shared" si="161"/>
        <v/>
      </c>
      <c r="J2602" s="77" t="str">
        <f t="shared" si="162"/>
        <v/>
      </c>
      <c r="K2602" s="77">
        <f t="shared" si="163"/>
        <v>0</v>
      </c>
    </row>
    <row r="2603" spans="1:11" s="77" customFormat="1">
      <c r="A2603" s="82">
        <v>2016</v>
      </c>
      <c r="B2603" s="82">
        <v>8846</v>
      </c>
      <c r="C2603" s="83" t="s">
        <v>503</v>
      </c>
      <c r="D2603" s="83" t="s">
        <v>504</v>
      </c>
      <c r="E2603" s="84">
        <v>8445</v>
      </c>
      <c r="F2603" s="85">
        <v>23.943999999999999</v>
      </c>
      <c r="G2603" s="84" t="s">
        <v>514</v>
      </c>
      <c r="H2603" s="86" t="str">
        <f t="shared" si="160"/>
        <v/>
      </c>
      <c r="I2603" s="77" t="str">
        <f t="shared" si="161"/>
        <v/>
      </c>
      <c r="J2603" s="77" t="str">
        <f t="shared" si="162"/>
        <v/>
      </c>
      <c r="K2603" s="77">
        <f t="shared" si="163"/>
        <v>0</v>
      </c>
    </row>
    <row r="2604" spans="1:11" s="77" customFormat="1">
      <c r="A2604" s="82">
        <v>2016</v>
      </c>
      <c r="B2604" s="82">
        <v>8846</v>
      </c>
      <c r="C2604" s="83" t="s">
        <v>503</v>
      </c>
      <c r="D2604" s="83" t="s">
        <v>504</v>
      </c>
      <c r="E2604" s="84">
        <v>6971</v>
      </c>
      <c r="F2604" s="85">
        <v>24.16</v>
      </c>
      <c r="G2604" s="84" t="s">
        <v>514</v>
      </c>
      <c r="H2604" s="86" t="str">
        <f t="shared" si="160"/>
        <v/>
      </c>
      <c r="I2604" s="77" t="str">
        <f t="shared" si="161"/>
        <v/>
      </c>
      <c r="J2604" s="77" t="str">
        <f t="shared" si="162"/>
        <v/>
      </c>
      <c r="K2604" s="77">
        <f t="shared" si="163"/>
        <v>0</v>
      </c>
    </row>
    <row r="2605" spans="1:11" s="77" customFormat="1">
      <c r="A2605" s="82">
        <v>2016</v>
      </c>
      <c r="B2605" s="82">
        <v>8846</v>
      </c>
      <c r="C2605" s="83" t="s">
        <v>515</v>
      </c>
      <c r="D2605" s="83" t="s">
        <v>504</v>
      </c>
      <c r="E2605" s="84">
        <v>4272</v>
      </c>
      <c r="F2605" s="85">
        <v>17.526</v>
      </c>
      <c r="G2605" s="84" t="s">
        <v>514</v>
      </c>
      <c r="H2605" s="86" t="str">
        <f t="shared" si="160"/>
        <v/>
      </c>
      <c r="I2605" s="77" t="str">
        <f t="shared" si="161"/>
        <v/>
      </c>
      <c r="J2605" s="77" t="str">
        <f t="shared" si="162"/>
        <v/>
      </c>
      <c r="K2605" s="77">
        <f t="shared" si="163"/>
        <v>0</v>
      </c>
    </row>
    <row r="2606" spans="1:11" s="77" customFormat="1">
      <c r="A2606" s="82">
        <v>2016</v>
      </c>
      <c r="B2606" s="82">
        <v>8846</v>
      </c>
      <c r="C2606" s="83" t="s">
        <v>503</v>
      </c>
      <c r="D2606" s="83" t="s">
        <v>504</v>
      </c>
      <c r="E2606" s="84">
        <v>44420</v>
      </c>
      <c r="F2606" s="85">
        <v>25.995999999999999</v>
      </c>
      <c r="G2606" s="84" t="s">
        <v>514</v>
      </c>
      <c r="H2606" s="86" t="str">
        <f t="shared" si="160"/>
        <v/>
      </c>
      <c r="I2606" s="77" t="str">
        <f t="shared" si="161"/>
        <v/>
      </c>
      <c r="J2606" s="77" t="str">
        <f t="shared" si="162"/>
        <v/>
      </c>
      <c r="K2606" s="77">
        <f t="shared" si="163"/>
        <v>0</v>
      </c>
    </row>
    <row r="2607" spans="1:11" s="77" customFormat="1">
      <c r="A2607" s="82">
        <v>2016</v>
      </c>
      <c r="B2607" s="82">
        <v>8846</v>
      </c>
      <c r="C2607" s="83" t="s">
        <v>503</v>
      </c>
      <c r="D2607" s="83" t="s">
        <v>504</v>
      </c>
      <c r="E2607" s="84">
        <v>30004</v>
      </c>
      <c r="F2607" s="85">
        <v>26.114000000000001</v>
      </c>
      <c r="G2607" s="84" t="s">
        <v>514</v>
      </c>
      <c r="H2607" s="86" t="str">
        <f t="shared" si="160"/>
        <v/>
      </c>
      <c r="I2607" s="77" t="str">
        <f t="shared" si="161"/>
        <v/>
      </c>
      <c r="J2607" s="77" t="str">
        <f t="shared" si="162"/>
        <v/>
      </c>
      <c r="K2607" s="77">
        <f t="shared" si="163"/>
        <v>0</v>
      </c>
    </row>
    <row r="2608" spans="1:11" s="77" customFormat="1">
      <c r="A2608" s="82">
        <v>2016</v>
      </c>
      <c r="B2608" s="82">
        <v>8846</v>
      </c>
      <c r="C2608" s="83" t="s">
        <v>515</v>
      </c>
      <c r="D2608" s="83" t="s">
        <v>504</v>
      </c>
      <c r="E2608" s="84">
        <v>1338</v>
      </c>
      <c r="F2608" s="85">
        <v>18.288</v>
      </c>
      <c r="G2608" s="84" t="s">
        <v>514</v>
      </c>
      <c r="H2608" s="86" t="str">
        <f t="shared" si="160"/>
        <v/>
      </c>
      <c r="I2608" s="77" t="str">
        <f t="shared" si="161"/>
        <v/>
      </c>
      <c r="J2608" s="77" t="str">
        <f t="shared" si="162"/>
        <v/>
      </c>
      <c r="K2608" s="77">
        <f t="shared" si="163"/>
        <v>0</v>
      </c>
    </row>
    <row r="2609" spans="1:11" s="77" customFormat="1">
      <c r="A2609" s="82">
        <v>2016</v>
      </c>
      <c r="B2609" s="82">
        <v>8846</v>
      </c>
      <c r="C2609" s="83" t="s">
        <v>503</v>
      </c>
      <c r="D2609" s="83" t="s">
        <v>504</v>
      </c>
      <c r="E2609" s="84">
        <v>2045</v>
      </c>
      <c r="F2609" s="85">
        <v>25.16</v>
      </c>
      <c r="G2609" s="84" t="s">
        <v>514</v>
      </c>
      <c r="H2609" s="86" t="str">
        <f t="shared" si="160"/>
        <v/>
      </c>
      <c r="I2609" s="77" t="str">
        <f t="shared" si="161"/>
        <v/>
      </c>
      <c r="J2609" s="77" t="str">
        <f t="shared" si="162"/>
        <v/>
      </c>
      <c r="K2609" s="77">
        <f t="shared" si="163"/>
        <v>0</v>
      </c>
    </row>
    <row r="2610" spans="1:11" s="77" customFormat="1">
      <c r="A2610" s="82">
        <v>2016</v>
      </c>
      <c r="B2610" s="82">
        <v>8846</v>
      </c>
      <c r="C2610" s="83" t="s">
        <v>503</v>
      </c>
      <c r="D2610" s="83" t="s">
        <v>504</v>
      </c>
      <c r="E2610" s="84">
        <v>3220</v>
      </c>
      <c r="F2610" s="85">
        <v>22.498000000000001</v>
      </c>
      <c r="G2610" s="84" t="s">
        <v>514</v>
      </c>
      <c r="H2610" s="86" t="str">
        <f t="shared" si="160"/>
        <v/>
      </c>
      <c r="I2610" s="77" t="str">
        <f t="shared" si="161"/>
        <v/>
      </c>
      <c r="J2610" s="77" t="str">
        <f t="shared" si="162"/>
        <v/>
      </c>
      <c r="K2610" s="77">
        <f t="shared" si="163"/>
        <v>0</v>
      </c>
    </row>
    <row r="2611" spans="1:11" s="77" customFormat="1">
      <c r="A2611" s="82">
        <v>2016</v>
      </c>
      <c r="B2611" s="82">
        <v>8846</v>
      </c>
      <c r="C2611" s="83" t="s">
        <v>503</v>
      </c>
      <c r="D2611" s="83" t="s">
        <v>504</v>
      </c>
      <c r="E2611" s="84">
        <v>2045</v>
      </c>
      <c r="F2611" s="85">
        <v>21.603999999999999</v>
      </c>
      <c r="G2611" s="84" t="s">
        <v>514</v>
      </c>
      <c r="H2611" s="86" t="str">
        <f t="shared" si="160"/>
        <v/>
      </c>
      <c r="I2611" s="77" t="str">
        <f t="shared" si="161"/>
        <v/>
      </c>
      <c r="J2611" s="77" t="str">
        <f t="shared" si="162"/>
        <v/>
      </c>
      <c r="K2611" s="77">
        <f t="shared" si="163"/>
        <v>0</v>
      </c>
    </row>
    <row r="2612" spans="1:11" s="77" customFormat="1">
      <c r="A2612" s="82">
        <v>2016</v>
      </c>
      <c r="B2612" s="82">
        <v>8848</v>
      </c>
      <c r="C2612" s="83" t="s">
        <v>503</v>
      </c>
      <c r="D2612" s="83" t="s">
        <v>504</v>
      </c>
      <c r="E2612" s="84">
        <v>30354</v>
      </c>
      <c r="F2612" s="85">
        <v>26.015999999999998</v>
      </c>
      <c r="G2612" s="84">
        <v>175.4</v>
      </c>
      <c r="H2612" s="86">
        <f t="shared" si="160"/>
        <v>1385115.670656</v>
      </c>
      <c r="I2612" s="77">
        <f t="shared" si="161"/>
        <v>30354</v>
      </c>
      <c r="J2612" s="77">
        <f t="shared" si="162"/>
        <v>789689.66399999999</v>
      </c>
      <c r="K2612" s="77">
        <f t="shared" si="163"/>
        <v>0</v>
      </c>
    </row>
    <row r="2613" spans="1:11" s="77" customFormat="1">
      <c r="A2613" s="82">
        <v>2016</v>
      </c>
      <c r="B2613" s="82">
        <v>8851</v>
      </c>
      <c r="C2613" s="83" t="s">
        <v>503</v>
      </c>
      <c r="D2613" s="83" t="s">
        <v>504</v>
      </c>
      <c r="E2613" s="84">
        <v>5811</v>
      </c>
      <c r="F2613" s="85">
        <v>22.481999999999999</v>
      </c>
      <c r="G2613" s="84">
        <v>240.5</v>
      </c>
      <c r="H2613" s="86">
        <f t="shared" si="160"/>
        <v>314196.17930999992</v>
      </c>
      <c r="I2613" s="77">
        <f t="shared" si="161"/>
        <v>5811</v>
      </c>
      <c r="J2613" s="77">
        <f t="shared" si="162"/>
        <v>130642.902</v>
      </c>
      <c r="K2613" s="77">
        <f t="shared" si="163"/>
        <v>0</v>
      </c>
    </row>
    <row r="2614" spans="1:11" s="77" customFormat="1">
      <c r="A2614" s="82">
        <v>2016</v>
      </c>
      <c r="B2614" s="82">
        <v>8851</v>
      </c>
      <c r="C2614" s="83" t="s">
        <v>503</v>
      </c>
      <c r="D2614" s="83" t="s">
        <v>504</v>
      </c>
      <c r="E2614" s="84">
        <v>9356</v>
      </c>
      <c r="F2614" s="85">
        <v>23.032</v>
      </c>
      <c r="G2614" s="84">
        <v>268.60000000000002</v>
      </c>
      <c r="H2614" s="86">
        <f t="shared" si="160"/>
        <v>578799.13491200015</v>
      </c>
      <c r="I2614" s="77">
        <f t="shared" si="161"/>
        <v>9356</v>
      </c>
      <c r="J2614" s="77">
        <f t="shared" si="162"/>
        <v>215487.39199999999</v>
      </c>
      <c r="K2614" s="77">
        <f t="shared" si="163"/>
        <v>0</v>
      </c>
    </row>
    <row r="2615" spans="1:11" s="77" customFormat="1">
      <c r="A2615" s="82">
        <v>2016</v>
      </c>
      <c r="B2615" s="82">
        <v>8851</v>
      </c>
      <c r="C2615" s="83" t="s">
        <v>503</v>
      </c>
      <c r="D2615" s="83" t="s">
        <v>504</v>
      </c>
      <c r="E2615" s="84">
        <v>3945</v>
      </c>
      <c r="F2615" s="85">
        <v>22.492000000000001</v>
      </c>
      <c r="G2615" s="84">
        <v>233.9</v>
      </c>
      <c r="H2615" s="86">
        <f t="shared" si="160"/>
        <v>207541.66866000002</v>
      </c>
      <c r="I2615" s="77">
        <f t="shared" si="161"/>
        <v>3945</v>
      </c>
      <c r="J2615" s="77">
        <f t="shared" si="162"/>
        <v>88730.94</v>
      </c>
      <c r="K2615" s="77">
        <f t="shared" si="163"/>
        <v>0</v>
      </c>
    </row>
    <row r="2616" spans="1:11" s="77" customFormat="1">
      <c r="A2616" s="82">
        <v>2016</v>
      </c>
      <c r="B2616" s="82">
        <v>8852</v>
      </c>
      <c r="C2616" s="83" t="s">
        <v>513</v>
      </c>
      <c r="D2616" s="83" t="s">
        <v>504</v>
      </c>
      <c r="E2616" s="84">
        <v>357161</v>
      </c>
      <c r="F2616" s="85">
        <v>17.585999999999999</v>
      </c>
      <c r="G2616" s="84">
        <v>202.8</v>
      </c>
      <c r="H2616" s="86">
        <f t="shared" si="160"/>
        <v>12737935.625687998</v>
      </c>
      <c r="I2616" s="77">
        <f t="shared" si="161"/>
        <v>357161</v>
      </c>
      <c r="J2616" s="77">
        <f t="shared" si="162"/>
        <v>6281033.3459999999</v>
      </c>
      <c r="K2616" s="77">
        <f t="shared" si="163"/>
        <v>0</v>
      </c>
    </row>
    <row r="2617" spans="1:11" s="77" customFormat="1">
      <c r="A2617" s="82">
        <v>2016</v>
      </c>
      <c r="B2617" s="82">
        <v>8852</v>
      </c>
      <c r="C2617" s="83" t="s">
        <v>513</v>
      </c>
      <c r="D2617" s="83" t="s">
        <v>504</v>
      </c>
      <c r="E2617" s="84">
        <v>16566</v>
      </c>
      <c r="F2617" s="85">
        <v>18.001999999999999</v>
      </c>
      <c r="G2617" s="84">
        <v>185</v>
      </c>
      <c r="H2617" s="86">
        <f t="shared" si="160"/>
        <v>551709.09419999993</v>
      </c>
      <c r="I2617" s="77">
        <f t="shared" si="161"/>
        <v>16566</v>
      </c>
      <c r="J2617" s="77">
        <f t="shared" si="162"/>
        <v>298221.13199999998</v>
      </c>
      <c r="K2617" s="77">
        <f t="shared" si="163"/>
        <v>0</v>
      </c>
    </row>
    <row r="2618" spans="1:11" s="77" customFormat="1">
      <c r="A2618" s="82">
        <v>2016</v>
      </c>
      <c r="B2618" s="82">
        <v>8852</v>
      </c>
      <c r="C2618" s="83" t="s">
        <v>513</v>
      </c>
      <c r="D2618" s="83" t="s">
        <v>504</v>
      </c>
      <c r="E2618" s="84">
        <v>16418</v>
      </c>
      <c r="F2618" s="85">
        <v>17.986000000000001</v>
      </c>
      <c r="G2618" s="84">
        <v>187.7</v>
      </c>
      <c r="H2618" s="86">
        <f t="shared" si="160"/>
        <v>554267.115796</v>
      </c>
      <c r="I2618" s="77">
        <f t="shared" si="161"/>
        <v>16418</v>
      </c>
      <c r="J2618" s="77">
        <f t="shared" si="162"/>
        <v>295294.14799999999</v>
      </c>
      <c r="K2618" s="77">
        <f t="shared" si="163"/>
        <v>0</v>
      </c>
    </row>
    <row r="2619" spans="1:11" s="77" customFormat="1">
      <c r="A2619" s="82">
        <v>2016</v>
      </c>
      <c r="B2619" s="82">
        <v>8852</v>
      </c>
      <c r="C2619" s="83" t="s">
        <v>513</v>
      </c>
      <c r="D2619" s="83" t="s">
        <v>504</v>
      </c>
      <c r="E2619" s="84">
        <v>195847</v>
      </c>
      <c r="F2619" s="85">
        <v>18.02</v>
      </c>
      <c r="G2619" s="84">
        <v>185.5</v>
      </c>
      <c r="H2619" s="86">
        <f t="shared" si="160"/>
        <v>6546597.2536999993</v>
      </c>
      <c r="I2619" s="77">
        <f t="shared" si="161"/>
        <v>195847</v>
      </c>
      <c r="J2619" s="77">
        <f t="shared" si="162"/>
        <v>3529162.94</v>
      </c>
      <c r="K2619" s="77">
        <f t="shared" si="163"/>
        <v>0</v>
      </c>
    </row>
    <row r="2620" spans="1:11" s="77" customFormat="1">
      <c r="A2620" s="82">
        <v>2016</v>
      </c>
      <c r="B2620" s="82">
        <v>10017</v>
      </c>
      <c r="C2620" s="83" t="s">
        <v>503</v>
      </c>
      <c r="D2620" s="83" t="s">
        <v>504</v>
      </c>
      <c r="E2620" s="84">
        <v>4500</v>
      </c>
      <c r="F2620" s="85">
        <v>25</v>
      </c>
      <c r="G2620" s="84" t="s">
        <v>514</v>
      </c>
      <c r="H2620" s="86" t="str">
        <f t="shared" si="160"/>
        <v/>
      </c>
      <c r="I2620" s="77" t="str">
        <f t="shared" si="161"/>
        <v/>
      </c>
      <c r="J2620" s="77" t="str">
        <f t="shared" si="162"/>
        <v/>
      </c>
      <c r="K2620" s="77">
        <f t="shared" si="163"/>
        <v>0</v>
      </c>
    </row>
    <row r="2621" spans="1:11" s="77" customFormat="1">
      <c r="A2621" s="82">
        <v>2016</v>
      </c>
      <c r="B2621" s="82">
        <v>10025</v>
      </c>
      <c r="C2621" s="83" t="s">
        <v>503</v>
      </c>
      <c r="D2621" s="83" t="s">
        <v>504</v>
      </c>
      <c r="E2621" s="84">
        <v>8008</v>
      </c>
      <c r="F2621" s="85">
        <v>25.01</v>
      </c>
      <c r="G2621" s="84" t="s">
        <v>514</v>
      </c>
      <c r="H2621" s="86" t="str">
        <f t="shared" si="160"/>
        <v/>
      </c>
      <c r="I2621" s="77" t="str">
        <f t="shared" si="161"/>
        <v/>
      </c>
      <c r="J2621" s="77" t="str">
        <f t="shared" si="162"/>
        <v/>
      </c>
      <c r="K2621" s="77">
        <f t="shared" si="163"/>
        <v>0</v>
      </c>
    </row>
    <row r="2622" spans="1:11" s="77" customFormat="1">
      <c r="A2622" s="82">
        <v>2016</v>
      </c>
      <c r="B2622" s="82">
        <v>10025</v>
      </c>
      <c r="C2622" s="83" t="s">
        <v>503</v>
      </c>
      <c r="D2622" s="83" t="s">
        <v>504</v>
      </c>
      <c r="E2622" s="84">
        <v>8086</v>
      </c>
      <c r="F2622" s="85">
        <v>25.01</v>
      </c>
      <c r="G2622" s="84" t="s">
        <v>514</v>
      </c>
      <c r="H2622" s="86" t="str">
        <f t="shared" si="160"/>
        <v/>
      </c>
      <c r="I2622" s="77" t="str">
        <f t="shared" si="161"/>
        <v/>
      </c>
      <c r="J2622" s="77" t="str">
        <f t="shared" si="162"/>
        <v/>
      </c>
      <c r="K2622" s="77">
        <f t="shared" si="163"/>
        <v>0</v>
      </c>
    </row>
    <row r="2623" spans="1:11" s="77" customFormat="1">
      <c r="A2623" s="82">
        <v>2016</v>
      </c>
      <c r="B2623" s="82">
        <v>10025</v>
      </c>
      <c r="C2623" s="83" t="s">
        <v>503</v>
      </c>
      <c r="D2623" s="83" t="s">
        <v>504</v>
      </c>
      <c r="E2623" s="84">
        <v>16465</v>
      </c>
      <c r="F2623" s="85">
        <v>24.59</v>
      </c>
      <c r="G2623" s="84" t="s">
        <v>514</v>
      </c>
      <c r="H2623" s="86" t="str">
        <f t="shared" si="160"/>
        <v/>
      </c>
      <c r="I2623" s="77" t="str">
        <f t="shared" si="161"/>
        <v/>
      </c>
      <c r="J2623" s="77" t="str">
        <f t="shared" si="162"/>
        <v/>
      </c>
      <c r="K2623" s="77">
        <f t="shared" si="163"/>
        <v>0</v>
      </c>
    </row>
    <row r="2624" spans="1:11" s="77" customFormat="1">
      <c r="A2624" s="82">
        <v>2016</v>
      </c>
      <c r="B2624" s="82">
        <v>10043</v>
      </c>
      <c r="C2624" s="83" t="s">
        <v>503</v>
      </c>
      <c r="D2624" s="83" t="s">
        <v>504</v>
      </c>
      <c r="E2624" s="84">
        <v>15061</v>
      </c>
      <c r="F2624" s="85">
        <v>25.66</v>
      </c>
      <c r="G2624" s="84" t="s">
        <v>514</v>
      </c>
      <c r="H2624" s="86" t="str">
        <f t="shared" si="160"/>
        <v/>
      </c>
      <c r="I2624" s="77" t="str">
        <f t="shared" si="161"/>
        <v/>
      </c>
      <c r="J2624" s="77" t="str">
        <f t="shared" si="162"/>
        <v/>
      </c>
      <c r="K2624" s="77">
        <f t="shared" si="163"/>
        <v>0</v>
      </c>
    </row>
    <row r="2625" spans="1:11" s="77" customFormat="1">
      <c r="A2625" s="82">
        <v>2016</v>
      </c>
      <c r="B2625" s="82">
        <v>10043</v>
      </c>
      <c r="C2625" s="83" t="s">
        <v>503</v>
      </c>
      <c r="D2625" s="83" t="s">
        <v>504</v>
      </c>
      <c r="E2625" s="84">
        <v>10996</v>
      </c>
      <c r="F2625" s="85">
        <v>25.73</v>
      </c>
      <c r="G2625" s="84" t="s">
        <v>514</v>
      </c>
      <c r="H2625" s="86" t="str">
        <f t="shared" si="160"/>
        <v/>
      </c>
      <c r="I2625" s="77" t="str">
        <f t="shared" si="161"/>
        <v/>
      </c>
      <c r="J2625" s="77" t="str">
        <f t="shared" si="162"/>
        <v/>
      </c>
      <c r="K2625" s="77">
        <f t="shared" si="163"/>
        <v>0</v>
      </c>
    </row>
    <row r="2626" spans="1:11" s="77" customFormat="1">
      <c r="A2626" s="82">
        <v>2016</v>
      </c>
      <c r="B2626" s="82">
        <v>10151</v>
      </c>
      <c r="C2626" s="83" t="s">
        <v>515</v>
      </c>
      <c r="D2626" s="83" t="s">
        <v>504</v>
      </c>
      <c r="E2626" s="84">
        <v>1016</v>
      </c>
      <c r="F2626" s="85">
        <v>18.914000000000001</v>
      </c>
      <c r="G2626" s="84" t="s">
        <v>514</v>
      </c>
      <c r="H2626" s="86" t="str">
        <f t="shared" si="160"/>
        <v/>
      </c>
      <c r="I2626" s="77" t="str">
        <f t="shared" si="161"/>
        <v/>
      </c>
      <c r="J2626" s="77" t="str">
        <f t="shared" si="162"/>
        <v/>
      </c>
      <c r="K2626" s="77">
        <f t="shared" si="163"/>
        <v>0</v>
      </c>
    </row>
    <row r="2627" spans="1:11" s="77" customFormat="1">
      <c r="A2627" s="82">
        <v>2016</v>
      </c>
      <c r="B2627" s="82">
        <v>10151</v>
      </c>
      <c r="C2627" s="83" t="s">
        <v>515</v>
      </c>
      <c r="D2627" s="83" t="s">
        <v>504</v>
      </c>
      <c r="E2627" s="84">
        <v>7705</v>
      </c>
      <c r="F2627" s="85">
        <v>8.4450000000000003</v>
      </c>
      <c r="G2627" s="84" t="s">
        <v>514</v>
      </c>
      <c r="H2627" s="86" t="str">
        <f t="shared" si="160"/>
        <v/>
      </c>
      <c r="I2627" s="77" t="str">
        <f t="shared" si="161"/>
        <v/>
      </c>
      <c r="J2627" s="77" t="str">
        <f t="shared" si="162"/>
        <v/>
      </c>
      <c r="K2627" s="77">
        <f t="shared" si="163"/>
        <v>0</v>
      </c>
    </row>
    <row r="2628" spans="1:11" s="77" customFormat="1">
      <c r="A2628" s="82">
        <v>2016</v>
      </c>
      <c r="B2628" s="82">
        <v>10151</v>
      </c>
      <c r="C2628" s="83" t="s">
        <v>515</v>
      </c>
      <c r="D2628" s="83" t="s">
        <v>504</v>
      </c>
      <c r="E2628" s="84">
        <v>6654</v>
      </c>
      <c r="F2628" s="85">
        <v>16.244</v>
      </c>
      <c r="G2628" s="84" t="s">
        <v>514</v>
      </c>
      <c r="H2628" s="86" t="str">
        <f t="shared" si="160"/>
        <v/>
      </c>
      <c r="I2628" s="77" t="str">
        <f t="shared" si="161"/>
        <v/>
      </c>
      <c r="J2628" s="77" t="str">
        <f t="shared" si="162"/>
        <v/>
      </c>
      <c r="K2628" s="77">
        <f t="shared" si="163"/>
        <v>0</v>
      </c>
    </row>
    <row r="2629" spans="1:11" s="77" customFormat="1">
      <c r="A2629" s="82">
        <v>2016</v>
      </c>
      <c r="B2629" s="82">
        <v>10151</v>
      </c>
      <c r="C2629" s="83" t="s">
        <v>515</v>
      </c>
      <c r="D2629" s="83" t="s">
        <v>504</v>
      </c>
      <c r="E2629" s="84">
        <v>5714</v>
      </c>
      <c r="F2629" s="85">
        <v>16.244</v>
      </c>
      <c r="G2629" s="84" t="s">
        <v>514</v>
      </c>
      <c r="H2629" s="86" t="str">
        <f t="shared" si="160"/>
        <v/>
      </c>
      <c r="I2629" s="77" t="str">
        <f t="shared" si="161"/>
        <v/>
      </c>
      <c r="J2629" s="77" t="str">
        <f t="shared" si="162"/>
        <v/>
      </c>
      <c r="K2629" s="77">
        <f t="shared" si="163"/>
        <v>0</v>
      </c>
    </row>
    <row r="2630" spans="1:11" s="77" customFormat="1">
      <c r="A2630" s="82">
        <v>2016</v>
      </c>
      <c r="B2630" s="82">
        <v>10151</v>
      </c>
      <c r="C2630" s="83" t="s">
        <v>515</v>
      </c>
      <c r="D2630" s="83" t="s">
        <v>504</v>
      </c>
      <c r="E2630" s="84">
        <v>3588</v>
      </c>
      <c r="F2630" s="85">
        <v>17.702000000000002</v>
      </c>
      <c r="G2630" s="84" t="s">
        <v>514</v>
      </c>
      <c r="H2630" s="86" t="str">
        <f t="shared" si="160"/>
        <v/>
      </c>
      <c r="I2630" s="77" t="str">
        <f t="shared" si="161"/>
        <v/>
      </c>
      <c r="J2630" s="77" t="str">
        <f t="shared" si="162"/>
        <v/>
      </c>
      <c r="K2630" s="77">
        <f t="shared" si="163"/>
        <v>0</v>
      </c>
    </row>
    <row r="2631" spans="1:11" s="77" customFormat="1">
      <c r="A2631" s="82">
        <v>2016</v>
      </c>
      <c r="B2631" s="82">
        <v>10151</v>
      </c>
      <c r="C2631" s="83" t="s">
        <v>515</v>
      </c>
      <c r="D2631" s="83" t="s">
        <v>504</v>
      </c>
      <c r="E2631" s="84">
        <v>8203</v>
      </c>
      <c r="F2631" s="85">
        <v>19.440000000000001</v>
      </c>
      <c r="G2631" s="84" t="s">
        <v>514</v>
      </c>
      <c r="H2631" s="86" t="str">
        <f t="shared" ref="H2631:H2694" si="164">IF(I2631="","",G2631/100*F2631*E2631)</f>
        <v/>
      </c>
      <c r="I2631" s="77" t="str">
        <f t="shared" ref="I2631:I2694" si="165">IF(OR(G2631=".",F2631=".",E2631="."),"",E2631)</f>
        <v/>
      </c>
      <c r="J2631" s="77" t="str">
        <f t="shared" ref="J2631:J2694" si="166">IF(I2631="","",F2631*I2631)</f>
        <v/>
      </c>
      <c r="K2631" s="77">
        <f t="shared" ref="K2631:K2694" si="167">IF(C2631="LIG",1,0)</f>
        <v>0</v>
      </c>
    </row>
    <row r="2632" spans="1:11" s="77" customFormat="1">
      <c r="A2632" s="82">
        <v>2016</v>
      </c>
      <c r="B2632" s="82">
        <v>10208</v>
      </c>
      <c r="C2632" s="83" t="s">
        <v>503</v>
      </c>
      <c r="D2632" s="83" t="s">
        <v>504</v>
      </c>
      <c r="E2632" s="84">
        <v>534</v>
      </c>
      <c r="F2632" s="85">
        <v>22.98</v>
      </c>
      <c r="G2632" s="84" t="s">
        <v>514</v>
      </c>
      <c r="H2632" s="86" t="str">
        <f t="shared" si="164"/>
        <v/>
      </c>
      <c r="I2632" s="77" t="str">
        <f t="shared" si="165"/>
        <v/>
      </c>
      <c r="J2632" s="77" t="str">
        <f t="shared" si="166"/>
        <v/>
      </c>
      <c r="K2632" s="77">
        <f t="shared" si="167"/>
        <v>0</v>
      </c>
    </row>
    <row r="2633" spans="1:11" s="77" customFormat="1">
      <c r="A2633" s="82">
        <v>2016</v>
      </c>
      <c r="B2633" s="82">
        <v>10234</v>
      </c>
      <c r="C2633" s="83" t="s">
        <v>503</v>
      </c>
      <c r="D2633" s="83" t="s">
        <v>504</v>
      </c>
      <c r="E2633" s="84">
        <v>9941</v>
      </c>
      <c r="F2633" s="85">
        <v>22.17</v>
      </c>
      <c r="G2633" s="84" t="s">
        <v>514</v>
      </c>
      <c r="H2633" s="86" t="str">
        <f t="shared" si="164"/>
        <v/>
      </c>
      <c r="I2633" s="77" t="str">
        <f t="shared" si="165"/>
        <v/>
      </c>
      <c r="J2633" s="77" t="str">
        <f t="shared" si="166"/>
        <v/>
      </c>
      <c r="K2633" s="77">
        <f t="shared" si="167"/>
        <v>0</v>
      </c>
    </row>
    <row r="2634" spans="1:11" s="77" customFormat="1">
      <c r="A2634" s="82">
        <v>2016</v>
      </c>
      <c r="B2634" s="82">
        <v>10234</v>
      </c>
      <c r="C2634" s="83" t="s">
        <v>513</v>
      </c>
      <c r="D2634" s="83" t="s">
        <v>504</v>
      </c>
      <c r="E2634" s="84">
        <v>11470</v>
      </c>
      <c r="F2634" s="85">
        <v>16.579999999999998</v>
      </c>
      <c r="G2634" s="84" t="s">
        <v>514</v>
      </c>
      <c r="H2634" s="86" t="str">
        <f t="shared" si="164"/>
        <v/>
      </c>
      <c r="I2634" s="77" t="str">
        <f t="shared" si="165"/>
        <v/>
      </c>
      <c r="J2634" s="77" t="str">
        <f t="shared" si="166"/>
        <v/>
      </c>
      <c r="K2634" s="77">
        <f t="shared" si="167"/>
        <v>0</v>
      </c>
    </row>
    <row r="2635" spans="1:11" s="77" customFormat="1">
      <c r="A2635" s="82">
        <v>2016</v>
      </c>
      <c r="B2635" s="82">
        <v>10244</v>
      </c>
      <c r="C2635" s="83" t="s">
        <v>503</v>
      </c>
      <c r="D2635" s="83" t="s">
        <v>504</v>
      </c>
      <c r="E2635" s="84">
        <v>23699</v>
      </c>
      <c r="F2635" s="85">
        <v>22.867999999999999</v>
      </c>
      <c r="G2635" s="84" t="s">
        <v>514</v>
      </c>
      <c r="H2635" s="86" t="str">
        <f t="shared" si="164"/>
        <v/>
      </c>
      <c r="I2635" s="77" t="str">
        <f t="shared" si="165"/>
        <v/>
      </c>
      <c r="J2635" s="77" t="str">
        <f t="shared" si="166"/>
        <v/>
      </c>
      <c r="K2635" s="77">
        <f t="shared" si="167"/>
        <v>0</v>
      </c>
    </row>
    <row r="2636" spans="1:11" s="77" customFormat="1">
      <c r="A2636" s="82">
        <v>2016</v>
      </c>
      <c r="B2636" s="82">
        <v>10477</v>
      </c>
      <c r="C2636" s="83" t="s">
        <v>513</v>
      </c>
      <c r="D2636" s="83" t="s">
        <v>504</v>
      </c>
      <c r="E2636" s="84">
        <v>14155</v>
      </c>
      <c r="F2636" s="85">
        <v>16.579999999999998</v>
      </c>
      <c r="G2636" s="84" t="s">
        <v>514</v>
      </c>
      <c r="H2636" s="86" t="str">
        <f t="shared" si="164"/>
        <v/>
      </c>
      <c r="I2636" s="77" t="str">
        <f t="shared" si="165"/>
        <v/>
      </c>
      <c r="J2636" s="77" t="str">
        <f t="shared" si="166"/>
        <v/>
      </c>
      <c r="K2636" s="77">
        <f t="shared" si="167"/>
        <v>0</v>
      </c>
    </row>
    <row r="2637" spans="1:11" s="77" customFormat="1">
      <c r="A2637" s="82">
        <v>2016</v>
      </c>
      <c r="B2637" s="82">
        <v>10495</v>
      </c>
      <c r="C2637" s="83" t="s">
        <v>503</v>
      </c>
      <c r="D2637" s="83" t="s">
        <v>504</v>
      </c>
      <c r="E2637" s="84">
        <v>6712</v>
      </c>
      <c r="F2637" s="85">
        <v>25.2</v>
      </c>
      <c r="G2637" s="84" t="s">
        <v>514</v>
      </c>
      <c r="H2637" s="86" t="str">
        <f t="shared" si="164"/>
        <v/>
      </c>
      <c r="I2637" s="77" t="str">
        <f t="shared" si="165"/>
        <v/>
      </c>
      <c r="J2637" s="77" t="str">
        <f t="shared" si="166"/>
        <v/>
      </c>
      <c r="K2637" s="77">
        <f t="shared" si="167"/>
        <v>0</v>
      </c>
    </row>
    <row r="2638" spans="1:11" s="77" customFormat="1">
      <c r="A2638" s="82">
        <v>2016</v>
      </c>
      <c r="B2638" s="82">
        <v>10566</v>
      </c>
      <c r="C2638" s="83" t="s">
        <v>503</v>
      </c>
      <c r="D2638" s="83" t="s">
        <v>504</v>
      </c>
      <c r="E2638" s="84">
        <v>28719</v>
      </c>
      <c r="F2638" s="85">
        <v>26.15</v>
      </c>
      <c r="G2638" s="84" t="s">
        <v>514</v>
      </c>
      <c r="H2638" s="86" t="str">
        <f t="shared" si="164"/>
        <v/>
      </c>
      <c r="I2638" s="77" t="str">
        <f t="shared" si="165"/>
        <v/>
      </c>
      <c r="J2638" s="77" t="str">
        <f t="shared" si="166"/>
        <v/>
      </c>
      <c r="K2638" s="77">
        <f t="shared" si="167"/>
        <v>0</v>
      </c>
    </row>
    <row r="2639" spans="1:11" s="77" customFormat="1">
      <c r="A2639" s="82">
        <v>2016</v>
      </c>
      <c r="B2639" s="82">
        <v>10566</v>
      </c>
      <c r="C2639" s="83" t="s">
        <v>503</v>
      </c>
      <c r="D2639" s="83" t="s">
        <v>504</v>
      </c>
      <c r="E2639" s="84">
        <v>8809</v>
      </c>
      <c r="F2639" s="85">
        <v>27.62</v>
      </c>
      <c r="G2639" s="84" t="s">
        <v>514</v>
      </c>
      <c r="H2639" s="86" t="str">
        <f t="shared" si="164"/>
        <v/>
      </c>
      <c r="I2639" s="77" t="str">
        <f t="shared" si="165"/>
        <v/>
      </c>
      <c r="J2639" s="77" t="str">
        <f t="shared" si="166"/>
        <v/>
      </c>
      <c r="K2639" s="77">
        <f t="shared" si="167"/>
        <v>0</v>
      </c>
    </row>
    <row r="2640" spans="1:11" s="77" customFormat="1">
      <c r="A2640" s="82">
        <v>2016</v>
      </c>
      <c r="B2640" s="82">
        <v>10671</v>
      </c>
      <c r="C2640" s="83" t="s">
        <v>503</v>
      </c>
      <c r="D2640" s="83" t="s">
        <v>504</v>
      </c>
      <c r="E2640" s="84">
        <v>30228</v>
      </c>
      <c r="F2640" s="85">
        <v>21.13</v>
      </c>
      <c r="G2640" s="84" t="s">
        <v>514</v>
      </c>
      <c r="H2640" s="86" t="str">
        <f t="shared" si="164"/>
        <v/>
      </c>
      <c r="I2640" s="77" t="str">
        <f t="shared" si="165"/>
        <v/>
      </c>
      <c r="J2640" s="77" t="str">
        <f t="shared" si="166"/>
        <v/>
      </c>
      <c r="K2640" s="77">
        <f t="shared" si="167"/>
        <v>0</v>
      </c>
    </row>
    <row r="2641" spans="1:11" s="77" customFormat="1">
      <c r="A2641" s="82">
        <v>2016</v>
      </c>
      <c r="B2641" s="82">
        <v>10671</v>
      </c>
      <c r="C2641" s="83" t="s">
        <v>513</v>
      </c>
      <c r="D2641" s="83" t="s">
        <v>504</v>
      </c>
      <c r="E2641" s="84">
        <v>13903</v>
      </c>
      <c r="F2641" s="85">
        <v>16.64</v>
      </c>
      <c r="G2641" s="84" t="s">
        <v>514</v>
      </c>
      <c r="H2641" s="86" t="str">
        <f t="shared" si="164"/>
        <v/>
      </c>
      <c r="I2641" s="77" t="str">
        <f t="shared" si="165"/>
        <v/>
      </c>
      <c r="J2641" s="77" t="str">
        <f t="shared" si="166"/>
        <v/>
      </c>
      <c r="K2641" s="77">
        <f t="shared" si="167"/>
        <v>0</v>
      </c>
    </row>
    <row r="2642" spans="1:11" s="77" customFormat="1">
      <c r="A2642" s="82">
        <v>2016</v>
      </c>
      <c r="B2642" s="82">
        <v>10671</v>
      </c>
      <c r="C2642" s="83" t="s">
        <v>503</v>
      </c>
      <c r="D2642" s="83" t="s">
        <v>504</v>
      </c>
      <c r="E2642" s="84">
        <v>8015</v>
      </c>
      <c r="F2642" s="85">
        <v>19.91</v>
      </c>
      <c r="G2642" s="84" t="s">
        <v>514</v>
      </c>
      <c r="H2642" s="86" t="str">
        <f t="shared" si="164"/>
        <v/>
      </c>
      <c r="I2642" s="77" t="str">
        <f t="shared" si="165"/>
        <v/>
      </c>
      <c r="J2642" s="77" t="str">
        <f t="shared" si="166"/>
        <v/>
      </c>
      <c r="K2642" s="77">
        <f t="shared" si="167"/>
        <v>0</v>
      </c>
    </row>
    <row r="2643" spans="1:11" s="77" customFormat="1">
      <c r="A2643" s="82">
        <v>2016</v>
      </c>
      <c r="B2643" s="82">
        <v>10671</v>
      </c>
      <c r="C2643" s="83" t="s">
        <v>503</v>
      </c>
      <c r="D2643" s="83" t="s">
        <v>504</v>
      </c>
      <c r="E2643" s="84">
        <v>1292</v>
      </c>
      <c r="F2643" s="85">
        <v>24.48</v>
      </c>
      <c r="G2643" s="84" t="s">
        <v>514</v>
      </c>
      <c r="H2643" s="86" t="str">
        <f t="shared" si="164"/>
        <v/>
      </c>
      <c r="I2643" s="77" t="str">
        <f t="shared" si="165"/>
        <v/>
      </c>
      <c r="J2643" s="77" t="str">
        <f t="shared" si="166"/>
        <v/>
      </c>
      <c r="K2643" s="77">
        <f t="shared" si="167"/>
        <v>0</v>
      </c>
    </row>
    <row r="2644" spans="1:11" s="77" customFormat="1">
      <c r="A2644" s="82">
        <v>2016</v>
      </c>
      <c r="B2644" s="82">
        <v>10671</v>
      </c>
      <c r="C2644" s="83" t="s">
        <v>503</v>
      </c>
      <c r="D2644" s="83" t="s">
        <v>504</v>
      </c>
      <c r="E2644" s="84">
        <v>781</v>
      </c>
      <c r="F2644" s="85">
        <v>17.43</v>
      </c>
      <c r="G2644" s="84" t="s">
        <v>514</v>
      </c>
      <c r="H2644" s="86" t="str">
        <f t="shared" si="164"/>
        <v/>
      </c>
      <c r="I2644" s="77" t="str">
        <f t="shared" si="165"/>
        <v/>
      </c>
      <c r="J2644" s="77" t="str">
        <f t="shared" si="166"/>
        <v/>
      </c>
      <c r="K2644" s="77">
        <f t="shared" si="167"/>
        <v>0</v>
      </c>
    </row>
    <row r="2645" spans="1:11" s="77" customFormat="1">
      <c r="A2645" s="82">
        <v>2016</v>
      </c>
      <c r="B2645" s="82">
        <v>10673</v>
      </c>
      <c r="C2645" s="83" t="s">
        <v>503</v>
      </c>
      <c r="D2645" s="83" t="s">
        <v>504</v>
      </c>
      <c r="E2645" s="84">
        <v>59397</v>
      </c>
      <c r="F2645" s="85">
        <v>22.986000000000001</v>
      </c>
      <c r="G2645" s="84" t="s">
        <v>514</v>
      </c>
      <c r="H2645" s="86" t="str">
        <f t="shared" si="164"/>
        <v/>
      </c>
      <c r="I2645" s="77" t="str">
        <f t="shared" si="165"/>
        <v/>
      </c>
      <c r="J2645" s="77" t="str">
        <f t="shared" si="166"/>
        <v/>
      </c>
      <c r="K2645" s="77">
        <f t="shared" si="167"/>
        <v>0</v>
      </c>
    </row>
    <row r="2646" spans="1:11" s="77" customFormat="1">
      <c r="A2646" s="82">
        <v>2016</v>
      </c>
      <c r="B2646" s="82">
        <v>10673</v>
      </c>
      <c r="C2646" s="83" t="s">
        <v>503</v>
      </c>
      <c r="D2646" s="83" t="s">
        <v>504</v>
      </c>
      <c r="E2646" s="84">
        <v>58975</v>
      </c>
      <c r="F2646" s="85">
        <v>21.841999999999999</v>
      </c>
      <c r="G2646" s="84" t="s">
        <v>514</v>
      </c>
      <c r="H2646" s="86" t="str">
        <f t="shared" si="164"/>
        <v/>
      </c>
      <c r="I2646" s="77" t="str">
        <f t="shared" si="165"/>
        <v/>
      </c>
      <c r="J2646" s="77" t="str">
        <f t="shared" si="166"/>
        <v/>
      </c>
      <c r="K2646" s="77">
        <f t="shared" si="167"/>
        <v>0</v>
      </c>
    </row>
    <row r="2647" spans="1:11" s="77" customFormat="1">
      <c r="A2647" s="82">
        <v>2016</v>
      </c>
      <c r="B2647" s="82">
        <v>10678</v>
      </c>
      <c r="C2647" s="83" t="s">
        <v>503</v>
      </c>
      <c r="D2647" s="83" t="s">
        <v>504</v>
      </c>
      <c r="E2647" s="84">
        <v>3589</v>
      </c>
      <c r="F2647" s="85">
        <v>26.25</v>
      </c>
      <c r="G2647" s="84" t="s">
        <v>514</v>
      </c>
      <c r="H2647" s="86" t="str">
        <f t="shared" si="164"/>
        <v/>
      </c>
      <c r="I2647" s="77" t="str">
        <f t="shared" si="165"/>
        <v/>
      </c>
      <c r="J2647" s="77" t="str">
        <f t="shared" si="166"/>
        <v/>
      </c>
      <c r="K2647" s="77">
        <f t="shared" si="167"/>
        <v>0</v>
      </c>
    </row>
    <row r="2648" spans="1:11" s="77" customFormat="1">
      <c r="A2648" s="82">
        <v>2016</v>
      </c>
      <c r="B2648" s="82">
        <v>10678</v>
      </c>
      <c r="C2648" s="83" t="s">
        <v>503</v>
      </c>
      <c r="D2648" s="83" t="s">
        <v>504</v>
      </c>
      <c r="E2648" s="84">
        <v>26521</v>
      </c>
      <c r="F2648" s="85">
        <v>22.33</v>
      </c>
      <c r="G2648" s="84" t="s">
        <v>514</v>
      </c>
      <c r="H2648" s="86" t="str">
        <f t="shared" si="164"/>
        <v/>
      </c>
      <c r="I2648" s="77" t="str">
        <f t="shared" si="165"/>
        <v/>
      </c>
      <c r="J2648" s="77" t="str">
        <f t="shared" si="166"/>
        <v/>
      </c>
      <c r="K2648" s="77">
        <f t="shared" si="167"/>
        <v>0</v>
      </c>
    </row>
    <row r="2649" spans="1:11" s="77" customFormat="1">
      <c r="A2649" s="82">
        <v>2016</v>
      </c>
      <c r="B2649" s="82">
        <v>10678</v>
      </c>
      <c r="C2649" s="83" t="s">
        <v>503</v>
      </c>
      <c r="D2649" s="83" t="s">
        <v>504</v>
      </c>
      <c r="E2649" s="84">
        <v>2759</v>
      </c>
      <c r="F2649" s="85">
        <v>22.13</v>
      </c>
      <c r="G2649" s="84" t="s">
        <v>514</v>
      </c>
      <c r="H2649" s="86" t="str">
        <f t="shared" si="164"/>
        <v/>
      </c>
      <c r="I2649" s="77" t="str">
        <f t="shared" si="165"/>
        <v/>
      </c>
      <c r="J2649" s="77" t="str">
        <f t="shared" si="166"/>
        <v/>
      </c>
      <c r="K2649" s="77">
        <f t="shared" si="167"/>
        <v>0</v>
      </c>
    </row>
    <row r="2650" spans="1:11" s="77" customFormat="1">
      <c r="A2650" s="82">
        <v>2016</v>
      </c>
      <c r="B2650" s="82">
        <v>10678</v>
      </c>
      <c r="C2650" s="83" t="s">
        <v>503</v>
      </c>
      <c r="D2650" s="83" t="s">
        <v>504</v>
      </c>
      <c r="E2650" s="84">
        <v>3801</v>
      </c>
      <c r="F2650" s="85">
        <v>21.89</v>
      </c>
      <c r="G2650" s="84" t="s">
        <v>514</v>
      </c>
      <c r="H2650" s="86" t="str">
        <f t="shared" si="164"/>
        <v/>
      </c>
      <c r="I2650" s="77" t="str">
        <f t="shared" si="165"/>
        <v/>
      </c>
      <c r="J2650" s="77" t="str">
        <f t="shared" si="166"/>
        <v/>
      </c>
      <c r="K2650" s="77">
        <f t="shared" si="167"/>
        <v>0</v>
      </c>
    </row>
    <row r="2651" spans="1:11" s="77" customFormat="1">
      <c r="A2651" s="82">
        <v>2016</v>
      </c>
      <c r="B2651" s="82">
        <v>10678</v>
      </c>
      <c r="C2651" s="83" t="s">
        <v>503</v>
      </c>
      <c r="D2651" s="83" t="s">
        <v>504</v>
      </c>
      <c r="E2651" s="84">
        <v>15467</v>
      </c>
      <c r="F2651" s="85">
        <v>22.23</v>
      </c>
      <c r="G2651" s="84" t="s">
        <v>514</v>
      </c>
      <c r="H2651" s="86" t="str">
        <f t="shared" si="164"/>
        <v/>
      </c>
      <c r="I2651" s="77" t="str">
        <f t="shared" si="165"/>
        <v/>
      </c>
      <c r="J2651" s="77" t="str">
        <f t="shared" si="166"/>
        <v/>
      </c>
      <c r="K2651" s="77">
        <f t="shared" si="167"/>
        <v>0</v>
      </c>
    </row>
    <row r="2652" spans="1:11" s="77" customFormat="1">
      <c r="A2652" s="82">
        <v>2016</v>
      </c>
      <c r="B2652" s="82">
        <v>10684</v>
      </c>
      <c r="C2652" s="83" t="s">
        <v>503</v>
      </c>
      <c r="D2652" s="83" t="s">
        <v>504</v>
      </c>
      <c r="E2652" s="84">
        <v>87386</v>
      </c>
      <c r="F2652" s="85">
        <v>23.228000000000002</v>
      </c>
      <c r="G2652" s="84" t="s">
        <v>514</v>
      </c>
      <c r="H2652" s="86" t="str">
        <f t="shared" si="164"/>
        <v/>
      </c>
      <c r="I2652" s="77" t="str">
        <f t="shared" si="165"/>
        <v/>
      </c>
      <c r="J2652" s="77" t="str">
        <f t="shared" si="166"/>
        <v/>
      </c>
      <c r="K2652" s="77">
        <f t="shared" si="167"/>
        <v>0</v>
      </c>
    </row>
    <row r="2653" spans="1:11" s="77" customFormat="1">
      <c r="A2653" s="82">
        <v>2016</v>
      </c>
      <c r="B2653" s="82">
        <v>10864</v>
      </c>
      <c r="C2653" s="83" t="s">
        <v>503</v>
      </c>
      <c r="D2653" s="83" t="s">
        <v>504</v>
      </c>
      <c r="E2653" s="84">
        <v>20961</v>
      </c>
      <c r="F2653" s="85">
        <v>21.8</v>
      </c>
      <c r="G2653" s="84" t="s">
        <v>514</v>
      </c>
      <c r="H2653" s="86" t="str">
        <f t="shared" si="164"/>
        <v/>
      </c>
      <c r="I2653" s="77" t="str">
        <f t="shared" si="165"/>
        <v/>
      </c>
      <c r="J2653" s="77" t="str">
        <f t="shared" si="166"/>
        <v/>
      </c>
      <c r="K2653" s="77">
        <f t="shared" si="167"/>
        <v>0</v>
      </c>
    </row>
    <row r="2654" spans="1:11" s="77" customFormat="1">
      <c r="A2654" s="82">
        <v>2016</v>
      </c>
      <c r="B2654" s="82">
        <v>10864</v>
      </c>
      <c r="C2654" s="83" t="s">
        <v>513</v>
      </c>
      <c r="D2654" s="83" t="s">
        <v>504</v>
      </c>
      <c r="E2654" s="84">
        <v>97618</v>
      </c>
      <c r="F2654" s="85">
        <v>17.5</v>
      </c>
      <c r="G2654" s="84" t="s">
        <v>514</v>
      </c>
      <c r="H2654" s="86" t="str">
        <f t="shared" si="164"/>
        <v/>
      </c>
      <c r="I2654" s="77" t="str">
        <f t="shared" si="165"/>
        <v/>
      </c>
      <c r="J2654" s="77" t="str">
        <f t="shared" si="166"/>
        <v/>
      </c>
      <c r="K2654" s="77">
        <f t="shared" si="167"/>
        <v>0</v>
      </c>
    </row>
    <row r="2655" spans="1:11" s="77" customFormat="1">
      <c r="A2655" s="82">
        <v>2016</v>
      </c>
      <c r="B2655" s="82">
        <v>10865</v>
      </c>
      <c r="C2655" s="83" t="s">
        <v>503</v>
      </c>
      <c r="D2655" s="83" t="s">
        <v>504</v>
      </c>
      <c r="E2655" s="84">
        <v>56692</v>
      </c>
      <c r="F2655" s="85">
        <v>21.1</v>
      </c>
      <c r="G2655" s="84" t="s">
        <v>514</v>
      </c>
      <c r="H2655" s="86" t="str">
        <f t="shared" si="164"/>
        <v/>
      </c>
      <c r="I2655" s="77" t="str">
        <f t="shared" si="165"/>
        <v/>
      </c>
      <c r="J2655" s="77" t="str">
        <f t="shared" si="166"/>
        <v/>
      </c>
      <c r="K2655" s="77">
        <f t="shared" si="167"/>
        <v>0</v>
      </c>
    </row>
    <row r="2656" spans="1:11" s="77" customFormat="1">
      <c r="A2656" s="82">
        <v>2016</v>
      </c>
      <c r="B2656" s="82">
        <v>10865</v>
      </c>
      <c r="C2656" s="83" t="s">
        <v>503</v>
      </c>
      <c r="D2656" s="83" t="s">
        <v>504</v>
      </c>
      <c r="E2656" s="84">
        <v>23622</v>
      </c>
      <c r="F2656" s="85">
        <v>21.1</v>
      </c>
      <c r="G2656" s="84" t="s">
        <v>514</v>
      </c>
      <c r="H2656" s="86" t="str">
        <f t="shared" si="164"/>
        <v/>
      </c>
      <c r="I2656" s="77" t="str">
        <f t="shared" si="165"/>
        <v/>
      </c>
      <c r="J2656" s="77" t="str">
        <f t="shared" si="166"/>
        <v/>
      </c>
      <c r="K2656" s="77">
        <f t="shared" si="167"/>
        <v>0</v>
      </c>
    </row>
    <row r="2657" spans="1:11" s="77" customFormat="1">
      <c r="A2657" s="82">
        <v>2016</v>
      </c>
      <c r="B2657" s="82">
        <v>10865</v>
      </c>
      <c r="C2657" s="83" t="s">
        <v>503</v>
      </c>
      <c r="D2657" s="83" t="s">
        <v>504</v>
      </c>
      <c r="E2657" s="84">
        <v>8401</v>
      </c>
      <c r="F2657" s="85">
        <v>21.1</v>
      </c>
      <c r="G2657" s="84" t="s">
        <v>514</v>
      </c>
      <c r="H2657" s="86" t="str">
        <f t="shared" si="164"/>
        <v/>
      </c>
      <c r="I2657" s="77" t="str">
        <f t="shared" si="165"/>
        <v/>
      </c>
      <c r="J2657" s="77" t="str">
        <f t="shared" si="166"/>
        <v/>
      </c>
      <c r="K2657" s="77">
        <f t="shared" si="167"/>
        <v>0</v>
      </c>
    </row>
    <row r="2658" spans="1:11" s="77" customFormat="1">
      <c r="A2658" s="82">
        <v>2016</v>
      </c>
      <c r="B2658" s="82">
        <v>10865</v>
      </c>
      <c r="C2658" s="83" t="s">
        <v>513</v>
      </c>
      <c r="D2658" s="83" t="s">
        <v>504</v>
      </c>
      <c r="E2658" s="84">
        <v>32586</v>
      </c>
      <c r="F2658" s="85">
        <v>17.7</v>
      </c>
      <c r="G2658" s="84" t="s">
        <v>514</v>
      </c>
      <c r="H2658" s="86" t="str">
        <f t="shared" si="164"/>
        <v/>
      </c>
      <c r="I2658" s="77" t="str">
        <f t="shared" si="165"/>
        <v/>
      </c>
      <c r="J2658" s="77" t="str">
        <f t="shared" si="166"/>
        <v/>
      </c>
      <c r="K2658" s="77">
        <f t="shared" si="167"/>
        <v>0</v>
      </c>
    </row>
    <row r="2659" spans="1:11" s="77" customFormat="1">
      <c r="A2659" s="82">
        <v>2016</v>
      </c>
      <c r="B2659" s="82">
        <v>50282</v>
      </c>
      <c r="C2659" s="83" t="s">
        <v>503</v>
      </c>
      <c r="D2659" s="83" t="s">
        <v>504</v>
      </c>
      <c r="E2659" s="84">
        <v>3335</v>
      </c>
      <c r="F2659" s="85">
        <v>20.8</v>
      </c>
      <c r="G2659" s="84" t="s">
        <v>514</v>
      </c>
      <c r="H2659" s="86" t="str">
        <f t="shared" si="164"/>
        <v/>
      </c>
      <c r="I2659" s="77" t="str">
        <f t="shared" si="165"/>
        <v/>
      </c>
      <c r="J2659" s="77" t="str">
        <f t="shared" si="166"/>
        <v/>
      </c>
      <c r="K2659" s="77">
        <f t="shared" si="167"/>
        <v>0</v>
      </c>
    </row>
    <row r="2660" spans="1:11" s="77" customFormat="1">
      <c r="A2660" s="82">
        <v>2016</v>
      </c>
      <c r="B2660" s="82">
        <v>50282</v>
      </c>
      <c r="C2660" s="83" t="s">
        <v>503</v>
      </c>
      <c r="D2660" s="83" t="s">
        <v>504</v>
      </c>
      <c r="E2660" s="84">
        <v>11757</v>
      </c>
      <c r="F2660" s="85">
        <v>21.6</v>
      </c>
      <c r="G2660" s="84" t="s">
        <v>514</v>
      </c>
      <c r="H2660" s="86" t="str">
        <f t="shared" si="164"/>
        <v/>
      </c>
      <c r="I2660" s="77" t="str">
        <f t="shared" si="165"/>
        <v/>
      </c>
      <c r="J2660" s="77" t="str">
        <f t="shared" si="166"/>
        <v/>
      </c>
      <c r="K2660" s="77">
        <f t="shared" si="167"/>
        <v>0</v>
      </c>
    </row>
    <row r="2661" spans="1:11" s="77" customFormat="1">
      <c r="A2661" s="82">
        <v>2016</v>
      </c>
      <c r="B2661" s="82">
        <v>50282</v>
      </c>
      <c r="C2661" s="83" t="s">
        <v>503</v>
      </c>
      <c r="D2661" s="83" t="s">
        <v>504</v>
      </c>
      <c r="E2661" s="84">
        <v>6273</v>
      </c>
      <c r="F2661" s="85">
        <v>22.35</v>
      </c>
      <c r="G2661" s="84" t="s">
        <v>514</v>
      </c>
      <c r="H2661" s="86" t="str">
        <f t="shared" si="164"/>
        <v/>
      </c>
      <c r="I2661" s="77" t="str">
        <f t="shared" si="165"/>
        <v/>
      </c>
      <c r="J2661" s="77" t="str">
        <f t="shared" si="166"/>
        <v/>
      </c>
      <c r="K2661" s="77">
        <f t="shared" si="167"/>
        <v>0</v>
      </c>
    </row>
    <row r="2662" spans="1:11" s="77" customFormat="1">
      <c r="A2662" s="82">
        <v>2016</v>
      </c>
      <c r="B2662" s="82">
        <v>50447</v>
      </c>
      <c r="C2662" s="83" t="s">
        <v>503</v>
      </c>
      <c r="D2662" s="83" t="s">
        <v>504</v>
      </c>
      <c r="E2662" s="84">
        <v>1328</v>
      </c>
      <c r="F2662" s="85">
        <v>25.24</v>
      </c>
      <c r="G2662" s="84" t="s">
        <v>514</v>
      </c>
      <c r="H2662" s="86" t="str">
        <f t="shared" si="164"/>
        <v/>
      </c>
      <c r="I2662" s="77" t="str">
        <f t="shared" si="165"/>
        <v/>
      </c>
      <c r="J2662" s="77" t="str">
        <f t="shared" si="166"/>
        <v/>
      </c>
      <c r="K2662" s="77">
        <f t="shared" si="167"/>
        <v>0</v>
      </c>
    </row>
    <row r="2663" spans="1:11" s="77" customFormat="1">
      <c r="A2663" s="82">
        <v>2016</v>
      </c>
      <c r="B2663" s="82">
        <v>50481</v>
      </c>
      <c r="C2663" s="83" t="s">
        <v>503</v>
      </c>
      <c r="D2663" s="83" t="s">
        <v>504</v>
      </c>
      <c r="E2663" s="84">
        <v>16970</v>
      </c>
      <c r="F2663" s="85">
        <v>26.34</v>
      </c>
      <c r="G2663" s="84" t="s">
        <v>514</v>
      </c>
      <c r="H2663" s="86" t="str">
        <f t="shared" si="164"/>
        <v/>
      </c>
      <c r="I2663" s="77" t="str">
        <f t="shared" si="165"/>
        <v/>
      </c>
      <c r="J2663" s="77" t="str">
        <f t="shared" si="166"/>
        <v/>
      </c>
      <c r="K2663" s="77">
        <f t="shared" si="167"/>
        <v>0</v>
      </c>
    </row>
    <row r="2664" spans="1:11" s="77" customFormat="1">
      <c r="A2664" s="82">
        <v>2016</v>
      </c>
      <c r="B2664" s="82">
        <v>50481</v>
      </c>
      <c r="C2664" s="83" t="s">
        <v>503</v>
      </c>
      <c r="D2664" s="83" t="s">
        <v>504</v>
      </c>
      <c r="E2664" s="84">
        <v>21860</v>
      </c>
      <c r="F2664" s="85">
        <v>26.02</v>
      </c>
      <c r="G2664" s="84" t="s">
        <v>514</v>
      </c>
      <c r="H2664" s="86" t="str">
        <f t="shared" si="164"/>
        <v/>
      </c>
      <c r="I2664" s="77" t="str">
        <f t="shared" si="165"/>
        <v/>
      </c>
      <c r="J2664" s="77" t="str">
        <f t="shared" si="166"/>
        <v/>
      </c>
      <c r="K2664" s="77">
        <f t="shared" si="167"/>
        <v>0</v>
      </c>
    </row>
    <row r="2665" spans="1:11" s="77" customFormat="1">
      <c r="A2665" s="82">
        <v>2016</v>
      </c>
      <c r="B2665" s="82">
        <v>50481</v>
      </c>
      <c r="C2665" s="83" t="s">
        <v>503</v>
      </c>
      <c r="D2665" s="83" t="s">
        <v>504</v>
      </c>
      <c r="E2665" s="84">
        <v>18965</v>
      </c>
      <c r="F2665" s="85">
        <v>26.82</v>
      </c>
      <c r="G2665" s="84" t="s">
        <v>514</v>
      </c>
      <c r="H2665" s="86" t="str">
        <f t="shared" si="164"/>
        <v/>
      </c>
      <c r="I2665" s="77" t="str">
        <f t="shared" si="165"/>
        <v/>
      </c>
      <c r="J2665" s="77" t="str">
        <f t="shared" si="166"/>
        <v/>
      </c>
      <c r="K2665" s="77">
        <f t="shared" si="167"/>
        <v>0</v>
      </c>
    </row>
    <row r="2666" spans="1:11" s="77" customFormat="1">
      <c r="A2666" s="82">
        <v>2016</v>
      </c>
      <c r="B2666" s="82">
        <v>50481</v>
      </c>
      <c r="C2666" s="83" t="s">
        <v>503</v>
      </c>
      <c r="D2666" s="83" t="s">
        <v>504</v>
      </c>
      <c r="E2666" s="84">
        <v>19016</v>
      </c>
      <c r="F2666" s="85">
        <v>26</v>
      </c>
      <c r="G2666" s="84" t="s">
        <v>514</v>
      </c>
      <c r="H2666" s="86" t="str">
        <f t="shared" si="164"/>
        <v/>
      </c>
      <c r="I2666" s="77" t="str">
        <f t="shared" si="165"/>
        <v/>
      </c>
      <c r="J2666" s="77" t="str">
        <f t="shared" si="166"/>
        <v/>
      </c>
      <c r="K2666" s="77">
        <f t="shared" si="167"/>
        <v>0</v>
      </c>
    </row>
    <row r="2667" spans="1:11" s="77" customFormat="1">
      <c r="A2667" s="82">
        <v>2016</v>
      </c>
      <c r="B2667" s="82">
        <v>50481</v>
      </c>
      <c r="C2667" s="83" t="s">
        <v>503</v>
      </c>
      <c r="D2667" s="83" t="s">
        <v>504</v>
      </c>
      <c r="E2667" s="84">
        <v>26916</v>
      </c>
      <c r="F2667" s="85">
        <v>26.08</v>
      </c>
      <c r="G2667" s="84" t="s">
        <v>514</v>
      </c>
      <c r="H2667" s="86" t="str">
        <f t="shared" si="164"/>
        <v/>
      </c>
      <c r="I2667" s="77" t="str">
        <f t="shared" si="165"/>
        <v/>
      </c>
      <c r="J2667" s="77" t="str">
        <f t="shared" si="166"/>
        <v/>
      </c>
      <c r="K2667" s="77">
        <f t="shared" si="167"/>
        <v>0</v>
      </c>
    </row>
    <row r="2668" spans="1:11" s="77" customFormat="1">
      <c r="A2668" s="82">
        <v>2016</v>
      </c>
      <c r="B2668" s="82">
        <v>50481</v>
      </c>
      <c r="C2668" s="83" t="s">
        <v>503</v>
      </c>
      <c r="D2668" s="83" t="s">
        <v>504</v>
      </c>
      <c r="E2668" s="84">
        <v>9460</v>
      </c>
      <c r="F2668" s="85">
        <v>25.21</v>
      </c>
      <c r="G2668" s="84" t="s">
        <v>514</v>
      </c>
      <c r="H2668" s="86" t="str">
        <f t="shared" si="164"/>
        <v/>
      </c>
      <c r="I2668" s="77" t="str">
        <f t="shared" si="165"/>
        <v/>
      </c>
      <c r="J2668" s="77" t="str">
        <f t="shared" si="166"/>
        <v/>
      </c>
      <c r="K2668" s="77">
        <f t="shared" si="167"/>
        <v>0</v>
      </c>
    </row>
    <row r="2669" spans="1:11" s="77" customFormat="1">
      <c r="A2669" s="82">
        <v>2016</v>
      </c>
      <c r="B2669" s="82">
        <v>50491</v>
      </c>
      <c r="C2669" s="83" t="s">
        <v>503</v>
      </c>
      <c r="D2669" s="83" t="s">
        <v>504</v>
      </c>
      <c r="E2669" s="84">
        <v>6605</v>
      </c>
      <c r="F2669" s="85">
        <v>23.82</v>
      </c>
      <c r="G2669" s="84" t="s">
        <v>514</v>
      </c>
      <c r="H2669" s="86" t="str">
        <f t="shared" si="164"/>
        <v/>
      </c>
      <c r="I2669" s="77" t="str">
        <f t="shared" si="165"/>
        <v/>
      </c>
      <c r="J2669" s="77" t="str">
        <f t="shared" si="166"/>
        <v/>
      </c>
      <c r="K2669" s="77">
        <f t="shared" si="167"/>
        <v>0</v>
      </c>
    </row>
    <row r="2670" spans="1:11" s="77" customFormat="1">
      <c r="A2670" s="82">
        <v>2016</v>
      </c>
      <c r="B2670" s="82">
        <v>50491</v>
      </c>
      <c r="C2670" s="83" t="s">
        <v>503</v>
      </c>
      <c r="D2670" s="83" t="s">
        <v>504</v>
      </c>
      <c r="E2670" s="84">
        <v>1665</v>
      </c>
      <c r="F2670" s="85">
        <v>24.02</v>
      </c>
      <c r="G2670" s="84" t="s">
        <v>514</v>
      </c>
      <c r="H2670" s="86" t="str">
        <f t="shared" si="164"/>
        <v/>
      </c>
      <c r="I2670" s="77" t="str">
        <f t="shared" si="165"/>
        <v/>
      </c>
      <c r="J2670" s="77" t="str">
        <f t="shared" si="166"/>
        <v/>
      </c>
      <c r="K2670" s="77">
        <f t="shared" si="167"/>
        <v>0</v>
      </c>
    </row>
    <row r="2671" spans="1:11" s="77" customFormat="1">
      <c r="A2671" s="82">
        <v>2016</v>
      </c>
      <c r="B2671" s="82">
        <v>50806</v>
      </c>
      <c r="C2671" s="83" t="s">
        <v>503</v>
      </c>
      <c r="D2671" s="83" t="s">
        <v>504</v>
      </c>
      <c r="E2671" s="84">
        <v>7603</v>
      </c>
      <c r="F2671" s="85">
        <v>24.8</v>
      </c>
      <c r="G2671" s="84" t="s">
        <v>514</v>
      </c>
      <c r="H2671" s="86" t="str">
        <f t="shared" si="164"/>
        <v/>
      </c>
      <c r="I2671" s="77" t="str">
        <f t="shared" si="165"/>
        <v/>
      </c>
      <c r="J2671" s="77" t="str">
        <f t="shared" si="166"/>
        <v/>
      </c>
      <c r="K2671" s="77">
        <f t="shared" si="167"/>
        <v>0</v>
      </c>
    </row>
    <row r="2672" spans="1:11" s="77" customFormat="1">
      <c r="A2672" s="82">
        <v>2016</v>
      </c>
      <c r="B2672" s="82">
        <v>50900</v>
      </c>
      <c r="C2672" s="83" t="s">
        <v>503</v>
      </c>
      <c r="D2672" s="83" t="s">
        <v>504</v>
      </c>
      <c r="E2672" s="84">
        <v>24386</v>
      </c>
      <c r="F2672" s="85">
        <v>26</v>
      </c>
      <c r="G2672" s="84" t="s">
        <v>514</v>
      </c>
      <c r="H2672" s="86" t="str">
        <f t="shared" si="164"/>
        <v/>
      </c>
      <c r="I2672" s="77" t="str">
        <f t="shared" si="165"/>
        <v/>
      </c>
      <c r="J2672" s="77" t="str">
        <f t="shared" si="166"/>
        <v/>
      </c>
      <c r="K2672" s="77">
        <f t="shared" si="167"/>
        <v>0</v>
      </c>
    </row>
    <row r="2673" spans="1:11" s="77" customFormat="1">
      <c r="A2673" s="82">
        <v>2016</v>
      </c>
      <c r="B2673" s="82">
        <v>50969</v>
      </c>
      <c r="C2673" s="83" t="s">
        <v>503</v>
      </c>
      <c r="D2673" s="83" t="s">
        <v>504</v>
      </c>
      <c r="E2673" s="84">
        <v>7210</v>
      </c>
      <c r="F2673" s="85">
        <v>22.6</v>
      </c>
      <c r="G2673" s="84" t="s">
        <v>514</v>
      </c>
      <c r="H2673" s="86" t="str">
        <f t="shared" si="164"/>
        <v/>
      </c>
      <c r="I2673" s="77" t="str">
        <f t="shared" si="165"/>
        <v/>
      </c>
      <c r="J2673" s="77" t="str">
        <f t="shared" si="166"/>
        <v/>
      </c>
      <c r="K2673" s="77">
        <f t="shared" si="167"/>
        <v>0</v>
      </c>
    </row>
    <row r="2674" spans="1:11" s="77" customFormat="1">
      <c r="A2674" s="82">
        <v>2016</v>
      </c>
      <c r="B2674" s="82">
        <v>52007</v>
      </c>
      <c r="C2674" s="83" t="s">
        <v>503</v>
      </c>
      <c r="D2674" s="83" t="s">
        <v>504</v>
      </c>
      <c r="E2674" s="84">
        <v>10331</v>
      </c>
      <c r="F2674" s="85">
        <v>25.265999999999998</v>
      </c>
      <c r="G2674" s="84">
        <v>302.3</v>
      </c>
      <c r="H2674" s="86">
        <f t="shared" si="164"/>
        <v>789072.66805799992</v>
      </c>
      <c r="I2674" s="77">
        <f t="shared" si="165"/>
        <v>10331</v>
      </c>
      <c r="J2674" s="77">
        <f t="shared" si="166"/>
        <v>261023.04599999997</v>
      </c>
      <c r="K2674" s="77">
        <f t="shared" si="167"/>
        <v>0</v>
      </c>
    </row>
    <row r="2675" spans="1:11" s="77" customFormat="1">
      <c r="A2675" s="82">
        <v>2016</v>
      </c>
      <c r="B2675" s="82">
        <v>52151</v>
      </c>
      <c r="C2675" s="83" t="s">
        <v>503</v>
      </c>
      <c r="D2675" s="83" t="s">
        <v>504</v>
      </c>
      <c r="E2675" s="84">
        <v>8056</v>
      </c>
      <c r="F2675" s="85">
        <v>26.4</v>
      </c>
      <c r="G2675" s="84" t="s">
        <v>514</v>
      </c>
      <c r="H2675" s="86" t="str">
        <f t="shared" si="164"/>
        <v/>
      </c>
      <c r="I2675" s="77" t="str">
        <f t="shared" si="165"/>
        <v/>
      </c>
      <c r="J2675" s="77" t="str">
        <f t="shared" si="166"/>
        <v/>
      </c>
      <c r="K2675" s="77">
        <f t="shared" si="167"/>
        <v>0</v>
      </c>
    </row>
    <row r="2676" spans="1:11" s="77" customFormat="1">
      <c r="A2676" s="82">
        <v>2016</v>
      </c>
      <c r="B2676" s="82">
        <v>54081</v>
      </c>
      <c r="C2676" s="83" t="s">
        <v>503</v>
      </c>
      <c r="D2676" s="83" t="s">
        <v>504</v>
      </c>
      <c r="E2676" s="84">
        <v>11257</v>
      </c>
      <c r="F2676" s="85">
        <v>25.35</v>
      </c>
      <c r="G2676" s="84" t="s">
        <v>514</v>
      </c>
      <c r="H2676" s="86" t="str">
        <f t="shared" si="164"/>
        <v/>
      </c>
      <c r="I2676" s="77" t="str">
        <f t="shared" si="165"/>
        <v/>
      </c>
      <c r="J2676" s="77" t="str">
        <f t="shared" si="166"/>
        <v/>
      </c>
      <c r="K2676" s="77">
        <f t="shared" si="167"/>
        <v>0</v>
      </c>
    </row>
    <row r="2677" spans="1:11" s="77" customFormat="1">
      <c r="A2677" s="82">
        <v>2016</v>
      </c>
      <c r="B2677" s="82">
        <v>54081</v>
      </c>
      <c r="C2677" s="83" t="s">
        <v>503</v>
      </c>
      <c r="D2677" s="83" t="s">
        <v>504</v>
      </c>
      <c r="E2677" s="84">
        <v>11136</v>
      </c>
      <c r="F2677" s="85">
        <v>26.05</v>
      </c>
      <c r="G2677" s="84" t="s">
        <v>514</v>
      </c>
      <c r="H2677" s="86" t="str">
        <f t="shared" si="164"/>
        <v/>
      </c>
      <c r="I2677" s="77" t="str">
        <f t="shared" si="165"/>
        <v/>
      </c>
      <c r="J2677" s="77" t="str">
        <f t="shared" si="166"/>
        <v/>
      </c>
      <c r="K2677" s="77">
        <f t="shared" si="167"/>
        <v>0</v>
      </c>
    </row>
    <row r="2678" spans="1:11" s="77" customFormat="1">
      <c r="A2678" s="82">
        <v>2016</v>
      </c>
      <c r="B2678" s="82">
        <v>54101</v>
      </c>
      <c r="C2678" s="83" t="s">
        <v>503</v>
      </c>
      <c r="D2678" s="83" t="s">
        <v>504</v>
      </c>
      <c r="E2678" s="84">
        <v>3348</v>
      </c>
      <c r="F2678" s="85">
        <v>25.042000000000002</v>
      </c>
      <c r="G2678" s="84" t="s">
        <v>514</v>
      </c>
      <c r="H2678" s="86" t="str">
        <f t="shared" si="164"/>
        <v/>
      </c>
      <c r="I2678" s="77" t="str">
        <f t="shared" si="165"/>
        <v/>
      </c>
      <c r="J2678" s="77" t="str">
        <f t="shared" si="166"/>
        <v/>
      </c>
      <c r="K2678" s="77">
        <f t="shared" si="167"/>
        <v>0</v>
      </c>
    </row>
    <row r="2679" spans="1:11" s="77" customFormat="1">
      <c r="A2679" s="82">
        <v>2016</v>
      </c>
      <c r="B2679" s="82">
        <v>54101</v>
      </c>
      <c r="C2679" s="83" t="s">
        <v>503</v>
      </c>
      <c r="D2679" s="83" t="s">
        <v>504</v>
      </c>
      <c r="E2679" s="84">
        <v>3272</v>
      </c>
      <c r="F2679" s="85">
        <v>24.905999999999999</v>
      </c>
      <c r="G2679" s="84" t="s">
        <v>514</v>
      </c>
      <c r="H2679" s="86" t="str">
        <f t="shared" si="164"/>
        <v/>
      </c>
      <c r="I2679" s="77" t="str">
        <f t="shared" si="165"/>
        <v/>
      </c>
      <c r="J2679" s="77" t="str">
        <f t="shared" si="166"/>
        <v/>
      </c>
      <c r="K2679" s="77">
        <f t="shared" si="167"/>
        <v>0</v>
      </c>
    </row>
    <row r="2680" spans="1:11" s="77" customFormat="1">
      <c r="A2680" s="82">
        <v>2016</v>
      </c>
      <c r="B2680" s="82">
        <v>54101</v>
      </c>
      <c r="C2680" s="83" t="s">
        <v>503</v>
      </c>
      <c r="D2680" s="83" t="s">
        <v>504</v>
      </c>
      <c r="E2680" s="84">
        <v>3307</v>
      </c>
      <c r="F2680" s="85">
        <v>25.052</v>
      </c>
      <c r="G2680" s="84" t="s">
        <v>514</v>
      </c>
      <c r="H2680" s="86" t="str">
        <f t="shared" si="164"/>
        <v/>
      </c>
      <c r="I2680" s="77" t="str">
        <f t="shared" si="165"/>
        <v/>
      </c>
      <c r="J2680" s="77" t="str">
        <f t="shared" si="166"/>
        <v/>
      </c>
      <c r="K2680" s="77">
        <f t="shared" si="167"/>
        <v>0</v>
      </c>
    </row>
    <row r="2681" spans="1:11" s="77" customFormat="1">
      <c r="A2681" s="82">
        <v>2016</v>
      </c>
      <c r="B2681" s="82">
        <v>54101</v>
      </c>
      <c r="C2681" s="83" t="s">
        <v>503</v>
      </c>
      <c r="D2681" s="83" t="s">
        <v>504</v>
      </c>
      <c r="E2681" s="84">
        <v>3354</v>
      </c>
      <c r="F2681" s="85">
        <v>24.652000000000001</v>
      </c>
      <c r="G2681" s="84" t="s">
        <v>514</v>
      </c>
      <c r="H2681" s="86" t="str">
        <f t="shared" si="164"/>
        <v/>
      </c>
      <c r="I2681" s="77" t="str">
        <f t="shared" si="165"/>
        <v/>
      </c>
      <c r="J2681" s="77" t="str">
        <f t="shared" si="166"/>
        <v/>
      </c>
      <c r="K2681" s="77">
        <f t="shared" si="167"/>
        <v>0</v>
      </c>
    </row>
    <row r="2682" spans="1:11" s="77" customFormat="1">
      <c r="A2682" s="82">
        <v>2016</v>
      </c>
      <c r="B2682" s="82">
        <v>54104</v>
      </c>
      <c r="C2682" s="83" t="s">
        <v>503</v>
      </c>
      <c r="D2682" s="83" t="s">
        <v>504</v>
      </c>
      <c r="E2682" s="84">
        <v>4606</v>
      </c>
      <c r="F2682" s="85">
        <v>24</v>
      </c>
      <c r="G2682" s="84" t="s">
        <v>514</v>
      </c>
      <c r="H2682" s="86" t="str">
        <f t="shared" si="164"/>
        <v/>
      </c>
      <c r="I2682" s="77" t="str">
        <f t="shared" si="165"/>
        <v/>
      </c>
      <c r="J2682" s="77" t="str">
        <f t="shared" si="166"/>
        <v/>
      </c>
      <c r="K2682" s="77">
        <f t="shared" si="167"/>
        <v>0</v>
      </c>
    </row>
    <row r="2683" spans="1:11" s="77" customFormat="1">
      <c r="A2683" s="82">
        <v>2016</v>
      </c>
      <c r="B2683" s="82">
        <v>54304</v>
      </c>
      <c r="C2683" s="83" t="s">
        <v>503</v>
      </c>
      <c r="D2683" s="83" t="s">
        <v>504</v>
      </c>
      <c r="E2683" s="84">
        <v>11829</v>
      </c>
      <c r="F2683" s="85">
        <v>24.62</v>
      </c>
      <c r="G2683" s="84" t="s">
        <v>514</v>
      </c>
      <c r="H2683" s="86" t="str">
        <f t="shared" si="164"/>
        <v/>
      </c>
      <c r="I2683" s="77" t="str">
        <f t="shared" si="165"/>
        <v/>
      </c>
      <c r="J2683" s="77" t="str">
        <f t="shared" si="166"/>
        <v/>
      </c>
      <c r="K2683" s="77">
        <f t="shared" si="167"/>
        <v>0</v>
      </c>
    </row>
    <row r="2684" spans="1:11" s="77" customFormat="1">
      <c r="A2684" s="82">
        <v>2016</v>
      </c>
      <c r="B2684" s="82">
        <v>54638</v>
      </c>
      <c r="C2684" s="83" t="s">
        <v>503</v>
      </c>
      <c r="D2684" s="83" t="s">
        <v>504</v>
      </c>
      <c r="E2684" s="84">
        <v>4604</v>
      </c>
      <c r="F2684" s="85">
        <v>24.08</v>
      </c>
      <c r="G2684" s="84" t="s">
        <v>514</v>
      </c>
      <c r="H2684" s="86" t="str">
        <f t="shared" si="164"/>
        <v/>
      </c>
      <c r="I2684" s="77" t="str">
        <f t="shared" si="165"/>
        <v/>
      </c>
      <c r="J2684" s="77" t="str">
        <f t="shared" si="166"/>
        <v/>
      </c>
      <c r="K2684" s="77">
        <f t="shared" si="167"/>
        <v>0</v>
      </c>
    </row>
    <row r="2685" spans="1:11" s="77" customFormat="1">
      <c r="A2685" s="82">
        <v>2016</v>
      </c>
      <c r="B2685" s="82">
        <v>54638</v>
      </c>
      <c r="C2685" s="83" t="s">
        <v>503</v>
      </c>
      <c r="D2685" s="83" t="s">
        <v>504</v>
      </c>
      <c r="E2685" s="84">
        <v>4464</v>
      </c>
      <c r="F2685" s="85">
        <v>24.9</v>
      </c>
      <c r="G2685" s="84" t="s">
        <v>514</v>
      </c>
      <c r="H2685" s="86" t="str">
        <f t="shared" si="164"/>
        <v/>
      </c>
      <c r="I2685" s="77" t="str">
        <f t="shared" si="165"/>
        <v/>
      </c>
      <c r="J2685" s="77" t="str">
        <f t="shared" si="166"/>
        <v/>
      </c>
      <c r="K2685" s="77">
        <f t="shared" si="167"/>
        <v>0</v>
      </c>
    </row>
    <row r="2686" spans="1:11" s="77" customFormat="1">
      <c r="A2686" s="82">
        <v>2016</v>
      </c>
      <c r="B2686" s="82">
        <v>54638</v>
      </c>
      <c r="C2686" s="83" t="s">
        <v>503</v>
      </c>
      <c r="D2686" s="83" t="s">
        <v>504</v>
      </c>
      <c r="E2686" s="84">
        <v>2792</v>
      </c>
      <c r="F2686" s="85">
        <v>26.05</v>
      </c>
      <c r="G2686" s="84" t="s">
        <v>514</v>
      </c>
      <c r="H2686" s="86" t="str">
        <f t="shared" si="164"/>
        <v/>
      </c>
      <c r="I2686" s="77" t="str">
        <f t="shared" si="165"/>
        <v/>
      </c>
      <c r="J2686" s="77" t="str">
        <f t="shared" si="166"/>
        <v/>
      </c>
      <c r="K2686" s="77">
        <f t="shared" si="167"/>
        <v>0</v>
      </c>
    </row>
    <row r="2687" spans="1:11" s="77" customFormat="1">
      <c r="A2687" s="82">
        <v>2016</v>
      </c>
      <c r="B2687" s="82">
        <v>55076</v>
      </c>
      <c r="C2687" s="83" t="s">
        <v>512</v>
      </c>
      <c r="D2687" s="83" t="s">
        <v>504</v>
      </c>
      <c r="E2687" s="84">
        <v>272573</v>
      </c>
      <c r="F2687" s="85">
        <v>10.58</v>
      </c>
      <c r="G2687" s="84" t="s">
        <v>514</v>
      </c>
      <c r="H2687" s="86" t="str">
        <f t="shared" si="164"/>
        <v/>
      </c>
      <c r="I2687" s="77" t="str">
        <f t="shared" si="165"/>
        <v/>
      </c>
      <c r="J2687" s="77" t="str">
        <f t="shared" si="166"/>
        <v/>
      </c>
      <c r="K2687" s="77">
        <f t="shared" si="167"/>
        <v>1</v>
      </c>
    </row>
    <row r="2688" spans="1:11" s="77" customFormat="1">
      <c r="A2688" s="82">
        <v>2016</v>
      </c>
      <c r="B2688" s="82">
        <v>55856</v>
      </c>
      <c r="C2688" s="83" t="s">
        <v>503</v>
      </c>
      <c r="D2688" s="83" t="s">
        <v>504</v>
      </c>
      <c r="E2688" s="84">
        <v>567545</v>
      </c>
      <c r="F2688" s="85">
        <v>16.809999999999999</v>
      </c>
      <c r="G2688" s="84" t="s">
        <v>514</v>
      </c>
      <c r="H2688" s="86" t="str">
        <f t="shared" si="164"/>
        <v/>
      </c>
      <c r="I2688" s="77" t="str">
        <f t="shared" si="165"/>
        <v/>
      </c>
      <c r="J2688" s="77" t="str">
        <f t="shared" si="166"/>
        <v/>
      </c>
      <c r="K2688" s="77">
        <f t="shared" si="167"/>
        <v>0</v>
      </c>
    </row>
    <row r="2689" spans="1:11" s="77" customFormat="1">
      <c r="A2689" s="82">
        <v>2016</v>
      </c>
      <c r="B2689" s="82">
        <v>56068</v>
      </c>
      <c r="C2689" s="83" t="s">
        <v>503</v>
      </c>
      <c r="D2689" s="83" t="s">
        <v>504</v>
      </c>
      <c r="E2689" s="84">
        <v>93277</v>
      </c>
      <c r="F2689" s="85">
        <v>26.04</v>
      </c>
      <c r="G2689" s="84">
        <v>277.10000000000002</v>
      </c>
      <c r="H2689" s="86">
        <f t="shared" si="164"/>
        <v>6730573.5646799998</v>
      </c>
      <c r="I2689" s="77">
        <f t="shared" si="165"/>
        <v>93277</v>
      </c>
      <c r="J2689" s="77">
        <f t="shared" si="166"/>
        <v>2428933.08</v>
      </c>
      <c r="K2689" s="77">
        <f t="shared" si="167"/>
        <v>0</v>
      </c>
    </row>
    <row r="2690" spans="1:11" s="77" customFormat="1">
      <c r="A2690" s="82">
        <v>2016</v>
      </c>
      <c r="B2690" s="82">
        <v>56068</v>
      </c>
      <c r="C2690" s="83" t="s">
        <v>513</v>
      </c>
      <c r="D2690" s="83" t="s">
        <v>504</v>
      </c>
      <c r="E2690" s="84">
        <v>193413</v>
      </c>
      <c r="F2690" s="85">
        <v>17.57</v>
      </c>
      <c r="G2690" s="84">
        <v>207.4</v>
      </c>
      <c r="H2690" s="86">
        <f t="shared" si="164"/>
        <v>7048004.5343399998</v>
      </c>
      <c r="I2690" s="77">
        <f t="shared" si="165"/>
        <v>193413</v>
      </c>
      <c r="J2690" s="77">
        <f t="shared" si="166"/>
        <v>3398266.41</v>
      </c>
      <c r="K2690" s="77">
        <f t="shared" si="167"/>
        <v>0</v>
      </c>
    </row>
    <row r="2691" spans="1:11" s="77" customFormat="1">
      <c r="A2691" s="82">
        <v>2016</v>
      </c>
      <c r="B2691" s="82">
        <v>56163</v>
      </c>
      <c r="C2691" s="83" t="s">
        <v>503</v>
      </c>
      <c r="D2691" s="83" t="s">
        <v>504</v>
      </c>
      <c r="E2691" s="84">
        <v>19609</v>
      </c>
      <c r="F2691" s="85">
        <v>23.47</v>
      </c>
      <c r="G2691" s="84" t="s">
        <v>514</v>
      </c>
      <c r="H2691" s="86" t="str">
        <f t="shared" si="164"/>
        <v/>
      </c>
      <c r="I2691" s="77" t="str">
        <f t="shared" si="165"/>
        <v/>
      </c>
      <c r="J2691" s="77" t="str">
        <f t="shared" si="166"/>
        <v/>
      </c>
      <c r="K2691" s="77">
        <f t="shared" si="167"/>
        <v>0</v>
      </c>
    </row>
    <row r="2692" spans="1:11" s="77" customFormat="1">
      <c r="A2692" s="82">
        <v>2016</v>
      </c>
      <c r="B2692" s="82">
        <v>56224</v>
      </c>
      <c r="C2692" s="83" t="s">
        <v>513</v>
      </c>
      <c r="D2692" s="83" t="s">
        <v>504</v>
      </c>
      <c r="E2692" s="84">
        <v>14750</v>
      </c>
      <c r="F2692" s="85">
        <v>18</v>
      </c>
      <c r="G2692" s="84" t="s">
        <v>514</v>
      </c>
      <c r="H2692" s="86" t="str">
        <f t="shared" si="164"/>
        <v/>
      </c>
      <c r="I2692" s="77" t="str">
        <f t="shared" si="165"/>
        <v/>
      </c>
      <c r="J2692" s="77" t="str">
        <f t="shared" si="166"/>
        <v/>
      </c>
      <c r="K2692" s="77">
        <f t="shared" si="167"/>
        <v>0</v>
      </c>
    </row>
    <row r="2693" spans="1:11" s="77" customFormat="1">
      <c r="A2693" s="82">
        <v>2016</v>
      </c>
      <c r="B2693" s="82">
        <v>56319</v>
      </c>
      <c r="C2693" s="83" t="s">
        <v>513</v>
      </c>
      <c r="D2693" s="83" t="s">
        <v>504</v>
      </c>
      <c r="E2693" s="84">
        <v>43154</v>
      </c>
      <c r="F2693" s="85">
        <v>16.22</v>
      </c>
      <c r="G2693" s="84">
        <v>102.7</v>
      </c>
      <c r="H2693" s="86">
        <f t="shared" si="164"/>
        <v>718856.74276000005</v>
      </c>
      <c r="I2693" s="77">
        <f t="shared" si="165"/>
        <v>43154</v>
      </c>
      <c r="J2693" s="77">
        <f t="shared" si="166"/>
        <v>699957.88</v>
      </c>
      <c r="K2693" s="77">
        <f t="shared" si="167"/>
        <v>0</v>
      </c>
    </row>
    <row r="2694" spans="1:11" s="77" customFormat="1">
      <c r="A2694" s="82">
        <v>2016</v>
      </c>
      <c r="B2694" s="82">
        <v>56456</v>
      </c>
      <c r="C2694" s="83" t="s">
        <v>513</v>
      </c>
      <c r="D2694" s="83" t="s">
        <v>504</v>
      </c>
      <c r="E2694" s="84">
        <v>82535</v>
      </c>
      <c r="F2694" s="85">
        <v>17.8</v>
      </c>
      <c r="G2694" s="84" t="s">
        <v>514</v>
      </c>
      <c r="H2694" s="86" t="str">
        <f t="shared" si="164"/>
        <v/>
      </c>
      <c r="I2694" s="77" t="str">
        <f t="shared" si="165"/>
        <v/>
      </c>
      <c r="J2694" s="77" t="str">
        <f t="shared" si="166"/>
        <v/>
      </c>
      <c r="K2694" s="77">
        <f t="shared" si="167"/>
        <v>0</v>
      </c>
    </row>
    <row r="2695" spans="1:11" s="77" customFormat="1">
      <c r="A2695" s="82">
        <v>2016</v>
      </c>
      <c r="B2695" s="82">
        <v>56456</v>
      </c>
      <c r="C2695" s="83" t="s">
        <v>513</v>
      </c>
      <c r="D2695" s="83" t="s">
        <v>504</v>
      </c>
      <c r="E2695" s="84">
        <v>65824</v>
      </c>
      <c r="F2695" s="85">
        <v>18</v>
      </c>
      <c r="G2695" s="84" t="s">
        <v>514</v>
      </c>
      <c r="H2695" s="86" t="str">
        <f t="shared" ref="H2695:H2758" si="168">IF(I2695="","",G2695/100*F2695*E2695)</f>
        <v/>
      </c>
      <c r="I2695" s="77" t="str">
        <f t="shared" ref="I2695:I2758" si="169">IF(OR(G2695=".",F2695=".",E2695="."),"",E2695)</f>
        <v/>
      </c>
      <c r="J2695" s="77" t="str">
        <f t="shared" ref="J2695:J2758" si="170">IF(I2695="","",F2695*I2695)</f>
        <v/>
      </c>
      <c r="K2695" s="77">
        <f t="shared" ref="K2695:K2758" si="171">IF(C2695="LIG",1,0)</f>
        <v>0</v>
      </c>
    </row>
    <row r="2696" spans="1:11" s="77" customFormat="1">
      <c r="A2696" s="82">
        <v>2016</v>
      </c>
      <c r="B2696" s="82">
        <v>56564</v>
      </c>
      <c r="C2696" s="83" t="s">
        <v>513</v>
      </c>
      <c r="D2696" s="83" t="s">
        <v>504</v>
      </c>
      <c r="E2696" s="84">
        <v>16347</v>
      </c>
      <c r="F2696" s="85">
        <v>17.765999999999998</v>
      </c>
      <c r="G2696" s="84">
        <v>212.7</v>
      </c>
      <c r="H2696" s="86">
        <f t="shared" si="168"/>
        <v>617725.04585399991</v>
      </c>
      <c r="I2696" s="77">
        <f t="shared" si="169"/>
        <v>16347</v>
      </c>
      <c r="J2696" s="77">
        <f t="shared" si="170"/>
        <v>290420.80199999997</v>
      </c>
      <c r="K2696" s="77">
        <f t="shared" si="171"/>
        <v>0</v>
      </c>
    </row>
    <row r="2697" spans="1:11" s="77" customFormat="1">
      <c r="A2697" s="82">
        <v>2016</v>
      </c>
      <c r="B2697" s="82">
        <v>56564</v>
      </c>
      <c r="C2697" s="83" t="s">
        <v>513</v>
      </c>
      <c r="D2697" s="83" t="s">
        <v>504</v>
      </c>
      <c r="E2697" s="84">
        <v>98142</v>
      </c>
      <c r="F2697" s="85">
        <v>17.962</v>
      </c>
      <c r="G2697" s="84">
        <v>216</v>
      </c>
      <c r="H2697" s="86">
        <f t="shared" si="168"/>
        <v>3807705.4646400004</v>
      </c>
      <c r="I2697" s="77">
        <f t="shared" si="169"/>
        <v>98142</v>
      </c>
      <c r="J2697" s="77">
        <f t="shared" si="170"/>
        <v>1762826.6040000001</v>
      </c>
      <c r="K2697" s="77">
        <f t="shared" si="171"/>
        <v>0</v>
      </c>
    </row>
    <row r="2698" spans="1:11" s="77" customFormat="1">
      <c r="A2698" s="82">
        <v>2016</v>
      </c>
      <c r="B2698" s="82">
        <v>56564</v>
      </c>
      <c r="C2698" s="83" t="s">
        <v>513</v>
      </c>
      <c r="D2698" s="83" t="s">
        <v>504</v>
      </c>
      <c r="E2698" s="84">
        <v>49497</v>
      </c>
      <c r="F2698" s="85">
        <v>17.956</v>
      </c>
      <c r="G2698" s="84">
        <v>213.7</v>
      </c>
      <c r="H2698" s="86">
        <f t="shared" si="168"/>
        <v>1899297.4980840001</v>
      </c>
      <c r="I2698" s="77">
        <f t="shared" si="169"/>
        <v>49497</v>
      </c>
      <c r="J2698" s="77">
        <f t="shared" si="170"/>
        <v>888768.13199999998</v>
      </c>
      <c r="K2698" s="77">
        <f t="shared" si="171"/>
        <v>0</v>
      </c>
    </row>
    <row r="2699" spans="1:11" s="77" customFormat="1">
      <c r="A2699" s="82">
        <v>2016</v>
      </c>
      <c r="B2699" s="82">
        <v>56609</v>
      </c>
      <c r="C2699" s="83" t="s">
        <v>513</v>
      </c>
      <c r="D2699" s="83" t="s">
        <v>504</v>
      </c>
      <c r="E2699" s="84">
        <v>40581</v>
      </c>
      <c r="F2699" s="85">
        <v>16.062000000000001</v>
      </c>
      <c r="G2699" s="84">
        <v>144</v>
      </c>
      <c r="H2699" s="86">
        <f t="shared" si="168"/>
        <v>938609.31168000004</v>
      </c>
      <c r="I2699" s="77">
        <f t="shared" si="169"/>
        <v>40581</v>
      </c>
      <c r="J2699" s="77">
        <f t="shared" si="170"/>
        <v>651812.022</v>
      </c>
      <c r="K2699" s="77">
        <f t="shared" si="171"/>
        <v>0</v>
      </c>
    </row>
    <row r="2700" spans="1:11" s="77" customFormat="1">
      <c r="A2700" s="82">
        <v>2016</v>
      </c>
      <c r="B2700" s="82">
        <v>56671</v>
      </c>
      <c r="C2700" s="83" t="s">
        <v>503</v>
      </c>
      <c r="D2700" s="83" t="s">
        <v>504</v>
      </c>
      <c r="E2700" s="84">
        <v>157048</v>
      </c>
      <c r="F2700" s="85">
        <v>22.8</v>
      </c>
      <c r="G2700" s="84" t="s">
        <v>514</v>
      </c>
      <c r="H2700" s="86" t="str">
        <f t="shared" si="168"/>
        <v/>
      </c>
      <c r="I2700" s="77" t="str">
        <f t="shared" si="169"/>
        <v/>
      </c>
      <c r="J2700" s="77" t="str">
        <f t="shared" si="170"/>
        <v/>
      </c>
      <c r="K2700" s="77">
        <f t="shared" si="171"/>
        <v>0</v>
      </c>
    </row>
    <row r="2701" spans="1:11" s="77" customFormat="1">
      <c r="A2701" s="82">
        <v>2016</v>
      </c>
      <c r="B2701" s="82">
        <v>56786</v>
      </c>
      <c r="C2701" s="83" t="s">
        <v>512</v>
      </c>
      <c r="D2701" s="83" t="s">
        <v>504</v>
      </c>
      <c r="E2701" s="84">
        <v>29906</v>
      </c>
      <c r="F2701" s="85">
        <v>13.8</v>
      </c>
      <c r="G2701" s="84">
        <v>249</v>
      </c>
      <c r="H2701" s="86">
        <f t="shared" si="168"/>
        <v>1027629.9720000001</v>
      </c>
      <c r="I2701" s="77">
        <f t="shared" si="169"/>
        <v>29906</v>
      </c>
      <c r="J2701" s="77">
        <f t="shared" si="170"/>
        <v>412702.80000000005</v>
      </c>
      <c r="K2701" s="77">
        <f t="shared" si="171"/>
        <v>1</v>
      </c>
    </row>
    <row r="2702" spans="1:11" s="77" customFormat="1">
      <c r="A2702" s="82">
        <v>2016</v>
      </c>
      <c r="B2702" s="82">
        <v>56808</v>
      </c>
      <c r="C2702" s="83" t="s">
        <v>503</v>
      </c>
      <c r="D2702" s="83" t="s">
        <v>504</v>
      </c>
      <c r="E2702" s="84">
        <v>225960</v>
      </c>
      <c r="F2702" s="85">
        <v>16.225000000000001</v>
      </c>
      <c r="G2702" s="84">
        <v>256.39999999999998</v>
      </c>
      <c r="H2702" s="86">
        <f t="shared" si="168"/>
        <v>9400139.3639999982</v>
      </c>
      <c r="I2702" s="77">
        <f t="shared" si="169"/>
        <v>225960</v>
      </c>
      <c r="J2702" s="77">
        <f t="shared" si="170"/>
        <v>3666201.0000000005</v>
      </c>
      <c r="K2702" s="77">
        <f t="shared" si="171"/>
        <v>0</v>
      </c>
    </row>
    <row r="2703" spans="1:11" s="77" customFormat="1">
      <c r="A2703" s="82">
        <v>2016</v>
      </c>
      <c r="B2703" s="82">
        <v>3</v>
      </c>
      <c r="C2703" s="83" t="s">
        <v>503</v>
      </c>
      <c r="D2703" s="83" t="s">
        <v>504</v>
      </c>
      <c r="E2703" s="84">
        <v>255373</v>
      </c>
      <c r="F2703" s="85">
        <v>21.25</v>
      </c>
      <c r="G2703" s="84">
        <v>331.9</v>
      </c>
      <c r="H2703" s="86">
        <f t="shared" si="168"/>
        <v>18011138.473749999</v>
      </c>
      <c r="I2703" s="77">
        <f t="shared" si="169"/>
        <v>255373</v>
      </c>
      <c r="J2703" s="77">
        <f t="shared" si="170"/>
        <v>5426676.25</v>
      </c>
      <c r="K2703" s="77">
        <f t="shared" si="171"/>
        <v>0</v>
      </c>
    </row>
    <row r="2704" spans="1:11" s="77" customFormat="1">
      <c r="A2704" s="82">
        <v>2016</v>
      </c>
      <c r="B2704" s="82">
        <v>8</v>
      </c>
      <c r="C2704" s="83" t="s">
        <v>503</v>
      </c>
      <c r="D2704" s="83" t="s">
        <v>504</v>
      </c>
      <c r="E2704" s="84">
        <v>177609</v>
      </c>
      <c r="F2704" s="85">
        <v>23.786000000000001</v>
      </c>
      <c r="G2704" s="84">
        <v>381.9</v>
      </c>
      <c r="H2704" s="86">
        <f t="shared" si="168"/>
        <v>16133776.707006</v>
      </c>
      <c r="I2704" s="77">
        <f t="shared" si="169"/>
        <v>177609</v>
      </c>
      <c r="J2704" s="77">
        <f t="shared" si="170"/>
        <v>4224607.6740000006</v>
      </c>
      <c r="K2704" s="77">
        <f t="shared" si="171"/>
        <v>0</v>
      </c>
    </row>
    <row r="2705" spans="1:11" s="77" customFormat="1">
      <c r="A2705" s="82">
        <v>2016</v>
      </c>
      <c r="B2705" s="82">
        <v>8</v>
      </c>
      <c r="C2705" s="83" t="s">
        <v>503</v>
      </c>
      <c r="D2705" s="83" t="s">
        <v>504</v>
      </c>
      <c r="E2705" s="84">
        <v>1380</v>
      </c>
      <c r="F2705" s="85">
        <v>23.786000000000001</v>
      </c>
      <c r="G2705" s="84">
        <v>371.2</v>
      </c>
      <c r="H2705" s="86">
        <f t="shared" si="168"/>
        <v>121845.21216000001</v>
      </c>
      <c r="I2705" s="77">
        <f t="shared" si="169"/>
        <v>1380</v>
      </c>
      <c r="J2705" s="77">
        <f t="shared" si="170"/>
        <v>32824.68</v>
      </c>
      <c r="K2705" s="77">
        <f t="shared" si="171"/>
        <v>0</v>
      </c>
    </row>
    <row r="2706" spans="1:11" s="77" customFormat="1">
      <c r="A2706" s="82">
        <v>2016</v>
      </c>
      <c r="B2706" s="82">
        <v>26</v>
      </c>
      <c r="C2706" s="83" t="s">
        <v>503</v>
      </c>
      <c r="D2706" s="83" t="s">
        <v>504</v>
      </c>
      <c r="E2706" s="84">
        <v>21027</v>
      </c>
      <c r="F2706" s="85">
        <v>23.292000000000002</v>
      </c>
      <c r="G2706" s="84">
        <v>269.10000000000002</v>
      </c>
      <c r="H2706" s="86">
        <f t="shared" si="168"/>
        <v>1317946.5388440001</v>
      </c>
      <c r="I2706" s="77">
        <f t="shared" si="169"/>
        <v>21027</v>
      </c>
      <c r="J2706" s="77">
        <f t="shared" si="170"/>
        <v>489760.88400000002</v>
      </c>
      <c r="K2706" s="77">
        <f t="shared" si="171"/>
        <v>0</v>
      </c>
    </row>
    <row r="2707" spans="1:11" s="77" customFormat="1">
      <c r="A2707" s="82">
        <v>2016</v>
      </c>
      <c r="B2707" s="82">
        <v>26</v>
      </c>
      <c r="C2707" s="83" t="s">
        <v>503</v>
      </c>
      <c r="D2707" s="83" t="s">
        <v>504</v>
      </c>
      <c r="E2707" s="84">
        <v>31729</v>
      </c>
      <c r="F2707" s="85">
        <v>23.736000000000001</v>
      </c>
      <c r="G2707" s="84">
        <v>270.89999999999998</v>
      </c>
      <c r="H2707" s="86">
        <f t="shared" si="168"/>
        <v>2040200.8446959998</v>
      </c>
      <c r="I2707" s="77">
        <f t="shared" si="169"/>
        <v>31729</v>
      </c>
      <c r="J2707" s="77">
        <f t="shared" si="170"/>
        <v>753119.54399999999</v>
      </c>
      <c r="K2707" s="77">
        <f t="shared" si="171"/>
        <v>0</v>
      </c>
    </row>
    <row r="2708" spans="1:11" s="77" customFormat="1">
      <c r="A2708" s="82">
        <v>2016</v>
      </c>
      <c r="B2708" s="82">
        <v>51</v>
      </c>
      <c r="C2708" s="83" t="s">
        <v>512</v>
      </c>
      <c r="D2708" s="83" t="s">
        <v>504</v>
      </c>
      <c r="E2708" s="84">
        <v>10327</v>
      </c>
      <c r="F2708" s="85">
        <v>14.143000000000001</v>
      </c>
      <c r="G2708" s="84">
        <v>335.9</v>
      </c>
      <c r="H2708" s="86">
        <f t="shared" si="168"/>
        <v>490597.94219900004</v>
      </c>
      <c r="I2708" s="77">
        <f t="shared" si="169"/>
        <v>10327</v>
      </c>
      <c r="J2708" s="77">
        <f t="shared" si="170"/>
        <v>146054.761</v>
      </c>
      <c r="K2708" s="77">
        <f t="shared" si="171"/>
        <v>1</v>
      </c>
    </row>
    <row r="2709" spans="1:11" s="77" customFormat="1">
      <c r="A2709" s="82">
        <v>2016</v>
      </c>
      <c r="B2709" s="82">
        <v>51</v>
      </c>
      <c r="C2709" s="83" t="s">
        <v>512</v>
      </c>
      <c r="D2709" s="83" t="s">
        <v>504</v>
      </c>
      <c r="E2709" s="84">
        <v>5789</v>
      </c>
      <c r="F2709" s="85">
        <v>13.887</v>
      </c>
      <c r="G2709" s="84">
        <v>342.1</v>
      </c>
      <c r="H2709" s="86">
        <f t="shared" si="168"/>
        <v>275020.49490300001</v>
      </c>
      <c r="I2709" s="77">
        <f t="shared" si="169"/>
        <v>5789</v>
      </c>
      <c r="J2709" s="77">
        <f t="shared" si="170"/>
        <v>80391.843000000008</v>
      </c>
      <c r="K2709" s="77">
        <f t="shared" si="171"/>
        <v>1</v>
      </c>
    </row>
    <row r="2710" spans="1:11" s="77" customFormat="1">
      <c r="A2710" s="82">
        <v>2016</v>
      </c>
      <c r="B2710" s="82">
        <v>56</v>
      </c>
      <c r="C2710" s="83" t="s">
        <v>503</v>
      </c>
      <c r="D2710" s="83" t="s">
        <v>504</v>
      </c>
      <c r="E2710" s="84">
        <v>25170</v>
      </c>
      <c r="F2710" s="85">
        <v>23.001999999999999</v>
      </c>
      <c r="G2710" s="84">
        <v>284.89999999999998</v>
      </c>
      <c r="H2710" s="86">
        <f t="shared" si="168"/>
        <v>1649458.0086599998</v>
      </c>
      <c r="I2710" s="77">
        <f t="shared" si="169"/>
        <v>25170</v>
      </c>
      <c r="J2710" s="77">
        <f t="shared" si="170"/>
        <v>578960.34</v>
      </c>
      <c r="K2710" s="77">
        <f t="shared" si="171"/>
        <v>0</v>
      </c>
    </row>
    <row r="2711" spans="1:11" s="77" customFormat="1">
      <c r="A2711" s="82">
        <v>2016</v>
      </c>
      <c r="B2711" s="82">
        <v>56</v>
      </c>
      <c r="C2711" s="83" t="s">
        <v>503</v>
      </c>
      <c r="D2711" s="83" t="s">
        <v>504</v>
      </c>
      <c r="E2711" s="84">
        <v>9154</v>
      </c>
      <c r="F2711" s="85">
        <v>23.047999999999998</v>
      </c>
      <c r="G2711" s="84">
        <v>277.8</v>
      </c>
      <c r="H2711" s="86">
        <f t="shared" si="168"/>
        <v>586106.30697599996</v>
      </c>
      <c r="I2711" s="77">
        <f t="shared" si="169"/>
        <v>9154</v>
      </c>
      <c r="J2711" s="77">
        <f t="shared" si="170"/>
        <v>210981.39199999999</v>
      </c>
      <c r="K2711" s="77">
        <f t="shared" si="171"/>
        <v>0</v>
      </c>
    </row>
    <row r="2712" spans="1:11" s="77" customFormat="1">
      <c r="A2712" s="82">
        <v>2016</v>
      </c>
      <c r="B2712" s="82">
        <v>60</v>
      </c>
      <c r="C2712" s="83" t="s">
        <v>513</v>
      </c>
      <c r="D2712" s="83" t="s">
        <v>504</v>
      </c>
      <c r="E2712" s="84">
        <v>8095</v>
      </c>
      <c r="F2712" s="85">
        <v>16.41</v>
      </c>
      <c r="G2712" s="84">
        <v>156.69999999999999</v>
      </c>
      <c r="H2712" s="86">
        <f t="shared" si="168"/>
        <v>208158.63464999999</v>
      </c>
      <c r="I2712" s="77">
        <f t="shared" si="169"/>
        <v>8095</v>
      </c>
      <c r="J2712" s="77">
        <f t="shared" si="170"/>
        <v>132838.95000000001</v>
      </c>
      <c r="K2712" s="77">
        <f t="shared" si="171"/>
        <v>0</v>
      </c>
    </row>
    <row r="2713" spans="1:11" s="77" customFormat="1">
      <c r="A2713" s="82">
        <v>2016</v>
      </c>
      <c r="B2713" s="82">
        <v>87</v>
      </c>
      <c r="C2713" s="83" t="s">
        <v>513</v>
      </c>
      <c r="D2713" s="83" t="s">
        <v>504</v>
      </c>
      <c r="E2713" s="84">
        <v>81281</v>
      </c>
      <c r="F2713" s="85">
        <v>18.54</v>
      </c>
      <c r="G2713" s="84">
        <v>200</v>
      </c>
      <c r="H2713" s="86">
        <f t="shared" si="168"/>
        <v>3013899.48</v>
      </c>
      <c r="I2713" s="77">
        <f t="shared" si="169"/>
        <v>81281</v>
      </c>
      <c r="J2713" s="77">
        <f t="shared" si="170"/>
        <v>1506949.74</v>
      </c>
      <c r="K2713" s="77">
        <f t="shared" si="171"/>
        <v>0</v>
      </c>
    </row>
    <row r="2714" spans="1:11" s="77" customFormat="1">
      <c r="A2714" s="82">
        <v>2016</v>
      </c>
      <c r="B2714" s="82">
        <v>108</v>
      </c>
      <c r="C2714" s="83" t="s">
        <v>513</v>
      </c>
      <c r="D2714" s="83" t="s">
        <v>504</v>
      </c>
      <c r="E2714" s="84">
        <v>15020</v>
      </c>
      <c r="F2714" s="85">
        <v>17.559999999999999</v>
      </c>
      <c r="G2714" s="84">
        <v>141.9</v>
      </c>
      <c r="H2714" s="86">
        <f t="shared" si="168"/>
        <v>374262.95279999997</v>
      </c>
      <c r="I2714" s="77">
        <f t="shared" si="169"/>
        <v>15020</v>
      </c>
      <c r="J2714" s="77">
        <f t="shared" si="170"/>
        <v>263751.19999999995</v>
      </c>
      <c r="K2714" s="77">
        <f t="shared" si="171"/>
        <v>0</v>
      </c>
    </row>
    <row r="2715" spans="1:11" s="77" customFormat="1">
      <c r="A2715" s="82">
        <v>2016</v>
      </c>
      <c r="B2715" s="82">
        <v>108</v>
      </c>
      <c r="C2715" s="83" t="s">
        <v>513</v>
      </c>
      <c r="D2715" s="83" t="s">
        <v>504</v>
      </c>
      <c r="E2715" s="84">
        <v>30214</v>
      </c>
      <c r="F2715" s="85">
        <v>17.940000000000001</v>
      </c>
      <c r="G2715" s="84">
        <v>133.6</v>
      </c>
      <c r="H2715" s="86">
        <f t="shared" si="168"/>
        <v>724164.31776000001</v>
      </c>
      <c r="I2715" s="77">
        <f t="shared" si="169"/>
        <v>30214</v>
      </c>
      <c r="J2715" s="77">
        <f t="shared" si="170"/>
        <v>542039.16</v>
      </c>
      <c r="K2715" s="77">
        <f t="shared" si="171"/>
        <v>0</v>
      </c>
    </row>
    <row r="2716" spans="1:11" s="77" customFormat="1">
      <c r="A2716" s="82">
        <v>2016</v>
      </c>
      <c r="B2716" s="82">
        <v>108</v>
      </c>
      <c r="C2716" s="83" t="s">
        <v>513</v>
      </c>
      <c r="D2716" s="83" t="s">
        <v>504</v>
      </c>
      <c r="E2716" s="84">
        <v>29999</v>
      </c>
      <c r="F2716" s="85">
        <v>17.64</v>
      </c>
      <c r="G2716" s="84">
        <v>135.9</v>
      </c>
      <c r="H2716" s="86">
        <f t="shared" si="168"/>
        <v>719158.82724000001</v>
      </c>
      <c r="I2716" s="77">
        <f t="shared" si="169"/>
        <v>29999</v>
      </c>
      <c r="J2716" s="77">
        <f t="shared" si="170"/>
        <v>529182.36</v>
      </c>
      <c r="K2716" s="77">
        <f t="shared" si="171"/>
        <v>0</v>
      </c>
    </row>
    <row r="2717" spans="1:11" s="77" customFormat="1">
      <c r="A2717" s="82">
        <v>2016</v>
      </c>
      <c r="B2717" s="82">
        <v>108</v>
      </c>
      <c r="C2717" s="83" t="s">
        <v>513</v>
      </c>
      <c r="D2717" s="83" t="s">
        <v>504</v>
      </c>
      <c r="E2717" s="84">
        <v>29905</v>
      </c>
      <c r="F2717" s="85">
        <v>17.670000000000002</v>
      </c>
      <c r="G2717" s="84">
        <v>141.19999999999999</v>
      </c>
      <c r="H2717" s="86">
        <f t="shared" si="168"/>
        <v>746130.94620000001</v>
      </c>
      <c r="I2717" s="77">
        <f t="shared" si="169"/>
        <v>29905</v>
      </c>
      <c r="J2717" s="77">
        <f t="shared" si="170"/>
        <v>528421.35000000009</v>
      </c>
      <c r="K2717" s="77">
        <f t="shared" si="171"/>
        <v>0</v>
      </c>
    </row>
    <row r="2718" spans="1:11" s="77" customFormat="1">
      <c r="A2718" s="82">
        <v>2016</v>
      </c>
      <c r="B2718" s="82">
        <v>113</v>
      </c>
      <c r="C2718" s="83" t="s">
        <v>513</v>
      </c>
      <c r="D2718" s="83" t="s">
        <v>504</v>
      </c>
      <c r="E2718" s="84">
        <v>75733</v>
      </c>
      <c r="F2718" s="85">
        <v>18.64</v>
      </c>
      <c r="G2718" s="84">
        <v>213</v>
      </c>
      <c r="H2718" s="86">
        <f t="shared" si="168"/>
        <v>3006842.4456000002</v>
      </c>
      <c r="I2718" s="77">
        <f t="shared" si="169"/>
        <v>75733</v>
      </c>
      <c r="J2718" s="77">
        <f t="shared" si="170"/>
        <v>1411663.12</v>
      </c>
      <c r="K2718" s="77">
        <f t="shared" si="171"/>
        <v>0</v>
      </c>
    </row>
    <row r="2719" spans="1:11" s="77" customFormat="1">
      <c r="A2719" s="82">
        <v>2016</v>
      </c>
      <c r="B2719" s="82">
        <v>130</v>
      </c>
      <c r="C2719" s="83" t="s">
        <v>503</v>
      </c>
      <c r="D2719" s="83" t="s">
        <v>504</v>
      </c>
      <c r="E2719" s="84">
        <v>104667</v>
      </c>
      <c r="F2719" s="85">
        <v>25.88</v>
      </c>
      <c r="G2719" s="84">
        <v>326.3</v>
      </c>
      <c r="H2719" s="86">
        <f t="shared" si="168"/>
        <v>8838755.5354800001</v>
      </c>
      <c r="I2719" s="77">
        <f t="shared" si="169"/>
        <v>104667</v>
      </c>
      <c r="J2719" s="77">
        <f t="shared" si="170"/>
        <v>2708781.96</v>
      </c>
      <c r="K2719" s="77">
        <f t="shared" si="171"/>
        <v>0</v>
      </c>
    </row>
    <row r="2720" spans="1:11" s="77" customFormat="1">
      <c r="A2720" s="82">
        <v>2016</v>
      </c>
      <c r="B2720" s="82">
        <v>130</v>
      </c>
      <c r="C2720" s="83" t="s">
        <v>503</v>
      </c>
      <c r="D2720" s="83" t="s">
        <v>504</v>
      </c>
      <c r="E2720" s="84">
        <v>39002</v>
      </c>
      <c r="F2720" s="85">
        <v>24.86</v>
      </c>
      <c r="G2720" s="84">
        <v>313</v>
      </c>
      <c r="H2720" s="86">
        <f t="shared" si="168"/>
        <v>3034815.8235999998</v>
      </c>
      <c r="I2720" s="77">
        <f t="shared" si="169"/>
        <v>39002</v>
      </c>
      <c r="J2720" s="77">
        <f t="shared" si="170"/>
        <v>969589.72</v>
      </c>
      <c r="K2720" s="77">
        <f t="shared" si="171"/>
        <v>0</v>
      </c>
    </row>
    <row r="2721" spans="1:11" s="77" customFormat="1">
      <c r="A2721" s="82">
        <v>2016</v>
      </c>
      <c r="B2721" s="82">
        <v>130</v>
      </c>
      <c r="C2721" s="83" t="s">
        <v>503</v>
      </c>
      <c r="D2721" s="83" t="s">
        <v>504</v>
      </c>
      <c r="E2721" s="84">
        <v>15020</v>
      </c>
      <c r="F2721" s="85">
        <v>26.6</v>
      </c>
      <c r="G2721" s="84">
        <v>350.2</v>
      </c>
      <c r="H2721" s="86">
        <f t="shared" si="168"/>
        <v>1399161.064</v>
      </c>
      <c r="I2721" s="77">
        <f t="shared" si="169"/>
        <v>15020</v>
      </c>
      <c r="J2721" s="77">
        <f t="shared" si="170"/>
        <v>399532</v>
      </c>
      <c r="K2721" s="77">
        <f t="shared" si="171"/>
        <v>0</v>
      </c>
    </row>
    <row r="2722" spans="1:11" s="77" customFormat="1">
      <c r="A2722" s="82">
        <v>2016</v>
      </c>
      <c r="B2722" s="82">
        <v>130</v>
      </c>
      <c r="C2722" s="83" t="s">
        <v>503</v>
      </c>
      <c r="D2722" s="83" t="s">
        <v>504</v>
      </c>
      <c r="E2722" s="84">
        <v>64934</v>
      </c>
      <c r="F2722" s="85">
        <v>23.61</v>
      </c>
      <c r="G2722" s="84">
        <v>352.5</v>
      </c>
      <c r="H2722" s="86">
        <f t="shared" si="168"/>
        <v>5404148.3835000005</v>
      </c>
      <c r="I2722" s="77">
        <f t="shared" si="169"/>
        <v>64934</v>
      </c>
      <c r="J2722" s="77">
        <f t="shared" si="170"/>
        <v>1533091.74</v>
      </c>
      <c r="K2722" s="77">
        <f t="shared" si="171"/>
        <v>0</v>
      </c>
    </row>
    <row r="2723" spans="1:11" s="77" customFormat="1">
      <c r="A2723" s="82">
        <v>2016</v>
      </c>
      <c r="B2723" s="82">
        <v>130</v>
      </c>
      <c r="C2723" s="83" t="s">
        <v>503</v>
      </c>
      <c r="D2723" s="83" t="s">
        <v>504</v>
      </c>
      <c r="E2723" s="84">
        <v>179242</v>
      </c>
      <c r="F2723" s="85">
        <v>23.93</v>
      </c>
      <c r="G2723" s="84">
        <v>293.2</v>
      </c>
      <c r="H2723" s="86">
        <f t="shared" si="168"/>
        <v>12576113.427919999</v>
      </c>
      <c r="I2723" s="77">
        <f t="shared" si="169"/>
        <v>179242</v>
      </c>
      <c r="J2723" s="77">
        <f t="shared" si="170"/>
        <v>4289261.0599999996</v>
      </c>
      <c r="K2723" s="77">
        <f t="shared" si="171"/>
        <v>0</v>
      </c>
    </row>
    <row r="2724" spans="1:11" s="77" customFormat="1">
      <c r="A2724" s="82">
        <v>2016</v>
      </c>
      <c r="B2724" s="82">
        <v>136</v>
      </c>
      <c r="C2724" s="83" t="s">
        <v>503</v>
      </c>
      <c r="D2724" s="83" t="s">
        <v>504</v>
      </c>
      <c r="E2724" s="84">
        <v>91817</v>
      </c>
      <c r="F2724" s="85">
        <v>25.2</v>
      </c>
      <c r="G2724" s="84">
        <v>322.10000000000002</v>
      </c>
      <c r="H2724" s="86">
        <f t="shared" si="168"/>
        <v>7452712.4364</v>
      </c>
      <c r="I2724" s="77">
        <f t="shared" si="169"/>
        <v>91817</v>
      </c>
      <c r="J2724" s="77">
        <f t="shared" si="170"/>
        <v>2313788.4</v>
      </c>
      <c r="K2724" s="77">
        <f t="shared" si="171"/>
        <v>0</v>
      </c>
    </row>
    <row r="2725" spans="1:11" s="77" customFormat="1">
      <c r="A2725" s="82">
        <v>2016</v>
      </c>
      <c r="B2725" s="82">
        <v>136</v>
      </c>
      <c r="C2725" s="83" t="s">
        <v>503</v>
      </c>
      <c r="D2725" s="83" t="s">
        <v>504</v>
      </c>
      <c r="E2725" s="84">
        <v>110072</v>
      </c>
      <c r="F2725" s="85">
        <v>24.32</v>
      </c>
      <c r="G2725" s="84">
        <v>339.3</v>
      </c>
      <c r="H2725" s="86">
        <f t="shared" si="168"/>
        <v>9082894.8787200004</v>
      </c>
      <c r="I2725" s="77">
        <f t="shared" si="169"/>
        <v>110072</v>
      </c>
      <c r="J2725" s="77">
        <f t="shared" si="170"/>
        <v>2676951.04</v>
      </c>
      <c r="K2725" s="77">
        <f t="shared" si="171"/>
        <v>0</v>
      </c>
    </row>
    <row r="2726" spans="1:11" s="77" customFormat="1">
      <c r="A2726" s="82">
        <v>2016</v>
      </c>
      <c r="B2726" s="82">
        <v>136</v>
      </c>
      <c r="C2726" s="83" t="s">
        <v>503</v>
      </c>
      <c r="D2726" s="83" t="s">
        <v>504</v>
      </c>
      <c r="E2726" s="84">
        <v>20365</v>
      </c>
      <c r="F2726" s="85">
        <v>24.85</v>
      </c>
      <c r="G2726" s="84">
        <v>331.6</v>
      </c>
      <c r="H2726" s="86">
        <f t="shared" si="168"/>
        <v>1678128.949</v>
      </c>
      <c r="I2726" s="77">
        <f t="shared" si="169"/>
        <v>20365</v>
      </c>
      <c r="J2726" s="77">
        <f t="shared" si="170"/>
        <v>506070.25</v>
      </c>
      <c r="K2726" s="77">
        <f t="shared" si="171"/>
        <v>0</v>
      </c>
    </row>
    <row r="2727" spans="1:11" s="77" customFormat="1">
      <c r="A2727" s="82">
        <v>2016</v>
      </c>
      <c r="B2727" s="82">
        <v>160</v>
      </c>
      <c r="C2727" s="83" t="s">
        <v>503</v>
      </c>
      <c r="D2727" s="83" t="s">
        <v>504</v>
      </c>
      <c r="E2727" s="84">
        <v>12201</v>
      </c>
      <c r="F2727" s="85">
        <v>22.818000000000001</v>
      </c>
      <c r="G2727" s="84">
        <v>262.3</v>
      </c>
      <c r="H2727" s="86">
        <f t="shared" si="168"/>
        <v>730249.54241400014</v>
      </c>
      <c r="I2727" s="77">
        <f t="shared" si="169"/>
        <v>12201</v>
      </c>
      <c r="J2727" s="77">
        <f t="shared" si="170"/>
        <v>278402.41800000001</v>
      </c>
      <c r="K2727" s="77">
        <f t="shared" si="171"/>
        <v>0</v>
      </c>
    </row>
    <row r="2728" spans="1:11" s="77" customFormat="1">
      <c r="A2728" s="82">
        <v>2016</v>
      </c>
      <c r="B2728" s="82">
        <v>160</v>
      </c>
      <c r="C2728" s="83" t="s">
        <v>513</v>
      </c>
      <c r="D2728" s="83" t="s">
        <v>504</v>
      </c>
      <c r="E2728" s="84">
        <v>14098</v>
      </c>
      <c r="F2728" s="85">
        <v>18.585000000000001</v>
      </c>
      <c r="G2728" s="84">
        <v>238.9</v>
      </c>
      <c r="H2728" s="86">
        <f t="shared" si="168"/>
        <v>625945.06737000018</v>
      </c>
      <c r="I2728" s="77">
        <f t="shared" si="169"/>
        <v>14098</v>
      </c>
      <c r="J2728" s="77">
        <f t="shared" si="170"/>
        <v>262011.33000000002</v>
      </c>
      <c r="K2728" s="77">
        <f t="shared" si="171"/>
        <v>0</v>
      </c>
    </row>
    <row r="2729" spans="1:11" s="77" customFormat="1">
      <c r="A2729" s="82">
        <v>2016</v>
      </c>
      <c r="B2729" s="82">
        <v>160</v>
      </c>
      <c r="C2729" s="83" t="s">
        <v>513</v>
      </c>
      <c r="D2729" s="83" t="s">
        <v>504</v>
      </c>
      <c r="E2729" s="84">
        <v>14790</v>
      </c>
      <c r="F2729" s="85">
        <v>17.8</v>
      </c>
      <c r="G2729" s="84">
        <v>249.5</v>
      </c>
      <c r="H2729" s="86">
        <f t="shared" si="168"/>
        <v>656838.69000000006</v>
      </c>
      <c r="I2729" s="77">
        <f t="shared" si="169"/>
        <v>14790</v>
      </c>
      <c r="J2729" s="77">
        <f t="shared" si="170"/>
        <v>263262</v>
      </c>
      <c r="K2729" s="77">
        <f t="shared" si="171"/>
        <v>0</v>
      </c>
    </row>
    <row r="2730" spans="1:11" s="77" customFormat="1">
      <c r="A2730" s="82">
        <v>2016</v>
      </c>
      <c r="B2730" s="82">
        <v>165</v>
      </c>
      <c r="C2730" s="83" t="s">
        <v>513</v>
      </c>
      <c r="D2730" s="83" t="s">
        <v>504</v>
      </c>
      <c r="E2730" s="84">
        <v>80986</v>
      </c>
      <c r="F2730" s="85">
        <v>16.7</v>
      </c>
      <c r="G2730" s="84">
        <v>203.7</v>
      </c>
      <c r="H2730" s="86">
        <f t="shared" si="168"/>
        <v>2754973.6494</v>
      </c>
      <c r="I2730" s="77">
        <f t="shared" si="169"/>
        <v>80986</v>
      </c>
      <c r="J2730" s="77">
        <f t="shared" si="170"/>
        <v>1352466.2</v>
      </c>
      <c r="K2730" s="77">
        <f t="shared" si="171"/>
        <v>0</v>
      </c>
    </row>
    <row r="2731" spans="1:11" s="77" customFormat="1">
      <c r="A2731" s="82">
        <v>2016</v>
      </c>
      <c r="B2731" s="82">
        <v>165</v>
      </c>
      <c r="C2731" s="83" t="s">
        <v>513</v>
      </c>
      <c r="D2731" s="83" t="s">
        <v>504</v>
      </c>
      <c r="E2731" s="84">
        <v>16458</v>
      </c>
      <c r="F2731" s="85">
        <v>16.7</v>
      </c>
      <c r="G2731" s="84">
        <v>207.6</v>
      </c>
      <c r="H2731" s="86">
        <f t="shared" si="168"/>
        <v>570585.6936</v>
      </c>
      <c r="I2731" s="77">
        <f t="shared" si="169"/>
        <v>16458</v>
      </c>
      <c r="J2731" s="77">
        <f t="shared" si="170"/>
        <v>274848.59999999998</v>
      </c>
      <c r="K2731" s="77">
        <f t="shared" si="171"/>
        <v>0</v>
      </c>
    </row>
    <row r="2732" spans="1:11" s="77" customFormat="1">
      <c r="A2732" s="82">
        <v>2016</v>
      </c>
      <c r="B2732" s="82">
        <v>207</v>
      </c>
      <c r="C2732" s="83" t="s">
        <v>503</v>
      </c>
      <c r="D2732" s="83" t="s">
        <v>504</v>
      </c>
      <c r="E2732" s="84">
        <v>192457</v>
      </c>
      <c r="F2732" s="85">
        <v>22.082000000000001</v>
      </c>
      <c r="G2732" s="84">
        <v>324.5</v>
      </c>
      <c r="H2732" s="86">
        <f t="shared" si="168"/>
        <v>13790716.113130001</v>
      </c>
      <c r="I2732" s="77">
        <f t="shared" si="169"/>
        <v>192457</v>
      </c>
      <c r="J2732" s="77">
        <f t="shared" si="170"/>
        <v>4249835.4740000004</v>
      </c>
      <c r="K2732" s="77">
        <f t="shared" si="171"/>
        <v>0</v>
      </c>
    </row>
    <row r="2733" spans="1:11" s="77" customFormat="1">
      <c r="A2733" s="82">
        <v>2016</v>
      </c>
      <c r="B2733" s="82">
        <v>207</v>
      </c>
      <c r="C2733" s="83" t="s">
        <v>503</v>
      </c>
      <c r="D2733" s="83" t="s">
        <v>504</v>
      </c>
      <c r="E2733" s="84">
        <v>13453</v>
      </c>
      <c r="F2733" s="85">
        <v>21.673999999999999</v>
      </c>
      <c r="G2733" s="84">
        <v>415.6</v>
      </c>
      <c r="H2733" s="86">
        <f t="shared" si="168"/>
        <v>1211807.8182320001</v>
      </c>
      <c r="I2733" s="77">
        <f t="shared" si="169"/>
        <v>13453</v>
      </c>
      <c r="J2733" s="77">
        <f t="shared" si="170"/>
        <v>291580.32199999999</v>
      </c>
      <c r="K2733" s="77">
        <f t="shared" si="171"/>
        <v>0</v>
      </c>
    </row>
    <row r="2734" spans="1:11" s="77" customFormat="1">
      <c r="A2734" s="82">
        <v>2016</v>
      </c>
      <c r="B2734" s="82">
        <v>298</v>
      </c>
      <c r="C2734" s="83" t="s">
        <v>513</v>
      </c>
      <c r="D2734" s="83" t="s">
        <v>504</v>
      </c>
      <c r="E2734" s="84">
        <v>32953</v>
      </c>
      <c r="F2734" s="85">
        <v>16.440000000000001</v>
      </c>
      <c r="G2734" s="84" t="s">
        <v>514</v>
      </c>
      <c r="H2734" s="86" t="str">
        <f t="shared" si="168"/>
        <v/>
      </c>
      <c r="I2734" s="77" t="str">
        <f t="shared" si="169"/>
        <v/>
      </c>
      <c r="J2734" s="77" t="str">
        <f t="shared" si="170"/>
        <v/>
      </c>
      <c r="K2734" s="77">
        <f t="shared" si="171"/>
        <v>0</v>
      </c>
    </row>
    <row r="2735" spans="1:11" s="77" customFormat="1">
      <c r="A2735" s="82">
        <v>2016</v>
      </c>
      <c r="B2735" s="82">
        <v>298</v>
      </c>
      <c r="C2735" s="83" t="s">
        <v>513</v>
      </c>
      <c r="D2735" s="83" t="s">
        <v>504</v>
      </c>
      <c r="E2735" s="84">
        <v>32919</v>
      </c>
      <c r="F2735" s="85">
        <v>16.98</v>
      </c>
      <c r="G2735" s="84" t="s">
        <v>514</v>
      </c>
      <c r="H2735" s="86" t="str">
        <f t="shared" si="168"/>
        <v/>
      </c>
      <c r="I2735" s="77" t="str">
        <f t="shared" si="169"/>
        <v/>
      </c>
      <c r="J2735" s="77" t="str">
        <f t="shared" si="170"/>
        <v/>
      </c>
      <c r="K2735" s="77">
        <f t="shared" si="171"/>
        <v>0</v>
      </c>
    </row>
    <row r="2736" spans="1:11" s="77" customFormat="1">
      <c r="A2736" s="82">
        <v>2016</v>
      </c>
      <c r="B2736" s="82">
        <v>298</v>
      </c>
      <c r="C2736" s="83" t="s">
        <v>512</v>
      </c>
      <c r="D2736" s="83" t="s">
        <v>504</v>
      </c>
      <c r="E2736" s="84">
        <v>278135</v>
      </c>
      <c r="F2736" s="85">
        <v>13.61</v>
      </c>
      <c r="G2736" s="84" t="s">
        <v>514</v>
      </c>
      <c r="H2736" s="86" t="str">
        <f t="shared" si="168"/>
        <v/>
      </c>
      <c r="I2736" s="77" t="str">
        <f t="shared" si="169"/>
        <v/>
      </c>
      <c r="J2736" s="77" t="str">
        <f t="shared" si="170"/>
        <v/>
      </c>
      <c r="K2736" s="77">
        <f t="shared" si="171"/>
        <v>1</v>
      </c>
    </row>
    <row r="2737" spans="1:11" s="77" customFormat="1">
      <c r="A2737" s="82">
        <v>2016</v>
      </c>
      <c r="B2737" s="82">
        <v>298</v>
      </c>
      <c r="C2737" s="83" t="s">
        <v>513</v>
      </c>
      <c r="D2737" s="83" t="s">
        <v>504</v>
      </c>
      <c r="E2737" s="84">
        <v>81580</v>
      </c>
      <c r="F2737" s="85">
        <v>16.73</v>
      </c>
      <c r="G2737" s="84" t="s">
        <v>514</v>
      </c>
      <c r="H2737" s="86" t="str">
        <f t="shared" si="168"/>
        <v/>
      </c>
      <c r="I2737" s="77" t="str">
        <f t="shared" si="169"/>
        <v/>
      </c>
      <c r="J2737" s="77" t="str">
        <f t="shared" si="170"/>
        <v/>
      </c>
      <c r="K2737" s="77">
        <f t="shared" si="171"/>
        <v>0</v>
      </c>
    </row>
    <row r="2738" spans="1:11" s="77" customFormat="1">
      <c r="A2738" s="82">
        <v>2016</v>
      </c>
      <c r="B2738" s="82">
        <v>298</v>
      </c>
      <c r="C2738" s="83" t="s">
        <v>513</v>
      </c>
      <c r="D2738" s="83" t="s">
        <v>504</v>
      </c>
      <c r="E2738" s="84">
        <v>32920</v>
      </c>
      <c r="F2738" s="85">
        <v>16.95</v>
      </c>
      <c r="G2738" s="84" t="s">
        <v>514</v>
      </c>
      <c r="H2738" s="86" t="str">
        <f t="shared" si="168"/>
        <v/>
      </c>
      <c r="I2738" s="77" t="str">
        <f t="shared" si="169"/>
        <v/>
      </c>
      <c r="J2738" s="77" t="str">
        <f t="shared" si="170"/>
        <v/>
      </c>
      <c r="K2738" s="77">
        <f t="shared" si="171"/>
        <v>0</v>
      </c>
    </row>
    <row r="2739" spans="1:11" s="77" customFormat="1">
      <c r="A2739" s="82">
        <v>2016</v>
      </c>
      <c r="B2739" s="82">
        <v>469</v>
      </c>
      <c r="C2739" s="83" t="s">
        <v>503</v>
      </c>
      <c r="D2739" s="83" t="s">
        <v>504</v>
      </c>
      <c r="E2739" s="84">
        <v>53946</v>
      </c>
      <c r="F2739" s="85">
        <v>22.42</v>
      </c>
      <c r="G2739" s="84">
        <v>274.10000000000002</v>
      </c>
      <c r="H2739" s="86">
        <f t="shared" si="168"/>
        <v>3315155.4061200004</v>
      </c>
      <c r="I2739" s="77">
        <f t="shared" si="169"/>
        <v>53946</v>
      </c>
      <c r="J2739" s="77">
        <f t="shared" si="170"/>
        <v>1209469.32</v>
      </c>
      <c r="K2739" s="77">
        <f t="shared" si="171"/>
        <v>0</v>
      </c>
    </row>
    <row r="2740" spans="1:11" s="77" customFormat="1">
      <c r="A2740" s="82">
        <v>2016</v>
      </c>
      <c r="B2740" s="82">
        <v>470</v>
      </c>
      <c r="C2740" s="83" t="s">
        <v>513</v>
      </c>
      <c r="D2740" s="83" t="s">
        <v>504</v>
      </c>
      <c r="E2740" s="84">
        <v>127029</v>
      </c>
      <c r="F2740" s="85">
        <v>17.899999999999999</v>
      </c>
      <c r="G2740" s="84">
        <v>141.6</v>
      </c>
      <c r="H2740" s="86">
        <f t="shared" si="168"/>
        <v>3219727.8455999997</v>
      </c>
      <c r="I2740" s="77">
        <f t="shared" si="169"/>
        <v>127029</v>
      </c>
      <c r="J2740" s="77">
        <f t="shared" si="170"/>
        <v>2273819.0999999996</v>
      </c>
      <c r="K2740" s="77">
        <f t="shared" si="171"/>
        <v>0</v>
      </c>
    </row>
    <row r="2741" spans="1:11" s="77" customFormat="1">
      <c r="A2741" s="82">
        <v>2016</v>
      </c>
      <c r="B2741" s="82">
        <v>470</v>
      </c>
      <c r="C2741" s="83" t="s">
        <v>513</v>
      </c>
      <c r="D2741" s="83" t="s">
        <v>504</v>
      </c>
      <c r="E2741" s="84">
        <v>14092</v>
      </c>
      <c r="F2741" s="85">
        <v>17.73</v>
      </c>
      <c r="G2741" s="84">
        <v>142.1</v>
      </c>
      <c r="H2741" s="86">
        <f t="shared" si="168"/>
        <v>355038.49836000003</v>
      </c>
      <c r="I2741" s="77">
        <f t="shared" si="169"/>
        <v>14092</v>
      </c>
      <c r="J2741" s="77">
        <f t="shared" si="170"/>
        <v>249851.16</v>
      </c>
      <c r="K2741" s="77">
        <f t="shared" si="171"/>
        <v>0</v>
      </c>
    </row>
    <row r="2742" spans="1:11" s="77" customFormat="1">
      <c r="A2742" s="82">
        <v>2016</v>
      </c>
      <c r="B2742" s="82">
        <v>470</v>
      </c>
      <c r="C2742" s="83" t="s">
        <v>513</v>
      </c>
      <c r="D2742" s="83" t="s">
        <v>504</v>
      </c>
      <c r="E2742" s="84">
        <v>14118</v>
      </c>
      <c r="F2742" s="85">
        <v>17.22</v>
      </c>
      <c r="G2742" s="84">
        <v>166.4</v>
      </c>
      <c r="H2742" s="86">
        <f t="shared" si="168"/>
        <v>404538.30144000001</v>
      </c>
      <c r="I2742" s="77">
        <f t="shared" si="169"/>
        <v>14118</v>
      </c>
      <c r="J2742" s="77">
        <f t="shared" si="170"/>
        <v>243111.96</v>
      </c>
      <c r="K2742" s="77">
        <f t="shared" si="171"/>
        <v>0</v>
      </c>
    </row>
    <row r="2743" spans="1:11" s="77" customFormat="1">
      <c r="A2743" s="82">
        <v>2016</v>
      </c>
      <c r="B2743" s="82">
        <v>470</v>
      </c>
      <c r="C2743" s="83" t="s">
        <v>513</v>
      </c>
      <c r="D2743" s="83" t="s">
        <v>504</v>
      </c>
      <c r="E2743" s="84">
        <v>42287</v>
      </c>
      <c r="F2743" s="85">
        <v>17.25</v>
      </c>
      <c r="G2743" s="84">
        <v>140</v>
      </c>
      <c r="H2743" s="86">
        <f t="shared" si="168"/>
        <v>1021231.0499999999</v>
      </c>
      <c r="I2743" s="77">
        <f t="shared" si="169"/>
        <v>42287</v>
      </c>
      <c r="J2743" s="77">
        <f t="shared" si="170"/>
        <v>729450.75</v>
      </c>
      <c r="K2743" s="77">
        <f t="shared" si="171"/>
        <v>0</v>
      </c>
    </row>
    <row r="2744" spans="1:11" s="77" customFormat="1">
      <c r="A2744" s="82">
        <v>2016</v>
      </c>
      <c r="B2744" s="82">
        <v>470</v>
      </c>
      <c r="C2744" s="83" t="s">
        <v>513</v>
      </c>
      <c r="D2744" s="83" t="s">
        <v>504</v>
      </c>
      <c r="E2744" s="84">
        <v>28239</v>
      </c>
      <c r="F2744" s="85">
        <v>17.329999999999998</v>
      </c>
      <c r="G2744" s="84">
        <v>139.80000000000001</v>
      </c>
      <c r="H2744" s="86">
        <f t="shared" si="168"/>
        <v>684155.85426000005</v>
      </c>
      <c r="I2744" s="77">
        <f t="shared" si="169"/>
        <v>28239</v>
      </c>
      <c r="J2744" s="77">
        <f t="shared" si="170"/>
        <v>489381.86999999994</v>
      </c>
      <c r="K2744" s="77">
        <f t="shared" si="171"/>
        <v>0</v>
      </c>
    </row>
    <row r="2745" spans="1:11" s="77" customFormat="1">
      <c r="A2745" s="82">
        <v>2016</v>
      </c>
      <c r="B2745" s="82">
        <v>470</v>
      </c>
      <c r="C2745" s="83" t="s">
        <v>513</v>
      </c>
      <c r="D2745" s="83" t="s">
        <v>504</v>
      </c>
      <c r="E2745" s="84">
        <v>42555</v>
      </c>
      <c r="F2745" s="85">
        <v>17.68</v>
      </c>
      <c r="G2745" s="84">
        <v>150.6</v>
      </c>
      <c r="H2745" s="86">
        <f t="shared" si="168"/>
        <v>1133072.8343999998</v>
      </c>
      <c r="I2745" s="77">
        <f t="shared" si="169"/>
        <v>42555</v>
      </c>
      <c r="J2745" s="77">
        <f t="shared" si="170"/>
        <v>752372.4</v>
      </c>
      <c r="K2745" s="77">
        <f t="shared" si="171"/>
        <v>0</v>
      </c>
    </row>
    <row r="2746" spans="1:11" s="77" customFormat="1">
      <c r="A2746" s="82">
        <v>2016</v>
      </c>
      <c r="B2746" s="82">
        <v>477</v>
      </c>
      <c r="C2746" s="83" t="s">
        <v>503</v>
      </c>
      <c r="D2746" s="83" t="s">
        <v>504</v>
      </c>
      <c r="E2746" s="84">
        <v>26457</v>
      </c>
      <c r="F2746" s="85">
        <v>22.35</v>
      </c>
      <c r="G2746" s="84">
        <v>310.7</v>
      </c>
      <c r="H2746" s="86">
        <f t="shared" si="168"/>
        <v>1837212.4426500001</v>
      </c>
      <c r="I2746" s="77">
        <f t="shared" si="169"/>
        <v>26457</v>
      </c>
      <c r="J2746" s="77">
        <f t="shared" si="170"/>
        <v>591313.95000000007</v>
      </c>
      <c r="K2746" s="77">
        <f t="shared" si="171"/>
        <v>0</v>
      </c>
    </row>
    <row r="2747" spans="1:11" s="77" customFormat="1">
      <c r="A2747" s="82">
        <v>2016</v>
      </c>
      <c r="B2747" s="82">
        <v>492</v>
      </c>
      <c r="C2747" s="83" t="s">
        <v>513</v>
      </c>
      <c r="D2747" s="83" t="s">
        <v>504</v>
      </c>
      <c r="E2747" s="84">
        <v>13917</v>
      </c>
      <c r="F2747" s="85">
        <v>17.876000000000001</v>
      </c>
      <c r="G2747" s="84">
        <v>135.4</v>
      </c>
      <c r="H2747" s="86">
        <f t="shared" si="168"/>
        <v>336848.51536800008</v>
      </c>
      <c r="I2747" s="77">
        <f t="shared" si="169"/>
        <v>13917</v>
      </c>
      <c r="J2747" s="77">
        <f t="shared" si="170"/>
        <v>248780.29200000002</v>
      </c>
      <c r="K2747" s="77">
        <f t="shared" si="171"/>
        <v>0</v>
      </c>
    </row>
    <row r="2748" spans="1:11" s="77" customFormat="1">
      <c r="A2748" s="82">
        <v>2016</v>
      </c>
      <c r="B2748" s="82">
        <v>492</v>
      </c>
      <c r="C2748" s="83" t="s">
        <v>513</v>
      </c>
      <c r="D2748" s="83" t="s">
        <v>504</v>
      </c>
      <c r="E2748" s="84">
        <v>70529</v>
      </c>
      <c r="F2748" s="85">
        <v>17.678000000000001</v>
      </c>
      <c r="G2748" s="84">
        <v>143.80000000000001</v>
      </c>
      <c r="H2748" s="86">
        <f t="shared" si="168"/>
        <v>1792915.1699560003</v>
      </c>
      <c r="I2748" s="77">
        <f t="shared" si="169"/>
        <v>70529</v>
      </c>
      <c r="J2748" s="77">
        <f t="shared" si="170"/>
        <v>1246811.662</v>
      </c>
      <c r="K2748" s="77">
        <f t="shared" si="171"/>
        <v>0</v>
      </c>
    </row>
    <row r="2749" spans="1:11" s="77" customFormat="1">
      <c r="A2749" s="82">
        <v>2016</v>
      </c>
      <c r="B2749" s="82">
        <v>492</v>
      </c>
      <c r="C2749" s="83" t="s">
        <v>513</v>
      </c>
      <c r="D2749" s="83" t="s">
        <v>504</v>
      </c>
      <c r="E2749" s="84">
        <v>13917</v>
      </c>
      <c r="F2749" s="85">
        <v>18.155999999999999</v>
      </c>
      <c r="G2749" s="84">
        <v>133.1</v>
      </c>
      <c r="H2749" s="86">
        <f t="shared" si="168"/>
        <v>336313.156212</v>
      </c>
      <c r="I2749" s="77">
        <f t="shared" si="169"/>
        <v>13917</v>
      </c>
      <c r="J2749" s="77">
        <f t="shared" si="170"/>
        <v>252677.052</v>
      </c>
      <c r="K2749" s="77">
        <f t="shared" si="171"/>
        <v>0</v>
      </c>
    </row>
    <row r="2750" spans="1:11" s="77" customFormat="1">
      <c r="A2750" s="82">
        <v>2016</v>
      </c>
      <c r="B2750" s="82">
        <v>525</v>
      </c>
      <c r="C2750" s="83" t="s">
        <v>503</v>
      </c>
      <c r="D2750" s="83" t="s">
        <v>504</v>
      </c>
      <c r="E2750" s="84">
        <v>67667</v>
      </c>
      <c r="F2750" s="85">
        <v>22.48</v>
      </c>
      <c r="G2750" s="84">
        <v>225.1</v>
      </c>
      <c r="H2750" s="86">
        <f t="shared" si="168"/>
        <v>3424118.0141599998</v>
      </c>
      <c r="I2750" s="77">
        <f t="shared" si="169"/>
        <v>67667</v>
      </c>
      <c r="J2750" s="77">
        <f t="shared" si="170"/>
        <v>1521154.16</v>
      </c>
      <c r="K2750" s="77">
        <f t="shared" si="171"/>
        <v>0</v>
      </c>
    </row>
    <row r="2751" spans="1:11" s="77" customFormat="1">
      <c r="A2751" s="82">
        <v>2016</v>
      </c>
      <c r="B2751" s="82">
        <v>564</v>
      </c>
      <c r="C2751" s="83" t="s">
        <v>503</v>
      </c>
      <c r="D2751" s="83" t="s">
        <v>504</v>
      </c>
      <c r="E2751" s="84">
        <v>101018</v>
      </c>
      <c r="F2751" s="85">
        <v>24.27</v>
      </c>
      <c r="G2751" s="84">
        <v>278.8</v>
      </c>
      <c r="H2751" s="86">
        <f t="shared" si="168"/>
        <v>6835358.7256800001</v>
      </c>
      <c r="I2751" s="77">
        <f t="shared" si="169"/>
        <v>101018</v>
      </c>
      <c r="J2751" s="77">
        <f t="shared" si="170"/>
        <v>2451706.86</v>
      </c>
      <c r="K2751" s="77">
        <f t="shared" si="171"/>
        <v>0</v>
      </c>
    </row>
    <row r="2752" spans="1:11" s="77" customFormat="1">
      <c r="A2752" s="82">
        <v>2016</v>
      </c>
      <c r="B2752" s="82">
        <v>564</v>
      </c>
      <c r="C2752" s="83" t="s">
        <v>503</v>
      </c>
      <c r="D2752" s="83" t="s">
        <v>504</v>
      </c>
      <c r="E2752" s="84">
        <v>63120</v>
      </c>
      <c r="F2752" s="85">
        <v>23.79</v>
      </c>
      <c r="G2752" s="84">
        <v>296.7</v>
      </c>
      <c r="H2752" s="86">
        <f t="shared" si="168"/>
        <v>4455320.7816000003</v>
      </c>
      <c r="I2752" s="77">
        <f t="shared" si="169"/>
        <v>63120</v>
      </c>
      <c r="J2752" s="77">
        <f t="shared" si="170"/>
        <v>1501624.8</v>
      </c>
      <c r="K2752" s="77">
        <f t="shared" si="171"/>
        <v>0</v>
      </c>
    </row>
    <row r="2753" spans="1:11" s="77" customFormat="1">
      <c r="A2753" s="82">
        <v>2016</v>
      </c>
      <c r="B2753" s="82">
        <v>594</v>
      </c>
      <c r="C2753" s="83" t="s">
        <v>503</v>
      </c>
      <c r="D2753" s="83" t="s">
        <v>504</v>
      </c>
      <c r="E2753" s="84">
        <v>35265</v>
      </c>
      <c r="F2753" s="85">
        <v>25.91</v>
      </c>
      <c r="G2753" s="84" t="s">
        <v>514</v>
      </c>
      <c r="H2753" s="86" t="str">
        <f t="shared" si="168"/>
        <v/>
      </c>
      <c r="I2753" s="77" t="str">
        <f t="shared" si="169"/>
        <v/>
      </c>
      <c r="J2753" s="77" t="str">
        <f t="shared" si="170"/>
        <v/>
      </c>
      <c r="K2753" s="77">
        <f t="shared" si="171"/>
        <v>0</v>
      </c>
    </row>
    <row r="2754" spans="1:11" s="77" customFormat="1">
      <c r="A2754" s="82">
        <v>2016</v>
      </c>
      <c r="B2754" s="82">
        <v>602</v>
      </c>
      <c r="C2754" s="83" t="s">
        <v>503</v>
      </c>
      <c r="D2754" s="83" t="s">
        <v>504</v>
      </c>
      <c r="E2754" s="84">
        <v>166809</v>
      </c>
      <c r="F2754" s="85">
        <v>25.966000000000001</v>
      </c>
      <c r="G2754" s="84" t="s">
        <v>514</v>
      </c>
      <c r="H2754" s="86" t="str">
        <f t="shared" si="168"/>
        <v/>
      </c>
      <c r="I2754" s="77" t="str">
        <f t="shared" si="169"/>
        <v/>
      </c>
      <c r="J2754" s="77" t="str">
        <f t="shared" si="170"/>
        <v/>
      </c>
      <c r="K2754" s="77">
        <f t="shared" si="171"/>
        <v>0</v>
      </c>
    </row>
    <row r="2755" spans="1:11" s="77" customFormat="1">
      <c r="A2755" s="82">
        <v>2016</v>
      </c>
      <c r="B2755" s="82">
        <v>628</v>
      </c>
      <c r="C2755" s="83" t="s">
        <v>503</v>
      </c>
      <c r="D2755" s="83" t="s">
        <v>504</v>
      </c>
      <c r="E2755" s="84">
        <v>15657</v>
      </c>
      <c r="F2755" s="85">
        <v>23.033999999999999</v>
      </c>
      <c r="G2755" s="84">
        <v>365.6</v>
      </c>
      <c r="H2755" s="86">
        <f t="shared" si="168"/>
        <v>1318512.043728</v>
      </c>
      <c r="I2755" s="77">
        <f t="shared" si="169"/>
        <v>15657</v>
      </c>
      <c r="J2755" s="77">
        <f t="shared" si="170"/>
        <v>360643.33799999999</v>
      </c>
      <c r="K2755" s="77">
        <f t="shared" si="171"/>
        <v>0</v>
      </c>
    </row>
    <row r="2756" spans="1:11" s="77" customFormat="1">
      <c r="A2756" s="82">
        <v>2016</v>
      </c>
      <c r="B2756" s="82">
        <v>641</v>
      </c>
      <c r="C2756" s="83" t="s">
        <v>503</v>
      </c>
      <c r="D2756" s="83" t="s">
        <v>504</v>
      </c>
      <c r="E2756" s="84">
        <v>47726</v>
      </c>
      <c r="F2756" s="85">
        <v>23.728000000000002</v>
      </c>
      <c r="G2756" s="84">
        <v>385.2</v>
      </c>
      <c r="H2756" s="86">
        <f t="shared" si="168"/>
        <v>4362168.6178559996</v>
      </c>
      <c r="I2756" s="77">
        <f t="shared" si="169"/>
        <v>47726</v>
      </c>
      <c r="J2756" s="77">
        <f t="shared" si="170"/>
        <v>1132442.5280000002</v>
      </c>
      <c r="K2756" s="77">
        <f t="shared" si="171"/>
        <v>0</v>
      </c>
    </row>
    <row r="2757" spans="1:11" s="77" customFormat="1">
      <c r="A2757" s="82">
        <v>2016</v>
      </c>
      <c r="B2757" s="82">
        <v>645</v>
      </c>
      <c r="C2757" s="83" t="s">
        <v>503</v>
      </c>
      <c r="D2757" s="83" t="s">
        <v>504</v>
      </c>
      <c r="E2757" s="84">
        <v>78446</v>
      </c>
      <c r="F2757" s="85">
        <v>23.31</v>
      </c>
      <c r="G2757" s="84">
        <v>465.1</v>
      </c>
      <c r="H2757" s="86">
        <f t="shared" si="168"/>
        <v>8504708.1852599997</v>
      </c>
      <c r="I2757" s="77">
        <f t="shared" si="169"/>
        <v>78446</v>
      </c>
      <c r="J2757" s="77">
        <f t="shared" si="170"/>
        <v>1828576.26</v>
      </c>
      <c r="K2757" s="77">
        <f t="shared" si="171"/>
        <v>0</v>
      </c>
    </row>
    <row r="2758" spans="1:11" s="77" customFormat="1">
      <c r="A2758" s="82">
        <v>2016</v>
      </c>
      <c r="B2758" s="82">
        <v>645</v>
      </c>
      <c r="C2758" s="83" t="s">
        <v>503</v>
      </c>
      <c r="D2758" s="83" t="s">
        <v>504</v>
      </c>
      <c r="E2758" s="84">
        <v>25613</v>
      </c>
      <c r="F2758" s="85">
        <v>23.46</v>
      </c>
      <c r="G2758" s="84">
        <v>450.2</v>
      </c>
      <c r="H2758" s="86">
        <f t="shared" si="168"/>
        <v>2705166.1719599999</v>
      </c>
      <c r="I2758" s="77">
        <f t="shared" si="169"/>
        <v>25613</v>
      </c>
      <c r="J2758" s="77">
        <f t="shared" si="170"/>
        <v>600880.98</v>
      </c>
      <c r="K2758" s="77">
        <f t="shared" si="171"/>
        <v>0</v>
      </c>
    </row>
    <row r="2759" spans="1:11" s="77" customFormat="1">
      <c r="A2759" s="82">
        <v>2016</v>
      </c>
      <c r="B2759" s="82">
        <v>667</v>
      </c>
      <c r="C2759" s="83" t="s">
        <v>503</v>
      </c>
      <c r="D2759" s="83" t="s">
        <v>504</v>
      </c>
      <c r="E2759" s="84">
        <v>40069</v>
      </c>
      <c r="F2759" s="85">
        <v>22.684000000000001</v>
      </c>
      <c r="G2759" s="84">
        <v>218.2</v>
      </c>
      <c r="H2759" s="86">
        <f t="shared" ref="H2759:H2822" si="172">IF(I2759="","",G2759/100*F2759*E2759)</f>
        <v>1983274.777672</v>
      </c>
      <c r="I2759" s="77">
        <f t="shared" ref="I2759:I2822" si="173">IF(OR(G2759=".",F2759=".",E2759="."),"",E2759)</f>
        <v>40069</v>
      </c>
      <c r="J2759" s="77">
        <f t="shared" ref="J2759:J2822" si="174">IF(I2759="","",F2759*I2759)</f>
        <v>908925.196</v>
      </c>
      <c r="K2759" s="77">
        <f t="shared" ref="K2759:K2822" si="175">IF(C2759="LIG",1,0)</f>
        <v>0</v>
      </c>
    </row>
    <row r="2760" spans="1:11" s="77" customFormat="1">
      <c r="A2760" s="82">
        <v>2016</v>
      </c>
      <c r="B2760" s="82">
        <v>667</v>
      </c>
      <c r="C2760" s="83" t="s">
        <v>503</v>
      </c>
      <c r="D2760" s="83" t="s">
        <v>504</v>
      </c>
      <c r="E2760" s="84">
        <v>38801</v>
      </c>
      <c r="F2760" s="85">
        <v>22.957999999999998</v>
      </c>
      <c r="G2760" s="84">
        <v>191.3</v>
      </c>
      <c r="H2760" s="86">
        <f t="shared" si="172"/>
        <v>1704087.693854</v>
      </c>
      <c r="I2760" s="77">
        <f t="shared" si="173"/>
        <v>38801</v>
      </c>
      <c r="J2760" s="77">
        <f t="shared" si="174"/>
        <v>890793.35799999989</v>
      </c>
      <c r="K2760" s="77">
        <f t="shared" si="175"/>
        <v>0</v>
      </c>
    </row>
    <row r="2761" spans="1:11" s="77" customFormat="1">
      <c r="A2761" s="82">
        <v>2016</v>
      </c>
      <c r="B2761" s="82">
        <v>703</v>
      </c>
      <c r="C2761" s="83" t="s">
        <v>503</v>
      </c>
      <c r="D2761" s="83" t="s">
        <v>504</v>
      </c>
      <c r="E2761" s="84">
        <v>66950</v>
      </c>
      <c r="F2761" s="85">
        <v>23.88</v>
      </c>
      <c r="G2761" s="84">
        <v>349.6</v>
      </c>
      <c r="H2761" s="86">
        <f t="shared" si="172"/>
        <v>5589285.9360000007</v>
      </c>
      <c r="I2761" s="77">
        <f t="shared" si="173"/>
        <v>66950</v>
      </c>
      <c r="J2761" s="77">
        <f t="shared" si="174"/>
        <v>1598766</v>
      </c>
      <c r="K2761" s="77">
        <f t="shared" si="175"/>
        <v>0</v>
      </c>
    </row>
    <row r="2762" spans="1:11" s="77" customFormat="1">
      <c r="A2762" s="82">
        <v>2016</v>
      </c>
      <c r="B2762" s="82">
        <v>703</v>
      </c>
      <c r="C2762" s="83" t="s">
        <v>503</v>
      </c>
      <c r="D2762" s="83" t="s">
        <v>504</v>
      </c>
      <c r="E2762" s="84">
        <v>222821</v>
      </c>
      <c r="F2762" s="85">
        <v>23.762</v>
      </c>
      <c r="G2762" s="84">
        <v>356.8</v>
      </c>
      <c r="H2762" s="86">
        <f t="shared" si="172"/>
        <v>18891391.843936</v>
      </c>
      <c r="I2762" s="77">
        <f t="shared" si="173"/>
        <v>222821</v>
      </c>
      <c r="J2762" s="77">
        <f t="shared" si="174"/>
        <v>5294672.602</v>
      </c>
      <c r="K2762" s="77">
        <f t="shared" si="175"/>
        <v>0</v>
      </c>
    </row>
    <row r="2763" spans="1:11" s="77" customFormat="1">
      <c r="A2763" s="82">
        <v>2016</v>
      </c>
      <c r="B2763" s="82">
        <v>703</v>
      </c>
      <c r="C2763" s="83" t="s">
        <v>503</v>
      </c>
      <c r="D2763" s="83" t="s">
        <v>504</v>
      </c>
      <c r="E2763" s="84">
        <v>37867</v>
      </c>
      <c r="F2763" s="85">
        <v>25.882000000000001</v>
      </c>
      <c r="G2763" s="84">
        <v>274.39999999999998</v>
      </c>
      <c r="H2763" s="86">
        <f t="shared" si="172"/>
        <v>2689322.2163359998</v>
      </c>
      <c r="I2763" s="77">
        <f t="shared" si="173"/>
        <v>37867</v>
      </c>
      <c r="J2763" s="77">
        <f t="shared" si="174"/>
        <v>980073.69400000002</v>
      </c>
      <c r="K2763" s="77">
        <f t="shared" si="175"/>
        <v>0</v>
      </c>
    </row>
    <row r="2764" spans="1:11" s="77" customFormat="1">
      <c r="A2764" s="82">
        <v>2016</v>
      </c>
      <c r="B2764" s="82">
        <v>703</v>
      </c>
      <c r="C2764" s="83" t="s">
        <v>503</v>
      </c>
      <c r="D2764" s="83" t="s">
        <v>504</v>
      </c>
      <c r="E2764" s="84">
        <v>63312</v>
      </c>
      <c r="F2764" s="85">
        <v>25.844000000000001</v>
      </c>
      <c r="G2764" s="84">
        <v>308</v>
      </c>
      <c r="H2764" s="86">
        <f t="shared" si="172"/>
        <v>5039604.8102400005</v>
      </c>
      <c r="I2764" s="77">
        <f t="shared" si="173"/>
        <v>63312</v>
      </c>
      <c r="J2764" s="77">
        <f t="shared" si="174"/>
        <v>1636235.328</v>
      </c>
      <c r="K2764" s="77">
        <f t="shared" si="175"/>
        <v>0</v>
      </c>
    </row>
    <row r="2765" spans="1:11" s="77" customFormat="1">
      <c r="A2765" s="82">
        <v>2016</v>
      </c>
      <c r="B2765" s="82">
        <v>708</v>
      </c>
      <c r="C2765" s="83" t="s">
        <v>503</v>
      </c>
      <c r="D2765" s="83" t="s">
        <v>504</v>
      </c>
      <c r="E2765" s="84">
        <v>12783</v>
      </c>
      <c r="F2765" s="85">
        <v>23.702000000000002</v>
      </c>
      <c r="G2765" s="84">
        <v>311.7</v>
      </c>
      <c r="H2765" s="86">
        <f t="shared" si="172"/>
        <v>944396.96992200008</v>
      </c>
      <c r="I2765" s="77">
        <f t="shared" si="173"/>
        <v>12783</v>
      </c>
      <c r="J2765" s="77">
        <f t="shared" si="174"/>
        <v>302982.66600000003</v>
      </c>
      <c r="K2765" s="77">
        <f t="shared" si="175"/>
        <v>0</v>
      </c>
    </row>
    <row r="2766" spans="1:11" s="77" customFormat="1">
      <c r="A2766" s="82">
        <v>2016</v>
      </c>
      <c r="B2766" s="82">
        <v>708</v>
      </c>
      <c r="C2766" s="83" t="s">
        <v>503</v>
      </c>
      <c r="D2766" s="83" t="s">
        <v>504</v>
      </c>
      <c r="E2766" s="84">
        <v>25208</v>
      </c>
      <c r="F2766" s="85">
        <v>23.893999999999998</v>
      </c>
      <c r="G2766" s="84">
        <v>353.7</v>
      </c>
      <c r="H2766" s="86">
        <f t="shared" si="172"/>
        <v>2130405.6702239998</v>
      </c>
      <c r="I2766" s="77">
        <f t="shared" si="173"/>
        <v>25208</v>
      </c>
      <c r="J2766" s="77">
        <f t="shared" si="174"/>
        <v>602319.95199999993</v>
      </c>
      <c r="K2766" s="77">
        <f t="shared" si="175"/>
        <v>0</v>
      </c>
    </row>
    <row r="2767" spans="1:11" s="77" customFormat="1">
      <c r="A2767" s="82">
        <v>2016</v>
      </c>
      <c r="B2767" s="82">
        <v>856</v>
      </c>
      <c r="C2767" s="83" t="s">
        <v>513</v>
      </c>
      <c r="D2767" s="83" t="s">
        <v>504</v>
      </c>
      <c r="E2767" s="84">
        <v>98131</v>
      </c>
      <c r="F2767" s="85">
        <v>17.600000000000001</v>
      </c>
      <c r="G2767" s="84" t="s">
        <v>514</v>
      </c>
      <c r="H2767" s="86" t="str">
        <f t="shared" si="172"/>
        <v/>
      </c>
      <c r="I2767" s="77" t="str">
        <f t="shared" si="173"/>
        <v/>
      </c>
      <c r="J2767" s="77" t="str">
        <f t="shared" si="174"/>
        <v/>
      </c>
      <c r="K2767" s="77">
        <f t="shared" si="175"/>
        <v>0</v>
      </c>
    </row>
    <row r="2768" spans="1:11" s="77" customFormat="1">
      <c r="A2768" s="82">
        <v>2016</v>
      </c>
      <c r="B2768" s="82">
        <v>856</v>
      </c>
      <c r="C2768" s="83" t="s">
        <v>513</v>
      </c>
      <c r="D2768" s="83" t="s">
        <v>504</v>
      </c>
      <c r="E2768" s="84">
        <v>48639</v>
      </c>
      <c r="F2768" s="85">
        <v>17.600000000000001</v>
      </c>
      <c r="G2768" s="84" t="s">
        <v>514</v>
      </c>
      <c r="H2768" s="86" t="str">
        <f t="shared" si="172"/>
        <v/>
      </c>
      <c r="I2768" s="77" t="str">
        <f t="shared" si="173"/>
        <v/>
      </c>
      <c r="J2768" s="77" t="str">
        <f t="shared" si="174"/>
        <v/>
      </c>
      <c r="K2768" s="77">
        <f t="shared" si="175"/>
        <v>0</v>
      </c>
    </row>
    <row r="2769" spans="1:11" s="77" customFormat="1">
      <c r="A2769" s="82">
        <v>2016</v>
      </c>
      <c r="B2769" s="82">
        <v>861</v>
      </c>
      <c r="C2769" s="83" t="s">
        <v>513</v>
      </c>
      <c r="D2769" s="83" t="s">
        <v>504</v>
      </c>
      <c r="E2769" s="84">
        <v>154013</v>
      </c>
      <c r="F2769" s="85">
        <v>17.510000000000002</v>
      </c>
      <c r="G2769" s="84" t="s">
        <v>514</v>
      </c>
      <c r="H2769" s="86" t="str">
        <f t="shared" si="172"/>
        <v/>
      </c>
      <c r="I2769" s="77" t="str">
        <f t="shared" si="173"/>
        <v/>
      </c>
      <c r="J2769" s="77" t="str">
        <f t="shared" si="174"/>
        <v/>
      </c>
      <c r="K2769" s="77">
        <f t="shared" si="175"/>
        <v>0</v>
      </c>
    </row>
    <row r="2770" spans="1:11" s="77" customFormat="1">
      <c r="A2770" s="82">
        <v>2016</v>
      </c>
      <c r="B2770" s="82">
        <v>861</v>
      </c>
      <c r="C2770" s="83" t="s">
        <v>513</v>
      </c>
      <c r="D2770" s="83" t="s">
        <v>504</v>
      </c>
      <c r="E2770" s="84">
        <v>41903</v>
      </c>
      <c r="F2770" s="85">
        <v>17.510000000000002</v>
      </c>
      <c r="G2770" s="84" t="s">
        <v>514</v>
      </c>
      <c r="H2770" s="86" t="str">
        <f t="shared" si="172"/>
        <v/>
      </c>
      <c r="I2770" s="77" t="str">
        <f t="shared" si="173"/>
        <v/>
      </c>
      <c r="J2770" s="77" t="str">
        <f t="shared" si="174"/>
        <v/>
      </c>
      <c r="K2770" s="77">
        <f t="shared" si="175"/>
        <v>0</v>
      </c>
    </row>
    <row r="2771" spans="1:11" s="77" customFormat="1">
      <c r="A2771" s="82">
        <v>2016</v>
      </c>
      <c r="B2771" s="82">
        <v>876</v>
      </c>
      <c r="C2771" s="83" t="s">
        <v>513</v>
      </c>
      <c r="D2771" s="83" t="s">
        <v>504</v>
      </c>
      <c r="E2771" s="84">
        <v>63732</v>
      </c>
      <c r="F2771" s="85">
        <v>17.802</v>
      </c>
      <c r="G2771" s="84" t="s">
        <v>514</v>
      </c>
      <c r="H2771" s="86" t="str">
        <f t="shared" si="172"/>
        <v/>
      </c>
      <c r="I2771" s="77" t="str">
        <f t="shared" si="173"/>
        <v/>
      </c>
      <c r="J2771" s="77" t="str">
        <f t="shared" si="174"/>
        <v/>
      </c>
      <c r="K2771" s="77">
        <f t="shared" si="175"/>
        <v>0</v>
      </c>
    </row>
    <row r="2772" spans="1:11" s="77" customFormat="1">
      <c r="A2772" s="82">
        <v>2016</v>
      </c>
      <c r="B2772" s="82">
        <v>876</v>
      </c>
      <c r="C2772" s="83" t="s">
        <v>513</v>
      </c>
      <c r="D2772" s="83" t="s">
        <v>504</v>
      </c>
      <c r="E2772" s="84">
        <v>63665</v>
      </c>
      <c r="F2772" s="85">
        <v>17.584</v>
      </c>
      <c r="G2772" s="84" t="s">
        <v>514</v>
      </c>
      <c r="H2772" s="86" t="str">
        <f t="shared" si="172"/>
        <v/>
      </c>
      <c r="I2772" s="77" t="str">
        <f t="shared" si="173"/>
        <v/>
      </c>
      <c r="J2772" s="77" t="str">
        <f t="shared" si="174"/>
        <v/>
      </c>
      <c r="K2772" s="77">
        <f t="shared" si="175"/>
        <v>0</v>
      </c>
    </row>
    <row r="2773" spans="1:11" s="77" customFormat="1">
      <c r="A2773" s="82">
        <v>2016</v>
      </c>
      <c r="B2773" s="82">
        <v>879</v>
      </c>
      <c r="C2773" s="83" t="s">
        <v>513</v>
      </c>
      <c r="D2773" s="83" t="s">
        <v>504</v>
      </c>
      <c r="E2773" s="84">
        <v>214318</v>
      </c>
      <c r="F2773" s="85">
        <v>17.190000000000001</v>
      </c>
      <c r="G2773" s="84" t="s">
        <v>514</v>
      </c>
      <c r="H2773" s="86" t="str">
        <f t="shared" si="172"/>
        <v/>
      </c>
      <c r="I2773" s="77" t="str">
        <f t="shared" si="173"/>
        <v/>
      </c>
      <c r="J2773" s="77" t="str">
        <f t="shared" si="174"/>
        <v/>
      </c>
      <c r="K2773" s="77">
        <f t="shared" si="175"/>
        <v>0</v>
      </c>
    </row>
    <row r="2774" spans="1:11" s="77" customFormat="1">
      <c r="A2774" s="82">
        <v>2016</v>
      </c>
      <c r="B2774" s="82">
        <v>883</v>
      </c>
      <c r="C2774" s="83" t="s">
        <v>513</v>
      </c>
      <c r="D2774" s="83" t="s">
        <v>504</v>
      </c>
      <c r="E2774" s="84">
        <v>55203</v>
      </c>
      <c r="F2774" s="85">
        <v>17.21</v>
      </c>
      <c r="G2774" s="84" t="s">
        <v>514</v>
      </c>
      <c r="H2774" s="86" t="str">
        <f t="shared" si="172"/>
        <v/>
      </c>
      <c r="I2774" s="77" t="str">
        <f t="shared" si="173"/>
        <v/>
      </c>
      <c r="J2774" s="77" t="str">
        <f t="shared" si="174"/>
        <v/>
      </c>
      <c r="K2774" s="77">
        <f t="shared" si="175"/>
        <v>0</v>
      </c>
    </row>
    <row r="2775" spans="1:11" s="77" customFormat="1">
      <c r="A2775" s="82">
        <v>2016</v>
      </c>
      <c r="B2775" s="82">
        <v>884</v>
      </c>
      <c r="C2775" s="83" t="s">
        <v>513</v>
      </c>
      <c r="D2775" s="83" t="s">
        <v>504</v>
      </c>
      <c r="E2775" s="84">
        <v>49800</v>
      </c>
      <c r="F2775" s="85">
        <v>17.18</v>
      </c>
      <c r="G2775" s="84" t="s">
        <v>514</v>
      </c>
      <c r="H2775" s="86" t="str">
        <f t="shared" si="172"/>
        <v/>
      </c>
      <c r="I2775" s="77" t="str">
        <f t="shared" si="173"/>
        <v/>
      </c>
      <c r="J2775" s="77" t="str">
        <f t="shared" si="174"/>
        <v/>
      </c>
      <c r="K2775" s="77">
        <f t="shared" si="175"/>
        <v>0</v>
      </c>
    </row>
    <row r="2776" spans="1:11" s="77" customFormat="1">
      <c r="A2776" s="82">
        <v>2016</v>
      </c>
      <c r="B2776" s="82">
        <v>887</v>
      </c>
      <c r="C2776" s="83" t="s">
        <v>513</v>
      </c>
      <c r="D2776" s="83" t="s">
        <v>504</v>
      </c>
      <c r="E2776" s="84">
        <v>47079</v>
      </c>
      <c r="F2776" s="85">
        <v>17.600000000000001</v>
      </c>
      <c r="G2776" s="84" t="s">
        <v>514</v>
      </c>
      <c r="H2776" s="86" t="str">
        <f t="shared" si="172"/>
        <v/>
      </c>
      <c r="I2776" s="77" t="str">
        <f t="shared" si="173"/>
        <v/>
      </c>
      <c r="J2776" s="77" t="str">
        <f t="shared" si="174"/>
        <v/>
      </c>
      <c r="K2776" s="77">
        <f t="shared" si="175"/>
        <v>0</v>
      </c>
    </row>
    <row r="2777" spans="1:11" s="77" customFormat="1">
      <c r="A2777" s="82">
        <v>2016</v>
      </c>
      <c r="B2777" s="82">
        <v>887</v>
      </c>
      <c r="C2777" s="83" t="s">
        <v>513</v>
      </c>
      <c r="D2777" s="83" t="s">
        <v>504</v>
      </c>
      <c r="E2777" s="84">
        <v>16060</v>
      </c>
      <c r="F2777" s="85">
        <v>17.600000000000001</v>
      </c>
      <c r="G2777" s="84" t="s">
        <v>514</v>
      </c>
      <c r="H2777" s="86" t="str">
        <f t="shared" si="172"/>
        <v/>
      </c>
      <c r="I2777" s="77" t="str">
        <f t="shared" si="173"/>
        <v/>
      </c>
      <c r="J2777" s="77" t="str">
        <f t="shared" si="174"/>
        <v/>
      </c>
      <c r="K2777" s="77">
        <f t="shared" si="175"/>
        <v>0</v>
      </c>
    </row>
    <row r="2778" spans="1:11" s="77" customFormat="1">
      <c r="A2778" s="82">
        <v>2016</v>
      </c>
      <c r="B2778" s="82">
        <v>887</v>
      </c>
      <c r="C2778" s="83" t="s">
        <v>513</v>
      </c>
      <c r="D2778" s="83" t="s">
        <v>504</v>
      </c>
      <c r="E2778" s="84">
        <v>15090</v>
      </c>
      <c r="F2778" s="85">
        <v>17.600000000000001</v>
      </c>
      <c r="G2778" s="84" t="s">
        <v>514</v>
      </c>
      <c r="H2778" s="86" t="str">
        <f t="shared" si="172"/>
        <v/>
      </c>
      <c r="I2778" s="77" t="str">
        <f t="shared" si="173"/>
        <v/>
      </c>
      <c r="J2778" s="77" t="str">
        <f t="shared" si="174"/>
        <v/>
      </c>
      <c r="K2778" s="77">
        <f t="shared" si="175"/>
        <v>0</v>
      </c>
    </row>
    <row r="2779" spans="1:11" s="77" customFormat="1">
      <c r="A2779" s="82">
        <v>2016</v>
      </c>
      <c r="B2779" s="82">
        <v>889</v>
      </c>
      <c r="C2779" s="83" t="s">
        <v>513</v>
      </c>
      <c r="D2779" s="83" t="s">
        <v>504</v>
      </c>
      <c r="E2779" s="84">
        <v>97642</v>
      </c>
      <c r="F2779" s="85">
        <v>17.59</v>
      </c>
      <c r="G2779" s="84" t="s">
        <v>514</v>
      </c>
      <c r="H2779" s="86" t="str">
        <f t="shared" si="172"/>
        <v/>
      </c>
      <c r="I2779" s="77" t="str">
        <f t="shared" si="173"/>
        <v/>
      </c>
      <c r="J2779" s="77" t="str">
        <f t="shared" si="174"/>
        <v/>
      </c>
      <c r="K2779" s="77">
        <f t="shared" si="175"/>
        <v>0</v>
      </c>
    </row>
    <row r="2780" spans="1:11" s="77" customFormat="1">
      <c r="A2780" s="82">
        <v>2016</v>
      </c>
      <c r="B2780" s="82">
        <v>889</v>
      </c>
      <c r="C2780" s="83" t="s">
        <v>513</v>
      </c>
      <c r="D2780" s="83" t="s">
        <v>504</v>
      </c>
      <c r="E2780" s="84">
        <v>16229</v>
      </c>
      <c r="F2780" s="85">
        <v>17.28</v>
      </c>
      <c r="G2780" s="84" t="s">
        <v>514</v>
      </c>
      <c r="H2780" s="86" t="str">
        <f t="shared" si="172"/>
        <v/>
      </c>
      <c r="I2780" s="77" t="str">
        <f t="shared" si="173"/>
        <v/>
      </c>
      <c r="J2780" s="77" t="str">
        <f t="shared" si="174"/>
        <v/>
      </c>
      <c r="K2780" s="77">
        <f t="shared" si="175"/>
        <v>0</v>
      </c>
    </row>
    <row r="2781" spans="1:11" s="77" customFormat="1">
      <c r="A2781" s="82">
        <v>2016</v>
      </c>
      <c r="B2781" s="82">
        <v>891</v>
      </c>
      <c r="C2781" s="83" t="s">
        <v>513</v>
      </c>
      <c r="D2781" s="83" t="s">
        <v>504</v>
      </c>
      <c r="E2781" s="84">
        <v>62912</v>
      </c>
      <c r="F2781" s="85">
        <v>17.494</v>
      </c>
      <c r="G2781" s="84" t="s">
        <v>514</v>
      </c>
      <c r="H2781" s="86" t="str">
        <f t="shared" si="172"/>
        <v/>
      </c>
      <c r="I2781" s="77" t="str">
        <f t="shared" si="173"/>
        <v/>
      </c>
      <c r="J2781" s="77" t="str">
        <f t="shared" si="174"/>
        <v/>
      </c>
      <c r="K2781" s="77">
        <f t="shared" si="175"/>
        <v>0</v>
      </c>
    </row>
    <row r="2782" spans="1:11" s="77" customFormat="1">
      <c r="A2782" s="82">
        <v>2016</v>
      </c>
      <c r="B2782" s="82">
        <v>891</v>
      </c>
      <c r="C2782" s="83" t="s">
        <v>513</v>
      </c>
      <c r="D2782" s="83" t="s">
        <v>504</v>
      </c>
      <c r="E2782" s="84">
        <v>30748</v>
      </c>
      <c r="F2782" s="85">
        <v>17.251000000000001</v>
      </c>
      <c r="G2782" s="84" t="s">
        <v>514</v>
      </c>
      <c r="H2782" s="86" t="str">
        <f t="shared" si="172"/>
        <v/>
      </c>
      <c r="I2782" s="77" t="str">
        <f t="shared" si="173"/>
        <v/>
      </c>
      <c r="J2782" s="77" t="str">
        <f t="shared" si="174"/>
        <v/>
      </c>
      <c r="K2782" s="77">
        <f t="shared" si="175"/>
        <v>0</v>
      </c>
    </row>
    <row r="2783" spans="1:11" s="77" customFormat="1">
      <c r="A2783" s="82">
        <v>2016</v>
      </c>
      <c r="B2783" s="82">
        <v>891</v>
      </c>
      <c r="C2783" s="83" t="s">
        <v>513</v>
      </c>
      <c r="D2783" s="83" t="s">
        <v>504</v>
      </c>
      <c r="E2783" s="84">
        <v>15844</v>
      </c>
      <c r="F2783" s="85">
        <v>17.867999999999999</v>
      </c>
      <c r="G2783" s="84" t="s">
        <v>514</v>
      </c>
      <c r="H2783" s="86" t="str">
        <f t="shared" si="172"/>
        <v/>
      </c>
      <c r="I2783" s="77" t="str">
        <f t="shared" si="173"/>
        <v/>
      </c>
      <c r="J2783" s="77" t="str">
        <f t="shared" si="174"/>
        <v/>
      </c>
      <c r="K2783" s="77">
        <f t="shared" si="175"/>
        <v>0</v>
      </c>
    </row>
    <row r="2784" spans="1:11" s="77" customFormat="1">
      <c r="A2784" s="82">
        <v>2016</v>
      </c>
      <c r="B2784" s="82">
        <v>892</v>
      </c>
      <c r="C2784" s="83" t="s">
        <v>513</v>
      </c>
      <c r="D2784" s="83" t="s">
        <v>504</v>
      </c>
      <c r="E2784" s="84">
        <v>49684</v>
      </c>
      <c r="F2784" s="85">
        <v>17.87</v>
      </c>
      <c r="G2784" s="84" t="s">
        <v>514</v>
      </c>
      <c r="H2784" s="86" t="str">
        <f t="shared" si="172"/>
        <v/>
      </c>
      <c r="I2784" s="77" t="str">
        <f t="shared" si="173"/>
        <v/>
      </c>
      <c r="J2784" s="77" t="str">
        <f t="shared" si="174"/>
        <v/>
      </c>
      <c r="K2784" s="77">
        <f t="shared" si="175"/>
        <v>0</v>
      </c>
    </row>
    <row r="2785" spans="1:11" s="77" customFormat="1">
      <c r="A2785" s="82">
        <v>2016</v>
      </c>
      <c r="B2785" s="82">
        <v>963</v>
      </c>
      <c r="C2785" s="83" t="s">
        <v>503</v>
      </c>
      <c r="D2785" s="83" t="s">
        <v>504</v>
      </c>
      <c r="E2785" s="84">
        <v>65245</v>
      </c>
      <c r="F2785" s="85">
        <v>21.13</v>
      </c>
      <c r="G2785" s="84">
        <v>181.9</v>
      </c>
      <c r="H2785" s="86">
        <f t="shared" si="172"/>
        <v>2507722.2401499995</v>
      </c>
      <c r="I2785" s="77">
        <f t="shared" si="173"/>
        <v>65245</v>
      </c>
      <c r="J2785" s="77">
        <f t="shared" si="174"/>
        <v>1378626.8499999999</v>
      </c>
      <c r="K2785" s="77">
        <f t="shared" si="175"/>
        <v>0</v>
      </c>
    </row>
    <row r="2786" spans="1:11" s="77" customFormat="1">
      <c r="A2786" s="82">
        <v>2016</v>
      </c>
      <c r="B2786" s="82">
        <v>976</v>
      </c>
      <c r="C2786" s="83" t="s">
        <v>503</v>
      </c>
      <c r="D2786" s="83" t="s">
        <v>504</v>
      </c>
      <c r="E2786" s="84">
        <v>14053</v>
      </c>
      <c r="F2786" s="85">
        <v>23.52</v>
      </c>
      <c r="G2786" s="84">
        <v>213.8</v>
      </c>
      <c r="H2786" s="86">
        <f t="shared" si="172"/>
        <v>706665.78527999995</v>
      </c>
      <c r="I2786" s="77">
        <f t="shared" si="173"/>
        <v>14053</v>
      </c>
      <c r="J2786" s="77">
        <f t="shared" si="174"/>
        <v>330526.56</v>
      </c>
      <c r="K2786" s="77">
        <f t="shared" si="175"/>
        <v>0</v>
      </c>
    </row>
    <row r="2787" spans="1:11" s="77" customFormat="1">
      <c r="A2787" s="82">
        <v>2016</v>
      </c>
      <c r="B2787" s="82">
        <v>976</v>
      </c>
      <c r="C2787" s="83" t="s">
        <v>503</v>
      </c>
      <c r="D2787" s="83" t="s">
        <v>504</v>
      </c>
      <c r="E2787" s="84">
        <v>17532</v>
      </c>
      <c r="F2787" s="85">
        <v>24.19</v>
      </c>
      <c r="G2787" s="84">
        <v>212.2</v>
      </c>
      <c r="H2787" s="86">
        <f t="shared" si="172"/>
        <v>899938.24776000006</v>
      </c>
      <c r="I2787" s="77">
        <f t="shared" si="173"/>
        <v>17532</v>
      </c>
      <c r="J2787" s="77">
        <f t="shared" si="174"/>
        <v>424099.08</v>
      </c>
      <c r="K2787" s="77">
        <f t="shared" si="175"/>
        <v>0</v>
      </c>
    </row>
    <row r="2788" spans="1:11" s="77" customFormat="1">
      <c r="A2788" s="82">
        <v>2016</v>
      </c>
      <c r="B2788" s="82">
        <v>976</v>
      </c>
      <c r="C2788" s="83" t="s">
        <v>503</v>
      </c>
      <c r="D2788" s="83" t="s">
        <v>504</v>
      </c>
      <c r="E2788" s="84">
        <v>19</v>
      </c>
      <c r="F2788" s="85">
        <v>22.41</v>
      </c>
      <c r="G2788" s="84">
        <v>117.6</v>
      </c>
      <c r="H2788" s="86">
        <f t="shared" si="172"/>
        <v>500.72904</v>
      </c>
      <c r="I2788" s="77">
        <f t="shared" si="173"/>
        <v>19</v>
      </c>
      <c r="J2788" s="77">
        <f t="shared" si="174"/>
        <v>425.79</v>
      </c>
      <c r="K2788" s="77">
        <f t="shared" si="175"/>
        <v>0</v>
      </c>
    </row>
    <row r="2789" spans="1:11" s="77" customFormat="1">
      <c r="A2789" s="82">
        <v>2016</v>
      </c>
      <c r="B2789" s="82">
        <v>976</v>
      </c>
      <c r="C2789" s="83" t="s">
        <v>503</v>
      </c>
      <c r="D2789" s="83" t="s">
        <v>504</v>
      </c>
      <c r="E2789" s="84">
        <v>19122</v>
      </c>
      <c r="F2789" s="85">
        <v>21.84</v>
      </c>
      <c r="G2789" s="84">
        <v>203.4</v>
      </c>
      <c r="H2789" s="86">
        <f t="shared" si="172"/>
        <v>849448.19232000003</v>
      </c>
      <c r="I2789" s="77">
        <f t="shared" si="173"/>
        <v>19122</v>
      </c>
      <c r="J2789" s="77">
        <f t="shared" si="174"/>
        <v>417624.48</v>
      </c>
      <c r="K2789" s="77">
        <f t="shared" si="175"/>
        <v>0</v>
      </c>
    </row>
    <row r="2790" spans="1:11" s="77" customFormat="1">
      <c r="A2790" s="82">
        <v>2016</v>
      </c>
      <c r="B2790" s="82">
        <v>976</v>
      </c>
      <c r="C2790" s="83" t="s">
        <v>503</v>
      </c>
      <c r="D2790" s="83" t="s">
        <v>504</v>
      </c>
      <c r="E2790" s="84">
        <v>735</v>
      </c>
      <c r="F2790" s="85">
        <v>21.65</v>
      </c>
      <c r="G2790" s="84">
        <v>200.2</v>
      </c>
      <c r="H2790" s="86">
        <f t="shared" si="172"/>
        <v>31857.325499999995</v>
      </c>
      <c r="I2790" s="77">
        <f t="shared" si="173"/>
        <v>735</v>
      </c>
      <c r="J2790" s="77">
        <f t="shared" si="174"/>
        <v>15912.749999999998</v>
      </c>
      <c r="K2790" s="77">
        <f t="shared" si="175"/>
        <v>0</v>
      </c>
    </row>
    <row r="2791" spans="1:11" s="77" customFormat="1">
      <c r="A2791" s="82">
        <v>2016</v>
      </c>
      <c r="B2791" s="82">
        <v>976</v>
      </c>
      <c r="C2791" s="83" t="s">
        <v>503</v>
      </c>
      <c r="D2791" s="83" t="s">
        <v>504</v>
      </c>
      <c r="E2791" s="84">
        <v>6670</v>
      </c>
      <c r="F2791" s="85">
        <v>19.21</v>
      </c>
      <c r="G2791" s="84">
        <v>156.19999999999999</v>
      </c>
      <c r="H2791" s="86">
        <f t="shared" si="172"/>
        <v>200140.15340000001</v>
      </c>
      <c r="I2791" s="77">
        <f t="shared" si="173"/>
        <v>6670</v>
      </c>
      <c r="J2791" s="77">
        <f t="shared" si="174"/>
        <v>128130.70000000001</v>
      </c>
      <c r="K2791" s="77">
        <f t="shared" si="175"/>
        <v>0</v>
      </c>
    </row>
    <row r="2792" spans="1:11" s="77" customFormat="1">
      <c r="A2792" s="82">
        <v>2016</v>
      </c>
      <c r="B2792" s="82">
        <v>976</v>
      </c>
      <c r="C2792" s="83" t="s">
        <v>503</v>
      </c>
      <c r="D2792" s="83" t="s">
        <v>504</v>
      </c>
      <c r="E2792" s="84">
        <v>2852</v>
      </c>
      <c r="F2792" s="85">
        <v>15.69</v>
      </c>
      <c r="G2792" s="84">
        <v>134.5</v>
      </c>
      <c r="H2792" s="86">
        <f t="shared" si="172"/>
        <v>60185.8986</v>
      </c>
      <c r="I2792" s="77">
        <f t="shared" si="173"/>
        <v>2852</v>
      </c>
      <c r="J2792" s="77">
        <f t="shared" si="174"/>
        <v>44747.88</v>
      </c>
      <c r="K2792" s="77">
        <f t="shared" si="175"/>
        <v>0</v>
      </c>
    </row>
    <row r="2793" spans="1:11" s="77" customFormat="1">
      <c r="A2793" s="82">
        <v>2016</v>
      </c>
      <c r="B2793" s="82">
        <v>976</v>
      </c>
      <c r="C2793" s="83" t="s">
        <v>503</v>
      </c>
      <c r="D2793" s="83" t="s">
        <v>504</v>
      </c>
      <c r="E2793" s="84">
        <v>9244</v>
      </c>
      <c r="F2793" s="85">
        <v>14.63</v>
      </c>
      <c r="G2793" s="84">
        <v>162</v>
      </c>
      <c r="H2793" s="86">
        <f t="shared" si="172"/>
        <v>219088.34640000001</v>
      </c>
      <c r="I2793" s="77">
        <f t="shared" si="173"/>
        <v>9244</v>
      </c>
      <c r="J2793" s="77">
        <f t="shared" si="174"/>
        <v>135239.72</v>
      </c>
      <c r="K2793" s="77">
        <f t="shared" si="175"/>
        <v>0</v>
      </c>
    </row>
    <row r="2794" spans="1:11" s="77" customFormat="1">
      <c r="A2794" s="82">
        <v>2016</v>
      </c>
      <c r="B2794" s="82">
        <v>983</v>
      </c>
      <c r="C2794" s="83" t="s">
        <v>503</v>
      </c>
      <c r="D2794" s="83" t="s">
        <v>504</v>
      </c>
      <c r="E2794" s="84">
        <v>87980</v>
      </c>
      <c r="F2794" s="85">
        <v>22.446000000000002</v>
      </c>
      <c r="G2794" s="84">
        <v>202.9</v>
      </c>
      <c r="H2794" s="86">
        <f t="shared" si="172"/>
        <v>4006867.3333200002</v>
      </c>
      <c r="I2794" s="77">
        <f t="shared" si="173"/>
        <v>87980</v>
      </c>
      <c r="J2794" s="77">
        <f t="shared" si="174"/>
        <v>1974799.08</v>
      </c>
      <c r="K2794" s="77">
        <f t="shared" si="175"/>
        <v>0</v>
      </c>
    </row>
    <row r="2795" spans="1:11" s="77" customFormat="1">
      <c r="A2795" s="82">
        <v>2016</v>
      </c>
      <c r="B2795" s="82">
        <v>983</v>
      </c>
      <c r="C2795" s="83" t="s">
        <v>503</v>
      </c>
      <c r="D2795" s="83" t="s">
        <v>504</v>
      </c>
      <c r="E2795" s="84">
        <v>74297</v>
      </c>
      <c r="F2795" s="85">
        <v>23.02</v>
      </c>
      <c r="G2795" s="84">
        <v>260.60000000000002</v>
      </c>
      <c r="H2795" s="86">
        <f t="shared" si="172"/>
        <v>4457085.9456400005</v>
      </c>
      <c r="I2795" s="77">
        <f t="shared" si="173"/>
        <v>74297</v>
      </c>
      <c r="J2795" s="77">
        <f t="shared" si="174"/>
        <v>1710316.94</v>
      </c>
      <c r="K2795" s="77">
        <f t="shared" si="175"/>
        <v>0</v>
      </c>
    </row>
    <row r="2796" spans="1:11" s="77" customFormat="1">
      <c r="A2796" s="82">
        <v>2016</v>
      </c>
      <c r="B2796" s="82">
        <v>983</v>
      </c>
      <c r="C2796" s="83" t="s">
        <v>503</v>
      </c>
      <c r="D2796" s="83" t="s">
        <v>504</v>
      </c>
      <c r="E2796" s="84">
        <v>43233</v>
      </c>
      <c r="F2796" s="85">
        <v>22.64</v>
      </c>
      <c r="G2796" s="84">
        <v>190.7</v>
      </c>
      <c r="H2796" s="86">
        <f t="shared" si="172"/>
        <v>1866562.2938399997</v>
      </c>
      <c r="I2796" s="77">
        <f t="shared" si="173"/>
        <v>43233</v>
      </c>
      <c r="J2796" s="77">
        <f t="shared" si="174"/>
        <v>978795.12</v>
      </c>
      <c r="K2796" s="77">
        <f t="shared" si="175"/>
        <v>0</v>
      </c>
    </row>
    <row r="2797" spans="1:11" s="77" customFormat="1">
      <c r="A2797" s="82">
        <v>2016</v>
      </c>
      <c r="B2797" s="82">
        <v>994</v>
      </c>
      <c r="C2797" s="83" t="s">
        <v>503</v>
      </c>
      <c r="D2797" s="83" t="s">
        <v>504</v>
      </c>
      <c r="E2797" s="84">
        <v>21476</v>
      </c>
      <c r="F2797" s="85">
        <v>23.77</v>
      </c>
      <c r="G2797" s="84">
        <v>228.4</v>
      </c>
      <c r="H2797" s="86">
        <f t="shared" si="172"/>
        <v>1165946.64368</v>
      </c>
      <c r="I2797" s="77">
        <f t="shared" si="173"/>
        <v>21476</v>
      </c>
      <c r="J2797" s="77">
        <f t="shared" si="174"/>
        <v>510484.52</v>
      </c>
      <c r="K2797" s="77">
        <f t="shared" si="175"/>
        <v>0</v>
      </c>
    </row>
    <row r="2798" spans="1:11" s="77" customFormat="1">
      <c r="A2798" s="82">
        <v>2016</v>
      </c>
      <c r="B2798" s="82">
        <v>994</v>
      </c>
      <c r="C2798" s="83" t="s">
        <v>503</v>
      </c>
      <c r="D2798" s="83" t="s">
        <v>504</v>
      </c>
      <c r="E2798" s="84">
        <v>56853</v>
      </c>
      <c r="F2798" s="85">
        <v>23.06</v>
      </c>
      <c r="G2798" s="84">
        <v>204.5</v>
      </c>
      <c r="H2798" s="86">
        <f t="shared" si="172"/>
        <v>2681056.7180999997</v>
      </c>
      <c r="I2798" s="77">
        <f t="shared" si="173"/>
        <v>56853</v>
      </c>
      <c r="J2798" s="77">
        <f t="shared" si="174"/>
        <v>1311030.18</v>
      </c>
      <c r="K2798" s="77">
        <f t="shared" si="175"/>
        <v>0</v>
      </c>
    </row>
    <row r="2799" spans="1:11" s="77" customFormat="1">
      <c r="A2799" s="82">
        <v>2016</v>
      </c>
      <c r="B2799" s="82">
        <v>994</v>
      </c>
      <c r="C2799" s="83" t="s">
        <v>503</v>
      </c>
      <c r="D2799" s="83" t="s">
        <v>504</v>
      </c>
      <c r="E2799" s="84">
        <v>6794</v>
      </c>
      <c r="F2799" s="85">
        <v>23.12</v>
      </c>
      <c r="G2799" s="84">
        <v>199.5</v>
      </c>
      <c r="H2799" s="86">
        <f t="shared" si="172"/>
        <v>313369.17360000004</v>
      </c>
      <c r="I2799" s="77">
        <f t="shared" si="173"/>
        <v>6794</v>
      </c>
      <c r="J2799" s="77">
        <f t="shared" si="174"/>
        <v>157077.28</v>
      </c>
      <c r="K2799" s="77">
        <f t="shared" si="175"/>
        <v>0</v>
      </c>
    </row>
    <row r="2800" spans="1:11" s="77" customFormat="1">
      <c r="A2800" s="82">
        <v>2016</v>
      </c>
      <c r="B2800" s="82">
        <v>994</v>
      </c>
      <c r="C2800" s="83" t="s">
        <v>503</v>
      </c>
      <c r="D2800" s="83" t="s">
        <v>504</v>
      </c>
      <c r="E2800" s="84">
        <v>127400</v>
      </c>
      <c r="F2800" s="85">
        <v>22.79</v>
      </c>
      <c r="G2800" s="84">
        <v>217.5</v>
      </c>
      <c r="H2800" s="86">
        <f t="shared" si="172"/>
        <v>6314995.0499999989</v>
      </c>
      <c r="I2800" s="77">
        <f t="shared" si="173"/>
        <v>127400</v>
      </c>
      <c r="J2800" s="77">
        <f t="shared" si="174"/>
        <v>2903446</v>
      </c>
      <c r="K2800" s="77">
        <f t="shared" si="175"/>
        <v>0</v>
      </c>
    </row>
    <row r="2801" spans="1:11" s="77" customFormat="1">
      <c r="A2801" s="82">
        <v>2016</v>
      </c>
      <c r="B2801" s="82">
        <v>994</v>
      </c>
      <c r="C2801" s="83" t="s">
        <v>503</v>
      </c>
      <c r="D2801" s="83" t="s">
        <v>504</v>
      </c>
      <c r="E2801" s="84">
        <v>17734</v>
      </c>
      <c r="F2801" s="85">
        <v>23.73</v>
      </c>
      <c r="G2801" s="84">
        <v>225.1</v>
      </c>
      <c r="H2801" s="86">
        <f t="shared" si="172"/>
        <v>947283.42281999998</v>
      </c>
      <c r="I2801" s="77">
        <f t="shared" si="173"/>
        <v>17734</v>
      </c>
      <c r="J2801" s="77">
        <f t="shared" si="174"/>
        <v>420827.82</v>
      </c>
      <c r="K2801" s="77">
        <f t="shared" si="175"/>
        <v>0</v>
      </c>
    </row>
    <row r="2802" spans="1:11" s="77" customFormat="1">
      <c r="A2802" s="82">
        <v>2016</v>
      </c>
      <c r="B2802" s="82">
        <v>995</v>
      </c>
      <c r="C2802" s="83" t="s">
        <v>503</v>
      </c>
      <c r="D2802" s="83" t="s">
        <v>504</v>
      </c>
      <c r="E2802" s="84">
        <v>10962</v>
      </c>
      <c r="F2802" s="85">
        <v>22.952000000000002</v>
      </c>
      <c r="G2802" s="84">
        <v>227.1</v>
      </c>
      <c r="H2802" s="86">
        <f t="shared" si="172"/>
        <v>571383.20030400006</v>
      </c>
      <c r="I2802" s="77">
        <f t="shared" si="173"/>
        <v>10962</v>
      </c>
      <c r="J2802" s="77">
        <f t="shared" si="174"/>
        <v>251599.82400000002</v>
      </c>
      <c r="K2802" s="77">
        <f t="shared" si="175"/>
        <v>0</v>
      </c>
    </row>
    <row r="2803" spans="1:11" s="77" customFormat="1">
      <c r="A2803" s="82">
        <v>2016</v>
      </c>
      <c r="B2803" s="82">
        <v>997</v>
      </c>
      <c r="C2803" s="83" t="s">
        <v>513</v>
      </c>
      <c r="D2803" s="83" t="s">
        <v>504</v>
      </c>
      <c r="E2803" s="84">
        <v>64105</v>
      </c>
      <c r="F2803" s="85">
        <v>17.902000000000001</v>
      </c>
      <c r="G2803" s="84">
        <v>214.7</v>
      </c>
      <c r="H2803" s="86">
        <f t="shared" si="172"/>
        <v>2463913.75337</v>
      </c>
      <c r="I2803" s="77">
        <f t="shared" si="173"/>
        <v>64105</v>
      </c>
      <c r="J2803" s="77">
        <f t="shared" si="174"/>
        <v>1147607.71</v>
      </c>
      <c r="K2803" s="77">
        <f t="shared" si="175"/>
        <v>0</v>
      </c>
    </row>
    <row r="2804" spans="1:11" s="77" customFormat="1">
      <c r="A2804" s="82">
        <v>2016</v>
      </c>
      <c r="B2804" s="82">
        <v>997</v>
      </c>
      <c r="C2804" s="83" t="s">
        <v>503</v>
      </c>
      <c r="D2804" s="83" t="s">
        <v>504</v>
      </c>
      <c r="E2804" s="84">
        <v>15284</v>
      </c>
      <c r="F2804" s="85">
        <v>25.8</v>
      </c>
      <c r="G2804" s="84">
        <v>222.7</v>
      </c>
      <c r="H2804" s="86">
        <f t="shared" si="172"/>
        <v>878166.67440000002</v>
      </c>
      <c r="I2804" s="77">
        <f t="shared" si="173"/>
        <v>15284</v>
      </c>
      <c r="J2804" s="77">
        <f t="shared" si="174"/>
        <v>394327.2</v>
      </c>
      <c r="K2804" s="77">
        <f t="shared" si="175"/>
        <v>0</v>
      </c>
    </row>
    <row r="2805" spans="1:11" s="77" customFormat="1">
      <c r="A2805" s="82">
        <v>2016</v>
      </c>
      <c r="B2805" s="82">
        <v>1001</v>
      </c>
      <c r="C2805" s="83" t="s">
        <v>503</v>
      </c>
      <c r="D2805" s="83" t="s">
        <v>504</v>
      </c>
      <c r="E2805" s="84">
        <v>23503</v>
      </c>
      <c r="F2805" s="85">
        <v>23.184000000000001</v>
      </c>
      <c r="G2805" s="84">
        <v>259.89999999999998</v>
      </c>
      <c r="H2805" s="86">
        <f t="shared" si="172"/>
        <v>1416178.3416479998</v>
      </c>
      <c r="I2805" s="77">
        <f t="shared" si="173"/>
        <v>23503</v>
      </c>
      <c r="J2805" s="77">
        <f t="shared" si="174"/>
        <v>544893.55200000003</v>
      </c>
      <c r="K2805" s="77">
        <f t="shared" si="175"/>
        <v>0</v>
      </c>
    </row>
    <row r="2806" spans="1:11" s="77" customFormat="1">
      <c r="A2806" s="82">
        <v>2016</v>
      </c>
      <c r="B2806" s="82">
        <v>1001</v>
      </c>
      <c r="C2806" s="83" t="s">
        <v>503</v>
      </c>
      <c r="D2806" s="83" t="s">
        <v>504</v>
      </c>
      <c r="E2806" s="84">
        <v>29967</v>
      </c>
      <c r="F2806" s="85">
        <v>23.044</v>
      </c>
      <c r="G2806" s="84">
        <v>312.2</v>
      </c>
      <c r="H2806" s="86">
        <f t="shared" si="172"/>
        <v>2155926.9088559998</v>
      </c>
      <c r="I2806" s="77">
        <f t="shared" si="173"/>
        <v>29967</v>
      </c>
      <c r="J2806" s="77">
        <f t="shared" si="174"/>
        <v>690559.54800000007</v>
      </c>
      <c r="K2806" s="77">
        <f t="shared" si="175"/>
        <v>0</v>
      </c>
    </row>
    <row r="2807" spans="1:11" s="77" customFormat="1">
      <c r="A2807" s="82">
        <v>2016</v>
      </c>
      <c r="B2807" s="82">
        <v>1001</v>
      </c>
      <c r="C2807" s="83" t="s">
        <v>503</v>
      </c>
      <c r="D2807" s="83" t="s">
        <v>504</v>
      </c>
      <c r="E2807" s="84">
        <v>244136</v>
      </c>
      <c r="F2807" s="85">
        <v>22.116</v>
      </c>
      <c r="G2807" s="84">
        <v>208.7</v>
      </c>
      <c r="H2807" s="86">
        <f t="shared" si="172"/>
        <v>11268363.676511999</v>
      </c>
      <c r="I2807" s="77">
        <f t="shared" si="173"/>
        <v>244136</v>
      </c>
      <c r="J2807" s="77">
        <f t="shared" si="174"/>
        <v>5399311.7759999996</v>
      </c>
      <c r="K2807" s="77">
        <f t="shared" si="175"/>
        <v>0</v>
      </c>
    </row>
    <row r="2808" spans="1:11" s="77" customFormat="1">
      <c r="A2808" s="82">
        <v>2016</v>
      </c>
      <c r="B2808" s="82">
        <v>1004</v>
      </c>
      <c r="C2808" s="83" t="s">
        <v>503</v>
      </c>
      <c r="D2808" s="83" t="s">
        <v>504</v>
      </c>
      <c r="E2808" s="84">
        <v>116345</v>
      </c>
      <c r="F2808" s="85">
        <v>22.172000000000001</v>
      </c>
      <c r="G2808" s="84">
        <v>175.6</v>
      </c>
      <c r="H2808" s="86">
        <f t="shared" si="172"/>
        <v>4529779.9530400001</v>
      </c>
      <c r="I2808" s="77">
        <f t="shared" si="173"/>
        <v>116345</v>
      </c>
      <c r="J2808" s="77">
        <f t="shared" si="174"/>
        <v>2579601.34</v>
      </c>
      <c r="K2808" s="77">
        <f t="shared" si="175"/>
        <v>0</v>
      </c>
    </row>
    <row r="2809" spans="1:11" s="77" customFormat="1">
      <c r="A2809" s="82">
        <v>2016</v>
      </c>
      <c r="B2809" s="82">
        <v>1010</v>
      </c>
      <c r="C2809" s="83" t="s">
        <v>503</v>
      </c>
      <c r="D2809" s="83" t="s">
        <v>504</v>
      </c>
      <c r="E2809" s="84">
        <v>5683</v>
      </c>
      <c r="F2809" s="85">
        <v>21.99</v>
      </c>
      <c r="G2809" s="84">
        <v>212.5</v>
      </c>
      <c r="H2809" s="86">
        <f t="shared" si="172"/>
        <v>265559.48625000002</v>
      </c>
      <c r="I2809" s="77">
        <f t="shared" si="173"/>
        <v>5683</v>
      </c>
      <c r="J2809" s="77">
        <f t="shared" si="174"/>
        <v>124969.17</v>
      </c>
      <c r="K2809" s="77">
        <f t="shared" si="175"/>
        <v>0</v>
      </c>
    </row>
    <row r="2810" spans="1:11" s="77" customFormat="1">
      <c r="A2810" s="82">
        <v>2016</v>
      </c>
      <c r="B2810" s="82">
        <v>1012</v>
      </c>
      <c r="C2810" s="83" t="s">
        <v>503</v>
      </c>
      <c r="D2810" s="83" t="s">
        <v>504</v>
      </c>
      <c r="E2810" s="84">
        <v>45323</v>
      </c>
      <c r="F2810" s="85">
        <v>22.954000000000001</v>
      </c>
      <c r="G2810" s="84">
        <v>229.1</v>
      </c>
      <c r="H2810" s="86">
        <f t="shared" si="172"/>
        <v>2383428.4293220001</v>
      </c>
      <c r="I2810" s="77">
        <f t="shared" si="173"/>
        <v>45323</v>
      </c>
      <c r="J2810" s="77">
        <f t="shared" si="174"/>
        <v>1040344.142</v>
      </c>
      <c r="K2810" s="77">
        <f t="shared" si="175"/>
        <v>0</v>
      </c>
    </row>
    <row r="2811" spans="1:11" s="77" customFormat="1">
      <c r="A2811" s="82">
        <v>2016</v>
      </c>
      <c r="B2811" s="82">
        <v>1047</v>
      </c>
      <c r="C2811" s="83" t="s">
        <v>513</v>
      </c>
      <c r="D2811" s="83" t="s">
        <v>504</v>
      </c>
      <c r="E2811" s="84">
        <v>36389</v>
      </c>
      <c r="F2811" s="85">
        <v>17.504999999999999</v>
      </c>
      <c r="G2811" s="84">
        <v>180.1</v>
      </c>
      <c r="H2811" s="86">
        <f t="shared" si="172"/>
        <v>1147217.9904449999</v>
      </c>
      <c r="I2811" s="77">
        <f t="shared" si="173"/>
        <v>36389</v>
      </c>
      <c r="J2811" s="77">
        <f t="shared" si="174"/>
        <v>636989.44499999995</v>
      </c>
      <c r="K2811" s="77">
        <f t="shared" si="175"/>
        <v>0</v>
      </c>
    </row>
    <row r="2812" spans="1:11" s="77" customFormat="1">
      <c r="A2812" s="82">
        <v>2016</v>
      </c>
      <c r="B2812" s="82">
        <v>1073</v>
      </c>
      <c r="C2812" s="83" t="s">
        <v>513</v>
      </c>
      <c r="D2812" s="83" t="s">
        <v>504</v>
      </c>
      <c r="E2812" s="84">
        <v>29625</v>
      </c>
      <c r="F2812" s="85">
        <v>17.681999999999999</v>
      </c>
      <c r="G2812" s="84">
        <v>180.9</v>
      </c>
      <c r="H2812" s="86">
        <f t="shared" si="172"/>
        <v>947607.11324999994</v>
      </c>
      <c r="I2812" s="77">
        <f t="shared" si="173"/>
        <v>29625</v>
      </c>
      <c r="J2812" s="77">
        <f t="shared" si="174"/>
        <v>523829.24999999994</v>
      </c>
      <c r="K2812" s="77">
        <f t="shared" si="175"/>
        <v>0</v>
      </c>
    </row>
    <row r="2813" spans="1:11" s="77" customFormat="1">
      <c r="A2813" s="82">
        <v>2016</v>
      </c>
      <c r="B2813" s="82">
        <v>1073</v>
      </c>
      <c r="C2813" s="83" t="s">
        <v>513</v>
      </c>
      <c r="D2813" s="83" t="s">
        <v>504</v>
      </c>
      <c r="E2813" s="84">
        <v>14885</v>
      </c>
      <c r="F2813" s="85">
        <v>17.498000000000001</v>
      </c>
      <c r="G2813" s="84">
        <v>180.6</v>
      </c>
      <c r="H2813" s="86">
        <f t="shared" si="172"/>
        <v>470386.66038000007</v>
      </c>
      <c r="I2813" s="77">
        <f t="shared" si="173"/>
        <v>14885</v>
      </c>
      <c r="J2813" s="77">
        <f t="shared" si="174"/>
        <v>260457.73</v>
      </c>
      <c r="K2813" s="77">
        <f t="shared" si="175"/>
        <v>0</v>
      </c>
    </row>
    <row r="2814" spans="1:11" s="77" customFormat="1">
      <c r="A2814" s="82">
        <v>2016</v>
      </c>
      <c r="B2814" s="82">
        <v>1082</v>
      </c>
      <c r="C2814" s="83" t="s">
        <v>513</v>
      </c>
      <c r="D2814" s="83" t="s">
        <v>504</v>
      </c>
      <c r="E2814" s="84">
        <v>16183</v>
      </c>
      <c r="F2814" s="85">
        <v>17.532</v>
      </c>
      <c r="G2814" s="84">
        <v>145.1</v>
      </c>
      <c r="H2814" s="86">
        <f t="shared" si="172"/>
        <v>411678.23655599996</v>
      </c>
      <c r="I2814" s="77">
        <f t="shared" si="173"/>
        <v>16183</v>
      </c>
      <c r="J2814" s="77">
        <f t="shared" si="174"/>
        <v>283720.35600000003</v>
      </c>
      <c r="K2814" s="77">
        <f t="shared" si="175"/>
        <v>0</v>
      </c>
    </row>
    <row r="2815" spans="1:11" s="77" customFormat="1">
      <c r="A2815" s="82">
        <v>2016</v>
      </c>
      <c r="B2815" s="82">
        <v>1082</v>
      </c>
      <c r="C2815" s="83" t="s">
        <v>513</v>
      </c>
      <c r="D2815" s="83" t="s">
        <v>504</v>
      </c>
      <c r="E2815" s="84">
        <v>48727</v>
      </c>
      <c r="F2815" s="85">
        <v>17.687999999999999</v>
      </c>
      <c r="G2815" s="84">
        <v>143.6</v>
      </c>
      <c r="H2815" s="86">
        <f t="shared" si="172"/>
        <v>1237664.2407359998</v>
      </c>
      <c r="I2815" s="77">
        <f t="shared" si="173"/>
        <v>48727</v>
      </c>
      <c r="J2815" s="77">
        <f t="shared" si="174"/>
        <v>861883.17599999998</v>
      </c>
      <c r="K2815" s="77">
        <f t="shared" si="175"/>
        <v>0</v>
      </c>
    </row>
    <row r="2816" spans="1:11" s="77" customFormat="1">
      <c r="A2816" s="82">
        <v>2016</v>
      </c>
      <c r="B2816" s="82">
        <v>1082</v>
      </c>
      <c r="C2816" s="83" t="s">
        <v>513</v>
      </c>
      <c r="D2816" s="83" t="s">
        <v>504</v>
      </c>
      <c r="E2816" s="84">
        <v>16106</v>
      </c>
      <c r="F2816" s="85">
        <v>17.774000000000001</v>
      </c>
      <c r="G2816" s="84">
        <v>143.9</v>
      </c>
      <c r="H2816" s="86">
        <f t="shared" si="172"/>
        <v>411939.71531600005</v>
      </c>
      <c r="I2816" s="77">
        <f t="shared" si="173"/>
        <v>16106</v>
      </c>
      <c r="J2816" s="77">
        <f t="shared" si="174"/>
        <v>286268.04399999999</v>
      </c>
      <c r="K2816" s="77">
        <f t="shared" si="175"/>
        <v>0</v>
      </c>
    </row>
    <row r="2817" spans="1:11" s="77" customFormat="1">
      <c r="A2817" s="82">
        <v>2016</v>
      </c>
      <c r="B2817" s="82">
        <v>1082</v>
      </c>
      <c r="C2817" s="83" t="s">
        <v>513</v>
      </c>
      <c r="D2817" s="83" t="s">
        <v>504</v>
      </c>
      <c r="E2817" s="84">
        <v>48588</v>
      </c>
      <c r="F2817" s="85">
        <v>17.864999999999998</v>
      </c>
      <c r="G2817" s="84">
        <v>130.6</v>
      </c>
      <c r="H2817" s="86">
        <f t="shared" si="172"/>
        <v>1133640.1537199998</v>
      </c>
      <c r="I2817" s="77">
        <f t="shared" si="173"/>
        <v>48588</v>
      </c>
      <c r="J2817" s="77">
        <f t="shared" si="174"/>
        <v>868024.61999999988</v>
      </c>
      <c r="K2817" s="77">
        <f t="shared" si="175"/>
        <v>0</v>
      </c>
    </row>
    <row r="2818" spans="1:11" s="77" customFormat="1">
      <c r="A2818" s="82">
        <v>2016</v>
      </c>
      <c r="B2818" s="82">
        <v>1082</v>
      </c>
      <c r="C2818" s="83" t="s">
        <v>513</v>
      </c>
      <c r="D2818" s="83" t="s">
        <v>504</v>
      </c>
      <c r="E2818" s="84">
        <v>16299</v>
      </c>
      <c r="F2818" s="85">
        <v>16.771999999999998</v>
      </c>
      <c r="G2818" s="84">
        <v>139.30000000000001</v>
      </c>
      <c r="H2818" s="86">
        <f t="shared" si="172"/>
        <v>380799.99140399997</v>
      </c>
      <c r="I2818" s="77">
        <f t="shared" si="173"/>
        <v>16299</v>
      </c>
      <c r="J2818" s="77">
        <f t="shared" si="174"/>
        <v>273366.82799999998</v>
      </c>
      <c r="K2818" s="77">
        <f t="shared" si="175"/>
        <v>0</v>
      </c>
    </row>
    <row r="2819" spans="1:11" s="77" customFormat="1">
      <c r="A2819" s="82">
        <v>2016</v>
      </c>
      <c r="B2819" s="82">
        <v>1082</v>
      </c>
      <c r="C2819" s="83" t="s">
        <v>513</v>
      </c>
      <c r="D2819" s="83" t="s">
        <v>504</v>
      </c>
      <c r="E2819" s="84">
        <v>32450</v>
      </c>
      <c r="F2819" s="85">
        <v>17.852</v>
      </c>
      <c r="G2819" s="84">
        <v>125.9</v>
      </c>
      <c r="H2819" s="86">
        <f t="shared" si="172"/>
        <v>729335.42660000012</v>
      </c>
      <c r="I2819" s="77">
        <f t="shared" si="173"/>
        <v>32450</v>
      </c>
      <c r="J2819" s="77">
        <f t="shared" si="174"/>
        <v>579297.4</v>
      </c>
      <c r="K2819" s="77">
        <f t="shared" si="175"/>
        <v>0</v>
      </c>
    </row>
    <row r="2820" spans="1:11" s="77" customFormat="1">
      <c r="A2820" s="82">
        <v>2016</v>
      </c>
      <c r="B2820" s="82">
        <v>1082</v>
      </c>
      <c r="C2820" s="83" t="s">
        <v>513</v>
      </c>
      <c r="D2820" s="83" t="s">
        <v>504</v>
      </c>
      <c r="E2820" s="84">
        <v>32182</v>
      </c>
      <c r="F2820" s="85">
        <v>17.669</v>
      </c>
      <c r="G2820" s="84">
        <v>133</v>
      </c>
      <c r="H2820" s="86">
        <f t="shared" si="172"/>
        <v>756269.59814000002</v>
      </c>
      <c r="I2820" s="77">
        <f t="shared" si="173"/>
        <v>32182</v>
      </c>
      <c r="J2820" s="77">
        <f t="shared" si="174"/>
        <v>568623.75800000003</v>
      </c>
      <c r="K2820" s="77">
        <f t="shared" si="175"/>
        <v>0</v>
      </c>
    </row>
    <row r="2821" spans="1:11" s="77" customFormat="1">
      <c r="A2821" s="82">
        <v>2016</v>
      </c>
      <c r="B2821" s="82">
        <v>1091</v>
      </c>
      <c r="C2821" s="83" t="s">
        <v>513</v>
      </c>
      <c r="D2821" s="83" t="s">
        <v>504</v>
      </c>
      <c r="E2821" s="84">
        <v>17614</v>
      </c>
      <c r="F2821" s="85">
        <v>17.936</v>
      </c>
      <c r="G2821" s="84">
        <v>182.2</v>
      </c>
      <c r="H2821" s="86">
        <f t="shared" si="172"/>
        <v>575614.81068800006</v>
      </c>
      <c r="I2821" s="77">
        <f t="shared" si="173"/>
        <v>17614</v>
      </c>
      <c r="J2821" s="77">
        <f t="shared" si="174"/>
        <v>315924.70400000003</v>
      </c>
      <c r="K2821" s="77">
        <f t="shared" si="175"/>
        <v>0</v>
      </c>
    </row>
    <row r="2822" spans="1:11" s="77" customFormat="1">
      <c r="A2822" s="82">
        <v>2016</v>
      </c>
      <c r="B2822" s="82">
        <v>1091</v>
      </c>
      <c r="C2822" s="83" t="s">
        <v>513</v>
      </c>
      <c r="D2822" s="83" t="s">
        <v>504</v>
      </c>
      <c r="E2822" s="84">
        <v>17788</v>
      </c>
      <c r="F2822" s="85">
        <v>17.713999999999999</v>
      </c>
      <c r="G2822" s="84">
        <v>179.3</v>
      </c>
      <c r="H2822" s="86">
        <f t="shared" si="172"/>
        <v>564968.261176</v>
      </c>
      <c r="I2822" s="77">
        <f t="shared" si="173"/>
        <v>17788</v>
      </c>
      <c r="J2822" s="77">
        <f t="shared" si="174"/>
        <v>315096.63199999998</v>
      </c>
      <c r="K2822" s="77">
        <f t="shared" si="175"/>
        <v>0</v>
      </c>
    </row>
    <row r="2823" spans="1:11" s="77" customFormat="1">
      <c r="A2823" s="82">
        <v>2016</v>
      </c>
      <c r="B2823" s="82">
        <v>1091</v>
      </c>
      <c r="C2823" s="83" t="s">
        <v>513</v>
      </c>
      <c r="D2823" s="83" t="s">
        <v>504</v>
      </c>
      <c r="E2823" s="84">
        <v>17770</v>
      </c>
      <c r="F2823" s="85">
        <v>17.736000000000001</v>
      </c>
      <c r="G2823" s="84">
        <v>172.5</v>
      </c>
      <c r="H2823" s="86">
        <f t="shared" ref="H2823:H2886" si="176">IF(I2823="","",G2823/100*F2823*E2823)</f>
        <v>543666.04200000002</v>
      </c>
      <c r="I2823" s="77">
        <f t="shared" ref="I2823:I2886" si="177">IF(OR(G2823=".",F2823=".",E2823="."),"",E2823)</f>
        <v>17770</v>
      </c>
      <c r="J2823" s="77">
        <f t="shared" ref="J2823:J2886" si="178">IF(I2823="","",F2823*I2823)</f>
        <v>315168.72000000003</v>
      </c>
      <c r="K2823" s="77">
        <f t="shared" ref="K2823:K2886" si="179">IF(C2823="LIG",1,0)</f>
        <v>0</v>
      </c>
    </row>
    <row r="2824" spans="1:11" s="77" customFormat="1">
      <c r="A2824" s="82">
        <v>2016</v>
      </c>
      <c r="B2824" s="82">
        <v>1091</v>
      </c>
      <c r="C2824" s="83" t="s">
        <v>513</v>
      </c>
      <c r="D2824" s="83" t="s">
        <v>504</v>
      </c>
      <c r="E2824" s="84">
        <v>17603</v>
      </c>
      <c r="F2824" s="85">
        <v>17.303999999999998</v>
      </c>
      <c r="G2824" s="84">
        <v>164</v>
      </c>
      <c r="H2824" s="86">
        <f t="shared" si="176"/>
        <v>499547.79167999997</v>
      </c>
      <c r="I2824" s="77">
        <f t="shared" si="177"/>
        <v>17603</v>
      </c>
      <c r="J2824" s="77">
        <f t="shared" si="178"/>
        <v>304602.31199999998</v>
      </c>
      <c r="K2824" s="77">
        <f t="shared" si="179"/>
        <v>0</v>
      </c>
    </row>
    <row r="2825" spans="1:11" s="77" customFormat="1">
      <c r="A2825" s="82">
        <v>2016</v>
      </c>
      <c r="B2825" s="82">
        <v>1104</v>
      </c>
      <c r="C2825" s="83" t="s">
        <v>513</v>
      </c>
      <c r="D2825" s="83" t="s">
        <v>504</v>
      </c>
      <c r="E2825" s="84">
        <v>14082</v>
      </c>
      <c r="F2825" s="85">
        <v>17.815999999999999</v>
      </c>
      <c r="G2825" s="84">
        <v>164.3</v>
      </c>
      <c r="H2825" s="86">
        <f t="shared" si="176"/>
        <v>412203.91041599994</v>
      </c>
      <c r="I2825" s="77">
        <f t="shared" si="177"/>
        <v>14082</v>
      </c>
      <c r="J2825" s="77">
        <f t="shared" si="178"/>
        <v>250884.91199999998</v>
      </c>
      <c r="K2825" s="77">
        <f t="shared" si="179"/>
        <v>0</v>
      </c>
    </row>
    <row r="2826" spans="1:11" s="77" customFormat="1">
      <c r="A2826" s="82">
        <v>2016</v>
      </c>
      <c r="B2826" s="82">
        <v>1104</v>
      </c>
      <c r="C2826" s="83" t="s">
        <v>513</v>
      </c>
      <c r="D2826" s="83" t="s">
        <v>504</v>
      </c>
      <c r="E2826" s="84">
        <v>42234</v>
      </c>
      <c r="F2826" s="85">
        <v>18.038</v>
      </c>
      <c r="G2826" s="84">
        <v>147.4</v>
      </c>
      <c r="H2826" s="86">
        <f t="shared" si="176"/>
        <v>1122918.0988079999</v>
      </c>
      <c r="I2826" s="77">
        <f t="shared" si="177"/>
        <v>42234</v>
      </c>
      <c r="J2826" s="77">
        <f t="shared" si="178"/>
        <v>761816.89199999999</v>
      </c>
      <c r="K2826" s="77">
        <f t="shared" si="179"/>
        <v>0</v>
      </c>
    </row>
    <row r="2827" spans="1:11" s="77" customFormat="1">
      <c r="A2827" s="82">
        <v>2016</v>
      </c>
      <c r="B2827" s="82">
        <v>1167</v>
      </c>
      <c r="C2827" s="83" t="s">
        <v>513</v>
      </c>
      <c r="D2827" s="83" t="s">
        <v>504</v>
      </c>
      <c r="E2827" s="84">
        <v>85293</v>
      </c>
      <c r="F2827" s="85">
        <v>16.765000000000001</v>
      </c>
      <c r="G2827" s="84">
        <v>166.7</v>
      </c>
      <c r="H2827" s="86">
        <f t="shared" si="176"/>
        <v>2383705.2207149998</v>
      </c>
      <c r="I2827" s="77">
        <f t="shared" si="177"/>
        <v>85293</v>
      </c>
      <c r="J2827" s="77">
        <f t="shared" si="178"/>
        <v>1429937.145</v>
      </c>
      <c r="K2827" s="77">
        <f t="shared" si="179"/>
        <v>0</v>
      </c>
    </row>
    <row r="2828" spans="1:11" s="77" customFormat="1">
      <c r="A2828" s="82">
        <v>2016</v>
      </c>
      <c r="B2828" s="82">
        <v>1241</v>
      </c>
      <c r="C2828" s="83" t="s">
        <v>503</v>
      </c>
      <c r="D2828" s="83" t="s">
        <v>504</v>
      </c>
      <c r="E2828" s="84">
        <v>18025</v>
      </c>
      <c r="F2828" s="85">
        <v>21.68</v>
      </c>
      <c r="G2828" s="84">
        <v>261.8</v>
      </c>
      <c r="H2828" s="86">
        <f t="shared" si="176"/>
        <v>1023067.2760000002</v>
      </c>
      <c r="I2828" s="77">
        <f t="shared" si="177"/>
        <v>18025</v>
      </c>
      <c r="J2828" s="77">
        <f t="shared" si="178"/>
        <v>390782</v>
      </c>
      <c r="K2828" s="77">
        <f t="shared" si="179"/>
        <v>0</v>
      </c>
    </row>
    <row r="2829" spans="1:11" s="77" customFormat="1">
      <c r="A2829" s="82">
        <v>2016</v>
      </c>
      <c r="B2829" s="82">
        <v>1241</v>
      </c>
      <c r="C2829" s="83" t="s">
        <v>513</v>
      </c>
      <c r="D2829" s="83" t="s">
        <v>504</v>
      </c>
      <c r="E2829" s="84">
        <v>244</v>
      </c>
      <c r="F2829" s="85">
        <v>17.93</v>
      </c>
      <c r="G2829" s="84">
        <v>155.9</v>
      </c>
      <c r="H2829" s="86">
        <f t="shared" si="176"/>
        <v>6820.5002800000002</v>
      </c>
      <c r="I2829" s="77">
        <f t="shared" si="177"/>
        <v>244</v>
      </c>
      <c r="J2829" s="77">
        <f t="shared" si="178"/>
        <v>4374.92</v>
      </c>
      <c r="K2829" s="77">
        <f t="shared" si="179"/>
        <v>0</v>
      </c>
    </row>
    <row r="2830" spans="1:11" s="77" customFormat="1">
      <c r="A2830" s="82">
        <v>2016</v>
      </c>
      <c r="B2830" s="82">
        <v>1241</v>
      </c>
      <c r="C2830" s="83" t="s">
        <v>513</v>
      </c>
      <c r="D2830" s="83" t="s">
        <v>504</v>
      </c>
      <c r="E2830" s="84">
        <v>32902</v>
      </c>
      <c r="F2830" s="85">
        <v>17.68</v>
      </c>
      <c r="G2830" s="84">
        <v>177</v>
      </c>
      <c r="H2830" s="86">
        <f t="shared" si="176"/>
        <v>1029622.0272</v>
      </c>
      <c r="I2830" s="77">
        <f t="shared" si="177"/>
        <v>32902</v>
      </c>
      <c r="J2830" s="77">
        <f t="shared" si="178"/>
        <v>581707.36</v>
      </c>
      <c r="K2830" s="77">
        <f t="shared" si="179"/>
        <v>0</v>
      </c>
    </row>
    <row r="2831" spans="1:11" s="77" customFormat="1">
      <c r="A2831" s="82">
        <v>2016</v>
      </c>
      <c r="B2831" s="82">
        <v>1241</v>
      </c>
      <c r="C2831" s="83" t="s">
        <v>513</v>
      </c>
      <c r="D2831" s="83" t="s">
        <v>504</v>
      </c>
      <c r="E2831" s="84">
        <v>16353</v>
      </c>
      <c r="F2831" s="85">
        <v>16.809999999999999</v>
      </c>
      <c r="G2831" s="84">
        <v>153.80000000000001</v>
      </c>
      <c r="H2831" s="86">
        <f t="shared" si="176"/>
        <v>422786.86433999997</v>
      </c>
      <c r="I2831" s="77">
        <f t="shared" si="177"/>
        <v>16353</v>
      </c>
      <c r="J2831" s="77">
        <f t="shared" si="178"/>
        <v>274893.93</v>
      </c>
      <c r="K2831" s="77">
        <f t="shared" si="179"/>
        <v>0</v>
      </c>
    </row>
    <row r="2832" spans="1:11" s="77" customFormat="1">
      <c r="A2832" s="82">
        <v>2016</v>
      </c>
      <c r="B2832" s="82">
        <v>1241</v>
      </c>
      <c r="C2832" s="83" t="s">
        <v>513</v>
      </c>
      <c r="D2832" s="83" t="s">
        <v>504</v>
      </c>
      <c r="E2832" s="84">
        <v>16372</v>
      </c>
      <c r="F2832" s="85">
        <v>17.760000000000002</v>
      </c>
      <c r="G2832" s="84">
        <v>156.5</v>
      </c>
      <c r="H2832" s="86">
        <f t="shared" si="176"/>
        <v>455049.91680000006</v>
      </c>
      <c r="I2832" s="77">
        <f t="shared" si="177"/>
        <v>16372</v>
      </c>
      <c r="J2832" s="77">
        <f t="shared" si="178"/>
        <v>290766.72000000003</v>
      </c>
      <c r="K2832" s="77">
        <f t="shared" si="179"/>
        <v>0</v>
      </c>
    </row>
    <row r="2833" spans="1:11" s="77" customFormat="1">
      <c r="A2833" s="82">
        <v>2016</v>
      </c>
      <c r="B2833" s="82">
        <v>1241</v>
      </c>
      <c r="C2833" s="83" t="s">
        <v>513</v>
      </c>
      <c r="D2833" s="83" t="s">
        <v>504</v>
      </c>
      <c r="E2833" s="84">
        <v>16408</v>
      </c>
      <c r="F2833" s="85">
        <v>17.62</v>
      </c>
      <c r="G2833" s="84">
        <v>159.9</v>
      </c>
      <c r="H2833" s="86">
        <f t="shared" si="176"/>
        <v>462285.22704000003</v>
      </c>
      <c r="I2833" s="77">
        <f t="shared" si="177"/>
        <v>16408</v>
      </c>
      <c r="J2833" s="77">
        <f t="shared" si="178"/>
        <v>289108.96000000002</v>
      </c>
      <c r="K2833" s="77">
        <f t="shared" si="179"/>
        <v>0</v>
      </c>
    </row>
    <row r="2834" spans="1:11" s="77" customFormat="1">
      <c r="A2834" s="82">
        <v>2016</v>
      </c>
      <c r="B2834" s="82">
        <v>1241</v>
      </c>
      <c r="C2834" s="83" t="s">
        <v>513</v>
      </c>
      <c r="D2834" s="83" t="s">
        <v>504</v>
      </c>
      <c r="E2834" s="84">
        <v>32874</v>
      </c>
      <c r="F2834" s="85">
        <v>17.899999999999999</v>
      </c>
      <c r="G2834" s="84">
        <v>160.9</v>
      </c>
      <c r="H2834" s="86">
        <f t="shared" si="176"/>
        <v>946807.36139999994</v>
      </c>
      <c r="I2834" s="77">
        <f t="shared" si="177"/>
        <v>32874</v>
      </c>
      <c r="J2834" s="77">
        <f t="shared" si="178"/>
        <v>588444.6</v>
      </c>
      <c r="K2834" s="77">
        <f t="shared" si="179"/>
        <v>0</v>
      </c>
    </row>
    <row r="2835" spans="1:11" s="77" customFormat="1">
      <c r="A2835" s="82">
        <v>2016</v>
      </c>
      <c r="B2835" s="82">
        <v>1241</v>
      </c>
      <c r="C2835" s="83" t="s">
        <v>513</v>
      </c>
      <c r="D2835" s="83" t="s">
        <v>504</v>
      </c>
      <c r="E2835" s="84">
        <v>32913</v>
      </c>
      <c r="F2835" s="85">
        <v>17.18</v>
      </c>
      <c r="G2835" s="84">
        <v>170.3</v>
      </c>
      <c r="H2835" s="86">
        <f t="shared" si="176"/>
        <v>962953.41402000003</v>
      </c>
      <c r="I2835" s="77">
        <f t="shared" si="177"/>
        <v>32913</v>
      </c>
      <c r="J2835" s="77">
        <f t="shared" si="178"/>
        <v>565445.34</v>
      </c>
      <c r="K2835" s="77">
        <f t="shared" si="179"/>
        <v>0</v>
      </c>
    </row>
    <row r="2836" spans="1:11" s="77" customFormat="1">
      <c r="A2836" s="82">
        <v>2016</v>
      </c>
      <c r="B2836" s="82">
        <v>1241</v>
      </c>
      <c r="C2836" s="83" t="s">
        <v>513</v>
      </c>
      <c r="D2836" s="83" t="s">
        <v>504</v>
      </c>
      <c r="E2836" s="84">
        <v>49051</v>
      </c>
      <c r="F2836" s="85">
        <v>16.72</v>
      </c>
      <c r="G2836" s="84">
        <v>153.19999999999999</v>
      </c>
      <c r="H2836" s="86">
        <f t="shared" si="176"/>
        <v>1256443.3270399997</v>
      </c>
      <c r="I2836" s="77">
        <f t="shared" si="177"/>
        <v>49051</v>
      </c>
      <c r="J2836" s="77">
        <f t="shared" si="178"/>
        <v>820132.72</v>
      </c>
      <c r="K2836" s="77">
        <f t="shared" si="179"/>
        <v>0</v>
      </c>
    </row>
    <row r="2837" spans="1:11" s="77" customFormat="1">
      <c r="A2837" s="82">
        <v>2016</v>
      </c>
      <c r="B2837" s="82">
        <v>1241</v>
      </c>
      <c r="C2837" s="83" t="s">
        <v>513</v>
      </c>
      <c r="D2837" s="83" t="s">
        <v>504</v>
      </c>
      <c r="E2837" s="84">
        <v>16371</v>
      </c>
      <c r="F2837" s="85">
        <v>16.86</v>
      </c>
      <c r="G2837" s="84">
        <v>160.1</v>
      </c>
      <c r="H2837" s="86">
        <f t="shared" si="176"/>
        <v>441900.11106000002</v>
      </c>
      <c r="I2837" s="77">
        <f t="shared" si="177"/>
        <v>16371</v>
      </c>
      <c r="J2837" s="77">
        <f t="shared" si="178"/>
        <v>276015.06</v>
      </c>
      <c r="K2837" s="77">
        <f t="shared" si="179"/>
        <v>0</v>
      </c>
    </row>
    <row r="2838" spans="1:11" s="77" customFormat="1">
      <c r="A2838" s="82">
        <v>2016</v>
      </c>
      <c r="B2838" s="82">
        <v>1250</v>
      </c>
      <c r="C2838" s="83" t="s">
        <v>513</v>
      </c>
      <c r="D2838" s="83" t="s">
        <v>504</v>
      </c>
      <c r="E2838" s="84">
        <v>54201</v>
      </c>
      <c r="F2838" s="85">
        <v>17.765999999999998</v>
      </c>
      <c r="G2838" s="84">
        <v>200.1</v>
      </c>
      <c r="H2838" s="86">
        <f t="shared" si="176"/>
        <v>1926832.8669659996</v>
      </c>
      <c r="I2838" s="77">
        <f t="shared" si="177"/>
        <v>54201</v>
      </c>
      <c r="J2838" s="77">
        <f t="shared" si="178"/>
        <v>962934.9659999999</v>
      </c>
      <c r="K2838" s="77">
        <f t="shared" si="179"/>
        <v>0</v>
      </c>
    </row>
    <row r="2839" spans="1:11" s="77" customFormat="1">
      <c r="A2839" s="82">
        <v>2016</v>
      </c>
      <c r="B2839" s="82">
        <v>1252</v>
      </c>
      <c r="C2839" s="83" t="s">
        <v>513</v>
      </c>
      <c r="D2839" s="83" t="s">
        <v>504</v>
      </c>
      <c r="E2839" s="84">
        <v>9417</v>
      </c>
      <c r="F2839" s="85">
        <v>17.765999999999998</v>
      </c>
      <c r="G2839" s="84">
        <v>200.5</v>
      </c>
      <c r="H2839" s="86">
        <f t="shared" si="176"/>
        <v>335441.35610999999</v>
      </c>
      <c r="I2839" s="77">
        <f t="shared" si="177"/>
        <v>9417</v>
      </c>
      <c r="J2839" s="77">
        <f t="shared" si="178"/>
        <v>167302.42199999999</v>
      </c>
      <c r="K2839" s="77">
        <f t="shared" si="179"/>
        <v>0</v>
      </c>
    </row>
    <row r="2840" spans="1:11" s="77" customFormat="1">
      <c r="A2840" s="82">
        <v>2016</v>
      </c>
      <c r="B2840" s="82">
        <v>1356</v>
      </c>
      <c r="C2840" s="83" t="s">
        <v>503</v>
      </c>
      <c r="D2840" s="83" t="s">
        <v>504</v>
      </c>
      <c r="E2840" s="84">
        <v>27224</v>
      </c>
      <c r="F2840" s="85">
        <v>22.55</v>
      </c>
      <c r="G2840" s="84">
        <v>215.5</v>
      </c>
      <c r="H2840" s="86">
        <f t="shared" si="176"/>
        <v>1322957.0859999999</v>
      </c>
      <c r="I2840" s="77">
        <f t="shared" si="177"/>
        <v>27224</v>
      </c>
      <c r="J2840" s="77">
        <f t="shared" si="178"/>
        <v>613901.20000000007</v>
      </c>
      <c r="K2840" s="77">
        <f t="shared" si="179"/>
        <v>0</v>
      </c>
    </row>
    <row r="2841" spans="1:11" s="77" customFormat="1">
      <c r="A2841" s="82">
        <v>2016</v>
      </c>
      <c r="B2841" s="82">
        <v>1356</v>
      </c>
      <c r="C2841" s="83" t="s">
        <v>503</v>
      </c>
      <c r="D2841" s="83" t="s">
        <v>504</v>
      </c>
      <c r="E2841" s="84">
        <v>15972</v>
      </c>
      <c r="F2841" s="85">
        <v>23.73</v>
      </c>
      <c r="G2841" s="84">
        <v>209.5</v>
      </c>
      <c r="H2841" s="86">
        <f t="shared" si="176"/>
        <v>794037.59820000001</v>
      </c>
      <c r="I2841" s="77">
        <f t="shared" si="177"/>
        <v>15972</v>
      </c>
      <c r="J2841" s="77">
        <f t="shared" si="178"/>
        <v>379015.56</v>
      </c>
      <c r="K2841" s="77">
        <f t="shared" si="179"/>
        <v>0</v>
      </c>
    </row>
    <row r="2842" spans="1:11" s="77" customFormat="1">
      <c r="A2842" s="82">
        <v>2016</v>
      </c>
      <c r="B2842" s="82">
        <v>1356</v>
      </c>
      <c r="C2842" s="83" t="s">
        <v>503</v>
      </c>
      <c r="D2842" s="83" t="s">
        <v>504</v>
      </c>
      <c r="E2842" s="84">
        <v>25668</v>
      </c>
      <c r="F2842" s="85">
        <v>22.472999999999999</v>
      </c>
      <c r="G2842" s="84">
        <v>190</v>
      </c>
      <c r="H2842" s="86">
        <f t="shared" si="176"/>
        <v>1095990.2315999998</v>
      </c>
      <c r="I2842" s="77">
        <f t="shared" si="177"/>
        <v>25668</v>
      </c>
      <c r="J2842" s="77">
        <f t="shared" si="178"/>
        <v>576836.96399999992</v>
      </c>
      <c r="K2842" s="77">
        <f t="shared" si="179"/>
        <v>0</v>
      </c>
    </row>
    <row r="2843" spans="1:11" s="77" customFormat="1">
      <c r="A2843" s="82">
        <v>2016</v>
      </c>
      <c r="B2843" s="82">
        <v>1356</v>
      </c>
      <c r="C2843" s="83" t="s">
        <v>503</v>
      </c>
      <c r="D2843" s="83" t="s">
        <v>504</v>
      </c>
      <c r="E2843" s="84">
        <v>27084</v>
      </c>
      <c r="F2843" s="85">
        <v>23.17</v>
      </c>
      <c r="G2843" s="84">
        <v>253.4</v>
      </c>
      <c r="H2843" s="86">
        <f t="shared" si="176"/>
        <v>1590176.9335200002</v>
      </c>
      <c r="I2843" s="77">
        <f t="shared" si="177"/>
        <v>27084</v>
      </c>
      <c r="J2843" s="77">
        <f t="shared" si="178"/>
        <v>627536.28</v>
      </c>
      <c r="K2843" s="77">
        <f t="shared" si="179"/>
        <v>0</v>
      </c>
    </row>
    <row r="2844" spans="1:11" s="77" customFormat="1">
      <c r="A2844" s="82">
        <v>2016</v>
      </c>
      <c r="B2844" s="82">
        <v>1356</v>
      </c>
      <c r="C2844" s="83" t="s">
        <v>503</v>
      </c>
      <c r="D2844" s="83" t="s">
        <v>504</v>
      </c>
      <c r="E2844" s="84">
        <v>13094</v>
      </c>
      <c r="F2844" s="85">
        <v>25.239000000000001</v>
      </c>
      <c r="G2844" s="84">
        <v>194.1</v>
      </c>
      <c r="H2844" s="86">
        <f t="shared" si="176"/>
        <v>641460.64350599993</v>
      </c>
      <c r="I2844" s="77">
        <f t="shared" si="177"/>
        <v>13094</v>
      </c>
      <c r="J2844" s="77">
        <f t="shared" si="178"/>
        <v>330479.46600000001</v>
      </c>
      <c r="K2844" s="77">
        <f t="shared" si="179"/>
        <v>0</v>
      </c>
    </row>
    <row r="2845" spans="1:11" s="77" customFormat="1">
      <c r="A2845" s="82">
        <v>2016</v>
      </c>
      <c r="B2845" s="82">
        <v>1356</v>
      </c>
      <c r="C2845" s="83" t="s">
        <v>503</v>
      </c>
      <c r="D2845" s="83" t="s">
        <v>504</v>
      </c>
      <c r="E2845" s="84">
        <v>56889</v>
      </c>
      <c r="F2845" s="85">
        <v>22.129000000000001</v>
      </c>
      <c r="G2845" s="84">
        <v>191.6</v>
      </c>
      <c r="H2845" s="86">
        <f t="shared" si="176"/>
        <v>2412046.040796</v>
      </c>
      <c r="I2845" s="77">
        <f t="shared" si="177"/>
        <v>56889</v>
      </c>
      <c r="J2845" s="77">
        <f t="shared" si="178"/>
        <v>1258896.6810000001</v>
      </c>
      <c r="K2845" s="77">
        <f t="shared" si="179"/>
        <v>0</v>
      </c>
    </row>
    <row r="2846" spans="1:11" s="77" customFormat="1">
      <c r="A2846" s="82">
        <v>2016</v>
      </c>
      <c r="B2846" s="82">
        <v>1356</v>
      </c>
      <c r="C2846" s="83" t="s">
        <v>503</v>
      </c>
      <c r="D2846" s="83" t="s">
        <v>504</v>
      </c>
      <c r="E2846" s="84">
        <v>28776</v>
      </c>
      <c r="F2846" s="85">
        <v>22.509</v>
      </c>
      <c r="G2846" s="84">
        <v>184.4</v>
      </c>
      <c r="H2846" s="86">
        <f t="shared" si="176"/>
        <v>1194393.8064960002</v>
      </c>
      <c r="I2846" s="77">
        <f t="shared" si="177"/>
        <v>28776</v>
      </c>
      <c r="J2846" s="77">
        <f t="shared" si="178"/>
        <v>647718.98400000005</v>
      </c>
      <c r="K2846" s="77">
        <f t="shared" si="179"/>
        <v>0</v>
      </c>
    </row>
    <row r="2847" spans="1:11" s="77" customFormat="1">
      <c r="A2847" s="82">
        <v>2016</v>
      </c>
      <c r="B2847" s="82">
        <v>1356</v>
      </c>
      <c r="C2847" s="83" t="s">
        <v>503</v>
      </c>
      <c r="D2847" s="83" t="s">
        <v>504</v>
      </c>
      <c r="E2847" s="84">
        <v>6556</v>
      </c>
      <c r="F2847" s="85">
        <v>22.593</v>
      </c>
      <c r="G2847" s="84">
        <v>210.8</v>
      </c>
      <c r="H2847" s="86">
        <f t="shared" si="176"/>
        <v>312236.34446400002</v>
      </c>
      <c r="I2847" s="77">
        <f t="shared" si="177"/>
        <v>6556</v>
      </c>
      <c r="J2847" s="77">
        <f t="shared" si="178"/>
        <v>148119.70800000001</v>
      </c>
      <c r="K2847" s="77">
        <f t="shared" si="179"/>
        <v>0</v>
      </c>
    </row>
    <row r="2848" spans="1:11" s="77" customFormat="1">
      <c r="A2848" s="82">
        <v>2016</v>
      </c>
      <c r="B2848" s="82">
        <v>1356</v>
      </c>
      <c r="C2848" s="83" t="s">
        <v>503</v>
      </c>
      <c r="D2848" s="83" t="s">
        <v>504</v>
      </c>
      <c r="E2848" s="84">
        <v>53046</v>
      </c>
      <c r="F2848" s="85">
        <v>22.466999999999999</v>
      </c>
      <c r="G2848" s="84">
        <v>144.19999999999999</v>
      </c>
      <c r="H2848" s="86">
        <f t="shared" si="176"/>
        <v>1718553.2230439999</v>
      </c>
      <c r="I2848" s="77">
        <f t="shared" si="177"/>
        <v>53046</v>
      </c>
      <c r="J2848" s="77">
        <f t="shared" si="178"/>
        <v>1191784.4819999998</v>
      </c>
      <c r="K2848" s="77">
        <f t="shared" si="179"/>
        <v>0</v>
      </c>
    </row>
    <row r="2849" spans="1:11" s="77" customFormat="1">
      <c r="A2849" s="82">
        <v>2016</v>
      </c>
      <c r="B2849" s="82">
        <v>1356</v>
      </c>
      <c r="C2849" s="83" t="s">
        <v>503</v>
      </c>
      <c r="D2849" s="83" t="s">
        <v>504</v>
      </c>
      <c r="E2849" s="84">
        <v>68327</v>
      </c>
      <c r="F2849" s="85">
        <v>22.704000000000001</v>
      </c>
      <c r="G2849" s="84">
        <v>229.7</v>
      </c>
      <c r="H2849" s="86">
        <f t="shared" si="176"/>
        <v>3563327.3897759998</v>
      </c>
      <c r="I2849" s="77">
        <f t="shared" si="177"/>
        <v>68327</v>
      </c>
      <c r="J2849" s="77">
        <f t="shared" si="178"/>
        <v>1551296.2080000001</v>
      </c>
      <c r="K2849" s="77">
        <f t="shared" si="179"/>
        <v>0</v>
      </c>
    </row>
    <row r="2850" spans="1:11" s="77" customFormat="1">
      <c r="A2850" s="82">
        <v>2016</v>
      </c>
      <c r="B2850" s="82">
        <v>1356</v>
      </c>
      <c r="C2850" s="83" t="s">
        <v>503</v>
      </c>
      <c r="D2850" s="83" t="s">
        <v>504</v>
      </c>
      <c r="E2850" s="84">
        <v>52531</v>
      </c>
      <c r="F2850" s="85">
        <v>23.591999999999999</v>
      </c>
      <c r="G2850" s="84">
        <v>198.8</v>
      </c>
      <c r="H2850" s="86">
        <f t="shared" si="176"/>
        <v>2463750.967776</v>
      </c>
      <c r="I2850" s="77">
        <f t="shared" si="177"/>
        <v>52531</v>
      </c>
      <c r="J2850" s="77">
        <f t="shared" si="178"/>
        <v>1239311.352</v>
      </c>
      <c r="K2850" s="77">
        <f t="shared" si="179"/>
        <v>0</v>
      </c>
    </row>
    <row r="2851" spans="1:11" s="77" customFormat="1">
      <c r="A2851" s="82">
        <v>2016</v>
      </c>
      <c r="B2851" s="82">
        <v>1356</v>
      </c>
      <c r="C2851" s="83" t="s">
        <v>503</v>
      </c>
      <c r="D2851" s="83" t="s">
        <v>504</v>
      </c>
      <c r="E2851" s="84">
        <v>40116</v>
      </c>
      <c r="F2851" s="85">
        <v>23.617000000000001</v>
      </c>
      <c r="G2851" s="84">
        <v>221.2</v>
      </c>
      <c r="H2851" s="86">
        <f t="shared" si="176"/>
        <v>2095692.0932639998</v>
      </c>
      <c r="I2851" s="77">
        <f t="shared" si="177"/>
        <v>40116</v>
      </c>
      <c r="J2851" s="77">
        <f t="shared" si="178"/>
        <v>947419.57200000004</v>
      </c>
      <c r="K2851" s="77">
        <f t="shared" si="179"/>
        <v>0</v>
      </c>
    </row>
    <row r="2852" spans="1:11" s="77" customFormat="1">
      <c r="A2852" s="82">
        <v>2016</v>
      </c>
      <c r="B2852" s="82">
        <v>1356</v>
      </c>
      <c r="C2852" s="83" t="s">
        <v>503</v>
      </c>
      <c r="D2852" s="83" t="s">
        <v>504</v>
      </c>
      <c r="E2852" s="84">
        <v>6177</v>
      </c>
      <c r="F2852" s="85">
        <v>20.510999999999999</v>
      </c>
      <c r="G2852" s="84">
        <v>173</v>
      </c>
      <c r="H2852" s="86">
        <f t="shared" si="176"/>
        <v>219184.85330999998</v>
      </c>
      <c r="I2852" s="77">
        <f t="shared" si="177"/>
        <v>6177</v>
      </c>
      <c r="J2852" s="77">
        <f t="shared" si="178"/>
        <v>126696.447</v>
      </c>
      <c r="K2852" s="77">
        <f t="shared" si="179"/>
        <v>0</v>
      </c>
    </row>
    <row r="2853" spans="1:11" s="77" customFormat="1">
      <c r="A2853" s="82">
        <v>2016</v>
      </c>
      <c r="B2853" s="82">
        <v>1356</v>
      </c>
      <c r="C2853" s="83" t="s">
        <v>503</v>
      </c>
      <c r="D2853" s="83" t="s">
        <v>504</v>
      </c>
      <c r="E2853" s="84">
        <v>4840</v>
      </c>
      <c r="F2853" s="85">
        <v>19.777999999999999</v>
      </c>
      <c r="G2853" s="84">
        <v>149.5</v>
      </c>
      <c r="H2853" s="86">
        <f t="shared" si="176"/>
        <v>143109.65239999999</v>
      </c>
      <c r="I2853" s="77">
        <f t="shared" si="177"/>
        <v>4840</v>
      </c>
      <c r="J2853" s="77">
        <f t="shared" si="178"/>
        <v>95725.51999999999</v>
      </c>
      <c r="K2853" s="77">
        <f t="shared" si="179"/>
        <v>0</v>
      </c>
    </row>
    <row r="2854" spans="1:11" s="77" customFormat="1">
      <c r="A2854" s="82">
        <v>2016</v>
      </c>
      <c r="B2854" s="82">
        <v>1364</v>
      </c>
      <c r="C2854" s="83" t="s">
        <v>503</v>
      </c>
      <c r="D2854" s="83" t="s">
        <v>504</v>
      </c>
      <c r="E2854" s="84">
        <v>225145</v>
      </c>
      <c r="F2854" s="85">
        <v>24.481000000000002</v>
      </c>
      <c r="G2854" s="84">
        <v>219.6</v>
      </c>
      <c r="H2854" s="86">
        <f t="shared" si="176"/>
        <v>12103857.340019999</v>
      </c>
      <c r="I2854" s="77">
        <f t="shared" si="177"/>
        <v>225145</v>
      </c>
      <c r="J2854" s="77">
        <f t="shared" si="178"/>
        <v>5511774.7450000001</v>
      </c>
      <c r="K2854" s="77">
        <f t="shared" si="179"/>
        <v>0</v>
      </c>
    </row>
    <row r="2855" spans="1:11" s="77" customFormat="1">
      <c r="A2855" s="82">
        <v>2016</v>
      </c>
      <c r="B2855" s="82">
        <v>1364</v>
      </c>
      <c r="C2855" s="83" t="s">
        <v>503</v>
      </c>
      <c r="D2855" s="83" t="s">
        <v>504</v>
      </c>
      <c r="E2855" s="84">
        <v>19716</v>
      </c>
      <c r="F2855" s="85">
        <v>23.99</v>
      </c>
      <c r="G2855" s="84">
        <v>223.4</v>
      </c>
      <c r="H2855" s="86">
        <f t="shared" si="176"/>
        <v>1056652.6005599999</v>
      </c>
      <c r="I2855" s="77">
        <f t="shared" si="177"/>
        <v>19716</v>
      </c>
      <c r="J2855" s="77">
        <f t="shared" si="178"/>
        <v>472986.83999999997</v>
      </c>
      <c r="K2855" s="77">
        <f t="shared" si="179"/>
        <v>0</v>
      </c>
    </row>
    <row r="2856" spans="1:11" s="77" customFormat="1">
      <c r="A2856" s="82">
        <v>2016</v>
      </c>
      <c r="B2856" s="82">
        <v>1364</v>
      </c>
      <c r="C2856" s="83" t="s">
        <v>503</v>
      </c>
      <c r="D2856" s="83" t="s">
        <v>504</v>
      </c>
      <c r="E2856" s="84">
        <v>39492</v>
      </c>
      <c r="F2856" s="85">
        <v>22.878</v>
      </c>
      <c r="G2856" s="84">
        <v>184.4</v>
      </c>
      <c r="H2856" s="86">
        <f t="shared" si="176"/>
        <v>1666050.2677440001</v>
      </c>
      <c r="I2856" s="77">
        <f t="shared" si="177"/>
        <v>39492</v>
      </c>
      <c r="J2856" s="77">
        <f t="shared" si="178"/>
        <v>903497.97600000002</v>
      </c>
      <c r="K2856" s="77">
        <f t="shared" si="179"/>
        <v>0</v>
      </c>
    </row>
    <row r="2857" spans="1:11" s="77" customFormat="1">
      <c r="A2857" s="82">
        <v>2016</v>
      </c>
      <c r="B2857" s="82">
        <v>1364</v>
      </c>
      <c r="C2857" s="83" t="s">
        <v>503</v>
      </c>
      <c r="D2857" s="83" t="s">
        <v>504</v>
      </c>
      <c r="E2857" s="84">
        <v>3181</v>
      </c>
      <c r="F2857" s="85">
        <v>23.007000000000001</v>
      </c>
      <c r="G2857" s="84">
        <v>221.5</v>
      </c>
      <c r="H2857" s="86">
        <f t="shared" si="176"/>
        <v>162105.36640499998</v>
      </c>
      <c r="I2857" s="77">
        <f t="shared" si="177"/>
        <v>3181</v>
      </c>
      <c r="J2857" s="77">
        <f t="shared" si="178"/>
        <v>73185.267000000007</v>
      </c>
      <c r="K2857" s="77">
        <f t="shared" si="179"/>
        <v>0</v>
      </c>
    </row>
    <row r="2858" spans="1:11" s="77" customFormat="1">
      <c r="A2858" s="82">
        <v>2016</v>
      </c>
      <c r="B2858" s="82">
        <v>1364</v>
      </c>
      <c r="C2858" s="83" t="s">
        <v>503</v>
      </c>
      <c r="D2858" s="83" t="s">
        <v>504</v>
      </c>
      <c r="E2858" s="84">
        <v>3215</v>
      </c>
      <c r="F2858" s="85">
        <v>23.718</v>
      </c>
      <c r="G2858" s="84">
        <v>217.7</v>
      </c>
      <c r="H2858" s="86">
        <f t="shared" si="176"/>
        <v>166003.58649000002</v>
      </c>
      <c r="I2858" s="77">
        <f t="shared" si="177"/>
        <v>3215</v>
      </c>
      <c r="J2858" s="77">
        <f t="shared" si="178"/>
        <v>76253.37</v>
      </c>
      <c r="K2858" s="77">
        <f t="shared" si="179"/>
        <v>0</v>
      </c>
    </row>
    <row r="2859" spans="1:11" s="77" customFormat="1">
      <c r="A2859" s="82">
        <v>2016</v>
      </c>
      <c r="B2859" s="82">
        <v>1364</v>
      </c>
      <c r="C2859" s="83" t="s">
        <v>503</v>
      </c>
      <c r="D2859" s="83" t="s">
        <v>504</v>
      </c>
      <c r="E2859" s="84">
        <v>9574</v>
      </c>
      <c r="F2859" s="85">
        <v>23.727</v>
      </c>
      <c r="G2859" s="84">
        <v>195.1</v>
      </c>
      <c r="H2859" s="86">
        <f t="shared" si="176"/>
        <v>443193.64339799999</v>
      </c>
      <c r="I2859" s="77">
        <f t="shared" si="177"/>
        <v>9574</v>
      </c>
      <c r="J2859" s="77">
        <f t="shared" si="178"/>
        <v>227162.29800000001</v>
      </c>
      <c r="K2859" s="77">
        <f t="shared" si="179"/>
        <v>0</v>
      </c>
    </row>
    <row r="2860" spans="1:11" s="77" customFormat="1">
      <c r="A2860" s="82">
        <v>2016</v>
      </c>
      <c r="B2860" s="82">
        <v>1374</v>
      </c>
      <c r="C2860" s="83" t="s">
        <v>503</v>
      </c>
      <c r="D2860" s="83" t="s">
        <v>504</v>
      </c>
      <c r="E2860" s="84">
        <v>21013</v>
      </c>
      <c r="F2860" s="85">
        <v>23.725999999999999</v>
      </c>
      <c r="G2860" s="84">
        <v>199</v>
      </c>
      <c r="H2860" s="86">
        <f t="shared" si="176"/>
        <v>992123.33161999995</v>
      </c>
      <c r="I2860" s="77">
        <f t="shared" si="177"/>
        <v>21013</v>
      </c>
      <c r="J2860" s="77">
        <f t="shared" si="178"/>
        <v>498554.43799999997</v>
      </c>
      <c r="K2860" s="77">
        <f t="shared" si="179"/>
        <v>0</v>
      </c>
    </row>
    <row r="2861" spans="1:11" s="77" customFormat="1">
      <c r="A2861" s="82">
        <v>2016</v>
      </c>
      <c r="B2861" s="82">
        <v>1374</v>
      </c>
      <c r="C2861" s="83" t="s">
        <v>503</v>
      </c>
      <c r="D2861" s="83" t="s">
        <v>504</v>
      </c>
      <c r="E2861" s="84">
        <v>11189</v>
      </c>
      <c r="F2861" s="85">
        <v>23.596</v>
      </c>
      <c r="G2861" s="84">
        <v>195.5</v>
      </c>
      <c r="H2861" s="86">
        <f t="shared" si="176"/>
        <v>516150.58402000001</v>
      </c>
      <c r="I2861" s="77">
        <f t="shared" si="177"/>
        <v>11189</v>
      </c>
      <c r="J2861" s="77">
        <f t="shared" si="178"/>
        <v>264015.64400000003</v>
      </c>
      <c r="K2861" s="77">
        <f t="shared" si="179"/>
        <v>0</v>
      </c>
    </row>
    <row r="2862" spans="1:11" s="77" customFormat="1">
      <c r="A2862" s="82">
        <v>2016</v>
      </c>
      <c r="B2862" s="82">
        <v>1374</v>
      </c>
      <c r="C2862" s="83" t="s">
        <v>503</v>
      </c>
      <c r="D2862" s="83" t="s">
        <v>504</v>
      </c>
      <c r="E2862" s="84">
        <v>9430</v>
      </c>
      <c r="F2862" s="85">
        <v>22.69</v>
      </c>
      <c r="G2862" s="84">
        <v>196.2</v>
      </c>
      <c r="H2862" s="86">
        <f t="shared" si="176"/>
        <v>419802.6654</v>
      </c>
      <c r="I2862" s="77">
        <f t="shared" si="177"/>
        <v>9430</v>
      </c>
      <c r="J2862" s="77">
        <f t="shared" si="178"/>
        <v>213966.7</v>
      </c>
      <c r="K2862" s="77">
        <f t="shared" si="179"/>
        <v>0</v>
      </c>
    </row>
    <row r="2863" spans="1:11" s="77" customFormat="1">
      <c r="A2863" s="82">
        <v>2016</v>
      </c>
      <c r="B2863" s="82">
        <v>1374</v>
      </c>
      <c r="C2863" s="83" t="s">
        <v>503</v>
      </c>
      <c r="D2863" s="83" t="s">
        <v>504</v>
      </c>
      <c r="E2863" s="84">
        <v>18702</v>
      </c>
      <c r="F2863" s="85">
        <v>21.962</v>
      </c>
      <c r="G2863" s="84">
        <v>195</v>
      </c>
      <c r="H2863" s="86">
        <f t="shared" si="176"/>
        <v>800929.98179999995</v>
      </c>
      <c r="I2863" s="77">
        <f t="shared" si="177"/>
        <v>18702</v>
      </c>
      <c r="J2863" s="77">
        <f t="shared" si="178"/>
        <v>410733.32400000002</v>
      </c>
      <c r="K2863" s="77">
        <f t="shared" si="179"/>
        <v>0</v>
      </c>
    </row>
    <row r="2864" spans="1:11" s="77" customFormat="1">
      <c r="A2864" s="82">
        <v>2016</v>
      </c>
      <c r="B2864" s="82">
        <v>1374</v>
      </c>
      <c r="C2864" s="83" t="s">
        <v>503</v>
      </c>
      <c r="D2864" s="83" t="s">
        <v>504</v>
      </c>
      <c r="E2864" s="84">
        <v>8</v>
      </c>
      <c r="F2864" s="85">
        <v>18.8</v>
      </c>
      <c r="G2864" s="84">
        <v>124</v>
      </c>
      <c r="H2864" s="86">
        <f t="shared" si="176"/>
        <v>186.49600000000001</v>
      </c>
      <c r="I2864" s="77">
        <f t="shared" si="177"/>
        <v>8</v>
      </c>
      <c r="J2864" s="77">
        <f t="shared" si="178"/>
        <v>150.4</v>
      </c>
      <c r="K2864" s="77">
        <f t="shared" si="179"/>
        <v>0</v>
      </c>
    </row>
    <row r="2865" spans="1:11" s="77" customFormat="1">
      <c r="A2865" s="82">
        <v>2016</v>
      </c>
      <c r="B2865" s="82">
        <v>1378</v>
      </c>
      <c r="C2865" s="83" t="s">
        <v>503</v>
      </c>
      <c r="D2865" s="83" t="s">
        <v>504</v>
      </c>
      <c r="E2865" s="84">
        <v>47756</v>
      </c>
      <c r="F2865" s="85">
        <v>23.646000000000001</v>
      </c>
      <c r="G2865" s="84">
        <v>214.6</v>
      </c>
      <c r="H2865" s="86">
        <f t="shared" si="176"/>
        <v>2423345.5548959998</v>
      </c>
      <c r="I2865" s="77">
        <f t="shared" si="177"/>
        <v>47756</v>
      </c>
      <c r="J2865" s="77">
        <f t="shared" si="178"/>
        <v>1129238.3759999999</v>
      </c>
      <c r="K2865" s="77">
        <f t="shared" si="179"/>
        <v>0</v>
      </c>
    </row>
    <row r="2866" spans="1:11" s="77" customFormat="1">
      <c r="A2866" s="82">
        <v>2016</v>
      </c>
      <c r="B2866" s="82">
        <v>1378</v>
      </c>
      <c r="C2866" s="83" t="s">
        <v>503</v>
      </c>
      <c r="D2866" s="83" t="s">
        <v>504</v>
      </c>
      <c r="E2866" s="84">
        <v>63942</v>
      </c>
      <c r="F2866" s="85">
        <v>23.411999999999999</v>
      </c>
      <c r="G2866" s="84">
        <v>225.2</v>
      </c>
      <c r="H2866" s="86">
        <f t="shared" si="176"/>
        <v>3371266.7542079994</v>
      </c>
      <c r="I2866" s="77">
        <f t="shared" si="177"/>
        <v>63942</v>
      </c>
      <c r="J2866" s="77">
        <f t="shared" si="178"/>
        <v>1497010.1040000001</v>
      </c>
      <c r="K2866" s="77">
        <f t="shared" si="179"/>
        <v>0</v>
      </c>
    </row>
    <row r="2867" spans="1:11" s="77" customFormat="1">
      <c r="A2867" s="82">
        <v>2016</v>
      </c>
      <c r="B2867" s="82">
        <v>1378</v>
      </c>
      <c r="C2867" s="83" t="s">
        <v>503</v>
      </c>
      <c r="D2867" s="83" t="s">
        <v>504</v>
      </c>
      <c r="E2867" s="84">
        <v>151386</v>
      </c>
      <c r="F2867" s="85">
        <v>23.248000000000001</v>
      </c>
      <c r="G2867" s="84">
        <v>264.89999999999998</v>
      </c>
      <c r="H2867" s="86">
        <f t="shared" si="176"/>
        <v>9322948.1574719995</v>
      </c>
      <c r="I2867" s="77">
        <f t="shared" si="177"/>
        <v>151386</v>
      </c>
      <c r="J2867" s="77">
        <f t="shared" si="178"/>
        <v>3519421.7280000001</v>
      </c>
      <c r="K2867" s="77">
        <f t="shared" si="179"/>
        <v>0</v>
      </c>
    </row>
    <row r="2868" spans="1:11" s="77" customFormat="1">
      <c r="A2868" s="82">
        <v>2016</v>
      </c>
      <c r="B2868" s="82">
        <v>1378</v>
      </c>
      <c r="C2868" s="83" t="s">
        <v>503</v>
      </c>
      <c r="D2868" s="83" t="s">
        <v>504</v>
      </c>
      <c r="E2868" s="84">
        <v>115747</v>
      </c>
      <c r="F2868" s="85">
        <v>23.602</v>
      </c>
      <c r="G2868" s="84">
        <v>202.3</v>
      </c>
      <c r="H2868" s="86">
        <f t="shared" si="176"/>
        <v>5526554.1839620005</v>
      </c>
      <c r="I2868" s="77">
        <f t="shared" si="177"/>
        <v>115747</v>
      </c>
      <c r="J2868" s="77">
        <f t="shared" si="178"/>
        <v>2731860.6940000001</v>
      </c>
      <c r="K2868" s="77">
        <f t="shared" si="179"/>
        <v>0</v>
      </c>
    </row>
    <row r="2869" spans="1:11" s="77" customFormat="1">
      <c r="A2869" s="82">
        <v>2016</v>
      </c>
      <c r="B2869" s="82">
        <v>1379</v>
      </c>
      <c r="C2869" s="83" t="s">
        <v>513</v>
      </c>
      <c r="D2869" s="83" t="s">
        <v>504</v>
      </c>
      <c r="E2869" s="84">
        <v>127309</v>
      </c>
      <c r="F2869" s="85">
        <v>17.832000000000001</v>
      </c>
      <c r="G2869" s="84">
        <v>174</v>
      </c>
      <c r="H2869" s="86">
        <f t="shared" si="176"/>
        <v>3950102.9131200002</v>
      </c>
      <c r="I2869" s="77">
        <f t="shared" si="177"/>
        <v>127309</v>
      </c>
      <c r="J2869" s="77">
        <f t="shared" si="178"/>
        <v>2270174.088</v>
      </c>
      <c r="K2869" s="77">
        <f t="shared" si="179"/>
        <v>0</v>
      </c>
    </row>
    <row r="2870" spans="1:11" s="77" customFormat="1">
      <c r="A2870" s="82">
        <v>2016</v>
      </c>
      <c r="B2870" s="82">
        <v>1379</v>
      </c>
      <c r="C2870" s="83" t="s">
        <v>513</v>
      </c>
      <c r="D2870" s="83" t="s">
        <v>504</v>
      </c>
      <c r="E2870" s="84">
        <v>15923</v>
      </c>
      <c r="F2870" s="85">
        <v>17.806000000000001</v>
      </c>
      <c r="G2870" s="84">
        <v>173.8</v>
      </c>
      <c r="H2870" s="86">
        <f t="shared" si="176"/>
        <v>492766.34224400012</v>
      </c>
      <c r="I2870" s="77">
        <f t="shared" si="177"/>
        <v>15923</v>
      </c>
      <c r="J2870" s="77">
        <f t="shared" si="178"/>
        <v>283524.93800000002</v>
      </c>
      <c r="K2870" s="77">
        <f t="shared" si="179"/>
        <v>0</v>
      </c>
    </row>
    <row r="2871" spans="1:11" s="77" customFormat="1">
      <c r="A2871" s="82">
        <v>2016</v>
      </c>
      <c r="B2871" s="82">
        <v>1382</v>
      </c>
      <c r="C2871" s="83" t="s">
        <v>503</v>
      </c>
      <c r="D2871" s="83" t="s">
        <v>504</v>
      </c>
      <c r="E2871" s="84">
        <v>52115</v>
      </c>
      <c r="F2871" s="85">
        <v>24.41</v>
      </c>
      <c r="G2871" s="84">
        <v>256.3</v>
      </c>
      <c r="H2871" s="86">
        <f t="shared" si="176"/>
        <v>3260461.8854500004</v>
      </c>
      <c r="I2871" s="77">
        <f t="shared" si="177"/>
        <v>52115</v>
      </c>
      <c r="J2871" s="77">
        <f t="shared" si="178"/>
        <v>1272127.1499999999</v>
      </c>
      <c r="K2871" s="77">
        <f t="shared" si="179"/>
        <v>0</v>
      </c>
    </row>
    <row r="2872" spans="1:11" s="77" customFormat="1">
      <c r="A2872" s="82">
        <v>2016</v>
      </c>
      <c r="B2872" s="82">
        <v>1382</v>
      </c>
      <c r="C2872" s="83" t="s">
        <v>503</v>
      </c>
      <c r="D2872" s="83" t="s">
        <v>504</v>
      </c>
      <c r="E2872" s="84">
        <v>20027</v>
      </c>
      <c r="F2872" s="85">
        <v>24.5</v>
      </c>
      <c r="G2872" s="84">
        <v>230.2</v>
      </c>
      <c r="H2872" s="86">
        <f t="shared" si="176"/>
        <v>1129502.773</v>
      </c>
      <c r="I2872" s="77">
        <f t="shared" si="177"/>
        <v>20027</v>
      </c>
      <c r="J2872" s="77">
        <f t="shared" si="178"/>
        <v>490661.5</v>
      </c>
      <c r="K2872" s="77">
        <f t="shared" si="179"/>
        <v>0</v>
      </c>
    </row>
    <row r="2873" spans="1:11" s="77" customFormat="1">
      <c r="A2873" s="82">
        <v>2016</v>
      </c>
      <c r="B2873" s="82">
        <v>1382</v>
      </c>
      <c r="C2873" s="83" t="s">
        <v>503</v>
      </c>
      <c r="D2873" s="83" t="s">
        <v>504</v>
      </c>
      <c r="E2873" s="84">
        <v>1391</v>
      </c>
      <c r="F2873" s="85">
        <v>24.57</v>
      </c>
      <c r="G2873" s="84">
        <v>223.2</v>
      </c>
      <c r="H2873" s="86">
        <f t="shared" si="176"/>
        <v>76282.773839999994</v>
      </c>
      <c r="I2873" s="77">
        <f t="shared" si="177"/>
        <v>1391</v>
      </c>
      <c r="J2873" s="77">
        <f t="shared" si="178"/>
        <v>34176.870000000003</v>
      </c>
      <c r="K2873" s="77">
        <f t="shared" si="179"/>
        <v>0</v>
      </c>
    </row>
    <row r="2874" spans="1:11" s="77" customFormat="1">
      <c r="A2874" s="82">
        <v>2016</v>
      </c>
      <c r="B2874" s="82">
        <v>1384</v>
      </c>
      <c r="C2874" s="83" t="s">
        <v>503</v>
      </c>
      <c r="D2874" s="83" t="s">
        <v>504</v>
      </c>
      <c r="E2874" s="84">
        <v>5614</v>
      </c>
      <c r="F2874" s="85">
        <v>24.59</v>
      </c>
      <c r="G2874" s="84">
        <v>283.39999999999998</v>
      </c>
      <c r="H2874" s="86">
        <f t="shared" si="176"/>
        <v>391228.76883999998</v>
      </c>
      <c r="I2874" s="77">
        <f t="shared" si="177"/>
        <v>5614</v>
      </c>
      <c r="J2874" s="77">
        <f t="shared" si="178"/>
        <v>138048.26</v>
      </c>
      <c r="K2874" s="77">
        <f t="shared" si="179"/>
        <v>0</v>
      </c>
    </row>
    <row r="2875" spans="1:11" s="77" customFormat="1">
      <c r="A2875" s="82">
        <v>2016</v>
      </c>
      <c r="B2875" s="82">
        <v>1393</v>
      </c>
      <c r="C2875" s="83" t="s">
        <v>513</v>
      </c>
      <c r="D2875" s="83" t="s">
        <v>504</v>
      </c>
      <c r="E2875" s="84">
        <v>15242</v>
      </c>
      <c r="F2875" s="85">
        <v>16.829999999999998</v>
      </c>
      <c r="G2875" s="84">
        <v>243</v>
      </c>
      <c r="H2875" s="86">
        <f t="shared" si="176"/>
        <v>623350.54979999992</v>
      </c>
      <c r="I2875" s="77">
        <f t="shared" si="177"/>
        <v>15242</v>
      </c>
      <c r="J2875" s="77">
        <f t="shared" si="178"/>
        <v>256522.86</v>
      </c>
      <c r="K2875" s="77">
        <f t="shared" si="179"/>
        <v>0</v>
      </c>
    </row>
    <row r="2876" spans="1:11" s="77" customFormat="1">
      <c r="A2876" s="82">
        <v>2016</v>
      </c>
      <c r="B2876" s="82">
        <v>1393</v>
      </c>
      <c r="C2876" s="83" t="s">
        <v>513</v>
      </c>
      <c r="D2876" s="83" t="s">
        <v>504</v>
      </c>
      <c r="E2876" s="84">
        <v>45487</v>
      </c>
      <c r="F2876" s="85">
        <v>16.829999999999998</v>
      </c>
      <c r="G2876" s="84">
        <v>237.6</v>
      </c>
      <c r="H2876" s="86">
        <f t="shared" si="176"/>
        <v>1818937.7949599999</v>
      </c>
      <c r="I2876" s="77">
        <f t="shared" si="177"/>
        <v>45487</v>
      </c>
      <c r="J2876" s="77">
        <f t="shared" si="178"/>
        <v>765546.21</v>
      </c>
      <c r="K2876" s="77">
        <f t="shared" si="179"/>
        <v>0</v>
      </c>
    </row>
    <row r="2877" spans="1:11" s="77" customFormat="1">
      <c r="A2877" s="82">
        <v>2016</v>
      </c>
      <c r="B2877" s="82">
        <v>1554</v>
      </c>
      <c r="C2877" s="83" t="s">
        <v>503</v>
      </c>
      <c r="D2877" s="83" t="s">
        <v>504</v>
      </c>
      <c r="E2877" s="84">
        <v>34859</v>
      </c>
      <c r="F2877" s="85">
        <v>24.896000000000001</v>
      </c>
      <c r="G2877" s="84" t="s">
        <v>514</v>
      </c>
      <c r="H2877" s="86" t="str">
        <f t="shared" si="176"/>
        <v/>
      </c>
      <c r="I2877" s="77" t="str">
        <f t="shared" si="177"/>
        <v/>
      </c>
      <c r="J2877" s="77" t="str">
        <f t="shared" si="178"/>
        <v/>
      </c>
      <c r="K2877" s="77">
        <f t="shared" si="179"/>
        <v>0</v>
      </c>
    </row>
    <row r="2878" spans="1:11" s="77" customFormat="1">
      <c r="A2878" s="82">
        <v>2016</v>
      </c>
      <c r="B2878" s="82">
        <v>1554</v>
      </c>
      <c r="C2878" s="83" t="s">
        <v>503</v>
      </c>
      <c r="D2878" s="83" t="s">
        <v>504</v>
      </c>
      <c r="E2878" s="84">
        <v>11618</v>
      </c>
      <c r="F2878" s="85">
        <v>24.846</v>
      </c>
      <c r="G2878" s="84" t="s">
        <v>514</v>
      </c>
      <c r="H2878" s="86" t="str">
        <f t="shared" si="176"/>
        <v/>
      </c>
      <c r="I2878" s="77" t="str">
        <f t="shared" si="177"/>
        <v/>
      </c>
      <c r="J2878" s="77" t="str">
        <f t="shared" si="178"/>
        <v/>
      </c>
      <c r="K2878" s="77">
        <f t="shared" si="179"/>
        <v>0</v>
      </c>
    </row>
    <row r="2879" spans="1:11" s="77" customFormat="1">
      <c r="A2879" s="82">
        <v>2016</v>
      </c>
      <c r="B2879" s="82">
        <v>1554</v>
      </c>
      <c r="C2879" s="83" t="s">
        <v>503</v>
      </c>
      <c r="D2879" s="83" t="s">
        <v>504</v>
      </c>
      <c r="E2879" s="84">
        <v>11064</v>
      </c>
      <c r="F2879" s="85">
        <v>24.4</v>
      </c>
      <c r="G2879" s="84" t="s">
        <v>514</v>
      </c>
      <c r="H2879" s="86" t="str">
        <f t="shared" si="176"/>
        <v/>
      </c>
      <c r="I2879" s="77" t="str">
        <f t="shared" si="177"/>
        <v/>
      </c>
      <c r="J2879" s="77" t="str">
        <f t="shared" si="178"/>
        <v/>
      </c>
      <c r="K2879" s="77">
        <f t="shared" si="179"/>
        <v>0</v>
      </c>
    </row>
    <row r="2880" spans="1:11" s="77" customFormat="1">
      <c r="A2880" s="82">
        <v>2016</v>
      </c>
      <c r="B2880" s="82">
        <v>1572</v>
      </c>
      <c r="C2880" s="83" t="s">
        <v>503</v>
      </c>
      <c r="D2880" s="83" t="s">
        <v>504</v>
      </c>
      <c r="E2880" s="84">
        <v>13406</v>
      </c>
      <c r="F2880" s="85">
        <v>25.76</v>
      </c>
      <c r="G2880" s="84" t="s">
        <v>514</v>
      </c>
      <c r="H2880" s="86" t="str">
        <f t="shared" si="176"/>
        <v/>
      </c>
      <c r="I2880" s="77" t="str">
        <f t="shared" si="177"/>
        <v/>
      </c>
      <c r="J2880" s="77" t="str">
        <f t="shared" si="178"/>
        <v/>
      </c>
      <c r="K2880" s="77">
        <f t="shared" si="179"/>
        <v>0</v>
      </c>
    </row>
    <row r="2881" spans="1:11" s="77" customFormat="1">
      <c r="A2881" s="82">
        <v>2016</v>
      </c>
      <c r="B2881" s="82">
        <v>1572</v>
      </c>
      <c r="C2881" s="83" t="s">
        <v>503</v>
      </c>
      <c r="D2881" s="83" t="s">
        <v>504</v>
      </c>
      <c r="E2881" s="84">
        <v>9420</v>
      </c>
      <c r="F2881" s="85">
        <v>25.9</v>
      </c>
      <c r="G2881" s="84" t="s">
        <v>514</v>
      </c>
      <c r="H2881" s="86" t="str">
        <f t="shared" si="176"/>
        <v/>
      </c>
      <c r="I2881" s="77" t="str">
        <f t="shared" si="177"/>
        <v/>
      </c>
      <c r="J2881" s="77" t="str">
        <f t="shared" si="178"/>
        <v/>
      </c>
      <c r="K2881" s="77">
        <f t="shared" si="179"/>
        <v>0</v>
      </c>
    </row>
    <row r="2882" spans="1:11" s="77" customFormat="1">
      <c r="A2882" s="82">
        <v>2016</v>
      </c>
      <c r="B2882" s="82">
        <v>1573</v>
      </c>
      <c r="C2882" s="83" t="s">
        <v>503</v>
      </c>
      <c r="D2882" s="83" t="s">
        <v>504</v>
      </c>
      <c r="E2882" s="84">
        <v>13434</v>
      </c>
      <c r="F2882" s="85">
        <v>26.44</v>
      </c>
      <c r="G2882" s="84" t="s">
        <v>514</v>
      </c>
      <c r="H2882" s="86" t="str">
        <f t="shared" si="176"/>
        <v/>
      </c>
      <c r="I2882" s="77" t="str">
        <f t="shared" si="177"/>
        <v/>
      </c>
      <c r="J2882" s="77" t="str">
        <f t="shared" si="178"/>
        <v/>
      </c>
      <c r="K2882" s="77">
        <f t="shared" si="179"/>
        <v>0</v>
      </c>
    </row>
    <row r="2883" spans="1:11" s="77" customFormat="1">
      <c r="A2883" s="82">
        <v>2016</v>
      </c>
      <c r="B2883" s="82">
        <v>1573</v>
      </c>
      <c r="C2883" s="83" t="s">
        <v>503</v>
      </c>
      <c r="D2883" s="83" t="s">
        <v>504</v>
      </c>
      <c r="E2883" s="84">
        <v>26732</v>
      </c>
      <c r="F2883" s="85">
        <v>26.19</v>
      </c>
      <c r="G2883" s="84" t="s">
        <v>514</v>
      </c>
      <c r="H2883" s="86" t="str">
        <f t="shared" si="176"/>
        <v/>
      </c>
      <c r="I2883" s="77" t="str">
        <f t="shared" si="177"/>
        <v/>
      </c>
      <c r="J2883" s="77" t="str">
        <f t="shared" si="178"/>
        <v/>
      </c>
      <c r="K2883" s="77">
        <f t="shared" si="179"/>
        <v>0</v>
      </c>
    </row>
    <row r="2884" spans="1:11" s="77" customFormat="1">
      <c r="A2884" s="82">
        <v>2016</v>
      </c>
      <c r="B2884" s="82">
        <v>1573</v>
      </c>
      <c r="C2884" s="83" t="s">
        <v>503</v>
      </c>
      <c r="D2884" s="83" t="s">
        <v>504</v>
      </c>
      <c r="E2884" s="84">
        <v>111014</v>
      </c>
      <c r="F2884" s="85">
        <v>25.96</v>
      </c>
      <c r="G2884" s="84" t="s">
        <v>514</v>
      </c>
      <c r="H2884" s="86" t="str">
        <f t="shared" si="176"/>
        <v/>
      </c>
      <c r="I2884" s="77" t="str">
        <f t="shared" si="177"/>
        <v/>
      </c>
      <c r="J2884" s="77" t="str">
        <f t="shared" si="178"/>
        <v/>
      </c>
      <c r="K2884" s="77">
        <f t="shared" si="179"/>
        <v>0</v>
      </c>
    </row>
    <row r="2885" spans="1:11" s="77" customFormat="1">
      <c r="A2885" s="82">
        <v>2016</v>
      </c>
      <c r="B2885" s="82">
        <v>1573</v>
      </c>
      <c r="C2885" s="83" t="s">
        <v>503</v>
      </c>
      <c r="D2885" s="83" t="s">
        <v>504</v>
      </c>
      <c r="E2885" s="84">
        <v>18485</v>
      </c>
      <c r="F2885" s="85">
        <v>25.84</v>
      </c>
      <c r="G2885" s="84" t="s">
        <v>514</v>
      </c>
      <c r="H2885" s="86" t="str">
        <f t="shared" si="176"/>
        <v/>
      </c>
      <c r="I2885" s="77" t="str">
        <f t="shared" si="177"/>
        <v/>
      </c>
      <c r="J2885" s="77" t="str">
        <f t="shared" si="178"/>
        <v/>
      </c>
      <c r="K2885" s="77">
        <f t="shared" si="179"/>
        <v>0</v>
      </c>
    </row>
    <row r="2886" spans="1:11" s="77" customFormat="1">
      <c r="A2886" s="82">
        <v>2016</v>
      </c>
      <c r="B2886" s="82">
        <v>1619</v>
      </c>
      <c r="C2886" s="83" t="s">
        <v>503</v>
      </c>
      <c r="D2886" s="83" t="s">
        <v>504</v>
      </c>
      <c r="E2886" s="84">
        <v>69062</v>
      </c>
      <c r="F2886" s="85">
        <v>21.23</v>
      </c>
      <c r="G2886" s="84" t="s">
        <v>514</v>
      </c>
      <c r="H2886" s="86" t="str">
        <f t="shared" si="176"/>
        <v/>
      </c>
      <c r="I2886" s="77" t="str">
        <f t="shared" si="177"/>
        <v/>
      </c>
      <c r="J2886" s="77" t="str">
        <f t="shared" si="178"/>
        <v/>
      </c>
      <c r="K2886" s="77">
        <f t="shared" si="179"/>
        <v>0</v>
      </c>
    </row>
    <row r="2887" spans="1:11" s="77" customFormat="1">
      <c r="A2887" s="82">
        <v>2016</v>
      </c>
      <c r="B2887" s="82">
        <v>1702</v>
      </c>
      <c r="C2887" s="83" t="s">
        <v>513</v>
      </c>
      <c r="D2887" s="83" t="s">
        <v>504</v>
      </c>
      <c r="E2887" s="84">
        <v>31783</v>
      </c>
      <c r="F2887" s="85">
        <v>17.802</v>
      </c>
      <c r="G2887" s="84">
        <v>208.7</v>
      </c>
      <c r="H2887" s="86">
        <f t="shared" ref="H2887:H2950" si="180">IF(I2887="","",G2887/100*F2887*E2887)</f>
        <v>1180826.6160419998</v>
      </c>
      <c r="I2887" s="77">
        <f t="shared" ref="I2887:I2950" si="181">IF(OR(G2887=".",F2887=".",E2887="."),"",E2887)</f>
        <v>31783</v>
      </c>
      <c r="J2887" s="77">
        <f t="shared" ref="J2887:J2950" si="182">IF(I2887="","",F2887*I2887)</f>
        <v>565800.96600000001</v>
      </c>
      <c r="K2887" s="77">
        <f t="shared" ref="K2887:K2950" si="183">IF(C2887="LIG",1,0)</f>
        <v>0</v>
      </c>
    </row>
    <row r="2888" spans="1:11" s="77" customFormat="1">
      <c r="A2888" s="82">
        <v>2016</v>
      </c>
      <c r="B2888" s="82">
        <v>1702</v>
      </c>
      <c r="C2888" s="83" t="s">
        <v>513</v>
      </c>
      <c r="D2888" s="83" t="s">
        <v>504</v>
      </c>
      <c r="E2888" s="84">
        <v>15871</v>
      </c>
      <c r="F2888" s="85">
        <v>18.036000000000001</v>
      </c>
      <c r="G2888" s="84">
        <v>200.9</v>
      </c>
      <c r="H2888" s="86">
        <f t="shared" si="180"/>
        <v>575074.95620400005</v>
      </c>
      <c r="I2888" s="77">
        <f t="shared" si="181"/>
        <v>15871</v>
      </c>
      <c r="J2888" s="77">
        <f t="shared" si="182"/>
        <v>286249.35600000003</v>
      </c>
      <c r="K2888" s="77">
        <f t="shared" si="183"/>
        <v>0</v>
      </c>
    </row>
    <row r="2889" spans="1:11" s="77" customFormat="1">
      <c r="A2889" s="82">
        <v>2016</v>
      </c>
      <c r="B2889" s="82">
        <v>1702</v>
      </c>
      <c r="C2889" s="83" t="s">
        <v>513</v>
      </c>
      <c r="D2889" s="83" t="s">
        <v>504</v>
      </c>
      <c r="E2889" s="84">
        <v>15798</v>
      </c>
      <c r="F2889" s="85">
        <v>17.878</v>
      </c>
      <c r="G2889" s="84">
        <v>202</v>
      </c>
      <c r="H2889" s="86">
        <f t="shared" si="180"/>
        <v>570522.02087999997</v>
      </c>
      <c r="I2889" s="77">
        <f t="shared" si="181"/>
        <v>15798</v>
      </c>
      <c r="J2889" s="77">
        <f t="shared" si="182"/>
        <v>282436.64400000003</v>
      </c>
      <c r="K2889" s="77">
        <f t="shared" si="183"/>
        <v>0</v>
      </c>
    </row>
    <row r="2890" spans="1:11" s="77" customFormat="1">
      <c r="A2890" s="82">
        <v>2016</v>
      </c>
      <c r="B2890" s="82">
        <v>1702</v>
      </c>
      <c r="C2890" s="83" t="s">
        <v>513</v>
      </c>
      <c r="D2890" s="83" t="s">
        <v>504</v>
      </c>
      <c r="E2890" s="84">
        <v>31222</v>
      </c>
      <c r="F2890" s="85">
        <v>17.920000000000002</v>
      </c>
      <c r="G2890" s="84">
        <v>223.6</v>
      </c>
      <c r="H2890" s="86">
        <f t="shared" si="180"/>
        <v>1251038.06464</v>
      </c>
      <c r="I2890" s="77">
        <f t="shared" si="181"/>
        <v>31222</v>
      </c>
      <c r="J2890" s="77">
        <f t="shared" si="182"/>
        <v>559498.24000000011</v>
      </c>
      <c r="K2890" s="77">
        <f t="shared" si="183"/>
        <v>0</v>
      </c>
    </row>
    <row r="2891" spans="1:11" s="77" customFormat="1">
      <c r="A2891" s="82">
        <v>2016</v>
      </c>
      <c r="B2891" s="82">
        <v>1702</v>
      </c>
      <c r="C2891" s="83" t="s">
        <v>503</v>
      </c>
      <c r="D2891" s="83" t="s">
        <v>504</v>
      </c>
      <c r="E2891" s="84">
        <v>387</v>
      </c>
      <c r="F2891" s="85">
        <v>21.96</v>
      </c>
      <c r="G2891" s="84">
        <v>318.8</v>
      </c>
      <c r="H2891" s="86">
        <f t="shared" si="180"/>
        <v>27093.281760000002</v>
      </c>
      <c r="I2891" s="77">
        <f t="shared" si="181"/>
        <v>387</v>
      </c>
      <c r="J2891" s="77">
        <f t="shared" si="182"/>
        <v>8498.52</v>
      </c>
      <c r="K2891" s="77">
        <f t="shared" si="183"/>
        <v>0</v>
      </c>
    </row>
    <row r="2892" spans="1:11" s="77" customFormat="1">
      <c r="A2892" s="82">
        <v>2016</v>
      </c>
      <c r="B2892" s="82">
        <v>1710</v>
      </c>
      <c r="C2892" s="83" t="s">
        <v>513</v>
      </c>
      <c r="D2892" s="83" t="s">
        <v>504</v>
      </c>
      <c r="E2892" s="84">
        <v>47668</v>
      </c>
      <c r="F2892" s="85">
        <v>17.93</v>
      </c>
      <c r="G2892" s="84">
        <v>251.5</v>
      </c>
      <c r="H2892" s="86">
        <f t="shared" si="180"/>
        <v>2149538.4086000002</v>
      </c>
      <c r="I2892" s="77">
        <f t="shared" si="181"/>
        <v>47668</v>
      </c>
      <c r="J2892" s="77">
        <f t="shared" si="182"/>
        <v>854687.24</v>
      </c>
      <c r="K2892" s="77">
        <f t="shared" si="183"/>
        <v>0</v>
      </c>
    </row>
    <row r="2893" spans="1:11" s="77" customFormat="1">
      <c r="A2893" s="82">
        <v>2016</v>
      </c>
      <c r="B2893" s="82">
        <v>1710</v>
      </c>
      <c r="C2893" s="83" t="s">
        <v>513</v>
      </c>
      <c r="D2893" s="83" t="s">
        <v>504</v>
      </c>
      <c r="E2893" s="84">
        <v>95215</v>
      </c>
      <c r="F2893" s="85">
        <v>17.920999999999999</v>
      </c>
      <c r="G2893" s="84">
        <v>227.2</v>
      </c>
      <c r="H2893" s="86">
        <f t="shared" si="180"/>
        <v>3876822.6900799996</v>
      </c>
      <c r="I2893" s="77">
        <f t="shared" si="181"/>
        <v>95215</v>
      </c>
      <c r="J2893" s="77">
        <f t="shared" si="182"/>
        <v>1706348.0149999999</v>
      </c>
      <c r="K2893" s="77">
        <f t="shared" si="183"/>
        <v>0</v>
      </c>
    </row>
    <row r="2894" spans="1:11" s="77" customFormat="1">
      <c r="A2894" s="82">
        <v>2016</v>
      </c>
      <c r="B2894" s="82">
        <v>1710</v>
      </c>
      <c r="C2894" s="83" t="s">
        <v>513</v>
      </c>
      <c r="D2894" s="83" t="s">
        <v>504</v>
      </c>
      <c r="E2894" s="84">
        <v>63595</v>
      </c>
      <c r="F2894" s="85">
        <v>17.956</v>
      </c>
      <c r="G2894" s="84">
        <v>240.5</v>
      </c>
      <c r="H2894" s="86">
        <f t="shared" si="180"/>
        <v>2746297.9271</v>
      </c>
      <c r="I2894" s="77">
        <f t="shared" si="181"/>
        <v>63595</v>
      </c>
      <c r="J2894" s="77">
        <f t="shared" si="182"/>
        <v>1141911.82</v>
      </c>
      <c r="K2894" s="77">
        <f t="shared" si="183"/>
        <v>0</v>
      </c>
    </row>
    <row r="2895" spans="1:11" s="77" customFormat="1">
      <c r="A2895" s="82">
        <v>2016</v>
      </c>
      <c r="B2895" s="82">
        <v>1710</v>
      </c>
      <c r="C2895" s="83" t="s">
        <v>513</v>
      </c>
      <c r="D2895" s="83" t="s">
        <v>504</v>
      </c>
      <c r="E2895" s="84">
        <v>47790</v>
      </c>
      <c r="F2895" s="85">
        <v>17.760999999999999</v>
      </c>
      <c r="G2895" s="84">
        <v>239.1</v>
      </c>
      <c r="H2895" s="86">
        <f t="shared" si="180"/>
        <v>2029476.4722899997</v>
      </c>
      <c r="I2895" s="77">
        <f t="shared" si="181"/>
        <v>47790</v>
      </c>
      <c r="J2895" s="77">
        <f t="shared" si="182"/>
        <v>848798.19</v>
      </c>
      <c r="K2895" s="77">
        <f t="shared" si="183"/>
        <v>0</v>
      </c>
    </row>
    <row r="2896" spans="1:11" s="77" customFormat="1">
      <c r="A2896" s="82">
        <v>2016</v>
      </c>
      <c r="B2896" s="82">
        <v>1710</v>
      </c>
      <c r="C2896" s="83" t="s">
        <v>513</v>
      </c>
      <c r="D2896" s="83" t="s">
        <v>504</v>
      </c>
      <c r="E2896" s="84">
        <v>47578</v>
      </c>
      <c r="F2896" s="85">
        <v>17.712</v>
      </c>
      <c r="G2896" s="84">
        <v>232.4</v>
      </c>
      <c r="H2896" s="86">
        <f t="shared" si="180"/>
        <v>1958438.3696639999</v>
      </c>
      <c r="I2896" s="77">
        <f t="shared" si="181"/>
        <v>47578</v>
      </c>
      <c r="J2896" s="77">
        <f t="shared" si="182"/>
        <v>842701.53599999996</v>
      </c>
      <c r="K2896" s="77">
        <f t="shared" si="183"/>
        <v>0</v>
      </c>
    </row>
    <row r="2897" spans="1:11" s="77" customFormat="1">
      <c r="A2897" s="82">
        <v>2016</v>
      </c>
      <c r="B2897" s="82">
        <v>1710</v>
      </c>
      <c r="C2897" s="83" t="s">
        <v>513</v>
      </c>
      <c r="D2897" s="83" t="s">
        <v>504</v>
      </c>
      <c r="E2897" s="84">
        <v>15935</v>
      </c>
      <c r="F2897" s="85">
        <v>17.872</v>
      </c>
      <c r="G2897" s="84">
        <v>232.2</v>
      </c>
      <c r="H2897" s="86">
        <f t="shared" si="180"/>
        <v>661283.12303999998</v>
      </c>
      <c r="I2897" s="77">
        <f t="shared" si="181"/>
        <v>15935</v>
      </c>
      <c r="J2897" s="77">
        <f t="shared" si="182"/>
        <v>284790.32</v>
      </c>
      <c r="K2897" s="77">
        <f t="shared" si="183"/>
        <v>0</v>
      </c>
    </row>
    <row r="2898" spans="1:11" s="77" customFormat="1">
      <c r="A2898" s="82">
        <v>2016</v>
      </c>
      <c r="B2898" s="82">
        <v>1723</v>
      </c>
      <c r="C2898" s="83" t="s">
        <v>513</v>
      </c>
      <c r="D2898" s="83" t="s">
        <v>504</v>
      </c>
      <c r="E2898" s="84">
        <v>6633</v>
      </c>
      <c r="F2898" s="85">
        <v>17.853999999999999</v>
      </c>
      <c r="G2898" s="84">
        <v>215</v>
      </c>
      <c r="H2898" s="86">
        <f t="shared" si="180"/>
        <v>254615.0013</v>
      </c>
      <c r="I2898" s="77">
        <f t="shared" si="181"/>
        <v>6633</v>
      </c>
      <c r="J2898" s="77">
        <f t="shared" si="182"/>
        <v>118425.58199999999</v>
      </c>
      <c r="K2898" s="77">
        <f t="shared" si="183"/>
        <v>0</v>
      </c>
    </row>
    <row r="2899" spans="1:11" s="77" customFormat="1">
      <c r="A2899" s="82">
        <v>2016</v>
      </c>
      <c r="B2899" s="82">
        <v>1733</v>
      </c>
      <c r="C2899" s="83" t="s">
        <v>503</v>
      </c>
      <c r="D2899" s="83" t="s">
        <v>504</v>
      </c>
      <c r="E2899" s="84">
        <v>29427</v>
      </c>
      <c r="F2899" s="85">
        <v>25.8</v>
      </c>
      <c r="G2899" s="84">
        <v>281.8</v>
      </c>
      <c r="H2899" s="86">
        <f t="shared" si="180"/>
        <v>2139472.3788000001</v>
      </c>
      <c r="I2899" s="77">
        <f t="shared" si="181"/>
        <v>29427</v>
      </c>
      <c r="J2899" s="77">
        <f t="shared" si="182"/>
        <v>759216.6</v>
      </c>
      <c r="K2899" s="77">
        <f t="shared" si="183"/>
        <v>0</v>
      </c>
    </row>
    <row r="2900" spans="1:11" s="77" customFormat="1">
      <c r="A2900" s="82">
        <v>2016</v>
      </c>
      <c r="B2900" s="82">
        <v>1733</v>
      </c>
      <c r="C2900" s="83" t="s">
        <v>513</v>
      </c>
      <c r="D2900" s="83" t="s">
        <v>504</v>
      </c>
      <c r="E2900" s="84">
        <v>15553</v>
      </c>
      <c r="F2900" s="85">
        <v>17.8</v>
      </c>
      <c r="G2900" s="84">
        <v>202</v>
      </c>
      <c r="H2900" s="86">
        <f t="shared" si="180"/>
        <v>559223.66800000006</v>
      </c>
      <c r="I2900" s="77">
        <f t="shared" si="181"/>
        <v>15553</v>
      </c>
      <c r="J2900" s="77">
        <f t="shared" si="182"/>
        <v>276843.40000000002</v>
      </c>
      <c r="K2900" s="77">
        <f t="shared" si="183"/>
        <v>0</v>
      </c>
    </row>
    <row r="2901" spans="1:11" s="77" customFormat="1">
      <c r="A2901" s="82">
        <v>2016</v>
      </c>
      <c r="B2901" s="82">
        <v>1733</v>
      </c>
      <c r="C2901" s="83" t="s">
        <v>513</v>
      </c>
      <c r="D2901" s="83" t="s">
        <v>504</v>
      </c>
      <c r="E2901" s="84">
        <v>15834</v>
      </c>
      <c r="F2901" s="85">
        <v>17.899999999999999</v>
      </c>
      <c r="G2901" s="84">
        <v>202</v>
      </c>
      <c r="H2901" s="86">
        <f t="shared" si="180"/>
        <v>572525.77199999988</v>
      </c>
      <c r="I2901" s="77">
        <f t="shared" si="181"/>
        <v>15834</v>
      </c>
      <c r="J2901" s="77">
        <f t="shared" si="182"/>
        <v>283428.59999999998</v>
      </c>
      <c r="K2901" s="77">
        <f t="shared" si="183"/>
        <v>0</v>
      </c>
    </row>
    <row r="2902" spans="1:11" s="77" customFormat="1">
      <c r="A2902" s="82">
        <v>2016</v>
      </c>
      <c r="B2902" s="82">
        <v>1733</v>
      </c>
      <c r="C2902" s="83" t="s">
        <v>513</v>
      </c>
      <c r="D2902" s="83" t="s">
        <v>504</v>
      </c>
      <c r="E2902" s="84">
        <v>15669</v>
      </c>
      <c r="F2902" s="85">
        <v>18.100000000000001</v>
      </c>
      <c r="G2902" s="84">
        <v>200.6</v>
      </c>
      <c r="H2902" s="86">
        <f t="shared" si="180"/>
        <v>568919.4534</v>
      </c>
      <c r="I2902" s="77">
        <f t="shared" si="181"/>
        <v>15669</v>
      </c>
      <c r="J2902" s="77">
        <f t="shared" si="182"/>
        <v>283608.90000000002</v>
      </c>
      <c r="K2902" s="77">
        <f t="shared" si="183"/>
        <v>0</v>
      </c>
    </row>
    <row r="2903" spans="1:11" s="77" customFormat="1">
      <c r="A2903" s="82">
        <v>2016</v>
      </c>
      <c r="B2903" s="82">
        <v>1733</v>
      </c>
      <c r="C2903" s="83" t="s">
        <v>513</v>
      </c>
      <c r="D2903" s="83" t="s">
        <v>504</v>
      </c>
      <c r="E2903" s="84">
        <v>24790</v>
      </c>
      <c r="F2903" s="85">
        <v>17.385000000000002</v>
      </c>
      <c r="G2903" s="84">
        <v>229.7</v>
      </c>
      <c r="H2903" s="86">
        <f t="shared" si="180"/>
        <v>989947.62254999985</v>
      </c>
      <c r="I2903" s="77">
        <f t="shared" si="181"/>
        <v>24790</v>
      </c>
      <c r="J2903" s="77">
        <f t="shared" si="182"/>
        <v>430974.15</v>
      </c>
      <c r="K2903" s="77">
        <f t="shared" si="183"/>
        <v>0</v>
      </c>
    </row>
    <row r="2904" spans="1:11" s="77" customFormat="1">
      <c r="A2904" s="82">
        <v>2016</v>
      </c>
      <c r="B2904" s="82">
        <v>1733</v>
      </c>
      <c r="C2904" s="83" t="s">
        <v>513</v>
      </c>
      <c r="D2904" s="83" t="s">
        <v>504</v>
      </c>
      <c r="E2904" s="84">
        <v>31581</v>
      </c>
      <c r="F2904" s="85">
        <v>17.899999999999999</v>
      </c>
      <c r="G2904" s="84">
        <v>201.9</v>
      </c>
      <c r="H2904" s="86">
        <f t="shared" si="180"/>
        <v>1141340.4981</v>
      </c>
      <c r="I2904" s="77">
        <f t="shared" si="181"/>
        <v>31581</v>
      </c>
      <c r="J2904" s="77">
        <f t="shared" si="182"/>
        <v>565299.89999999991</v>
      </c>
      <c r="K2904" s="77">
        <f t="shared" si="183"/>
        <v>0</v>
      </c>
    </row>
    <row r="2905" spans="1:11" s="77" customFormat="1">
      <c r="A2905" s="82">
        <v>2016</v>
      </c>
      <c r="B2905" s="82">
        <v>1733</v>
      </c>
      <c r="C2905" s="83" t="s">
        <v>513</v>
      </c>
      <c r="D2905" s="83" t="s">
        <v>504</v>
      </c>
      <c r="E2905" s="84">
        <v>61522</v>
      </c>
      <c r="F2905" s="85">
        <v>17.963999999999999</v>
      </c>
      <c r="G2905" s="84">
        <v>225.6</v>
      </c>
      <c r="H2905" s="86">
        <f t="shared" si="180"/>
        <v>2493288.8052479997</v>
      </c>
      <c r="I2905" s="77">
        <f t="shared" si="181"/>
        <v>61522</v>
      </c>
      <c r="J2905" s="77">
        <f t="shared" si="182"/>
        <v>1105181.2079999999</v>
      </c>
      <c r="K2905" s="77">
        <f t="shared" si="183"/>
        <v>0</v>
      </c>
    </row>
    <row r="2906" spans="1:11" s="77" customFormat="1">
      <c r="A2906" s="82">
        <v>2016</v>
      </c>
      <c r="B2906" s="82">
        <v>1733</v>
      </c>
      <c r="C2906" s="83" t="s">
        <v>513</v>
      </c>
      <c r="D2906" s="83" t="s">
        <v>504</v>
      </c>
      <c r="E2906" s="84">
        <v>94467</v>
      </c>
      <c r="F2906" s="85">
        <v>17.670000000000002</v>
      </c>
      <c r="G2906" s="84">
        <v>224.7</v>
      </c>
      <c r="H2906" s="86">
        <f t="shared" si="180"/>
        <v>3750764.0568300001</v>
      </c>
      <c r="I2906" s="77">
        <f t="shared" si="181"/>
        <v>94467</v>
      </c>
      <c r="J2906" s="77">
        <f t="shared" si="182"/>
        <v>1669231.8900000001</v>
      </c>
      <c r="K2906" s="77">
        <f t="shared" si="183"/>
        <v>0</v>
      </c>
    </row>
    <row r="2907" spans="1:11" s="77" customFormat="1">
      <c r="A2907" s="82">
        <v>2016</v>
      </c>
      <c r="B2907" s="82">
        <v>1733</v>
      </c>
      <c r="C2907" s="83" t="s">
        <v>513</v>
      </c>
      <c r="D2907" s="83" t="s">
        <v>504</v>
      </c>
      <c r="E2907" s="84">
        <v>125133</v>
      </c>
      <c r="F2907" s="85">
        <v>17.693000000000001</v>
      </c>
      <c r="G2907" s="84">
        <v>227</v>
      </c>
      <c r="H2907" s="86">
        <f t="shared" si="180"/>
        <v>5025730.4436300006</v>
      </c>
      <c r="I2907" s="77">
        <f t="shared" si="181"/>
        <v>125133</v>
      </c>
      <c r="J2907" s="77">
        <f t="shared" si="182"/>
        <v>2213978.1690000002</v>
      </c>
      <c r="K2907" s="77">
        <f t="shared" si="183"/>
        <v>0</v>
      </c>
    </row>
    <row r="2908" spans="1:11" s="77" customFormat="1">
      <c r="A2908" s="82">
        <v>2016</v>
      </c>
      <c r="B2908" s="82">
        <v>1733</v>
      </c>
      <c r="C2908" s="83" t="s">
        <v>513</v>
      </c>
      <c r="D2908" s="83" t="s">
        <v>504</v>
      </c>
      <c r="E2908" s="84">
        <v>5343</v>
      </c>
      <c r="F2908" s="85">
        <v>17.314</v>
      </c>
      <c r="G2908" s="84">
        <v>234.7</v>
      </c>
      <c r="H2908" s="86">
        <f t="shared" si="180"/>
        <v>217117.92359400002</v>
      </c>
      <c r="I2908" s="77">
        <f t="shared" si="181"/>
        <v>5343</v>
      </c>
      <c r="J2908" s="77">
        <f t="shared" si="182"/>
        <v>92508.702000000005</v>
      </c>
      <c r="K2908" s="77">
        <f t="shared" si="183"/>
        <v>0</v>
      </c>
    </row>
    <row r="2909" spans="1:11" s="77" customFormat="1">
      <c r="A2909" s="82">
        <v>2016</v>
      </c>
      <c r="B2909" s="82">
        <v>1733</v>
      </c>
      <c r="C2909" s="83" t="s">
        <v>503</v>
      </c>
      <c r="D2909" s="83" t="s">
        <v>504</v>
      </c>
      <c r="E2909" s="84">
        <v>20496</v>
      </c>
      <c r="F2909" s="85">
        <v>26.109000000000002</v>
      </c>
      <c r="G2909" s="84">
        <v>324.39999999999998</v>
      </c>
      <c r="H2909" s="86">
        <f t="shared" si="180"/>
        <v>1735961.9276160002</v>
      </c>
      <c r="I2909" s="77">
        <f t="shared" si="181"/>
        <v>20496</v>
      </c>
      <c r="J2909" s="77">
        <f t="shared" si="182"/>
        <v>535130.06400000001</v>
      </c>
      <c r="K2909" s="77">
        <f t="shared" si="183"/>
        <v>0</v>
      </c>
    </row>
    <row r="2910" spans="1:11" s="77" customFormat="1">
      <c r="A2910" s="82">
        <v>2016</v>
      </c>
      <c r="B2910" s="82">
        <v>1743</v>
      </c>
      <c r="C2910" s="83" t="s">
        <v>503</v>
      </c>
      <c r="D2910" s="83" t="s">
        <v>504</v>
      </c>
      <c r="E2910" s="84">
        <v>15617</v>
      </c>
      <c r="F2910" s="85">
        <v>25.8</v>
      </c>
      <c r="G2910" s="84">
        <v>245</v>
      </c>
      <c r="H2910" s="86">
        <f t="shared" si="180"/>
        <v>987150.57000000018</v>
      </c>
      <c r="I2910" s="77">
        <f t="shared" si="181"/>
        <v>15617</v>
      </c>
      <c r="J2910" s="77">
        <f t="shared" si="182"/>
        <v>402918.60000000003</v>
      </c>
      <c r="K2910" s="77">
        <f t="shared" si="183"/>
        <v>0</v>
      </c>
    </row>
    <row r="2911" spans="1:11" s="77" customFormat="1">
      <c r="A2911" s="82">
        <v>2016</v>
      </c>
      <c r="B2911" s="82">
        <v>1745</v>
      </c>
      <c r="C2911" s="83" t="s">
        <v>513</v>
      </c>
      <c r="D2911" s="83" t="s">
        <v>504</v>
      </c>
      <c r="E2911" s="84">
        <v>15535</v>
      </c>
      <c r="F2911" s="85">
        <v>17.7</v>
      </c>
      <c r="G2911" s="84">
        <v>223.1</v>
      </c>
      <c r="H2911" s="86">
        <f t="shared" si="180"/>
        <v>613456.95449999988</v>
      </c>
      <c r="I2911" s="77">
        <f t="shared" si="181"/>
        <v>15535</v>
      </c>
      <c r="J2911" s="77">
        <f t="shared" si="182"/>
        <v>274969.5</v>
      </c>
      <c r="K2911" s="77">
        <f t="shared" si="183"/>
        <v>0</v>
      </c>
    </row>
    <row r="2912" spans="1:11" s="77" customFormat="1">
      <c r="A2912" s="82">
        <v>2016</v>
      </c>
      <c r="B2912" s="82">
        <v>1745</v>
      </c>
      <c r="C2912" s="83" t="s">
        <v>513</v>
      </c>
      <c r="D2912" s="83" t="s">
        <v>504</v>
      </c>
      <c r="E2912" s="84">
        <v>15531</v>
      </c>
      <c r="F2912" s="85">
        <v>17.5</v>
      </c>
      <c r="G2912" s="84">
        <v>231.2</v>
      </c>
      <c r="H2912" s="86">
        <f t="shared" si="180"/>
        <v>628384.25999999989</v>
      </c>
      <c r="I2912" s="77">
        <f t="shared" si="181"/>
        <v>15531</v>
      </c>
      <c r="J2912" s="77">
        <f t="shared" si="182"/>
        <v>271792.5</v>
      </c>
      <c r="K2912" s="77">
        <f t="shared" si="183"/>
        <v>0</v>
      </c>
    </row>
    <row r="2913" spans="1:11" s="77" customFormat="1">
      <c r="A2913" s="82">
        <v>2016</v>
      </c>
      <c r="B2913" s="82">
        <v>1745</v>
      </c>
      <c r="C2913" s="83" t="s">
        <v>513</v>
      </c>
      <c r="D2913" s="83" t="s">
        <v>504</v>
      </c>
      <c r="E2913" s="84">
        <v>14549</v>
      </c>
      <c r="F2913" s="85">
        <v>18.100000000000001</v>
      </c>
      <c r="G2913" s="84">
        <v>229.4</v>
      </c>
      <c r="H2913" s="86">
        <f t="shared" si="180"/>
        <v>604094.84860000014</v>
      </c>
      <c r="I2913" s="77">
        <f t="shared" si="181"/>
        <v>14549</v>
      </c>
      <c r="J2913" s="77">
        <f t="shared" si="182"/>
        <v>263336.90000000002</v>
      </c>
      <c r="K2913" s="77">
        <f t="shared" si="183"/>
        <v>0</v>
      </c>
    </row>
    <row r="2914" spans="1:11" s="77" customFormat="1">
      <c r="A2914" s="82">
        <v>2016</v>
      </c>
      <c r="B2914" s="82">
        <v>1745</v>
      </c>
      <c r="C2914" s="83" t="s">
        <v>503</v>
      </c>
      <c r="D2914" s="83" t="s">
        <v>504</v>
      </c>
      <c r="E2914" s="84">
        <v>14279</v>
      </c>
      <c r="F2914" s="85">
        <v>25.948</v>
      </c>
      <c r="G2914" s="84">
        <v>297.60000000000002</v>
      </c>
      <c r="H2914" s="86">
        <f t="shared" si="180"/>
        <v>1102642.2001920003</v>
      </c>
      <c r="I2914" s="77">
        <f t="shared" si="181"/>
        <v>14279</v>
      </c>
      <c r="J2914" s="77">
        <f t="shared" si="182"/>
        <v>370511.49200000003</v>
      </c>
      <c r="K2914" s="77">
        <f t="shared" si="183"/>
        <v>0</v>
      </c>
    </row>
    <row r="2915" spans="1:11" s="77" customFormat="1">
      <c r="A2915" s="82">
        <v>2016</v>
      </c>
      <c r="B2915" s="82">
        <v>1769</v>
      </c>
      <c r="C2915" s="83" t="s">
        <v>513</v>
      </c>
      <c r="D2915" s="83" t="s">
        <v>504</v>
      </c>
      <c r="E2915" s="84">
        <v>72280</v>
      </c>
      <c r="F2915" s="85">
        <v>17.760000000000002</v>
      </c>
      <c r="G2915" s="84">
        <v>232.3</v>
      </c>
      <c r="H2915" s="86">
        <f t="shared" si="180"/>
        <v>2982018.3744000001</v>
      </c>
      <c r="I2915" s="77">
        <f t="shared" si="181"/>
        <v>72280</v>
      </c>
      <c r="J2915" s="77">
        <f t="shared" si="182"/>
        <v>1283692.8</v>
      </c>
      <c r="K2915" s="77">
        <f t="shared" si="183"/>
        <v>0</v>
      </c>
    </row>
    <row r="2916" spans="1:11" s="77" customFormat="1">
      <c r="A2916" s="82">
        <v>2016</v>
      </c>
      <c r="B2916" s="82">
        <v>1769</v>
      </c>
      <c r="C2916" s="83" t="s">
        <v>513</v>
      </c>
      <c r="D2916" s="83" t="s">
        <v>504</v>
      </c>
      <c r="E2916" s="84">
        <v>59139</v>
      </c>
      <c r="F2916" s="85">
        <v>18.79</v>
      </c>
      <c r="G2916" s="84">
        <v>226.8</v>
      </c>
      <c r="H2916" s="86">
        <f t="shared" si="180"/>
        <v>2520251.0650800001</v>
      </c>
      <c r="I2916" s="77">
        <f t="shared" si="181"/>
        <v>59139</v>
      </c>
      <c r="J2916" s="77">
        <f t="shared" si="182"/>
        <v>1111221.81</v>
      </c>
      <c r="K2916" s="77">
        <f t="shared" si="183"/>
        <v>0</v>
      </c>
    </row>
    <row r="2917" spans="1:11" s="77" customFormat="1">
      <c r="A2917" s="82">
        <v>2016</v>
      </c>
      <c r="B2917" s="82">
        <v>1831</v>
      </c>
      <c r="C2917" s="83" t="s">
        <v>513</v>
      </c>
      <c r="D2917" s="83" t="s">
        <v>504</v>
      </c>
      <c r="E2917" s="84">
        <v>19593</v>
      </c>
      <c r="F2917" s="85">
        <v>17.928000000000001</v>
      </c>
      <c r="G2917" s="84">
        <v>242</v>
      </c>
      <c r="H2917" s="86">
        <f t="shared" si="180"/>
        <v>850057.19568</v>
      </c>
      <c r="I2917" s="77">
        <f t="shared" si="181"/>
        <v>19593</v>
      </c>
      <c r="J2917" s="77">
        <f t="shared" si="182"/>
        <v>351263.304</v>
      </c>
      <c r="K2917" s="77">
        <f t="shared" si="183"/>
        <v>0</v>
      </c>
    </row>
    <row r="2918" spans="1:11" s="77" customFormat="1">
      <c r="A2918" s="82">
        <v>2016</v>
      </c>
      <c r="B2918" s="82">
        <v>1893</v>
      </c>
      <c r="C2918" s="83" t="s">
        <v>513</v>
      </c>
      <c r="D2918" s="83" t="s">
        <v>504</v>
      </c>
      <c r="E2918" s="84">
        <v>14726</v>
      </c>
      <c r="F2918" s="85">
        <v>18.62</v>
      </c>
      <c r="G2918" s="84">
        <v>185.2</v>
      </c>
      <c r="H2918" s="86">
        <f t="shared" si="180"/>
        <v>507814.91823999997</v>
      </c>
      <c r="I2918" s="77">
        <f t="shared" si="181"/>
        <v>14726</v>
      </c>
      <c r="J2918" s="77">
        <f t="shared" si="182"/>
        <v>274198.12</v>
      </c>
      <c r="K2918" s="77">
        <f t="shared" si="183"/>
        <v>0</v>
      </c>
    </row>
    <row r="2919" spans="1:11" s="77" customFormat="1">
      <c r="A2919" s="82">
        <v>2016</v>
      </c>
      <c r="B2919" s="82">
        <v>1893</v>
      </c>
      <c r="C2919" s="83" t="s">
        <v>513</v>
      </c>
      <c r="D2919" s="83" t="s">
        <v>504</v>
      </c>
      <c r="E2919" s="84">
        <v>14999</v>
      </c>
      <c r="F2919" s="85">
        <v>18.940000000000001</v>
      </c>
      <c r="G2919" s="84">
        <v>197.7</v>
      </c>
      <c r="H2919" s="86">
        <f t="shared" si="180"/>
        <v>561628.25562000007</v>
      </c>
      <c r="I2919" s="77">
        <f t="shared" si="181"/>
        <v>14999</v>
      </c>
      <c r="J2919" s="77">
        <f t="shared" si="182"/>
        <v>284081.06</v>
      </c>
      <c r="K2919" s="77">
        <f t="shared" si="183"/>
        <v>0</v>
      </c>
    </row>
    <row r="2920" spans="1:11" s="77" customFormat="1">
      <c r="A2920" s="82">
        <v>2016</v>
      </c>
      <c r="B2920" s="82">
        <v>1893</v>
      </c>
      <c r="C2920" s="83" t="s">
        <v>513</v>
      </c>
      <c r="D2920" s="83" t="s">
        <v>504</v>
      </c>
      <c r="E2920" s="84">
        <v>133253</v>
      </c>
      <c r="F2920" s="85">
        <v>17.89</v>
      </c>
      <c r="G2920" s="84">
        <v>202.7</v>
      </c>
      <c r="H2920" s="86">
        <f t="shared" si="180"/>
        <v>4832157.5365899988</v>
      </c>
      <c r="I2920" s="77">
        <f t="shared" si="181"/>
        <v>133253</v>
      </c>
      <c r="J2920" s="77">
        <f t="shared" si="182"/>
        <v>2383896.17</v>
      </c>
      <c r="K2920" s="77">
        <f t="shared" si="183"/>
        <v>0</v>
      </c>
    </row>
    <row r="2921" spans="1:11" s="77" customFormat="1">
      <c r="A2921" s="82">
        <v>2016</v>
      </c>
      <c r="B2921" s="82">
        <v>1893</v>
      </c>
      <c r="C2921" s="83" t="s">
        <v>513</v>
      </c>
      <c r="D2921" s="83" t="s">
        <v>504</v>
      </c>
      <c r="E2921" s="84">
        <v>29639</v>
      </c>
      <c r="F2921" s="85">
        <v>17.71</v>
      </c>
      <c r="G2921" s="84">
        <v>203.7</v>
      </c>
      <c r="H2921" s="86">
        <f t="shared" si="180"/>
        <v>1069234.92753</v>
      </c>
      <c r="I2921" s="77">
        <f t="shared" si="181"/>
        <v>29639</v>
      </c>
      <c r="J2921" s="77">
        <f t="shared" si="182"/>
        <v>524906.69000000006</v>
      </c>
      <c r="K2921" s="77">
        <f t="shared" si="183"/>
        <v>0</v>
      </c>
    </row>
    <row r="2922" spans="1:11" s="77" customFormat="1">
      <c r="A2922" s="82">
        <v>2016</v>
      </c>
      <c r="B2922" s="82">
        <v>2079</v>
      </c>
      <c r="C2922" s="83" t="s">
        <v>513</v>
      </c>
      <c r="D2922" s="83" t="s">
        <v>504</v>
      </c>
      <c r="E2922" s="84">
        <v>16381</v>
      </c>
      <c r="F2922" s="85">
        <v>17.71</v>
      </c>
      <c r="G2922" s="84">
        <v>142.30000000000001</v>
      </c>
      <c r="H2922" s="86">
        <f t="shared" si="180"/>
        <v>412822.98673000006</v>
      </c>
      <c r="I2922" s="77">
        <f t="shared" si="181"/>
        <v>16381</v>
      </c>
      <c r="J2922" s="77">
        <f t="shared" si="182"/>
        <v>290107.51</v>
      </c>
      <c r="K2922" s="77">
        <f t="shared" si="183"/>
        <v>0</v>
      </c>
    </row>
    <row r="2923" spans="1:11" s="77" customFormat="1">
      <c r="A2923" s="82">
        <v>2016</v>
      </c>
      <c r="B2923" s="82">
        <v>2079</v>
      </c>
      <c r="C2923" s="83" t="s">
        <v>513</v>
      </c>
      <c r="D2923" s="83" t="s">
        <v>504</v>
      </c>
      <c r="E2923" s="84">
        <v>32849</v>
      </c>
      <c r="F2923" s="85">
        <v>17.899999999999999</v>
      </c>
      <c r="G2923" s="84">
        <v>139.9</v>
      </c>
      <c r="H2923" s="86">
        <f t="shared" si="180"/>
        <v>822607.94289999991</v>
      </c>
      <c r="I2923" s="77">
        <f t="shared" si="181"/>
        <v>32849</v>
      </c>
      <c r="J2923" s="77">
        <f t="shared" si="182"/>
        <v>587997.1</v>
      </c>
      <c r="K2923" s="77">
        <f t="shared" si="183"/>
        <v>0</v>
      </c>
    </row>
    <row r="2924" spans="1:11" s="77" customFormat="1">
      <c r="A2924" s="82">
        <v>2016</v>
      </c>
      <c r="B2924" s="82">
        <v>2079</v>
      </c>
      <c r="C2924" s="83" t="s">
        <v>513</v>
      </c>
      <c r="D2924" s="83" t="s">
        <v>504</v>
      </c>
      <c r="E2924" s="84">
        <v>49387</v>
      </c>
      <c r="F2924" s="85">
        <v>18</v>
      </c>
      <c r="G2924" s="84">
        <v>147.1</v>
      </c>
      <c r="H2924" s="86">
        <f t="shared" si="180"/>
        <v>1307668.9859999998</v>
      </c>
      <c r="I2924" s="77">
        <f t="shared" si="181"/>
        <v>49387</v>
      </c>
      <c r="J2924" s="77">
        <f t="shared" si="182"/>
        <v>888966</v>
      </c>
      <c r="K2924" s="77">
        <f t="shared" si="183"/>
        <v>0</v>
      </c>
    </row>
    <row r="2925" spans="1:11" s="77" customFormat="1">
      <c r="A2925" s="82">
        <v>2016</v>
      </c>
      <c r="B2925" s="82">
        <v>2079</v>
      </c>
      <c r="C2925" s="83" t="s">
        <v>513</v>
      </c>
      <c r="D2925" s="83" t="s">
        <v>504</v>
      </c>
      <c r="E2925" s="84">
        <v>16430</v>
      </c>
      <c r="F2925" s="85">
        <v>18.23</v>
      </c>
      <c r="G2925" s="84">
        <v>140.9</v>
      </c>
      <c r="H2925" s="86">
        <f t="shared" si="180"/>
        <v>422022.13010000001</v>
      </c>
      <c r="I2925" s="77">
        <f t="shared" si="181"/>
        <v>16430</v>
      </c>
      <c r="J2925" s="77">
        <f t="shared" si="182"/>
        <v>299518.90000000002</v>
      </c>
      <c r="K2925" s="77">
        <f t="shared" si="183"/>
        <v>0</v>
      </c>
    </row>
    <row r="2926" spans="1:11" s="77" customFormat="1">
      <c r="A2926" s="82">
        <v>2016</v>
      </c>
      <c r="B2926" s="82">
        <v>2080</v>
      </c>
      <c r="C2926" s="83" t="s">
        <v>513</v>
      </c>
      <c r="D2926" s="83" t="s">
        <v>504</v>
      </c>
      <c r="E2926" s="84">
        <v>15497</v>
      </c>
      <c r="F2926" s="85">
        <v>17.149999999999999</v>
      </c>
      <c r="G2926" s="84">
        <v>192.5</v>
      </c>
      <c r="H2926" s="86">
        <f t="shared" si="180"/>
        <v>511614.08374999993</v>
      </c>
      <c r="I2926" s="77">
        <f t="shared" si="181"/>
        <v>15497</v>
      </c>
      <c r="J2926" s="77">
        <f t="shared" si="182"/>
        <v>265773.55</v>
      </c>
      <c r="K2926" s="77">
        <f t="shared" si="183"/>
        <v>0</v>
      </c>
    </row>
    <row r="2927" spans="1:11" s="77" customFormat="1">
      <c r="A2927" s="82">
        <v>2016</v>
      </c>
      <c r="B2927" s="82">
        <v>2094</v>
      </c>
      <c r="C2927" s="83" t="s">
        <v>513</v>
      </c>
      <c r="D2927" s="83" t="s">
        <v>504</v>
      </c>
      <c r="E2927" s="84">
        <v>487</v>
      </c>
      <c r="F2927" s="85">
        <v>17.61</v>
      </c>
      <c r="G2927" s="84">
        <v>156.1</v>
      </c>
      <c r="H2927" s="86">
        <f t="shared" si="180"/>
        <v>13387.245269999998</v>
      </c>
      <c r="I2927" s="77">
        <f t="shared" si="181"/>
        <v>487</v>
      </c>
      <c r="J2927" s="77">
        <f t="shared" si="182"/>
        <v>8576.07</v>
      </c>
      <c r="K2927" s="77">
        <f t="shared" si="183"/>
        <v>0</v>
      </c>
    </row>
    <row r="2928" spans="1:11" s="77" customFormat="1">
      <c r="A2928" s="82">
        <v>2016</v>
      </c>
      <c r="B2928" s="82">
        <v>2098</v>
      </c>
      <c r="C2928" s="83" t="s">
        <v>513</v>
      </c>
      <c r="D2928" s="83" t="s">
        <v>504</v>
      </c>
      <c r="E2928" s="84">
        <v>235</v>
      </c>
      <c r="F2928" s="85">
        <v>17.8</v>
      </c>
      <c r="G2928" s="84">
        <v>195.2</v>
      </c>
      <c r="H2928" s="86">
        <f t="shared" si="180"/>
        <v>8165.2160000000003</v>
      </c>
      <c r="I2928" s="77">
        <f t="shared" si="181"/>
        <v>235</v>
      </c>
      <c r="J2928" s="77">
        <f t="shared" si="182"/>
        <v>4183</v>
      </c>
      <c r="K2928" s="77">
        <f t="shared" si="183"/>
        <v>0</v>
      </c>
    </row>
    <row r="2929" spans="1:11" s="77" customFormat="1">
      <c r="A2929" s="82">
        <v>2016</v>
      </c>
      <c r="B2929" s="82">
        <v>2098</v>
      </c>
      <c r="C2929" s="83" t="s">
        <v>513</v>
      </c>
      <c r="D2929" s="83" t="s">
        <v>504</v>
      </c>
      <c r="E2929" s="84">
        <v>13078</v>
      </c>
      <c r="F2929" s="85">
        <v>17.739999999999998</v>
      </c>
      <c r="G2929" s="84">
        <v>173.7</v>
      </c>
      <c r="H2929" s="86">
        <f t="shared" si="180"/>
        <v>402990.46163999994</v>
      </c>
      <c r="I2929" s="77">
        <f t="shared" si="181"/>
        <v>13078</v>
      </c>
      <c r="J2929" s="77">
        <f t="shared" si="182"/>
        <v>232003.71999999997</v>
      </c>
      <c r="K2929" s="77">
        <f t="shared" si="183"/>
        <v>0</v>
      </c>
    </row>
    <row r="2930" spans="1:11" s="77" customFormat="1">
      <c r="A2930" s="82">
        <v>2016</v>
      </c>
      <c r="B2930" s="82">
        <v>2103</v>
      </c>
      <c r="C2930" s="83" t="s">
        <v>513</v>
      </c>
      <c r="D2930" s="83" t="s">
        <v>504</v>
      </c>
      <c r="E2930" s="84">
        <v>255218</v>
      </c>
      <c r="F2930" s="85">
        <v>17.649999999999999</v>
      </c>
      <c r="G2930" s="84">
        <v>206.3</v>
      </c>
      <c r="H2930" s="86">
        <f t="shared" si="180"/>
        <v>9292985.0550999995</v>
      </c>
      <c r="I2930" s="77">
        <f t="shared" si="181"/>
        <v>255218</v>
      </c>
      <c r="J2930" s="77">
        <f t="shared" si="182"/>
        <v>4504597.6999999993</v>
      </c>
      <c r="K2930" s="77">
        <f t="shared" si="183"/>
        <v>0</v>
      </c>
    </row>
    <row r="2931" spans="1:11" s="77" customFormat="1">
      <c r="A2931" s="82">
        <v>2016</v>
      </c>
      <c r="B2931" s="82">
        <v>2103</v>
      </c>
      <c r="C2931" s="83" t="s">
        <v>513</v>
      </c>
      <c r="D2931" s="83" t="s">
        <v>504</v>
      </c>
      <c r="E2931" s="84">
        <v>63558</v>
      </c>
      <c r="F2931" s="85">
        <v>17.07</v>
      </c>
      <c r="G2931" s="84">
        <v>204.6</v>
      </c>
      <c r="H2931" s="86">
        <f t="shared" si="180"/>
        <v>2219777.1327599999</v>
      </c>
      <c r="I2931" s="77">
        <f t="shared" si="181"/>
        <v>63558</v>
      </c>
      <c r="J2931" s="77">
        <f t="shared" si="182"/>
        <v>1084935.06</v>
      </c>
      <c r="K2931" s="77">
        <f t="shared" si="183"/>
        <v>0</v>
      </c>
    </row>
    <row r="2932" spans="1:11" s="77" customFormat="1">
      <c r="A2932" s="82">
        <v>2016</v>
      </c>
      <c r="B2932" s="82">
        <v>2103</v>
      </c>
      <c r="C2932" s="83" t="s">
        <v>513</v>
      </c>
      <c r="D2932" s="83" t="s">
        <v>504</v>
      </c>
      <c r="E2932" s="84">
        <v>304791</v>
      </c>
      <c r="F2932" s="85">
        <v>17.739999999999998</v>
      </c>
      <c r="G2932" s="84">
        <v>209.5</v>
      </c>
      <c r="H2932" s="86">
        <f t="shared" si="180"/>
        <v>11327648.952300001</v>
      </c>
      <c r="I2932" s="77">
        <f t="shared" si="181"/>
        <v>304791</v>
      </c>
      <c r="J2932" s="77">
        <f t="shared" si="182"/>
        <v>5406992.3399999999</v>
      </c>
      <c r="K2932" s="77">
        <f t="shared" si="183"/>
        <v>0</v>
      </c>
    </row>
    <row r="2933" spans="1:11" s="77" customFormat="1">
      <c r="A2933" s="82">
        <v>2016</v>
      </c>
      <c r="B2933" s="82">
        <v>2104</v>
      </c>
      <c r="C2933" s="83" t="s">
        <v>513</v>
      </c>
      <c r="D2933" s="83" t="s">
        <v>504</v>
      </c>
      <c r="E2933" s="84">
        <v>15877</v>
      </c>
      <c r="F2933" s="85">
        <v>17.690000000000001</v>
      </c>
      <c r="G2933" s="84">
        <v>209.2</v>
      </c>
      <c r="H2933" s="86">
        <f t="shared" si="180"/>
        <v>587567.75996000005</v>
      </c>
      <c r="I2933" s="77">
        <f t="shared" si="181"/>
        <v>15877</v>
      </c>
      <c r="J2933" s="77">
        <f t="shared" si="182"/>
        <v>280864.13</v>
      </c>
      <c r="K2933" s="77">
        <f t="shared" si="183"/>
        <v>0</v>
      </c>
    </row>
    <row r="2934" spans="1:11" s="77" customFormat="1">
      <c r="A2934" s="82">
        <v>2016</v>
      </c>
      <c r="B2934" s="82">
        <v>2104</v>
      </c>
      <c r="C2934" s="83" t="s">
        <v>513</v>
      </c>
      <c r="D2934" s="83" t="s">
        <v>504</v>
      </c>
      <c r="E2934" s="84">
        <v>63563</v>
      </c>
      <c r="F2934" s="85">
        <v>16.989999999999998</v>
      </c>
      <c r="G2934" s="84">
        <v>204.8</v>
      </c>
      <c r="H2934" s="86">
        <f t="shared" si="180"/>
        <v>2211707.6377599998</v>
      </c>
      <c r="I2934" s="77">
        <f t="shared" si="181"/>
        <v>63563</v>
      </c>
      <c r="J2934" s="77">
        <f t="shared" si="182"/>
        <v>1079935.3699999999</v>
      </c>
      <c r="K2934" s="77">
        <f t="shared" si="183"/>
        <v>0</v>
      </c>
    </row>
    <row r="2935" spans="1:11" s="77" customFormat="1">
      <c r="A2935" s="82">
        <v>2016</v>
      </c>
      <c r="B2935" s="82">
        <v>2107</v>
      </c>
      <c r="C2935" s="83" t="s">
        <v>503</v>
      </c>
      <c r="D2935" s="83" t="s">
        <v>504</v>
      </c>
      <c r="E2935" s="84">
        <v>39498</v>
      </c>
      <c r="F2935" s="85">
        <v>22.28</v>
      </c>
      <c r="G2935" s="84">
        <v>170.7</v>
      </c>
      <c r="H2935" s="86">
        <f t="shared" si="180"/>
        <v>1502186.3560799998</v>
      </c>
      <c r="I2935" s="77">
        <f t="shared" si="181"/>
        <v>39498</v>
      </c>
      <c r="J2935" s="77">
        <f t="shared" si="182"/>
        <v>880015.44000000006</v>
      </c>
      <c r="K2935" s="77">
        <f t="shared" si="183"/>
        <v>0</v>
      </c>
    </row>
    <row r="2936" spans="1:11" s="77" customFormat="1">
      <c r="A2936" s="82">
        <v>2016</v>
      </c>
      <c r="B2936" s="82">
        <v>2107</v>
      </c>
      <c r="C2936" s="83" t="s">
        <v>513</v>
      </c>
      <c r="D2936" s="83" t="s">
        <v>504</v>
      </c>
      <c r="E2936" s="84">
        <v>111090</v>
      </c>
      <c r="F2936" s="85">
        <v>17.670000000000002</v>
      </c>
      <c r="G2936" s="84">
        <v>200.5</v>
      </c>
      <c r="H2936" s="86">
        <f t="shared" si="180"/>
        <v>3935735.4015000002</v>
      </c>
      <c r="I2936" s="77">
        <f t="shared" si="181"/>
        <v>111090</v>
      </c>
      <c r="J2936" s="77">
        <f t="shared" si="182"/>
        <v>1962960.3000000003</v>
      </c>
      <c r="K2936" s="77">
        <f t="shared" si="183"/>
        <v>0</v>
      </c>
    </row>
    <row r="2937" spans="1:11" s="77" customFormat="1">
      <c r="A2937" s="82">
        <v>2016</v>
      </c>
      <c r="B2937" s="82">
        <v>2107</v>
      </c>
      <c r="C2937" s="83" t="s">
        <v>513</v>
      </c>
      <c r="D2937" s="83" t="s">
        <v>504</v>
      </c>
      <c r="E2937" s="84">
        <v>79448</v>
      </c>
      <c r="F2937" s="85">
        <v>17.7</v>
      </c>
      <c r="G2937" s="84">
        <v>203.2</v>
      </c>
      <c r="H2937" s="86">
        <f t="shared" si="180"/>
        <v>2857458.5471999999</v>
      </c>
      <c r="I2937" s="77">
        <f t="shared" si="181"/>
        <v>79448</v>
      </c>
      <c r="J2937" s="77">
        <f t="shared" si="182"/>
        <v>1406229.5999999999</v>
      </c>
      <c r="K2937" s="77">
        <f t="shared" si="183"/>
        <v>0</v>
      </c>
    </row>
    <row r="2938" spans="1:11" s="77" customFormat="1">
      <c r="A2938" s="82">
        <v>2016</v>
      </c>
      <c r="B2938" s="82">
        <v>2167</v>
      </c>
      <c r="C2938" s="83" t="s">
        <v>513</v>
      </c>
      <c r="D2938" s="83" t="s">
        <v>504</v>
      </c>
      <c r="E2938" s="84">
        <v>130161</v>
      </c>
      <c r="F2938" s="85">
        <v>17.681999999999999</v>
      </c>
      <c r="G2938" s="84">
        <v>181.5</v>
      </c>
      <c r="H2938" s="86">
        <f t="shared" si="180"/>
        <v>4177234.8456299999</v>
      </c>
      <c r="I2938" s="77">
        <f t="shared" si="181"/>
        <v>130161</v>
      </c>
      <c r="J2938" s="77">
        <f t="shared" si="182"/>
        <v>2301506.8019999997</v>
      </c>
      <c r="K2938" s="77">
        <f t="shared" si="183"/>
        <v>0</v>
      </c>
    </row>
    <row r="2939" spans="1:11" s="77" customFormat="1">
      <c r="A2939" s="82">
        <v>2016</v>
      </c>
      <c r="B2939" s="82">
        <v>2168</v>
      </c>
      <c r="C2939" s="83" t="s">
        <v>513</v>
      </c>
      <c r="D2939" s="83" t="s">
        <v>504</v>
      </c>
      <c r="E2939" s="84">
        <v>306834</v>
      </c>
      <c r="F2939" s="85">
        <v>17.709</v>
      </c>
      <c r="G2939" s="84">
        <v>180.6</v>
      </c>
      <c r="H2939" s="86">
        <f t="shared" si="180"/>
        <v>9813304.2906359993</v>
      </c>
      <c r="I2939" s="77">
        <f t="shared" si="181"/>
        <v>306834</v>
      </c>
      <c r="J2939" s="77">
        <f t="shared" si="182"/>
        <v>5433723.3059999999</v>
      </c>
      <c r="K2939" s="77">
        <f t="shared" si="183"/>
        <v>0</v>
      </c>
    </row>
    <row r="2940" spans="1:11" s="77" customFormat="1">
      <c r="A2940" s="82">
        <v>2016</v>
      </c>
      <c r="B2940" s="82">
        <v>2240</v>
      </c>
      <c r="C2940" s="83" t="s">
        <v>513</v>
      </c>
      <c r="D2940" s="83" t="s">
        <v>504</v>
      </c>
      <c r="E2940" s="84">
        <v>14348</v>
      </c>
      <c r="F2940" s="85">
        <v>18.059999999999999</v>
      </c>
      <c r="G2940" s="84">
        <v>155.5</v>
      </c>
      <c r="H2940" s="86">
        <f t="shared" si="180"/>
        <v>402939.18839999998</v>
      </c>
      <c r="I2940" s="77">
        <f t="shared" si="181"/>
        <v>14348</v>
      </c>
      <c r="J2940" s="77">
        <f t="shared" si="182"/>
        <v>259124.87999999998</v>
      </c>
      <c r="K2940" s="77">
        <f t="shared" si="183"/>
        <v>0</v>
      </c>
    </row>
    <row r="2941" spans="1:11" s="77" customFormat="1">
      <c r="A2941" s="82">
        <v>2016</v>
      </c>
      <c r="B2941" s="82">
        <v>2240</v>
      </c>
      <c r="C2941" s="83" t="s">
        <v>513</v>
      </c>
      <c r="D2941" s="83" t="s">
        <v>504</v>
      </c>
      <c r="E2941" s="84">
        <v>13591</v>
      </c>
      <c r="F2941" s="85">
        <v>17.809999999999999</v>
      </c>
      <c r="G2941" s="84">
        <v>156.69999999999999</v>
      </c>
      <c r="H2941" s="86">
        <f t="shared" si="180"/>
        <v>379301.29757</v>
      </c>
      <c r="I2941" s="77">
        <f t="shared" si="181"/>
        <v>13591</v>
      </c>
      <c r="J2941" s="77">
        <f t="shared" si="182"/>
        <v>242055.71</v>
      </c>
      <c r="K2941" s="77">
        <f t="shared" si="183"/>
        <v>0</v>
      </c>
    </row>
    <row r="2942" spans="1:11" s="77" customFormat="1">
      <c r="A2942" s="82">
        <v>2016</v>
      </c>
      <c r="B2942" s="82">
        <v>2291</v>
      </c>
      <c r="C2942" s="83" t="s">
        <v>513</v>
      </c>
      <c r="D2942" s="83" t="s">
        <v>504</v>
      </c>
      <c r="E2942" s="84">
        <v>144076</v>
      </c>
      <c r="F2942" s="85">
        <v>16.809999999999999</v>
      </c>
      <c r="G2942" s="84">
        <v>124.5</v>
      </c>
      <c r="H2942" s="86">
        <f t="shared" si="180"/>
        <v>3015287.3622000003</v>
      </c>
      <c r="I2942" s="77">
        <f t="shared" si="181"/>
        <v>144076</v>
      </c>
      <c r="J2942" s="77">
        <f t="shared" si="182"/>
        <v>2421917.5599999996</v>
      </c>
      <c r="K2942" s="77">
        <f t="shared" si="183"/>
        <v>0</v>
      </c>
    </row>
    <row r="2943" spans="1:11" s="77" customFormat="1">
      <c r="A2943" s="82">
        <v>2016</v>
      </c>
      <c r="B2943" s="82">
        <v>2364</v>
      </c>
      <c r="C2943" s="83" t="s">
        <v>503</v>
      </c>
      <c r="D2943" s="83" t="s">
        <v>504</v>
      </c>
      <c r="E2943" s="84">
        <v>10167</v>
      </c>
      <c r="F2943" s="85">
        <v>26.5</v>
      </c>
      <c r="G2943" s="84">
        <v>394.1</v>
      </c>
      <c r="H2943" s="86">
        <f t="shared" si="180"/>
        <v>1061805.8955000001</v>
      </c>
      <c r="I2943" s="77">
        <f t="shared" si="181"/>
        <v>10167</v>
      </c>
      <c r="J2943" s="77">
        <f t="shared" si="182"/>
        <v>269425.5</v>
      </c>
      <c r="K2943" s="77">
        <f t="shared" si="183"/>
        <v>0</v>
      </c>
    </row>
    <row r="2944" spans="1:11" s="77" customFormat="1">
      <c r="A2944" s="82">
        <v>2016</v>
      </c>
      <c r="B2944" s="82">
        <v>2442</v>
      </c>
      <c r="C2944" s="83" t="s">
        <v>513</v>
      </c>
      <c r="D2944" s="83" t="s">
        <v>504</v>
      </c>
      <c r="E2944" s="84">
        <v>7649</v>
      </c>
      <c r="F2944" s="85">
        <v>17.469000000000001</v>
      </c>
      <c r="G2944" s="84">
        <v>174.2</v>
      </c>
      <c r="H2944" s="86">
        <f t="shared" si="180"/>
        <v>232766.70370200003</v>
      </c>
      <c r="I2944" s="77">
        <f t="shared" si="181"/>
        <v>7649</v>
      </c>
      <c r="J2944" s="77">
        <f t="shared" si="182"/>
        <v>133620.38100000002</v>
      </c>
      <c r="K2944" s="77">
        <f t="shared" si="183"/>
        <v>0</v>
      </c>
    </row>
    <row r="2945" spans="1:11" s="77" customFormat="1">
      <c r="A2945" s="82">
        <v>2016</v>
      </c>
      <c r="B2945" s="82">
        <v>2451</v>
      </c>
      <c r="C2945" s="83" t="s">
        <v>503</v>
      </c>
      <c r="D2945" s="83" t="s">
        <v>504</v>
      </c>
      <c r="E2945" s="84">
        <v>476009</v>
      </c>
      <c r="F2945" s="85">
        <v>20.260000000000002</v>
      </c>
      <c r="G2945" s="84">
        <v>155</v>
      </c>
      <c r="H2945" s="86">
        <f t="shared" si="180"/>
        <v>14948110.627</v>
      </c>
      <c r="I2945" s="77">
        <f t="shared" si="181"/>
        <v>476009</v>
      </c>
      <c r="J2945" s="77">
        <f t="shared" si="182"/>
        <v>9643942.3399999999</v>
      </c>
      <c r="K2945" s="77">
        <f t="shared" si="183"/>
        <v>0</v>
      </c>
    </row>
    <row r="2946" spans="1:11" s="77" customFormat="1">
      <c r="A2946" s="82">
        <v>2016</v>
      </c>
      <c r="B2946" s="82">
        <v>2706</v>
      </c>
      <c r="C2946" s="83" t="s">
        <v>503</v>
      </c>
      <c r="D2946" s="83" t="s">
        <v>504</v>
      </c>
      <c r="E2946" s="84">
        <v>11640</v>
      </c>
      <c r="F2946" s="85">
        <v>25.742000000000001</v>
      </c>
      <c r="G2946" s="84">
        <v>285.8</v>
      </c>
      <c r="H2946" s="86">
        <f t="shared" si="180"/>
        <v>856362.20304000005</v>
      </c>
      <c r="I2946" s="77">
        <f t="shared" si="181"/>
        <v>11640</v>
      </c>
      <c r="J2946" s="77">
        <f t="shared" si="182"/>
        <v>299636.88</v>
      </c>
      <c r="K2946" s="77">
        <f t="shared" si="183"/>
        <v>0</v>
      </c>
    </row>
    <row r="2947" spans="1:11" s="77" customFormat="1">
      <c r="A2947" s="82">
        <v>2016</v>
      </c>
      <c r="B2947" s="82">
        <v>2706</v>
      </c>
      <c r="C2947" s="83" t="s">
        <v>503</v>
      </c>
      <c r="D2947" s="83" t="s">
        <v>504</v>
      </c>
      <c r="E2947" s="84">
        <v>10121</v>
      </c>
      <c r="F2947" s="85">
        <v>24.24</v>
      </c>
      <c r="G2947" s="84">
        <v>253.7</v>
      </c>
      <c r="H2947" s="86">
        <f t="shared" si="180"/>
        <v>622409.92247999995</v>
      </c>
      <c r="I2947" s="77">
        <f t="shared" si="181"/>
        <v>10121</v>
      </c>
      <c r="J2947" s="77">
        <f t="shared" si="182"/>
        <v>245333.03999999998</v>
      </c>
      <c r="K2947" s="77">
        <f t="shared" si="183"/>
        <v>0</v>
      </c>
    </row>
    <row r="2948" spans="1:11" s="77" customFormat="1">
      <c r="A2948" s="82">
        <v>2016</v>
      </c>
      <c r="B2948" s="82">
        <v>2712</v>
      </c>
      <c r="C2948" s="83" t="s">
        <v>503</v>
      </c>
      <c r="D2948" s="83" t="s">
        <v>504</v>
      </c>
      <c r="E2948" s="84">
        <v>11708</v>
      </c>
      <c r="F2948" s="85">
        <v>23.67</v>
      </c>
      <c r="G2948" s="84">
        <v>294.8</v>
      </c>
      <c r="H2948" s="86">
        <f t="shared" si="180"/>
        <v>816974.40528000006</v>
      </c>
      <c r="I2948" s="77">
        <f t="shared" si="181"/>
        <v>11708</v>
      </c>
      <c r="J2948" s="77">
        <f t="shared" si="182"/>
        <v>277128.36000000004</v>
      </c>
      <c r="K2948" s="77">
        <f t="shared" si="183"/>
        <v>0</v>
      </c>
    </row>
    <row r="2949" spans="1:11" s="77" customFormat="1">
      <c r="A2949" s="82">
        <v>2016</v>
      </c>
      <c r="B2949" s="82">
        <v>2712</v>
      </c>
      <c r="C2949" s="83" t="s">
        <v>503</v>
      </c>
      <c r="D2949" s="83" t="s">
        <v>504</v>
      </c>
      <c r="E2949" s="84">
        <v>25717</v>
      </c>
      <c r="F2949" s="85">
        <v>25.314</v>
      </c>
      <c r="G2949" s="84">
        <v>287.89999999999998</v>
      </c>
      <c r="H2949" s="86">
        <f t="shared" si="180"/>
        <v>1874229.3973019999</v>
      </c>
      <c r="I2949" s="77">
        <f t="shared" si="181"/>
        <v>25717</v>
      </c>
      <c r="J2949" s="77">
        <f t="shared" si="182"/>
        <v>651000.13800000004</v>
      </c>
      <c r="K2949" s="77">
        <f t="shared" si="183"/>
        <v>0</v>
      </c>
    </row>
    <row r="2950" spans="1:11" s="77" customFormat="1">
      <c r="A2950" s="82">
        <v>2016</v>
      </c>
      <c r="B2950" s="82">
        <v>2712</v>
      </c>
      <c r="C2950" s="83" t="s">
        <v>503</v>
      </c>
      <c r="D2950" s="83" t="s">
        <v>504</v>
      </c>
      <c r="E2950" s="84">
        <v>11718</v>
      </c>
      <c r="F2950" s="85">
        <v>25.777999999999999</v>
      </c>
      <c r="G2950" s="84">
        <v>267.39999999999998</v>
      </c>
      <c r="H2950" s="86">
        <f t="shared" si="180"/>
        <v>807726.09909599985</v>
      </c>
      <c r="I2950" s="77">
        <f t="shared" si="181"/>
        <v>11718</v>
      </c>
      <c r="J2950" s="77">
        <f t="shared" si="182"/>
        <v>302066.60399999999</v>
      </c>
      <c r="K2950" s="77">
        <f t="shared" si="183"/>
        <v>0</v>
      </c>
    </row>
    <row r="2951" spans="1:11" s="77" customFormat="1">
      <c r="A2951" s="82">
        <v>2016</v>
      </c>
      <c r="B2951" s="82">
        <v>2712</v>
      </c>
      <c r="C2951" s="83" t="s">
        <v>503</v>
      </c>
      <c r="D2951" s="83" t="s">
        <v>504</v>
      </c>
      <c r="E2951" s="84">
        <v>11721</v>
      </c>
      <c r="F2951" s="85">
        <v>25.77</v>
      </c>
      <c r="G2951" s="84">
        <v>324.5</v>
      </c>
      <c r="H2951" s="86">
        <f t="shared" ref="H2951:H3014" si="184">IF(I2951="","",G2951/100*F2951*E2951)</f>
        <v>980152.80164999992</v>
      </c>
      <c r="I2951" s="77">
        <f t="shared" ref="I2951:I3014" si="185">IF(OR(G2951=".",F2951=".",E2951="."),"",E2951)</f>
        <v>11721</v>
      </c>
      <c r="J2951" s="77">
        <f t="shared" ref="J2951:J3014" si="186">IF(I2951="","",F2951*I2951)</f>
        <v>302050.17</v>
      </c>
      <c r="K2951" s="77">
        <f t="shared" ref="K2951:K3014" si="187">IF(C2951="LIG",1,0)</f>
        <v>0</v>
      </c>
    </row>
    <row r="2952" spans="1:11" s="77" customFormat="1">
      <c r="A2952" s="82">
        <v>2016</v>
      </c>
      <c r="B2952" s="82">
        <v>2718</v>
      </c>
      <c r="C2952" s="83" t="s">
        <v>503</v>
      </c>
      <c r="D2952" s="83" t="s">
        <v>504</v>
      </c>
      <c r="E2952" s="84">
        <v>34420</v>
      </c>
      <c r="F2952" s="85">
        <v>22.9</v>
      </c>
      <c r="G2952" s="84">
        <v>338.6</v>
      </c>
      <c r="H2952" s="86">
        <f t="shared" si="184"/>
        <v>2668906.148</v>
      </c>
      <c r="I2952" s="77">
        <f t="shared" si="185"/>
        <v>34420</v>
      </c>
      <c r="J2952" s="77">
        <f t="shared" si="186"/>
        <v>788218</v>
      </c>
      <c r="K2952" s="77">
        <f t="shared" si="187"/>
        <v>0</v>
      </c>
    </row>
    <row r="2953" spans="1:11" s="77" customFormat="1">
      <c r="A2953" s="82">
        <v>2016</v>
      </c>
      <c r="B2953" s="82">
        <v>2727</v>
      </c>
      <c r="C2953" s="83" t="s">
        <v>503</v>
      </c>
      <c r="D2953" s="83" t="s">
        <v>504</v>
      </c>
      <c r="E2953" s="84">
        <v>12114</v>
      </c>
      <c r="F2953" s="85">
        <v>25.808</v>
      </c>
      <c r="G2953" s="84">
        <v>280.60000000000002</v>
      </c>
      <c r="H2953" s="86">
        <f t="shared" si="184"/>
        <v>877262.54227199999</v>
      </c>
      <c r="I2953" s="77">
        <f t="shared" si="185"/>
        <v>12114</v>
      </c>
      <c r="J2953" s="77">
        <f t="shared" si="186"/>
        <v>312638.11200000002</v>
      </c>
      <c r="K2953" s="77">
        <f t="shared" si="187"/>
        <v>0</v>
      </c>
    </row>
    <row r="2954" spans="1:11" s="77" customFormat="1">
      <c r="A2954" s="82">
        <v>2016</v>
      </c>
      <c r="B2954" s="82">
        <v>2727</v>
      </c>
      <c r="C2954" s="83" t="s">
        <v>503</v>
      </c>
      <c r="D2954" s="83" t="s">
        <v>504</v>
      </c>
      <c r="E2954" s="84">
        <v>23206</v>
      </c>
      <c r="F2954" s="85">
        <v>24.05</v>
      </c>
      <c r="G2954" s="84">
        <v>319.7</v>
      </c>
      <c r="H2954" s="86">
        <f t="shared" si="184"/>
        <v>1784259.4471</v>
      </c>
      <c r="I2954" s="77">
        <f t="shared" si="185"/>
        <v>23206</v>
      </c>
      <c r="J2954" s="77">
        <f t="shared" si="186"/>
        <v>558104.30000000005</v>
      </c>
      <c r="K2954" s="77">
        <f t="shared" si="187"/>
        <v>0</v>
      </c>
    </row>
    <row r="2955" spans="1:11" s="77" customFormat="1">
      <c r="A2955" s="82">
        <v>2016</v>
      </c>
      <c r="B2955" s="82">
        <v>2727</v>
      </c>
      <c r="C2955" s="83" t="s">
        <v>503</v>
      </c>
      <c r="D2955" s="83" t="s">
        <v>504</v>
      </c>
      <c r="E2955" s="84">
        <v>46594</v>
      </c>
      <c r="F2955" s="85">
        <v>24.167999999999999</v>
      </c>
      <c r="G2955" s="84">
        <v>320.5</v>
      </c>
      <c r="H2955" s="86">
        <f t="shared" si="184"/>
        <v>3609098.5533599998</v>
      </c>
      <c r="I2955" s="77">
        <f t="shared" si="185"/>
        <v>46594</v>
      </c>
      <c r="J2955" s="77">
        <f t="shared" si="186"/>
        <v>1126083.7919999999</v>
      </c>
      <c r="K2955" s="77">
        <f t="shared" si="187"/>
        <v>0</v>
      </c>
    </row>
    <row r="2956" spans="1:11" s="77" customFormat="1">
      <c r="A2956" s="82">
        <v>2016</v>
      </c>
      <c r="B2956" s="82">
        <v>2727</v>
      </c>
      <c r="C2956" s="83" t="s">
        <v>503</v>
      </c>
      <c r="D2956" s="83" t="s">
        <v>504</v>
      </c>
      <c r="E2956" s="84">
        <v>48038</v>
      </c>
      <c r="F2956" s="85">
        <v>26.082000000000001</v>
      </c>
      <c r="G2956" s="84">
        <v>319.8</v>
      </c>
      <c r="H2956" s="86">
        <f t="shared" si="184"/>
        <v>4006860.9169679997</v>
      </c>
      <c r="I2956" s="77">
        <f t="shared" si="185"/>
        <v>48038</v>
      </c>
      <c r="J2956" s="77">
        <f t="shared" si="186"/>
        <v>1252927.1159999999</v>
      </c>
      <c r="K2956" s="77">
        <f t="shared" si="187"/>
        <v>0</v>
      </c>
    </row>
    <row r="2957" spans="1:11" s="77" customFormat="1">
      <c r="A2957" s="82">
        <v>2016</v>
      </c>
      <c r="B2957" s="82">
        <v>2727</v>
      </c>
      <c r="C2957" s="83" t="s">
        <v>503</v>
      </c>
      <c r="D2957" s="83" t="s">
        <v>504</v>
      </c>
      <c r="E2957" s="84">
        <v>11393</v>
      </c>
      <c r="F2957" s="85">
        <v>24.67</v>
      </c>
      <c r="G2957" s="84">
        <v>319.5</v>
      </c>
      <c r="H2957" s="86">
        <f t="shared" si="184"/>
        <v>898003.66544999997</v>
      </c>
      <c r="I2957" s="77">
        <f t="shared" si="185"/>
        <v>11393</v>
      </c>
      <c r="J2957" s="77">
        <f t="shared" si="186"/>
        <v>281065.31</v>
      </c>
      <c r="K2957" s="77">
        <f t="shared" si="187"/>
        <v>0</v>
      </c>
    </row>
    <row r="2958" spans="1:11" s="77" customFormat="1">
      <c r="A2958" s="82">
        <v>2016</v>
      </c>
      <c r="B2958" s="82">
        <v>2727</v>
      </c>
      <c r="C2958" s="83" t="s">
        <v>503</v>
      </c>
      <c r="D2958" s="83" t="s">
        <v>504</v>
      </c>
      <c r="E2958" s="84">
        <v>10940</v>
      </c>
      <c r="F2958" s="85">
        <v>24.783999999999999</v>
      </c>
      <c r="G2958" s="84">
        <v>292.2</v>
      </c>
      <c r="H2958" s="86">
        <f t="shared" si="184"/>
        <v>792262.19711999979</v>
      </c>
      <c r="I2958" s="77">
        <f t="shared" si="185"/>
        <v>10940</v>
      </c>
      <c r="J2958" s="77">
        <f t="shared" si="186"/>
        <v>271136.95999999996</v>
      </c>
      <c r="K2958" s="77">
        <f t="shared" si="187"/>
        <v>0</v>
      </c>
    </row>
    <row r="2959" spans="1:11" s="77" customFormat="1">
      <c r="A2959" s="82">
        <v>2016</v>
      </c>
      <c r="B2959" s="82">
        <v>2727</v>
      </c>
      <c r="C2959" s="83" t="s">
        <v>503</v>
      </c>
      <c r="D2959" s="83" t="s">
        <v>504</v>
      </c>
      <c r="E2959" s="84">
        <v>58011</v>
      </c>
      <c r="F2959" s="85">
        <v>24.582000000000001</v>
      </c>
      <c r="G2959" s="84">
        <v>270.5</v>
      </c>
      <c r="H2959" s="86">
        <f t="shared" si="184"/>
        <v>3857401.4174099998</v>
      </c>
      <c r="I2959" s="77">
        <f t="shared" si="185"/>
        <v>58011</v>
      </c>
      <c r="J2959" s="77">
        <f t="shared" si="186"/>
        <v>1426026.402</v>
      </c>
      <c r="K2959" s="77">
        <f t="shared" si="187"/>
        <v>0</v>
      </c>
    </row>
    <row r="2960" spans="1:11" s="77" customFormat="1">
      <c r="A2960" s="82">
        <v>2016</v>
      </c>
      <c r="B2960" s="82">
        <v>2727</v>
      </c>
      <c r="C2960" s="83" t="s">
        <v>503</v>
      </c>
      <c r="D2960" s="83" t="s">
        <v>504</v>
      </c>
      <c r="E2960" s="84">
        <v>36460</v>
      </c>
      <c r="F2960" s="85">
        <v>24.052</v>
      </c>
      <c r="G2960" s="84">
        <v>270.7</v>
      </c>
      <c r="H2960" s="86">
        <f t="shared" si="184"/>
        <v>2373865.5354399998</v>
      </c>
      <c r="I2960" s="77">
        <f t="shared" si="185"/>
        <v>36460</v>
      </c>
      <c r="J2960" s="77">
        <f t="shared" si="186"/>
        <v>876935.92</v>
      </c>
      <c r="K2960" s="77">
        <f t="shared" si="187"/>
        <v>0</v>
      </c>
    </row>
    <row r="2961" spans="1:11" s="77" customFormat="1">
      <c r="A2961" s="82">
        <v>2016</v>
      </c>
      <c r="B2961" s="82">
        <v>2727</v>
      </c>
      <c r="C2961" s="83" t="s">
        <v>503</v>
      </c>
      <c r="D2961" s="83" t="s">
        <v>504</v>
      </c>
      <c r="E2961" s="84">
        <v>11913</v>
      </c>
      <c r="F2961" s="85">
        <v>26.303999999999998</v>
      </c>
      <c r="G2961" s="84">
        <v>280.3</v>
      </c>
      <c r="H2961" s="86">
        <f t="shared" si="184"/>
        <v>878346.82425599988</v>
      </c>
      <c r="I2961" s="77">
        <f t="shared" si="185"/>
        <v>11913</v>
      </c>
      <c r="J2961" s="77">
        <f t="shared" si="186"/>
        <v>313359.55199999997</v>
      </c>
      <c r="K2961" s="77">
        <f t="shared" si="187"/>
        <v>0</v>
      </c>
    </row>
    <row r="2962" spans="1:11" s="77" customFormat="1">
      <c r="A2962" s="82">
        <v>2016</v>
      </c>
      <c r="B2962" s="82">
        <v>2727</v>
      </c>
      <c r="C2962" s="83" t="s">
        <v>503</v>
      </c>
      <c r="D2962" s="83" t="s">
        <v>504</v>
      </c>
      <c r="E2962" s="84">
        <v>24276</v>
      </c>
      <c r="F2962" s="85">
        <v>24.588000000000001</v>
      </c>
      <c r="G2962" s="84">
        <v>414.6</v>
      </c>
      <c r="H2962" s="86">
        <f t="shared" si="184"/>
        <v>2474740.302048</v>
      </c>
      <c r="I2962" s="77">
        <f t="shared" si="185"/>
        <v>24276</v>
      </c>
      <c r="J2962" s="77">
        <f t="shared" si="186"/>
        <v>596898.28800000006</v>
      </c>
      <c r="K2962" s="77">
        <f t="shared" si="187"/>
        <v>0</v>
      </c>
    </row>
    <row r="2963" spans="1:11" s="77" customFormat="1">
      <c r="A2963" s="82">
        <v>2016</v>
      </c>
      <c r="B2963" s="82">
        <v>2817</v>
      </c>
      <c r="C2963" s="83" t="s">
        <v>512</v>
      </c>
      <c r="D2963" s="83" t="s">
        <v>504</v>
      </c>
      <c r="E2963" s="84">
        <v>233238</v>
      </c>
      <c r="F2963" s="85">
        <v>13.59</v>
      </c>
      <c r="G2963" s="84">
        <v>141.19999999999999</v>
      </c>
      <c r="H2963" s="86">
        <f t="shared" si="184"/>
        <v>4475622.6410399992</v>
      </c>
      <c r="I2963" s="77">
        <f t="shared" si="185"/>
        <v>233238</v>
      </c>
      <c r="J2963" s="77">
        <f t="shared" si="186"/>
        <v>3169704.42</v>
      </c>
      <c r="K2963" s="77">
        <f t="shared" si="187"/>
        <v>1</v>
      </c>
    </row>
    <row r="2964" spans="1:11" s="77" customFormat="1">
      <c r="A2964" s="82">
        <v>2016</v>
      </c>
      <c r="B2964" s="82">
        <v>2823</v>
      </c>
      <c r="C2964" s="83" t="s">
        <v>512</v>
      </c>
      <c r="D2964" s="83" t="s">
        <v>504</v>
      </c>
      <c r="E2964" s="84">
        <v>255603</v>
      </c>
      <c r="F2964" s="85">
        <v>12.958</v>
      </c>
      <c r="G2964" s="84">
        <v>134</v>
      </c>
      <c r="H2964" s="86">
        <f t="shared" si="184"/>
        <v>4438218.9231599998</v>
      </c>
      <c r="I2964" s="77">
        <f t="shared" si="185"/>
        <v>255603</v>
      </c>
      <c r="J2964" s="77">
        <f t="shared" si="186"/>
        <v>3312103.6740000001</v>
      </c>
      <c r="K2964" s="77">
        <f t="shared" si="187"/>
        <v>1</v>
      </c>
    </row>
    <row r="2965" spans="1:11" s="77" customFormat="1">
      <c r="A2965" s="82">
        <v>2016</v>
      </c>
      <c r="B2965" s="82">
        <v>2823</v>
      </c>
      <c r="C2965" s="83" t="s">
        <v>512</v>
      </c>
      <c r="D2965" s="83" t="s">
        <v>504</v>
      </c>
      <c r="E2965" s="84">
        <v>127073</v>
      </c>
      <c r="F2965" s="85">
        <v>12.997999999999999</v>
      </c>
      <c r="G2965" s="84">
        <v>132.5</v>
      </c>
      <c r="H2965" s="86">
        <f t="shared" si="184"/>
        <v>2188495.6815499999</v>
      </c>
      <c r="I2965" s="77">
        <f t="shared" si="185"/>
        <v>127073</v>
      </c>
      <c r="J2965" s="77">
        <f t="shared" si="186"/>
        <v>1651694.8539999998</v>
      </c>
      <c r="K2965" s="77">
        <f t="shared" si="187"/>
        <v>1</v>
      </c>
    </row>
    <row r="2966" spans="1:11" s="77" customFormat="1">
      <c r="A2966" s="82">
        <v>2016</v>
      </c>
      <c r="B2966" s="82">
        <v>2824</v>
      </c>
      <c r="C2966" s="83" t="s">
        <v>513</v>
      </c>
      <c r="D2966" s="83" t="s">
        <v>504</v>
      </c>
      <c r="E2966" s="84">
        <v>14246</v>
      </c>
      <c r="F2966" s="85">
        <v>18.600000000000001</v>
      </c>
      <c r="G2966" s="84">
        <v>157.30000000000001</v>
      </c>
      <c r="H2966" s="86">
        <f t="shared" si="184"/>
        <v>416806.61880000011</v>
      </c>
      <c r="I2966" s="77">
        <f t="shared" si="185"/>
        <v>14246</v>
      </c>
      <c r="J2966" s="77">
        <f t="shared" si="186"/>
        <v>264975.60000000003</v>
      </c>
      <c r="K2966" s="77">
        <f t="shared" si="187"/>
        <v>0</v>
      </c>
    </row>
    <row r="2967" spans="1:11" s="77" customFormat="1">
      <c r="A2967" s="82">
        <v>2016</v>
      </c>
      <c r="B2967" s="82">
        <v>2828</v>
      </c>
      <c r="C2967" s="83" t="s">
        <v>503</v>
      </c>
      <c r="D2967" s="83" t="s">
        <v>504</v>
      </c>
      <c r="E2967" s="84">
        <v>14388</v>
      </c>
      <c r="F2967" s="85">
        <v>24.204000000000001</v>
      </c>
      <c r="G2967" s="84" t="s">
        <v>514</v>
      </c>
      <c r="H2967" s="86" t="str">
        <f t="shared" si="184"/>
        <v/>
      </c>
      <c r="I2967" s="77" t="str">
        <f t="shared" si="185"/>
        <v/>
      </c>
      <c r="J2967" s="77" t="str">
        <f t="shared" si="186"/>
        <v/>
      </c>
      <c r="K2967" s="77">
        <f t="shared" si="187"/>
        <v>0</v>
      </c>
    </row>
    <row r="2968" spans="1:11" s="77" customFormat="1">
      <c r="A2968" s="82">
        <v>2016</v>
      </c>
      <c r="B2968" s="82">
        <v>2828</v>
      </c>
      <c r="C2968" s="83" t="s">
        <v>503</v>
      </c>
      <c r="D2968" s="83" t="s">
        <v>504</v>
      </c>
      <c r="E2968" s="84">
        <v>84064</v>
      </c>
      <c r="F2968" s="85">
        <v>24.896000000000001</v>
      </c>
      <c r="G2968" s="84" t="s">
        <v>514</v>
      </c>
      <c r="H2968" s="86" t="str">
        <f t="shared" si="184"/>
        <v/>
      </c>
      <c r="I2968" s="77" t="str">
        <f t="shared" si="185"/>
        <v/>
      </c>
      <c r="J2968" s="77" t="str">
        <f t="shared" si="186"/>
        <v/>
      </c>
      <c r="K2968" s="77">
        <f t="shared" si="187"/>
        <v>0</v>
      </c>
    </row>
    <row r="2969" spans="1:11" s="77" customFormat="1">
      <c r="A2969" s="82">
        <v>2016</v>
      </c>
      <c r="B2969" s="82">
        <v>2828</v>
      </c>
      <c r="C2969" s="83" t="s">
        <v>503</v>
      </c>
      <c r="D2969" s="83" t="s">
        <v>504</v>
      </c>
      <c r="E2969" s="84">
        <v>36636</v>
      </c>
      <c r="F2969" s="85">
        <v>24.9</v>
      </c>
      <c r="G2969" s="84" t="s">
        <v>514</v>
      </c>
      <c r="H2969" s="86" t="str">
        <f t="shared" si="184"/>
        <v/>
      </c>
      <c r="I2969" s="77" t="str">
        <f t="shared" si="185"/>
        <v/>
      </c>
      <c r="J2969" s="77" t="str">
        <f t="shared" si="186"/>
        <v/>
      </c>
      <c r="K2969" s="77">
        <f t="shared" si="187"/>
        <v>0</v>
      </c>
    </row>
    <row r="2970" spans="1:11" s="77" customFormat="1">
      <c r="A2970" s="82">
        <v>2016</v>
      </c>
      <c r="B2970" s="82">
        <v>2828</v>
      </c>
      <c r="C2970" s="83" t="s">
        <v>503</v>
      </c>
      <c r="D2970" s="83" t="s">
        <v>504</v>
      </c>
      <c r="E2970" s="84">
        <v>25469</v>
      </c>
      <c r="F2970" s="85">
        <v>24.396000000000001</v>
      </c>
      <c r="G2970" s="84" t="s">
        <v>514</v>
      </c>
      <c r="H2970" s="86" t="str">
        <f t="shared" si="184"/>
        <v/>
      </c>
      <c r="I2970" s="77" t="str">
        <f t="shared" si="185"/>
        <v/>
      </c>
      <c r="J2970" s="77" t="str">
        <f t="shared" si="186"/>
        <v/>
      </c>
      <c r="K2970" s="77">
        <f t="shared" si="187"/>
        <v>0</v>
      </c>
    </row>
    <row r="2971" spans="1:11" s="77" customFormat="1">
      <c r="A2971" s="82">
        <v>2016</v>
      </c>
      <c r="B2971" s="82">
        <v>2828</v>
      </c>
      <c r="C2971" s="83" t="s">
        <v>503</v>
      </c>
      <c r="D2971" s="83" t="s">
        <v>504</v>
      </c>
      <c r="E2971" s="84">
        <v>23639</v>
      </c>
      <c r="F2971" s="85">
        <v>24.414000000000001</v>
      </c>
      <c r="G2971" s="84" t="s">
        <v>514</v>
      </c>
      <c r="H2971" s="86" t="str">
        <f t="shared" si="184"/>
        <v/>
      </c>
      <c r="I2971" s="77" t="str">
        <f t="shared" si="185"/>
        <v/>
      </c>
      <c r="J2971" s="77" t="str">
        <f t="shared" si="186"/>
        <v/>
      </c>
      <c r="K2971" s="77">
        <f t="shared" si="187"/>
        <v>0</v>
      </c>
    </row>
    <row r="2972" spans="1:11" s="77" customFormat="1">
      <c r="A2972" s="82">
        <v>2016</v>
      </c>
      <c r="B2972" s="82">
        <v>2828</v>
      </c>
      <c r="C2972" s="83" t="s">
        <v>503</v>
      </c>
      <c r="D2972" s="83" t="s">
        <v>504</v>
      </c>
      <c r="E2972" s="84">
        <v>8966</v>
      </c>
      <c r="F2972" s="85">
        <v>24.995999999999999</v>
      </c>
      <c r="G2972" s="84" t="s">
        <v>514</v>
      </c>
      <c r="H2972" s="86" t="str">
        <f t="shared" si="184"/>
        <v/>
      </c>
      <c r="I2972" s="77" t="str">
        <f t="shared" si="185"/>
        <v/>
      </c>
      <c r="J2972" s="77" t="str">
        <f t="shared" si="186"/>
        <v/>
      </c>
      <c r="K2972" s="77">
        <f t="shared" si="187"/>
        <v>0</v>
      </c>
    </row>
    <row r="2973" spans="1:11" s="77" customFormat="1">
      <c r="A2973" s="82">
        <v>2016</v>
      </c>
      <c r="B2973" s="82">
        <v>2828</v>
      </c>
      <c r="C2973" s="83" t="s">
        <v>503</v>
      </c>
      <c r="D2973" s="83" t="s">
        <v>504</v>
      </c>
      <c r="E2973" s="84">
        <v>66662</v>
      </c>
      <c r="F2973" s="85">
        <v>26.297999999999998</v>
      </c>
      <c r="G2973" s="84" t="s">
        <v>514</v>
      </c>
      <c r="H2973" s="86" t="str">
        <f t="shared" si="184"/>
        <v/>
      </c>
      <c r="I2973" s="77" t="str">
        <f t="shared" si="185"/>
        <v/>
      </c>
      <c r="J2973" s="77" t="str">
        <f t="shared" si="186"/>
        <v/>
      </c>
      <c r="K2973" s="77">
        <f t="shared" si="187"/>
        <v>0</v>
      </c>
    </row>
    <row r="2974" spans="1:11" s="77" customFormat="1">
      <c r="A2974" s="82">
        <v>2016</v>
      </c>
      <c r="B2974" s="82">
        <v>2828</v>
      </c>
      <c r="C2974" s="83" t="s">
        <v>503</v>
      </c>
      <c r="D2974" s="83" t="s">
        <v>504</v>
      </c>
      <c r="E2974" s="84">
        <v>20033</v>
      </c>
      <c r="F2974" s="85">
        <v>25.09</v>
      </c>
      <c r="G2974" s="84" t="s">
        <v>514</v>
      </c>
      <c r="H2974" s="86" t="str">
        <f t="shared" si="184"/>
        <v/>
      </c>
      <c r="I2974" s="77" t="str">
        <f t="shared" si="185"/>
        <v/>
      </c>
      <c r="J2974" s="77" t="str">
        <f t="shared" si="186"/>
        <v/>
      </c>
      <c r="K2974" s="77">
        <f t="shared" si="187"/>
        <v>0</v>
      </c>
    </row>
    <row r="2975" spans="1:11" s="77" customFormat="1">
      <c r="A2975" s="82">
        <v>2016</v>
      </c>
      <c r="B2975" s="82">
        <v>2828</v>
      </c>
      <c r="C2975" s="83" t="s">
        <v>503</v>
      </c>
      <c r="D2975" s="83" t="s">
        <v>504</v>
      </c>
      <c r="E2975" s="84">
        <v>20033</v>
      </c>
      <c r="F2975" s="85">
        <v>25.09</v>
      </c>
      <c r="G2975" s="84" t="s">
        <v>514</v>
      </c>
      <c r="H2975" s="86" t="str">
        <f t="shared" si="184"/>
        <v/>
      </c>
      <c r="I2975" s="77" t="str">
        <f t="shared" si="185"/>
        <v/>
      </c>
      <c r="J2975" s="77" t="str">
        <f t="shared" si="186"/>
        <v/>
      </c>
      <c r="K2975" s="77">
        <f t="shared" si="187"/>
        <v>0</v>
      </c>
    </row>
    <row r="2976" spans="1:11" s="77" customFormat="1">
      <c r="A2976" s="82">
        <v>2016</v>
      </c>
      <c r="B2976" s="82">
        <v>2828</v>
      </c>
      <c r="C2976" s="83" t="s">
        <v>503</v>
      </c>
      <c r="D2976" s="83" t="s">
        <v>504</v>
      </c>
      <c r="E2976" s="84">
        <v>23924</v>
      </c>
      <c r="F2976" s="85">
        <v>24.878</v>
      </c>
      <c r="G2976" s="84" t="s">
        <v>514</v>
      </c>
      <c r="H2976" s="86" t="str">
        <f t="shared" si="184"/>
        <v/>
      </c>
      <c r="I2976" s="77" t="str">
        <f t="shared" si="185"/>
        <v/>
      </c>
      <c r="J2976" s="77" t="str">
        <f t="shared" si="186"/>
        <v/>
      </c>
      <c r="K2976" s="77">
        <f t="shared" si="187"/>
        <v>0</v>
      </c>
    </row>
    <row r="2977" spans="1:11" s="77" customFormat="1">
      <c r="A2977" s="82">
        <v>2016</v>
      </c>
      <c r="B2977" s="82">
        <v>2832</v>
      </c>
      <c r="C2977" s="83" t="s">
        <v>503</v>
      </c>
      <c r="D2977" s="83" t="s">
        <v>504</v>
      </c>
      <c r="E2977" s="84">
        <v>35717</v>
      </c>
      <c r="F2977" s="85">
        <v>22.152000000000001</v>
      </c>
      <c r="G2977" s="84" t="s">
        <v>514</v>
      </c>
      <c r="H2977" s="86" t="str">
        <f t="shared" si="184"/>
        <v/>
      </c>
      <c r="I2977" s="77" t="str">
        <f t="shared" si="185"/>
        <v/>
      </c>
      <c r="J2977" s="77" t="str">
        <f t="shared" si="186"/>
        <v/>
      </c>
      <c r="K2977" s="77">
        <f t="shared" si="187"/>
        <v>0</v>
      </c>
    </row>
    <row r="2978" spans="1:11" s="77" customFormat="1">
      <c r="A2978" s="82">
        <v>2016</v>
      </c>
      <c r="B2978" s="82">
        <v>2832</v>
      </c>
      <c r="C2978" s="83" t="s">
        <v>503</v>
      </c>
      <c r="D2978" s="83" t="s">
        <v>504</v>
      </c>
      <c r="E2978" s="84">
        <v>21743</v>
      </c>
      <c r="F2978" s="85">
        <v>25.204000000000001</v>
      </c>
      <c r="G2978" s="84" t="s">
        <v>514</v>
      </c>
      <c r="H2978" s="86" t="str">
        <f t="shared" si="184"/>
        <v/>
      </c>
      <c r="I2978" s="77" t="str">
        <f t="shared" si="185"/>
        <v/>
      </c>
      <c r="J2978" s="77" t="str">
        <f t="shared" si="186"/>
        <v/>
      </c>
      <c r="K2978" s="77">
        <f t="shared" si="187"/>
        <v>0</v>
      </c>
    </row>
    <row r="2979" spans="1:11" s="77" customFormat="1">
      <c r="A2979" s="82">
        <v>2016</v>
      </c>
      <c r="B2979" s="82">
        <v>2832</v>
      </c>
      <c r="C2979" s="83" t="s">
        <v>503</v>
      </c>
      <c r="D2979" s="83" t="s">
        <v>504</v>
      </c>
      <c r="E2979" s="84">
        <v>66107</v>
      </c>
      <c r="F2979" s="85">
        <v>25.277999999999999</v>
      </c>
      <c r="G2979" s="84" t="s">
        <v>514</v>
      </c>
      <c r="H2979" s="86" t="str">
        <f t="shared" si="184"/>
        <v/>
      </c>
      <c r="I2979" s="77" t="str">
        <f t="shared" si="185"/>
        <v/>
      </c>
      <c r="J2979" s="77" t="str">
        <f t="shared" si="186"/>
        <v/>
      </c>
      <c r="K2979" s="77">
        <f t="shared" si="187"/>
        <v>0</v>
      </c>
    </row>
    <row r="2980" spans="1:11" s="77" customFormat="1">
      <c r="A2980" s="82">
        <v>2016</v>
      </c>
      <c r="B2980" s="82">
        <v>2832</v>
      </c>
      <c r="C2980" s="83" t="s">
        <v>503</v>
      </c>
      <c r="D2980" s="83" t="s">
        <v>504</v>
      </c>
      <c r="E2980" s="84">
        <v>12744</v>
      </c>
      <c r="F2980" s="85">
        <v>26.34</v>
      </c>
      <c r="G2980" s="84" t="s">
        <v>514</v>
      </c>
      <c r="H2980" s="86" t="str">
        <f t="shared" si="184"/>
        <v/>
      </c>
      <c r="I2980" s="77" t="str">
        <f t="shared" si="185"/>
        <v/>
      </c>
      <c r="J2980" s="77" t="str">
        <f t="shared" si="186"/>
        <v/>
      </c>
      <c r="K2980" s="77">
        <f t="shared" si="187"/>
        <v>0</v>
      </c>
    </row>
    <row r="2981" spans="1:11" s="77" customFormat="1">
      <c r="A2981" s="82">
        <v>2016</v>
      </c>
      <c r="B2981" s="82">
        <v>2832</v>
      </c>
      <c r="C2981" s="83" t="s">
        <v>503</v>
      </c>
      <c r="D2981" s="83" t="s">
        <v>504</v>
      </c>
      <c r="E2981" s="84">
        <v>17865</v>
      </c>
      <c r="F2981" s="85">
        <v>25.23</v>
      </c>
      <c r="G2981" s="84" t="s">
        <v>514</v>
      </c>
      <c r="H2981" s="86" t="str">
        <f t="shared" si="184"/>
        <v/>
      </c>
      <c r="I2981" s="77" t="str">
        <f t="shared" si="185"/>
        <v/>
      </c>
      <c r="J2981" s="77" t="str">
        <f t="shared" si="186"/>
        <v/>
      </c>
      <c r="K2981" s="77">
        <f t="shared" si="187"/>
        <v>0</v>
      </c>
    </row>
    <row r="2982" spans="1:11" s="77" customFormat="1">
      <c r="A2982" s="82">
        <v>2016</v>
      </c>
      <c r="B2982" s="82">
        <v>2832</v>
      </c>
      <c r="C2982" s="83" t="s">
        <v>503</v>
      </c>
      <c r="D2982" s="83" t="s">
        <v>504</v>
      </c>
      <c r="E2982" s="84">
        <v>5557</v>
      </c>
      <c r="F2982" s="85">
        <v>25.186</v>
      </c>
      <c r="G2982" s="84" t="s">
        <v>514</v>
      </c>
      <c r="H2982" s="86" t="str">
        <f t="shared" si="184"/>
        <v/>
      </c>
      <c r="I2982" s="77" t="str">
        <f t="shared" si="185"/>
        <v/>
      </c>
      <c r="J2982" s="77" t="str">
        <f t="shared" si="186"/>
        <v/>
      </c>
      <c r="K2982" s="77">
        <f t="shared" si="187"/>
        <v>0</v>
      </c>
    </row>
    <row r="2983" spans="1:11" s="77" customFormat="1">
      <c r="A2983" s="82">
        <v>2016</v>
      </c>
      <c r="B2983" s="82">
        <v>2836</v>
      </c>
      <c r="C2983" s="83" t="s">
        <v>503</v>
      </c>
      <c r="D2983" s="83" t="s">
        <v>504</v>
      </c>
      <c r="E2983" s="84">
        <v>39205</v>
      </c>
      <c r="F2983" s="85">
        <v>23.03</v>
      </c>
      <c r="G2983" s="84" t="s">
        <v>514</v>
      </c>
      <c r="H2983" s="86" t="str">
        <f t="shared" si="184"/>
        <v/>
      </c>
      <c r="I2983" s="77" t="str">
        <f t="shared" si="185"/>
        <v/>
      </c>
      <c r="J2983" s="77" t="str">
        <f t="shared" si="186"/>
        <v/>
      </c>
      <c r="K2983" s="77">
        <f t="shared" si="187"/>
        <v>0</v>
      </c>
    </row>
    <row r="2984" spans="1:11" s="77" customFormat="1">
      <c r="A2984" s="82">
        <v>2016</v>
      </c>
      <c r="B2984" s="82">
        <v>2840</v>
      </c>
      <c r="C2984" s="83" t="s">
        <v>503</v>
      </c>
      <c r="D2984" s="83" t="s">
        <v>504</v>
      </c>
      <c r="E2984" s="84">
        <v>40219</v>
      </c>
      <c r="F2984" s="85">
        <v>23.303999999999998</v>
      </c>
      <c r="G2984" s="84" t="s">
        <v>514</v>
      </c>
      <c r="H2984" s="86" t="str">
        <f t="shared" si="184"/>
        <v/>
      </c>
      <c r="I2984" s="77" t="str">
        <f t="shared" si="185"/>
        <v/>
      </c>
      <c r="J2984" s="77" t="str">
        <f t="shared" si="186"/>
        <v/>
      </c>
      <c r="K2984" s="77">
        <f t="shared" si="187"/>
        <v>0</v>
      </c>
    </row>
    <row r="2985" spans="1:11" s="77" customFormat="1">
      <c r="A2985" s="82">
        <v>2016</v>
      </c>
      <c r="B2985" s="82">
        <v>2840</v>
      </c>
      <c r="C2985" s="83" t="s">
        <v>503</v>
      </c>
      <c r="D2985" s="83" t="s">
        <v>504</v>
      </c>
      <c r="E2985" s="84">
        <v>55643</v>
      </c>
      <c r="F2985" s="85">
        <v>23.78</v>
      </c>
      <c r="G2985" s="84" t="s">
        <v>514</v>
      </c>
      <c r="H2985" s="86" t="str">
        <f t="shared" si="184"/>
        <v/>
      </c>
      <c r="I2985" s="77" t="str">
        <f t="shared" si="185"/>
        <v/>
      </c>
      <c r="J2985" s="77" t="str">
        <f t="shared" si="186"/>
        <v/>
      </c>
      <c r="K2985" s="77">
        <f t="shared" si="187"/>
        <v>0</v>
      </c>
    </row>
    <row r="2986" spans="1:11" s="77" customFormat="1">
      <c r="A2986" s="82">
        <v>2016</v>
      </c>
      <c r="B2986" s="82">
        <v>2840</v>
      </c>
      <c r="C2986" s="83" t="s">
        <v>503</v>
      </c>
      <c r="D2986" s="83" t="s">
        <v>504</v>
      </c>
      <c r="E2986" s="84">
        <v>33187</v>
      </c>
      <c r="F2986" s="85">
        <v>24.03</v>
      </c>
      <c r="G2986" s="84" t="s">
        <v>514</v>
      </c>
      <c r="H2986" s="86" t="str">
        <f t="shared" si="184"/>
        <v/>
      </c>
      <c r="I2986" s="77" t="str">
        <f t="shared" si="185"/>
        <v/>
      </c>
      <c r="J2986" s="77" t="str">
        <f t="shared" si="186"/>
        <v/>
      </c>
      <c r="K2986" s="77">
        <f t="shared" si="187"/>
        <v>0</v>
      </c>
    </row>
    <row r="2987" spans="1:11" s="77" customFormat="1">
      <c r="A2987" s="82">
        <v>2016</v>
      </c>
      <c r="B2987" s="82">
        <v>2850</v>
      </c>
      <c r="C2987" s="83" t="s">
        <v>503</v>
      </c>
      <c r="D2987" s="83" t="s">
        <v>504</v>
      </c>
      <c r="E2987" s="84">
        <v>68424</v>
      </c>
      <c r="F2987" s="85">
        <v>23.65</v>
      </c>
      <c r="G2987" s="84">
        <v>211.1</v>
      </c>
      <c r="H2987" s="86">
        <f t="shared" si="184"/>
        <v>3416078.463599999</v>
      </c>
      <c r="I2987" s="77">
        <f t="shared" si="185"/>
        <v>68424</v>
      </c>
      <c r="J2987" s="77">
        <f t="shared" si="186"/>
        <v>1618227.5999999999</v>
      </c>
      <c r="K2987" s="77">
        <f t="shared" si="187"/>
        <v>0</v>
      </c>
    </row>
    <row r="2988" spans="1:11" s="77" customFormat="1">
      <c r="A2988" s="82">
        <v>2016</v>
      </c>
      <c r="B2988" s="82">
        <v>2850</v>
      </c>
      <c r="C2988" s="83" t="s">
        <v>503</v>
      </c>
      <c r="D2988" s="83" t="s">
        <v>504</v>
      </c>
      <c r="E2988" s="84">
        <v>12630</v>
      </c>
      <c r="F2988" s="85">
        <v>23.6</v>
      </c>
      <c r="G2988" s="84">
        <v>179.3</v>
      </c>
      <c r="H2988" s="86">
        <f t="shared" si="184"/>
        <v>534435.92400000012</v>
      </c>
      <c r="I2988" s="77">
        <f t="shared" si="185"/>
        <v>12630</v>
      </c>
      <c r="J2988" s="77">
        <f t="shared" si="186"/>
        <v>298068</v>
      </c>
      <c r="K2988" s="77">
        <f t="shared" si="187"/>
        <v>0</v>
      </c>
    </row>
    <row r="2989" spans="1:11" s="77" customFormat="1">
      <c r="A2989" s="82">
        <v>2016</v>
      </c>
      <c r="B2989" s="82">
        <v>2850</v>
      </c>
      <c r="C2989" s="83" t="s">
        <v>503</v>
      </c>
      <c r="D2989" s="83" t="s">
        <v>504</v>
      </c>
      <c r="E2989" s="84">
        <v>12712</v>
      </c>
      <c r="F2989" s="85">
        <v>23.46</v>
      </c>
      <c r="G2989" s="84">
        <v>182.3</v>
      </c>
      <c r="H2989" s="86">
        <f t="shared" si="184"/>
        <v>543661.47696</v>
      </c>
      <c r="I2989" s="77">
        <f t="shared" si="185"/>
        <v>12712</v>
      </c>
      <c r="J2989" s="77">
        <f t="shared" si="186"/>
        <v>298223.52</v>
      </c>
      <c r="K2989" s="77">
        <f t="shared" si="187"/>
        <v>0</v>
      </c>
    </row>
    <row r="2990" spans="1:11" s="77" customFormat="1">
      <c r="A2990" s="82">
        <v>2016</v>
      </c>
      <c r="B2990" s="82">
        <v>2850</v>
      </c>
      <c r="C2990" s="83" t="s">
        <v>503</v>
      </c>
      <c r="D2990" s="83" t="s">
        <v>504</v>
      </c>
      <c r="E2990" s="84">
        <v>19543</v>
      </c>
      <c r="F2990" s="85">
        <v>23.49</v>
      </c>
      <c r="G2990" s="84">
        <v>188.9</v>
      </c>
      <c r="H2990" s="86">
        <f t="shared" si="184"/>
        <v>867173.9172299999</v>
      </c>
      <c r="I2990" s="77">
        <f t="shared" si="185"/>
        <v>19543</v>
      </c>
      <c r="J2990" s="77">
        <f t="shared" si="186"/>
        <v>459065.06999999995</v>
      </c>
      <c r="K2990" s="77">
        <f t="shared" si="187"/>
        <v>0</v>
      </c>
    </row>
    <row r="2991" spans="1:11" s="77" customFormat="1">
      <c r="A2991" s="82">
        <v>2016</v>
      </c>
      <c r="B2991" s="82">
        <v>2850</v>
      </c>
      <c r="C2991" s="83" t="s">
        <v>503</v>
      </c>
      <c r="D2991" s="83" t="s">
        <v>504</v>
      </c>
      <c r="E2991" s="84">
        <v>3829</v>
      </c>
      <c r="F2991" s="85">
        <v>23.57</v>
      </c>
      <c r="G2991" s="84">
        <v>165.6</v>
      </c>
      <c r="H2991" s="86">
        <f t="shared" si="184"/>
        <v>149453.22167999999</v>
      </c>
      <c r="I2991" s="77">
        <f t="shared" si="185"/>
        <v>3829</v>
      </c>
      <c r="J2991" s="77">
        <f t="shared" si="186"/>
        <v>90249.53</v>
      </c>
      <c r="K2991" s="77">
        <f t="shared" si="187"/>
        <v>0</v>
      </c>
    </row>
    <row r="2992" spans="1:11" s="77" customFormat="1">
      <c r="A2992" s="82">
        <v>2016</v>
      </c>
      <c r="B2992" s="82">
        <v>2850</v>
      </c>
      <c r="C2992" s="83" t="s">
        <v>503</v>
      </c>
      <c r="D2992" s="83" t="s">
        <v>504</v>
      </c>
      <c r="E2992" s="84">
        <v>5080</v>
      </c>
      <c r="F2992" s="85">
        <v>26.21</v>
      </c>
      <c r="G2992" s="84">
        <v>158.9</v>
      </c>
      <c r="H2992" s="86">
        <f t="shared" si="184"/>
        <v>211570.26519999999</v>
      </c>
      <c r="I2992" s="77">
        <f t="shared" si="185"/>
        <v>5080</v>
      </c>
      <c r="J2992" s="77">
        <f t="shared" si="186"/>
        <v>133146.80000000002</v>
      </c>
      <c r="K2992" s="77">
        <f t="shared" si="187"/>
        <v>0</v>
      </c>
    </row>
    <row r="2993" spans="1:11" s="77" customFormat="1">
      <c r="A2993" s="82">
        <v>2016</v>
      </c>
      <c r="B2993" s="82">
        <v>2850</v>
      </c>
      <c r="C2993" s="83" t="s">
        <v>503</v>
      </c>
      <c r="D2993" s="83" t="s">
        <v>504</v>
      </c>
      <c r="E2993" s="84">
        <v>46614</v>
      </c>
      <c r="F2993" s="85">
        <v>23.51</v>
      </c>
      <c r="G2993" s="84">
        <v>218.6</v>
      </c>
      <c r="H2993" s="86">
        <f t="shared" si="184"/>
        <v>2395626.7760399999</v>
      </c>
      <c r="I2993" s="77">
        <f t="shared" si="185"/>
        <v>46614</v>
      </c>
      <c r="J2993" s="77">
        <f t="shared" si="186"/>
        <v>1095895.1400000001</v>
      </c>
      <c r="K2993" s="77">
        <f t="shared" si="187"/>
        <v>0</v>
      </c>
    </row>
    <row r="2994" spans="1:11" s="77" customFormat="1">
      <c r="A2994" s="82">
        <v>2016</v>
      </c>
      <c r="B2994" s="82">
        <v>2850</v>
      </c>
      <c r="C2994" s="83" t="s">
        <v>503</v>
      </c>
      <c r="D2994" s="83" t="s">
        <v>504</v>
      </c>
      <c r="E2994" s="84">
        <v>43832</v>
      </c>
      <c r="F2994" s="85">
        <v>25.36</v>
      </c>
      <c r="G2994" s="84">
        <v>155.30000000000001</v>
      </c>
      <c r="H2994" s="86">
        <f t="shared" si="184"/>
        <v>1726282.9945600003</v>
      </c>
      <c r="I2994" s="77">
        <f t="shared" si="185"/>
        <v>43832</v>
      </c>
      <c r="J2994" s="77">
        <f t="shared" si="186"/>
        <v>1111579.52</v>
      </c>
      <c r="K2994" s="77">
        <f t="shared" si="187"/>
        <v>0</v>
      </c>
    </row>
    <row r="2995" spans="1:11" s="77" customFormat="1">
      <c r="A2995" s="82">
        <v>2016</v>
      </c>
      <c r="B2995" s="82">
        <v>2850</v>
      </c>
      <c r="C2995" s="83" t="s">
        <v>503</v>
      </c>
      <c r="D2995" s="83" t="s">
        <v>504</v>
      </c>
      <c r="E2995" s="84">
        <v>22874</v>
      </c>
      <c r="F2995" s="85">
        <v>26.27</v>
      </c>
      <c r="G2995" s="84">
        <v>147.19999999999999</v>
      </c>
      <c r="H2995" s="86">
        <f t="shared" si="184"/>
        <v>884524.77056000009</v>
      </c>
      <c r="I2995" s="77">
        <f t="shared" si="185"/>
        <v>22874</v>
      </c>
      <c r="J2995" s="77">
        <f t="shared" si="186"/>
        <v>600899.98</v>
      </c>
      <c r="K2995" s="77">
        <f t="shared" si="187"/>
        <v>0</v>
      </c>
    </row>
    <row r="2996" spans="1:11" s="77" customFormat="1">
      <c r="A2996" s="82">
        <v>2016</v>
      </c>
      <c r="B2996" s="82">
        <v>2850</v>
      </c>
      <c r="C2996" s="83" t="s">
        <v>503</v>
      </c>
      <c r="D2996" s="83" t="s">
        <v>504</v>
      </c>
      <c r="E2996" s="84">
        <v>48459</v>
      </c>
      <c r="F2996" s="85">
        <v>23.59</v>
      </c>
      <c r="G2996" s="84">
        <v>159.19999999999999</v>
      </c>
      <c r="H2996" s="86">
        <f t="shared" si="184"/>
        <v>1819891.3135199999</v>
      </c>
      <c r="I2996" s="77">
        <f t="shared" si="185"/>
        <v>48459</v>
      </c>
      <c r="J2996" s="77">
        <f t="shared" si="186"/>
        <v>1143147.81</v>
      </c>
      <c r="K2996" s="77">
        <f t="shared" si="187"/>
        <v>0</v>
      </c>
    </row>
    <row r="2997" spans="1:11" s="77" customFormat="1">
      <c r="A2997" s="82">
        <v>2016</v>
      </c>
      <c r="B2997" s="82">
        <v>2866</v>
      </c>
      <c r="C2997" s="83" t="s">
        <v>503</v>
      </c>
      <c r="D2997" s="83" t="s">
        <v>504</v>
      </c>
      <c r="E2997" s="84">
        <v>6094</v>
      </c>
      <c r="F2997" s="85">
        <v>16.86</v>
      </c>
      <c r="G2997" s="84" t="s">
        <v>514</v>
      </c>
      <c r="H2997" s="86" t="str">
        <f t="shared" si="184"/>
        <v/>
      </c>
      <c r="I2997" s="77" t="str">
        <f t="shared" si="185"/>
        <v/>
      </c>
      <c r="J2997" s="77" t="str">
        <f t="shared" si="186"/>
        <v/>
      </c>
      <c r="K2997" s="77">
        <f t="shared" si="187"/>
        <v>0</v>
      </c>
    </row>
    <row r="2998" spans="1:11" s="77" customFormat="1">
      <c r="A2998" s="82">
        <v>2016</v>
      </c>
      <c r="B2998" s="82">
        <v>2866</v>
      </c>
      <c r="C2998" s="83" t="s">
        <v>503</v>
      </c>
      <c r="D2998" s="83" t="s">
        <v>504</v>
      </c>
      <c r="E2998" s="84">
        <v>3626</v>
      </c>
      <c r="F2998" s="85">
        <v>23.2</v>
      </c>
      <c r="G2998" s="84" t="s">
        <v>514</v>
      </c>
      <c r="H2998" s="86" t="str">
        <f t="shared" si="184"/>
        <v/>
      </c>
      <c r="I2998" s="77" t="str">
        <f t="shared" si="185"/>
        <v/>
      </c>
      <c r="J2998" s="77" t="str">
        <f t="shared" si="186"/>
        <v/>
      </c>
      <c r="K2998" s="77">
        <f t="shared" si="187"/>
        <v>0</v>
      </c>
    </row>
    <row r="2999" spans="1:11" s="77" customFormat="1">
      <c r="A2999" s="82">
        <v>2016</v>
      </c>
      <c r="B2999" s="82">
        <v>2866</v>
      </c>
      <c r="C2999" s="83" t="s">
        <v>503</v>
      </c>
      <c r="D2999" s="83" t="s">
        <v>504</v>
      </c>
      <c r="E2999" s="84">
        <v>20342</v>
      </c>
      <c r="F2999" s="85">
        <v>26.26</v>
      </c>
      <c r="G2999" s="84" t="s">
        <v>514</v>
      </c>
      <c r="H2999" s="86" t="str">
        <f t="shared" si="184"/>
        <v/>
      </c>
      <c r="I2999" s="77" t="str">
        <f t="shared" si="185"/>
        <v/>
      </c>
      <c r="J2999" s="77" t="str">
        <f t="shared" si="186"/>
        <v/>
      </c>
      <c r="K2999" s="77">
        <f t="shared" si="187"/>
        <v>0</v>
      </c>
    </row>
    <row r="3000" spans="1:11" s="77" customFormat="1">
      <c r="A3000" s="82">
        <v>2016</v>
      </c>
      <c r="B3000" s="82">
        <v>2866</v>
      </c>
      <c r="C3000" s="83" t="s">
        <v>503</v>
      </c>
      <c r="D3000" s="83" t="s">
        <v>504</v>
      </c>
      <c r="E3000" s="84">
        <v>76735</v>
      </c>
      <c r="F3000" s="85">
        <v>26.36</v>
      </c>
      <c r="G3000" s="84" t="s">
        <v>514</v>
      </c>
      <c r="H3000" s="86" t="str">
        <f t="shared" si="184"/>
        <v/>
      </c>
      <c r="I3000" s="77" t="str">
        <f t="shared" si="185"/>
        <v/>
      </c>
      <c r="J3000" s="77" t="str">
        <f t="shared" si="186"/>
        <v/>
      </c>
      <c r="K3000" s="77">
        <f t="shared" si="187"/>
        <v>0</v>
      </c>
    </row>
    <row r="3001" spans="1:11" s="77" customFormat="1">
      <c r="A3001" s="82">
        <v>2016</v>
      </c>
      <c r="B3001" s="82">
        <v>2866</v>
      </c>
      <c r="C3001" s="83" t="s">
        <v>503</v>
      </c>
      <c r="D3001" s="83" t="s">
        <v>504</v>
      </c>
      <c r="E3001" s="84">
        <v>107081</v>
      </c>
      <c r="F3001" s="85">
        <v>25.17</v>
      </c>
      <c r="G3001" s="84" t="s">
        <v>514</v>
      </c>
      <c r="H3001" s="86" t="str">
        <f t="shared" si="184"/>
        <v/>
      </c>
      <c r="I3001" s="77" t="str">
        <f t="shared" si="185"/>
        <v/>
      </c>
      <c r="J3001" s="77" t="str">
        <f t="shared" si="186"/>
        <v/>
      </c>
      <c r="K3001" s="77">
        <f t="shared" si="187"/>
        <v>0</v>
      </c>
    </row>
    <row r="3002" spans="1:11" s="77" customFormat="1">
      <c r="A3002" s="82">
        <v>2016</v>
      </c>
      <c r="B3002" s="82">
        <v>2876</v>
      </c>
      <c r="C3002" s="83" t="s">
        <v>503</v>
      </c>
      <c r="D3002" s="83" t="s">
        <v>504</v>
      </c>
      <c r="E3002" s="84">
        <v>109580</v>
      </c>
      <c r="F3002" s="85">
        <v>25.17</v>
      </c>
      <c r="G3002" s="84">
        <v>191</v>
      </c>
      <c r="H3002" s="86">
        <f t="shared" si="184"/>
        <v>5268025.6260000002</v>
      </c>
      <c r="I3002" s="77">
        <f t="shared" si="185"/>
        <v>109580</v>
      </c>
      <c r="J3002" s="77">
        <f t="shared" si="186"/>
        <v>2758128.6</v>
      </c>
      <c r="K3002" s="77">
        <f t="shared" si="187"/>
        <v>0</v>
      </c>
    </row>
    <row r="3003" spans="1:11" s="77" customFormat="1">
      <c r="A3003" s="82">
        <v>2016</v>
      </c>
      <c r="B3003" s="82">
        <v>2952</v>
      </c>
      <c r="C3003" s="83" t="s">
        <v>513</v>
      </c>
      <c r="D3003" s="83" t="s">
        <v>504</v>
      </c>
      <c r="E3003" s="84">
        <v>96595</v>
      </c>
      <c r="F3003" s="85">
        <v>17.48</v>
      </c>
      <c r="G3003" s="84">
        <v>207.8</v>
      </c>
      <c r="H3003" s="86">
        <f t="shared" si="184"/>
        <v>3508662.6868000003</v>
      </c>
      <c r="I3003" s="77">
        <f t="shared" si="185"/>
        <v>96595</v>
      </c>
      <c r="J3003" s="77">
        <f t="shared" si="186"/>
        <v>1688480.6</v>
      </c>
      <c r="K3003" s="77">
        <f t="shared" si="187"/>
        <v>0</v>
      </c>
    </row>
    <row r="3004" spans="1:11" s="77" customFormat="1">
      <c r="A3004" s="82">
        <v>2016</v>
      </c>
      <c r="B3004" s="82">
        <v>2952</v>
      </c>
      <c r="C3004" s="83" t="s">
        <v>513</v>
      </c>
      <c r="D3004" s="83" t="s">
        <v>504</v>
      </c>
      <c r="E3004" s="84">
        <v>31917</v>
      </c>
      <c r="F3004" s="85">
        <v>17.686</v>
      </c>
      <c r="G3004" s="84">
        <v>178.9</v>
      </c>
      <c r="H3004" s="86">
        <f t="shared" si="184"/>
        <v>1009861.986918</v>
      </c>
      <c r="I3004" s="77">
        <f t="shared" si="185"/>
        <v>31917</v>
      </c>
      <c r="J3004" s="77">
        <f t="shared" si="186"/>
        <v>564484.06200000003</v>
      </c>
      <c r="K3004" s="77">
        <f t="shared" si="187"/>
        <v>0</v>
      </c>
    </row>
    <row r="3005" spans="1:11" s="77" customFormat="1">
      <c r="A3005" s="82">
        <v>2016</v>
      </c>
      <c r="B3005" s="82">
        <v>2952</v>
      </c>
      <c r="C3005" s="83" t="s">
        <v>513</v>
      </c>
      <c r="D3005" s="83" t="s">
        <v>504</v>
      </c>
      <c r="E3005" s="84">
        <v>128381</v>
      </c>
      <c r="F3005" s="85">
        <v>17.155999999999999</v>
      </c>
      <c r="G3005" s="84">
        <v>200.4</v>
      </c>
      <c r="H3005" s="86">
        <f t="shared" si="184"/>
        <v>4413818.8897439996</v>
      </c>
      <c r="I3005" s="77">
        <f t="shared" si="185"/>
        <v>128381</v>
      </c>
      <c r="J3005" s="77">
        <f t="shared" si="186"/>
        <v>2202504.4359999998</v>
      </c>
      <c r="K3005" s="77">
        <f t="shared" si="187"/>
        <v>0</v>
      </c>
    </row>
    <row r="3006" spans="1:11" s="77" customFormat="1">
      <c r="A3006" s="82">
        <v>2016</v>
      </c>
      <c r="B3006" s="82">
        <v>2963</v>
      </c>
      <c r="C3006" s="83" t="s">
        <v>513</v>
      </c>
      <c r="D3006" s="83" t="s">
        <v>504</v>
      </c>
      <c r="E3006" s="84">
        <v>61081</v>
      </c>
      <c r="F3006" s="85">
        <v>17.366</v>
      </c>
      <c r="G3006" s="84">
        <v>143.5</v>
      </c>
      <c r="H3006" s="86">
        <f t="shared" si="184"/>
        <v>1522151.3470100001</v>
      </c>
      <c r="I3006" s="77">
        <f t="shared" si="185"/>
        <v>61081</v>
      </c>
      <c r="J3006" s="77">
        <f t="shared" si="186"/>
        <v>1060732.6459999999</v>
      </c>
      <c r="K3006" s="77">
        <f t="shared" si="187"/>
        <v>0</v>
      </c>
    </row>
    <row r="3007" spans="1:11" s="77" customFormat="1">
      <c r="A3007" s="82">
        <v>2016</v>
      </c>
      <c r="B3007" s="82">
        <v>2963</v>
      </c>
      <c r="C3007" s="83" t="s">
        <v>513</v>
      </c>
      <c r="D3007" s="83" t="s">
        <v>504</v>
      </c>
      <c r="E3007" s="84">
        <v>45080</v>
      </c>
      <c r="F3007" s="85">
        <v>17.574000000000002</v>
      </c>
      <c r="G3007" s="84">
        <v>147.30000000000001</v>
      </c>
      <c r="H3007" s="86">
        <f t="shared" si="184"/>
        <v>1166963.5101600001</v>
      </c>
      <c r="I3007" s="77">
        <f t="shared" si="185"/>
        <v>45080</v>
      </c>
      <c r="J3007" s="77">
        <f t="shared" si="186"/>
        <v>792235.92</v>
      </c>
      <c r="K3007" s="77">
        <f t="shared" si="187"/>
        <v>0</v>
      </c>
    </row>
    <row r="3008" spans="1:11" s="77" customFormat="1">
      <c r="A3008" s="82">
        <v>2016</v>
      </c>
      <c r="B3008" s="82">
        <v>3122</v>
      </c>
      <c r="C3008" s="83" t="s">
        <v>503</v>
      </c>
      <c r="D3008" s="83" t="s">
        <v>504</v>
      </c>
      <c r="E3008" s="84">
        <v>55463</v>
      </c>
      <c r="F3008" s="85">
        <v>26</v>
      </c>
      <c r="G3008" s="84" t="s">
        <v>514</v>
      </c>
      <c r="H3008" s="86" t="str">
        <f t="shared" si="184"/>
        <v/>
      </c>
      <c r="I3008" s="77" t="str">
        <f t="shared" si="185"/>
        <v/>
      </c>
      <c r="J3008" s="77" t="str">
        <f t="shared" si="186"/>
        <v/>
      </c>
      <c r="K3008" s="77">
        <f t="shared" si="187"/>
        <v>0</v>
      </c>
    </row>
    <row r="3009" spans="1:11" s="77" customFormat="1">
      <c r="A3009" s="82">
        <v>2016</v>
      </c>
      <c r="B3009" s="82">
        <v>3122</v>
      </c>
      <c r="C3009" s="83" t="s">
        <v>503</v>
      </c>
      <c r="D3009" s="83" t="s">
        <v>504</v>
      </c>
      <c r="E3009" s="84">
        <v>3921</v>
      </c>
      <c r="F3009" s="85">
        <v>25</v>
      </c>
      <c r="G3009" s="84" t="s">
        <v>514</v>
      </c>
      <c r="H3009" s="86" t="str">
        <f t="shared" si="184"/>
        <v/>
      </c>
      <c r="I3009" s="77" t="str">
        <f t="shared" si="185"/>
        <v/>
      </c>
      <c r="J3009" s="77" t="str">
        <f t="shared" si="186"/>
        <v/>
      </c>
      <c r="K3009" s="77">
        <f t="shared" si="187"/>
        <v>0</v>
      </c>
    </row>
    <row r="3010" spans="1:11" s="77" customFormat="1">
      <c r="A3010" s="82">
        <v>2016</v>
      </c>
      <c r="B3010" s="82">
        <v>3130</v>
      </c>
      <c r="C3010" s="83" t="s">
        <v>515</v>
      </c>
      <c r="D3010" s="83" t="s">
        <v>504</v>
      </c>
      <c r="E3010" s="84">
        <v>80245</v>
      </c>
      <c r="F3010" s="85">
        <v>11.8</v>
      </c>
      <c r="G3010" s="84" t="s">
        <v>514</v>
      </c>
      <c r="H3010" s="86" t="str">
        <f t="shared" si="184"/>
        <v/>
      </c>
      <c r="I3010" s="77" t="str">
        <f t="shared" si="185"/>
        <v/>
      </c>
      <c r="J3010" s="77" t="str">
        <f t="shared" si="186"/>
        <v/>
      </c>
      <c r="K3010" s="77">
        <f t="shared" si="187"/>
        <v>0</v>
      </c>
    </row>
    <row r="3011" spans="1:11" s="77" customFormat="1">
      <c r="A3011" s="82">
        <v>2016</v>
      </c>
      <c r="B3011" s="82">
        <v>3140</v>
      </c>
      <c r="C3011" s="83" t="s">
        <v>503</v>
      </c>
      <c r="D3011" s="83" t="s">
        <v>504</v>
      </c>
      <c r="E3011" s="84">
        <v>15436</v>
      </c>
      <c r="F3011" s="85">
        <v>26.36</v>
      </c>
      <c r="G3011" s="84" t="s">
        <v>514</v>
      </c>
      <c r="H3011" s="86" t="str">
        <f t="shared" si="184"/>
        <v/>
      </c>
      <c r="I3011" s="77" t="str">
        <f t="shared" si="185"/>
        <v/>
      </c>
      <c r="J3011" s="77" t="str">
        <f t="shared" si="186"/>
        <v/>
      </c>
      <c r="K3011" s="77">
        <f t="shared" si="187"/>
        <v>0</v>
      </c>
    </row>
    <row r="3012" spans="1:11" s="77" customFormat="1">
      <c r="A3012" s="82">
        <v>2016</v>
      </c>
      <c r="B3012" s="82">
        <v>3140</v>
      </c>
      <c r="C3012" s="83" t="s">
        <v>503</v>
      </c>
      <c r="D3012" s="83" t="s">
        <v>504</v>
      </c>
      <c r="E3012" s="84">
        <v>29767</v>
      </c>
      <c r="F3012" s="85">
        <v>26.43</v>
      </c>
      <c r="G3012" s="84" t="s">
        <v>514</v>
      </c>
      <c r="H3012" s="86" t="str">
        <f t="shared" si="184"/>
        <v/>
      </c>
      <c r="I3012" s="77" t="str">
        <f t="shared" si="185"/>
        <v/>
      </c>
      <c r="J3012" s="77" t="str">
        <f t="shared" si="186"/>
        <v/>
      </c>
      <c r="K3012" s="77">
        <f t="shared" si="187"/>
        <v>0</v>
      </c>
    </row>
    <row r="3013" spans="1:11" s="77" customFormat="1">
      <c r="A3013" s="82">
        <v>2016</v>
      </c>
      <c r="B3013" s="82">
        <v>3140</v>
      </c>
      <c r="C3013" s="83" t="s">
        <v>503</v>
      </c>
      <c r="D3013" s="83" t="s">
        <v>504</v>
      </c>
      <c r="E3013" s="84">
        <v>15422</v>
      </c>
      <c r="F3013" s="85">
        <v>26.12</v>
      </c>
      <c r="G3013" s="84" t="s">
        <v>514</v>
      </c>
      <c r="H3013" s="86" t="str">
        <f t="shared" si="184"/>
        <v/>
      </c>
      <c r="I3013" s="77" t="str">
        <f t="shared" si="185"/>
        <v/>
      </c>
      <c r="J3013" s="77" t="str">
        <f t="shared" si="186"/>
        <v/>
      </c>
      <c r="K3013" s="77">
        <f t="shared" si="187"/>
        <v>0</v>
      </c>
    </row>
    <row r="3014" spans="1:11" s="77" customFormat="1">
      <c r="A3014" s="82">
        <v>2016</v>
      </c>
      <c r="B3014" s="82">
        <v>3140</v>
      </c>
      <c r="C3014" s="83" t="s">
        <v>503</v>
      </c>
      <c r="D3014" s="83" t="s">
        <v>504</v>
      </c>
      <c r="E3014" s="84">
        <v>13389</v>
      </c>
      <c r="F3014" s="85">
        <v>24.385999999999999</v>
      </c>
      <c r="G3014" s="84" t="s">
        <v>514</v>
      </c>
      <c r="H3014" s="86" t="str">
        <f t="shared" si="184"/>
        <v/>
      </c>
      <c r="I3014" s="77" t="str">
        <f t="shared" si="185"/>
        <v/>
      </c>
      <c r="J3014" s="77" t="str">
        <f t="shared" si="186"/>
        <v/>
      </c>
      <c r="K3014" s="77">
        <f t="shared" si="187"/>
        <v>0</v>
      </c>
    </row>
    <row r="3015" spans="1:11" s="77" customFormat="1">
      <c r="A3015" s="82">
        <v>2016</v>
      </c>
      <c r="B3015" s="82">
        <v>3149</v>
      </c>
      <c r="C3015" s="83" t="s">
        <v>503</v>
      </c>
      <c r="D3015" s="83" t="s">
        <v>504</v>
      </c>
      <c r="E3015" s="84">
        <v>92846</v>
      </c>
      <c r="F3015" s="85">
        <v>26.405000000000001</v>
      </c>
      <c r="G3015" s="84" t="s">
        <v>514</v>
      </c>
      <c r="H3015" s="86" t="str">
        <f t="shared" ref="H3015:H3078" si="188">IF(I3015="","",G3015/100*F3015*E3015)</f>
        <v/>
      </c>
      <c r="I3015" s="77" t="str">
        <f t="shared" ref="I3015:I3078" si="189">IF(OR(G3015=".",F3015=".",E3015="."),"",E3015)</f>
        <v/>
      </c>
      <c r="J3015" s="77" t="str">
        <f t="shared" ref="J3015:J3078" si="190">IF(I3015="","",F3015*I3015)</f>
        <v/>
      </c>
      <c r="K3015" s="77">
        <f t="shared" ref="K3015:K3078" si="191">IF(C3015="LIG",1,0)</f>
        <v>0</v>
      </c>
    </row>
    <row r="3016" spans="1:11" s="77" customFormat="1">
      <c r="A3016" s="82">
        <v>2016</v>
      </c>
      <c r="B3016" s="82">
        <v>3149</v>
      </c>
      <c r="C3016" s="83" t="s">
        <v>503</v>
      </c>
      <c r="D3016" s="83" t="s">
        <v>504</v>
      </c>
      <c r="E3016" s="84">
        <v>15490</v>
      </c>
      <c r="F3016" s="85">
        <v>26.064</v>
      </c>
      <c r="G3016" s="84" t="s">
        <v>514</v>
      </c>
      <c r="H3016" s="86" t="str">
        <f t="shared" si="188"/>
        <v/>
      </c>
      <c r="I3016" s="77" t="str">
        <f t="shared" si="189"/>
        <v/>
      </c>
      <c r="J3016" s="77" t="str">
        <f t="shared" si="190"/>
        <v/>
      </c>
      <c r="K3016" s="77">
        <f t="shared" si="191"/>
        <v>0</v>
      </c>
    </row>
    <row r="3017" spans="1:11" s="77" customFormat="1">
      <c r="A3017" s="82">
        <v>2016</v>
      </c>
      <c r="B3017" s="82">
        <v>3149</v>
      </c>
      <c r="C3017" s="83" t="s">
        <v>503</v>
      </c>
      <c r="D3017" s="83" t="s">
        <v>504</v>
      </c>
      <c r="E3017" s="84">
        <v>15489</v>
      </c>
      <c r="F3017" s="85">
        <v>26.006</v>
      </c>
      <c r="G3017" s="84" t="s">
        <v>514</v>
      </c>
      <c r="H3017" s="86" t="str">
        <f t="shared" si="188"/>
        <v/>
      </c>
      <c r="I3017" s="77" t="str">
        <f t="shared" si="189"/>
        <v/>
      </c>
      <c r="J3017" s="77" t="str">
        <f t="shared" si="190"/>
        <v/>
      </c>
      <c r="K3017" s="77">
        <f t="shared" si="191"/>
        <v>0</v>
      </c>
    </row>
    <row r="3018" spans="1:11" s="77" customFormat="1">
      <c r="A3018" s="82">
        <v>2016</v>
      </c>
      <c r="B3018" s="82">
        <v>3297</v>
      </c>
      <c r="C3018" s="83" t="s">
        <v>503</v>
      </c>
      <c r="D3018" s="83" t="s">
        <v>504</v>
      </c>
      <c r="E3018" s="84">
        <v>39689</v>
      </c>
      <c r="F3018" s="85">
        <v>26.11</v>
      </c>
      <c r="G3018" s="84">
        <v>369</v>
      </c>
      <c r="H3018" s="86">
        <f t="shared" si="188"/>
        <v>3823872.4251000001</v>
      </c>
      <c r="I3018" s="77">
        <f t="shared" si="189"/>
        <v>39689</v>
      </c>
      <c r="J3018" s="77">
        <f t="shared" si="190"/>
        <v>1036279.7899999999</v>
      </c>
      <c r="K3018" s="77">
        <f t="shared" si="191"/>
        <v>0</v>
      </c>
    </row>
    <row r="3019" spans="1:11" s="77" customFormat="1">
      <c r="A3019" s="82">
        <v>2016</v>
      </c>
      <c r="B3019" s="82">
        <v>3297</v>
      </c>
      <c r="C3019" s="83" t="s">
        <v>503</v>
      </c>
      <c r="D3019" s="83" t="s">
        <v>504</v>
      </c>
      <c r="E3019" s="84">
        <v>863</v>
      </c>
      <c r="F3019" s="85">
        <v>26.51</v>
      </c>
      <c r="G3019" s="84">
        <v>362</v>
      </c>
      <c r="H3019" s="86">
        <f t="shared" si="188"/>
        <v>82818.830600000016</v>
      </c>
      <c r="I3019" s="77">
        <f t="shared" si="189"/>
        <v>863</v>
      </c>
      <c r="J3019" s="77">
        <f t="shared" si="190"/>
        <v>22878.13</v>
      </c>
      <c r="K3019" s="77">
        <f t="shared" si="191"/>
        <v>0</v>
      </c>
    </row>
    <row r="3020" spans="1:11" s="77" customFormat="1">
      <c r="A3020" s="82">
        <v>2016</v>
      </c>
      <c r="B3020" s="82">
        <v>3297</v>
      </c>
      <c r="C3020" s="83" t="s">
        <v>503</v>
      </c>
      <c r="D3020" s="83" t="s">
        <v>504</v>
      </c>
      <c r="E3020" s="84">
        <v>12982</v>
      </c>
      <c r="F3020" s="85">
        <v>25.36</v>
      </c>
      <c r="G3020" s="84">
        <v>315</v>
      </c>
      <c r="H3020" s="86">
        <f t="shared" si="188"/>
        <v>1037054.088</v>
      </c>
      <c r="I3020" s="77">
        <f t="shared" si="189"/>
        <v>12982</v>
      </c>
      <c r="J3020" s="77">
        <f t="shared" si="190"/>
        <v>329223.52</v>
      </c>
      <c r="K3020" s="77">
        <f t="shared" si="191"/>
        <v>0</v>
      </c>
    </row>
    <row r="3021" spans="1:11" s="77" customFormat="1">
      <c r="A3021" s="82">
        <v>2016</v>
      </c>
      <c r="B3021" s="82">
        <v>3297</v>
      </c>
      <c r="C3021" s="83" t="s">
        <v>503</v>
      </c>
      <c r="D3021" s="83" t="s">
        <v>504</v>
      </c>
      <c r="E3021" s="84">
        <v>10938</v>
      </c>
      <c r="F3021" s="85">
        <v>25.89</v>
      </c>
      <c r="G3021" s="84">
        <v>284.89999999999998</v>
      </c>
      <c r="H3021" s="86">
        <f t="shared" si="188"/>
        <v>806793.55218</v>
      </c>
      <c r="I3021" s="77">
        <f t="shared" si="189"/>
        <v>10938</v>
      </c>
      <c r="J3021" s="77">
        <f t="shared" si="190"/>
        <v>283184.82</v>
      </c>
      <c r="K3021" s="77">
        <f t="shared" si="191"/>
        <v>0</v>
      </c>
    </row>
    <row r="3022" spans="1:11" s="77" customFormat="1">
      <c r="A3022" s="82">
        <v>2016</v>
      </c>
      <c r="B3022" s="82">
        <v>3298</v>
      </c>
      <c r="C3022" s="83" t="s">
        <v>503</v>
      </c>
      <c r="D3022" s="83" t="s">
        <v>504</v>
      </c>
      <c r="E3022" s="84">
        <v>13009</v>
      </c>
      <c r="F3022" s="85">
        <v>24.85</v>
      </c>
      <c r="G3022" s="84">
        <v>361.2</v>
      </c>
      <c r="H3022" s="86">
        <f t="shared" si="188"/>
        <v>1167664.4238</v>
      </c>
      <c r="I3022" s="77">
        <f t="shared" si="189"/>
        <v>13009</v>
      </c>
      <c r="J3022" s="77">
        <f t="shared" si="190"/>
        <v>323273.65000000002</v>
      </c>
      <c r="K3022" s="77">
        <f t="shared" si="191"/>
        <v>0</v>
      </c>
    </row>
    <row r="3023" spans="1:11" s="77" customFormat="1">
      <c r="A3023" s="82">
        <v>2016</v>
      </c>
      <c r="B3023" s="82">
        <v>3298</v>
      </c>
      <c r="C3023" s="83" t="s">
        <v>503</v>
      </c>
      <c r="D3023" s="83" t="s">
        <v>504</v>
      </c>
      <c r="E3023" s="84">
        <v>116</v>
      </c>
      <c r="F3023" s="85">
        <v>25.88</v>
      </c>
      <c r="G3023" s="84">
        <v>396.1</v>
      </c>
      <c r="H3023" s="86">
        <f t="shared" si="188"/>
        <v>11891.238880000001</v>
      </c>
      <c r="I3023" s="77">
        <f t="shared" si="189"/>
        <v>116</v>
      </c>
      <c r="J3023" s="77">
        <f t="shared" si="190"/>
        <v>3002.08</v>
      </c>
      <c r="K3023" s="77">
        <f t="shared" si="191"/>
        <v>0</v>
      </c>
    </row>
    <row r="3024" spans="1:11" s="77" customFormat="1">
      <c r="A3024" s="82">
        <v>2016</v>
      </c>
      <c r="B3024" s="82">
        <v>3298</v>
      </c>
      <c r="C3024" s="83" t="s">
        <v>503</v>
      </c>
      <c r="D3024" s="83" t="s">
        <v>504</v>
      </c>
      <c r="E3024" s="84">
        <v>118</v>
      </c>
      <c r="F3024" s="85">
        <v>24.89</v>
      </c>
      <c r="G3024" s="84">
        <v>374.1</v>
      </c>
      <c r="H3024" s="86">
        <f t="shared" si="188"/>
        <v>10987.391820000001</v>
      </c>
      <c r="I3024" s="77">
        <f t="shared" si="189"/>
        <v>118</v>
      </c>
      <c r="J3024" s="77">
        <f t="shared" si="190"/>
        <v>2937.02</v>
      </c>
      <c r="K3024" s="77">
        <f t="shared" si="191"/>
        <v>0</v>
      </c>
    </row>
    <row r="3025" spans="1:11" s="77" customFormat="1">
      <c r="A3025" s="82">
        <v>2016</v>
      </c>
      <c r="B3025" s="82">
        <v>3298</v>
      </c>
      <c r="C3025" s="83" t="s">
        <v>503</v>
      </c>
      <c r="D3025" s="83" t="s">
        <v>504</v>
      </c>
      <c r="E3025" s="84">
        <v>39306</v>
      </c>
      <c r="F3025" s="85">
        <v>25.06</v>
      </c>
      <c r="G3025" s="84">
        <v>334.9</v>
      </c>
      <c r="H3025" s="86">
        <f t="shared" si="188"/>
        <v>3298792.9976399993</v>
      </c>
      <c r="I3025" s="77">
        <f t="shared" si="189"/>
        <v>39306</v>
      </c>
      <c r="J3025" s="77">
        <f t="shared" si="190"/>
        <v>985008.36</v>
      </c>
      <c r="K3025" s="77">
        <f t="shared" si="191"/>
        <v>0</v>
      </c>
    </row>
    <row r="3026" spans="1:11" s="77" customFormat="1">
      <c r="A3026" s="82">
        <v>2016</v>
      </c>
      <c r="B3026" s="82">
        <v>3298</v>
      </c>
      <c r="C3026" s="83" t="s">
        <v>503</v>
      </c>
      <c r="D3026" s="83" t="s">
        <v>504</v>
      </c>
      <c r="E3026" s="84">
        <v>38767</v>
      </c>
      <c r="F3026" s="85">
        <v>26.06</v>
      </c>
      <c r="G3026" s="84">
        <v>374.1</v>
      </c>
      <c r="H3026" s="86">
        <f t="shared" si="188"/>
        <v>3779412.6628199997</v>
      </c>
      <c r="I3026" s="77">
        <f t="shared" si="189"/>
        <v>38767</v>
      </c>
      <c r="J3026" s="77">
        <f t="shared" si="190"/>
        <v>1010268.0199999999</v>
      </c>
      <c r="K3026" s="77">
        <f t="shared" si="191"/>
        <v>0</v>
      </c>
    </row>
    <row r="3027" spans="1:11" s="77" customFormat="1">
      <c r="A3027" s="82">
        <v>2016</v>
      </c>
      <c r="B3027" s="82">
        <v>3298</v>
      </c>
      <c r="C3027" s="83" t="s">
        <v>503</v>
      </c>
      <c r="D3027" s="83" t="s">
        <v>504</v>
      </c>
      <c r="E3027" s="84">
        <v>13340</v>
      </c>
      <c r="F3027" s="85">
        <v>26.03</v>
      </c>
      <c r="G3027" s="84">
        <v>336.6</v>
      </c>
      <c r="H3027" s="86">
        <f t="shared" si="188"/>
        <v>1168810.5132000002</v>
      </c>
      <c r="I3027" s="77">
        <f t="shared" si="189"/>
        <v>13340</v>
      </c>
      <c r="J3027" s="77">
        <f t="shared" si="190"/>
        <v>347240.2</v>
      </c>
      <c r="K3027" s="77">
        <f t="shared" si="191"/>
        <v>0</v>
      </c>
    </row>
    <row r="3028" spans="1:11" s="77" customFormat="1">
      <c r="A3028" s="82">
        <v>2016</v>
      </c>
      <c r="B3028" s="82">
        <v>3298</v>
      </c>
      <c r="C3028" s="83" t="s">
        <v>503</v>
      </c>
      <c r="D3028" s="83" t="s">
        <v>504</v>
      </c>
      <c r="E3028" s="84">
        <v>12686</v>
      </c>
      <c r="F3028" s="85">
        <v>25.95</v>
      </c>
      <c r="G3028" s="84">
        <v>292.7</v>
      </c>
      <c r="H3028" s="86">
        <f t="shared" si="188"/>
        <v>963573.3759000001</v>
      </c>
      <c r="I3028" s="77">
        <f t="shared" si="189"/>
        <v>12686</v>
      </c>
      <c r="J3028" s="77">
        <f t="shared" si="190"/>
        <v>329201.7</v>
      </c>
      <c r="K3028" s="77">
        <f t="shared" si="191"/>
        <v>0</v>
      </c>
    </row>
    <row r="3029" spans="1:11" s="77" customFormat="1">
      <c r="A3029" s="82">
        <v>2016</v>
      </c>
      <c r="B3029" s="82">
        <v>3298</v>
      </c>
      <c r="C3029" s="83" t="s">
        <v>503</v>
      </c>
      <c r="D3029" s="83" t="s">
        <v>504</v>
      </c>
      <c r="E3029" s="84">
        <v>13403</v>
      </c>
      <c r="F3029" s="85">
        <v>26.02</v>
      </c>
      <c r="G3029" s="84">
        <v>284.5</v>
      </c>
      <c r="H3029" s="86">
        <f t="shared" si="188"/>
        <v>992182.54070000001</v>
      </c>
      <c r="I3029" s="77">
        <f t="shared" si="189"/>
        <v>13403</v>
      </c>
      <c r="J3029" s="77">
        <f t="shared" si="190"/>
        <v>348746.06</v>
      </c>
      <c r="K3029" s="77">
        <f t="shared" si="191"/>
        <v>0</v>
      </c>
    </row>
    <row r="3030" spans="1:11" s="77" customFormat="1">
      <c r="A3030" s="82">
        <v>2016</v>
      </c>
      <c r="B3030" s="82">
        <v>3396</v>
      </c>
      <c r="C3030" s="83" t="s">
        <v>503</v>
      </c>
      <c r="D3030" s="83" t="s">
        <v>504</v>
      </c>
      <c r="E3030" s="84">
        <v>23491</v>
      </c>
      <c r="F3030" s="85">
        <v>23.187999999999999</v>
      </c>
      <c r="G3030" s="84">
        <v>330</v>
      </c>
      <c r="H3030" s="86">
        <f t="shared" si="188"/>
        <v>1797540.7163999998</v>
      </c>
      <c r="I3030" s="77">
        <f t="shared" si="189"/>
        <v>23491</v>
      </c>
      <c r="J3030" s="77">
        <f t="shared" si="190"/>
        <v>544709.30799999996</v>
      </c>
      <c r="K3030" s="77">
        <f t="shared" si="191"/>
        <v>0</v>
      </c>
    </row>
    <row r="3031" spans="1:11" s="77" customFormat="1">
      <c r="A3031" s="82">
        <v>2016</v>
      </c>
      <c r="B3031" s="82">
        <v>3396</v>
      </c>
      <c r="C3031" s="83" t="s">
        <v>503</v>
      </c>
      <c r="D3031" s="83" t="s">
        <v>504</v>
      </c>
      <c r="E3031" s="84">
        <v>11581</v>
      </c>
      <c r="F3031" s="85">
        <v>26.175999999999998</v>
      </c>
      <c r="G3031" s="84">
        <v>266.10000000000002</v>
      </c>
      <c r="H3031" s="86">
        <f t="shared" si="188"/>
        <v>806666.86521600001</v>
      </c>
      <c r="I3031" s="77">
        <f t="shared" si="189"/>
        <v>11581</v>
      </c>
      <c r="J3031" s="77">
        <f t="shared" si="190"/>
        <v>303144.25599999999</v>
      </c>
      <c r="K3031" s="77">
        <f t="shared" si="191"/>
        <v>0</v>
      </c>
    </row>
    <row r="3032" spans="1:11" s="77" customFormat="1">
      <c r="A3032" s="82">
        <v>2016</v>
      </c>
      <c r="B3032" s="82">
        <v>3399</v>
      </c>
      <c r="C3032" s="83" t="s">
        <v>503</v>
      </c>
      <c r="D3032" s="83" t="s">
        <v>504</v>
      </c>
      <c r="E3032" s="84">
        <v>63602</v>
      </c>
      <c r="F3032" s="85">
        <v>23.664000000000001</v>
      </c>
      <c r="G3032" s="84">
        <v>213</v>
      </c>
      <c r="H3032" s="86">
        <f t="shared" si="188"/>
        <v>3205815.5606399998</v>
      </c>
      <c r="I3032" s="77">
        <f t="shared" si="189"/>
        <v>63602</v>
      </c>
      <c r="J3032" s="77">
        <f t="shared" si="190"/>
        <v>1505077.7280000001</v>
      </c>
      <c r="K3032" s="77">
        <f t="shared" si="191"/>
        <v>0</v>
      </c>
    </row>
    <row r="3033" spans="1:11" s="77" customFormat="1">
      <c r="A3033" s="82">
        <v>2016</v>
      </c>
      <c r="B3033" s="82">
        <v>3399</v>
      </c>
      <c r="C3033" s="83" t="s">
        <v>503</v>
      </c>
      <c r="D3033" s="83" t="s">
        <v>504</v>
      </c>
      <c r="E3033" s="84">
        <v>23012</v>
      </c>
      <c r="F3033" s="85">
        <v>23.004000000000001</v>
      </c>
      <c r="G3033" s="84">
        <v>240.1</v>
      </c>
      <c r="H3033" s="86">
        <f t="shared" si="188"/>
        <v>1271012.683248</v>
      </c>
      <c r="I3033" s="77">
        <f t="shared" si="189"/>
        <v>23012</v>
      </c>
      <c r="J3033" s="77">
        <f t="shared" si="190"/>
        <v>529368.04800000007</v>
      </c>
      <c r="K3033" s="77">
        <f t="shared" si="191"/>
        <v>0</v>
      </c>
    </row>
    <row r="3034" spans="1:11" s="77" customFormat="1">
      <c r="A3034" s="82">
        <v>2016</v>
      </c>
      <c r="B3034" s="82">
        <v>3399</v>
      </c>
      <c r="C3034" s="83" t="s">
        <v>503</v>
      </c>
      <c r="D3034" s="83" t="s">
        <v>504</v>
      </c>
      <c r="E3034" s="84">
        <v>169545</v>
      </c>
      <c r="F3034" s="85">
        <v>24.186</v>
      </c>
      <c r="G3034" s="84">
        <v>196.7</v>
      </c>
      <c r="H3034" s="86">
        <f t="shared" si="188"/>
        <v>8065910.43279</v>
      </c>
      <c r="I3034" s="77">
        <f t="shared" si="189"/>
        <v>169545</v>
      </c>
      <c r="J3034" s="77">
        <f t="shared" si="190"/>
        <v>4100615.37</v>
      </c>
      <c r="K3034" s="77">
        <f t="shared" si="191"/>
        <v>0</v>
      </c>
    </row>
    <row r="3035" spans="1:11" s="77" customFormat="1">
      <c r="A3035" s="82">
        <v>2016</v>
      </c>
      <c r="B3035" s="82">
        <v>3407</v>
      </c>
      <c r="C3035" s="83" t="s">
        <v>503</v>
      </c>
      <c r="D3035" s="83" t="s">
        <v>504</v>
      </c>
      <c r="E3035" s="84">
        <v>33531</v>
      </c>
      <c r="F3035" s="85">
        <v>23.411999999999999</v>
      </c>
      <c r="G3035" s="84">
        <v>281.7</v>
      </c>
      <c r="H3035" s="86">
        <f t="shared" si="188"/>
        <v>2211423.2337239995</v>
      </c>
      <c r="I3035" s="77">
        <f t="shared" si="189"/>
        <v>33531</v>
      </c>
      <c r="J3035" s="77">
        <f t="shared" si="190"/>
        <v>785027.772</v>
      </c>
      <c r="K3035" s="77">
        <f t="shared" si="191"/>
        <v>0</v>
      </c>
    </row>
    <row r="3036" spans="1:11" s="77" customFormat="1">
      <c r="A3036" s="82">
        <v>2016</v>
      </c>
      <c r="B3036" s="82">
        <v>3407</v>
      </c>
      <c r="C3036" s="83" t="s">
        <v>503</v>
      </c>
      <c r="D3036" s="83" t="s">
        <v>504</v>
      </c>
      <c r="E3036" s="84">
        <v>11522</v>
      </c>
      <c r="F3036" s="85">
        <v>21.803999999999998</v>
      </c>
      <c r="G3036" s="84">
        <v>254.2</v>
      </c>
      <c r="H3036" s="86">
        <f t="shared" si="188"/>
        <v>638615.69889599993</v>
      </c>
      <c r="I3036" s="77">
        <f t="shared" si="189"/>
        <v>11522</v>
      </c>
      <c r="J3036" s="77">
        <f t="shared" si="190"/>
        <v>251225.68799999999</v>
      </c>
      <c r="K3036" s="77">
        <f t="shared" si="191"/>
        <v>0</v>
      </c>
    </row>
    <row r="3037" spans="1:11" s="77" customFormat="1">
      <c r="A3037" s="82">
        <v>2016</v>
      </c>
      <c r="B3037" s="82">
        <v>3407</v>
      </c>
      <c r="C3037" s="83" t="s">
        <v>503</v>
      </c>
      <c r="D3037" s="83" t="s">
        <v>504</v>
      </c>
      <c r="E3037" s="84">
        <v>44472</v>
      </c>
      <c r="F3037" s="85">
        <v>25.256</v>
      </c>
      <c r="G3037" s="84">
        <v>277.2</v>
      </c>
      <c r="H3037" s="86">
        <f t="shared" si="188"/>
        <v>3113468.3543039998</v>
      </c>
      <c r="I3037" s="77">
        <f t="shared" si="189"/>
        <v>44472</v>
      </c>
      <c r="J3037" s="77">
        <f t="shared" si="190"/>
        <v>1123184.8319999999</v>
      </c>
      <c r="K3037" s="77">
        <f t="shared" si="191"/>
        <v>0</v>
      </c>
    </row>
    <row r="3038" spans="1:11" s="77" customFormat="1">
      <c r="A3038" s="82">
        <v>2016</v>
      </c>
      <c r="B3038" s="82">
        <v>3407</v>
      </c>
      <c r="C3038" s="83" t="s">
        <v>513</v>
      </c>
      <c r="D3038" s="83" t="s">
        <v>504</v>
      </c>
      <c r="E3038" s="84">
        <v>14604</v>
      </c>
      <c r="F3038" s="85">
        <v>17.622</v>
      </c>
      <c r="G3038" s="84">
        <v>250.3</v>
      </c>
      <c r="H3038" s="86">
        <f t="shared" si="188"/>
        <v>644151.27506400004</v>
      </c>
      <c r="I3038" s="77">
        <f t="shared" si="189"/>
        <v>14604</v>
      </c>
      <c r="J3038" s="77">
        <f t="shared" si="190"/>
        <v>257351.68799999999</v>
      </c>
      <c r="K3038" s="77">
        <f t="shared" si="191"/>
        <v>0</v>
      </c>
    </row>
    <row r="3039" spans="1:11" s="77" customFormat="1">
      <c r="A3039" s="82">
        <v>2016</v>
      </c>
      <c r="B3039" s="82">
        <v>3470</v>
      </c>
      <c r="C3039" s="83" t="s">
        <v>513</v>
      </c>
      <c r="D3039" s="83" t="s">
        <v>504</v>
      </c>
      <c r="E3039" s="84">
        <v>14900</v>
      </c>
      <c r="F3039" s="85">
        <v>17.73</v>
      </c>
      <c r="G3039" s="84" t="s">
        <v>514</v>
      </c>
      <c r="H3039" s="86" t="str">
        <f t="shared" si="188"/>
        <v/>
      </c>
      <c r="I3039" s="77" t="str">
        <f t="shared" si="189"/>
        <v/>
      </c>
      <c r="J3039" s="77" t="str">
        <f t="shared" si="190"/>
        <v/>
      </c>
      <c r="K3039" s="77">
        <f t="shared" si="191"/>
        <v>0</v>
      </c>
    </row>
    <row r="3040" spans="1:11" s="77" customFormat="1">
      <c r="A3040" s="82">
        <v>2016</v>
      </c>
      <c r="B3040" s="82">
        <v>3470</v>
      </c>
      <c r="C3040" s="83" t="s">
        <v>513</v>
      </c>
      <c r="D3040" s="83" t="s">
        <v>504</v>
      </c>
      <c r="E3040" s="84">
        <v>30271</v>
      </c>
      <c r="F3040" s="85">
        <v>16.97</v>
      </c>
      <c r="G3040" s="84" t="s">
        <v>514</v>
      </c>
      <c r="H3040" s="86" t="str">
        <f t="shared" si="188"/>
        <v/>
      </c>
      <c r="I3040" s="77" t="str">
        <f t="shared" si="189"/>
        <v/>
      </c>
      <c r="J3040" s="77" t="str">
        <f t="shared" si="190"/>
        <v/>
      </c>
      <c r="K3040" s="77">
        <f t="shared" si="191"/>
        <v>0</v>
      </c>
    </row>
    <row r="3041" spans="1:11" s="77" customFormat="1">
      <c r="A3041" s="82">
        <v>2016</v>
      </c>
      <c r="B3041" s="82">
        <v>3470</v>
      </c>
      <c r="C3041" s="83" t="s">
        <v>513</v>
      </c>
      <c r="D3041" s="83" t="s">
        <v>504</v>
      </c>
      <c r="E3041" s="84">
        <v>15165</v>
      </c>
      <c r="F3041" s="85">
        <v>16.399999999999999</v>
      </c>
      <c r="G3041" s="84" t="s">
        <v>514</v>
      </c>
      <c r="H3041" s="86" t="str">
        <f t="shared" si="188"/>
        <v/>
      </c>
      <c r="I3041" s="77" t="str">
        <f t="shared" si="189"/>
        <v/>
      </c>
      <c r="J3041" s="77" t="str">
        <f t="shared" si="190"/>
        <v/>
      </c>
      <c r="K3041" s="77">
        <f t="shared" si="191"/>
        <v>0</v>
      </c>
    </row>
    <row r="3042" spans="1:11" s="77" customFormat="1">
      <c r="A3042" s="82">
        <v>2016</v>
      </c>
      <c r="B3042" s="82">
        <v>3470</v>
      </c>
      <c r="C3042" s="83" t="s">
        <v>513</v>
      </c>
      <c r="D3042" s="83" t="s">
        <v>504</v>
      </c>
      <c r="E3042" s="84">
        <v>136092</v>
      </c>
      <c r="F3042" s="85">
        <v>16.670000000000002</v>
      </c>
      <c r="G3042" s="84" t="s">
        <v>514</v>
      </c>
      <c r="H3042" s="86" t="str">
        <f t="shared" si="188"/>
        <v/>
      </c>
      <c r="I3042" s="77" t="str">
        <f t="shared" si="189"/>
        <v/>
      </c>
      <c r="J3042" s="77" t="str">
        <f t="shared" si="190"/>
        <v/>
      </c>
      <c r="K3042" s="77">
        <f t="shared" si="191"/>
        <v>0</v>
      </c>
    </row>
    <row r="3043" spans="1:11" s="77" customFormat="1">
      <c r="A3043" s="82">
        <v>2016</v>
      </c>
      <c r="B3043" s="82">
        <v>3470</v>
      </c>
      <c r="C3043" s="83" t="s">
        <v>513</v>
      </c>
      <c r="D3043" s="83" t="s">
        <v>504</v>
      </c>
      <c r="E3043" s="84">
        <v>122</v>
      </c>
      <c r="F3043" s="85">
        <v>16.73</v>
      </c>
      <c r="G3043" s="84" t="s">
        <v>514</v>
      </c>
      <c r="H3043" s="86" t="str">
        <f t="shared" si="188"/>
        <v/>
      </c>
      <c r="I3043" s="77" t="str">
        <f t="shared" si="189"/>
        <v/>
      </c>
      <c r="J3043" s="77" t="str">
        <f t="shared" si="190"/>
        <v/>
      </c>
      <c r="K3043" s="77">
        <f t="shared" si="191"/>
        <v>0</v>
      </c>
    </row>
    <row r="3044" spans="1:11" s="77" customFormat="1">
      <c r="A3044" s="82">
        <v>2016</v>
      </c>
      <c r="B3044" s="82">
        <v>3470</v>
      </c>
      <c r="C3044" s="83" t="s">
        <v>513</v>
      </c>
      <c r="D3044" s="83" t="s">
        <v>504</v>
      </c>
      <c r="E3044" s="84">
        <v>15147</v>
      </c>
      <c r="F3044" s="85">
        <v>16.440000000000001</v>
      </c>
      <c r="G3044" s="84" t="s">
        <v>514</v>
      </c>
      <c r="H3044" s="86" t="str">
        <f t="shared" si="188"/>
        <v/>
      </c>
      <c r="I3044" s="77" t="str">
        <f t="shared" si="189"/>
        <v/>
      </c>
      <c r="J3044" s="77" t="str">
        <f t="shared" si="190"/>
        <v/>
      </c>
      <c r="K3044" s="77">
        <f t="shared" si="191"/>
        <v>0</v>
      </c>
    </row>
    <row r="3045" spans="1:11" s="77" customFormat="1">
      <c r="A3045" s="82">
        <v>2016</v>
      </c>
      <c r="B3045" s="82">
        <v>3497</v>
      </c>
      <c r="C3045" s="83" t="s">
        <v>513</v>
      </c>
      <c r="D3045" s="83" t="s">
        <v>504</v>
      </c>
      <c r="E3045" s="84">
        <v>15975</v>
      </c>
      <c r="F3045" s="85">
        <v>16.73</v>
      </c>
      <c r="G3045" s="84" t="s">
        <v>514</v>
      </c>
      <c r="H3045" s="86" t="str">
        <f t="shared" si="188"/>
        <v/>
      </c>
      <c r="I3045" s="77" t="str">
        <f t="shared" si="189"/>
        <v/>
      </c>
      <c r="J3045" s="77" t="str">
        <f t="shared" si="190"/>
        <v/>
      </c>
      <c r="K3045" s="77">
        <f t="shared" si="191"/>
        <v>0</v>
      </c>
    </row>
    <row r="3046" spans="1:11" s="77" customFormat="1">
      <c r="A3046" s="82">
        <v>2016</v>
      </c>
      <c r="B3046" s="82">
        <v>3497</v>
      </c>
      <c r="C3046" s="83" t="s">
        <v>512</v>
      </c>
      <c r="D3046" s="83" t="s">
        <v>504</v>
      </c>
      <c r="E3046" s="84">
        <v>137014</v>
      </c>
      <c r="F3046" s="85">
        <v>13.33</v>
      </c>
      <c r="G3046" s="84" t="s">
        <v>514</v>
      </c>
      <c r="H3046" s="86" t="str">
        <f t="shared" si="188"/>
        <v/>
      </c>
      <c r="I3046" s="77" t="str">
        <f t="shared" si="189"/>
        <v/>
      </c>
      <c r="J3046" s="77" t="str">
        <f t="shared" si="190"/>
        <v/>
      </c>
      <c r="K3046" s="77">
        <f t="shared" si="191"/>
        <v>1</v>
      </c>
    </row>
    <row r="3047" spans="1:11" s="77" customFormat="1">
      <c r="A3047" s="82">
        <v>2016</v>
      </c>
      <c r="B3047" s="82">
        <v>3797</v>
      </c>
      <c r="C3047" s="83" t="s">
        <v>503</v>
      </c>
      <c r="D3047" s="83" t="s">
        <v>504</v>
      </c>
      <c r="E3047" s="84">
        <v>11757</v>
      </c>
      <c r="F3047" s="85">
        <v>25.096</v>
      </c>
      <c r="G3047" s="84">
        <v>327.7</v>
      </c>
      <c r="H3047" s="86">
        <f t="shared" si="188"/>
        <v>966890.88314399985</v>
      </c>
      <c r="I3047" s="77">
        <f t="shared" si="189"/>
        <v>11757</v>
      </c>
      <c r="J3047" s="77">
        <f t="shared" si="190"/>
        <v>295053.67200000002</v>
      </c>
      <c r="K3047" s="77">
        <f t="shared" si="191"/>
        <v>0</v>
      </c>
    </row>
    <row r="3048" spans="1:11" s="77" customFormat="1">
      <c r="A3048" s="82">
        <v>2016</v>
      </c>
      <c r="B3048" s="82">
        <v>3797</v>
      </c>
      <c r="C3048" s="83" t="s">
        <v>503</v>
      </c>
      <c r="D3048" s="83" t="s">
        <v>504</v>
      </c>
      <c r="E3048" s="84">
        <v>11716</v>
      </c>
      <c r="F3048" s="85">
        <v>25.338000000000001</v>
      </c>
      <c r="G3048" s="84">
        <v>305.7</v>
      </c>
      <c r="H3048" s="86">
        <f t="shared" si="188"/>
        <v>907501.04445599997</v>
      </c>
      <c r="I3048" s="77">
        <f t="shared" si="189"/>
        <v>11716</v>
      </c>
      <c r="J3048" s="77">
        <f t="shared" si="190"/>
        <v>296860.00800000003</v>
      </c>
      <c r="K3048" s="77">
        <f t="shared" si="191"/>
        <v>0</v>
      </c>
    </row>
    <row r="3049" spans="1:11" s="77" customFormat="1">
      <c r="A3049" s="82">
        <v>2016</v>
      </c>
      <c r="B3049" s="82">
        <v>3797</v>
      </c>
      <c r="C3049" s="83" t="s">
        <v>503</v>
      </c>
      <c r="D3049" s="83" t="s">
        <v>504</v>
      </c>
      <c r="E3049" s="84">
        <v>11670</v>
      </c>
      <c r="F3049" s="85">
        <v>24.882000000000001</v>
      </c>
      <c r="G3049" s="84">
        <v>315.60000000000002</v>
      </c>
      <c r="H3049" s="86">
        <f t="shared" si="188"/>
        <v>916416.99864000012</v>
      </c>
      <c r="I3049" s="77">
        <f t="shared" si="189"/>
        <v>11670</v>
      </c>
      <c r="J3049" s="77">
        <f t="shared" si="190"/>
        <v>290372.94</v>
      </c>
      <c r="K3049" s="77">
        <f t="shared" si="191"/>
        <v>0</v>
      </c>
    </row>
    <row r="3050" spans="1:11" s="77" customFormat="1">
      <c r="A3050" s="82">
        <v>2016</v>
      </c>
      <c r="B3050" s="82">
        <v>3797</v>
      </c>
      <c r="C3050" s="83" t="s">
        <v>503</v>
      </c>
      <c r="D3050" s="83" t="s">
        <v>504</v>
      </c>
      <c r="E3050" s="84">
        <v>11828</v>
      </c>
      <c r="F3050" s="85">
        <v>24.606000000000002</v>
      </c>
      <c r="G3050" s="84">
        <v>305.89999999999998</v>
      </c>
      <c r="H3050" s="86">
        <f t="shared" si="188"/>
        <v>890290.65031199995</v>
      </c>
      <c r="I3050" s="77">
        <f t="shared" si="189"/>
        <v>11828</v>
      </c>
      <c r="J3050" s="77">
        <f t="shared" si="190"/>
        <v>291039.76800000004</v>
      </c>
      <c r="K3050" s="77">
        <f t="shared" si="191"/>
        <v>0</v>
      </c>
    </row>
    <row r="3051" spans="1:11" s="77" customFormat="1">
      <c r="A3051" s="82">
        <v>2016</v>
      </c>
      <c r="B3051" s="82">
        <v>3797</v>
      </c>
      <c r="C3051" s="83" t="s">
        <v>503</v>
      </c>
      <c r="D3051" s="83" t="s">
        <v>504</v>
      </c>
      <c r="E3051" s="84">
        <v>11992</v>
      </c>
      <c r="F3051" s="85">
        <v>24.97</v>
      </c>
      <c r="G3051" s="84">
        <v>311.7</v>
      </c>
      <c r="H3051" s="86">
        <f t="shared" si="188"/>
        <v>933355.22808000003</v>
      </c>
      <c r="I3051" s="77">
        <f t="shared" si="189"/>
        <v>11992</v>
      </c>
      <c r="J3051" s="77">
        <f t="shared" si="190"/>
        <v>299440.24</v>
      </c>
      <c r="K3051" s="77">
        <f t="shared" si="191"/>
        <v>0</v>
      </c>
    </row>
    <row r="3052" spans="1:11" s="77" customFormat="1">
      <c r="A3052" s="82">
        <v>2016</v>
      </c>
      <c r="B3052" s="82">
        <v>3797</v>
      </c>
      <c r="C3052" s="83" t="s">
        <v>503</v>
      </c>
      <c r="D3052" s="83" t="s">
        <v>504</v>
      </c>
      <c r="E3052" s="84">
        <v>12074</v>
      </c>
      <c r="F3052" s="85">
        <v>24.66</v>
      </c>
      <c r="G3052" s="84">
        <v>314.2</v>
      </c>
      <c r="H3052" s="86">
        <f t="shared" si="188"/>
        <v>935514.28727999993</v>
      </c>
      <c r="I3052" s="77">
        <f t="shared" si="189"/>
        <v>12074</v>
      </c>
      <c r="J3052" s="77">
        <f t="shared" si="190"/>
        <v>297744.84000000003</v>
      </c>
      <c r="K3052" s="77">
        <f t="shared" si="191"/>
        <v>0</v>
      </c>
    </row>
    <row r="3053" spans="1:11" s="77" customFormat="1">
      <c r="A3053" s="82">
        <v>2016</v>
      </c>
      <c r="B3053" s="82">
        <v>3797</v>
      </c>
      <c r="C3053" s="83" t="s">
        <v>503</v>
      </c>
      <c r="D3053" s="83" t="s">
        <v>504</v>
      </c>
      <c r="E3053" s="84">
        <v>12037</v>
      </c>
      <c r="F3053" s="85">
        <v>24.904</v>
      </c>
      <c r="G3053" s="84">
        <v>322.10000000000002</v>
      </c>
      <c r="H3053" s="86">
        <f t="shared" si="188"/>
        <v>965557.39200799994</v>
      </c>
      <c r="I3053" s="77">
        <f t="shared" si="189"/>
        <v>12037</v>
      </c>
      <c r="J3053" s="77">
        <f t="shared" si="190"/>
        <v>299769.44799999997</v>
      </c>
      <c r="K3053" s="77">
        <f t="shared" si="191"/>
        <v>0</v>
      </c>
    </row>
    <row r="3054" spans="1:11" s="77" customFormat="1">
      <c r="A3054" s="82">
        <v>2016</v>
      </c>
      <c r="B3054" s="82">
        <v>3797</v>
      </c>
      <c r="C3054" s="83" t="s">
        <v>503</v>
      </c>
      <c r="D3054" s="83" t="s">
        <v>504</v>
      </c>
      <c r="E3054" s="84">
        <v>12020</v>
      </c>
      <c r="F3054" s="85">
        <v>24.667999999999999</v>
      </c>
      <c r="G3054" s="84">
        <v>310.89999999999998</v>
      </c>
      <c r="H3054" s="86">
        <f t="shared" si="188"/>
        <v>921847.60024000006</v>
      </c>
      <c r="I3054" s="77">
        <f t="shared" si="189"/>
        <v>12020</v>
      </c>
      <c r="J3054" s="77">
        <f t="shared" si="190"/>
        <v>296509.36</v>
      </c>
      <c r="K3054" s="77">
        <f t="shared" si="191"/>
        <v>0</v>
      </c>
    </row>
    <row r="3055" spans="1:11" s="77" customFormat="1">
      <c r="A3055" s="82">
        <v>2016</v>
      </c>
      <c r="B3055" s="82">
        <v>3797</v>
      </c>
      <c r="C3055" s="83" t="s">
        <v>503</v>
      </c>
      <c r="D3055" s="83" t="s">
        <v>504</v>
      </c>
      <c r="E3055" s="84">
        <v>35711</v>
      </c>
      <c r="F3055" s="85">
        <v>25.855</v>
      </c>
      <c r="G3055" s="84">
        <v>340</v>
      </c>
      <c r="H3055" s="86">
        <f t="shared" si="188"/>
        <v>3139246.8769999999</v>
      </c>
      <c r="I3055" s="77">
        <f t="shared" si="189"/>
        <v>35711</v>
      </c>
      <c r="J3055" s="77">
        <f t="shared" si="190"/>
        <v>923307.90500000003</v>
      </c>
      <c r="K3055" s="77">
        <f t="shared" si="191"/>
        <v>0</v>
      </c>
    </row>
    <row r="3056" spans="1:11" s="77" customFormat="1">
      <c r="A3056" s="82">
        <v>2016</v>
      </c>
      <c r="B3056" s="82">
        <v>3797</v>
      </c>
      <c r="C3056" s="83" t="s">
        <v>503</v>
      </c>
      <c r="D3056" s="83" t="s">
        <v>504</v>
      </c>
      <c r="E3056" s="84">
        <v>11957</v>
      </c>
      <c r="F3056" s="85">
        <v>26.146000000000001</v>
      </c>
      <c r="G3056" s="84">
        <v>295.5</v>
      </c>
      <c r="H3056" s="86">
        <f t="shared" si="188"/>
        <v>923814.91851000011</v>
      </c>
      <c r="I3056" s="77">
        <f t="shared" si="189"/>
        <v>11957</v>
      </c>
      <c r="J3056" s="77">
        <f t="shared" si="190"/>
        <v>312627.72200000001</v>
      </c>
      <c r="K3056" s="77">
        <f t="shared" si="191"/>
        <v>0</v>
      </c>
    </row>
    <row r="3057" spans="1:11" s="77" customFormat="1">
      <c r="A3057" s="82">
        <v>2016</v>
      </c>
      <c r="B3057" s="82">
        <v>3797</v>
      </c>
      <c r="C3057" s="83" t="s">
        <v>503</v>
      </c>
      <c r="D3057" s="83" t="s">
        <v>504</v>
      </c>
      <c r="E3057" s="84">
        <v>23848</v>
      </c>
      <c r="F3057" s="85">
        <v>26.039000000000001</v>
      </c>
      <c r="G3057" s="84">
        <v>264.5</v>
      </c>
      <c r="H3057" s="86">
        <f t="shared" si="188"/>
        <v>1642487.0004400003</v>
      </c>
      <c r="I3057" s="77">
        <f t="shared" si="189"/>
        <v>23848</v>
      </c>
      <c r="J3057" s="77">
        <f t="shared" si="190"/>
        <v>620978.07200000004</v>
      </c>
      <c r="K3057" s="77">
        <f t="shared" si="191"/>
        <v>0</v>
      </c>
    </row>
    <row r="3058" spans="1:11" s="77" customFormat="1">
      <c r="A3058" s="82">
        <v>2016</v>
      </c>
      <c r="B3058" s="82">
        <v>3797</v>
      </c>
      <c r="C3058" s="83" t="s">
        <v>503</v>
      </c>
      <c r="D3058" s="83" t="s">
        <v>504</v>
      </c>
      <c r="E3058" s="84">
        <v>11769</v>
      </c>
      <c r="F3058" s="85">
        <v>25.832000000000001</v>
      </c>
      <c r="G3058" s="84">
        <v>339.1</v>
      </c>
      <c r="H3058" s="86">
        <f t="shared" si="188"/>
        <v>1030920.995928</v>
      </c>
      <c r="I3058" s="77">
        <f t="shared" si="189"/>
        <v>11769</v>
      </c>
      <c r="J3058" s="77">
        <f t="shared" si="190"/>
        <v>304016.80800000002</v>
      </c>
      <c r="K3058" s="77">
        <f t="shared" si="191"/>
        <v>0</v>
      </c>
    </row>
    <row r="3059" spans="1:11" s="77" customFormat="1">
      <c r="A3059" s="82">
        <v>2016</v>
      </c>
      <c r="B3059" s="82">
        <v>3845</v>
      </c>
      <c r="C3059" s="83" t="s">
        <v>515</v>
      </c>
      <c r="D3059" s="83" t="s">
        <v>504</v>
      </c>
      <c r="E3059" s="84">
        <v>1555</v>
      </c>
      <c r="F3059" s="85">
        <v>14.83</v>
      </c>
      <c r="G3059" s="84" t="s">
        <v>514</v>
      </c>
      <c r="H3059" s="86" t="str">
        <f t="shared" si="188"/>
        <v/>
      </c>
      <c r="I3059" s="77" t="str">
        <f t="shared" si="189"/>
        <v/>
      </c>
      <c r="J3059" s="77" t="str">
        <f t="shared" si="190"/>
        <v/>
      </c>
      <c r="K3059" s="77">
        <f t="shared" si="191"/>
        <v>0</v>
      </c>
    </row>
    <row r="3060" spans="1:11" s="77" customFormat="1">
      <c r="A3060" s="82">
        <v>2016</v>
      </c>
      <c r="B3060" s="82">
        <v>3935</v>
      </c>
      <c r="C3060" s="83" t="s">
        <v>503</v>
      </c>
      <c r="D3060" s="83" t="s">
        <v>504</v>
      </c>
      <c r="E3060" s="84">
        <v>22053</v>
      </c>
      <c r="F3060" s="85">
        <v>24.815999999999999</v>
      </c>
      <c r="G3060" s="84">
        <v>229.6</v>
      </c>
      <c r="H3060" s="86">
        <f t="shared" si="188"/>
        <v>1256525.6014079999</v>
      </c>
      <c r="I3060" s="77">
        <f t="shared" si="189"/>
        <v>22053</v>
      </c>
      <c r="J3060" s="77">
        <f t="shared" si="190"/>
        <v>547267.24800000002</v>
      </c>
      <c r="K3060" s="77">
        <f t="shared" si="191"/>
        <v>0</v>
      </c>
    </row>
    <row r="3061" spans="1:11" s="77" customFormat="1">
      <c r="A3061" s="82">
        <v>2016</v>
      </c>
      <c r="B3061" s="82">
        <v>3935</v>
      </c>
      <c r="C3061" s="83" t="s">
        <v>503</v>
      </c>
      <c r="D3061" s="83" t="s">
        <v>504</v>
      </c>
      <c r="E3061" s="84">
        <v>25073</v>
      </c>
      <c r="F3061" s="85">
        <v>24.148</v>
      </c>
      <c r="G3061" s="84">
        <v>262.5</v>
      </c>
      <c r="H3061" s="86">
        <f t="shared" si="188"/>
        <v>1589339.8605</v>
      </c>
      <c r="I3061" s="77">
        <f t="shared" si="189"/>
        <v>25073</v>
      </c>
      <c r="J3061" s="77">
        <f t="shared" si="190"/>
        <v>605462.804</v>
      </c>
      <c r="K3061" s="77">
        <f t="shared" si="191"/>
        <v>0</v>
      </c>
    </row>
    <row r="3062" spans="1:11" s="77" customFormat="1">
      <c r="A3062" s="82">
        <v>2016</v>
      </c>
      <c r="B3062" s="82">
        <v>3935</v>
      </c>
      <c r="C3062" s="83" t="s">
        <v>503</v>
      </c>
      <c r="D3062" s="83" t="s">
        <v>504</v>
      </c>
      <c r="E3062" s="84">
        <v>25073</v>
      </c>
      <c r="F3062" s="85">
        <v>24.148</v>
      </c>
      <c r="G3062" s="84">
        <v>262.5</v>
      </c>
      <c r="H3062" s="86">
        <f t="shared" si="188"/>
        <v>1589339.8605</v>
      </c>
      <c r="I3062" s="77">
        <f t="shared" si="189"/>
        <v>25073</v>
      </c>
      <c r="J3062" s="77">
        <f t="shared" si="190"/>
        <v>605462.804</v>
      </c>
      <c r="K3062" s="77">
        <f t="shared" si="191"/>
        <v>0</v>
      </c>
    </row>
    <row r="3063" spans="1:11" s="77" customFormat="1">
      <c r="A3063" s="82">
        <v>2016</v>
      </c>
      <c r="B3063" s="82">
        <v>3935</v>
      </c>
      <c r="C3063" s="83" t="s">
        <v>503</v>
      </c>
      <c r="D3063" s="83" t="s">
        <v>504</v>
      </c>
      <c r="E3063" s="84">
        <v>48615</v>
      </c>
      <c r="F3063" s="85">
        <v>24.274000000000001</v>
      </c>
      <c r="G3063" s="84">
        <v>219.1</v>
      </c>
      <c r="H3063" s="86">
        <f t="shared" si="188"/>
        <v>2585556.3974100002</v>
      </c>
      <c r="I3063" s="77">
        <f t="shared" si="189"/>
        <v>48615</v>
      </c>
      <c r="J3063" s="77">
        <f t="shared" si="190"/>
        <v>1180080.51</v>
      </c>
      <c r="K3063" s="77">
        <f t="shared" si="191"/>
        <v>0</v>
      </c>
    </row>
    <row r="3064" spans="1:11" s="77" customFormat="1">
      <c r="A3064" s="82">
        <v>2016</v>
      </c>
      <c r="B3064" s="82">
        <v>3935</v>
      </c>
      <c r="C3064" s="83" t="s">
        <v>503</v>
      </c>
      <c r="D3064" s="83" t="s">
        <v>504</v>
      </c>
      <c r="E3064" s="84">
        <v>48615</v>
      </c>
      <c r="F3064" s="85">
        <v>24.274000000000001</v>
      </c>
      <c r="G3064" s="84">
        <v>219.1</v>
      </c>
      <c r="H3064" s="86">
        <f t="shared" si="188"/>
        <v>2585556.3974100002</v>
      </c>
      <c r="I3064" s="77">
        <f t="shared" si="189"/>
        <v>48615</v>
      </c>
      <c r="J3064" s="77">
        <f t="shared" si="190"/>
        <v>1180080.51</v>
      </c>
      <c r="K3064" s="77">
        <f t="shared" si="191"/>
        <v>0</v>
      </c>
    </row>
    <row r="3065" spans="1:11" s="77" customFormat="1">
      <c r="A3065" s="82">
        <v>2016</v>
      </c>
      <c r="B3065" s="82">
        <v>3935</v>
      </c>
      <c r="C3065" s="83" t="s">
        <v>503</v>
      </c>
      <c r="D3065" s="83" t="s">
        <v>504</v>
      </c>
      <c r="E3065" s="84">
        <v>42581</v>
      </c>
      <c r="F3065" s="85">
        <v>24.344000000000001</v>
      </c>
      <c r="G3065" s="84">
        <v>256</v>
      </c>
      <c r="H3065" s="86">
        <f t="shared" si="188"/>
        <v>2653675.17184</v>
      </c>
      <c r="I3065" s="77">
        <f t="shared" si="189"/>
        <v>42581</v>
      </c>
      <c r="J3065" s="77">
        <f t="shared" si="190"/>
        <v>1036591.8640000001</v>
      </c>
      <c r="K3065" s="77">
        <f t="shared" si="191"/>
        <v>0</v>
      </c>
    </row>
    <row r="3066" spans="1:11" s="77" customFormat="1">
      <c r="A3066" s="82">
        <v>2016</v>
      </c>
      <c r="B3066" s="82">
        <v>3935</v>
      </c>
      <c r="C3066" s="83" t="s">
        <v>503</v>
      </c>
      <c r="D3066" s="83" t="s">
        <v>504</v>
      </c>
      <c r="E3066" s="84">
        <v>35115</v>
      </c>
      <c r="F3066" s="85">
        <v>24.696000000000002</v>
      </c>
      <c r="G3066" s="84">
        <v>210.7</v>
      </c>
      <c r="H3066" s="86">
        <f t="shared" si="188"/>
        <v>1827190.4842799997</v>
      </c>
      <c r="I3066" s="77">
        <f t="shared" si="189"/>
        <v>35115</v>
      </c>
      <c r="J3066" s="77">
        <f t="shared" si="190"/>
        <v>867200.04</v>
      </c>
      <c r="K3066" s="77">
        <f t="shared" si="191"/>
        <v>0</v>
      </c>
    </row>
    <row r="3067" spans="1:11" s="77" customFormat="1">
      <c r="A3067" s="82">
        <v>2016</v>
      </c>
      <c r="B3067" s="82">
        <v>3935</v>
      </c>
      <c r="C3067" s="83" t="s">
        <v>503</v>
      </c>
      <c r="D3067" s="83" t="s">
        <v>504</v>
      </c>
      <c r="E3067" s="84">
        <v>25415</v>
      </c>
      <c r="F3067" s="85">
        <v>25.207999999999998</v>
      </c>
      <c r="G3067" s="84">
        <v>192.8</v>
      </c>
      <c r="H3067" s="86">
        <f t="shared" si="188"/>
        <v>1235195.0249600001</v>
      </c>
      <c r="I3067" s="77">
        <f t="shared" si="189"/>
        <v>25415</v>
      </c>
      <c r="J3067" s="77">
        <f t="shared" si="190"/>
        <v>640661.31999999995</v>
      </c>
      <c r="K3067" s="77">
        <f t="shared" si="191"/>
        <v>0</v>
      </c>
    </row>
    <row r="3068" spans="1:11" s="77" customFormat="1">
      <c r="A3068" s="82">
        <v>2016</v>
      </c>
      <c r="B3068" s="82">
        <v>3935</v>
      </c>
      <c r="C3068" s="83" t="s">
        <v>503</v>
      </c>
      <c r="D3068" s="83" t="s">
        <v>504</v>
      </c>
      <c r="E3068" s="84">
        <v>28902</v>
      </c>
      <c r="F3068" s="85">
        <v>25.22</v>
      </c>
      <c r="G3068" s="84">
        <v>197.7</v>
      </c>
      <c r="H3068" s="86">
        <f t="shared" si="188"/>
        <v>1441051.9858799998</v>
      </c>
      <c r="I3068" s="77">
        <f t="shared" si="189"/>
        <v>28902</v>
      </c>
      <c r="J3068" s="77">
        <f t="shared" si="190"/>
        <v>728908.44</v>
      </c>
      <c r="K3068" s="77">
        <f t="shared" si="191"/>
        <v>0</v>
      </c>
    </row>
    <row r="3069" spans="1:11" s="77" customFormat="1">
      <c r="A3069" s="82">
        <v>2016</v>
      </c>
      <c r="B3069" s="82">
        <v>3935</v>
      </c>
      <c r="C3069" s="83" t="s">
        <v>503</v>
      </c>
      <c r="D3069" s="83" t="s">
        <v>504</v>
      </c>
      <c r="E3069" s="84">
        <v>127009</v>
      </c>
      <c r="F3069" s="85">
        <v>24.986000000000001</v>
      </c>
      <c r="G3069" s="84">
        <v>194.5</v>
      </c>
      <c r="H3069" s="86">
        <f t="shared" si="188"/>
        <v>6172354.1699300008</v>
      </c>
      <c r="I3069" s="77">
        <f t="shared" si="189"/>
        <v>127009</v>
      </c>
      <c r="J3069" s="77">
        <f t="shared" si="190"/>
        <v>3173446.8740000003</v>
      </c>
      <c r="K3069" s="77">
        <f t="shared" si="191"/>
        <v>0</v>
      </c>
    </row>
    <row r="3070" spans="1:11" s="77" customFormat="1">
      <c r="A3070" s="82">
        <v>2016</v>
      </c>
      <c r="B3070" s="82">
        <v>3943</v>
      </c>
      <c r="C3070" s="83" t="s">
        <v>503</v>
      </c>
      <c r="D3070" s="83" t="s">
        <v>504</v>
      </c>
      <c r="E3070" s="84">
        <v>1813</v>
      </c>
      <c r="F3070" s="85">
        <v>25.12</v>
      </c>
      <c r="G3070" s="84">
        <v>259.89999999999998</v>
      </c>
      <c r="H3070" s="86">
        <f t="shared" si="188"/>
        <v>118365.11343999999</v>
      </c>
      <c r="I3070" s="77">
        <f t="shared" si="189"/>
        <v>1813</v>
      </c>
      <c r="J3070" s="77">
        <f t="shared" si="190"/>
        <v>45542.560000000005</v>
      </c>
      <c r="K3070" s="77">
        <f t="shared" si="191"/>
        <v>0</v>
      </c>
    </row>
    <row r="3071" spans="1:11" s="77" customFormat="1">
      <c r="A3071" s="82">
        <v>2016</v>
      </c>
      <c r="B3071" s="82">
        <v>3943</v>
      </c>
      <c r="C3071" s="83" t="s">
        <v>503</v>
      </c>
      <c r="D3071" s="83" t="s">
        <v>504</v>
      </c>
      <c r="E3071" s="84">
        <v>36574</v>
      </c>
      <c r="F3071" s="85">
        <v>26.28</v>
      </c>
      <c r="G3071" s="84">
        <v>173.5</v>
      </c>
      <c r="H3071" s="86">
        <f t="shared" si="188"/>
        <v>1667620.7892000002</v>
      </c>
      <c r="I3071" s="77">
        <f t="shared" si="189"/>
        <v>36574</v>
      </c>
      <c r="J3071" s="77">
        <f t="shared" si="190"/>
        <v>961164.72000000009</v>
      </c>
      <c r="K3071" s="77">
        <f t="shared" si="191"/>
        <v>0</v>
      </c>
    </row>
    <row r="3072" spans="1:11" s="77" customFormat="1">
      <c r="A3072" s="82">
        <v>2016</v>
      </c>
      <c r="B3072" s="82">
        <v>3943</v>
      </c>
      <c r="C3072" s="83" t="s">
        <v>503</v>
      </c>
      <c r="D3072" s="83" t="s">
        <v>504</v>
      </c>
      <c r="E3072" s="84">
        <v>50031</v>
      </c>
      <c r="F3072" s="85">
        <v>24.15</v>
      </c>
      <c r="G3072" s="84">
        <v>217.4</v>
      </c>
      <c r="H3072" s="86">
        <f t="shared" si="188"/>
        <v>2626732.5650999998</v>
      </c>
      <c r="I3072" s="77">
        <f t="shared" si="189"/>
        <v>50031</v>
      </c>
      <c r="J3072" s="77">
        <f t="shared" si="190"/>
        <v>1208248.6499999999</v>
      </c>
      <c r="K3072" s="77">
        <f t="shared" si="191"/>
        <v>0</v>
      </c>
    </row>
    <row r="3073" spans="1:11" s="77" customFormat="1">
      <c r="A3073" s="82">
        <v>2016</v>
      </c>
      <c r="B3073" s="82">
        <v>3943</v>
      </c>
      <c r="C3073" s="83" t="s">
        <v>503</v>
      </c>
      <c r="D3073" s="83" t="s">
        <v>504</v>
      </c>
      <c r="E3073" s="84">
        <v>82149</v>
      </c>
      <c r="F3073" s="85">
        <v>25.19</v>
      </c>
      <c r="G3073" s="84">
        <v>334.1</v>
      </c>
      <c r="H3073" s="86">
        <f t="shared" si="188"/>
        <v>6913642.5887100017</v>
      </c>
      <c r="I3073" s="77">
        <f t="shared" si="189"/>
        <v>82149</v>
      </c>
      <c r="J3073" s="77">
        <f t="shared" si="190"/>
        <v>2069333.31</v>
      </c>
      <c r="K3073" s="77">
        <f t="shared" si="191"/>
        <v>0</v>
      </c>
    </row>
    <row r="3074" spans="1:11" s="77" customFormat="1">
      <c r="A3074" s="82">
        <v>2016</v>
      </c>
      <c r="B3074" s="82">
        <v>3944</v>
      </c>
      <c r="C3074" s="83" t="s">
        <v>503</v>
      </c>
      <c r="D3074" s="83" t="s">
        <v>504</v>
      </c>
      <c r="E3074" s="84">
        <v>457088</v>
      </c>
      <c r="F3074" s="85">
        <v>25</v>
      </c>
      <c r="G3074" s="84">
        <v>247.1</v>
      </c>
      <c r="H3074" s="86">
        <f t="shared" si="188"/>
        <v>28236611.200000003</v>
      </c>
      <c r="I3074" s="77">
        <f t="shared" si="189"/>
        <v>457088</v>
      </c>
      <c r="J3074" s="77">
        <f t="shared" si="190"/>
        <v>11427200</v>
      </c>
      <c r="K3074" s="77">
        <f t="shared" si="191"/>
        <v>0</v>
      </c>
    </row>
    <row r="3075" spans="1:11" s="77" customFormat="1">
      <c r="A3075" s="82">
        <v>2016</v>
      </c>
      <c r="B3075" s="82">
        <v>3948</v>
      </c>
      <c r="C3075" s="83" t="s">
        <v>503</v>
      </c>
      <c r="D3075" s="83" t="s">
        <v>504</v>
      </c>
      <c r="E3075" s="84">
        <v>29896</v>
      </c>
      <c r="F3075" s="85">
        <v>24.271999999999998</v>
      </c>
      <c r="G3075" s="84">
        <v>285.2</v>
      </c>
      <c r="H3075" s="86">
        <f t="shared" si="188"/>
        <v>2069513.0506239999</v>
      </c>
      <c r="I3075" s="77">
        <f t="shared" si="189"/>
        <v>29896</v>
      </c>
      <c r="J3075" s="77">
        <f t="shared" si="190"/>
        <v>725635.71199999994</v>
      </c>
      <c r="K3075" s="77">
        <f t="shared" si="191"/>
        <v>0</v>
      </c>
    </row>
    <row r="3076" spans="1:11" s="77" customFormat="1">
      <c r="A3076" s="82">
        <v>2016</v>
      </c>
      <c r="B3076" s="82">
        <v>3948</v>
      </c>
      <c r="C3076" s="83" t="s">
        <v>503</v>
      </c>
      <c r="D3076" s="83" t="s">
        <v>504</v>
      </c>
      <c r="E3076" s="84">
        <v>3209</v>
      </c>
      <c r="F3076" s="85">
        <v>24.114000000000001</v>
      </c>
      <c r="G3076" s="84">
        <v>240.4</v>
      </c>
      <c r="H3076" s="86">
        <f t="shared" si="188"/>
        <v>186025.90970399999</v>
      </c>
      <c r="I3076" s="77">
        <f t="shared" si="189"/>
        <v>3209</v>
      </c>
      <c r="J3076" s="77">
        <f t="shared" si="190"/>
        <v>77381.826000000001</v>
      </c>
      <c r="K3076" s="77">
        <f t="shared" si="191"/>
        <v>0</v>
      </c>
    </row>
    <row r="3077" spans="1:11" s="77" customFormat="1">
      <c r="A3077" s="82">
        <v>2016</v>
      </c>
      <c r="B3077" s="82">
        <v>3948</v>
      </c>
      <c r="C3077" s="83" t="s">
        <v>503</v>
      </c>
      <c r="D3077" s="83" t="s">
        <v>504</v>
      </c>
      <c r="E3077" s="84">
        <v>3209</v>
      </c>
      <c r="F3077" s="85">
        <v>24.114000000000001</v>
      </c>
      <c r="G3077" s="84">
        <v>240.4</v>
      </c>
      <c r="H3077" s="86">
        <f t="shared" si="188"/>
        <v>186025.90970399999</v>
      </c>
      <c r="I3077" s="77">
        <f t="shared" si="189"/>
        <v>3209</v>
      </c>
      <c r="J3077" s="77">
        <f t="shared" si="190"/>
        <v>77381.826000000001</v>
      </c>
      <c r="K3077" s="77">
        <f t="shared" si="191"/>
        <v>0</v>
      </c>
    </row>
    <row r="3078" spans="1:11" s="77" customFormat="1">
      <c r="A3078" s="82">
        <v>2016</v>
      </c>
      <c r="B3078" s="82">
        <v>3948</v>
      </c>
      <c r="C3078" s="83" t="s">
        <v>503</v>
      </c>
      <c r="D3078" s="83" t="s">
        <v>504</v>
      </c>
      <c r="E3078" s="84">
        <v>24574</v>
      </c>
      <c r="F3078" s="85">
        <v>24.026</v>
      </c>
      <c r="G3078" s="84">
        <v>231.1</v>
      </c>
      <c r="H3078" s="86">
        <f t="shared" si="188"/>
        <v>1364448.8893639999</v>
      </c>
      <c r="I3078" s="77">
        <f t="shared" si="189"/>
        <v>24574</v>
      </c>
      <c r="J3078" s="77">
        <f t="shared" si="190"/>
        <v>590414.924</v>
      </c>
      <c r="K3078" s="77">
        <f t="shared" si="191"/>
        <v>0</v>
      </c>
    </row>
    <row r="3079" spans="1:11" s="77" customFormat="1">
      <c r="A3079" s="82">
        <v>2016</v>
      </c>
      <c r="B3079" s="82">
        <v>3948</v>
      </c>
      <c r="C3079" s="83" t="s">
        <v>503</v>
      </c>
      <c r="D3079" s="83" t="s">
        <v>504</v>
      </c>
      <c r="E3079" s="84">
        <v>29896</v>
      </c>
      <c r="F3079" s="85">
        <v>24.271999999999998</v>
      </c>
      <c r="G3079" s="84">
        <v>285.2</v>
      </c>
      <c r="H3079" s="86">
        <f t="shared" ref="H3079:H3142" si="192">IF(I3079="","",G3079/100*F3079*E3079)</f>
        <v>2069513.0506239999</v>
      </c>
      <c r="I3079" s="77">
        <f t="shared" ref="I3079:I3142" si="193">IF(OR(G3079=".",F3079=".",E3079="."),"",E3079)</f>
        <v>29896</v>
      </c>
      <c r="J3079" s="77">
        <f t="shared" ref="J3079:J3142" si="194">IF(I3079="","",F3079*I3079)</f>
        <v>725635.71199999994</v>
      </c>
      <c r="K3079" s="77">
        <f t="shared" ref="K3079:K3142" si="195">IF(C3079="LIG",1,0)</f>
        <v>0</v>
      </c>
    </row>
    <row r="3080" spans="1:11" s="77" customFormat="1">
      <c r="A3080" s="82">
        <v>2016</v>
      </c>
      <c r="B3080" s="82">
        <v>3948</v>
      </c>
      <c r="C3080" s="83" t="s">
        <v>503</v>
      </c>
      <c r="D3080" s="83" t="s">
        <v>504</v>
      </c>
      <c r="E3080" s="84">
        <v>100270</v>
      </c>
      <c r="F3080" s="85">
        <v>25.245999999999999</v>
      </c>
      <c r="G3080" s="84">
        <v>216.4</v>
      </c>
      <c r="H3080" s="86">
        <f t="shared" si="192"/>
        <v>5477985.1328800004</v>
      </c>
      <c r="I3080" s="77">
        <f t="shared" si="193"/>
        <v>100270</v>
      </c>
      <c r="J3080" s="77">
        <f t="shared" si="194"/>
        <v>2531416.42</v>
      </c>
      <c r="K3080" s="77">
        <f t="shared" si="195"/>
        <v>0</v>
      </c>
    </row>
    <row r="3081" spans="1:11" s="77" customFormat="1">
      <c r="A3081" s="82">
        <v>2016</v>
      </c>
      <c r="B3081" s="82">
        <v>3948</v>
      </c>
      <c r="C3081" s="83" t="s">
        <v>503</v>
      </c>
      <c r="D3081" s="83" t="s">
        <v>504</v>
      </c>
      <c r="E3081" s="84">
        <v>25485</v>
      </c>
      <c r="F3081" s="85">
        <v>24.224</v>
      </c>
      <c r="G3081" s="84">
        <v>190.8</v>
      </c>
      <c r="H3081" s="86">
        <f t="shared" si="192"/>
        <v>1177901.2051200001</v>
      </c>
      <c r="I3081" s="77">
        <f t="shared" si="193"/>
        <v>25485</v>
      </c>
      <c r="J3081" s="77">
        <f t="shared" si="194"/>
        <v>617348.64</v>
      </c>
      <c r="K3081" s="77">
        <f t="shared" si="195"/>
        <v>0</v>
      </c>
    </row>
    <row r="3082" spans="1:11" s="77" customFormat="1">
      <c r="A3082" s="82">
        <v>2016</v>
      </c>
      <c r="B3082" s="82">
        <v>3948</v>
      </c>
      <c r="C3082" s="83" t="s">
        <v>503</v>
      </c>
      <c r="D3082" s="83" t="s">
        <v>504</v>
      </c>
      <c r="E3082" s="84">
        <v>25485</v>
      </c>
      <c r="F3082" s="85">
        <v>24.224</v>
      </c>
      <c r="G3082" s="84">
        <v>190.8</v>
      </c>
      <c r="H3082" s="86">
        <f t="shared" si="192"/>
        <v>1177901.2051200001</v>
      </c>
      <c r="I3082" s="77">
        <f t="shared" si="193"/>
        <v>25485</v>
      </c>
      <c r="J3082" s="77">
        <f t="shared" si="194"/>
        <v>617348.64</v>
      </c>
      <c r="K3082" s="77">
        <f t="shared" si="195"/>
        <v>0</v>
      </c>
    </row>
    <row r="3083" spans="1:11" s="77" customFormat="1">
      <c r="A3083" s="82">
        <v>2016</v>
      </c>
      <c r="B3083" s="82">
        <v>3954</v>
      </c>
      <c r="C3083" s="83" t="s">
        <v>503</v>
      </c>
      <c r="D3083" s="83" t="s">
        <v>504</v>
      </c>
      <c r="E3083" s="84">
        <v>9665</v>
      </c>
      <c r="F3083" s="85">
        <v>22.335000000000001</v>
      </c>
      <c r="G3083" s="84">
        <v>230.7</v>
      </c>
      <c r="H3083" s="86">
        <f t="shared" si="192"/>
        <v>498006.95692500001</v>
      </c>
      <c r="I3083" s="77">
        <f t="shared" si="193"/>
        <v>9665</v>
      </c>
      <c r="J3083" s="77">
        <f t="shared" si="194"/>
        <v>215867.77499999999</v>
      </c>
      <c r="K3083" s="77">
        <f t="shared" si="195"/>
        <v>0</v>
      </c>
    </row>
    <row r="3084" spans="1:11" s="77" customFormat="1">
      <c r="A3084" s="82">
        <v>2016</v>
      </c>
      <c r="B3084" s="82">
        <v>3954</v>
      </c>
      <c r="C3084" s="83" t="s">
        <v>503</v>
      </c>
      <c r="D3084" s="83" t="s">
        <v>504</v>
      </c>
      <c r="E3084" s="84">
        <v>53269</v>
      </c>
      <c r="F3084" s="85">
        <v>24.457999999999998</v>
      </c>
      <c r="G3084" s="84">
        <v>310.10000000000002</v>
      </c>
      <c r="H3084" s="86">
        <f t="shared" si="192"/>
        <v>4040147.7794020004</v>
      </c>
      <c r="I3084" s="77">
        <f t="shared" si="193"/>
        <v>53269</v>
      </c>
      <c r="J3084" s="77">
        <f t="shared" si="194"/>
        <v>1302853.2019999998</v>
      </c>
      <c r="K3084" s="77">
        <f t="shared" si="195"/>
        <v>0</v>
      </c>
    </row>
    <row r="3085" spans="1:11" s="77" customFormat="1">
      <c r="A3085" s="82">
        <v>2016</v>
      </c>
      <c r="B3085" s="82">
        <v>3954</v>
      </c>
      <c r="C3085" s="83" t="s">
        <v>503</v>
      </c>
      <c r="D3085" s="83" t="s">
        <v>504</v>
      </c>
      <c r="E3085" s="84">
        <v>18725</v>
      </c>
      <c r="F3085" s="85">
        <v>23.393999999999998</v>
      </c>
      <c r="G3085" s="84">
        <v>204.4</v>
      </c>
      <c r="H3085" s="86">
        <f t="shared" si="192"/>
        <v>895379.61659999995</v>
      </c>
      <c r="I3085" s="77">
        <f t="shared" si="193"/>
        <v>18725</v>
      </c>
      <c r="J3085" s="77">
        <f t="shared" si="194"/>
        <v>438052.64999999997</v>
      </c>
      <c r="K3085" s="77">
        <f t="shared" si="195"/>
        <v>0</v>
      </c>
    </row>
    <row r="3086" spans="1:11" s="77" customFormat="1">
      <c r="A3086" s="82">
        <v>2016</v>
      </c>
      <c r="B3086" s="82">
        <v>3954</v>
      </c>
      <c r="C3086" s="83" t="s">
        <v>503</v>
      </c>
      <c r="D3086" s="83" t="s">
        <v>504</v>
      </c>
      <c r="E3086" s="84">
        <v>9002</v>
      </c>
      <c r="F3086" s="85">
        <v>26.027999999999999</v>
      </c>
      <c r="G3086" s="84">
        <v>240.7</v>
      </c>
      <c r="H3086" s="86">
        <f t="shared" si="192"/>
        <v>563969.86279199994</v>
      </c>
      <c r="I3086" s="77">
        <f t="shared" si="193"/>
        <v>9002</v>
      </c>
      <c r="J3086" s="77">
        <f t="shared" si="194"/>
        <v>234304.05599999998</v>
      </c>
      <c r="K3086" s="77">
        <f t="shared" si="195"/>
        <v>0</v>
      </c>
    </row>
    <row r="3087" spans="1:11" s="77" customFormat="1">
      <c r="A3087" s="82">
        <v>2016</v>
      </c>
      <c r="B3087" s="82">
        <v>3954</v>
      </c>
      <c r="C3087" s="83" t="s">
        <v>503</v>
      </c>
      <c r="D3087" s="83" t="s">
        <v>504</v>
      </c>
      <c r="E3087" s="84">
        <v>35965</v>
      </c>
      <c r="F3087" s="85">
        <v>25.983000000000001</v>
      </c>
      <c r="G3087" s="84">
        <v>283.2</v>
      </c>
      <c r="H3087" s="86">
        <f t="shared" si="192"/>
        <v>2646443.3810399999</v>
      </c>
      <c r="I3087" s="77">
        <f t="shared" si="193"/>
        <v>35965</v>
      </c>
      <c r="J3087" s="77">
        <f t="shared" si="194"/>
        <v>934478.59499999997</v>
      </c>
      <c r="K3087" s="77">
        <f t="shared" si="195"/>
        <v>0</v>
      </c>
    </row>
    <row r="3088" spans="1:11" s="77" customFormat="1">
      <c r="A3088" s="82">
        <v>2016</v>
      </c>
      <c r="B3088" s="82">
        <v>3954</v>
      </c>
      <c r="C3088" s="83" t="s">
        <v>503</v>
      </c>
      <c r="D3088" s="83" t="s">
        <v>504</v>
      </c>
      <c r="E3088" s="84">
        <v>8873</v>
      </c>
      <c r="F3088" s="85">
        <v>26.05</v>
      </c>
      <c r="G3088" s="84">
        <v>209.4</v>
      </c>
      <c r="H3088" s="86">
        <f t="shared" si="192"/>
        <v>484010.6151</v>
      </c>
      <c r="I3088" s="77">
        <f t="shared" si="193"/>
        <v>8873</v>
      </c>
      <c r="J3088" s="77">
        <f t="shared" si="194"/>
        <v>231141.65</v>
      </c>
      <c r="K3088" s="77">
        <f t="shared" si="195"/>
        <v>0</v>
      </c>
    </row>
    <row r="3089" spans="1:11" s="77" customFormat="1">
      <c r="A3089" s="82">
        <v>2016</v>
      </c>
      <c r="B3089" s="82">
        <v>3954</v>
      </c>
      <c r="C3089" s="83" t="s">
        <v>503</v>
      </c>
      <c r="D3089" s="83" t="s">
        <v>504</v>
      </c>
      <c r="E3089" s="84">
        <v>137525</v>
      </c>
      <c r="F3089" s="85">
        <v>24.053999999999998</v>
      </c>
      <c r="G3089" s="84">
        <v>310</v>
      </c>
      <c r="H3089" s="86">
        <f t="shared" si="192"/>
        <v>10254881.684999999</v>
      </c>
      <c r="I3089" s="77">
        <f t="shared" si="193"/>
        <v>137525</v>
      </c>
      <c r="J3089" s="77">
        <f t="shared" si="194"/>
        <v>3308026.3499999996</v>
      </c>
      <c r="K3089" s="77">
        <f t="shared" si="195"/>
        <v>0</v>
      </c>
    </row>
    <row r="3090" spans="1:11" s="77" customFormat="1">
      <c r="A3090" s="82">
        <v>2016</v>
      </c>
      <c r="B3090" s="82">
        <v>3954</v>
      </c>
      <c r="C3090" s="83" t="s">
        <v>503</v>
      </c>
      <c r="D3090" s="83" t="s">
        <v>504</v>
      </c>
      <c r="E3090" s="84">
        <v>17903</v>
      </c>
      <c r="F3090" s="85">
        <v>26.495999999999999</v>
      </c>
      <c r="G3090" s="84">
        <v>180.6</v>
      </c>
      <c r="H3090" s="86">
        <f t="shared" si="192"/>
        <v>856690.34572800004</v>
      </c>
      <c r="I3090" s="77">
        <f t="shared" si="193"/>
        <v>17903</v>
      </c>
      <c r="J3090" s="77">
        <f t="shared" si="194"/>
        <v>474357.88799999998</v>
      </c>
      <c r="K3090" s="77">
        <f t="shared" si="195"/>
        <v>0</v>
      </c>
    </row>
    <row r="3091" spans="1:11" s="77" customFormat="1">
      <c r="A3091" s="82">
        <v>2016</v>
      </c>
      <c r="B3091" s="82">
        <v>4041</v>
      </c>
      <c r="C3091" s="83" t="s">
        <v>513</v>
      </c>
      <c r="D3091" s="83" t="s">
        <v>504</v>
      </c>
      <c r="E3091" s="84">
        <v>35561</v>
      </c>
      <c r="F3091" s="85">
        <v>17.84</v>
      </c>
      <c r="G3091" s="84">
        <v>185.7</v>
      </c>
      <c r="H3091" s="86">
        <f t="shared" si="192"/>
        <v>1178096.1016800001</v>
      </c>
      <c r="I3091" s="77">
        <f t="shared" si="193"/>
        <v>35561</v>
      </c>
      <c r="J3091" s="77">
        <f t="shared" si="194"/>
        <v>634408.24</v>
      </c>
      <c r="K3091" s="77">
        <f t="shared" si="195"/>
        <v>0</v>
      </c>
    </row>
    <row r="3092" spans="1:11" s="77" customFormat="1">
      <c r="A3092" s="82">
        <v>2016</v>
      </c>
      <c r="B3092" s="82">
        <v>4050</v>
      </c>
      <c r="C3092" s="83" t="s">
        <v>513</v>
      </c>
      <c r="D3092" s="83" t="s">
        <v>504</v>
      </c>
      <c r="E3092" s="84">
        <v>45616</v>
      </c>
      <c r="F3092" s="85">
        <v>17.98</v>
      </c>
      <c r="G3092" s="84">
        <v>211.6</v>
      </c>
      <c r="H3092" s="86">
        <f t="shared" si="192"/>
        <v>1735491.7388800003</v>
      </c>
      <c r="I3092" s="77">
        <f t="shared" si="193"/>
        <v>45616</v>
      </c>
      <c r="J3092" s="77">
        <f t="shared" si="194"/>
        <v>820175.68</v>
      </c>
      <c r="K3092" s="77">
        <f t="shared" si="195"/>
        <v>0</v>
      </c>
    </row>
    <row r="3093" spans="1:11" s="77" customFormat="1">
      <c r="A3093" s="82">
        <v>2016</v>
      </c>
      <c r="B3093" s="82">
        <v>4050</v>
      </c>
      <c r="C3093" s="83" t="s">
        <v>513</v>
      </c>
      <c r="D3093" s="83" t="s">
        <v>504</v>
      </c>
      <c r="E3093" s="84">
        <v>30207</v>
      </c>
      <c r="F3093" s="85">
        <v>18.158000000000001</v>
      </c>
      <c r="G3093" s="84">
        <v>227.3</v>
      </c>
      <c r="H3093" s="86">
        <f t="shared" si="192"/>
        <v>1246737.5587380002</v>
      </c>
      <c r="I3093" s="77">
        <f t="shared" si="193"/>
        <v>30207</v>
      </c>
      <c r="J3093" s="77">
        <f t="shared" si="194"/>
        <v>548498.70600000001</v>
      </c>
      <c r="K3093" s="77">
        <f t="shared" si="195"/>
        <v>0</v>
      </c>
    </row>
    <row r="3094" spans="1:11" s="77" customFormat="1">
      <c r="A3094" s="82">
        <v>2016</v>
      </c>
      <c r="B3094" s="82">
        <v>4078</v>
      </c>
      <c r="C3094" s="83" t="s">
        <v>513</v>
      </c>
      <c r="D3094" s="83" t="s">
        <v>504</v>
      </c>
      <c r="E3094" s="84">
        <v>33981</v>
      </c>
      <c r="F3094" s="85">
        <v>18</v>
      </c>
      <c r="G3094" s="84">
        <v>233.9</v>
      </c>
      <c r="H3094" s="86">
        <f t="shared" si="192"/>
        <v>1430668.0619999999</v>
      </c>
      <c r="I3094" s="77">
        <f t="shared" si="193"/>
        <v>33981</v>
      </c>
      <c r="J3094" s="77">
        <f t="shared" si="194"/>
        <v>611658</v>
      </c>
      <c r="K3094" s="77">
        <f t="shared" si="195"/>
        <v>0</v>
      </c>
    </row>
    <row r="3095" spans="1:11" s="77" customFormat="1">
      <c r="A3095" s="82">
        <v>2016</v>
      </c>
      <c r="B3095" s="82">
        <v>4078</v>
      </c>
      <c r="C3095" s="83" t="s">
        <v>513</v>
      </c>
      <c r="D3095" s="83" t="s">
        <v>504</v>
      </c>
      <c r="E3095" s="84">
        <v>50699</v>
      </c>
      <c r="F3095" s="85">
        <v>17.600000000000001</v>
      </c>
      <c r="G3095" s="84">
        <v>241.9</v>
      </c>
      <c r="H3095" s="86">
        <f t="shared" si="192"/>
        <v>2158479.5056000003</v>
      </c>
      <c r="I3095" s="77">
        <f t="shared" si="193"/>
        <v>50699</v>
      </c>
      <c r="J3095" s="77">
        <f t="shared" si="194"/>
        <v>892302.4</v>
      </c>
      <c r="K3095" s="77">
        <f t="shared" si="195"/>
        <v>0</v>
      </c>
    </row>
    <row r="3096" spans="1:11" s="77" customFormat="1">
      <c r="A3096" s="82">
        <v>2016</v>
      </c>
      <c r="B3096" s="82">
        <v>4078</v>
      </c>
      <c r="C3096" s="83" t="s">
        <v>513</v>
      </c>
      <c r="D3096" s="83" t="s">
        <v>504</v>
      </c>
      <c r="E3096" s="84">
        <v>50853</v>
      </c>
      <c r="F3096" s="85">
        <v>18</v>
      </c>
      <c r="G3096" s="84">
        <v>235.2</v>
      </c>
      <c r="H3096" s="86">
        <f t="shared" si="192"/>
        <v>2152912.608</v>
      </c>
      <c r="I3096" s="77">
        <f t="shared" si="193"/>
        <v>50853</v>
      </c>
      <c r="J3096" s="77">
        <f t="shared" si="194"/>
        <v>915354</v>
      </c>
      <c r="K3096" s="77">
        <f t="shared" si="195"/>
        <v>0</v>
      </c>
    </row>
    <row r="3097" spans="1:11" s="77" customFormat="1">
      <c r="A3097" s="82">
        <v>2016</v>
      </c>
      <c r="B3097" s="82">
        <v>4125</v>
      </c>
      <c r="C3097" s="83" t="s">
        <v>503</v>
      </c>
      <c r="D3097" s="83" t="s">
        <v>504</v>
      </c>
      <c r="E3097" s="84">
        <v>305</v>
      </c>
      <c r="F3097" s="85">
        <v>22.78</v>
      </c>
      <c r="G3097" s="84">
        <v>303.8</v>
      </c>
      <c r="H3097" s="86">
        <f t="shared" si="192"/>
        <v>21107.7202</v>
      </c>
      <c r="I3097" s="77">
        <f t="shared" si="193"/>
        <v>305</v>
      </c>
      <c r="J3097" s="77">
        <f t="shared" si="194"/>
        <v>6947.9000000000005</v>
      </c>
      <c r="K3097" s="77">
        <f t="shared" si="195"/>
        <v>0</v>
      </c>
    </row>
    <row r="3098" spans="1:11" s="77" customFormat="1">
      <c r="A3098" s="82">
        <v>2016</v>
      </c>
      <c r="B3098" s="82">
        <v>4143</v>
      </c>
      <c r="C3098" s="83" t="s">
        <v>513</v>
      </c>
      <c r="D3098" s="83" t="s">
        <v>504</v>
      </c>
      <c r="E3098" s="84">
        <v>134148</v>
      </c>
      <c r="F3098" s="85">
        <v>17.911999999999999</v>
      </c>
      <c r="G3098" s="84">
        <v>274.39999999999998</v>
      </c>
      <c r="H3098" s="86">
        <f t="shared" si="192"/>
        <v>6593445.0301439995</v>
      </c>
      <c r="I3098" s="77">
        <f t="shared" si="193"/>
        <v>134148</v>
      </c>
      <c r="J3098" s="77">
        <f t="shared" si="194"/>
        <v>2402858.9759999998</v>
      </c>
      <c r="K3098" s="77">
        <f t="shared" si="195"/>
        <v>0</v>
      </c>
    </row>
    <row r="3099" spans="1:11" s="77" customFormat="1">
      <c r="A3099" s="82">
        <v>2016</v>
      </c>
      <c r="B3099" s="82">
        <v>4158</v>
      </c>
      <c r="C3099" s="83" t="s">
        <v>513</v>
      </c>
      <c r="D3099" s="83" t="s">
        <v>504</v>
      </c>
      <c r="E3099" s="84">
        <v>241243</v>
      </c>
      <c r="F3099" s="85">
        <v>15.972</v>
      </c>
      <c r="G3099" s="84">
        <v>98.9</v>
      </c>
      <c r="H3099" s="86">
        <f t="shared" si="192"/>
        <v>3810748.7308440004</v>
      </c>
      <c r="I3099" s="77">
        <f t="shared" si="193"/>
        <v>241243</v>
      </c>
      <c r="J3099" s="77">
        <f t="shared" si="194"/>
        <v>3853133.196</v>
      </c>
      <c r="K3099" s="77">
        <f t="shared" si="195"/>
        <v>0</v>
      </c>
    </row>
    <row r="3100" spans="1:11" s="77" customFormat="1">
      <c r="A3100" s="82">
        <v>2016</v>
      </c>
      <c r="B3100" s="82">
        <v>4158</v>
      </c>
      <c r="C3100" s="83" t="s">
        <v>513</v>
      </c>
      <c r="D3100" s="83" t="s">
        <v>504</v>
      </c>
      <c r="E3100" s="84">
        <v>31795</v>
      </c>
      <c r="F3100" s="85">
        <v>16.763999999999999</v>
      </c>
      <c r="G3100" s="84">
        <v>98.5</v>
      </c>
      <c r="H3100" s="86">
        <f t="shared" si="192"/>
        <v>525016.20929999987</v>
      </c>
      <c r="I3100" s="77">
        <f t="shared" si="193"/>
        <v>31795</v>
      </c>
      <c r="J3100" s="77">
        <f t="shared" si="194"/>
        <v>533011.38</v>
      </c>
      <c r="K3100" s="77">
        <f t="shared" si="195"/>
        <v>0</v>
      </c>
    </row>
    <row r="3101" spans="1:11" s="77" customFormat="1">
      <c r="A3101" s="82">
        <v>2016</v>
      </c>
      <c r="B3101" s="82">
        <v>4162</v>
      </c>
      <c r="C3101" s="83" t="s">
        <v>513</v>
      </c>
      <c r="D3101" s="83" t="s">
        <v>504</v>
      </c>
      <c r="E3101" s="84">
        <v>193502</v>
      </c>
      <c r="F3101" s="85">
        <v>20.170000000000002</v>
      </c>
      <c r="G3101" s="84">
        <v>215.1</v>
      </c>
      <c r="H3101" s="86">
        <f t="shared" si="192"/>
        <v>8395213.9163399991</v>
      </c>
      <c r="I3101" s="77">
        <f t="shared" si="193"/>
        <v>193502</v>
      </c>
      <c r="J3101" s="77">
        <f t="shared" si="194"/>
        <v>3902935.3400000003</v>
      </c>
      <c r="K3101" s="77">
        <f t="shared" si="195"/>
        <v>0</v>
      </c>
    </row>
    <row r="3102" spans="1:11" s="77" customFormat="1">
      <c r="A3102" s="82">
        <v>2016</v>
      </c>
      <c r="B3102" s="82">
        <v>4271</v>
      </c>
      <c r="C3102" s="83" t="s">
        <v>513</v>
      </c>
      <c r="D3102" s="83" t="s">
        <v>504</v>
      </c>
      <c r="E3102" s="84">
        <v>33588</v>
      </c>
      <c r="F3102" s="85">
        <v>17.654</v>
      </c>
      <c r="G3102" s="84">
        <v>232.2</v>
      </c>
      <c r="H3102" s="86">
        <f t="shared" si="192"/>
        <v>1376859.045744</v>
      </c>
      <c r="I3102" s="77">
        <f t="shared" si="193"/>
        <v>33588</v>
      </c>
      <c r="J3102" s="77">
        <f t="shared" si="194"/>
        <v>592962.55200000003</v>
      </c>
      <c r="K3102" s="77">
        <f t="shared" si="195"/>
        <v>0</v>
      </c>
    </row>
    <row r="3103" spans="1:11" s="77" customFormat="1">
      <c r="A3103" s="82">
        <v>2016</v>
      </c>
      <c r="B3103" s="82">
        <v>4941</v>
      </c>
      <c r="C3103" s="83" t="s">
        <v>503</v>
      </c>
      <c r="D3103" s="83" t="s">
        <v>504</v>
      </c>
      <c r="E3103" s="84">
        <v>349250</v>
      </c>
      <c r="F3103" s="85">
        <v>21.5</v>
      </c>
      <c r="G3103" s="84">
        <v>228.5</v>
      </c>
      <c r="H3103" s="86">
        <f t="shared" si="192"/>
        <v>17157779.375</v>
      </c>
      <c r="I3103" s="77">
        <f t="shared" si="193"/>
        <v>349250</v>
      </c>
      <c r="J3103" s="77">
        <f t="shared" si="194"/>
        <v>7508875</v>
      </c>
      <c r="K3103" s="77">
        <f t="shared" si="195"/>
        <v>0</v>
      </c>
    </row>
    <row r="3104" spans="1:11" s="77" customFormat="1">
      <c r="A3104" s="82">
        <v>2016</v>
      </c>
      <c r="B3104" s="82">
        <v>6002</v>
      </c>
      <c r="C3104" s="83" t="s">
        <v>513</v>
      </c>
      <c r="D3104" s="83" t="s">
        <v>504</v>
      </c>
      <c r="E3104" s="84">
        <v>144376</v>
      </c>
      <c r="F3104" s="85">
        <v>17.696000000000002</v>
      </c>
      <c r="G3104" s="84">
        <v>144.30000000000001</v>
      </c>
      <c r="H3104" s="86">
        <f t="shared" si="192"/>
        <v>3686688.5153280003</v>
      </c>
      <c r="I3104" s="77">
        <f t="shared" si="193"/>
        <v>144376</v>
      </c>
      <c r="J3104" s="77">
        <f t="shared" si="194"/>
        <v>2554877.696</v>
      </c>
      <c r="K3104" s="77">
        <f t="shared" si="195"/>
        <v>0</v>
      </c>
    </row>
    <row r="3105" spans="1:11" s="77" customFormat="1">
      <c r="A3105" s="82">
        <v>2016</v>
      </c>
      <c r="B3105" s="82">
        <v>6002</v>
      </c>
      <c r="C3105" s="83" t="s">
        <v>513</v>
      </c>
      <c r="D3105" s="83" t="s">
        <v>504</v>
      </c>
      <c r="E3105" s="84">
        <v>32040</v>
      </c>
      <c r="F3105" s="85">
        <v>17.54</v>
      </c>
      <c r="G3105" s="84">
        <v>149.30000000000001</v>
      </c>
      <c r="H3105" s="86">
        <f t="shared" si="192"/>
        <v>839038.52879999997</v>
      </c>
      <c r="I3105" s="77">
        <f t="shared" si="193"/>
        <v>32040</v>
      </c>
      <c r="J3105" s="77">
        <f t="shared" si="194"/>
        <v>561981.6</v>
      </c>
      <c r="K3105" s="77">
        <f t="shared" si="195"/>
        <v>0</v>
      </c>
    </row>
    <row r="3106" spans="1:11" s="77" customFormat="1">
      <c r="A3106" s="82">
        <v>2016</v>
      </c>
      <c r="B3106" s="82">
        <v>6002</v>
      </c>
      <c r="C3106" s="83" t="s">
        <v>513</v>
      </c>
      <c r="D3106" s="83" t="s">
        <v>504</v>
      </c>
      <c r="E3106" s="84">
        <v>192176</v>
      </c>
      <c r="F3106" s="85">
        <v>17.861999999999998</v>
      </c>
      <c r="G3106" s="84">
        <v>161.1</v>
      </c>
      <c r="H3106" s="86">
        <f t="shared" si="192"/>
        <v>5529995.464031999</v>
      </c>
      <c r="I3106" s="77">
        <f t="shared" si="193"/>
        <v>192176</v>
      </c>
      <c r="J3106" s="77">
        <f t="shared" si="194"/>
        <v>3432647.7119999998</v>
      </c>
      <c r="K3106" s="77">
        <f t="shared" si="195"/>
        <v>0</v>
      </c>
    </row>
    <row r="3107" spans="1:11" s="77" customFormat="1">
      <c r="A3107" s="82">
        <v>2016</v>
      </c>
      <c r="B3107" s="82">
        <v>6002</v>
      </c>
      <c r="C3107" s="83" t="s">
        <v>513</v>
      </c>
      <c r="D3107" s="83" t="s">
        <v>504</v>
      </c>
      <c r="E3107" s="84">
        <v>16059</v>
      </c>
      <c r="F3107" s="85">
        <v>17.783999999999999</v>
      </c>
      <c r="G3107" s="84">
        <v>165.1</v>
      </c>
      <c r="H3107" s="86">
        <f t="shared" si="192"/>
        <v>471514.46565599996</v>
      </c>
      <c r="I3107" s="77">
        <f t="shared" si="193"/>
        <v>16059</v>
      </c>
      <c r="J3107" s="77">
        <f t="shared" si="194"/>
        <v>285593.25599999999</v>
      </c>
      <c r="K3107" s="77">
        <f t="shared" si="195"/>
        <v>0</v>
      </c>
    </row>
    <row r="3108" spans="1:11" s="77" customFormat="1">
      <c r="A3108" s="82">
        <v>2016</v>
      </c>
      <c r="B3108" s="82">
        <v>6002</v>
      </c>
      <c r="C3108" s="83" t="s">
        <v>513</v>
      </c>
      <c r="D3108" s="83" t="s">
        <v>504</v>
      </c>
      <c r="E3108" s="84">
        <v>79868</v>
      </c>
      <c r="F3108" s="85">
        <v>17.768000000000001</v>
      </c>
      <c r="G3108" s="84">
        <v>143.4</v>
      </c>
      <c r="H3108" s="86">
        <f t="shared" si="192"/>
        <v>2034981.6908160003</v>
      </c>
      <c r="I3108" s="77">
        <f t="shared" si="193"/>
        <v>79868</v>
      </c>
      <c r="J3108" s="77">
        <f t="shared" si="194"/>
        <v>1419094.6240000001</v>
      </c>
      <c r="K3108" s="77">
        <f t="shared" si="195"/>
        <v>0</v>
      </c>
    </row>
    <row r="3109" spans="1:11" s="77" customFormat="1">
      <c r="A3109" s="82">
        <v>2016</v>
      </c>
      <c r="B3109" s="82">
        <v>6002</v>
      </c>
      <c r="C3109" s="83" t="s">
        <v>513</v>
      </c>
      <c r="D3109" s="83" t="s">
        <v>504</v>
      </c>
      <c r="E3109" s="84">
        <v>32077</v>
      </c>
      <c r="F3109" s="85">
        <v>17.760000000000002</v>
      </c>
      <c r="G3109" s="84">
        <v>158.5</v>
      </c>
      <c r="H3109" s="86">
        <f t="shared" si="192"/>
        <v>902954.71920000005</v>
      </c>
      <c r="I3109" s="77">
        <f t="shared" si="193"/>
        <v>32077</v>
      </c>
      <c r="J3109" s="77">
        <f t="shared" si="194"/>
        <v>569687.52</v>
      </c>
      <c r="K3109" s="77">
        <f t="shared" si="195"/>
        <v>0</v>
      </c>
    </row>
    <row r="3110" spans="1:11" s="77" customFormat="1">
      <c r="A3110" s="82">
        <v>2016</v>
      </c>
      <c r="B3110" s="82">
        <v>6004</v>
      </c>
      <c r="C3110" s="83" t="s">
        <v>503</v>
      </c>
      <c r="D3110" s="83" t="s">
        <v>504</v>
      </c>
      <c r="E3110" s="84">
        <v>143163</v>
      </c>
      <c r="F3110" s="85">
        <v>24.94</v>
      </c>
      <c r="G3110" s="84" t="s">
        <v>514</v>
      </c>
      <c r="H3110" s="86" t="str">
        <f t="shared" si="192"/>
        <v/>
      </c>
      <c r="I3110" s="77" t="str">
        <f t="shared" si="193"/>
        <v/>
      </c>
      <c r="J3110" s="77" t="str">
        <f t="shared" si="194"/>
        <v/>
      </c>
      <c r="K3110" s="77">
        <f t="shared" si="195"/>
        <v>0</v>
      </c>
    </row>
    <row r="3111" spans="1:11" s="77" customFormat="1">
      <c r="A3111" s="82">
        <v>2016</v>
      </c>
      <c r="B3111" s="82">
        <v>6016</v>
      </c>
      <c r="C3111" s="83" t="s">
        <v>513</v>
      </c>
      <c r="D3111" s="83" t="s">
        <v>504</v>
      </c>
      <c r="E3111" s="84">
        <v>49077</v>
      </c>
      <c r="F3111" s="85">
        <v>17.79</v>
      </c>
      <c r="G3111" s="84" t="s">
        <v>514</v>
      </c>
      <c r="H3111" s="86" t="str">
        <f t="shared" si="192"/>
        <v/>
      </c>
      <c r="I3111" s="77" t="str">
        <f t="shared" si="193"/>
        <v/>
      </c>
      <c r="J3111" s="77" t="str">
        <f t="shared" si="194"/>
        <v/>
      </c>
      <c r="K3111" s="77">
        <f t="shared" si="195"/>
        <v>0</v>
      </c>
    </row>
    <row r="3112" spans="1:11" s="77" customFormat="1">
      <c r="A3112" s="82">
        <v>2016</v>
      </c>
      <c r="B3112" s="82">
        <v>6017</v>
      </c>
      <c r="C3112" s="83" t="s">
        <v>513</v>
      </c>
      <c r="D3112" s="83" t="s">
        <v>504</v>
      </c>
      <c r="E3112" s="84">
        <v>63707</v>
      </c>
      <c r="F3112" s="85">
        <v>17.600000000000001</v>
      </c>
      <c r="G3112" s="84" t="s">
        <v>514</v>
      </c>
      <c r="H3112" s="86" t="str">
        <f t="shared" si="192"/>
        <v/>
      </c>
      <c r="I3112" s="77" t="str">
        <f t="shared" si="193"/>
        <v/>
      </c>
      <c r="J3112" s="77" t="str">
        <f t="shared" si="194"/>
        <v/>
      </c>
      <c r="K3112" s="77">
        <f t="shared" si="195"/>
        <v>0</v>
      </c>
    </row>
    <row r="3113" spans="1:11" s="77" customFormat="1">
      <c r="A3113" s="82">
        <v>2016</v>
      </c>
      <c r="B3113" s="82">
        <v>6017</v>
      </c>
      <c r="C3113" s="83" t="s">
        <v>513</v>
      </c>
      <c r="D3113" s="83" t="s">
        <v>504</v>
      </c>
      <c r="E3113" s="84">
        <v>52561</v>
      </c>
      <c r="F3113" s="85">
        <v>17.600000000000001</v>
      </c>
      <c r="G3113" s="84" t="s">
        <v>514</v>
      </c>
      <c r="H3113" s="86" t="str">
        <f t="shared" si="192"/>
        <v/>
      </c>
      <c r="I3113" s="77" t="str">
        <f t="shared" si="193"/>
        <v/>
      </c>
      <c r="J3113" s="77" t="str">
        <f t="shared" si="194"/>
        <v/>
      </c>
      <c r="K3113" s="77">
        <f t="shared" si="195"/>
        <v>0</v>
      </c>
    </row>
    <row r="3114" spans="1:11" s="77" customFormat="1">
      <c r="A3114" s="82">
        <v>2016</v>
      </c>
      <c r="B3114" s="82">
        <v>6017</v>
      </c>
      <c r="C3114" s="83" t="s">
        <v>513</v>
      </c>
      <c r="D3114" s="83" t="s">
        <v>504</v>
      </c>
      <c r="E3114" s="84">
        <v>606</v>
      </c>
      <c r="F3114" s="85">
        <v>17.600000000000001</v>
      </c>
      <c r="G3114" s="84" t="s">
        <v>514</v>
      </c>
      <c r="H3114" s="86" t="str">
        <f t="shared" si="192"/>
        <v/>
      </c>
      <c r="I3114" s="77" t="str">
        <f t="shared" si="193"/>
        <v/>
      </c>
      <c r="J3114" s="77" t="str">
        <f t="shared" si="194"/>
        <v/>
      </c>
      <c r="K3114" s="77">
        <f t="shared" si="195"/>
        <v>0</v>
      </c>
    </row>
    <row r="3115" spans="1:11" s="77" customFormat="1">
      <c r="A3115" s="82">
        <v>2016</v>
      </c>
      <c r="B3115" s="82">
        <v>6021</v>
      </c>
      <c r="C3115" s="83" t="s">
        <v>513</v>
      </c>
      <c r="D3115" s="83" t="s">
        <v>504</v>
      </c>
      <c r="E3115" s="84">
        <v>102630</v>
      </c>
      <c r="F3115" s="85">
        <v>20.8</v>
      </c>
      <c r="G3115" s="84">
        <v>249.8</v>
      </c>
      <c r="H3115" s="86">
        <f t="shared" si="192"/>
        <v>5332490.5920000002</v>
      </c>
      <c r="I3115" s="77">
        <f t="shared" si="193"/>
        <v>102630</v>
      </c>
      <c r="J3115" s="77">
        <f t="shared" si="194"/>
        <v>2134704</v>
      </c>
      <c r="K3115" s="77">
        <f t="shared" si="195"/>
        <v>0</v>
      </c>
    </row>
    <row r="3116" spans="1:11" s="77" customFormat="1">
      <c r="A3116" s="82">
        <v>2016</v>
      </c>
      <c r="B3116" s="82">
        <v>6021</v>
      </c>
      <c r="C3116" s="83" t="s">
        <v>513</v>
      </c>
      <c r="D3116" s="83" t="s">
        <v>504</v>
      </c>
      <c r="E3116" s="84">
        <v>91855</v>
      </c>
      <c r="F3116" s="85">
        <v>20.8</v>
      </c>
      <c r="G3116" s="84">
        <v>343.8</v>
      </c>
      <c r="H3116" s="86">
        <f t="shared" si="192"/>
        <v>6568587.7920000004</v>
      </c>
      <c r="I3116" s="77">
        <f t="shared" si="193"/>
        <v>91855</v>
      </c>
      <c r="J3116" s="77">
        <f t="shared" si="194"/>
        <v>1910584</v>
      </c>
      <c r="K3116" s="77">
        <f t="shared" si="195"/>
        <v>0</v>
      </c>
    </row>
    <row r="3117" spans="1:11" s="77" customFormat="1">
      <c r="A3117" s="82">
        <v>2016</v>
      </c>
      <c r="B3117" s="82">
        <v>6021</v>
      </c>
      <c r="C3117" s="83" t="s">
        <v>513</v>
      </c>
      <c r="D3117" s="83" t="s">
        <v>504</v>
      </c>
      <c r="E3117" s="84">
        <v>162739</v>
      </c>
      <c r="F3117" s="85">
        <v>19.63</v>
      </c>
      <c r="G3117" s="84">
        <v>193.8</v>
      </c>
      <c r="H3117" s="86">
        <f t="shared" si="192"/>
        <v>6191070.0126600005</v>
      </c>
      <c r="I3117" s="77">
        <f t="shared" si="193"/>
        <v>162739</v>
      </c>
      <c r="J3117" s="77">
        <f t="shared" si="194"/>
        <v>3194566.57</v>
      </c>
      <c r="K3117" s="77">
        <f t="shared" si="195"/>
        <v>0</v>
      </c>
    </row>
    <row r="3118" spans="1:11" s="77" customFormat="1">
      <c r="A3118" s="82">
        <v>2016</v>
      </c>
      <c r="B3118" s="82">
        <v>6030</v>
      </c>
      <c r="C3118" s="83" t="s">
        <v>512</v>
      </c>
      <c r="D3118" s="83" t="s">
        <v>504</v>
      </c>
      <c r="E3118" s="84">
        <v>476631</v>
      </c>
      <c r="F3118" s="85">
        <v>12.8</v>
      </c>
      <c r="G3118" s="84">
        <v>242.3</v>
      </c>
      <c r="H3118" s="86">
        <f t="shared" si="192"/>
        <v>14782424.486400001</v>
      </c>
      <c r="I3118" s="77">
        <f t="shared" si="193"/>
        <v>476631</v>
      </c>
      <c r="J3118" s="77">
        <f t="shared" si="194"/>
        <v>6100876.8000000007</v>
      </c>
      <c r="K3118" s="77">
        <f t="shared" si="195"/>
        <v>1</v>
      </c>
    </row>
    <row r="3119" spans="1:11" s="77" customFormat="1">
      <c r="A3119" s="82">
        <v>2016</v>
      </c>
      <c r="B3119" s="82">
        <v>6031</v>
      </c>
      <c r="C3119" s="83" t="s">
        <v>503</v>
      </c>
      <c r="D3119" s="83" t="s">
        <v>504</v>
      </c>
      <c r="E3119" s="84">
        <v>51684</v>
      </c>
      <c r="F3119" s="85">
        <v>23.58</v>
      </c>
      <c r="G3119" s="84">
        <v>221.2</v>
      </c>
      <c r="H3119" s="86">
        <f t="shared" si="192"/>
        <v>2695783.6886399998</v>
      </c>
      <c r="I3119" s="77">
        <f t="shared" si="193"/>
        <v>51684</v>
      </c>
      <c r="J3119" s="77">
        <f t="shared" si="194"/>
        <v>1218708.72</v>
      </c>
      <c r="K3119" s="77">
        <f t="shared" si="195"/>
        <v>0</v>
      </c>
    </row>
    <row r="3120" spans="1:11" s="77" customFormat="1">
      <c r="A3120" s="82">
        <v>2016</v>
      </c>
      <c r="B3120" s="82">
        <v>6031</v>
      </c>
      <c r="C3120" s="83" t="s">
        <v>503</v>
      </c>
      <c r="D3120" s="83" t="s">
        <v>504</v>
      </c>
      <c r="E3120" s="84">
        <v>22774</v>
      </c>
      <c r="F3120" s="85">
        <v>23.41</v>
      </c>
      <c r="G3120" s="84">
        <v>179.5</v>
      </c>
      <c r="H3120" s="86">
        <f t="shared" si="192"/>
        <v>956985.11529999995</v>
      </c>
      <c r="I3120" s="77">
        <f t="shared" si="193"/>
        <v>22774</v>
      </c>
      <c r="J3120" s="77">
        <f t="shared" si="194"/>
        <v>533139.34</v>
      </c>
      <c r="K3120" s="77">
        <f t="shared" si="195"/>
        <v>0</v>
      </c>
    </row>
    <row r="3121" spans="1:11" s="77" customFormat="1">
      <c r="A3121" s="82">
        <v>2016</v>
      </c>
      <c r="B3121" s="82">
        <v>6031</v>
      </c>
      <c r="C3121" s="83" t="s">
        <v>503</v>
      </c>
      <c r="D3121" s="83" t="s">
        <v>504</v>
      </c>
      <c r="E3121" s="84">
        <v>10406</v>
      </c>
      <c r="F3121" s="85">
        <v>25.17</v>
      </c>
      <c r="G3121" s="84">
        <v>178.2</v>
      </c>
      <c r="H3121" s="86">
        <f t="shared" si="192"/>
        <v>466739.69363999995</v>
      </c>
      <c r="I3121" s="77">
        <f t="shared" si="193"/>
        <v>10406</v>
      </c>
      <c r="J3121" s="77">
        <f t="shared" si="194"/>
        <v>261919.02000000002</v>
      </c>
      <c r="K3121" s="77">
        <f t="shared" si="195"/>
        <v>0</v>
      </c>
    </row>
    <row r="3122" spans="1:11" s="77" customFormat="1">
      <c r="A3122" s="82">
        <v>2016</v>
      </c>
      <c r="B3122" s="82">
        <v>6031</v>
      </c>
      <c r="C3122" s="83" t="s">
        <v>503</v>
      </c>
      <c r="D3122" s="83" t="s">
        <v>504</v>
      </c>
      <c r="E3122" s="84">
        <v>12648</v>
      </c>
      <c r="F3122" s="85">
        <v>23.7</v>
      </c>
      <c r="G3122" s="84">
        <v>188.7</v>
      </c>
      <c r="H3122" s="86">
        <f t="shared" si="192"/>
        <v>565642.59119999991</v>
      </c>
      <c r="I3122" s="77">
        <f t="shared" si="193"/>
        <v>12648</v>
      </c>
      <c r="J3122" s="77">
        <f t="shared" si="194"/>
        <v>299757.59999999998</v>
      </c>
      <c r="K3122" s="77">
        <f t="shared" si="195"/>
        <v>0</v>
      </c>
    </row>
    <row r="3123" spans="1:11" s="77" customFormat="1">
      <c r="A3123" s="82">
        <v>2016</v>
      </c>
      <c r="B3123" s="82">
        <v>6031</v>
      </c>
      <c r="C3123" s="83" t="s">
        <v>503</v>
      </c>
      <c r="D3123" s="83" t="s">
        <v>504</v>
      </c>
      <c r="E3123" s="84">
        <v>30208</v>
      </c>
      <c r="F3123" s="85">
        <v>23.53</v>
      </c>
      <c r="G3123" s="84">
        <v>182.2</v>
      </c>
      <c r="H3123" s="86">
        <f t="shared" si="192"/>
        <v>1295067.10528</v>
      </c>
      <c r="I3123" s="77">
        <f t="shared" si="193"/>
        <v>30208</v>
      </c>
      <c r="J3123" s="77">
        <f t="shared" si="194"/>
        <v>710794.23999999999</v>
      </c>
      <c r="K3123" s="77">
        <f t="shared" si="195"/>
        <v>0</v>
      </c>
    </row>
    <row r="3124" spans="1:11" s="77" customFormat="1">
      <c r="A3124" s="82">
        <v>2016</v>
      </c>
      <c r="B3124" s="82">
        <v>6031</v>
      </c>
      <c r="C3124" s="83" t="s">
        <v>503</v>
      </c>
      <c r="D3124" s="83" t="s">
        <v>504</v>
      </c>
      <c r="E3124" s="84">
        <v>9037</v>
      </c>
      <c r="F3124" s="85">
        <v>25.09</v>
      </c>
      <c r="G3124" s="84">
        <v>155.5</v>
      </c>
      <c r="H3124" s="86">
        <f t="shared" si="192"/>
        <v>352578.10314999998</v>
      </c>
      <c r="I3124" s="77">
        <f t="shared" si="193"/>
        <v>9037</v>
      </c>
      <c r="J3124" s="77">
        <f t="shared" si="194"/>
        <v>226738.33</v>
      </c>
      <c r="K3124" s="77">
        <f t="shared" si="195"/>
        <v>0</v>
      </c>
    </row>
    <row r="3125" spans="1:11" s="77" customFormat="1">
      <c r="A3125" s="82">
        <v>2016</v>
      </c>
      <c r="B3125" s="82">
        <v>6031</v>
      </c>
      <c r="C3125" s="83" t="s">
        <v>503</v>
      </c>
      <c r="D3125" s="83" t="s">
        <v>504</v>
      </c>
      <c r="E3125" s="84">
        <v>1951</v>
      </c>
      <c r="F3125" s="85">
        <v>23.75</v>
      </c>
      <c r="G3125" s="84">
        <v>175.9</v>
      </c>
      <c r="H3125" s="86">
        <f t="shared" si="192"/>
        <v>81505.46375000001</v>
      </c>
      <c r="I3125" s="77">
        <f t="shared" si="193"/>
        <v>1951</v>
      </c>
      <c r="J3125" s="77">
        <f t="shared" si="194"/>
        <v>46336.25</v>
      </c>
      <c r="K3125" s="77">
        <f t="shared" si="195"/>
        <v>0</v>
      </c>
    </row>
    <row r="3126" spans="1:11" s="77" customFormat="1">
      <c r="A3126" s="82">
        <v>2016</v>
      </c>
      <c r="B3126" s="82">
        <v>6041</v>
      </c>
      <c r="C3126" s="83" t="s">
        <v>503</v>
      </c>
      <c r="D3126" s="83" t="s">
        <v>504</v>
      </c>
      <c r="E3126" s="84">
        <v>39168</v>
      </c>
      <c r="F3126" s="85">
        <v>21.69</v>
      </c>
      <c r="G3126" s="84">
        <v>194</v>
      </c>
      <c r="H3126" s="86">
        <f t="shared" si="192"/>
        <v>1648134.6048000001</v>
      </c>
      <c r="I3126" s="77">
        <f t="shared" si="193"/>
        <v>39168</v>
      </c>
      <c r="J3126" s="77">
        <f t="shared" si="194"/>
        <v>849553.92000000004</v>
      </c>
      <c r="K3126" s="77">
        <f t="shared" si="195"/>
        <v>0</v>
      </c>
    </row>
    <row r="3127" spans="1:11" s="77" customFormat="1">
      <c r="A3127" s="82">
        <v>2016</v>
      </c>
      <c r="B3127" s="82">
        <v>6041</v>
      </c>
      <c r="C3127" s="83" t="s">
        <v>503</v>
      </c>
      <c r="D3127" s="83" t="s">
        <v>504</v>
      </c>
      <c r="E3127" s="84">
        <v>31753</v>
      </c>
      <c r="F3127" s="85">
        <v>21.76</v>
      </c>
      <c r="G3127" s="84">
        <v>176</v>
      </c>
      <c r="H3127" s="86">
        <f t="shared" si="192"/>
        <v>1216063.6928000001</v>
      </c>
      <c r="I3127" s="77">
        <f t="shared" si="193"/>
        <v>31753</v>
      </c>
      <c r="J3127" s="77">
        <f t="shared" si="194"/>
        <v>690945.28</v>
      </c>
      <c r="K3127" s="77">
        <f t="shared" si="195"/>
        <v>0</v>
      </c>
    </row>
    <row r="3128" spans="1:11" s="77" customFormat="1">
      <c r="A3128" s="82">
        <v>2016</v>
      </c>
      <c r="B3128" s="82">
        <v>6041</v>
      </c>
      <c r="C3128" s="83" t="s">
        <v>503</v>
      </c>
      <c r="D3128" s="83" t="s">
        <v>504</v>
      </c>
      <c r="E3128" s="84">
        <v>11392</v>
      </c>
      <c r="F3128" s="85">
        <v>23.76</v>
      </c>
      <c r="G3128" s="84">
        <v>228</v>
      </c>
      <c r="H3128" s="86">
        <f t="shared" si="192"/>
        <v>617136.53760000004</v>
      </c>
      <c r="I3128" s="77">
        <f t="shared" si="193"/>
        <v>11392</v>
      </c>
      <c r="J3128" s="77">
        <f t="shared" si="194"/>
        <v>270673.92000000004</v>
      </c>
      <c r="K3128" s="77">
        <f t="shared" si="195"/>
        <v>0</v>
      </c>
    </row>
    <row r="3129" spans="1:11" s="77" customFormat="1">
      <c r="A3129" s="82">
        <v>2016</v>
      </c>
      <c r="B3129" s="82">
        <v>6041</v>
      </c>
      <c r="C3129" s="83" t="s">
        <v>503</v>
      </c>
      <c r="D3129" s="83" t="s">
        <v>504</v>
      </c>
      <c r="E3129" s="84">
        <v>30261</v>
      </c>
      <c r="F3129" s="85">
        <v>23.03</v>
      </c>
      <c r="G3129" s="84">
        <v>267</v>
      </c>
      <c r="H3129" s="86">
        <f t="shared" si="192"/>
        <v>1860751.9161</v>
      </c>
      <c r="I3129" s="77">
        <f t="shared" si="193"/>
        <v>30261</v>
      </c>
      <c r="J3129" s="77">
        <f t="shared" si="194"/>
        <v>696910.83000000007</v>
      </c>
      <c r="K3129" s="77">
        <f t="shared" si="195"/>
        <v>0</v>
      </c>
    </row>
    <row r="3130" spans="1:11" s="77" customFormat="1">
      <c r="A3130" s="82">
        <v>2016</v>
      </c>
      <c r="B3130" s="82">
        <v>6041</v>
      </c>
      <c r="C3130" s="83" t="s">
        <v>503</v>
      </c>
      <c r="D3130" s="83" t="s">
        <v>504</v>
      </c>
      <c r="E3130" s="84">
        <v>30991</v>
      </c>
      <c r="F3130" s="85">
        <v>22.26</v>
      </c>
      <c r="G3130" s="84">
        <v>240.3</v>
      </c>
      <c r="H3130" s="86">
        <f t="shared" si="192"/>
        <v>1657732.7629800001</v>
      </c>
      <c r="I3130" s="77">
        <f t="shared" si="193"/>
        <v>30991</v>
      </c>
      <c r="J3130" s="77">
        <f t="shared" si="194"/>
        <v>689859.66</v>
      </c>
      <c r="K3130" s="77">
        <f t="shared" si="195"/>
        <v>0</v>
      </c>
    </row>
    <row r="3131" spans="1:11" s="77" customFormat="1">
      <c r="A3131" s="82">
        <v>2016</v>
      </c>
      <c r="B3131" s="82">
        <v>6041</v>
      </c>
      <c r="C3131" s="83" t="s">
        <v>503</v>
      </c>
      <c r="D3131" s="83" t="s">
        <v>504</v>
      </c>
      <c r="E3131" s="84">
        <v>4990</v>
      </c>
      <c r="F3131" s="85">
        <v>22.32</v>
      </c>
      <c r="G3131" s="84">
        <v>176.3</v>
      </c>
      <c r="H3131" s="86">
        <f t="shared" si="192"/>
        <v>196357.2984</v>
      </c>
      <c r="I3131" s="77">
        <f t="shared" si="193"/>
        <v>4990</v>
      </c>
      <c r="J3131" s="77">
        <f t="shared" si="194"/>
        <v>111376.8</v>
      </c>
      <c r="K3131" s="77">
        <f t="shared" si="195"/>
        <v>0</v>
      </c>
    </row>
    <row r="3132" spans="1:11" s="77" customFormat="1">
      <c r="A3132" s="82">
        <v>2016</v>
      </c>
      <c r="B3132" s="82">
        <v>6041</v>
      </c>
      <c r="C3132" s="83" t="s">
        <v>503</v>
      </c>
      <c r="D3132" s="83" t="s">
        <v>504</v>
      </c>
      <c r="E3132" s="84">
        <v>8215</v>
      </c>
      <c r="F3132" s="85">
        <v>23.64</v>
      </c>
      <c r="G3132" s="84">
        <v>228</v>
      </c>
      <c r="H3132" s="86">
        <f t="shared" si="192"/>
        <v>442781.92799999996</v>
      </c>
      <c r="I3132" s="77">
        <f t="shared" si="193"/>
        <v>8215</v>
      </c>
      <c r="J3132" s="77">
        <f t="shared" si="194"/>
        <v>194202.6</v>
      </c>
      <c r="K3132" s="77">
        <f t="shared" si="195"/>
        <v>0</v>
      </c>
    </row>
    <row r="3133" spans="1:11" s="77" customFormat="1">
      <c r="A3133" s="82">
        <v>2016</v>
      </c>
      <c r="B3133" s="82">
        <v>6041</v>
      </c>
      <c r="C3133" s="83" t="s">
        <v>503</v>
      </c>
      <c r="D3133" s="83" t="s">
        <v>504</v>
      </c>
      <c r="E3133" s="84">
        <v>8459</v>
      </c>
      <c r="F3133" s="85">
        <v>22.3</v>
      </c>
      <c r="G3133" s="84">
        <v>168.6</v>
      </c>
      <c r="H3133" s="86">
        <f t="shared" si="192"/>
        <v>318039.79019999999</v>
      </c>
      <c r="I3133" s="77">
        <f t="shared" si="193"/>
        <v>8459</v>
      </c>
      <c r="J3133" s="77">
        <f t="shared" si="194"/>
        <v>188635.7</v>
      </c>
      <c r="K3133" s="77">
        <f t="shared" si="195"/>
        <v>0</v>
      </c>
    </row>
    <row r="3134" spans="1:11" s="77" customFormat="1">
      <c r="A3134" s="82">
        <v>2016</v>
      </c>
      <c r="B3134" s="82">
        <v>6041</v>
      </c>
      <c r="C3134" s="83" t="s">
        <v>503</v>
      </c>
      <c r="D3134" s="83" t="s">
        <v>504</v>
      </c>
      <c r="E3134" s="84">
        <v>3181</v>
      </c>
      <c r="F3134" s="85">
        <v>23.61</v>
      </c>
      <c r="G3134" s="84">
        <v>244.7</v>
      </c>
      <c r="H3134" s="86">
        <f t="shared" si="192"/>
        <v>183778.04427000001</v>
      </c>
      <c r="I3134" s="77">
        <f t="shared" si="193"/>
        <v>3181</v>
      </c>
      <c r="J3134" s="77">
        <f t="shared" si="194"/>
        <v>75103.41</v>
      </c>
      <c r="K3134" s="77">
        <f t="shared" si="195"/>
        <v>0</v>
      </c>
    </row>
    <row r="3135" spans="1:11" s="77" customFormat="1">
      <c r="A3135" s="82">
        <v>2016</v>
      </c>
      <c r="B3135" s="82">
        <v>6041</v>
      </c>
      <c r="C3135" s="83" t="s">
        <v>503</v>
      </c>
      <c r="D3135" s="83" t="s">
        <v>504</v>
      </c>
      <c r="E3135" s="84">
        <v>8221</v>
      </c>
      <c r="F3135" s="85">
        <v>23.76</v>
      </c>
      <c r="G3135" s="84">
        <v>244.7</v>
      </c>
      <c r="H3135" s="86">
        <f t="shared" si="192"/>
        <v>477974.8591200001</v>
      </c>
      <c r="I3135" s="77">
        <f t="shared" si="193"/>
        <v>8221</v>
      </c>
      <c r="J3135" s="77">
        <f t="shared" si="194"/>
        <v>195330.96000000002</v>
      </c>
      <c r="K3135" s="77">
        <f t="shared" si="195"/>
        <v>0</v>
      </c>
    </row>
    <row r="3136" spans="1:11" s="77" customFormat="1">
      <c r="A3136" s="82">
        <v>2016</v>
      </c>
      <c r="B3136" s="82">
        <v>6041</v>
      </c>
      <c r="C3136" s="83" t="s">
        <v>503</v>
      </c>
      <c r="D3136" s="83" t="s">
        <v>504</v>
      </c>
      <c r="E3136" s="84">
        <v>25293</v>
      </c>
      <c r="F3136" s="85">
        <v>22.99</v>
      </c>
      <c r="G3136" s="84">
        <v>239</v>
      </c>
      <c r="H3136" s="86">
        <f t="shared" si="192"/>
        <v>1389751.7073000001</v>
      </c>
      <c r="I3136" s="77">
        <f t="shared" si="193"/>
        <v>25293</v>
      </c>
      <c r="J3136" s="77">
        <f t="shared" si="194"/>
        <v>581486.06999999995</v>
      </c>
      <c r="K3136" s="77">
        <f t="shared" si="195"/>
        <v>0</v>
      </c>
    </row>
    <row r="3137" spans="1:11" s="77" customFormat="1">
      <c r="A3137" s="82">
        <v>2016</v>
      </c>
      <c r="B3137" s="82">
        <v>6041</v>
      </c>
      <c r="C3137" s="83" t="s">
        <v>503</v>
      </c>
      <c r="D3137" s="83" t="s">
        <v>504</v>
      </c>
      <c r="E3137" s="84">
        <v>6272</v>
      </c>
      <c r="F3137" s="85">
        <v>23.61</v>
      </c>
      <c r="G3137" s="84">
        <v>195.8</v>
      </c>
      <c r="H3137" s="86">
        <f t="shared" si="192"/>
        <v>289944.39935999998</v>
      </c>
      <c r="I3137" s="77">
        <f t="shared" si="193"/>
        <v>6272</v>
      </c>
      <c r="J3137" s="77">
        <f t="shared" si="194"/>
        <v>148081.91999999998</v>
      </c>
      <c r="K3137" s="77">
        <f t="shared" si="195"/>
        <v>0</v>
      </c>
    </row>
    <row r="3138" spans="1:11" s="77" customFormat="1">
      <c r="A3138" s="82">
        <v>2016</v>
      </c>
      <c r="B3138" s="82">
        <v>6041</v>
      </c>
      <c r="C3138" s="83" t="s">
        <v>503</v>
      </c>
      <c r="D3138" s="83" t="s">
        <v>504</v>
      </c>
      <c r="E3138" s="84">
        <v>1498</v>
      </c>
      <c r="F3138" s="85">
        <v>23.78</v>
      </c>
      <c r="G3138" s="84">
        <v>195.8</v>
      </c>
      <c r="H3138" s="86">
        <f t="shared" si="192"/>
        <v>69748.73752000001</v>
      </c>
      <c r="I3138" s="77">
        <f t="shared" si="193"/>
        <v>1498</v>
      </c>
      <c r="J3138" s="77">
        <f t="shared" si="194"/>
        <v>35622.44</v>
      </c>
      <c r="K3138" s="77">
        <f t="shared" si="195"/>
        <v>0</v>
      </c>
    </row>
    <row r="3139" spans="1:11" s="77" customFormat="1">
      <c r="A3139" s="82">
        <v>2016</v>
      </c>
      <c r="B3139" s="82">
        <v>6041</v>
      </c>
      <c r="C3139" s="83" t="s">
        <v>503</v>
      </c>
      <c r="D3139" s="83" t="s">
        <v>504</v>
      </c>
      <c r="E3139" s="84">
        <v>39037</v>
      </c>
      <c r="F3139" s="85">
        <v>23.19</v>
      </c>
      <c r="G3139" s="84">
        <v>194.8</v>
      </c>
      <c r="H3139" s="86">
        <f t="shared" si="192"/>
        <v>1763462.1224400003</v>
      </c>
      <c r="I3139" s="77">
        <f t="shared" si="193"/>
        <v>39037</v>
      </c>
      <c r="J3139" s="77">
        <f t="shared" si="194"/>
        <v>905268.03</v>
      </c>
      <c r="K3139" s="77">
        <f t="shared" si="195"/>
        <v>0</v>
      </c>
    </row>
    <row r="3140" spans="1:11" s="77" customFormat="1">
      <c r="A3140" s="82">
        <v>2016</v>
      </c>
      <c r="B3140" s="82">
        <v>6041</v>
      </c>
      <c r="C3140" s="83" t="s">
        <v>503</v>
      </c>
      <c r="D3140" s="83" t="s">
        <v>504</v>
      </c>
      <c r="E3140" s="84">
        <v>3352</v>
      </c>
      <c r="F3140" s="85">
        <v>25.27</v>
      </c>
      <c r="G3140" s="84">
        <v>239</v>
      </c>
      <c r="H3140" s="86">
        <f t="shared" si="192"/>
        <v>202445.04559999998</v>
      </c>
      <c r="I3140" s="77">
        <f t="shared" si="193"/>
        <v>3352</v>
      </c>
      <c r="J3140" s="77">
        <f t="shared" si="194"/>
        <v>84705.04</v>
      </c>
      <c r="K3140" s="77">
        <f t="shared" si="195"/>
        <v>0</v>
      </c>
    </row>
    <row r="3141" spans="1:11" s="77" customFormat="1">
      <c r="A3141" s="82">
        <v>2016</v>
      </c>
      <c r="B3141" s="82">
        <v>6041</v>
      </c>
      <c r="C3141" s="83" t="s">
        <v>503</v>
      </c>
      <c r="D3141" s="83" t="s">
        <v>504</v>
      </c>
      <c r="E3141" s="84">
        <v>25296</v>
      </c>
      <c r="F3141" s="85">
        <v>23.34</v>
      </c>
      <c r="G3141" s="84">
        <v>225.2</v>
      </c>
      <c r="H3141" s="86">
        <f t="shared" si="192"/>
        <v>1329600.2572799998</v>
      </c>
      <c r="I3141" s="77">
        <f t="shared" si="193"/>
        <v>25296</v>
      </c>
      <c r="J3141" s="77">
        <f t="shared" si="194"/>
        <v>590408.64</v>
      </c>
      <c r="K3141" s="77">
        <f t="shared" si="195"/>
        <v>0</v>
      </c>
    </row>
    <row r="3142" spans="1:11" s="77" customFormat="1">
      <c r="A3142" s="82">
        <v>2016</v>
      </c>
      <c r="B3142" s="82">
        <v>6041</v>
      </c>
      <c r="C3142" s="83" t="s">
        <v>503</v>
      </c>
      <c r="D3142" s="83" t="s">
        <v>504</v>
      </c>
      <c r="E3142" s="84">
        <v>6559</v>
      </c>
      <c r="F3142" s="85">
        <v>25.26</v>
      </c>
      <c r="G3142" s="84">
        <v>266.8</v>
      </c>
      <c r="H3142" s="86">
        <f t="shared" si="192"/>
        <v>442035.14712000004</v>
      </c>
      <c r="I3142" s="77">
        <f t="shared" si="193"/>
        <v>6559</v>
      </c>
      <c r="J3142" s="77">
        <f t="shared" si="194"/>
        <v>165680.34</v>
      </c>
      <c r="K3142" s="77">
        <f t="shared" si="195"/>
        <v>0</v>
      </c>
    </row>
    <row r="3143" spans="1:11" s="77" customFormat="1">
      <c r="A3143" s="82">
        <v>2016</v>
      </c>
      <c r="B3143" s="82">
        <v>6041</v>
      </c>
      <c r="C3143" s="83" t="s">
        <v>503</v>
      </c>
      <c r="D3143" s="83" t="s">
        <v>504</v>
      </c>
      <c r="E3143" s="84">
        <v>19055</v>
      </c>
      <c r="F3143" s="85">
        <v>23</v>
      </c>
      <c r="G3143" s="84">
        <v>253.8</v>
      </c>
      <c r="H3143" s="86">
        <f t="shared" ref="H3143:H3206" si="196">IF(I3143="","",G3143/100*F3143*E3143)</f>
        <v>1112316.57</v>
      </c>
      <c r="I3143" s="77">
        <f t="shared" ref="I3143:I3206" si="197">IF(OR(G3143=".",F3143=".",E3143="."),"",E3143)</f>
        <v>19055</v>
      </c>
      <c r="J3143" s="77">
        <f t="shared" ref="J3143:J3206" si="198">IF(I3143="","",F3143*I3143)</f>
        <v>438265</v>
      </c>
      <c r="K3143" s="77">
        <f t="shared" ref="K3143:K3206" si="199">IF(C3143="LIG",1,0)</f>
        <v>0</v>
      </c>
    </row>
    <row r="3144" spans="1:11" s="77" customFormat="1">
      <c r="A3144" s="82">
        <v>2016</v>
      </c>
      <c r="B3144" s="82">
        <v>6041</v>
      </c>
      <c r="C3144" s="83" t="s">
        <v>503</v>
      </c>
      <c r="D3144" s="83" t="s">
        <v>504</v>
      </c>
      <c r="E3144" s="84">
        <v>18061</v>
      </c>
      <c r="F3144" s="85">
        <v>25.17</v>
      </c>
      <c r="G3144" s="84">
        <v>221</v>
      </c>
      <c r="H3144" s="86">
        <f t="shared" si="196"/>
        <v>1004655.7677000001</v>
      </c>
      <c r="I3144" s="77">
        <f t="shared" si="197"/>
        <v>18061</v>
      </c>
      <c r="J3144" s="77">
        <f t="shared" si="198"/>
        <v>454595.37000000005</v>
      </c>
      <c r="K3144" s="77">
        <f t="shared" si="199"/>
        <v>0</v>
      </c>
    </row>
    <row r="3145" spans="1:11" s="77" customFormat="1">
      <c r="A3145" s="82">
        <v>2016</v>
      </c>
      <c r="B3145" s="82">
        <v>6052</v>
      </c>
      <c r="C3145" s="83" t="s">
        <v>503</v>
      </c>
      <c r="D3145" s="83" t="s">
        <v>504</v>
      </c>
      <c r="E3145" s="84">
        <v>25323</v>
      </c>
      <c r="F3145" s="85">
        <v>23.731999999999999</v>
      </c>
      <c r="G3145" s="84">
        <v>290.3</v>
      </c>
      <c r="H3145" s="86">
        <f t="shared" si="196"/>
        <v>1744602.660708</v>
      </c>
      <c r="I3145" s="77">
        <f t="shared" si="197"/>
        <v>25323</v>
      </c>
      <c r="J3145" s="77">
        <f t="shared" si="198"/>
        <v>600965.43599999999</v>
      </c>
      <c r="K3145" s="77">
        <f t="shared" si="199"/>
        <v>0</v>
      </c>
    </row>
    <row r="3146" spans="1:11" s="77" customFormat="1">
      <c r="A3146" s="82">
        <v>2016</v>
      </c>
      <c r="B3146" s="82">
        <v>6052</v>
      </c>
      <c r="C3146" s="83" t="s">
        <v>503</v>
      </c>
      <c r="D3146" s="83" t="s">
        <v>504</v>
      </c>
      <c r="E3146" s="84">
        <v>12764</v>
      </c>
      <c r="F3146" s="85">
        <v>23.716000000000001</v>
      </c>
      <c r="G3146" s="84">
        <v>333</v>
      </c>
      <c r="H3146" s="86">
        <f t="shared" si="196"/>
        <v>1008027.7099200001</v>
      </c>
      <c r="I3146" s="77">
        <f t="shared" si="197"/>
        <v>12764</v>
      </c>
      <c r="J3146" s="77">
        <f t="shared" si="198"/>
        <v>302711.02400000003</v>
      </c>
      <c r="K3146" s="77">
        <f t="shared" si="199"/>
        <v>0</v>
      </c>
    </row>
    <row r="3147" spans="1:11" s="77" customFormat="1">
      <c r="A3147" s="82">
        <v>2016</v>
      </c>
      <c r="B3147" s="82">
        <v>6052</v>
      </c>
      <c r="C3147" s="83" t="s">
        <v>503</v>
      </c>
      <c r="D3147" s="83" t="s">
        <v>504</v>
      </c>
      <c r="E3147" s="84">
        <v>23556</v>
      </c>
      <c r="F3147" s="85">
        <v>25.776</v>
      </c>
      <c r="G3147" s="84">
        <v>265.7</v>
      </c>
      <c r="H3147" s="86">
        <f t="shared" si="196"/>
        <v>1613275.8145920001</v>
      </c>
      <c r="I3147" s="77">
        <f t="shared" si="197"/>
        <v>23556</v>
      </c>
      <c r="J3147" s="77">
        <f t="shared" si="198"/>
        <v>607179.45600000001</v>
      </c>
      <c r="K3147" s="77">
        <f t="shared" si="199"/>
        <v>0</v>
      </c>
    </row>
    <row r="3148" spans="1:11" s="77" customFormat="1">
      <c r="A3148" s="82">
        <v>2016</v>
      </c>
      <c r="B3148" s="82">
        <v>6052</v>
      </c>
      <c r="C3148" s="83" t="s">
        <v>503</v>
      </c>
      <c r="D3148" s="83" t="s">
        <v>504</v>
      </c>
      <c r="E3148" s="84">
        <v>61913</v>
      </c>
      <c r="F3148" s="85">
        <v>23.908000000000001</v>
      </c>
      <c r="G3148" s="84">
        <v>291.2</v>
      </c>
      <c r="H3148" s="86">
        <f t="shared" si="196"/>
        <v>4310389.0036479998</v>
      </c>
      <c r="I3148" s="77">
        <f t="shared" si="197"/>
        <v>61913</v>
      </c>
      <c r="J3148" s="77">
        <f t="shared" si="198"/>
        <v>1480216.0040000002</v>
      </c>
      <c r="K3148" s="77">
        <f t="shared" si="199"/>
        <v>0</v>
      </c>
    </row>
    <row r="3149" spans="1:11" s="77" customFormat="1">
      <c r="A3149" s="82">
        <v>2016</v>
      </c>
      <c r="B3149" s="82">
        <v>6055</v>
      </c>
      <c r="C3149" s="83" t="s">
        <v>513</v>
      </c>
      <c r="D3149" s="83" t="s">
        <v>504</v>
      </c>
      <c r="E3149" s="84">
        <v>16460</v>
      </c>
      <c r="F3149" s="85">
        <v>16.79</v>
      </c>
      <c r="G3149" s="84" t="s">
        <v>514</v>
      </c>
      <c r="H3149" s="86" t="str">
        <f t="shared" si="196"/>
        <v/>
      </c>
      <c r="I3149" s="77" t="str">
        <f t="shared" si="197"/>
        <v/>
      </c>
      <c r="J3149" s="77" t="str">
        <f t="shared" si="198"/>
        <v/>
      </c>
      <c r="K3149" s="77">
        <f t="shared" si="199"/>
        <v>0</v>
      </c>
    </row>
    <row r="3150" spans="1:11" s="77" customFormat="1">
      <c r="A3150" s="82">
        <v>2016</v>
      </c>
      <c r="B3150" s="82">
        <v>6055</v>
      </c>
      <c r="C3150" s="83" t="s">
        <v>513</v>
      </c>
      <c r="D3150" s="83" t="s">
        <v>504</v>
      </c>
      <c r="E3150" s="84">
        <v>49262</v>
      </c>
      <c r="F3150" s="85">
        <v>16.66</v>
      </c>
      <c r="G3150" s="84" t="s">
        <v>514</v>
      </c>
      <c r="H3150" s="86" t="str">
        <f t="shared" si="196"/>
        <v/>
      </c>
      <c r="I3150" s="77" t="str">
        <f t="shared" si="197"/>
        <v/>
      </c>
      <c r="J3150" s="77" t="str">
        <f t="shared" si="198"/>
        <v/>
      </c>
      <c r="K3150" s="77">
        <f t="shared" si="199"/>
        <v>0</v>
      </c>
    </row>
    <row r="3151" spans="1:11" s="77" customFormat="1">
      <c r="A3151" s="82">
        <v>2016</v>
      </c>
      <c r="B3151" s="82">
        <v>6055</v>
      </c>
      <c r="C3151" s="83" t="s">
        <v>513</v>
      </c>
      <c r="D3151" s="83" t="s">
        <v>504</v>
      </c>
      <c r="E3151" s="84">
        <v>16375</v>
      </c>
      <c r="F3151" s="85">
        <v>17.829999999999998</v>
      </c>
      <c r="G3151" s="84" t="s">
        <v>514</v>
      </c>
      <c r="H3151" s="86" t="str">
        <f t="shared" si="196"/>
        <v/>
      </c>
      <c r="I3151" s="77" t="str">
        <f t="shared" si="197"/>
        <v/>
      </c>
      <c r="J3151" s="77" t="str">
        <f t="shared" si="198"/>
        <v/>
      </c>
      <c r="K3151" s="77">
        <f t="shared" si="199"/>
        <v>0</v>
      </c>
    </row>
    <row r="3152" spans="1:11" s="77" customFormat="1">
      <c r="A3152" s="82">
        <v>2016</v>
      </c>
      <c r="B3152" s="82">
        <v>6055</v>
      </c>
      <c r="C3152" s="83" t="s">
        <v>513</v>
      </c>
      <c r="D3152" s="83" t="s">
        <v>504</v>
      </c>
      <c r="E3152" s="84">
        <v>32929</v>
      </c>
      <c r="F3152" s="85">
        <v>16.64</v>
      </c>
      <c r="G3152" s="84" t="s">
        <v>514</v>
      </c>
      <c r="H3152" s="86" t="str">
        <f t="shared" si="196"/>
        <v/>
      </c>
      <c r="I3152" s="77" t="str">
        <f t="shared" si="197"/>
        <v/>
      </c>
      <c r="J3152" s="77" t="str">
        <f t="shared" si="198"/>
        <v/>
      </c>
      <c r="K3152" s="77">
        <f t="shared" si="199"/>
        <v>0</v>
      </c>
    </row>
    <row r="3153" spans="1:11" s="77" customFormat="1">
      <c r="A3153" s="82">
        <v>2016</v>
      </c>
      <c r="B3153" s="82">
        <v>6055</v>
      </c>
      <c r="C3153" s="83" t="s">
        <v>513</v>
      </c>
      <c r="D3153" s="83" t="s">
        <v>504</v>
      </c>
      <c r="E3153" s="84">
        <v>48092</v>
      </c>
      <c r="F3153" s="85">
        <v>16.64</v>
      </c>
      <c r="G3153" s="84" t="s">
        <v>514</v>
      </c>
      <c r="H3153" s="86" t="str">
        <f t="shared" si="196"/>
        <v/>
      </c>
      <c r="I3153" s="77" t="str">
        <f t="shared" si="197"/>
        <v/>
      </c>
      <c r="J3153" s="77" t="str">
        <f t="shared" si="198"/>
        <v/>
      </c>
      <c r="K3153" s="77">
        <f t="shared" si="199"/>
        <v>0</v>
      </c>
    </row>
    <row r="3154" spans="1:11" s="77" customFormat="1">
      <c r="A3154" s="82">
        <v>2016</v>
      </c>
      <c r="B3154" s="82">
        <v>6065</v>
      </c>
      <c r="C3154" s="83" t="s">
        <v>513</v>
      </c>
      <c r="D3154" s="83" t="s">
        <v>504</v>
      </c>
      <c r="E3154" s="84">
        <v>32935</v>
      </c>
      <c r="F3154" s="85">
        <v>17.78</v>
      </c>
      <c r="G3154" s="84">
        <v>152.4</v>
      </c>
      <c r="H3154" s="86">
        <f t="shared" si="196"/>
        <v>892430.47320000001</v>
      </c>
      <c r="I3154" s="77">
        <f t="shared" si="197"/>
        <v>32935</v>
      </c>
      <c r="J3154" s="77">
        <f t="shared" si="198"/>
        <v>585584.30000000005</v>
      </c>
      <c r="K3154" s="77">
        <f t="shared" si="199"/>
        <v>0</v>
      </c>
    </row>
    <row r="3155" spans="1:11" s="77" customFormat="1">
      <c r="A3155" s="82">
        <v>2016</v>
      </c>
      <c r="B3155" s="82">
        <v>6065</v>
      </c>
      <c r="C3155" s="83" t="s">
        <v>513</v>
      </c>
      <c r="D3155" s="83" t="s">
        <v>504</v>
      </c>
      <c r="E3155" s="84">
        <v>48177</v>
      </c>
      <c r="F3155" s="85">
        <v>17.72</v>
      </c>
      <c r="G3155" s="84">
        <v>135.6</v>
      </c>
      <c r="H3155" s="86">
        <f t="shared" si="196"/>
        <v>1157612.37264</v>
      </c>
      <c r="I3155" s="77">
        <f t="shared" si="197"/>
        <v>48177</v>
      </c>
      <c r="J3155" s="77">
        <f t="shared" si="198"/>
        <v>853696.44</v>
      </c>
      <c r="K3155" s="77">
        <f t="shared" si="199"/>
        <v>0</v>
      </c>
    </row>
    <row r="3156" spans="1:11" s="77" customFormat="1">
      <c r="A3156" s="82">
        <v>2016</v>
      </c>
      <c r="B3156" s="82">
        <v>6065</v>
      </c>
      <c r="C3156" s="83" t="s">
        <v>513</v>
      </c>
      <c r="D3156" s="83" t="s">
        <v>504</v>
      </c>
      <c r="E3156" s="84">
        <v>49126</v>
      </c>
      <c r="F3156" s="85">
        <v>17.27</v>
      </c>
      <c r="G3156" s="84">
        <v>148.4</v>
      </c>
      <c r="H3156" s="86">
        <f t="shared" si="196"/>
        <v>1259034.5336799999</v>
      </c>
      <c r="I3156" s="77">
        <f t="shared" si="197"/>
        <v>49126</v>
      </c>
      <c r="J3156" s="77">
        <f t="shared" si="198"/>
        <v>848406.02</v>
      </c>
      <c r="K3156" s="77">
        <f t="shared" si="199"/>
        <v>0</v>
      </c>
    </row>
    <row r="3157" spans="1:11" s="77" customFormat="1">
      <c r="A3157" s="82">
        <v>2016</v>
      </c>
      <c r="B3157" s="82">
        <v>6065</v>
      </c>
      <c r="C3157" s="83" t="s">
        <v>513</v>
      </c>
      <c r="D3157" s="83" t="s">
        <v>504</v>
      </c>
      <c r="E3157" s="84">
        <v>120</v>
      </c>
      <c r="F3157" s="85">
        <v>16.82</v>
      </c>
      <c r="G3157" s="84">
        <v>133.69999999999999</v>
      </c>
      <c r="H3157" s="86">
        <f t="shared" si="196"/>
        <v>2698.6008000000002</v>
      </c>
      <c r="I3157" s="77">
        <f t="shared" si="197"/>
        <v>120</v>
      </c>
      <c r="J3157" s="77">
        <f t="shared" si="198"/>
        <v>2018.4</v>
      </c>
      <c r="K3157" s="77">
        <f t="shared" si="199"/>
        <v>0</v>
      </c>
    </row>
    <row r="3158" spans="1:11" s="77" customFormat="1">
      <c r="A3158" s="82">
        <v>2016</v>
      </c>
      <c r="B3158" s="82">
        <v>6065</v>
      </c>
      <c r="C3158" s="83" t="s">
        <v>513</v>
      </c>
      <c r="D3158" s="83" t="s">
        <v>504</v>
      </c>
      <c r="E3158" s="84">
        <v>33078</v>
      </c>
      <c r="F3158" s="85">
        <v>17.809999999999999</v>
      </c>
      <c r="G3158" s="84">
        <v>140.69999999999999</v>
      </c>
      <c r="H3158" s="86">
        <f t="shared" si="196"/>
        <v>828890.68625999987</v>
      </c>
      <c r="I3158" s="77">
        <f t="shared" si="197"/>
        <v>33078</v>
      </c>
      <c r="J3158" s="77">
        <f t="shared" si="198"/>
        <v>589119.17999999993</v>
      </c>
      <c r="K3158" s="77">
        <f t="shared" si="199"/>
        <v>0</v>
      </c>
    </row>
    <row r="3159" spans="1:11" s="77" customFormat="1">
      <c r="A3159" s="82">
        <v>2016</v>
      </c>
      <c r="B3159" s="82">
        <v>6065</v>
      </c>
      <c r="C3159" s="83" t="s">
        <v>513</v>
      </c>
      <c r="D3159" s="83" t="s">
        <v>504</v>
      </c>
      <c r="E3159" s="84">
        <v>65434</v>
      </c>
      <c r="F3159" s="85">
        <v>17.690000000000001</v>
      </c>
      <c r="G3159" s="84">
        <v>138.69999999999999</v>
      </c>
      <c r="H3159" s="86">
        <f t="shared" si="196"/>
        <v>1605490.5870199997</v>
      </c>
      <c r="I3159" s="77">
        <f t="shared" si="197"/>
        <v>65434</v>
      </c>
      <c r="J3159" s="77">
        <f t="shared" si="198"/>
        <v>1157527.4600000002</v>
      </c>
      <c r="K3159" s="77">
        <f t="shared" si="199"/>
        <v>0</v>
      </c>
    </row>
    <row r="3160" spans="1:11" s="77" customFormat="1">
      <c r="A3160" s="82">
        <v>2016</v>
      </c>
      <c r="B3160" s="82">
        <v>6065</v>
      </c>
      <c r="C3160" s="83" t="s">
        <v>513</v>
      </c>
      <c r="D3160" s="83" t="s">
        <v>504</v>
      </c>
      <c r="E3160" s="84">
        <v>16481</v>
      </c>
      <c r="F3160" s="85">
        <v>17.68</v>
      </c>
      <c r="G3160" s="84">
        <v>136.1</v>
      </c>
      <c r="H3160" s="86">
        <f t="shared" si="196"/>
        <v>396573.73288000003</v>
      </c>
      <c r="I3160" s="77">
        <f t="shared" si="197"/>
        <v>16481</v>
      </c>
      <c r="J3160" s="77">
        <f t="shared" si="198"/>
        <v>291384.08</v>
      </c>
      <c r="K3160" s="77">
        <f t="shared" si="199"/>
        <v>0</v>
      </c>
    </row>
    <row r="3161" spans="1:11" s="77" customFormat="1">
      <c r="A3161" s="82">
        <v>2016</v>
      </c>
      <c r="B3161" s="82">
        <v>6065</v>
      </c>
      <c r="C3161" s="83" t="s">
        <v>513</v>
      </c>
      <c r="D3161" s="83" t="s">
        <v>504</v>
      </c>
      <c r="E3161" s="84">
        <v>16366</v>
      </c>
      <c r="F3161" s="85">
        <v>16.809999999999999</v>
      </c>
      <c r="G3161" s="84">
        <v>138.6</v>
      </c>
      <c r="H3161" s="86">
        <f t="shared" si="196"/>
        <v>381305.86955999996</v>
      </c>
      <c r="I3161" s="77">
        <f t="shared" si="197"/>
        <v>16366</v>
      </c>
      <c r="J3161" s="77">
        <f t="shared" si="198"/>
        <v>275112.45999999996</v>
      </c>
      <c r="K3161" s="77">
        <f t="shared" si="199"/>
        <v>0</v>
      </c>
    </row>
    <row r="3162" spans="1:11" s="77" customFormat="1">
      <c r="A3162" s="82">
        <v>2016</v>
      </c>
      <c r="B3162" s="82">
        <v>6065</v>
      </c>
      <c r="C3162" s="83" t="s">
        <v>513</v>
      </c>
      <c r="D3162" s="83" t="s">
        <v>504</v>
      </c>
      <c r="E3162" s="84">
        <v>16346</v>
      </c>
      <c r="F3162" s="85">
        <v>16.89</v>
      </c>
      <c r="G3162" s="84">
        <v>138.1</v>
      </c>
      <c r="H3162" s="86">
        <f t="shared" si="196"/>
        <v>381271.92113999999</v>
      </c>
      <c r="I3162" s="77">
        <f t="shared" si="197"/>
        <v>16346</v>
      </c>
      <c r="J3162" s="77">
        <f t="shared" si="198"/>
        <v>276083.94</v>
      </c>
      <c r="K3162" s="77">
        <f t="shared" si="199"/>
        <v>0</v>
      </c>
    </row>
    <row r="3163" spans="1:11" s="77" customFormat="1">
      <c r="A3163" s="82">
        <v>2016</v>
      </c>
      <c r="B3163" s="82">
        <v>6065</v>
      </c>
      <c r="C3163" s="83" t="s">
        <v>513</v>
      </c>
      <c r="D3163" s="83" t="s">
        <v>504</v>
      </c>
      <c r="E3163" s="84">
        <v>49321</v>
      </c>
      <c r="F3163" s="85">
        <v>17.18</v>
      </c>
      <c r="G3163" s="84">
        <v>134.80000000000001</v>
      </c>
      <c r="H3163" s="86">
        <f t="shared" si="196"/>
        <v>1142207.2834400001</v>
      </c>
      <c r="I3163" s="77">
        <f t="shared" si="197"/>
        <v>49321</v>
      </c>
      <c r="J3163" s="77">
        <f t="shared" si="198"/>
        <v>847334.78</v>
      </c>
      <c r="K3163" s="77">
        <f t="shared" si="199"/>
        <v>0</v>
      </c>
    </row>
    <row r="3164" spans="1:11" s="77" customFormat="1">
      <c r="A3164" s="82">
        <v>2016</v>
      </c>
      <c r="B3164" s="82">
        <v>6065</v>
      </c>
      <c r="C3164" s="83" t="s">
        <v>513</v>
      </c>
      <c r="D3164" s="83" t="s">
        <v>504</v>
      </c>
      <c r="E3164" s="84">
        <v>49170</v>
      </c>
      <c r="F3164" s="85">
        <v>17.239999999999998</v>
      </c>
      <c r="G3164" s="84">
        <v>148.5</v>
      </c>
      <c r="H3164" s="86">
        <f t="shared" si="196"/>
        <v>1258820.838</v>
      </c>
      <c r="I3164" s="77">
        <f t="shared" si="197"/>
        <v>49170</v>
      </c>
      <c r="J3164" s="77">
        <f t="shared" si="198"/>
        <v>847690.79999999993</v>
      </c>
      <c r="K3164" s="77">
        <f t="shared" si="199"/>
        <v>0</v>
      </c>
    </row>
    <row r="3165" spans="1:11" s="77" customFormat="1">
      <c r="A3165" s="82">
        <v>2016</v>
      </c>
      <c r="B3165" s="82">
        <v>6065</v>
      </c>
      <c r="C3165" s="83" t="s">
        <v>513</v>
      </c>
      <c r="D3165" s="83" t="s">
        <v>504</v>
      </c>
      <c r="E3165" s="84">
        <v>32851</v>
      </c>
      <c r="F3165" s="85">
        <v>16.75</v>
      </c>
      <c r="G3165" s="84">
        <v>132.80000000000001</v>
      </c>
      <c r="H3165" s="86">
        <f t="shared" si="196"/>
        <v>730737.64399999997</v>
      </c>
      <c r="I3165" s="77">
        <f t="shared" si="197"/>
        <v>32851</v>
      </c>
      <c r="J3165" s="77">
        <f t="shared" si="198"/>
        <v>550254.25</v>
      </c>
      <c r="K3165" s="77">
        <f t="shared" si="199"/>
        <v>0</v>
      </c>
    </row>
    <row r="3166" spans="1:11" s="77" customFormat="1">
      <c r="A3166" s="82">
        <v>2016</v>
      </c>
      <c r="B3166" s="82">
        <v>6068</v>
      </c>
      <c r="C3166" s="83" t="s">
        <v>513</v>
      </c>
      <c r="D3166" s="83" t="s">
        <v>504</v>
      </c>
      <c r="E3166" s="84">
        <v>328400</v>
      </c>
      <c r="F3166" s="85">
        <v>16.884</v>
      </c>
      <c r="G3166" s="84">
        <v>172.4</v>
      </c>
      <c r="H3166" s="86">
        <f t="shared" si="196"/>
        <v>9559072.4543999992</v>
      </c>
      <c r="I3166" s="77">
        <f t="shared" si="197"/>
        <v>328400</v>
      </c>
      <c r="J3166" s="77">
        <f t="shared" si="198"/>
        <v>5544705.6000000006</v>
      </c>
      <c r="K3166" s="77">
        <f t="shared" si="199"/>
        <v>0</v>
      </c>
    </row>
    <row r="3167" spans="1:11" s="77" customFormat="1">
      <c r="A3167" s="82">
        <v>2016</v>
      </c>
      <c r="B3167" s="82">
        <v>6071</v>
      </c>
      <c r="C3167" s="83" t="s">
        <v>503</v>
      </c>
      <c r="D3167" s="83" t="s">
        <v>504</v>
      </c>
      <c r="E3167" s="84">
        <v>14562</v>
      </c>
      <c r="F3167" s="85">
        <v>22.35</v>
      </c>
      <c r="G3167" s="84">
        <v>188.9</v>
      </c>
      <c r="H3167" s="86">
        <f t="shared" si="196"/>
        <v>614795.26230000006</v>
      </c>
      <c r="I3167" s="77">
        <f t="shared" si="197"/>
        <v>14562</v>
      </c>
      <c r="J3167" s="77">
        <f t="shared" si="198"/>
        <v>325460.7</v>
      </c>
      <c r="K3167" s="77">
        <f t="shared" si="199"/>
        <v>0</v>
      </c>
    </row>
    <row r="3168" spans="1:11" s="77" customFormat="1">
      <c r="A3168" s="82">
        <v>2016</v>
      </c>
      <c r="B3168" s="82">
        <v>6071</v>
      </c>
      <c r="C3168" s="83" t="s">
        <v>513</v>
      </c>
      <c r="D3168" s="83" t="s">
        <v>504</v>
      </c>
      <c r="E3168" s="84">
        <v>41148</v>
      </c>
      <c r="F3168" s="85">
        <v>17.945</v>
      </c>
      <c r="G3168" s="84">
        <v>217.4</v>
      </c>
      <c r="H3168" s="86">
        <f t="shared" si="196"/>
        <v>1605283.46964</v>
      </c>
      <c r="I3168" s="77">
        <f t="shared" si="197"/>
        <v>41148</v>
      </c>
      <c r="J3168" s="77">
        <f t="shared" si="198"/>
        <v>738400.86</v>
      </c>
      <c r="K3168" s="77">
        <f t="shared" si="199"/>
        <v>0</v>
      </c>
    </row>
    <row r="3169" spans="1:11" s="77" customFormat="1">
      <c r="A3169" s="82">
        <v>2016</v>
      </c>
      <c r="B3169" s="82">
        <v>6071</v>
      </c>
      <c r="C3169" s="83" t="s">
        <v>503</v>
      </c>
      <c r="D3169" s="83" t="s">
        <v>504</v>
      </c>
      <c r="E3169" s="84">
        <v>12868</v>
      </c>
      <c r="F3169" s="85">
        <v>25.233000000000001</v>
      </c>
      <c r="G3169" s="84">
        <v>193</v>
      </c>
      <c r="H3169" s="86">
        <f t="shared" si="196"/>
        <v>626667.61092000001</v>
      </c>
      <c r="I3169" s="77">
        <f t="shared" si="197"/>
        <v>12868</v>
      </c>
      <c r="J3169" s="77">
        <f t="shared" si="198"/>
        <v>324698.24400000001</v>
      </c>
      <c r="K3169" s="77">
        <f t="shared" si="199"/>
        <v>0</v>
      </c>
    </row>
    <row r="3170" spans="1:11" s="77" customFormat="1">
      <c r="A3170" s="82">
        <v>2016</v>
      </c>
      <c r="B3170" s="82">
        <v>6071</v>
      </c>
      <c r="C3170" s="83" t="s">
        <v>503</v>
      </c>
      <c r="D3170" s="83" t="s">
        <v>504</v>
      </c>
      <c r="E3170" s="84">
        <v>9720</v>
      </c>
      <c r="F3170" s="85">
        <v>22.244</v>
      </c>
      <c r="G3170" s="84">
        <v>148.1</v>
      </c>
      <c r="H3170" s="86">
        <f t="shared" si="196"/>
        <v>320209.49807999993</v>
      </c>
      <c r="I3170" s="77">
        <f t="shared" si="197"/>
        <v>9720</v>
      </c>
      <c r="J3170" s="77">
        <f t="shared" si="198"/>
        <v>216211.68</v>
      </c>
      <c r="K3170" s="77">
        <f t="shared" si="199"/>
        <v>0</v>
      </c>
    </row>
    <row r="3171" spans="1:11" s="77" customFormat="1">
      <c r="A3171" s="82">
        <v>2016</v>
      </c>
      <c r="B3171" s="82">
        <v>6071</v>
      </c>
      <c r="C3171" s="83" t="s">
        <v>503</v>
      </c>
      <c r="D3171" s="83" t="s">
        <v>504</v>
      </c>
      <c r="E3171" s="84">
        <v>1585</v>
      </c>
      <c r="F3171" s="85">
        <v>23.85</v>
      </c>
      <c r="G3171" s="84">
        <v>195.9</v>
      </c>
      <c r="H3171" s="86">
        <f t="shared" si="196"/>
        <v>74054.60775000001</v>
      </c>
      <c r="I3171" s="77">
        <f t="shared" si="197"/>
        <v>1585</v>
      </c>
      <c r="J3171" s="77">
        <f t="shared" si="198"/>
        <v>37802.25</v>
      </c>
      <c r="K3171" s="77">
        <f t="shared" si="199"/>
        <v>0</v>
      </c>
    </row>
    <row r="3172" spans="1:11" s="77" customFormat="1">
      <c r="A3172" s="82">
        <v>2016</v>
      </c>
      <c r="B3172" s="82">
        <v>6071</v>
      </c>
      <c r="C3172" s="83" t="s">
        <v>503</v>
      </c>
      <c r="D3172" s="83" t="s">
        <v>504</v>
      </c>
      <c r="E3172" s="84">
        <v>71737</v>
      </c>
      <c r="F3172" s="85">
        <v>22.88</v>
      </c>
      <c r="G3172" s="84">
        <v>217.8</v>
      </c>
      <c r="H3172" s="86">
        <f t="shared" si="196"/>
        <v>3574844.0956799998</v>
      </c>
      <c r="I3172" s="77">
        <f t="shared" si="197"/>
        <v>71737</v>
      </c>
      <c r="J3172" s="77">
        <f t="shared" si="198"/>
        <v>1641342.5599999998</v>
      </c>
      <c r="K3172" s="77">
        <f t="shared" si="199"/>
        <v>0</v>
      </c>
    </row>
    <row r="3173" spans="1:11" s="77" customFormat="1">
      <c r="A3173" s="82">
        <v>2016</v>
      </c>
      <c r="B3173" s="82">
        <v>6071</v>
      </c>
      <c r="C3173" s="83" t="s">
        <v>503</v>
      </c>
      <c r="D3173" s="83" t="s">
        <v>504</v>
      </c>
      <c r="E3173" s="84">
        <v>91199</v>
      </c>
      <c r="F3173" s="85">
        <v>23.04</v>
      </c>
      <c r="G3173" s="84">
        <v>221.9</v>
      </c>
      <c r="H3173" s="86">
        <f t="shared" si="196"/>
        <v>4662618.1862399997</v>
      </c>
      <c r="I3173" s="77">
        <f t="shared" si="197"/>
        <v>91199</v>
      </c>
      <c r="J3173" s="77">
        <f t="shared" si="198"/>
        <v>2101224.96</v>
      </c>
      <c r="K3173" s="77">
        <f t="shared" si="199"/>
        <v>0</v>
      </c>
    </row>
    <row r="3174" spans="1:11" s="77" customFormat="1">
      <c r="A3174" s="82">
        <v>2016</v>
      </c>
      <c r="B3174" s="82">
        <v>6071</v>
      </c>
      <c r="C3174" s="83" t="s">
        <v>503</v>
      </c>
      <c r="D3174" s="83" t="s">
        <v>504</v>
      </c>
      <c r="E3174" s="84">
        <v>24109</v>
      </c>
      <c r="F3174" s="85">
        <v>23.645</v>
      </c>
      <c r="G3174" s="84">
        <v>219.4</v>
      </c>
      <c r="H3174" s="86">
        <f t="shared" si="196"/>
        <v>1250705.7271700001</v>
      </c>
      <c r="I3174" s="77">
        <f t="shared" si="197"/>
        <v>24109</v>
      </c>
      <c r="J3174" s="77">
        <f t="shared" si="198"/>
        <v>570057.30499999993</v>
      </c>
      <c r="K3174" s="77">
        <f t="shared" si="199"/>
        <v>0</v>
      </c>
    </row>
    <row r="3175" spans="1:11" s="77" customFormat="1">
      <c r="A3175" s="82">
        <v>2016</v>
      </c>
      <c r="B3175" s="82">
        <v>6071</v>
      </c>
      <c r="C3175" s="83" t="s">
        <v>503</v>
      </c>
      <c r="D3175" s="83" t="s">
        <v>504</v>
      </c>
      <c r="E3175" s="84">
        <v>3094</v>
      </c>
      <c r="F3175" s="85">
        <v>20.943999999999999</v>
      </c>
      <c r="G3175" s="84">
        <v>169.6</v>
      </c>
      <c r="H3175" s="86">
        <f t="shared" si="196"/>
        <v>109902.04825599999</v>
      </c>
      <c r="I3175" s="77">
        <f t="shared" si="197"/>
        <v>3094</v>
      </c>
      <c r="J3175" s="77">
        <f t="shared" si="198"/>
        <v>64800.735999999997</v>
      </c>
      <c r="K3175" s="77">
        <f t="shared" si="199"/>
        <v>0</v>
      </c>
    </row>
    <row r="3176" spans="1:11" s="77" customFormat="1">
      <c r="A3176" s="82">
        <v>2016</v>
      </c>
      <c r="B3176" s="82">
        <v>6071</v>
      </c>
      <c r="C3176" s="83" t="s">
        <v>503</v>
      </c>
      <c r="D3176" s="83" t="s">
        <v>504</v>
      </c>
      <c r="E3176" s="84">
        <v>3203</v>
      </c>
      <c r="F3176" s="85">
        <v>20.960999999999999</v>
      </c>
      <c r="G3176" s="84">
        <v>143.80000000000001</v>
      </c>
      <c r="H3176" s="86">
        <f t="shared" si="196"/>
        <v>96544.563353999998</v>
      </c>
      <c r="I3176" s="77">
        <f t="shared" si="197"/>
        <v>3203</v>
      </c>
      <c r="J3176" s="77">
        <f t="shared" si="198"/>
        <v>67138.082999999999</v>
      </c>
      <c r="K3176" s="77">
        <f t="shared" si="199"/>
        <v>0</v>
      </c>
    </row>
    <row r="3177" spans="1:11" s="77" customFormat="1">
      <c r="A3177" s="82">
        <v>2016</v>
      </c>
      <c r="B3177" s="82">
        <v>6076</v>
      </c>
      <c r="C3177" s="83" t="s">
        <v>513</v>
      </c>
      <c r="D3177" s="83" t="s">
        <v>504</v>
      </c>
      <c r="E3177" s="84">
        <v>433870</v>
      </c>
      <c r="F3177" s="85">
        <v>16.670000000000002</v>
      </c>
      <c r="G3177" s="84" t="s">
        <v>514</v>
      </c>
      <c r="H3177" s="86" t="str">
        <f t="shared" si="196"/>
        <v/>
      </c>
      <c r="I3177" s="77" t="str">
        <f t="shared" si="197"/>
        <v/>
      </c>
      <c r="J3177" s="77" t="str">
        <f t="shared" si="198"/>
        <v/>
      </c>
      <c r="K3177" s="77">
        <f t="shared" si="199"/>
        <v>0</v>
      </c>
    </row>
    <row r="3178" spans="1:11" s="77" customFormat="1">
      <c r="A3178" s="82">
        <v>2016</v>
      </c>
      <c r="B3178" s="82">
        <v>6076</v>
      </c>
      <c r="C3178" s="83" t="s">
        <v>513</v>
      </c>
      <c r="D3178" s="83" t="s">
        <v>504</v>
      </c>
      <c r="E3178" s="84">
        <v>56948</v>
      </c>
      <c r="F3178" s="85">
        <v>17.52</v>
      </c>
      <c r="G3178" s="84" t="s">
        <v>514</v>
      </c>
      <c r="H3178" s="86" t="str">
        <f t="shared" si="196"/>
        <v/>
      </c>
      <c r="I3178" s="77" t="str">
        <f t="shared" si="197"/>
        <v/>
      </c>
      <c r="J3178" s="77" t="str">
        <f t="shared" si="198"/>
        <v/>
      </c>
      <c r="K3178" s="77">
        <f t="shared" si="199"/>
        <v>0</v>
      </c>
    </row>
    <row r="3179" spans="1:11" s="77" customFormat="1">
      <c r="A3179" s="82">
        <v>2016</v>
      </c>
      <c r="B3179" s="82">
        <v>6077</v>
      </c>
      <c r="C3179" s="83" t="s">
        <v>513</v>
      </c>
      <c r="D3179" s="83" t="s">
        <v>504</v>
      </c>
      <c r="E3179" s="84">
        <v>17105</v>
      </c>
      <c r="F3179" s="85">
        <v>16.846</v>
      </c>
      <c r="G3179" s="84">
        <v>119.6</v>
      </c>
      <c r="H3179" s="86">
        <f t="shared" si="196"/>
        <v>344628.39267999999</v>
      </c>
      <c r="I3179" s="77">
        <f t="shared" si="197"/>
        <v>17105</v>
      </c>
      <c r="J3179" s="77">
        <f t="shared" si="198"/>
        <v>288150.83</v>
      </c>
      <c r="K3179" s="77">
        <f t="shared" si="199"/>
        <v>0</v>
      </c>
    </row>
    <row r="3180" spans="1:11" s="77" customFormat="1">
      <c r="A3180" s="82">
        <v>2016</v>
      </c>
      <c r="B3180" s="82">
        <v>6077</v>
      </c>
      <c r="C3180" s="83" t="s">
        <v>513</v>
      </c>
      <c r="D3180" s="83" t="s">
        <v>504</v>
      </c>
      <c r="E3180" s="84">
        <v>68413</v>
      </c>
      <c r="F3180" s="85">
        <v>16.7</v>
      </c>
      <c r="G3180" s="84">
        <v>127.5</v>
      </c>
      <c r="H3180" s="86">
        <f t="shared" si="196"/>
        <v>1456683.8024999998</v>
      </c>
      <c r="I3180" s="77">
        <f t="shared" si="197"/>
        <v>68413</v>
      </c>
      <c r="J3180" s="77">
        <f t="shared" si="198"/>
        <v>1142497.0999999999</v>
      </c>
      <c r="K3180" s="77">
        <f t="shared" si="199"/>
        <v>0</v>
      </c>
    </row>
    <row r="3181" spans="1:11" s="77" customFormat="1">
      <c r="A3181" s="82">
        <v>2016</v>
      </c>
      <c r="B3181" s="82">
        <v>6077</v>
      </c>
      <c r="C3181" s="83" t="s">
        <v>513</v>
      </c>
      <c r="D3181" s="83" t="s">
        <v>504</v>
      </c>
      <c r="E3181" s="84">
        <v>136771</v>
      </c>
      <c r="F3181" s="85">
        <v>17.169</v>
      </c>
      <c r="G3181" s="84">
        <v>127.1</v>
      </c>
      <c r="H3181" s="86">
        <f t="shared" si="196"/>
        <v>2984589.2710289997</v>
      </c>
      <c r="I3181" s="77">
        <f t="shared" si="197"/>
        <v>136771</v>
      </c>
      <c r="J3181" s="77">
        <f t="shared" si="198"/>
        <v>2348221.2990000001</v>
      </c>
      <c r="K3181" s="77">
        <f t="shared" si="199"/>
        <v>0</v>
      </c>
    </row>
    <row r="3182" spans="1:11" s="77" customFormat="1">
      <c r="A3182" s="82">
        <v>2016</v>
      </c>
      <c r="B3182" s="82">
        <v>6077</v>
      </c>
      <c r="C3182" s="83" t="s">
        <v>513</v>
      </c>
      <c r="D3182" s="83" t="s">
        <v>504</v>
      </c>
      <c r="E3182" s="84">
        <v>51382</v>
      </c>
      <c r="F3182" s="85">
        <v>17.068999999999999</v>
      </c>
      <c r="G3182" s="84">
        <v>123.6</v>
      </c>
      <c r="H3182" s="86">
        <f t="shared" si="196"/>
        <v>1084020.6464879999</v>
      </c>
      <c r="I3182" s="77">
        <f t="shared" si="197"/>
        <v>51382</v>
      </c>
      <c r="J3182" s="77">
        <f t="shared" si="198"/>
        <v>877039.35800000001</v>
      </c>
      <c r="K3182" s="77">
        <f t="shared" si="199"/>
        <v>0</v>
      </c>
    </row>
    <row r="3183" spans="1:11" s="77" customFormat="1">
      <c r="A3183" s="82">
        <v>2016</v>
      </c>
      <c r="B3183" s="82">
        <v>6085</v>
      </c>
      <c r="C3183" s="83" t="s">
        <v>513</v>
      </c>
      <c r="D3183" s="83" t="s">
        <v>504</v>
      </c>
      <c r="E3183" s="84">
        <v>15003</v>
      </c>
      <c r="F3183" s="85">
        <v>17.956</v>
      </c>
      <c r="G3183" s="84">
        <v>227.8</v>
      </c>
      <c r="H3183" s="86">
        <f t="shared" si="196"/>
        <v>613679.23130400002</v>
      </c>
      <c r="I3183" s="77">
        <f t="shared" si="197"/>
        <v>15003</v>
      </c>
      <c r="J3183" s="77">
        <f t="shared" si="198"/>
        <v>269393.86800000002</v>
      </c>
      <c r="K3183" s="77">
        <f t="shared" si="199"/>
        <v>0</v>
      </c>
    </row>
    <row r="3184" spans="1:11" s="77" customFormat="1">
      <c r="A3184" s="82">
        <v>2016</v>
      </c>
      <c r="B3184" s="82">
        <v>6085</v>
      </c>
      <c r="C3184" s="83" t="s">
        <v>513</v>
      </c>
      <c r="D3184" s="83" t="s">
        <v>504</v>
      </c>
      <c r="E3184" s="84">
        <v>47416</v>
      </c>
      <c r="F3184" s="85">
        <v>17.776</v>
      </c>
      <c r="G3184" s="84">
        <v>240.7</v>
      </c>
      <c r="H3184" s="86">
        <f t="shared" si="196"/>
        <v>2028780.4261119999</v>
      </c>
      <c r="I3184" s="77">
        <f t="shared" si="197"/>
        <v>47416</v>
      </c>
      <c r="J3184" s="77">
        <f t="shared" si="198"/>
        <v>842866.81599999999</v>
      </c>
      <c r="K3184" s="77">
        <f t="shared" si="199"/>
        <v>0</v>
      </c>
    </row>
    <row r="3185" spans="1:11" s="77" customFormat="1">
      <c r="A3185" s="82">
        <v>2016</v>
      </c>
      <c r="B3185" s="82">
        <v>6085</v>
      </c>
      <c r="C3185" s="83" t="s">
        <v>503</v>
      </c>
      <c r="D3185" s="83" t="s">
        <v>504</v>
      </c>
      <c r="E3185" s="84">
        <v>90354</v>
      </c>
      <c r="F3185" s="85">
        <v>21.853999999999999</v>
      </c>
      <c r="G3185" s="84">
        <v>265.10000000000002</v>
      </c>
      <c r="H3185" s="86">
        <f t="shared" si="196"/>
        <v>5234654.8337160004</v>
      </c>
      <c r="I3185" s="77">
        <f t="shared" si="197"/>
        <v>90354</v>
      </c>
      <c r="J3185" s="77">
        <f t="shared" si="198"/>
        <v>1974596.3159999999</v>
      </c>
      <c r="K3185" s="77">
        <f t="shared" si="199"/>
        <v>0</v>
      </c>
    </row>
    <row r="3186" spans="1:11" s="77" customFormat="1">
      <c r="A3186" s="82">
        <v>2016</v>
      </c>
      <c r="B3186" s="82">
        <v>6090</v>
      </c>
      <c r="C3186" s="83" t="s">
        <v>513</v>
      </c>
      <c r="D3186" s="83" t="s">
        <v>504</v>
      </c>
      <c r="E3186" s="84">
        <v>72481</v>
      </c>
      <c r="F3186" s="85">
        <v>17.02</v>
      </c>
      <c r="G3186" s="84">
        <v>201.4</v>
      </c>
      <c r="H3186" s="86">
        <f t="shared" si="196"/>
        <v>2484524.0126800002</v>
      </c>
      <c r="I3186" s="77">
        <f t="shared" si="197"/>
        <v>72481</v>
      </c>
      <c r="J3186" s="77">
        <f t="shared" si="198"/>
        <v>1233626.6199999999</v>
      </c>
      <c r="K3186" s="77">
        <f t="shared" si="199"/>
        <v>0</v>
      </c>
    </row>
    <row r="3187" spans="1:11" s="77" customFormat="1">
      <c r="A3187" s="82">
        <v>2016</v>
      </c>
      <c r="B3187" s="82">
        <v>6090</v>
      </c>
      <c r="C3187" s="83" t="s">
        <v>513</v>
      </c>
      <c r="D3187" s="83" t="s">
        <v>504</v>
      </c>
      <c r="E3187" s="84">
        <v>43467</v>
      </c>
      <c r="F3187" s="85">
        <v>17.84</v>
      </c>
      <c r="G3187" s="84">
        <v>221.5</v>
      </c>
      <c r="H3187" s="86">
        <f t="shared" si="196"/>
        <v>1717624.5851999999</v>
      </c>
      <c r="I3187" s="77">
        <f t="shared" si="197"/>
        <v>43467</v>
      </c>
      <c r="J3187" s="77">
        <f t="shared" si="198"/>
        <v>775451.28</v>
      </c>
      <c r="K3187" s="77">
        <f t="shared" si="199"/>
        <v>0</v>
      </c>
    </row>
    <row r="3188" spans="1:11" s="77" customFormat="1">
      <c r="A3188" s="82">
        <v>2016</v>
      </c>
      <c r="B3188" s="82">
        <v>6090</v>
      </c>
      <c r="C3188" s="83" t="s">
        <v>513</v>
      </c>
      <c r="D3188" s="83" t="s">
        <v>504</v>
      </c>
      <c r="E3188" s="84">
        <v>43332</v>
      </c>
      <c r="F3188" s="85">
        <v>16.96</v>
      </c>
      <c r="G3188" s="84">
        <v>206.1</v>
      </c>
      <c r="H3188" s="86">
        <f t="shared" si="196"/>
        <v>1514650.99392</v>
      </c>
      <c r="I3188" s="77">
        <f t="shared" si="197"/>
        <v>43332</v>
      </c>
      <c r="J3188" s="77">
        <f t="shared" si="198"/>
        <v>734910.72000000009</v>
      </c>
      <c r="K3188" s="77">
        <f t="shared" si="199"/>
        <v>0</v>
      </c>
    </row>
    <row r="3189" spans="1:11" s="77" customFormat="1">
      <c r="A3189" s="82">
        <v>2016</v>
      </c>
      <c r="B3189" s="82">
        <v>6090</v>
      </c>
      <c r="C3189" s="83" t="s">
        <v>513</v>
      </c>
      <c r="D3189" s="83" t="s">
        <v>504</v>
      </c>
      <c r="E3189" s="84">
        <v>58085</v>
      </c>
      <c r="F3189" s="85">
        <v>16.95</v>
      </c>
      <c r="G3189" s="84">
        <v>204.2</v>
      </c>
      <c r="H3189" s="86">
        <f t="shared" si="196"/>
        <v>2010432.2115</v>
      </c>
      <c r="I3189" s="77">
        <f t="shared" si="197"/>
        <v>58085</v>
      </c>
      <c r="J3189" s="77">
        <f t="shared" si="198"/>
        <v>984540.75</v>
      </c>
      <c r="K3189" s="77">
        <f t="shared" si="199"/>
        <v>0</v>
      </c>
    </row>
    <row r="3190" spans="1:11" s="77" customFormat="1">
      <c r="A3190" s="82">
        <v>2016</v>
      </c>
      <c r="B3190" s="82">
        <v>6090</v>
      </c>
      <c r="C3190" s="83" t="s">
        <v>513</v>
      </c>
      <c r="D3190" s="83" t="s">
        <v>504</v>
      </c>
      <c r="E3190" s="84">
        <v>14663</v>
      </c>
      <c r="F3190" s="85">
        <v>18.12</v>
      </c>
      <c r="G3190" s="84">
        <v>221.6</v>
      </c>
      <c r="H3190" s="86">
        <f t="shared" si="196"/>
        <v>588776.92896000005</v>
      </c>
      <c r="I3190" s="77">
        <f t="shared" si="197"/>
        <v>14663</v>
      </c>
      <c r="J3190" s="77">
        <f t="shared" si="198"/>
        <v>265693.56</v>
      </c>
      <c r="K3190" s="77">
        <f t="shared" si="199"/>
        <v>0</v>
      </c>
    </row>
    <row r="3191" spans="1:11" s="77" customFormat="1">
      <c r="A3191" s="82">
        <v>2016</v>
      </c>
      <c r="B3191" s="82">
        <v>6090</v>
      </c>
      <c r="C3191" s="83" t="s">
        <v>513</v>
      </c>
      <c r="D3191" s="83" t="s">
        <v>504</v>
      </c>
      <c r="E3191" s="84">
        <v>58553</v>
      </c>
      <c r="F3191" s="85">
        <v>17.920000000000002</v>
      </c>
      <c r="G3191" s="84">
        <v>207.7</v>
      </c>
      <c r="H3191" s="86">
        <f t="shared" si="196"/>
        <v>2179333.2915200004</v>
      </c>
      <c r="I3191" s="77">
        <f t="shared" si="197"/>
        <v>58553</v>
      </c>
      <c r="J3191" s="77">
        <f t="shared" si="198"/>
        <v>1049269.76</v>
      </c>
      <c r="K3191" s="77">
        <f t="shared" si="199"/>
        <v>0</v>
      </c>
    </row>
    <row r="3192" spans="1:11" s="77" customFormat="1">
      <c r="A3192" s="82">
        <v>2016</v>
      </c>
      <c r="B3192" s="82">
        <v>6090</v>
      </c>
      <c r="C3192" s="83" t="s">
        <v>513</v>
      </c>
      <c r="D3192" s="83" t="s">
        <v>504</v>
      </c>
      <c r="E3192" s="84">
        <v>28678</v>
      </c>
      <c r="F3192" s="85">
        <v>16.97</v>
      </c>
      <c r="G3192" s="84" t="s">
        <v>514</v>
      </c>
      <c r="H3192" s="86" t="str">
        <f t="shared" si="196"/>
        <v/>
      </c>
      <c r="I3192" s="77" t="str">
        <f t="shared" si="197"/>
        <v/>
      </c>
      <c r="J3192" s="77" t="str">
        <f t="shared" si="198"/>
        <v/>
      </c>
      <c r="K3192" s="77">
        <f t="shared" si="199"/>
        <v>0</v>
      </c>
    </row>
    <row r="3193" spans="1:11" s="77" customFormat="1">
      <c r="A3193" s="82">
        <v>2016</v>
      </c>
      <c r="B3193" s="82">
        <v>6094</v>
      </c>
      <c r="C3193" s="83" t="s">
        <v>503</v>
      </c>
      <c r="D3193" s="83" t="s">
        <v>504</v>
      </c>
      <c r="E3193" s="84">
        <v>7657</v>
      </c>
      <c r="F3193" s="85">
        <v>22.23</v>
      </c>
      <c r="G3193" s="84" t="s">
        <v>514</v>
      </c>
      <c r="H3193" s="86" t="str">
        <f t="shared" si="196"/>
        <v/>
      </c>
      <c r="I3193" s="77" t="str">
        <f t="shared" si="197"/>
        <v/>
      </c>
      <c r="J3193" s="77" t="str">
        <f t="shared" si="198"/>
        <v/>
      </c>
      <c r="K3193" s="77">
        <f t="shared" si="199"/>
        <v>0</v>
      </c>
    </row>
    <row r="3194" spans="1:11" s="77" customFormat="1">
      <c r="A3194" s="82">
        <v>2016</v>
      </c>
      <c r="B3194" s="82">
        <v>6094</v>
      </c>
      <c r="C3194" s="83" t="s">
        <v>503</v>
      </c>
      <c r="D3194" s="83" t="s">
        <v>504</v>
      </c>
      <c r="E3194" s="84">
        <v>1366</v>
      </c>
      <c r="F3194" s="85">
        <v>16.75</v>
      </c>
      <c r="G3194" s="84" t="s">
        <v>514</v>
      </c>
      <c r="H3194" s="86" t="str">
        <f t="shared" si="196"/>
        <v/>
      </c>
      <c r="I3194" s="77" t="str">
        <f t="shared" si="197"/>
        <v/>
      </c>
      <c r="J3194" s="77" t="str">
        <f t="shared" si="198"/>
        <v/>
      </c>
      <c r="K3194" s="77">
        <f t="shared" si="199"/>
        <v>0</v>
      </c>
    </row>
    <row r="3195" spans="1:11" s="77" customFormat="1">
      <c r="A3195" s="82">
        <v>2016</v>
      </c>
      <c r="B3195" s="82">
        <v>6094</v>
      </c>
      <c r="C3195" s="83" t="s">
        <v>503</v>
      </c>
      <c r="D3195" s="83" t="s">
        <v>504</v>
      </c>
      <c r="E3195" s="84">
        <v>191120</v>
      </c>
      <c r="F3195" s="85">
        <v>25.37</v>
      </c>
      <c r="G3195" s="84" t="s">
        <v>514</v>
      </c>
      <c r="H3195" s="86" t="str">
        <f t="shared" si="196"/>
        <v/>
      </c>
      <c r="I3195" s="77" t="str">
        <f t="shared" si="197"/>
        <v/>
      </c>
      <c r="J3195" s="77" t="str">
        <f t="shared" si="198"/>
        <v/>
      </c>
      <c r="K3195" s="77">
        <f t="shared" si="199"/>
        <v>0</v>
      </c>
    </row>
    <row r="3196" spans="1:11" s="77" customFormat="1">
      <c r="A3196" s="82">
        <v>2016</v>
      </c>
      <c r="B3196" s="82">
        <v>6094</v>
      </c>
      <c r="C3196" s="83" t="s">
        <v>503</v>
      </c>
      <c r="D3196" s="83" t="s">
        <v>504</v>
      </c>
      <c r="E3196" s="84">
        <v>15837</v>
      </c>
      <c r="F3196" s="85">
        <v>25.13</v>
      </c>
      <c r="G3196" s="84" t="s">
        <v>514</v>
      </c>
      <c r="H3196" s="86" t="str">
        <f t="shared" si="196"/>
        <v/>
      </c>
      <c r="I3196" s="77" t="str">
        <f t="shared" si="197"/>
        <v/>
      </c>
      <c r="J3196" s="77" t="str">
        <f t="shared" si="198"/>
        <v/>
      </c>
      <c r="K3196" s="77">
        <f t="shared" si="199"/>
        <v>0</v>
      </c>
    </row>
    <row r="3197" spans="1:11" s="77" customFormat="1">
      <c r="A3197" s="82">
        <v>2016</v>
      </c>
      <c r="B3197" s="82">
        <v>6095</v>
      </c>
      <c r="C3197" s="83" t="s">
        <v>513</v>
      </c>
      <c r="D3197" s="83" t="s">
        <v>504</v>
      </c>
      <c r="E3197" s="84">
        <v>18244</v>
      </c>
      <c r="F3197" s="85">
        <v>17.756</v>
      </c>
      <c r="G3197" s="84">
        <v>189.8</v>
      </c>
      <c r="H3197" s="86">
        <f t="shared" si="196"/>
        <v>614839.00067200011</v>
      </c>
      <c r="I3197" s="77">
        <f t="shared" si="197"/>
        <v>18244</v>
      </c>
      <c r="J3197" s="77">
        <f t="shared" si="198"/>
        <v>323940.46399999998</v>
      </c>
      <c r="K3197" s="77">
        <f t="shared" si="199"/>
        <v>0</v>
      </c>
    </row>
    <row r="3198" spans="1:11" s="77" customFormat="1">
      <c r="A3198" s="82">
        <v>2016</v>
      </c>
      <c r="B3198" s="82">
        <v>6095</v>
      </c>
      <c r="C3198" s="83" t="s">
        <v>513</v>
      </c>
      <c r="D3198" s="83" t="s">
        <v>504</v>
      </c>
      <c r="E3198" s="84">
        <v>18146</v>
      </c>
      <c r="F3198" s="85">
        <v>17.16</v>
      </c>
      <c r="G3198" s="84">
        <v>221.2</v>
      </c>
      <c r="H3198" s="86">
        <f t="shared" si="196"/>
        <v>688784.41631999984</v>
      </c>
      <c r="I3198" s="77">
        <f t="shared" si="197"/>
        <v>18146</v>
      </c>
      <c r="J3198" s="77">
        <f t="shared" si="198"/>
        <v>311385.36</v>
      </c>
      <c r="K3198" s="77">
        <f t="shared" si="199"/>
        <v>0</v>
      </c>
    </row>
    <row r="3199" spans="1:11" s="77" customFormat="1">
      <c r="A3199" s="82">
        <v>2016</v>
      </c>
      <c r="B3199" s="82">
        <v>6095</v>
      </c>
      <c r="C3199" s="83" t="s">
        <v>513</v>
      </c>
      <c r="D3199" s="83" t="s">
        <v>504</v>
      </c>
      <c r="E3199" s="84">
        <v>18170</v>
      </c>
      <c r="F3199" s="85">
        <v>17.170000000000002</v>
      </c>
      <c r="G3199" s="84">
        <v>222.3</v>
      </c>
      <c r="H3199" s="86">
        <f t="shared" si="196"/>
        <v>693529.09470000025</v>
      </c>
      <c r="I3199" s="77">
        <f t="shared" si="197"/>
        <v>18170</v>
      </c>
      <c r="J3199" s="77">
        <f t="shared" si="198"/>
        <v>311978.90000000002</v>
      </c>
      <c r="K3199" s="77">
        <f t="shared" si="199"/>
        <v>0</v>
      </c>
    </row>
    <row r="3200" spans="1:11" s="77" customFormat="1">
      <c r="A3200" s="82">
        <v>2016</v>
      </c>
      <c r="B3200" s="82">
        <v>6096</v>
      </c>
      <c r="C3200" s="83" t="s">
        <v>513</v>
      </c>
      <c r="D3200" s="83" t="s">
        <v>504</v>
      </c>
      <c r="E3200" s="84">
        <v>405663</v>
      </c>
      <c r="F3200" s="85">
        <v>16.72</v>
      </c>
      <c r="G3200" s="84">
        <v>136.1</v>
      </c>
      <c r="H3200" s="86">
        <f t="shared" si="196"/>
        <v>9231234.7749600001</v>
      </c>
      <c r="I3200" s="77">
        <f t="shared" si="197"/>
        <v>405663</v>
      </c>
      <c r="J3200" s="77">
        <f t="shared" si="198"/>
        <v>6782685.3599999994</v>
      </c>
      <c r="K3200" s="77">
        <f t="shared" si="199"/>
        <v>0</v>
      </c>
    </row>
    <row r="3201" spans="1:11" s="77" customFormat="1">
      <c r="A3201" s="82">
        <v>2016</v>
      </c>
      <c r="B3201" s="82">
        <v>6098</v>
      </c>
      <c r="C3201" s="83" t="s">
        <v>513</v>
      </c>
      <c r="D3201" s="83" t="s">
        <v>504</v>
      </c>
      <c r="E3201" s="84">
        <v>28505</v>
      </c>
      <c r="F3201" s="85">
        <v>16.391999999999999</v>
      </c>
      <c r="G3201" s="84">
        <v>226.6</v>
      </c>
      <c r="H3201" s="86">
        <f t="shared" si="196"/>
        <v>1058797.4733599999</v>
      </c>
      <c r="I3201" s="77">
        <f t="shared" si="197"/>
        <v>28505</v>
      </c>
      <c r="J3201" s="77">
        <f t="shared" si="198"/>
        <v>467253.95999999996</v>
      </c>
      <c r="K3201" s="77">
        <f t="shared" si="199"/>
        <v>0</v>
      </c>
    </row>
    <row r="3202" spans="1:11" s="77" customFormat="1">
      <c r="A3202" s="82">
        <v>2016</v>
      </c>
      <c r="B3202" s="82">
        <v>6098</v>
      </c>
      <c r="C3202" s="83" t="s">
        <v>513</v>
      </c>
      <c r="D3202" s="83" t="s">
        <v>504</v>
      </c>
      <c r="E3202" s="84">
        <v>14148</v>
      </c>
      <c r="F3202" s="85">
        <v>16.576000000000001</v>
      </c>
      <c r="G3202" s="84">
        <v>219.9</v>
      </c>
      <c r="H3202" s="86">
        <f t="shared" si="196"/>
        <v>515703.42835199996</v>
      </c>
      <c r="I3202" s="77">
        <f t="shared" si="197"/>
        <v>14148</v>
      </c>
      <c r="J3202" s="77">
        <f t="shared" si="198"/>
        <v>234517.24800000002</v>
      </c>
      <c r="K3202" s="77">
        <f t="shared" si="199"/>
        <v>0</v>
      </c>
    </row>
    <row r="3203" spans="1:11" s="77" customFormat="1">
      <c r="A3203" s="82">
        <v>2016</v>
      </c>
      <c r="B3203" s="82">
        <v>6098</v>
      </c>
      <c r="C3203" s="83" t="s">
        <v>513</v>
      </c>
      <c r="D3203" s="83" t="s">
        <v>504</v>
      </c>
      <c r="E3203" s="84">
        <v>14193</v>
      </c>
      <c r="F3203" s="85">
        <v>16.524000000000001</v>
      </c>
      <c r="G3203" s="84">
        <v>220.6</v>
      </c>
      <c r="H3203" s="86">
        <f t="shared" si="196"/>
        <v>517362.44119200006</v>
      </c>
      <c r="I3203" s="77">
        <f t="shared" si="197"/>
        <v>14193</v>
      </c>
      <c r="J3203" s="77">
        <f t="shared" si="198"/>
        <v>234525.13200000001</v>
      </c>
      <c r="K3203" s="77">
        <f t="shared" si="199"/>
        <v>0</v>
      </c>
    </row>
    <row r="3204" spans="1:11" s="77" customFormat="1">
      <c r="A3204" s="82">
        <v>2016</v>
      </c>
      <c r="B3204" s="82">
        <v>6098</v>
      </c>
      <c r="C3204" s="83" t="s">
        <v>513</v>
      </c>
      <c r="D3204" s="83" t="s">
        <v>504</v>
      </c>
      <c r="E3204" s="84">
        <v>28369</v>
      </c>
      <c r="F3204" s="85">
        <v>16.315999999999999</v>
      </c>
      <c r="G3204" s="84">
        <v>222.9</v>
      </c>
      <c r="H3204" s="86">
        <f t="shared" si="196"/>
        <v>1031734.118316</v>
      </c>
      <c r="I3204" s="77">
        <f t="shared" si="197"/>
        <v>28369</v>
      </c>
      <c r="J3204" s="77">
        <f t="shared" si="198"/>
        <v>462868.60399999999</v>
      </c>
      <c r="K3204" s="77">
        <f t="shared" si="199"/>
        <v>0</v>
      </c>
    </row>
    <row r="3205" spans="1:11" s="77" customFormat="1">
      <c r="A3205" s="82">
        <v>2016</v>
      </c>
      <c r="B3205" s="82">
        <v>6101</v>
      </c>
      <c r="C3205" s="83" t="s">
        <v>513</v>
      </c>
      <c r="D3205" s="83" t="s">
        <v>504</v>
      </c>
      <c r="E3205" s="84">
        <v>79295</v>
      </c>
      <c r="F3205" s="85">
        <v>16</v>
      </c>
      <c r="G3205" s="84">
        <v>107.4</v>
      </c>
      <c r="H3205" s="86">
        <f t="shared" si="196"/>
        <v>1362605.28</v>
      </c>
      <c r="I3205" s="77">
        <f t="shared" si="197"/>
        <v>79295</v>
      </c>
      <c r="J3205" s="77">
        <f t="shared" si="198"/>
        <v>1268720</v>
      </c>
      <c r="K3205" s="77">
        <f t="shared" si="199"/>
        <v>0</v>
      </c>
    </row>
    <row r="3206" spans="1:11" s="77" customFormat="1">
      <c r="A3206" s="82">
        <v>2016</v>
      </c>
      <c r="B3206" s="82">
        <v>6113</v>
      </c>
      <c r="C3206" s="83" t="s">
        <v>503</v>
      </c>
      <c r="D3206" s="83" t="s">
        <v>504</v>
      </c>
      <c r="E3206" s="84">
        <v>98237</v>
      </c>
      <c r="F3206" s="85">
        <v>23.22</v>
      </c>
      <c r="G3206" s="84">
        <v>362.9</v>
      </c>
      <c r="H3206" s="86">
        <f t="shared" si="196"/>
        <v>8277978.1350599984</v>
      </c>
      <c r="I3206" s="77">
        <f t="shared" si="197"/>
        <v>98237</v>
      </c>
      <c r="J3206" s="77">
        <f t="shared" si="198"/>
        <v>2281063.1399999997</v>
      </c>
      <c r="K3206" s="77">
        <f t="shared" si="199"/>
        <v>0</v>
      </c>
    </row>
    <row r="3207" spans="1:11" s="77" customFormat="1">
      <c r="A3207" s="82">
        <v>2016</v>
      </c>
      <c r="B3207" s="82">
        <v>6113</v>
      </c>
      <c r="C3207" s="83" t="s">
        <v>503</v>
      </c>
      <c r="D3207" s="83" t="s">
        <v>504</v>
      </c>
      <c r="E3207" s="84">
        <v>157484</v>
      </c>
      <c r="F3207" s="85">
        <v>22.978000000000002</v>
      </c>
      <c r="G3207" s="84">
        <v>211.4</v>
      </c>
      <c r="H3207" s="86">
        <f t="shared" ref="H3207:H3270" si="200">IF(I3207="","",G3207/100*F3207*E3207)</f>
        <v>7649862.7821279997</v>
      </c>
      <c r="I3207" s="77">
        <f t="shared" ref="I3207:I3270" si="201">IF(OR(G3207=".",F3207=".",E3207="."),"",E3207)</f>
        <v>157484</v>
      </c>
      <c r="J3207" s="77">
        <f t="shared" ref="J3207:J3270" si="202">IF(I3207="","",F3207*I3207)</f>
        <v>3618667.3520000004</v>
      </c>
      <c r="K3207" s="77">
        <f t="shared" ref="K3207:K3270" si="203">IF(C3207="LIG",1,0)</f>
        <v>0</v>
      </c>
    </row>
    <row r="3208" spans="1:11" s="77" customFormat="1">
      <c r="A3208" s="82">
        <v>2016</v>
      </c>
      <c r="B3208" s="82">
        <v>6113</v>
      </c>
      <c r="C3208" s="83" t="s">
        <v>503</v>
      </c>
      <c r="D3208" s="83" t="s">
        <v>504</v>
      </c>
      <c r="E3208" s="84">
        <v>165003</v>
      </c>
      <c r="F3208" s="85">
        <v>22.542000000000002</v>
      </c>
      <c r="G3208" s="84">
        <v>192.2</v>
      </c>
      <c r="H3208" s="86">
        <f t="shared" si="200"/>
        <v>7148874.4371720003</v>
      </c>
      <c r="I3208" s="77">
        <f t="shared" si="201"/>
        <v>165003</v>
      </c>
      <c r="J3208" s="77">
        <f t="shared" si="202"/>
        <v>3719497.6260000002</v>
      </c>
      <c r="K3208" s="77">
        <f t="shared" si="203"/>
        <v>0</v>
      </c>
    </row>
    <row r="3209" spans="1:11" s="77" customFormat="1">
      <c r="A3209" s="82">
        <v>2016</v>
      </c>
      <c r="B3209" s="82">
        <v>6113</v>
      </c>
      <c r="C3209" s="83" t="s">
        <v>503</v>
      </c>
      <c r="D3209" s="83" t="s">
        <v>504</v>
      </c>
      <c r="E3209" s="84">
        <v>35235</v>
      </c>
      <c r="F3209" s="85">
        <v>23.196000000000002</v>
      </c>
      <c r="G3209" s="84">
        <v>187.2</v>
      </c>
      <c r="H3209" s="86">
        <f t="shared" si="200"/>
        <v>1530006.3043200001</v>
      </c>
      <c r="I3209" s="77">
        <f t="shared" si="201"/>
        <v>35235</v>
      </c>
      <c r="J3209" s="77">
        <f t="shared" si="202"/>
        <v>817311.06</v>
      </c>
      <c r="K3209" s="77">
        <f t="shared" si="203"/>
        <v>0</v>
      </c>
    </row>
    <row r="3210" spans="1:11" s="77" customFormat="1">
      <c r="A3210" s="82">
        <v>2016</v>
      </c>
      <c r="B3210" s="82">
        <v>6113</v>
      </c>
      <c r="C3210" s="83" t="s">
        <v>503</v>
      </c>
      <c r="D3210" s="83" t="s">
        <v>504</v>
      </c>
      <c r="E3210" s="84">
        <v>27905</v>
      </c>
      <c r="F3210" s="85">
        <v>21.972000000000001</v>
      </c>
      <c r="G3210" s="84">
        <v>193.7</v>
      </c>
      <c r="H3210" s="86">
        <f t="shared" si="200"/>
        <v>1187630.2144200001</v>
      </c>
      <c r="I3210" s="77">
        <f t="shared" si="201"/>
        <v>27905</v>
      </c>
      <c r="J3210" s="77">
        <f t="shared" si="202"/>
        <v>613128.66</v>
      </c>
      <c r="K3210" s="77">
        <f t="shared" si="203"/>
        <v>0</v>
      </c>
    </row>
    <row r="3211" spans="1:11" s="77" customFormat="1">
      <c r="A3211" s="82">
        <v>2016</v>
      </c>
      <c r="B3211" s="82">
        <v>6136</v>
      </c>
      <c r="C3211" s="83" t="s">
        <v>513</v>
      </c>
      <c r="D3211" s="83" t="s">
        <v>504</v>
      </c>
      <c r="E3211" s="84">
        <v>59858</v>
      </c>
      <c r="F3211" s="85">
        <v>16.327999999999999</v>
      </c>
      <c r="G3211" s="84">
        <v>209.1</v>
      </c>
      <c r="H3211" s="86">
        <f t="shared" si="200"/>
        <v>2043662.7375839998</v>
      </c>
      <c r="I3211" s="77">
        <f t="shared" si="201"/>
        <v>59858</v>
      </c>
      <c r="J3211" s="77">
        <f t="shared" si="202"/>
        <v>977361.424</v>
      </c>
      <c r="K3211" s="77">
        <f t="shared" si="203"/>
        <v>0</v>
      </c>
    </row>
    <row r="3212" spans="1:11" s="77" customFormat="1">
      <c r="A3212" s="82">
        <v>2016</v>
      </c>
      <c r="B3212" s="82">
        <v>6137</v>
      </c>
      <c r="C3212" s="83" t="s">
        <v>503</v>
      </c>
      <c r="D3212" s="83" t="s">
        <v>504</v>
      </c>
      <c r="E3212" s="84">
        <v>70754</v>
      </c>
      <c r="F3212" s="85">
        <v>22.922999999999998</v>
      </c>
      <c r="G3212" s="84">
        <v>228.7</v>
      </c>
      <c r="H3212" s="86">
        <f t="shared" si="200"/>
        <v>3709271.4453539993</v>
      </c>
      <c r="I3212" s="77">
        <f t="shared" si="201"/>
        <v>70754</v>
      </c>
      <c r="J3212" s="77">
        <f t="shared" si="202"/>
        <v>1621893.9419999998</v>
      </c>
      <c r="K3212" s="77">
        <f t="shared" si="203"/>
        <v>0</v>
      </c>
    </row>
    <row r="3213" spans="1:11" s="77" customFormat="1">
      <c r="A3213" s="82">
        <v>2016</v>
      </c>
      <c r="B3213" s="82">
        <v>6139</v>
      </c>
      <c r="C3213" s="83" t="s">
        <v>513</v>
      </c>
      <c r="D3213" s="83" t="s">
        <v>504</v>
      </c>
      <c r="E3213" s="84">
        <v>60249</v>
      </c>
      <c r="F3213" s="85">
        <v>17.356000000000002</v>
      </c>
      <c r="G3213" s="84">
        <v>200.3</v>
      </c>
      <c r="H3213" s="86">
        <f t="shared" si="200"/>
        <v>2094500.332932</v>
      </c>
      <c r="I3213" s="77">
        <f t="shared" si="201"/>
        <v>60249</v>
      </c>
      <c r="J3213" s="77">
        <f t="shared" si="202"/>
        <v>1045681.6440000001</v>
      </c>
      <c r="K3213" s="77">
        <f t="shared" si="203"/>
        <v>0</v>
      </c>
    </row>
    <row r="3214" spans="1:11" s="77" customFormat="1">
      <c r="A3214" s="82">
        <v>2016</v>
      </c>
      <c r="B3214" s="82">
        <v>6139</v>
      </c>
      <c r="C3214" s="83" t="s">
        <v>513</v>
      </c>
      <c r="D3214" s="83" t="s">
        <v>504</v>
      </c>
      <c r="E3214" s="84">
        <v>14962</v>
      </c>
      <c r="F3214" s="85">
        <v>17.239999999999998</v>
      </c>
      <c r="G3214" s="84">
        <v>193.2</v>
      </c>
      <c r="H3214" s="86">
        <f t="shared" si="200"/>
        <v>498349.50815999997</v>
      </c>
      <c r="I3214" s="77">
        <f t="shared" si="201"/>
        <v>14962</v>
      </c>
      <c r="J3214" s="77">
        <f t="shared" si="202"/>
        <v>257944.87999999998</v>
      </c>
      <c r="K3214" s="77">
        <f t="shared" si="203"/>
        <v>0</v>
      </c>
    </row>
    <row r="3215" spans="1:11" s="77" customFormat="1">
      <c r="A3215" s="82">
        <v>2016</v>
      </c>
      <c r="B3215" s="82">
        <v>6146</v>
      </c>
      <c r="C3215" s="83" t="s">
        <v>512</v>
      </c>
      <c r="D3215" s="83" t="s">
        <v>504</v>
      </c>
      <c r="E3215" s="84">
        <v>234458</v>
      </c>
      <c r="F3215" s="85">
        <v>13.79</v>
      </c>
      <c r="G3215" s="84" t="s">
        <v>514</v>
      </c>
      <c r="H3215" s="86" t="str">
        <f t="shared" si="200"/>
        <v/>
      </c>
      <c r="I3215" s="77" t="str">
        <f t="shared" si="201"/>
        <v/>
      </c>
      <c r="J3215" s="77" t="str">
        <f t="shared" si="202"/>
        <v/>
      </c>
      <c r="K3215" s="77">
        <f t="shared" si="203"/>
        <v>1</v>
      </c>
    </row>
    <row r="3216" spans="1:11" s="77" customFormat="1">
      <c r="A3216" s="82">
        <v>2016</v>
      </c>
      <c r="B3216" s="82">
        <v>6155</v>
      </c>
      <c r="C3216" s="83" t="s">
        <v>513</v>
      </c>
      <c r="D3216" s="83" t="s">
        <v>504</v>
      </c>
      <c r="E3216" s="84">
        <v>380381</v>
      </c>
      <c r="F3216" s="85">
        <v>17.079999999999998</v>
      </c>
      <c r="G3216" s="84">
        <v>206.4</v>
      </c>
      <c r="H3216" s="86">
        <f t="shared" si="200"/>
        <v>13409617.038719999</v>
      </c>
      <c r="I3216" s="77">
        <f t="shared" si="201"/>
        <v>380381</v>
      </c>
      <c r="J3216" s="77">
        <f t="shared" si="202"/>
        <v>6496907.4799999995</v>
      </c>
      <c r="K3216" s="77">
        <f t="shared" si="203"/>
        <v>0</v>
      </c>
    </row>
    <row r="3217" spans="1:11" s="77" customFormat="1">
      <c r="A3217" s="82">
        <v>2016</v>
      </c>
      <c r="B3217" s="82">
        <v>6155</v>
      </c>
      <c r="C3217" s="83" t="s">
        <v>513</v>
      </c>
      <c r="D3217" s="83" t="s">
        <v>504</v>
      </c>
      <c r="E3217" s="84">
        <v>15933</v>
      </c>
      <c r="F3217" s="85">
        <v>18.11</v>
      </c>
      <c r="G3217" s="84">
        <v>203.6</v>
      </c>
      <c r="H3217" s="86">
        <f t="shared" si="200"/>
        <v>587480.93868000002</v>
      </c>
      <c r="I3217" s="77">
        <f t="shared" si="201"/>
        <v>15933</v>
      </c>
      <c r="J3217" s="77">
        <f t="shared" si="202"/>
        <v>288546.63</v>
      </c>
      <c r="K3217" s="77">
        <f t="shared" si="203"/>
        <v>0</v>
      </c>
    </row>
    <row r="3218" spans="1:11" s="77" customFormat="1">
      <c r="A3218" s="82">
        <v>2016</v>
      </c>
      <c r="B3218" s="82">
        <v>6165</v>
      </c>
      <c r="C3218" s="83" t="s">
        <v>503</v>
      </c>
      <c r="D3218" s="83" t="s">
        <v>504</v>
      </c>
      <c r="E3218" s="84">
        <v>54781</v>
      </c>
      <c r="F3218" s="85">
        <v>23.68</v>
      </c>
      <c r="G3218" s="84">
        <v>186.5</v>
      </c>
      <c r="H3218" s="86">
        <f t="shared" si="200"/>
        <v>2419304.2591999997</v>
      </c>
      <c r="I3218" s="77">
        <f t="shared" si="201"/>
        <v>54781</v>
      </c>
      <c r="J3218" s="77">
        <f t="shared" si="202"/>
        <v>1297214.08</v>
      </c>
      <c r="K3218" s="77">
        <f t="shared" si="203"/>
        <v>0</v>
      </c>
    </row>
    <row r="3219" spans="1:11" s="77" customFormat="1">
      <c r="A3219" s="82">
        <v>2016</v>
      </c>
      <c r="B3219" s="82">
        <v>6165</v>
      </c>
      <c r="C3219" s="83" t="s">
        <v>503</v>
      </c>
      <c r="D3219" s="83" t="s">
        <v>504</v>
      </c>
      <c r="E3219" s="84">
        <v>260823</v>
      </c>
      <c r="F3219" s="85">
        <v>22.1</v>
      </c>
      <c r="G3219" s="84">
        <v>177.1</v>
      </c>
      <c r="H3219" s="86">
        <f t="shared" si="200"/>
        <v>10208377.4793</v>
      </c>
      <c r="I3219" s="77">
        <f t="shared" si="201"/>
        <v>260823</v>
      </c>
      <c r="J3219" s="77">
        <f t="shared" si="202"/>
        <v>5764188.3000000007</v>
      </c>
      <c r="K3219" s="77">
        <f t="shared" si="203"/>
        <v>0</v>
      </c>
    </row>
    <row r="3220" spans="1:11" s="77" customFormat="1">
      <c r="A3220" s="82">
        <v>2016</v>
      </c>
      <c r="B3220" s="82">
        <v>6166</v>
      </c>
      <c r="C3220" s="83" t="s">
        <v>503</v>
      </c>
      <c r="D3220" s="83" t="s">
        <v>504</v>
      </c>
      <c r="E3220" s="84">
        <v>15587</v>
      </c>
      <c r="F3220" s="85">
        <v>24.175999999999998</v>
      </c>
      <c r="G3220" s="84">
        <v>252.7</v>
      </c>
      <c r="H3220" s="86">
        <f t="shared" si="200"/>
        <v>952252.72542399983</v>
      </c>
      <c r="I3220" s="77">
        <f t="shared" si="201"/>
        <v>15587</v>
      </c>
      <c r="J3220" s="77">
        <f t="shared" si="202"/>
        <v>376831.31199999998</v>
      </c>
      <c r="K3220" s="77">
        <f t="shared" si="203"/>
        <v>0</v>
      </c>
    </row>
    <row r="3221" spans="1:11" s="77" customFormat="1">
      <c r="A3221" s="82">
        <v>2016</v>
      </c>
      <c r="B3221" s="82">
        <v>6166</v>
      </c>
      <c r="C3221" s="83" t="s">
        <v>503</v>
      </c>
      <c r="D3221" s="83" t="s">
        <v>504</v>
      </c>
      <c r="E3221" s="84">
        <v>25765</v>
      </c>
      <c r="F3221" s="85">
        <v>24.416</v>
      </c>
      <c r="G3221" s="84">
        <v>295.3</v>
      </c>
      <c r="H3221" s="86">
        <f t="shared" si="200"/>
        <v>1857668.0427200003</v>
      </c>
      <c r="I3221" s="77">
        <f t="shared" si="201"/>
        <v>25765</v>
      </c>
      <c r="J3221" s="77">
        <f t="shared" si="202"/>
        <v>629078.24</v>
      </c>
      <c r="K3221" s="77">
        <f t="shared" si="203"/>
        <v>0</v>
      </c>
    </row>
    <row r="3222" spans="1:11" s="77" customFormat="1">
      <c r="A3222" s="82">
        <v>2016</v>
      </c>
      <c r="B3222" s="82">
        <v>6166</v>
      </c>
      <c r="C3222" s="83" t="s">
        <v>503</v>
      </c>
      <c r="D3222" s="83" t="s">
        <v>504</v>
      </c>
      <c r="E3222" s="84">
        <v>30333</v>
      </c>
      <c r="F3222" s="85">
        <v>24.007999999999999</v>
      </c>
      <c r="G3222" s="84">
        <v>226.6</v>
      </c>
      <c r="H3222" s="86">
        <f t="shared" si="200"/>
        <v>1650179.748624</v>
      </c>
      <c r="I3222" s="77">
        <f t="shared" si="201"/>
        <v>30333</v>
      </c>
      <c r="J3222" s="77">
        <f t="shared" si="202"/>
        <v>728234.66399999999</v>
      </c>
      <c r="K3222" s="77">
        <f t="shared" si="203"/>
        <v>0</v>
      </c>
    </row>
    <row r="3223" spans="1:11" s="77" customFormat="1">
      <c r="A3223" s="82">
        <v>2016</v>
      </c>
      <c r="B3223" s="82">
        <v>6166</v>
      </c>
      <c r="C3223" s="83" t="s">
        <v>503</v>
      </c>
      <c r="D3223" s="83" t="s">
        <v>504</v>
      </c>
      <c r="E3223" s="84">
        <v>9836</v>
      </c>
      <c r="F3223" s="85">
        <v>24.021999999999998</v>
      </c>
      <c r="G3223" s="84">
        <v>244.7</v>
      </c>
      <c r="H3223" s="86">
        <f t="shared" si="200"/>
        <v>578178.11922399991</v>
      </c>
      <c r="I3223" s="77">
        <f t="shared" si="201"/>
        <v>9836</v>
      </c>
      <c r="J3223" s="77">
        <f t="shared" si="202"/>
        <v>236280.39199999999</v>
      </c>
      <c r="K3223" s="77">
        <f t="shared" si="203"/>
        <v>0</v>
      </c>
    </row>
    <row r="3224" spans="1:11" s="77" customFormat="1">
      <c r="A3224" s="82">
        <v>2016</v>
      </c>
      <c r="B3224" s="82">
        <v>6170</v>
      </c>
      <c r="C3224" s="83" t="s">
        <v>513</v>
      </c>
      <c r="D3224" s="83" t="s">
        <v>504</v>
      </c>
      <c r="E3224" s="84">
        <v>32499</v>
      </c>
      <c r="F3224" s="85">
        <v>16.809999999999999</v>
      </c>
      <c r="G3224" s="84">
        <v>180</v>
      </c>
      <c r="H3224" s="86">
        <f t="shared" si="200"/>
        <v>983354.74199999997</v>
      </c>
      <c r="I3224" s="77">
        <f t="shared" si="201"/>
        <v>32499</v>
      </c>
      <c r="J3224" s="77">
        <f t="shared" si="202"/>
        <v>546308.18999999994</v>
      </c>
      <c r="K3224" s="77">
        <f t="shared" si="203"/>
        <v>0</v>
      </c>
    </row>
    <row r="3225" spans="1:11" s="77" customFormat="1">
      <c r="A3225" s="82">
        <v>2016</v>
      </c>
      <c r="B3225" s="82">
        <v>6170</v>
      </c>
      <c r="C3225" s="83" t="s">
        <v>513</v>
      </c>
      <c r="D3225" s="83" t="s">
        <v>504</v>
      </c>
      <c r="E3225" s="84">
        <v>32632</v>
      </c>
      <c r="F3225" s="85">
        <v>16.649999999999999</v>
      </c>
      <c r="G3225" s="84">
        <v>177.8</v>
      </c>
      <c r="H3225" s="86">
        <f t="shared" si="200"/>
        <v>966027.93839999987</v>
      </c>
      <c r="I3225" s="77">
        <f t="shared" si="201"/>
        <v>32632</v>
      </c>
      <c r="J3225" s="77">
        <f t="shared" si="202"/>
        <v>543322.79999999993</v>
      </c>
      <c r="K3225" s="77">
        <f t="shared" si="203"/>
        <v>0</v>
      </c>
    </row>
    <row r="3226" spans="1:11" s="77" customFormat="1">
      <c r="A3226" s="82">
        <v>2016</v>
      </c>
      <c r="B3226" s="82">
        <v>6170</v>
      </c>
      <c r="C3226" s="83" t="s">
        <v>513</v>
      </c>
      <c r="D3226" s="83" t="s">
        <v>504</v>
      </c>
      <c r="E3226" s="84">
        <v>81592</v>
      </c>
      <c r="F3226" s="85">
        <v>16.8</v>
      </c>
      <c r="G3226" s="84">
        <v>165.9</v>
      </c>
      <c r="H3226" s="86">
        <f t="shared" si="200"/>
        <v>2274066.9504</v>
      </c>
      <c r="I3226" s="77">
        <f t="shared" si="201"/>
        <v>81592</v>
      </c>
      <c r="J3226" s="77">
        <f t="shared" si="202"/>
        <v>1370745.6</v>
      </c>
      <c r="K3226" s="77">
        <f t="shared" si="203"/>
        <v>0</v>
      </c>
    </row>
    <row r="3227" spans="1:11" s="77" customFormat="1">
      <c r="A3227" s="82">
        <v>2016</v>
      </c>
      <c r="B3227" s="82">
        <v>6177</v>
      </c>
      <c r="C3227" s="83" t="s">
        <v>513</v>
      </c>
      <c r="D3227" s="83" t="s">
        <v>504</v>
      </c>
      <c r="E3227" s="84">
        <v>162091</v>
      </c>
      <c r="F3227" s="85">
        <v>17.7</v>
      </c>
      <c r="G3227" s="84">
        <v>236.2</v>
      </c>
      <c r="H3227" s="86">
        <f t="shared" si="200"/>
        <v>6776603.2734000003</v>
      </c>
      <c r="I3227" s="77">
        <f t="shared" si="201"/>
        <v>162091</v>
      </c>
      <c r="J3227" s="77">
        <f t="shared" si="202"/>
        <v>2869010.6999999997</v>
      </c>
      <c r="K3227" s="77">
        <f t="shared" si="203"/>
        <v>0</v>
      </c>
    </row>
    <row r="3228" spans="1:11" s="77" customFormat="1">
      <c r="A3228" s="82">
        <v>2016</v>
      </c>
      <c r="B3228" s="82">
        <v>6177</v>
      </c>
      <c r="C3228" s="83" t="s">
        <v>513</v>
      </c>
      <c r="D3228" s="83" t="s">
        <v>504</v>
      </c>
      <c r="E3228" s="84">
        <v>105335</v>
      </c>
      <c r="F3228" s="85">
        <v>18.7</v>
      </c>
      <c r="G3228" s="84">
        <v>225.4</v>
      </c>
      <c r="H3228" s="86">
        <f t="shared" si="200"/>
        <v>4439849.1830000002</v>
      </c>
      <c r="I3228" s="77">
        <f t="shared" si="201"/>
        <v>105335</v>
      </c>
      <c r="J3228" s="77">
        <f t="shared" si="202"/>
        <v>1969764.5</v>
      </c>
      <c r="K3228" s="77">
        <f t="shared" si="203"/>
        <v>0</v>
      </c>
    </row>
    <row r="3229" spans="1:11" s="77" customFormat="1">
      <c r="A3229" s="82">
        <v>2016</v>
      </c>
      <c r="B3229" s="82">
        <v>6178</v>
      </c>
      <c r="C3229" s="83" t="s">
        <v>513</v>
      </c>
      <c r="D3229" s="83" t="s">
        <v>504</v>
      </c>
      <c r="E3229" s="84">
        <v>16585</v>
      </c>
      <c r="F3229" s="85">
        <v>17.39</v>
      </c>
      <c r="G3229" s="84" t="s">
        <v>514</v>
      </c>
      <c r="H3229" s="86" t="str">
        <f t="shared" si="200"/>
        <v/>
      </c>
      <c r="I3229" s="77" t="str">
        <f t="shared" si="201"/>
        <v/>
      </c>
      <c r="J3229" s="77" t="str">
        <f t="shared" si="202"/>
        <v/>
      </c>
      <c r="K3229" s="77">
        <f t="shared" si="203"/>
        <v>0</v>
      </c>
    </row>
    <row r="3230" spans="1:11" s="77" customFormat="1">
      <c r="A3230" s="82">
        <v>2016</v>
      </c>
      <c r="B3230" s="82">
        <v>6178</v>
      </c>
      <c r="C3230" s="83" t="s">
        <v>513</v>
      </c>
      <c r="D3230" s="83" t="s">
        <v>504</v>
      </c>
      <c r="E3230" s="84">
        <v>16532</v>
      </c>
      <c r="F3230" s="85">
        <v>17.8</v>
      </c>
      <c r="G3230" s="84" t="s">
        <v>514</v>
      </c>
      <c r="H3230" s="86" t="str">
        <f t="shared" si="200"/>
        <v/>
      </c>
      <c r="I3230" s="77" t="str">
        <f t="shared" si="201"/>
        <v/>
      </c>
      <c r="J3230" s="77" t="str">
        <f t="shared" si="202"/>
        <v/>
      </c>
      <c r="K3230" s="77">
        <f t="shared" si="203"/>
        <v>0</v>
      </c>
    </row>
    <row r="3231" spans="1:11" s="77" customFormat="1">
      <c r="A3231" s="82">
        <v>2016</v>
      </c>
      <c r="B3231" s="82">
        <v>6178</v>
      </c>
      <c r="C3231" s="83" t="s">
        <v>513</v>
      </c>
      <c r="D3231" s="83" t="s">
        <v>504</v>
      </c>
      <c r="E3231" s="84">
        <v>16423</v>
      </c>
      <c r="F3231" s="85">
        <v>17.8</v>
      </c>
      <c r="G3231" s="84" t="s">
        <v>514</v>
      </c>
      <c r="H3231" s="86" t="str">
        <f t="shared" si="200"/>
        <v/>
      </c>
      <c r="I3231" s="77" t="str">
        <f t="shared" si="201"/>
        <v/>
      </c>
      <c r="J3231" s="77" t="str">
        <f t="shared" si="202"/>
        <v/>
      </c>
      <c r="K3231" s="77">
        <f t="shared" si="203"/>
        <v>0</v>
      </c>
    </row>
    <row r="3232" spans="1:11" s="77" customFormat="1">
      <c r="A3232" s="82">
        <v>2016</v>
      </c>
      <c r="B3232" s="82">
        <v>6179</v>
      </c>
      <c r="C3232" s="83" t="s">
        <v>513</v>
      </c>
      <c r="D3232" s="83" t="s">
        <v>504</v>
      </c>
      <c r="E3232" s="84">
        <v>14647</v>
      </c>
      <c r="F3232" s="85">
        <v>16.366</v>
      </c>
      <c r="G3232" s="84">
        <v>178.2</v>
      </c>
      <c r="H3232" s="86">
        <f t="shared" si="200"/>
        <v>427168.21316399996</v>
      </c>
      <c r="I3232" s="77">
        <f t="shared" si="201"/>
        <v>14647</v>
      </c>
      <c r="J3232" s="77">
        <f t="shared" si="202"/>
        <v>239712.802</v>
      </c>
      <c r="K3232" s="77">
        <f t="shared" si="203"/>
        <v>0</v>
      </c>
    </row>
    <row r="3233" spans="1:11" s="77" customFormat="1">
      <c r="A3233" s="82">
        <v>2016</v>
      </c>
      <c r="B3233" s="82">
        <v>6179</v>
      </c>
      <c r="C3233" s="83" t="s">
        <v>513</v>
      </c>
      <c r="D3233" s="83" t="s">
        <v>504</v>
      </c>
      <c r="E3233" s="84">
        <v>14650</v>
      </c>
      <c r="F3233" s="85">
        <v>16.681999999999999</v>
      </c>
      <c r="G3233" s="84">
        <v>179.9</v>
      </c>
      <c r="H3233" s="86">
        <f t="shared" si="200"/>
        <v>439659.94870000001</v>
      </c>
      <c r="I3233" s="77">
        <f t="shared" si="201"/>
        <v>14650</v>
      </c>
      <c r="J3233" s="77">
        <f t="shared" si="202"/>
        <v>244391.3</v>
      </c>
      <c r="K3233" s="77">
        <f t="shared" si="203"/>
        <v>0</v>
      </c>
    </row>
    <row r="3234" spans="1:11" s="77" customFormat="1">
      <c r="A3234" s="82">
        <v>2016</v>
      </c>
      <c r="B3234" s="82">
        <v>6179</v>
      </c>
      <c r="C3234" s="83" t="s">
        <v>513</v>
      </c>
      <c r="D3234" s="83" t="s">
        <v>504</v>
      </c>
      <c r="E3234" s="84">
        <v>29212</v>
      </c>
      <c r="F3234" s="85">
        <v>16.696000000000002</v>
      </c>
      <c r="G3234" s="84">
        <v>179.8</v>
      </c>
      <c r="H3234" s="86">
        <f t="shared" si="200"/>
        <v>876926.94649600005</v>
      </c>
      <c r="I3234" s="77">
        <f t="shared" si="201"/>
        <v>29212</v>
      </c>
      <c r="J3234" s="77">
        <f t="shared" si="202"/>
        <v>487723.55200000003</v>
      </c>
      <c r="K3234" s="77">
        <f t="shared" si="203"/>
        <v>0</v>
      </c>
    </row>
    <row r="3235" spans="1:11" s="77" customFormat="1">
      <c r="A3235" s="82">
        <v>2016</v>
      </c>
      <c r="B3235" s="82">
        <v>6179</v>
      </c>
      <c r="C3235" s="83" t="s">
        <v>513</v>
      </c>
      <c r="D3235" s="83" t="s">
        <v>504</v>
      </c>
      <c r="E3235" s="84">
        <v>43004</v>
      </c>
      <c r="F3235" s="85">
        <v>16.425000000000001</v>
      </c>
      <c r="G3235" s="84">
        <v>178.6</v>
      </c>
      <c r="H3235" s="86">
        <f t="shared" si="200"/>
        <v>1261524.4902000001</v>
      </c>
      <c r="I3235" s="77">
        <f t="shared" si="201"/>
        <v>43004</v>
      </c>
      <c r="J3235" s="77">
        <f t="shared" si="202"/>
        <v>706340.70000000007</v>
      </c>
      <c r="K3235" s="77">
        <f t="shared" si="203"/>
        <v>0</v>
      </c>
    </row>
    <row r="3236" spans="1:11" s="77" customFormat="1">
      <c r="A3236" s="82">
        <v>2016</v>
      </c>
      <c r="B3236" s="82">
        <v>6179</v>
      </c>
      <c r="C3236" s="83" t="s">
        <v>513</v>
      </c>
      <c r="D3236" s="83" t="s">
        <v>504</v>
      </c>
      <c r="E3236" s="84">
        <v>43794</v>
      </c>
      <c r="F3236" s="85">
        <v>16.754000000000001</v>
      </c>
      <c r="G3236" s="84">
        <v>162.9</v>
      </c>
      <c r="H3236" s="86">
        <f t="shared" si="200"/>
        <v>1195237.4972040001</v>
      </c>
      <c r="I3236" s="77">
        <f t="shared" si="201"/>
        <v>43794</v>
      </c>
      <c r="J3236" s="77">
        <f t="shared" si="202"/>
        <v>733724.67600000009</v>
      </c>
      <c r="K3236" s="77">
        <f t="shared" si="203"/>
        <v>0</v>
      </c>
    </row>
    <row r="3237" spans="1:11" s="77" customFormat="1">
      <c r="A3237" s="82">
        <v>2016</v>
      </c>
      <c r="B3237" s="82">
        <v>6179</v>
      </c>
      <c r="C3237" s="83" t="s">
        <v>513</v>
      </c>
      <c r="D3237" s="83" t="s">
        <v>504</v>
      </c>
      <c r="E3237" s="84">
        <v>73010</v>
      </c>
      <c r="F3237" s="85">
        <v>16.742999999999999</v>
      </c>
      <c r="G3237" s="84">
        <v>163.69999999999999</v>
      </c>
      <c r="H3237" s="86">
        <f t="shared" si="200"/>
        <v>2001079.3259099997</v>
      </c>
      <c r="I3237" s="77">
        <f t="shared" si="201"/>
        <v>73010</v>
      </c>
      <c r="J3237" s="77">
        <f t="shared" si="202"/>
        <v>1222406.43</v>
      </c>
      <c r="K3237" s="77">
        <f t="shared" si="203"/>
        <v>0</v>
      </c>
    </row>
    <row r="3238" spans="1:11" s="77" customFormat="1">
      <c r="A3238" s="82">
        <v>2016</v>
      </c>
      <c r="B3238" s="82">
        <v>6180</v>
      </c>
      <c r="C3238" s="83" t="s">
        <v>512</v>
      </c>
      <c r="D3238" s="83" t="s">
        <v>504</v>
      </c>
      <c r="E3238" s="84">
        <v>670220</v>
      </c>
      <c r="F3238" s="85">
        <v>13.56</v>
      </c>
      <c r="G3238" s="84" t="s">
        <v>514</v>
      </c>
      <c r="H3238" s="86" t="str">
        <f t="shared" si="200"/>
        <v/>
      </c>
      <c r="I3238" s="77" t="str">
        <f t="shared" si="201"/>
        <v/>
      </c>
      <c r="J3238" s="77" t="str">
        <f t="shared" si="202"/>
        <v/>
      </c>
      <c r="K3238" s="77">
        <f t="shared" si="203"/>
        <v>1</v>
      </c>
    </row>
    <row r="3239" spans="1:11" s="77" customFormat="1">
      <c r="A3239" s="82">
        <v>2016</v>
      </c>
      <c r="B3239" s="82">
        <v>6181</v>
      </c>
      <c r="C3239" s="83" t="s">
        <v>513</v>
      </c>
      <c r="D3239" s="83" t="s">
        <v>504</v>
      </c>
      <c r="E3239" s="84">
        <v>16531</v>
      </c>
      <c r="F3239" s="85">
        <v>16.776</v>
      </c>
      <c r="G3239" s="84">
        <v>222.5</v>
      </c>
      <c r="H3239" s="86">
        <f t="shared" si="200"/>
        <v>617046.0246</v>
      </c>
      <c r="I3239" s="77">
        <f t="shared" si="201"/>
        <v>16531</v>
      </c>
      <c r="J3239" s="77">
        <f t="shared" si="202"/>
        <v>277324.05599999998</v>
      </c>
      <c r="K3239" s="77">
        <f t="shared" si="203"/>
        <v>0</v>
      </c>
    </row>
    <row r="3240" spans="1:11" s="77" customFormat="1">
      <c r="A3240" s="82">
        <v>2016</v>
      </c>
      <c r="B3240" s="82">
        <v>6183</v>
      </c>
      <c r="C3240" s="83" t="s">
        <v>512</v>
      </c>
      <c r="D3240" s="83" t="s">
        <v>504</v>
      </c>
      <c r="E3240" s="84">
        <v>175779</v>
      </c>
      <c r="F3240" s="85">
        <v>10.25</v>
      </c>
      <c r="G3240" s="84">
        <v>180</v>
      </c>
      <c r="H3240" s="86">
        <f t="shared" si="200"/>
        <v>3243122.55</v>
      </c>
      <c r="I3240" s="77">
        <f t="shared" si="201"/>
        <v>175779</v>
      </c>
      <c r="J3240" s="77">
        <f t="shared" si="202"/>
        <v>1801734.75</v>
      </c>
      <c r="K3240" s="77">
        <f t="shared" si="203"/>
        <v>1</v>
      </c>
    </row>
    <row r="3241" spans="1:11" s="77" customFormat="1">
      <c r="A3241" s="82">
        <v>2016</v>
      </c>
      <c r="B3241" s="82">
        <v>6190</v>
      </c>
      <c r="C3241" s="83" t="s">
        <v>503</v>
      </c>
      <c r="D3241" s="83" t="s">
        <v>504</v>
      </c>
      <c r="E3241" s="84">
        <v>47399</v>
      </c>
      <c r="F3241" s="85">
        <v>22.36</v>
      </c>
      <c r="G3241" s="84">
        <v>207.4</v>
      </c>
      <c r="H3241" s="86">
        <f t="shared" si="200"/>
        <v>2198111.5613599997</v>
      </c>
      <c r="I3241" s="77">
        <f t="shared" si="201"/>
        <v>47399</v>
      </c>
      <c r="J3241" s="77">
        <f t="shared" si="202"/>
        <v>1059841.6399999999</v>
      </c>
      <c r="K3241" s="77">
        <f t="shared" si="203"/>
        <v>0</v>
      </c>
    </row>
    <row r="3242" spans="1:11" s="77" customFormat="1">
      <c r="A3242" s="82">
        <v>2016</v>
      </c>
      <c r="B3242" s="82">
        <v>6193</v>
      </c>
      <c r="C3242" s="83" t="s">
        <v>513</v>
      </c>
      <c r="D3242" s="83" t="s">
        <v>504</v>
      </c>
      <c r="E3242" s="84">
        <v>198662</v>
      </c>
      <c r="F3242" s="85">
        <v>17.77</v>
      </c>
      <c r="G3242" s="84">
        <v>166.8</v>
      </c>
      <c r="H3242" s="86">
        <f t="shared" si="200"/>
        <v>5888413.1983200004</v>
      </c>
      <c r="I3242" s="77">
        <f t="shared" si="201"/>
        <v>198662</v>
      </c>
      <c r="J3242" s="77">
        <f t="shared" si="202"/>
        <v>3530223.7399999998</v>
      </c>
      <c r="K3242" s="77">
        <f t="shared" si="203"/>
        <v>0</v>
      </c>
    </row>
    <row r="3243" spans="1:11" s="77" customFormat="1">
      <c r="A3243" s="82">
        <v>2016</v>
      </c>
      <c r="B3243" s="82">
        <v>6194</v>
      </c>
      <c r="C3243" s="83" t="s">
        <v>513</v>
      </c>
      <c r="D3243" s="83" t="s">
        <v>504</v>
      </c>
      <c r="E3243" s="84">
        <v>56644</v>
      </c>
      <c r="F3243" s="85">
        <v>17.773</v>
      </c>
      <c r="G3243" s="84">
        <v>184.2</v>
      </c>
      <c r="H3243" s="86">
        <f t="shared" si="200"/>
        <v>1854403.6817039999</v>
      </c>
      <c r="I3243" s="77">
        <f t="shared" si="201"/>
        <v>56644</v>
      </c>
      <c r="J3243" s="77">
        <f t="shared" si="202"/>
        <v>1006733.812</v>
      </c>
      <c r="K3243" s="77">
        <f t="shared" si="203"/>
        <v>0</v>
      </c>
    </row>
    <row r="3244" spans="1:11" s="77" customFormat="1">
      <c r="A3244" s="82">
        <v>2016</v>
      </c>
      <c r="B3244" s="82">
        <v>6195</v>
      </c>
      <c r="C3244" s="83" t="s">
        <v>513</v>
      </c>
      <c r="D3244" s="83" t="s">
        <v>504</v>
      </c>
      <c r="E3244" s="84">
        <v>94065</v>
      </c>
      <c r="F3244" s="85">
        <v>17.760000000000002</v>
      </c>
      <c r="G3244" s="84">
        <v>197</v>
      </c>
      <c r="H3244" s="86">
        <f t="shared" si="200"/>
        <v>3291070.9680000003</v>
      </c>
      <c r="I3244" s="77">
        <f t="shared" si="201"/>
        <v>94065</v>
      </c>
      <c r="J3244" s="77">
        <f t="shared" si="202"/>
        <v>1670594.4000000001</v>
      </c>
      <c r="K3244" s="77">
        <f t="shared" si="203"/>
        <v>0</v>
      </c>
    </row>
    <row r="3245" spans="1:11" s="77" customFormat="1">
      <c r="A3245" s="82">
        <v>2016</v>
      </c>
      <c r="B3245" s="82">
        <v>6195</v>
      </c>
      <c r="C3245" s="83" t="s">
        <v>513</v>
      </c>
      <c r="D3245" s="83" t="s">
        <v>504</v>
      </c>
      <c r="E3245" s="84">
        <v>30141</v>
      </c>
      <c r="F3245" s="85">
        <v>17.782</v>
      </c>
      <c r="G3245" s="84">
        <v>176.2</v>
      </c>
      <c r="H3245" s="86">
        <f t="shared" si="200"/>
        <v>944374.31564399984</v>
      </c>
      <c r="I3245" s="77">
        <f t="shared" si="201"/>
        <v>30141</v>
      </c>
      <c r="J3245" s="77">
        <f t="shared" si="202"/>
        <v>535967.26199999999</v>
      </c>
      <c r="K3245" s="77">
        <f t="shared" si="203"/>
        <v>0</v>
      </c>
    </row>
    <row r="3246" spans="1:11" s="77" customFormat="1">
      <c r="A3246" s="82">
        <v>2016</v>
      </c>
      <c r="B3246" s="82">
        <v>6204</v>
      </c>
      <c r="C3246" s="83" t="s">
        <v>513</v>
      </c>
      <c r="D3246" s="83" t="s">
        <v>504</v>
      </c>
      <c r="E3246" s="84">
        <v>106579</v>
      </c>
      <c r="F3246" s="85">
        <v>18.047999999999998</v>
      </c>
      <c r="G3246" s="84">
        <v>104.8</v>
      </c>
      <c r="H3246" s="86">
        <f t="shared" si="200"/>
        <v>2015867.6060159998</v>
      </c>
      <c r="I3246" s="77">
        <f t="shared" si="201"/>
        <v>106579</v>
      </c>
      <c r="J3246" s="77">
        <f t="shared" si="202"/>
        <v>1923537.7919999999</v>
      </c>
      <c r="K3246" s="77">
        <f t="shared" si="203"/>
        <v>0</v>
      </c>
    </row>
    <row r="3247" spans="1:11" s="77" customFormat="1">
      <c r="A3247" s="82">
        <v>2016</v>
      </c>
      <c r="B3247" s="82">
        <v>6204</v>
      </c>
      <c r="C3247" s="83" t="s">
        <v>513</v>
      </c>
      <c r="D3247" s="83" t="s">
        <v>504</v>
      </c>
      <c r="E3247" s="84">
        <v>198664</v>
      </c>
      <c r="F3247" s="85">
        <v>17.681999999999999</v>
      </c>
      <c r="G3247" s="84">
        <v>111.7</v>
      </c>
      <c r="H3247" s="86">
        <f t="shared" si="200"/>
        <v>3923771.7392159998</v>
      </c>
      <c r="I3247" s="77">
        <f t="shared" si="201"/>
        <v>198664</v>
      </c>
      <c r="J3247" s="77">
        <f t="shared" si="202"/>
        <v>3512776.8479999998</v>
      </c>
      <c r="K3247" s="77">
        <f t="shared" si="203"/>
        <v>0</v>
      </c>
    </row>
    <row r="3248" spans="1:11" s="77" customFormat="1">
      <c r="A3248" s="82">
        <v>2016</v>
      </c>
      <c r="B3248" s="82">
        <v>6204</v>
      </c>
      <c r="C3248" s="83" t="s">
        <v>513</v>
      </c>
      <c r="D3248" s="83" t="s">
        <v>504</v>
      </c>
      <c r="E3248" s="84">
        <v>106465</v>
      </c>
      <c r="F3248" s="85">
        <v>17.141999999999999</v>
      </c>
      <c r="G3248" s="84">
        <v>112.3</v>
      </c>
      <c r="H3248" s="86">
        <f t="shared" si="200"/>
        <v>2049500.8626899999</v>
      </c>
      <c r="I3248" s="77">
        <f t="shared" si="201"/>
        <v>106465</v>
      </c>
      <c r="J3248" s="77">
        <f t="shared" si="202"/>
        <v>1825023.03</v>
      </c>
      <c r="K3248" s="77">
        <f t="shared" si="203"/>
        <v>0</v>
      </c>
    </row>
    <row r="3249" spans="1:11" s="77" customFormat="1">
      <c r="A3249" s="82">
        <v>2016</v>
      </c>
      <c r="B3249" s="82">
        <v>6204</v>
      </c>
      <c r="C3249" s="83" t="s">
        <v>513</v>
      </c>
      <c r="D3249" s="83" t="s">
        <v>504</v>
      </c>
      <c r="E3249" s="84">
        <v>106658</v>
      </c>
      <c r="F3249" s="85">
        <v>16.132000000000001</v>
      </c>
      <c r="G3249" s="84">
        <v>107</v>
      </c>
      <c r="H3249" s="86">
        <f t="shared" si="200"/>
        <v>1841049.33592</v>
      </c>
      <c r="I3249" s="77">
        <f t="shared" si="201"/>
        <v>106658</v>
      </c>
      <c r="J3249" s="77">
        <f t="shared" si="202"/>
        <v>1720606.8560000001</v>
      </c>
      <c r="K3249" s="77">
        <f t="shared" si="203"/>
        <v>0</v>
      </c>
    </row>
    <row r="3250" spans="1:11" s="77" customFormat="1">
      <c r="A3250" s="82">
        <v>2016</v>
      </c>
      <c r="B3250" s="82">
        <v>6213</v>
      </c>
      <c r="C3250" s="83" t="s">
        <v>503</v>
      </c>
      <c r="D3250" s="83" t="s">
        <v>504</v>
      </c>
      <c r="E3250" s="84">
        <v>101652</v>
      </c>
      <c r="F3250" s="85">
        <v>22.95</v>
      </c>
      <c r="G3250" s="84">
        <v>202.2</v>
      </c>
      <c r="H3250" s="86">
        <f t="shared" si="200"/>
        <v>4717150.894799999</v>
      </c>
      <c r="I3250" s="77">
        <f t="shared" si="201"/>
        <v>101652</v>
      </c>
      <c r="J3250" s="77">
        <f t="shared" si="202"/>
        <v>2332913.4</v>
      </c>
      <c r="K3250" s="77">
        <f t="shared" si="203"/>
        <v>0</v>
      </c>
    </row>
    <row r="3251" spans="1:11" s="77" customFormat="1">
      <c r="A3251" s="82">
        <v>2016</v>
      </c>
      <c r="B3251" s="82">
        <v>6213</v>
      </c>
      <c r="C3251" s="83" t="s">
        <v>503</v>
      </c>
      <c r="D3251" s="83" t="s">
        <v>504</v>
      </c>
      <c r="E3251" s="84">
        <v>169176</v>
      </c>
      <c r="F3251" s="85">
        <v>22.2</v>
      </c>
      <c r="G3251" s="84">
        <v>190.7</v>
      </c>
      <c r="H3251" s="86">
        <f t="shared" si="200"/>
        <v>7162133.6303999992</v>
      </c>
      <c r="I3251" s="77">
        <f t="shared" si="201"/>
        <v>169176</v>
      </c>
      <c r="J3251" s="77">
        <f t="shared" si="202"/>
        <v>3755707.1999999997</v>
      </c>
      <c r="K3251" s="77">
        <f t="shared" si="203"/>
        <v>0</v>
      </c>
    </row>
    <row r="3252" spans="1:11" s="77" customFormat="1">
      <c r="A3252" s="82">
        <v>2016</v>
      </c>
      <c r="B3252" s="82">
        <v>6250</v>
      </c>
      <c r="C3252" s="83" t="s">
        <v>503</v>
      </c>
      <c r="D3252" s="83" t="s">
        <v>504</v>
      </c>
      <c r="E3252" s="84">
        <v>23456</v>
      </c>
      <c r="F3252" s="85">
        <v>25.83</v>
      </c>
      <c r="G3252" s="84">
        <v>268.7</v>
      </c>
      <c r="H3252" s="86">
        <f t="shared" si="200"/>
        <v>1627968.6057599999</v>
      </c>
      <c r="I3252" s="77">
        <f t="shared" si="201"/>
        <v>23456</v>
      </c>
      <c r="J3252" s="77">
        <f t="shared" si="202"/>
        <v>605868.48</v>
      </c>
      <c r="K3252" s="77">
        <f t="shared" si="203"/>
        <v>0</v>
      </c>
    </row>
    <row r="3253" spans="1:11" s="77" customFormat="1">
      <c r="A3253" s="82">
        <v>2016</v>
      </c>
      <c r="B3253" s="82">
        <v>6250</v>
      </c>
      <c r="C3253" s="83" t="s">
        <v>503</v>
      </c>
      <c r="D3253" s="83" t="s">
        <v>504</v>
      </c>
      <c r="E3253" s="84">
        <v>34814</v>
      </c>
      <c r="F3253" s="85">
        <v>23.87</v>
      </c>
      <c r="G3253" s="84">
        <v>292.89999999999998</v>
      </c>
      <c r="H3253" s="86">
        <f t="shared" si="200"/>
        <v>2434028.8172199996</v>
      </c>
      <c r="I3253" s="77">
        <f t="shared" si="201"/>
        <v>34814</v>
      </c>
      <c r="J3253" s="77">
        <f t="shared" si="202"/>
        <v>831010.18</v>
      </c>
      <c r="K3253" s="77">
        <f t="shared" si="203"/>
        <v>0</v>
      </c>
    </row>
    <row r="3254" spans="1:11" s="77" customFormat="1">
      <c r="A3254" s="82">
        <v>2016</v>
      </c>
      <c r="B3254" s="82">
        <v>6250</v>
      </c>
      <c r="C3254" s="83" t="s">
        <v>503</v>
      </c>
      <c r="D3254" s="83" t="s">
        <v>504</v>
      </c>
      <c r="E3254" s="84">
        <v>38544</v>
      </c>
      <c r="F3254" s="85">
        <v>25.37</v>
      </c>
      <c r="G3254" s="84">
        <v>287.2</v>
      </c>
      <c r="H3254" s="86">
        <f t="shared" si="200"/>
        <v>2808417.5961600002</v>
      </c>
      <c r="I3254" s="77">
        <f t="shared" si="201"/>
        <v>38544</v>
      </c>
      <c r="J3254" s="77">
        <f t="shared" si="202"/>
        <v>977861.28</v>
      </c>
      <c r="K3254" s="77">
        <f t="shared" si="203"/>
        <v>0</v>
      </c>
    </row>
    <row r="3255" spans="1:11" s="77" customFormat="1">
      <c r="A3255" s="82">
        <v>2016</v>
      </c>
      <c r="B3255" s="82">
        <v>6250</v>
      </c>
      <c r="C3255" s="83" t="s">
        <v>503</v>
      </c>
      <c r="D3255" s="83" t="s">
        <v>504</v>
      </c>
      <c r="E3255" s="84">
        <v>11765</v>
      </c>
      <c r="F3255" s="85">
        <v>25.954000000000001</v>
      </c>
      <c r="G3255" s="84">
        <v>323.7</v>
      </c>
      <c r="H3255" s="86">
        <f t="shared" si="200"/>
        <v>988414.09797</v>
      </c>
      <c r="I3255" s="77">
        <f t="shared" si="201"/>
        <v>11765</v>
      </c>
      <c r="J3255" s="77">
        <f t="shared" si="202"/>
        <v>305348.81</v>
      </c>
      <c r="K3255" s="77">
        <f t="shared" si="203"/>
        <v>0</v>
      </c>
    </row>
    <row r="3256" spans="1:11" s="77" customFormat="1">
      <c r="A3256" s="82">
        <v>2016</v>
      </c>
      <c r="B3256" s="82">
        <v>6254</v>
      </c>
      <c r="C3256" s="83" t="s">
        <v>513</v>
      </c>
      <c r="D3256" s="83" t="s">
        <v>504</v>
      </c>
      <c r="E3256" s="84">
        <v>61397</v>
      </c>
      <c r="F3256" s="85">
        <v>17.63</v>
      </c>
      <c r="G3256" s="84">
        <v>182.6</v>
      </c>
      <c r="H3256" s="86">
        <f t="shared" si="200"/>
        <v>1976515.5548599996</v>
      </c>
      <c r="I3256" s="77">
        <f t="shared" si="201"/>
        <v>61397</v>
      </c>
      <c r="J3256" s="77">
        <f t="shared" si="202"/>
        <v>1082429.1099999999</v>
      </c>
      <c r="K3256" s="77">
        <f t="shared" si="203"/>
        <v>0</v>
      </c>
    </row>
    <row r="3257" spans="1:11" s="77" customFormat="1">
      <c r="A3257" s="82">
        <v>2016</v>
      </c>
      <c r="B3257" s="82">
        <v>6254</v>
      </c>
      <c r="C3257" s="83" t="s">
        <v>513</v>
      </c>
      <c r="D3257" s="83" t="s">
        <v>504</v>
      </c>
      <c r="E3257" s="84">
        <v>15352</v>
      </c>
      <c r="F3257" s="85">
        <v>16.838000000000001</v>
      </c>
      <c r="G3257" s="84">
        <v>163.80000000000001</v>
      </c>
      <c r="H3257" s="86">
        <f t="shared" si="200"/>
        <v>423418.04668800003</v>
      </c>
      <c r="I3257" s="77">
        <f t="shared" si="201"/>
        <v>15352</v>
      </c>
      <c r="J3257" s="77">
        <f t="shared" si="202"/>
        <v>258496.97600000002</v>
      </c>
      <c r="K3257" s="77">
        <f t="shared" si="203"/>
        <v>0</v>
      </c>
    </row>
    <row r="3258" spans="1:11" s="77" customFormat="1">
      <c r="A3258" s="82">
        <v>2016</v>
      </c>
      <c r="B3258" s="82">
        <v>6254</v>
      </c>
      <c r="C3258" s="83" t="s">
        <v>513</v>
      </c>
      <c r="D3258" s="83" t="s">
        <v>504</v>
      </c>
      <c r="E3258" s="84">
        <v>30668</v>
      </c>
      <c r="F3258" s="85">
        <v>17.186</v>
      </c>
      <c r="G3258" s="84">
        <v>165</v>
      </c>
      <c r="H3258" s="86">
        <f t="shared" si="200"/>
        <v>869649.40919999999</v>
      </c>
      <c r="I3258" s="77">
        <f t="shared" si="201"/>
        <v>30668</v>
      </c>
      <c r="J3258" s="77">
        <f t="shared" si="202"/>
        <v>527060.24800000002</v>
      </c>
      <c r="K3258" s="77">
        <f t="shared" si="203"/>
        <v>0</v>
      </c>
    </row>
    <row r="3259" spans="1:11" s="77" customFormat="1">
      <c r="A3259" s="82">
        <v>2016</v>
      </c>
      <c r="B3259" s="82">
        <v>6254</v>
      </c>
      <c r="C3259" s="83" t="s">
        <v>513</v>
      </c>
      <c r="D3259" s="83" t="s">
        <v>504</v>
      </c>
      <c r="E3259" s="84">
        <v>92240</v>
      </c>
      <c r="F3259" s="85">
        <v>17.89</v>
      </c>
      <c r="G3259" s="84">
        <v>182.9</v>
      </c>
      <c r="H3259" s="86">
        <f t="shared" si="200"/>
        <v>3018167.5144000002</v>
      </c>
      <c r="I3259" s="77">
        <f t="shared" si="201"/>
        <v>92240</v>
      </c>
      <c r="J3259" s="77">
        <f t="shared" si="202"/>
        <v>1650173.6</v>
      </c>
      <c r="K3259" s="77">
        <f t="shared" si="203"/>
        <v>0</v>
      </c>
    </row>
    <row r="3260" spans="1:11" s="77" customFormat="1">
      <c r="A3260" s="82">
        <v>2016</v>
      </c>
      <c r="B3260" s="82">
        <v>6257</v>
      </c>
      <c r="C3260" s="83" t="s">
        <v>513</v>
      </c>
      <c r="D3260" s="83" t="s">
        <v>504</v>
      </c>
      <c r="E3260" s="84">
        <v>95153</v>
      </c>
      <c r="F3260" s="85">
        <v>17.675999999999998</v>
      </c>
      <c r="G3260" s="84">
        <v>215.1</v>
      </c>
      <c r="H3260" s="86">
        <f t="shared" si="200"/>
        <v>3617819.4446279993</v>
      </c>
      <c r="I3260" s="77">
        <f t="shared" si="201"/>
        <v>95153</v>
      </c>
      <c r="J3260" s="77">
        <f t="shared" si="202"/>
        <v>1681924.4279999998</v>
      </c>
      <c r="K3260" s="77">
        <f t="shared" si="203"/>
        <v>0</v>
      </c>
    </row>
    <row r="3261" spans="1:11" s="77" customFormat="1">
      <c r="A3261" s="82">
        <v>2016</v>
      </c>
      <c r="B3261" s="82">
        <v>6257</v>
      </c>
      <c r="C3261" s="83" t="s">
        <v>513</v>
      </c>
      <c r="D3261" s="83" t="s">
        <v>504</v>
      </c>
      <c r="E3261" s="84">
        <v>15954</v>
      </c>
      <c r="F3261" s="85">
        <v>17.202000000000002</v>
      </c>
      <c r="G3261" s="84">
        <v>220.1</v>
      </c>
      <c r="H3261" s="86">
        <f t="shared" si="200"/>
        <v>604043.99830800004</v>
      </c>
      <c r="I3261" s="77">
        <f t="shared" si="201"/>
        <v>15954</v>
      </c>
      <c r="J3261" s="77">
        <f t="shared" si="202"/>
        <v>274440.70800000004</v>
      </c>
      <c r="K3261" s="77">
        <f t="shared" si="203"/>
        <v>0</v>
      </c>
    </row>
    <row r="3262" spans="1:11" s="77" customFormat="1">
      <c r="A3262" s="82">
        <v>2016</v>
      </c>
      <c r="B3262" s="82">
        <v>6257</v>
      </c>
      <c r="C3262" s="83" t="s">
        <v>513</v>
      </c>
      <c r="D3262" s="83" t="s">
        <v>504</v>
      </c>
      <c r="E3262" s="84">
        <v>254119</v>
      </c>
      <c r="F3262" s="85">
        <v>16.896000000000001</v>
      </c>
      <c r="G3262" s="84">
        <v>230.5</v>
      </c>
      <c r="H3262" s="86">
        <f t="shared" si="200"/>
        <v>9896735.6083200015</v>
      </c>
      <c r="I3262" s="77">
        <f t="shared" si="201"/>
        <v>254119</v>
      </c>
      <c r="J3262" s="77">
        <f t="shared" si="202"/>
        <v>4293594.6239999998</v>
      </c>
      <c r="K3262" s="77">
        <f t="shared" si="203"/>
        <v>0</v>
      </c>
    </row>
    <row r="3263" spans="1:11" s="77" customFormat="1">
      <c r="A3263" s="82">
        <v>2016</v>
      </c>
      <c r="B3263" s="82">
        <v>6257</v>
      </c>
      <c r="C3263" s="83" t="s">
        <v>513</v>
      </c>
      <c r="D3263" s="83" t="s">
        <v>504</v>
      </c>
      <c r="E3263" s="84">
        <v>79607</v>
      </c>
      <c r="F3263" s="85">
        <v>17.832000000000001</v>
      </c>
      <c r="G3263" s="84">
        <v>245.9</v>
      </c>
      <c r="H3263" s="86">
        <f t="shared" si="200"/>
        <v>3490678.4270160003</v>
      </c>
      <c r="I3263" s="77">
        <f t="shared" si="201"/>
        <v>79607</v>
      </c>
      <c r="J3263" s="77">
        <f t="shared" si="202"/>
        <v>1419552.024</v>
      </c>
      <c r="K3263" s="77">
        <f t="shared" si="203"/>
        <v>0</v>
      </c>
    </row>
    <row r="3264" spans="1:11" s="77" customFormat="1">
      <c r="A3264" s="82">
        <v>2016</v>
      </c>
      <c r="B3264" s="82">
        <v>6257</v>
      </c>
      <c r="C3264" s="83" t="s">
        <v>513</v>
      </c>
      <c r="D3264" s="83" t="s">
        <v>504</v>
      </c>
      <c r="E3264" s="84">
        <v>254772</v>
      </c>
      <c r="F3264" s="85">
        <v>17.084</v>
      </c>
      <c r="G3264" s="84">
        <v>235</v>
      </c>
      <c r="H3264" s="86">
        <f t="shared" si="200"/>
        <v>10228433.3928</v>
      </c>
      <c r="I3264" s="77">
        <f t="shared" si="201"/>
        <v>254772</v>
      </c>
      <c r="J3264" s="77">
        <f t="shared" si="202"/>
        <v>4352524.8480000002</v>
      </c>
      <c r="K3264" s="77">
        <f t="shared" si="203"/>
        <v>0</v>
      </c>
    </row>
    <row r="3265" spans="1:11" s="77" customFormat="1">
      <c r="A3265" s="82">
        <v>2016</v>
      </c>
      <c r="B3265" s="82">
        <v>6264</v>
      </c>
      <c r="C3265" s="83" t="s">
        <v>503</v>
      </c>
      <c r="D3265" s="83" t="s">
        <v>504</v>
      </c>
      <c r="E3265" s="84">
        <v>31197</v>
      </c>
      <c r="F3265" s="85">
        <v>25.975999999999999</v>
      </c>
      <c r="G3265" s="84">
        <v>161.1</v>
      </c>
      <c r="H3265" s="86">
        <f t="shared" si="200"/>
        <v>1305511.3411919998</v>
      </c>
      <c r="I3265" s="77">
        <f t="shared" si="201"/>
        <v>31197</v>
      </c>
      <c r="J3265" s="77">
        <f t="shared" si="202"/>
        <v>810373.272</v>
      </c>
      <c r="K3265" s="77">
        <f t="shared" si="203"/>
        <v>0</v>
      </c>
    </row>
    <row r="3266" spans="1:11" s="77" customFormat="1">
      <c r="A3266" s="82">
        <v>2016</v>
      </c>
      <c r="B3266" s="82">
        <v>6264</v>
      </c>
      <c r="C3266" s="83" t="s">
        <v>503</v>
      </c>
      <c r="D3266" s="83" t="s">
        <v>504</v>
      </c>
      <c r="E3266" s="84">
        <v>5995</v>
      </c>
      <c r="F3266" s="85">
        <v>26.367999999999999</v>
      </c>
      <c r="G3266" s="84">
        <v>223.9</v>
      </c>
      <c r="H3266" s="86">
        <f t="shared" si="200"/>
        <v>353932.52223999996</v>
      </c>
      <c r="I3266" s="77">
        <f t="shared" si="201"/>
        <v>5995</v>
      </c>
      <c r="J3266" s="77">
        <f t="shared" si="202"/>
        <v>158076.16</v>
      </c>
      <c r="K3266" s="77">
        <f t="shared" si="203"/>
        <v>0</v>
      </c>
    </row>
    <row r="3267" spans="1:11" s="77" customFormat="1">
      <c r="A3267" s="82">
        <v>2016</v>
      </c>
      <c r="B3267" s="82">
        <v>6264</v>
      </c>
      <c r="C3267" s="83" t="s">
        <v>503</v>
      </c>
      <c r="D3267" s="83" t="s">
        <v>504</v>
      </c>
      <c r="E3267" s="84">
        <v>23136</v>
      </c>
      <c r="F3267" s="85">
        <v>24.908000000000001</v>
      </c>
      <c r="G3267" s="84">
        <v>240.3</v>
      </c>
      <c r="H3267" s="86">
        <f t="shared" si="200"/>
        <v>1384780.3856640002</v>
      </c>
      <c r="I3267" s="77">
        <f t="shared" si="201"/>
        <v>23136</v>
      </c>
      <c r="J3267" s="77">
        <f t="shared" si="202"/>
        <v>576271.48800000001</v>
      </c>
      <c r="K3267" s="77">
        <f t="shared" si="203"/>
        <v>0</v>
      </c>
    </row>
    <row r="3268" spans="1:11" s="77" customFormat="1">
      <c r="A3268" s="82">
        <v>2016</v>
      </c>
      <c r="B3268" s="82">
        <v>6264</v>
      </c>
      <c r="C3268" s="83" t="s">
        <v>503</v>
      </c>
      <c r="D3268" s="83" t="s">
        <v>504</v>
      </c>
      <c r="E3268" s="84">
        <v>70843</v>
      </c>
      <c r="F3268" s="85">
        <v>26.302</v>
      </c>
      <c r="G3268" s="84">
        <v>222.9</v>
      </c>
      <c r="H3268" s="86">
        <f t="shared" si="200"/>
        <v>4153323.7541940003</v>
      </c>
      <c r="I3268" s="77">
        <f t="shared" si="201"/>
        <v>70843</v>
      </c>
      <c r="J3268" s="77">
        <f t="shared" si="202"/>
        <v>1863312.5859999999</v>
      </c>
      <c r="K3268" s="77">
        <f t="shared" si="203"/>
        <v>0</v>
      </c>
    </row>
    <row r="3269" spans="1:11" s="77" customFormat="1">
      <c r="A3269" s="82">
        <v>2016</v>
      </c>
      <c r="B3269" s="82">
        <v>6264</v>
      </c>
      <c r="C3269" s="83" t="s">
        <v>503</v>
      </c>
      <c r="D3269" s="83" t="s">
        <v>504</v>
      </c>
      <c r="E3269" s="84">
        <v>128581</v>
      </c>
      <c r="F3269" s="85">
        <v>24.628</v>
      </c>
      <c r="G3269" s="84">
        <v>187</v>
      </c>
      <c r="H3269" s="86">
        <f t="shared" si="200"/>
        <v>5921715.66316</v>
      </c>
      <c r="I3269" s="77">
        <f t="shared" si="201"/>
        <v>128581</v>
      </c>
      <c r="J3269" s="77">
        <f t="shared" si="202"/>
        <v>3166692.8679999998</v>
      </c>
      <c r="K3269" s="77">
        <f t="shared" si="203"/>
        <v>0</v>
      </c>
    </row>
    <row r="3270" spans="1:11" s="77" customFormat="1">
      <c r="A3270" s="82">
        <v>2016</v>
      </c>
      <c r="B3270" s="82">
        <v>6264</v>
      </c>
      <c r="C3270" s="83" t="s">
        <v>503</v>
      </c>
      <c r="D3270" s="83" t="s">
        <v>504</v>
      </c>
      <c r="E3270" s="84">
        <v>103787</v>
      </c>
      <c r="F3270" s="85">
        <v>25.123999999999999</v>
      </c>
      <c r="G3270" s="84">
        <v>230.3</v>
      </c>
      <c r="H3270" s="86">
        <f t="shared" si="200"/>
        <v>6005175.1861640001</v>
      </c>
      <c r="I3270" s="77">
        <f t="shared" si="201"/>
        <v>103787</v>
      </c>
      <c r="J3270" s="77">
        <f t="shared" si="202"/>
        <v>2607544.588</v>
      </c>
      <c r="K3270" s="77">
        <f t="shared" si="203"/>
        <v>0</v>
      </c>
    </row>
    <row r="3271" spans="1:11" s="77" customFormat="1">
      <c r="A3271" s="82">
        <v>2016</v>
      </c>
      <c r="B3271" s="82">
        <v>6288</v>
      </c>
      <c r="C3271" s="83" t="s">
        <v>512</v>
      </c>
      <c r="D3271" s="83" t="s">
        <v>504</v>
      </c>
      <c r="E3271" s="84">
        <v>2003</v>
      </c>
      <c r="F3271" s="85">
        <v>14</v>
      </c>
      <c r="G3271" s="84">
        <v>376</v>
      </c>
      <c r="H3271" s="86">
        <f t="shared" ref="H3271:H3334" si="204">IF(I3271="","",G3271/100*F3271*E3271)</f>
        <v>105437.92</v>
      </c>
      <c r="I3271" s="77">
        <f t="shared" ref="I3271:I3334" si="205">IF(OR(G3271=".",F3271=".",E3271="."),"",E3271)</f>
        <v>2003</v>
      </c>
      <c r="J3271" s="77">
        <f t="shared" ref="J3271:J3334" si="206">IF(I3271="","",F3271*I3271)</f>
        <v>28042</v>
      </c>
      <c r="K3271" s="77">
        <f t="shared" ref="K3271:K3334" si="207">IF(C3271="LIG",1,0)</f>
        <v>1</v>
      </c>
    </row>
    <row r="3272" spans="1:11" s="77" customFormat="1">
      <c r="A3272" s="82">
        <v>2016</v>
      </c>
      <c r="B3272" s="82">
        <v>6288</v>
      </c>
      <c r="C3272" s="83" t="s">
        <v>515</v>
      </c>
      <c r="D3272" s="83" t="s">
        <v>504</v>
      </c>
      <c r="E3272" s="84">
        <v>1254</v>
      </c>
      <c r="F3272" s="85">
        <v>14</v>
      </c>
      <c r="G3272" s="84">
        <v>185</v>
      </c>
      <c r="H3272" s="86">
        <f t="shared" si="204"/>
        <v>32478.600000000002</v>
      </c>
      <c r="I3272" s="77">
        <f t="shared" si="205"/>
        <v>1254</v>
      </c>
      <c r="J3272" s="77">
        <f t="shared" si="206"/>
        <v>17556</v>
      </c>
      <c r="K3272" s="77">
        <f t="shared" si="207"/>
        <v>0</v>
      </c>
    </row>
    <row r="3273" spans="1:11" s="77" customFormat="1">
      <c r="A3273" s="82">
        <v>2016</v>
      </c>
      <c r="B3273" s="82">
        <v>6469</v>
      </c>
      <c r="C3273" s="83" t="s">
        <v>512</v>
      </c>
      <c r="D3273" s="83" t="s">
        <v>504</v>
      </c>
      <c r="E3273" s="84">
        <v>354184</v>
      </c>
      <c r="F3273" s="85">
        <v>13.536</v>
      </c>
      <c r="G3273" s="84">
        <v>115.3</v>
      </c>
      <c r="H3273" s="86">
        <f t="shared" si="204"/>
        <v>5527752.5214720005</v>
      </c>
      <c r="I3273" s="77">
        <f t="shared" si="205"/>
        <v>354184</v>
      </c>
      <c r="J3273" s="77">
        <f t="shared" si="206"/>
        <v>4794234.6239999998</v>
      </c>
      <c r="K3273" s="77">
        <f t="shared" si="207"/>
        <v>1</v>
      </c>
    </row>
    <row r="3274" spans="1:11" s="77" customFormat="1">
      <c r="A3274" s="82">
        <v>2016</v>
      </c>
      <c r="B3274" s="82">
        <v>6481</v>
      </c>
      <c r="C3274" s="83" t="s">
        <v>503</v>
      </c>
      <c r="D3274" s="83" t="s">
        <v>504</v>
      </c>
      <c r="E3274" s="84">
        <v>47405</v>
      </c>
      <c r="F3274" s="85">
        <v>23.686</v>
      </c>
      <c r="G3274" s="84">
        <v>215.3</v>
      </c>
      <c r="H3274" s="86">
        <f t="shared" si="204"/>
        <v>2417463.3889899999</v>
      </c>
      <c r="I3274" s="77">
        <f t="shared" si="205"/>
        <v>47405</v>
      </c>
      <c r="J3274" s="77">
        <f t="shared" si="206"/>
        <v>1122834.83</v>
      </c>
      <c r="K3274" s="77">
        <f t="shared" si="207"/>
        <v>0</v>
      </c>
    </row>
    <row r="3275" spans="1:11" s="77" customFormat="1">
      <c r="A3275" s="82">
        <v>2016</v>
      </c>
      <c r="B3275" s="82">
        <v>6481</v>
      </c>
      <c r="C3275" s="83" t="s">
        <v>503</v>
      </c>
      <c r="D3275" s="83" t="s">
        <v>504</v>
      </c>
      <c r="E3275" s="84">
        <v>33099</v>
      </c>
      <c r="F3275" s="85">
        <v>22.472999999999999</v>
      </c>
      <c r="G3275" s="84">
        <v>215.8</v>
      </c>
      <c r="H3275" s="86">
        <f t="shared" si="204"/>
        <v>1605193.398666</v>
      </c>
      <c r="I3275" s="77">
        <f t="shared" si="205"/>
        <v>33099</v>
      </c>
      <c r="J3275" s="77">
        <f t="shared" si="206"/>
        <v>743833.82699999993</v>
      </c>
      <c r="K3275" s="77">
        <f t="shared" si="207"/>
        <v>0</v>
      </c>
    </row>
    <row r="3276" spans="1:11" s="77" customFormat="1">
      <c r="A3276" s="82">
        <v>2016</v>
      </c>
      <c r="B3276" s="82">
        <v>6481</v>
      </c>
      <c r="C3276" s="83" t="s">
        <v>503</v>
      </c>
      <c r="D3276" s="83" t="s">
        <v>504</v>
      </c>
      <c r="E3276" s="84">
        <v>24434</v>
      </c>
      <c r="F3276" s="85">
        <v>22.888999999999999</v>
      </c>
      <c r="G3276" s="84">
        <v>203.6</v>
      </c>
      <c r="H3276" s="86">
        <f t="shared" si="204"/>
        <v>1138673.365736</v>
      </c>
      <c r="I3276" s="77">
        <f t="shared" si="205"/>
        <v>24434</v>
      </c>
      <c r="J3276" s="77">
        <f t="shared" si="206"/>
        <v>559269.826</v>
      </c>
      <c r="K3276" s="77">
        <f t="shared" si="207"/>
        <v>0</v>
      </c>
    </row>
    <row r="3277" spans="1:11" s="77" customFormat="1">
      <c r="A3277" s="82">
        <v>2016</v>
      </c>
      <c r="B3277" s="82">
        <v>6481</v>
      </c>
      <c r="C3277" s="83" t="s">
        <v>503</v>
      </c>
      <c r="D3277" s="83" t="s">
        <v>504</v>
      </c>
      <c r="E3277" s="84">
        <v>45347</v>
      </c>
      <c r="F3277" s="85">
        <v>22.341000000000001</v>
      </c>
      <c r="G3277" s="84">
        <v>217.1</v>
      </c>
      <c r="H3277" s="86">
        <f t="shared" si="204"/>
        <v>2199434.2969169999</v>
      </c>
      <c r="I3277" s="77">
        <f t="shared" si="205"/>
        <v>45347</v>
      </c>
      <c r="J3277" s="77">
        <f t="shared" si="206"/>
        <v>1013097.327</v>
      </c>
      <c r="K3277" s="77">
        <f t="shared" si="207"/>
        <v>0</v>
      </c>
    </row>
    <row r="3278" spans="1:11" s="77" customFormat="1">
      <c r="A3278" s="82">
        <v>2016</v>
      </c>
      <c r="B3278" s="82">
        <v>6481</v>
      </c>
      <c r="C3278" s="83" t="s">
        <v>503</v>
      </c>
      <c r="D3278" s="83" t="s">
        <v>504</v>
      </c>
      <c r="E3278" s="84">
        <v>113948</v>
      </c>
      <c r="F3278" s="85">
        <v>21.042000000000002</v>
      </c>
      <c r="G3278" s="84">
        <v>222.7</v>
      </c>
      <c r="H3278" s="86">
        <f t="shared" si="204"/>
        <v>5339664.1282320004</v>
      </c>
      <c r="I3278" s="77">
        <f t="shared" si="205"/>
        <v>113948</v>
      </c>
      <c r="J3278" s="77">
        <f t="shared" si="206"/>
        <v>2397693.8160000001</v>
      </c>
      <c r="K3278" s="77">
        <f t="shared" si="207"/>
        <v>0</v>
      </c>
    </row>
    <row r="3279" spans="1:11" s="77" customFormat="1">
      <c r="A3279" s="82">
        <v>2016</v>
      </c>
      <c r="B3279" s="82">
        <v>6481</v>
      </c>
      <c r="C3279" s="83" t="s">
        <v>513</v>
      </c>
      <c r="D3279" s="83" t="s">
        <v>504</v>
      </c>
      <c r="E3279" s="84">
        <v>33691</v>
      </c>
      <c r="F3279" s="85">
        <v>19.655999999999999</v>
      </c>
      <c r="G3279" s="84">
        <v>211.4</v>
      </c>
      <c r="H3279" s="86">
        <f t="shared" si="204"/>
        <v>1399954.8457439998</v>
      </c>
      <c r="I3279" s="77">
        <f t="shared" si="205"/>
        <v>33691</v>
      </c>
      <c r="J3279" s="77">
        <f t="shared" si="206"/>
        <v>662230.29599999997</v>
      </c>
      <c r="K3279" s="77">
        <f t="shared" si="207"/>
        <v>0</v>
      </c>
    </row>
    <row r="3280" spans="1:11" s="77" customFormat="1">
      <c r="A3280" s="82">
        <v>2016</v>
      </c>
      <c r="B3280" s="82">
        <v>6639</v>
      </c>
      <c r="C3280" s="83" t="s">
        <v>503</v>
      </c>
      <c r="D3280" s="83" t="s">
        <v>504</v>
      </c>
      <c r="E3280" s="84">
        <v>42580</v>
      </c>
      <c r="F3280" s="85">
        <v>23.06</v>
      </c>
      <c r="G3280" s="84">
        <v>257.5</v>
      </c>
      <c r="H3280" s="86">
        <f t="shared" si="204"/>
        <v>2528379.11</v>
      </c>
      <c r="I3280" s="77">
        <f t="shared" si="205"/>
        <v>42580</v>
      </c>
      <c r="J3280" s="77">
        <f t="shared" si="206"/>
        <v>981894.79999999993</v>
      </c>
      <c r="K3280" s="77">
        <f t="shared" si="207"/>
        <v>0</v>
      </c>
    </row>
    <row r="3281" spans="1:11" s="77" customFormat="1">
      <c r="A3281" s="82">
        <v>2016</v>
      </c>
      <c r="B3281" s="82">
        <v>6639</v>
      </c>
      <c r="C3281" s="83" t="s">
        <v>503</v>
      </c>
      <c r="D3281" s="83" t="s">
        <v>504</v>
      </c>
      <c r="E3281" s="84">
        <v>36660</v>
      </c>
      <c r="F3281" s="85">
        <v>22.11</v>
      </c>
      <c r="G3281" s="84">
        <v>195.3</v>
      </c>
      <c r="H3281" s="86">
        <f t="shared" si="204"/>
        <v>1583009.2278</v>
      </c>
      <c r="I3281" s="77">
        <f t="shared" si="205"/>
        <v>36660</v>
      </c>
      <c r="J3281" s="77">
        <f t="shared" si="206"/>
        <v>810552.6</v>
      </c>
      <c r="K3281" s="77">
        <f t="shared" si="207"/>
        <v>0</v>
      </c>
    </row>
    <row r="3282" spans="1:11" s="77" customFormat="1">
      <c r="A3282" s="82">
        <v>2016</v>
      </c>
      <c r="B3282" s="82">
        <v>6641</v>
      </c>
      <c r="C3282" s="83" t="s">
        <v>513</v>
      </c>
      <c r="D3282" s="83" t="s">
        <v>504</v>
      </c>
      <c r="E3282" s="84">
        <v>163851</v>
      </c>
      <c r="F3282" s="85">
        <v>17.91</v>
      </c>
      <c r="G3282" s="84">
        <v>216.4</v>
      </c>
      <c r="H3282" s="86">
        <f t="shared" si="204"/>
        <v>6350412.5312400004</v>
      </c>
      <c r="I3282" s="77">
        <f t="shared" si="205"/>
        <v>163851</v>
      </c>
      <c r="J3282" s="77">
        <f t="shared" si="206"/>
        <v>2934571.41</v>
      </c>
      <c r="K3282" s="77">
        <f t="shared" si="207"/>
        <v>0</v>
      </c>
    </row>
    <row r="3283" spans="1:11" s="77" customFormat="1">
      <c r="A3283" s="82">
        <v>2016</v>
      </c>
      <c r="B3283" s="82">
        <v>6641</v>
      </c>
      <c r="C3283" s="83" t="s">
        <v>513</v>
      </c>
      <c r="D3283" s="83" t="s">
        <v>504</v>
      </c>
      <c r="E3283" s="84">
        <v>98284</v>
      </c>
      <c r="F3283" s="85">
        <v>16.809999999999999</v>
      </c>
      <c r="G3283" s="84">
        <v>215.1</v>
      </c>
      <c r="H3283" s="86">
        <f t="shared" si="204"/>
        <v>3553783.3400399992</v>
      </c>
      <c r="I3283" s="77">
        <f t="shared" si="205"/>
        <v>98284</v>
      </c>
      <c r="J3283" s="77">
        <f t="shared" si="206"/>
        <v>1652154.0399999998</v>
      </c>
      <c r="K3283" s="77">
        <f t="shared" si="207"/>
        <v>0</v>
      </c>
    </row>
    <row r="3284" spans="1:11" s="77" customFormat="1">
      <c r="A3284" s="82">
        <v>2016</v>
      </c>
      <c r="B3284" s="82">
        <v>6641</v>
      </c>
      <c r="C3284" s="83" t="s">
        <v>513</v>
      </c>
      <c r="D3284" s="83" t="s">
        <v>504</v>
      </c>
      <c r="E3284" s="84">
        <v>49222</v>
      </c>
      <c r="F3284" s="85">
        <v>17.72</v>
      </c>
      <c r="G3284" s="84">
        <v>219.9</v>
      </c>
      <c r="H3284" s="86">
        <f t="shared" si="204"/>
        <v>1917998.23416</v>
      </c>
      <c r="I3284" s="77">
        <f t="shared" si="205"/>
        <v>49222</v>
      </c>
      <c r="J3284" s="77">
        <f t="shared" si="206"/>
        <v>872213.84</v>
      </c>
      <c r="K3284" s="77">
        <f t="shared" si="207"/>
        <v>0</v>
      </c>
    </row>
    <row r="3285" spans="1:11" s="77" customFormat="1">
      <c r="A3285" s="82">
        <v>2016</v>
      </c>
      <c r="B3285" s="82">
        <v>6641</v>
      </c>
      <c r="C3285" s="83" t="s">
        <v>513</v>
      </c>
      <c r="D3285" s="83" t="s">
        <v>504</v>
      </c>
      <c r="E3285" s="84">
        <v>114062</v>
      </c>
      <c r="F3285" s="85">
        <v>16.73</v>
      </c>
      <c r="G3285" s="84">
        <v>209.4</v>
      </c>
      <c r="H3285" s="86">
        <f t="shared" si="204"/>
        <v>3995890.7024400001</v>
      </c>
      <c r="I3285" s="77">
        <f t="shared" si="205"/>
        <v>114062</v>
      </c>
      <c r="J3285" s="77">
        <f t="shared" si="206"/>
        <v>1908257.26</v>
      </c>
      <c r="K3285" s="77">
        <f t="shared" si="207"/>
        <v>0</v>
      </c>
    </row>
    <row r="3286" spans="1:11" s="77" customFormat="1">
      <c r="A3286" s="82">
        <v>2016</v>
      </c>
      <c r="B3286" s="82">
        <v>6648</v>
      </c>
      <c r="C3286" s="83" t="s">
        <v>512</v>
      </c>
      <c r="D3286" s="83" t="s">
        <v>504</v>
      </c>
      <c r="E3286" s="84">
        <v>469757</v>
      </c>
      <c r="F3286" s="85">
        <v>12.53</v>
      </c>
      <c r="G3286" s="84" t="s">
        <v>514</v>
      </c>
      <c r="H3286" s="86" t="str">
        <f t="shared" si="204"/>
        <v/>
      </c>
      <c r="I3286" s="77" t="str">
        <f t="shared" si="205"/>
        <v/>
      </c>
      <c r="J3286" s="77" t="str">
        <f t="shared" si="206"/>
        <v/>
      </c>
      <c r="K3286" s="77">
        <f t="shared" si="207"/>
        <v>1</v>
      </c>
    </row>
    <row r="3287" spans="1:11" s="77" customFormat="1">
      <c r="A3287" s="82">
        <v>2016</v>
      </c>
      <c r="B3287" s="82">
        <v>6664</v>
      </c>
      <c r="C3287" s="83" t="s">
        <v>513</v>
      </c>
      <c r="D3287" s="83" t="s">
        <v>504</v>
      </c>
      <c r="E3287" s="84">
        <v>32429</v>
      </c>
      <c r="F3287" s="85">
        <v>18.033000000000001</v>
      </c>
      <c r="G3287" s="84">
        <v>185.8</v>
      </c>
      <c r="H3287" s="86">
        <f t="shared" si="204"/>
        <v>1086543.8277060001</v>
      </c>
      <c r="I3287" s="77">
        <f t="shared" si="205"/>
        <v>32429</v>
      </c>
      <c r="J3287" s="77">
        <f t="shared" si="206"/>
        <v>584792.15700000001</v>
      </c>
      <c r="K3287" s="77">
        <f t="shared" si="207"/>
        <v>0</v>
      </c>
    </row>
    <row r="3288" spans="1:11" s="77" customFormat="1">
      <c r="A3288" s="82">
        <v>2016</v>
      </c>
      <c r="B3288" s="82">
        <v>6664</v>
      </c>
      <c r="C3288" s="83" t="s">
        <v>513</v>
      </c>
      <c r="D3288" s="83" t="s">
        <v>504</v>
      </c>
      <c r="E3288" s="84">
        <v>16326</v>
      </c>
      <c r="F3288" s="85">
        <v>17.792000000000002</v>
      </c>
      <c r="G3288" s="84">
        <v>187.7</v>
      </c>
      <c r="H3288" s="86">
        <f t="shared" si="204"/>
        <v>545216.30438400002</v>
      </c>
      <c r="I3288" s="77">
        <f t="shared" si="205"/>
        <v>16326</v>
      </c>
      <c r="J3288" s="77">
        <f t="shared" si="206"/>
        <v>290472.19200000004</v>
      </c>
      <c r="K3288" s="77">
        <f t="shared" si="207"/>
        <v>0</v>
      </c>
    </row>
    <row r="3289" spans="1:11" s="77" customFormat="1">
      <c r="A3289" s="82">
        <v>2016</v>
      </c>
      <c r="B3289" s="82">
        <v>6664</v>
      </c>
      <c r="C3289" s="83" t="s">
        <v>513</v>
      </c>
      <c r="D3289" s="83" t="s">
        <v>504</v>
      </c>
      <c r="E3289" s="84">
        <v>49444</v>
      </c>
      <c r="F3289" s="85">
        <v>17.962</v>
      </c>
      <c r="G3289" s="84">
        <v>177.3</v>
      </c>
      <c r="H3289" s="86">
        <f t="shared" si="204"/>
        <v>1574624.5759439999</v>
      </c>
      <c r="I3289" s="77">
        <f t="shared" si="205"/>
        <v>49444</v>
      </c>
      <c r="J3289" s="77">
        <f t="shared" si="206"/>
        <v>888113.12800000003</v>
      </c>
      <c r="K3289" s="77">
        <f t="shared" si="207"/>
        <v>0</v>
      </c>
    </row>
    <row r="3290" spans="1:11" s="77" customFormat="1">
      <c r="A3290" s="82">
        <v>2016</v>
      </c>
      <c r="B3290" s="82">
        <v>6664</v>
      </c>
      <c r="C3290" s="83" t="s">
        <v>513</v>
      </c>
      <c r="D3290" s="83" t="s">
        <v>504</v>
      </c>
      <c r="E3290" s="84">
        <v>32707</v>
      </c>
      <c r="F3290" s="85">
        <v>17.257000000000001</v>
      </c>
      <c r="G3290" s="84">
        <v>171.9</v>
      </c>
      <c r="H3290" s="86">
        <f t="shared" si="204"/>
        <v>970246.05758100015</v>
      </c>
      <c r="I3290" s="77">
        <f t="shared" si="205"/>
        <v>32707</v>
      </c>
      <c r="J3290" s="77">
        <f t="shared" si="206"/>
        <v>564424.69900000002</v>
      </c>
      <c r="K3290" s="77">
        <f t="shared" si="207"/>
        <v>0</v>
      </c>
    </row>
    <row r="3291" spans="1:11" s="77" customFormat="1">
      <c r="A3291" s="82">
        <v>2016</v>
      </c>
      <c r="B3291" s="82">
        <v>6664</v>
      </c>
      <c r="C3291" s="83" t="s">
        <v>513</v>
      </c>
      <c r="D3291" s="83" t="s">
        <v>504</v>
      </c>
      <c r="E3291" s="84">
        <v>16351</v>
      </c>
      <c r="F3291" s="85">
        <v>17.7</v>
      </c>
      <c r="G3291" s="84">
        <v>175.4</v>
      </c>
      <c r="H3291" s="86">
        <f t="shared" si="204"/>
        <v>507629.87579999998</v>
      </c>
      <c r="I3291" s="77">
        <f t="shared" si="205"/>
        <v>16351</v>
      </c>
      <c r="J3291" s="77">
        <f t="shared" si="206"/>
        <v>289412.7</v>
      </c>
      <c r="K3291" s="77">
        <f t="shared" si="207"/>
        <v>0</v>
      </c>
    </row>
    <row r="3292" spans="1:11" s="77" customFormat="1">
      <c r="A3292" s="82">
        <v>2016</v>
      </c>
      <c r="B3292" s="82">
        <v>6664</v>
      </c>
      <c r="C3292" s="83" t="s">
        <v>513</v>
      </c>
      <c r="D3292" s="83" t="s">
        <v>504</v>
      </c>
      <c r="E3292" s="84">
        <v>16259</v>
      </c>
      <c r="F3292" s="85">
        <v>17.556000000000001</v>
      </c>
      <c r="G3292" s="84">
        <v>184.3</v>
      </c>
      <c r="H3292" s="86">
        <f t="shared" si="204"/>
        <v>526071.45637200016</v>
      </c>
      <c r="I3292" s="77">
        <f t="shared" si="205"/>
        <v>16259</v>
      </c>
      <c r="J3292" s="77">
        <f t="shared" si="206"/>
        <v>285443.00400000002</v>
      </c>
      <c r="K3292" s="77">
        <f t="shared" si="207"/>
        <v>0</v>
      </c>
    </row>
    <row r="3293" spans="1:11" s="77" customFormat="1">
      <c r="A3293" s="82">
        <v>2016</v>
      </c>
      <c r="B3293" s="82">
        <v>6664</v>
      </c>
      <c r="C3293" s="83" t="s">
        <v>513</v>
      </c>
      <c r="D3293" s="83" t="s">
        <v>504</v>
      </c>
      <c r="E3293" s="84">
        <v>16317</v>
      </c>
      <c r="F3293" s="85">
        <v>17.41</v>
      </c>
      <c r="G3293" s="84">
        <v>178.2</v>
      </c>
      <c r="H3293" s="86">
        <f t="shared" si="204"/>
        <v>506228.72453999991</v>
      </c>
      <c r="I3293" s="77">
        <f t="shared" si="205"/>
        <v>16317</v>
      </c>
      <c r="J3293" s="77">
        <f t="shared" si="206"/>
        <v>284078.97000000003</v>
      </c>
      <c r="K3293" s="77">
        <f t="shared" si="207"/>
        <v>0</v>
      </c>
    </row>
    <row r="3294" spans="1:11" s="77" customFormat="1">
      <c r="A3294" s="82">
        <v>2016</v>
      </c>
      <c r="B3294" s="82">
        <v>6664</v>
      </c>
      <c r="C3294" s="83" t="s">
        <v>513</v>
      </c>
      <c r="D3294" s="83" t="s">
        <v>504</v>
      </c>
      <c r="E3294" s="84">
        <v>32858</v>
      </c>
      <c r="F3294" s="85">
        <v>17.765999999999998</v>
      </c>
      <c r="G3294" s="84">
        <v>160</v>
      </c>
      <c r="H3294" s="86">
        <f t="shared" si="204"/>
        <v>934008.36479999998</v>
      </c>
      <c r="I3294" s="77">
        <f t="shared" si="205"/>
        <v>32858</v>
      </c>
      <c r="J3294" s="77">
        <f t="shared" si="206"/>
        <v>583755.22799999989</v>
      </c>
      <c r="K3294" s="77">
        <f t="shared" si="207"/>
        <v>0</v>
      </c>
    </row>
    <row r="3295" spans="1:11" s="77" customFormat="1">
      <c r="A3295" s="82">
        <v>2016</v>
      </c>
      <c r="B3295" s="82">
        <v>6705</v>
      </c>
      <c r="C3295" s="83" t="s">
        <v>503</v>
      </c>
      <c r="D3295" s="83" t="s">
        <v>504</v>
      </c>
      <c r="E3295" s="84">
        <v>46431</v>
      </c>
      <c r="F3295" s="85">
        <v>22.96</v>
      </c>
      <c r="G3295" s="84" t="s">
        <v>514</v>
      </c>
      <c r="H3295" s="86" t="str">
        <f t="shared" si="204"/>
        <v/>
      </c>
      <c r="I3295" s="77" t="str">
        <f t="shared" si="205"/>
        <v/>
      </c>
      <c r="J3295" s="77" t="str">
        <f t="shared" si="206"/>
        <v/>
      </c>
      <c r="K3295" s="77">
        <f t="shared" si="207"/>
        <v>0</v>
      </c>
    </row>
    <row r="3296" spans="1:11" s="77" customFormat="1">
      <c r="A3296" s="82">
        <v>2016</v>
      </c>
      <c r="B3296" s="82">
        <v>6705</v>
      </c>
      <c r="C3296" s="83" t="s">
        <v>503</v>
      </c>
      <c r="D3296" s="83" t="s">
        <v>504</v>
      </c>
      <c r="E3296" s="84">
        <v>87543</v>
      </c>
      <c r="F3296" s="85">
        <v>22.46</v>
      </c>
      <c r="G3296" s="84" t="s">
        <v>514</v>
      </c>
      <c r="H3296" s="86" t="str">
        <f t="shared" si="204"/>
        <v/>
      </c>
      <c r="I3296" s="77" t="str">
        <f t="shared" si="205"/>
        <v/>
      </c>
      <c r="J3296" s="77" t="str">
        <f t="shared" si="206"/>
        <v/>
      </c>
      <c r="K3296" s="77">
        <f t="shared" si="207"/>
        <v>0</v>
      </c>
    </row>
    <row r="3297" spans="1:11" s="77" customFormat="1">
      <c r="A3297" s="82">
        <v>2016</v>
      </c>
      <c r="B3297" s="82">
        <v>6761</v>
      </c>
      <c r="C3297" s="83" t="s">
        <v>513</v>
      </c>
      <c r="D3297" s="83" t="s">
        <v>504</v>
      </c>
      <c r="E3297" s="84">
        <v>102526</v>
      </c>
      <c r="F3297" s="85">
        <v>17.702999999999999</v>
      </c>
      <c r="G3297" s="84">
        <v>131.69999999999999</v>
      </c>
      <c r="H3297" s="86">
        <f t="shared" si="204"/>
        <v>2390378.4136259998</v>
      </c>
      <c r="I3297" s="77">
        <f t="shared" si="205"/>
        <v>102526</v>
      </c>
      <c r="J3297" s="77">
        <f t="shared" si="206"/>
        <v>1815017.7779999999</v>
      </c>
      <c r="K3297" s="77">
        <f t="shared" si="207"/>
        <v>0</v>
      </c>
    </row>
    <row r="3298" spans="1:11" s="77" customFormat="1">
      <c r="A3298" s="82">
        <v>2016</v>
      </c>
      <c r="B3298" s="82">
        <v>6768</v>
      </c>
      <c r="C3298" s="83" t="s">
        <v>513</v>
      </c>
      <c r="D3298" s="83" t="s">
        <v>504</v>
      </c>
      <c r="E3298" s="84">
        <v>15865</v>
      </c>
      <c r="F3298" s="85">
        <v>17.853999999999999</v>
      </c>
      <c r="G3298" s="84">
        <v>199.5</v>
      </c>
      <c r="H3298" s="86">
        <f t="shared" si="204"/>
        <v>565091.15145</v>
      </c>
      <c r="I3298" s="77">
        <f t="shared" si="205"/>
        <v>15865</v>
      </c>
      <c r="J3298" s="77">
        <f t="shared" si="206"/>
        <v>283253.70999999996</v>
      </c>
      <c r="K3298" s="77">
        <f t="shared" si="207"/>
        <v>0</v>
      </c>
    </row>
    <row r="3299" spans="1:11" s="77" customFormat="1">
      <c r="A3299" s="82">
        <v>2016</v>
      </c>
      <c r="B3299" s="82">
        <v>6823</v>
      </c>
      <c r="C3299" s="83" t="s">
        <v>503</v>
      </c>
      <c r="D3299" s="83" t="s">
        <v>504</v>
      </c>
      <c r="E3299" s="84">
        <v>9747</v>
      </c>
      <c r="F3299" s="85">
        <v>23.02</v>
      </c>
      <c r="G3299" s="84">
        <v>257.60000000000002</v>
      </c>
      <c r="H3299" s="86">
        <f t="shared" si="204"/>
        <v>577992.42144000006</v>
      </c>
      <c r="I3299" s="77">
        <f t="shared" si="205"/>
        <v>9747</v>
      </c>
      <c r="J3299" s="77">
        <f t="shared" si="206"/>
        <v>224375.94</v>
      </c>
      <c r="K3299" s="77">
        <f t="shared" si="207"/>
        <v>0</v>
      </c>
    </row>
    <row r="3300" spans="1:11" s="77" customFormat="1">
      <c r="A3300" s="82">
        <v>2016</v>
      </c>
      <c r="B3300" s="82">
        <v>6823</v>
      </c>
      <c r="C3300" s="83" t="s">
        <v>503</v>
      </c>
      <c r="D3300" s="83" t="s">
        <v>504</v>
      </c>
      <c r="E3300" s="84">
        <v>42224</v>
      </c>
      <c r="F3300" s="85">
        <v>22.75</v>
      </c>
      <c r="G3300" s="84">
        <v>215.2</v>
      </c>
      <c r="H3300" s="86">
        <f t="shared" si="204"/>
        <v>2067202.5919999997</v>
      </c>
      <c r="I3300" s="77">
        <f t="shared" si="205"/>
        <v>42224</v>
      </c>
      <c r="J3300" s="77">
        <f t="shared" si="206"/>
        <v>960596</v>
      </c>
      <c r="K3300" s="77">
        <f t="shared" si="207"/>
        <v>0</v>
      </c>
    </row>
    <row r="3301" spans="1:11" s="77" customFormat="1">
      <c r="A3301" s="82">
        <v>2016</v>
      </c>
      <c r="B3301" s="82">
        <v>6823</v>
      </c>
      <c r="C3301" s="83" t="s">
        <v>503</v>
      </c>
      <c r="D3301" s="83" t="s">
        <v>504</v>
      </c>
      <c r="E3301" s="84">
        <v>19342</v>
      </c>
      <c r="F3301" s="85">
        <v>22.32</v>
      </c>
      <c r="G3301" s="84">
        <v>178.9</v>
      </c>
      <c r="H3301" s="86">
        <f t="shared" si="204"/>
        <v>772335.3441600001</v>
      </c>
      <c r="I3301" s="77">
        <f t="shared" si="205"/>
        <v>19342</v>
      </c>
      <c r="J3301" s="77">
        <f t="shared" si="206"/>
        <v>431713.44</v>
      </c>
      <c r="K3301" s="77">
        <f t="shared" si="207"/>
        <v>0</v>
      </c>
    </row>
    <row r="3302" spans="1:11" s="77" customFormat="1">
      <c r="A3302" s="82">
        <v>2016</v>
      </c>
      <c r="B3302" s="82">
        <v>6823</v>
      </c>
      <c r="C3302" s="83" t="s">
        <v>503</v>
      </c>
      <c r="D3302" s="83" t="s">
        <v>504</v>
      </c>
      <c r="E3302" s="84">
        <v>43115</v>
      </c>
      <c r="F3302" s="85">
        <v>23.63</v>
      </c>
      <c r="G3302" s="84">
        <v>215.7</v>
      </c>
      <c r="H3302" s="86">
        <f t="shared" si="204"/>
        <v>2197567.6696500001</v>
      </c>
      <c r="I3302" s="77">
        <f t="shared" si="205"/>
        <v>43115</v>
      </c>
      <c r="J3302" s="77">
        <f t="shared" si="206"/>
        <v>1018807.45</v>
      </c>
      <c r="K3302" s="77">
        <f t="shared" si="207"/>
        <v>0</v>
      </c>
    </row>
    <row r="3303" spans="1:11" s="77" customFormat="1">
      <c r="A3303" s="82">
        <v>2016</v>
      </c>
      <c r="B3303" s="82">
        <v>7030</v>
      </c>
      <c r="C3303" s="83" t="s">
        <v>512</v>
      </c>
      <c r="D3303" s="83" t="s">
        <v>504</v>
      </c>
      <c r="E3303" s="84">
        <v>156017</v>
      </c>
      <c r="F3303" s="85">
        <v>13.66</v>
      </c>
      <c r="G3303" s="84" t="s">
        <v>514</v>
      </c>
      <c r="H3303" s="86" t="str">
        <f t="shared" si="204"/>
        <v/>
      </c>
      <c r="I3303" s="77" t="str">
        <f t="shared" si="205"/>
        <v/>
      </c>
      <c r="J3303" s="77" t="str">
        <f t="shared" si="206"/>
        <v/>
      </c>
      <c r="K3303" s="77">
        <f t="shared" si="207"/>
        <v>1</v>
      </c>
    </row>
    <row r="3304" spans="1:11" s="77" customFormat="1">
      <c r="A3304" s="82">
        <v>2016</v>
      </c>
      <c r="B3304" s="82">
        <v>7210</v>
      </c>
      <c r="C3304" s="83" t="s">
        <v>503</v>
      </c>
      <c r="D3304" s="83" t="s">
        <v>504</v>
      </c>
      <c r="E3304" s="84">
        <v>13028</v>
      </c>
      <c r="F3304" s="85">
        <v>25.02</v>
      </c>
      <c r="G3304" s="84">
        <v>356.3</v>
      </c>
      <c r="H3304" s="86">
        <f t="shared" si="204"/>
        <v>1161397.4752799999</v>
      </c>
      <c r="I3304" s="77">
        <f t="shared" si="205"/>
        <v>13028</v>
      </c>
      <c r="J3304" s="77">
        <f t="shared" si="206"/>
        <v>325960.56</v>
      </c>
      <c r="K3304" s="77">
        <f t="shared" si="207"/>
        <v>0</v>
      </c>
    </row>
    <row r="3305" spans="1:11" s="77" customFormat="1">
      <c r="A3305" s="82">
        <v>2016</v>
      </c>
      <c r="B3305" s="82">
        <v>7210</v>
      </c>
      <c r="C3305" s="83" t="s">
        <v>503</v>
      </c>
      <c r="D3305" s="83" t="s">
        <v>504</v>
      </c>
      <c r="E3305" s="84">
        <v>26059</v>
      </c>
      <c r="F3305" s="85">
        <v>24.89</v>
      </c>
      <c r="G3305" s="84">
        <v>317.39999999999998</v>
      </c>
      <c r="H3305" s="86">
        <f t="shared" si="204"/>
        <v>2058683.41074</v>
      </c>
      <c r="I3305" s="77">
        <f t="shared" si="205"/>
        <v>26059</v>
      </c>
      <c r="J3305" s="77">
        <f t="shared" si="206"/>
        <v>648608.51</v>
      </c>
      <c r="K3305" s="77">
        <f t="shared" si="207"/>
        <v>0</v>
      </c>
    </row>
    <row r="3306" spans="1:11" s="77" customFormat="1">
      <c r="A3306" s="82">
        <v>2016</v>
      </c>
      <c r="B3306" s="82">
        <v>7210</v>
      </c>
      <c r="C3306" s="83" t="s">
        <v>503</v>
      </c>
      <c r="D3306" s="83" t="s">
        <v>504</v>
      </c>
      <c r="E3306" s="84">
        <v>13104</v>
      </c>
      <c r="F3306" s="85">
        <v>24.69</v>
      </c>
      <c r="G3306" s="84">
        <v>317.7</v>
      </c>
      <c r="H3306" s="86">
        <f t="shared" si="204"/>
        <v>1027879.4635200001</v>
      </c>
      <c r="I3306" s="77">
        <f t="shared" si="205"/>
        <v>13104</v>
      </c>
      <c r="J3306" s="77">
        <f t="shared" si="206"/>
        <v>323537.76</v>
      </c>
      <c r="K3306" s="77">
        <f t="shared" si="207"/>
        <v>0</v>
      </c>
    </row>
    <row r="3307" spans="1:11" s="77" customFormat="1">
      <c r="A3307" s="82">
        <v>2016</v>
      </c>
      <c r="B3307" s="82">
        <v>7210</v>
      </c>
      <c r="C3307" s="83" t="s">
        <v>503</v>
      </c>
      <c r="D3307" s="83" t="s">
        <v>504</v>
      </c>
      <c r="E3307" s="84">
        <v>12829</v>
      </c>
      <c r="F3307" s="85">
        <v>24.46</v>
      </c>
      <c r="G3307" s="84">
        <v>260.7</v>
      </c>
      <c r="H3307" s="86">
        <f t="shared" si="204"/>
        <v>818069.6653799999</v>
      </c>
      <c r="I3307" s="77">
        <f t="shared" si="205"/>
        <v>12829</v>
      </c>
      <c r="J3307" s="77">
        <f t="shared" si="206"/>
        <v>313797.34000000003</v>
      </c>
      <c r="K3307" s="77">
        <f t="shared" si="207"/>
        <v>0</v>
      </c>
    </row>
    <row r="3308" spans="1:11" s="77" customFormat="1">
      <c r="A3308" s="82">
        <v>2016</v>
      </c>
      <c r="B3308" s="82">
        <v>7213</v>
      </c>
      <c r="C3308" s="83" t="s">
        <v>503</v>
      </c>
      <c r="D3308" s="83" t="s">
        <v>504</v>
      </c>
      <c r="E3308" s="84">
        <v>44138</v>
      </c>
      <c r="F3308" s="85">
        <v>25.497</v>
      </c>
      <c r="G3308" s="84">
        <v>231</v>
      </c>
      <c r="H3308" s="86">
        <f t="shared" si="204"/>
        <v>2599643.0136600002</v>
      </c>
      <c r="I3308" s="77">
        <f t="shared" si="205"/>
        <v>44138</v>
      </c>
      <c r="J3308" s="77">
        <f t="shared" si="206"/>
        <v>1125386.5859999999</v>
      </c>
      <c r="K3308" s="77">
        <f t="shared" si="207"/>
        <v>0</v>
      </c>
    </row>
    <row r="3309" spans="1:11" s="77" customFormat="1">
      <c r="A3309" s="82">
        <v>2016</v>
      </c>
      <c r="B3309" s="82">
        <v>7213</v>
      </c>
      <c r="C3309" s="83" t="s">
        <v>503</v>
      </c>
      <c r="D3309" s="83" t="s">
        <v>504</v>
      </c>
      <c r="E3309" s="84">
        <v>23869</v>
      </c>
      <c r="F3309" s="85">
        <v>25.276</v>
      </c>
      <c r="G3309" s="84">
        <v>333.9</v>
      </c>
      <c r="H3309" s="86">
        <f t="shared" si="204"/>
        <v>2014461.5861159998</v>
      </c>
      <c r="I3309" s="77">
        <f t="shared" si="205"/>
        <v>23869</v>
      </c>
      <c r="J3309" s="77">
        <f t="shared" si="206"/>
        <v>603312.84400000004</v>
      </c>
      <c r="K3309" s="77">
        <f t="shared" si="207"/>
        <v>0</v>
      </c>
    </row>
    <row r="3310" spans="1:11" s="77" customFormat="1">
      <c r="A3310" s="82">
        <v>2016</v>
      </c>
      <c r="B3310" s="82">
        <v>7213</v>
      </c>
      <c r="C3310" s="83" t="s">
        <v>503</v>
      </c>
      <c r="D3310" s="83" t="s">
        <v>504</v>
      </c>
      <c r="E3310" s="84">
        <v>11740</v>
      </c>
      <c r="F3310" s="85">
        <v>25.044</v>
      </c>
      <c r="G3310" s="84">
        <v>295.7</v>
      </c>
      <c r="H3310" s="86">
        <f t="shared" si="204"/>
        <v>869406.96792000008</v>
      </c>
      <c r="I3310" s="77">
        <f t="shared" si="205"/>
        <v>11740</v>
      </c>
      <c r="J3310" s="77">
        <f t="shared" si="206"/>
        <v>294016.56</v>
      </c>
      <c r="K3310" s="77">
        <f t="shared" si="207"/>
        <v>0</v>
      </c>
    </row>
    <row r="3311" spans="1:11" s="77" customFormat="1">
      <c r="A3311" s="82">
        <v>2016</v>
      </c>
      <c r="B3311" s="82">
        <v>7213</v>
      </c>
      <c r="C3311" s="83" t="s">
        <v>503</v>
      </c>
      <c r="D3311" s="83" t="s">
        <v>504</v>
      </c>
      <c r="E3311" s="84">
        <v>11909</v>
      </c>
      <c r="F3311" s="85">
        <v>25.265999999999998</v>
      </c>
      <c r="G3311" s="84">
        <v>243</v>
      </c>
      <c r="H3311" s="86">
        <f t="shared" si="204"/>
        <v>731169.48942</v>
      </c>
      <c r="I3311" s="77">
        <f t="shared" si="205"/>
        <v>11909</v>
      </c>
      <c r="J3311" s="77">
        <f t="shared" si="206"/>
        <v>300892.79399999999</v>
      </c>
      <c r="K3311" s="77">
        <f t="shared" si="207"/>
        <v>0</v>
      </c>
    </row>
    <row r="3312" spans="1:11" s="77" customFormat="1">
      <c r="A3312" s="82">
        <v>2016</v>
      </c>
      <c r="B3312" s="82">
        <v>7213</v>
      </c>
      <c r="C3312" s="83" t="s">
        <v>503</v>
      </c>
      <c r="D3312" s="83" t="s">
        <v>504</v>
      </c>
      <c r="E3312" s="84">
        <v>25175</v>
      </c>
      <c r="F3312" s="85">
        <v>24.259</v>
      </c>
      <c r="G3312" s="84">
        <v>318.5</v>
      </c>
      <c r="H3312" s="86">
        <f t="shared" si="204"/>
        <v>1945144.2351250001</v>
      </c>
      <c r="I3312" s="77">
        <f t="shared" si="205"/>
        <v>25175</v>
      </c>
      <c r="J3312" s="77">
        <f t="shared" si="206"/>
        <v>610720.32499999995</v>
      </c>
      <c r="K3312" s="77">
        <f t="shared" si="207"/>
        <v>0</v>
      </c>
    </row>
    <row r="3313" spans="1:11" s="77" customFormat="1">
      <c r="A3313" s="82">
        <v>2016</v>
      </c>
      <c r="B3313" s="82">
        <v>7213</v>
      </c>
      <c r="C3313" s="83" t="s">
        <v>503</v>
      </c>
      <c r="D3313" s="83" t="s">
        <v>504</v>
      </c>
      <c r="E3313" s="84">
        <v>34210</v>
      </c>
      <c r="F3313" s="85">
        <v>25.82</v>
      </c>
      <c r="G3313" s="84">
        <v>328.4</v>
      </c>
      <c r="H3313" s="86">
        <f t="shared" si="204"/>
        <v>2900764.4247999997</v>
      </c>
      <c r="I3313" s="77">
        <f t="shared" si="205"/>
        <v>34210</v>
      </c>
      <c r="J3313" s="77">
        <f t="shared" si="206"/>
        <v>883302.2</v>
      </c>
      <c r="K3313" s="77">
        <f t="shared" si="207"/>
        <v>0</v>
      </c>
    </row>
    <row r="3314" spans="1:11" s="77" customFormat="1">
      <c r="A3314" s="82">
        <v>2016</v>
      </c>
      <c r="B3314" s="82">
        <v>7213</v>
      </c>
      <c r="C3314" s="83" t="s">
        <v>503</v>
      </c>
      <c r="D3314" s="83" t="s">
        <v>504</v>
      </c>
      <c r="E3314" s="84">
        <v>34903</v>
      </c>
      <c r="F3314" s="85">
        <v>24.72</v>
      </c>
      <c r="G3314" s="84">
        <v>256</v>
      </c>
      <c r="H3314" s="86">
        <f t="shared" si="204"/>
        <v>2208773.5296</v>
      </c>
      <c r="I3314" s="77">
        <f t="shared" si="205"/>
        <v>34903</v>
      </c>
      <c r="J3314" s="77">
        <f t="shared" si="206"/>
        <v>862802.15999999992</v>
      </c>
      <c r="K3314" s="77">
        <f t="shared" si="207"/>
        <v>0</v>
      </c>
    </row>
    <row r="3315" spans="1:11" s="77" customFormat="1">
      <c r="A3315" s="82">
        <v>2016</v>
      </c>
      <c r="B3315" s="82">
        <v>7213</v>
      </c>
      <c r="C3315" s="83" t="s">
        <v>503</v>
      </c>
      <c r="D3315" s="83" t="s">
        <v>504</v>
      </c>
      <c r="E3315" s="84">
        <v>10968</v>
      </c>
      <c r="F3315" s="85">
        <v>25.431999999999999</v>
      </c>
      <c r="G3315" s="84">
        <v>245.6</v>
      </c>
      <c r="H3315" s="86">
        <f t="shared" si="204"/>
        <v>685072.160256</v>
      </c>
      <c r="I3315" s="77">
        <f t="shared" si="205"/>
        <v>10968</v>
      </c>
      <c r="J3315" s="77">
        <f t="shared" si="206"/>
        <v>278938.17599999998</v>
      </c>
      <c r="K3315" s="77">
        <f t="shared" si="207"/>
        <v>0</v>
      </c>
    </row>
    <row r="3316" spans="1:11" s="77" customFormat="1">
      <c r="A3316" s="82">
        <v>2016</v>
      </c>
      <c r="B3316" s="82">
        <v>7213</v>
      </c>
      <c r="C3316" s="83" t="s">
        <v>503</v>
      </c>
      <c r="D3316" s="83" t="s">
        <v>504</v>
      </c>
      <c r="E3316" s="84">
        <v>11935</v>
      </c>
      <c r="F3316" s="85">
        <v>24.542000000000002</v>
      </c>
      <c r="G3316" s="84">
        <v>212.5</v>
      </c>
      <c r="H3316" s="86">
        <f t="shared" si="204"/>
        <v>622431.1362500001</v>
      </c>
      <c r="I3316" s="77">
        <f t="shared" si="205"/>
        <v>11935</v>
      </c>
      <c r="J3316" s="77">
        <f t="shared" si="206"/>
        <v>292908.77</v>
      </c>
      <c r="K3316" s="77">
        <f t="shared" si="207"/>
        <v>0</v>
      </c>
    </row>
    <row r="3317" spans="1:11" s="77" customFormat="1">
      <c r="A3317" s="82">
        <v>2016</v>
      </c>
      <c r="B3317" s="82">
        <v>7343</v>
      </c>
      <c r="C3317" s="83" t="s">
        <v>513</v>
      </c>
      <c r="D3317" s="83" t="s">
        <v>504</v>
      </c>
      <c r="E3317" s="84">
        <v>17808</v>
      </c>
      <c r="F3317" s="85">
        <v>17.568000000000001</v>
      </c>
      <c r="G3317" s="84">
        <v>182.2</v>
      </c>
      <c r="H3317" s="86">
        <f t="shared" si="204"/>
        <v>570014.41996800003</v>
      </c>
      <c r="I3317" s="77">
        <f t="shared" si="205"/>
        <v>17808</v>
      </c>
      <c r="J3317" s="77">
        <f t="shared" si="206"/>
        <v>312850.94400000002</v>
      </c>
      <c r="K3317" s="77">
        <f t="shared" si="207"/>
        <v>0</v>
      </c>
    </row>
    <row r="3318" spans="1:11" s="77" customFormat="1">
      <c r="A3318" s="82">
        <v>2016</v>
      </c>
      <c r="B3318" s="82">
        <v>7343</v>
      </c>
      <c r="C3318" s="83" t="s">
        <v>513</v>
      </c>
      <c r="D3318" s="83" t="s">
        <v>504</v>
      </c>
      <c r="E3318" s="84">
        <v>35337</v>
      </c>
      <c r="F3318" s="85">
        <v>17.577999999999999</v>
      </c>
      <c r="G3318" s="84">
        <v>167.1</v>
      </c>
      <c r="H3318" s="86">
        <f t="shared" si="204"/>
        <v>1037947.976406</v>
      </c>
      <c r="I3318" s="77">
        <f t="shared" si="205"/>
        <v>35337</v>
      </c>
      <c r="J3318" s="77">
        <f t="shared" si="206"/>
        <v>621153.78599999996</v>
      </c>
      <c r="K3318" s="77">
        <f t="shared" si="207"/>
        <v>0</v>
      </c>
    </row>
    <row r="3319" spans="1:11" s="77" customFormat="1">
      <c r="A3319" s="82">
        <v>2016</v>
      </c>
      <c r="B3319" s="82">
        <v>7343</v>
      </c>
      <c r="C3319" s="83" t="s">
        <v>513</v>
      </c>
      <c r="D3319" s="83" t="s">
        <v>504</v>
      </c>
      <c r="E3319" s="84">
        <v>17309</v>
      </c>
      <c r="F3319" s="85">
        <v>17.172000000000001</v>
      </c>
      <c r="G3319" s="84">
        <v>162.1</v>
      </c>
      <c r="H3319" s="86">
        <f t="shared" si="204"/>
        <v>481810.069908</v>
      </c>
      <c r="I3319" s="77">
        <f t="shared" si="205"/>
        <v>17309</v>
      </c>
      <c r="J3319" s="77">
        <f t="shared" si="206"/>
        <v>297230.14799999999</v>
      </c>
      <c r="K3319" s="77">
        <f t="shared" si="207"/>
        <v>0</v>
      </c>
    </row>
    <row r="3320" spans="1:11" s="77" customFormat="1">
      <c r="A3320" s="82">
        <v>2016</v>
      </c>
      <c r="B3320" s="82">
        <v>7343</v>
      </c>
      <c r="C3320" s="83" t="s">
        <v>513</v>
      </c>
      <c r="D3320" s="83" t="s">
        <v>504</v>
      </c>
      <c r="E3320" s="84">
        <v>17702</v>
      </c>
      <c r="F3320" s="85">
        <v>17.815999999999999</v>
      </c>
      <c r="G3320" s="84">
        <v>169.5</v>
      </c>
      <c r="H3320" s="86">
        <f t="shared" si="204"/>
        <v>534567.12023999996</v>
      </c>
      <c r="I3320" s="77">
        <f t="shared" si="205"/>
        <v>17702</v>
      </c>
      <c r="J3320" s="77">
        <f t="shared" si="206"/>
        <v>315378.83199999999</v>
      </c>
      <c r="K3320" s="77">
        <f t="shared" si="207"/>
        <v>0</v>
      </c>
    </row>
    <row r="3321" spans="1:11" s="77" customFormat="1">
      <c r="A3321" s="82">
        <v>2016</v>
      </c>
      <c r="B3321" s="82">
        <v>7343</v>
      </c>
      <c r="C3321" s="83" t="s">
        <v>513</v>
      </c>
      <c r="D3321" s="83" t="s">
        <v>504</v>
      </c>
      <c r="E3321" s="84">
        <v>17700</v>
      </c>
      <c r="F3321" s="85">
        <v>17.838000000000001</v>
      </c>
      <c r="G3321" s="84">
        <v>147.19999999999999</v>
      </c>
      <c r="H3321" s="86">
        <f t="shared" si="204"/>
        <v>464758.38720000006</v>
      </c>
      <c r="I3321" s="77">
        <f t="shared" si="205"/>
        <v>17700</v>
      </c>
      <c r="J3321" s="77">
        <f t="shared" si="206"/>
        <v>315732.60000000003</v>
      </c>
      <c r="K3321" s="77">
        <f t="shared" si="207"/>
        <v>0</v>
      </c>
    </row>
    <row r="3322" spans="1:11" s="77" customFormat="1">
      <c r="A3322" s="82">
        <v>2016</v>
      </c>
      <c r="B3322" s="82">
        <v>7343</v>
      </c>
      <c r="C3322" s="83" t="s">
        <v>513</v>
      </c>
      <c r="D3322" s="83" t="s">
        <v>504</v>
      </c>
      <c r="E3322" s="84">
        <v>17745</v>
      </c>
      <c r="F3322" s="85">
        <v>17.783999999999999</v>
      </c>
      <c r="G3322" s="84">
        <v>153.80000000000001</v>
      </c>
      <c r="H3322" s="86">
        <f t="shared" si="204"/>
        <v>485357.54904000001</v>
      </c>
      <c r="I3322" s="77">
        <f t="shared" si="205"/>
        <v>17745</v>
      </c>
      <c r="J3322" s="77">
        <f t="shared" si="206"/>
        <v>315577.07999999996</v>
      </c>
      <c r="K3322" s="77">
        <f t="shared" si="207"/>
        <v>0</v>
      </c>
    </row>
    <row r="3323" spans="1:11" s="77" customFormat="1">
      <c r="A3323" s="82">
        <v>2016</v>
      </c>
      <c r="B3323" s="82">
        <v>7737</v>
      </c>
      <c r="C3323" s="83" t="s">
        <v>503</v>
      </c>
      <c r="D3323" s="83" t="s">
        <v>504</v>
      </c>
      <c r="E3323" s="84">
        <v>8726</v>
      </c>
      <c r="F3323" s="85">
        <v>26.044</v>
      </c>
      <c r="G3323" s="84">
        <v>336.3</v>
      </c>
      <c r="H3323" s="86">
        <f t="shared" si="204"/>
        <v>764275.19167199999</v>
      </c>
      <c r="I3323" s="77">
        <f t="shared" si="205"/>
        <v>8726</v>
      </c>
      <c r="J3323" s="77">
        <f t="shared" si="206"/>
        <v>227259.94400000002</v>
      </c>
      <c r="K3323" s="77">
        <f t="shared" si="207"/>
        <v>0</v>
      </c>
    </row>
    <row r="3324" spans="1:11" s="77" customFormat="1">
      <c r="A3324" s="82">
        <v>2016</v>
      </c>
      <c r="B3324" s="82">
        <v>7790</v>
      </c>
      <c r="C3324" s="83" t="s">
        <v>503</v>
      </c>
      <c r="D3324" s="83" t="s">
        <v>504</v>
      </c>
      <c r="E3324" s="84">
        <v>147547</v>
      </c>
      <c r="F3324" s="85">
        <v>18.2</v>
      </c>
      <c r="G3324" s="84">
        <v>206</v>
      </c>
      <c r="H3324" s="86">
        <f t="shared" si="204"/>
        <v>5531832.1239999998</v>
      </c>
      <c r="I3324" s="77">
        <f t="shared" si="205"/>
        <v>147547</v>
      </c>
      <c r="J3324" s="77">
        <f t="shared" si="206"/>
        <v>2685355.4</v>
      </c>
      <c r="K3324" s="77">
        <f t="shared" si="207"/>
        <v>0</v>
      </c>
    </row>
    <row r="3325" spans="1:11" s="77" customFormat="1">
      <c r="A3325" s="82">
        <v>2016</v>
      </c>
      <c r="B3325" s="82">
        <v>7902</v>
      </c>
      <c r="C3325" s="83" t="s">
        <v>512</v>
      </c>
      <c r="D3325" s="83" t="s">
        <v>504</v>
      </c>
      <c r="E3325" s="84">
        <v>373741</v>
      </c>
      <c r="F3325" s="85">
        <v>13.064</v>
      </c>
      <c r="G3325" s="84">
        <v>282.3</v>
      </c>
      <c r="H3325" s="86">
        <f t="shared" si="204"/>
        <v>13783445.492952</v>
      </c>
      <c r="I3325" s="77">
        <f t="shared" si="205"/>
        <v>373741</v>
      </c>
      <c r="J3325" s="77">
        <f t="shared" si="206"/>
        <v>4882552.4239999996</v>
      </c>
      <c r="K3325" s="77">
        <f t="shared" si="207"/>
        <v>1</v>
      </c>
    </row>
    <row r="3326" spans="1:11" s="77" customFormat="1">
      <c r="A3326" s="82">
        <v>2016</v>
      </c>
      <c r="B3326" s="82">
        <v>8023</v>
      </c>
      <c r="C3326" s="83" t="s">
        <v>513</v>
      </c>
      <c r="D3326" s="83" t="s">
        <v>504</v>
      </c>
      <c r="E3326" s="84">
        <v>41935</v>
      </c>
      <c r="F3326" s="85">
        <v>16.768000000000001</v>
      </c>
      <c r="G3326" s="84">
        <v>241.1</v>
      </c>
      <c r="H3326" s="86">
        <f t="shared" si="204"/>
        <v>1695333.4188800002</v>
      </c>
      <c r="I3326" s="77">
        <f t="shared" si="205"/>
        <v>41935</v>
      </c>
      <c r="J3326" s="77">
        <f t="shared" si="206"/>
        <v>703166.08000000007</v>
      </c>
      <c r="K3326" s="77">
        <f t="shared" si="207"/>
        <v>0</v>
      </c>
    </row>
    <row r="3327" spans="1:11" s="77" customFormat="1">
      <c r="A3327" s="82">
        <v>2016</v>
      </c>
      <c r="B3327" s="82">
        <v>8023</v>
      </c>
      <c r="C3327" s="83" t="s">
        <v>513</v>
      </c>
      <c r="D3327" s="83" t="s">
        <v>504</v>
      </c>
      <c r="E3327" s="84">
        <v>14012</v>
      </c>
      <c r="F3327" s="85">
        <v>17.745999999999999</v>
      </c>
      <c r="G3327" s="84">
        <v>246.7</v>
      </c>
      <c r="H3327" s="86">
        <f t="shared" si="204"/>
        <v>613436.70058399998</v>
      </c>
      <c r="I3327" s="77">
        <f t="shared" si="205"/>
        <v>14012</v>
      </c>
      <c r="J3327" s="77">
        <f t="shared" si="206"/>
        <v>248656.95199999999</v>
      </c>
      <c r="K3327" s="77">
        <f t="shared" si="207"/>
        <v>0</v>
      </c>
    </row>
    <row r="3328" spans="1:11" s="77" customFormat="1">
      <c r="A3328" s="82">
        <v>2016</v>
      </c>
      <c r="B3328" s="82">
        <v>8023</v>
      </c>
      <c r="C3328" s="83" t="s">
        <v>513</v>
      </c>
      <c r="D3328" s="83" t="s">
        <v>504</v>
      </c>
      <c r="E3328" s="84">
        <v>13851</v>
      </c>
      <c r="F3328" s="85">
        <v>18.082000000000001</v>
      </c>
      <c r="G3328" s="84">
        <v>246.3</v>
      </c>
      <c r="H3328" s="86">
        <f t="shared" si="204"/>
        <v>616867.66506600007</v>
      </c>
      <c r="I3328" s="77">
        <f t="shared" si="205"/>
        <v>13851</v>
      </c>
      <c r="J3328" s="77">
        <f t="shared" si="206"/>
        <v>250453.78200000001</v>
      </c>
      <c r="K3328" s="77">
        <f t="shared" si="207"/>
        <v>0</v>
      </c>
    </row>
    <row r="3329" spans="1:11" s="77" customFormat="1">
      <c r="A3329" s="82">
        <v>2016</v>
      </c>
      <c r="B3329" s="82">
        <v>8023</v>
      </c>
      <c r="C3329" s="83" t="s">
        <v>513</v>
      </c>
      <c r="D3329" s="83" t="s">
        <v>504</v>
      </c>
      <c r="E3329" s="84">
        <v>27704</v>
      </c>
      <c r="F3329" s="85">
        <v>17.876000000000001</v>
      </c>
      <c r="G3329" s="84">
        <v>247.4</v>
      </c>
      <c r="H3329" s="86">
        <f t="shared" si="204"/>
        <v>1225215.6056960002</v>
      </c>
      <c r="I3329" s="77">
        <f t="shared" si="205"/>
        <v>27704</v>
      </c>
      <c r="J3329" s="77">
        <f t="shared" si="206"/>
        <v>495236.70400000003</v>
      </c>
      <c r="K3329" s="77">
        <f t="shared" si="207"/>
        <v>0</v>
      </c>
    </row>
    <row r="3330" spans="1:11" s="77" customFormat="1">
      <c r="A3330" s="82">
        <v>2016</v>
      </c>
      <c r="B3330" s="82">
        <v>8042</v>
      </c>
      <c r="C3330" s="83" t="s">
        <v>503</v>
      </c>
      <c r="D3330" s="83" t="s">
        <v>504</v>
      </c>
      <c r="E3330" s="84">
        <v>1417</v>
      </c>
      <c r="F3330" s="85">
        <v>26.01</v>
      </c>
      <c r="G3330" s="84">
        <v>400.3</v>
      </c>
      <c r="H3330" s="86">
        <f t="shared" si="204"/>
        <v>147535.24851</v>
      </c>
      <c r="I3330" s="77">
        <f t="shared" si="205"/>
        <v>1417</v>
      </c>
      <c r="J3330" s="77">
        <f t="shared" si="206"/>
        <v>36856.170000000006</v>
      </c>
      <c r="K3330" s="77">
        <f t="shared" si="207"/>
        <v>0</v>
      </c>
    </row>
    <row r="3331" spans="1:11" s="77" customFormat="1">
      <c r="A3331" s="82">
        <v>2016</v>
      </c>
      <c r="B3331" s="82">
        <v>8042</v>
      </c>
      <c r="C3331" s="83" t="s">
        <v>503</v>
      </c>
      <c r="D3331" s="83" t="s">
        <v>504</v>
      </c>
      <c r="E3331" s="84">
        <v>12366</v>
      </c>
      <c r="F3331" s="85">
        <v>25.75</v>
      </c>
      <c r="G3331" s="84">
        <v>288.60000000000002</v>
      </c>
      <c r="H3331" s="86">
        <f t="shared" si="204"/>
        <v>918973.10700000008</v>
      </c>
      <c r="I3331" s="77">
        <f t="shared" si="205"/>
        <v>12366</v>
      </c>
      <c r="J3331" s="77">
        <f t="shared" si="206"/>
        <v>318424.5</v>
      </c>
      <c r="K3331" s="77">
        <f t="shared" si="207"/>
        <v>0</v>
      </c>
    </row>
    <row r="3332" spans="1:11" s="77" customFormat="1">
      <c r="A3332" s="82">
        <v>2016</v>
      </c>
      <c r="B3332" s="82">
        <v>8042</v>
      </c>
      <c r="C3332" s="83" t="s">
        <v>503</v>
      </c>
      <c r="D3332" s="83" t="s">
        <v>504</v>
      </c>
      <c r="E3332" s="84">
        <v>1338</v>
      </c>
      <c r="F3332" s="85">
        <v>24.66</v>
      </c>
      <c r="G3332" s="84">
        <v>303.7</v>
      </c>
      <c r="H3332" s="86">
        <f t="shared" si="204"/>
        <v>100206.05796000001</v>
      </c>
      <c r="I3332" s="77">
        <f t="shared" si="205"/>
        <v>1338</v>
      </c>
      <c r="J3332" s="77">
        <f t="shared" si="206"/>
        <v>32995.08</v>
      </c>
      <c r="K3332" s="77">
        <f t="shared" si="207"/>
        <v>0</v>
      </c>
    </row>
    <row r="3333" spans="1:11" s="77" customFormat="1">
      <c r="A3333" s="82">
        <v>2016</v>
      </c>
      <c r="B3333" s="82">
        <v>8042</v>
      </c>
      <c r="C3333" s="83" t="s">
        <v>503</v>
      </c>
      <c r="D3333" s="83" t="s">
        <v>504</v>
      </c>
      <c r="E3333" s="84">
        <v>11854</v>
      </c>
      <c r="F3333" s="85">
        <v>24.4</v>
      </c>
      <c r="G3333" s="84">
        <v>305.10000000000002</v>
      </c>
      <c r="H3333" s="86">
        <f t="shared" si="204"/>
        <v>882463.91760000004</v>
      </c>
      <c r="I3333" s="77">
        <f t="shared" si="205"/>
        <v>11854</v>
      </c>
      <c r="J3333" s="77">
        <f t="shared" si="206"/>
        <v>289237.59999999998</v>
      </c>
      <c r="K3333" s="77">
        <f t="shared" si="207"/>
        <v>0</v>
      </c>
    </row>
    <row r="3334" spans="1:11" s="77" customFormat="1">
      <c r="A3334" s="82">
        <v>2016</v>
      </c>
      <c r="B3334" s="82">
        <v>8042</v>
      </c>
      <c r="C3334" s="83" t="s">
        <v>503</v>
      </c>
      <c r="D3334" s="83" t="s">
        <v>504</v>
      </c>
      <c r="E3334" s="84">
        <v>12169</v>
      </c>
      <c r="F3334" s="85">
        <v>25.58</v>
      </c>
      <c r="G3334" s="84">
        <v>416</v>
      </c>
      <c r="H3334" s="86">
        <f t="shared" si="204"/>
        <v>1294937.3631999998</v>
      </c>
      <c r="I3334" s="77">
        <f t="shared" si="205"/>
        <v>12169</v>
      </c>
      <c r="J3334" s="77">
        <f t="shared" si="206"/>
        <v>311283.01999999996</v>
      </c>
      <c r="K3334" s="77">
        <f t="shared" si="207"/>
        <v>0</v>
      </c>
    </row>
    <row r="3335" spans="1:11" s="77" customFormat="1">
      <c r="A3335" s="82">
        <v>2016</v>
      </c>
      <c r="B3335" s="82">
        <v>8066</v>
      </c>
      <c r="C3335" s="83" t="s">
        <v>513</v>
      </c>
      <c r="D3335" s="83" t="s">
        <v>504</v>
      </c>
      <c r="E3335" s="84">
        <v>149068</v>
      </c>
      <c r="F3335" s="85">
        <v>18.675999999999998</v>
      </c>
      <c r="G3335" s="84">
        <v>223.1</v>
      </c>
      <c r="H3335" s="86">
        <f t="shared" ref="H3335:H3398" si="208">IF(I3335="","",G3335/100*F3335*E3335)</f>
        <v>6211090.5426079994</v>
      </c>
      <c r="I3335" s="77">
        <f t="shared" ref="I3335:I3398" si="209">IF(OR(G3335=".",F3335=".",E3335="."),"",E3335)</f>
        <v>149068</v>
      </c>
      <c r="J3335" s="77">
        <f t="shared" ref="J3335:J3398" si="210">IF(I3335="","",F3335*I3335)</f>
        <v>2783993.9679999999</v>
      </c>
      <c r="K3335" s="77">
        <f t="shared" ref="K3335:K3398" si="211">IF(C3335="LIG",1,0)</f>
        <v>0</v>
      </c>
    </row>
    <row r="3336" spans="1:11" s="77" customFormat="1">
      <c r="A3336" s="82">
        <v>2016</v>
      </c>
      <c r="B3336" s="82">
        <v>8066</v>
      </c>
      <c r="C3336" s="83" t="s">
        <v>513</v>
      </c>
      <c r="D3336" s="83" t="s">
        <v>504</v>
      </c>
      <c r="E3336" s="84">
        <v>33732</v>
      </c>
      <c r="F3336" s="85">
        <v>16.876000000000001</v>
      </c>
      <c r="G3336" s="84">
        <v>401</v>
      </c>
      <c r="H3336" s="86">
        <f t="shared" si="208"/>
        <v>2282737.5403199997</v>
      </c>
      <c r="I3336" s="77">
        <f t="shared" si="209"/>
        <v>33732</v>
      </c>
      <c r="J3336" s="77">
        <f t="shared" si="210"/>
        <v>569261.23200000008</v>
      </c>
      <c r="K3336" s="77">
        <f t="shared" si="211"/>
        <v>0</v>
      </c>
    </row>
    <row r="3337" spans="1:11" s="77" customFormat="1">
      <c r="A3337" s="82">
        <v>2016</v>
      </c>
      <c r="B3337" s="82">
        <v>8066</v>
      </c>
      <c r="C3337" s="83" t="s">
        <v>513</v>
      </c>
      <c r="D3337" s="83" t="s">
        <v>504</v>
      </c>
      <c r="E3337" s="84">
        <v>73297</v>
      </c>
      <c r="F3337" s="85">
        <v>16.876000000000001</v>
      </c>
      <c r="G3337" s="84">
        <v>401</v>
      </c>
      <c r="H3337" s="86">
        <f t="shared" si="208"/>
        <v>4960210.2897199998</v>
      </c>
      <c r="I3337" s="77">
        <f t="shared" si="209"/>
        <v>73297</v>
      </c>
      <c r="J3337" s="77">
        <f t="shared" si="210"/>
        <v>1236960.172</v>
      </c>
      <c r="K3337" s="77">
        <f t="shared" si="211"/>
        <v>0</v>
      </c>
    </row>
    <row r="3338" spans="1:11" s="77" customFormat="1">
      <c r="A3338" s="82">
        <v>2016</v>
      </c>
      <c r="B3338" s="82">
        <v>8069</v>
      </c>
      <c r="C3338" s="83" t="s">
        <v>503</v>
      </c>
      <c r="D3338" s="83" t="s">
        <v>504</v>
      </c>
      <c r="E3338" s="84">
        <v>43959</v>
      </c>
      <c r="F3338" s="85">
        <v>23.638000000000002</v>
      </c>
      <c r="G3338" s="84">
        <v>173.5</v>
      </c>
      <c r="H3338" s="86">
        <f t="shared" si="208"/>
        <v>1802843.4308700003</v>
      </c>
      <c r="I3338" s="77">
        <f t="shared" si="209"/>
        <v>43959</v>
      </c>
      <c r="J3338" s="77">
        <f t="shared" si="210"/>
        <v>1039102.8420000001</v>
      </c>
      <c r="K3338" s="77">
        <f t="shared" si="211"/>
        <v>0</v>
      </c>
    </row>
    <row r="3339" spans="1:11" s="77" customFormat="1">
      <c r="A3339" s="82">
        <v>2016</v>
      </c>
      <c r="B3339" s="82">
        <v>8069</v>
      </c>
      <c r="C3339" s="83" t="s">
        <v>503</v>
      </c>
      <c r="D3339" s="83" t="s">
        <v>504</v>
      </c>
      <c r="E3339" s="84">
        <v>12209</v>
      </c>
      <c r="F3339" s="85">
        <v>23.722000000000001</v>
      </c>
      <c r="G3339" s="84">
        <v>185.3</v>
      </c>
      <c r="H3339" s="86">
        <f t="shared" si="208"/>
        <v>536669.37699400005</v>
      </c>
      <c r="I3339" s="77">
        <f t="shared" si="209"/>
        <v>12209</v>
      </c>
      <c r="J3339" s="77">
        <f t="shared" si="210"/>
        <v>289621.89800000004</v>
      </c>
      <c r="K3339" s="77">
        <f t="shared" si="211"/>
        <v>0</v>
      </c>
    </row>
    <row r="3340" spans="1:11" s="77" customFormat="1">
      <c r="A3340" s="82">
        <v>2016</v>
      </c>
      <c r="B3340" s="82">
        <v>8069</v>
      </c>
      <c r="C3340" s="83" t="s">
        <v>503</v>
      </c>
      <c r="D3340" s="83" t="s">
        <v>504</v>
      </c>
      <c r="E3340" s="84">
        <v>19681</v>
      </c>
      <c r="F3340" s="85">
        <v>23.588999999999999</v>
      </c>
      <c r="G3340" s="84">
        <v>186.5</v>
      </c>
      <c r="H3340" s="86">
        <f t="shared" si="208"/>
        <v>865835.77828500001</v>
      </c>
      <c r="I3340" s="77">
        <f t="shared" si="209"/>
        <v>19681</v>
      </c>
      <c r="J3340" s="77">
        <f t="shared" si="210"/>
        <v>464255.109</v>
      </c>
      <c r="K3340" s="77">
        <f t="shared" si="211"/>
        <v>0</v>
      </c>
    </row>
    <row r="3341" spans="1:11" s="77" customFormat="1">
      <c r="A3341" s="82">
        <v>2016</v>
      </c>
      <c r="B3341" s="82">
        <v>8069</v>
      </c>
      <c r="C3341" s="83" t="s">
        <v>503</v>
      </c>
      <c r="D3341" s="83" t="s">
        <v>504</v>
      </c>
      <c r="E3341" s="84">
        <v>22795</v>
      </c>
      <c r="F3341" s="85">
        <v>21.254999999999999</v>
      </c>
      <c r="G3341" s="84">
        <v>206.9</v>
      </c>
      <c r="H3341" s="86">
        <f t="shared" si="208"/>
        <v>1002446.483025</v>
      </c>
      <c r="I3341" s="77">
        <f t="shared" si="209"/>
        <v>22795</v>
      </c>
      <c r="J3341" s="77">
        <f t="shared" si="210"/>
        <v>484507.72499999998</v>
      </c>
      <c r="K3341" s="77">
        <f t="shared" si="211"/>
        <v>0</v>
      </c>
    </row>
    <row r="3342" spans="1:11" s="77" customFormat="1">
      <c r="A3342" s="82">
        <v>2016</v>
      </c>
      <c r="B3342" s="82">
        <v>8102</v>
      </c>
      <c r="C3342" s="83" t="s">
        <v>503</v>
      </c>
      <c r="D3342" s="83" t="s">
        <v>504</v>
      </c>
      <c r="E3342" s="84">
        <v>33934</v>
      </c>
      <c r="F3342" s="85">
        <v>23.722000000000001</v>
      </c>
      <c r="G3342" s="84" t="s">
        <v>514</v>
      </c>
      <c r="H3342" s="86" t="str">
        <f t="shared" si="208"/>
        <v/>
      </c>
      <c r="I3342" s="77" t="str">
        <f t="shared" si="209"/>
        <v/>
      </c>
      <c r="J3342" s="77" t="str">
        <f t="shared" si="210"/>
        <v/>
      </c>
      <c r="K3342" s="77">
        <f t="shared" si="211"/>
        <v>0</v>
      </c>
    </row>
    <row r="3343" spans="1:11" s="77" customFormat="1">
      <c r="A3343" s="82">
        <v>2016</v>
      </c>
      <c r="B3343" s="82">
        <v>8102</v>
      </c>
      <c r="C3343" s="83" t="s">
        <v>503</v>
      </c>
      <c r="D3343" s="83" t="s">
        <v>504</v>
      </c>
      <c r="E3343" s="84">
        <v>4726</v>
      </c>
      <c r="F3343" s="85">
        <v>23.832000000000001</v>
      </c>
      <c r="G3343" s="84" t="s">
        <v>514</v>
      </c>
      <c r="H3343" s="86" t="str">
        <f t="shared" si="208"/>
        <v/>
      </c>
      <c r="I3343" s="77" t="str">
        <f t="shared" si="209"/>
        <v/>
      </c>
      <c r="J3343" s="77" t="str">
        <f t="shared" si="210"/>
        <v/>
      </c>
      <c r="K3343" s="77">
        <f t="shared" si="211"/>
        <v>0</v>
      </c>
    </row>
    <row r="3344" spans="1:11" s="77" customFormat="1">
      <c r="A3344" s="82">
        <v>2016</v>
      </c>
      <c r="B3344" s="82">
        <v>8102</v>
      </c>
      <c r="C3344" s="83" t="s">
        <v>503</v>
      </c>
      <c r="D3344" s="83" t="s">
        <v>504</v>
      </c>
      <c r="E3344" s="84">
        <v>4726</v>
      </c>
      <c r="F3344" s="85">
        <v>23.832000000000001</v>
      </c>
      <c r="G3344" s="84" t="s">
        <v>514</v>
      </c>
      <c r="H3344" s="86" t="str">
        <f t="shared" si="208"/>
        <v/>
      </c>
      <c r="I3344" s="77" t="str">
        <f t="shared" si="209"/>
        <v/>
      </c>
      <c r="J3344" s="77" t="str">
        <f t="shared" si="210"/>
        <v/>
      </c>
      <c r="K3344" s="77">
        <f t="shared" si="211"/>
        <v>0</v>
      </c>
    </row>
    <row r="3345" spans="1:11" s="77" customFormat="1">
      <c r="A3345" s="82">
        <v>2016</v>
      </c>
      <c r="B3345" s="82">
        <v>8102</v>
      </c>
      <c r="C3345" s="83" t="s">
        <v>503</v>
      </c>
      <c r="D3345" s="83" t="s">
        <v>504</v>
      </c>
      <c r="E3345" s="84">
        <v>25746</v>
      </c>
      <c r="F3345" s="85">
        <v>26.062000000000001</v>
      </c>
      <c r="G3345" s="84" t="s">
        <v>514</v>
      </c>
      <c r="H3345" s="86" t="str">
        <f t="shared" si="208"/>
        <v/>
      </c>
      <c r="I3345" s="77" t="str">
        <f t="shared" si="209"/>
        <v/>
      </c>
      <c r="J3345" s="77" t="str">
        <f t="shared" si="210"/>
        <v/>
      </c>
      <c r="K3345" s="77">
        <f t="shared" si="211"/>
        <v>0</v>
      </c>
    </row>
    <row r="3346" spans="1:11" s="77" customFormat="1">
      <c r="A3346" s="82">
        <v>2016</v>
      </c>
      <c r="B3346" s="82">
        <v>8102</v>
      </c>
      <c r="C3346" s="83" t="s">
        <v>503</v>
      </c>
      <c r="D3346" s="83" t="s">
        <v>504</v>
      </c>
      <c r="E3346" s="84">
        <v>452720</v>
      </c>
      <c r="F3346" s="85">
        <v>24.943999999999999</v>
      </c>
      <c r="G3346" s="84" t="s">
        <v>514</v>
      </c>
      <c r="H3346" s="86" t="str">
        <f t="shared" si="208"/>
        <v/>
      </c>
      <c r="I3346" s="77" t="str">
        <f t="shared" si="209"/>
        <v/>
      </c>
      <c r="J3346" s="77" t="str">
        <f t="shared" si="210"/>
        <v/>
      </c>
      <c r="K3346" s="77">
        <f t="shared" si="211"/>
        <v>0</v>
      </c>
    </row>
    <row r="3347" spans="1:11" s="77" customFormat="1">
      <c r="A3347" s="82">
        <v>2016</v>
      </c>
      <c r="B3347" s="82">
        <v>8102</v>
      </c>
      <c r="C3347" s="83" t="s">
        <v>503</v>
      </c>
      <c r="D3347" s="83" t="s">
        <v>504</v>
      </c>
      <c r="E3347" s="84">
        <v>144373</v>
      </c>
      <c r="F3347" s="85">
        <v>26.256</v>
      </c>
      <c r="G3347" s="84" t="s">
        <v>514</v>
      </c>
      <c r="H3347" s="86" t="str">
        <f t="shared" si="208"/>
        <v/>
      </c>
      <c r="I3347" s="77" t="str">
        <f t="shared" si="209"/>
        <v/>
      </c>
      <c r="J3347" s="77" t="str">
        <f t="shared" si="210"/>
        <v/>
      </c>
      <c r="K3347" s="77">
        <f t="shared" si="211"/>
        <v>0</v>
      </c>
    </row>
    <row r="3348" spans="1:11" s="77" customFormat="1">
      <c r="A3348" s="82">
        <v>2016</v>
      </c>
      <c r="B3348" s="82">
        <v>8102</v>
      </c>
      <c r="C3348" s="83" t="s">
        <v>503</v>
      </c>
      <c r="D3348" s="83" t="s">
        <v>504</v>
      </c>
      <c r="E3348" s="84">
        <v>1742</v>
      </c>
      <c r="F3348" s="85">
        <v>24.995999999999999</v>
      </c>
      <c r="G3348" s="84" t="s">
        <v>514</v>
      </c>
      <c r="H3348" s="86" t="str">
        <f t="shared" si="208"/>
        <v/>
      </c>
      <c r="I3348" s="77" t="str">
        <f t="shared" si="209"/>
        <v/>
      </c>
      <c r="J3348" s="77" t="str">
        <f t="shared" si="210"/>
        <v/>
      </c>
      <c r="K3348" s="77">
        <f t="shared" si="211"/>
        <v>0</v>
      </c>
    </row>
    <row r="3349" spans="1:11" s="77" customFormat="1">
      <c r="A3349" s="82">
        <v>2016</v>
      </c>
      <c r="B3349" s="82">
        <v>8102</v>
      </c>
      <c r="C3349" s="83" t="s">
        <v>503</v>
      </c>
      <c r="D3349" s="83" t="s">
        <v>504</v>
      </c>
      <c r="E3349" s="84">
        <v>38558</v>
      </c>
      <c r="F3349" s="85">
        <v>25.085999999999999</v>
      </c>
      <c r="G3349" s="84" t="s">
        <v>514</v>
      </c>
      <c r="H3349" s="86" t="str">
        <f t="shared" si="208"/>
        <v/>
      </c>
      <c r="I3349" s="77" t="str">
        <f t="shared" si="209"/>
        <v/>
      </c>
      <c r="J3349" s="77" t="str">
        <f t="shared" si="210"/>
        <v/>
      </c>
      <c r="K3349" s="77">
        <f t="shared" si="211"/>
        <v>0</v>
      </c>
    </row>
    <row r="3350" spans="1:11" s="77" customFormat="1">
      <c r="A3350" s="82">
        <v>2016</v>
      </c>
      <c r="B3350" s="82">
        <v>8102</v>
      </c>
      <c r="C3350" s="83" t="s">
        <v>503</v>
      </c>
      <c r="D3350" s="83" t="s">
        <v>504</v>
      </c>
      <c r="E3350" s="84">
        <v>42028</v>
      </c>
      <c r="F3350" s="85">
        <v>24.992000000000001</v>
      </c>
      <c r="G3350" s="84" t="s">
        <v>514</v>
      </c>
      <c r="H3350" s="86" t="str">
        <f t="shared" si="208"/>
        <v/>
      </c>
      <c r="I3350" s="77" t="str">
        <f t="shared" si="209"/>
        <v/>
      </c>
      <c r="J3350" s="77" t="str">
        <f t="shared" si="210"/>
        <v/>
      </c>
      <c r="K3350" s="77">
        <f t="shared" si="211"/>
        <v>0</v>
      </c>
    </row>
    <row r="3351" spans="1:11" s="77" customFormat="1">
      <c r="A3351" s="82">
        <v>2016</v>
      </c>
      <c r="B3351" s="82">
        <v>8219</v>
      </c>
      <c r="C3351" s="83" t="s">
        <v>513</v>
      </c>
      <c r="D3351" s="83" t="s">
        <v>504</v>
      </c>
      <c r="E3351" s="84">
        <v>42369</v>
      </c>
      <c r="F3351" s="85">
        <v>17.684999999999999</v>
      </c>
      <c r="G3351" s="84">
        <v>148.19999999999999</v>
      </c>
      <c r="H3351" s="86">
        <f t="shared" si="208"/>
        <v>1110456.3237299998</v>
      </c>
      <c r="I3351" s="77">
        <f t="shared" si="209"/>
        <v>42369</v>
      </c>
      <c r="J3351" s="77">
        <f t="shared" si="210"/>
        <v>749295.7649999999</v>
      </c>
      <c r="K3351" s="77">
        <f t="shared" si="211"/>
        <v>0</v>
      </c>
    </row>
    <row r="3352" spans="1:11" s="77" customFormat="1">
      <c r="A3352" s="82">
        <v>2016</v>
      </c>
      <c r="B3352" s="82">
        <v>8223</v>
      </c>
      <c r="C3352" s="83" t="s">
        <v>513</v>
      </c>
      <c r="D3352" s="83" t="s">
        <v>504</v>
      </c>
      <c r="E3352" s="84">
        <v>139894</v>
      </c>
      <c r="F3352" s="85">
        <v>18.489999999999998</v>
      </c>
      <c r="G3352" s="84">
        <v>175.8</v>
      </c>
      <c r="H3352" s="86">
        <f t="shared" si="208"/>
        <v>4547313.2254800005</v>
      </c>
      <c r="I3352" s="77">
        <f t="shared" si="209"/>
        <v>139894</v>
      </c>
      <c r="J3352" s="77">
        <f t="shared" si="210"/>
        <v>2586640.0599999996</v>
      </c>
      <c r="K3352" s="77">
        <f t="shared" si="211"/>
        <v>0</v>
      </c>
    </row>
    <row r="3353" spans="1:11" s="77" customFormat="1">
      <c r="A3353" s="82">
        <v>2016</v>
      </c>
      <c r="B3353" s="82">
        <v>8223</v>
      </c>
      <c r="C3353" s="83" t="s">
        <v>513</v>
      </c>
      <c r="D3353" s="83" t="s">
        <v>504</v>
      </c>
      <c r="E3353" s="84">
        <v>90485</v>
      </c>
      <c r="F3353" s="85">
        <v>17.7</v>
      </c>
      <c r="G3353" s="84">
        <v>196.7</v>
      </c>
      <c r="H3353" s="86">
        <f t="shared" si="208"/>
        <v>3150316.7114999997</v>
      </c>
      <c r="I3353" s="77">
        <f t="shared" si="209"/>
        <v>90485</v>
      </c>
      <c r="J3353" s="77">
        <f t="shared" si="210"/>
        <v>1601584.5</v>
      </c>
      <c r="K3353" s="77">
        <f t="shared" si="211"/>
        <v>0</v>
      </c>
    </row>
    <row r="3354" spans="1:11" s="77" customFormat="1">
      <c r="A3354" s="82">
        <v>2016</v>
      </c>
      <c r="B3354" s="82">
        <v>8223</v>
      </c>
      <c r="C3354" s="83" t="s">
        <v>513</v>
      </c>
      <c r="D3354" s="83" t="s">
        <v>504</v>
      </c>
      <c r="E3354" s="84">
        <v>15088</v>
      </c>
      <c r="F3354" s="85">
        <v>18.23</v>
      </c>
      <c r="G3354" s="84">
        <v>177.7</v>
      </c>
      <c r="H3354" s="86">
        <f t="shared" si="208"/>
        <v>488771.38447999995</v>
      </c>
      <c r="I3354" s="77">
        <f t="shared" si="209"/>
        <v>15088</v>
      </c>
      <c r="J3354" s="77">
        <f t="shared" si="210"/>
        <v>275054.24</v>
      </c>
      <c r="K3354" s="77">
        <f t="shared" si="211"/>
        <v>0</v>
      </c>
    </row>
    <row r="3355" spans="1:11" s="77" customFormat="1">
      <c r="A3355" s="82">
        <v>2016</v>
      </c>
      <c r="B3355" s="82">
        <v>8224</v>
      </c>
      <c r="C3355" s="83" t="s">
        <v>503</v>
      </c>
      <c r="D3355" s="83" t="s">
        <v>504</v>
      </c>
      <c r="E3355" s="84">
        <v>109129</v>
      </c>
      <c r="F3355" s="85">
        <v>23</v>
      </c>
      <c r="G3355" s="84">
        <v>201.3</v>
      </c>
      <c r="H3355" s="86">
        <f t="shared" si="208"/>
        <v>5052563.5709999995</v>
      </c>
      <c r="I3355" s="77">
        <f t="shared" si="209"/>
        <v>109129</v>
      </c>
      <c r="J3355" s="77">
        <f t="shared" si="210"/>
        <v>2509967</v>
      </c>
      <c r="K3355" s="77">
        <f t="shared" si="211"/>
        <v>0</v>
      </c>
    </row>
    <row r="3356" spans="1:11" s="77" customFormat="1">
      <c r="A3356" s="82">
        <v>2016</v>
      </c>
      <c r="B3356" s="82">
        <v>8226</v>
      </c>
      <c r="C3356" s="83" t="s">
        <v>503</v>
      </c>
      <c r="D3356" s="83" t="s">
        <v>504</v>
      </c>
      <c r="E3356" s="84">
        <v>107262</v>
      </c>
      <c r="F3356" s="85">
        <v>26.32</v>
      </c>
      <c r="G3356" s="84" t="s">
        <v>514</v>
      </c>
      <c r="H3356" s="86" t="str">
        <f t="shared" si="208"/>
        <v/>
      </c>
      <c r="I3356" s="77" t="str">
        <f t="shared" si="209"/>
        <v/>
      </c>
      <c r="J3356" s="77" t="str">
        <f t="shared" si="210"/>
        <v/>
      </c>
      <c r="K3356" s="77">
        <f t="shared" si="211"/>
        <v>0</v>
      </c>
    </row>
    <row r="3357" spans="1:11" s="77" customFormat="1">
      <c r="A3357" s="82">
        <v>2016</v>
      </c>
      <c r="B3357" s="82">
        <v>8226</v>
      </c>
      <c r="C3357" s="83" t="s">
        <v>503</v>
      </c>
      <c r="D3357" s="83" t="s">
        <v>504</v>
      </c>
      <c r="E3357" s="84">
        <v>44149</v>
      </c>
      <c r="F3357" s="85">
        <v>25.15</v>
      </c>
      <c r="G3357" s="84" t="s">
        <v>514</v>
      </c>
      <c r="H3357" s="86" t="str">
        <f t="shared" si="208"/>
        <v/>
      </c>
      <c r="I3357" s="77" t="str">
        <f t="shared" si="209"/>
        <v/>
      </c>
      <c r="J3357" s="77" t="str">
        <f t="shared" si="210"/>
        <v/>
      </c>
      <c r="K3357" s="77">
        <f t="shared" si="211"/>
        <v>0</v>
      </c>
    </row>
    <row r="3358" spans="1:11" s="77" customFormat="1">
      <c r="A3358" s="82">
        <v>2016</v>
      </c>
      <c r="B3358" s="82">
        <v>8816</v>
      </c>
      <c r="C3358" s="83" t="s">
        <v>503</v>
      </c>
      <c r="D3358" s="83" t="s">
        <v>504</v>
      </c>
      <c r="E3358" s="84">
        <v>31915</v>
      </c>
      <c r="F3358" s="85">
        <v>22.513999999999999</v>
      </c>
      <c r="G3358" s="84">
        <v>235.3</v>
      </c>
      <c r="H3358" s="86">
        <f t="shared" si="208"/>
        <v>1690711.2314299999</v>
      </c>
      <c r="I3358" s="77">
        <f t="shared" si="209"/>
        <v>31915</v>
      </c>
      <c r="J3358" s="77">
        <f t="shared" si="210"/>
        <v>718534.30999999994</v>
      </c>
      <c r="K3358" s="77">
        <f t="shared" si="211"/>
        <v>0</v>
      </c>
    </row>
    <row r="3359" spans="1:11" s="77" customFormat="1">
      <c r="A3359" s="82">
        <v>2016</v>
      </c>
      <c r="B3359" s="82">
        <v>8827</v>
      </c>
      <c r="C3359" s="83" t="s">
        <v>503</v>
      </c>
      <c r="D3359" s="83" t="s">
        <v>504</v>
      </c>
      <c r="E3359" s="84">
        <v>26388</v>
      </c>
      <c r="F3359" s="85">
        <v>22.553999999999998</v>
      </c>
      <c r="G3359" s="84">
        <v>265.5</v>
      </c>
      <c r="H3359" s="86">
        <f t="shared" si="208"/>
        <v>1580136.39756</v>
      </c>
      <c r="I3359" s="77">
        <f t="shared" si="209"/>
        <v>26388</v>
      </c>
      <c r="J3359" s="77">
        <f t="shared" si="210"/>
        <v>595154.95199999993</v>
      </c>
      <c r="K3359" s="77">
        <f t="shared" si="211"/>
        <v>0</v>
      </c>
    </row>
    <row r="3360" spans="1:11" s="77" customFormat="1">
      <c r="A3360" s="82">
        <v>2016</v>
      </c>
      <c r="B3360" s="82">
        <v>8827</v>
      </c>
      <c r="C3360" s="83" t="s">
        <v>503</v>
      </c>
      <c r="D3360" s="83" t="s">
        <v>504</v>
      </c>
      <c r="E3360" s="84">
        <v>26367</v>
      </c>
      <c r="F3360" s="85">
        <v>22.332000000000001</v>
      </c>
      <c r="G3360" s="84">
        <v>253.8</v>
      </c>
      <c r="H3360" s="86">
        <f t="shared" si="208"/>
        <v>1494445.0680720001</v>
      </c>
      <c r="I3360" s="77">
        <f t="shared" si="209"/>
        <v>26367</v>
      </c>
      <c r="J3360" s="77">
        <f t="shared" si="210"/>
        <v>588827.84400000004</v>
      </c>
      <c r="K3360" s="77">
        <f t="shared" si="211"/>
        <v>0</v>
      </c>
    </row>
    <row r="3361" spans="1:11" s="77" customFormat="1">
      <c r="A3361" s="82">
        <v>2016</v>
      </c>
      <c r="B3361" s="82">
        <v>8827</v>
      </c>
      <c r="C3361" s="83" t="s">
        <v>503</v>
      </c>
      <c r="D3361" s="83" t="s">
        <v>504</v>
      </c>
      <c r="E3361" s="84">
        <v>18389</v>
      </c>
      <c r="F3361" s="85">
        <v>23.474</v>
      </c>
      <c r="G3361" s="84">
        <v>273.7</v>
      </c>
      <c r="H3361" s="86">
        <f t="shared" si="208"/>
        <v>1181462.6874820001</v>
      </c>
      <c r="I3361" s="77">
        <f t="shared" si="209"/>
        <v>18389</v>
      </c>
      <c r="J3361" s="77">
        <f t="shared" si="210"/>
        <v>431663.386</v>
      </c>
      <c r="K3361" s="77">
        <f t="shared" si="211"/>
        <v>0</v>
      </c>
    </row>
    <row r="3362" spans="1:11" s="77" customFormat="1">
      <c r="A3362" s="82">
        <v>2016</v>
      </c>
      <c r="B3362" s="82">
        <v>8827</v>
      </c>
      <c r="C3362" s="83" t="s">
        <v>503</v>
      </c>
      <c r="D3362" s="83" t="s">
        <v>504</v>
      </c>
      <c r="E3362" s="84">
        <v>34300</v>
      </c>
      <c r="F3362" s="85">
        <v>22.448</v>
      </c>
      <c r="G3362" s="84">
        <v>244.4</v>
      </c>
      <c r="H3362" s="86">
        <f t="shared" si="208"/>
        <v>1881797.8816</v>
      </c>
      <c r="I3362" s="77">
        <f t="shared" si="209"/>
        <v>34300</v>
      </c>
      <c r="J3362" s="77">
        <f t="shared" si="210"/>
        <v>769966.4</v>
      </c>
      <c r="K3362" s="77">
        <f t="shared" si="211"/>
        <v>0</v>
      </c>
    </row>
    <row r="3363" spans="1:11" s="77" customFormat="1">
      <c r="A3363" s="82">
        <v>2016</v>
      </c>
      <c r="B3363" s="82">
        <v>8827</v>
      </c>
      <c r="C3363" s="83" t="s">
        <v>503</v>
      </c>
      <c r="D3363" s="83" t="s">
        <v>504</v>
      </c>
      <c r="E3363" s="84">
        <v>31390</v>
      </c>
      <c r="F3363" s="85">
        <v>23.99</v>
      </c>
      <c r="G3363" s="84">
        <v>318.2</v>
      </c>
      <c r="H3363" s="86">
        <f t="shared" si="208"/>
        <v>2396192.6902000001</v>
      </c>
      <c r="I3363" s="77">
        <f t="shared" si="209"/>
        <v>31390</v>
      </c>
      <c r="J3363" s="77">
        <f t="shared" si="210"/>
        <v>753046.1</v>
      </c>
      <c r="K3363" s="77">
        <f t="shared" si="211"/>
        <v>0</v>
      </c>
    </row>
    <row r="3364" spans="1:11" s="77" customFormat="1">
      <c r="A3364" s="82">
        <v>2016</v>
      </c>
      <c r="B3364" s="82">
        <v>8834</v>
      </c>
      <c r="C3364" s="83" t="s">
        <v>513</v>
      </c>
      <c r="D3364" s="83" t="s">
        <v>504</v>
      </c>
      <c r="E3364" s="84">
        <v>31921</v>
      </c>
      <c r="F3364" s="85">
        <v>17.402000000000001</v>
      </c>
      <c r="G3364" s="84">
        <v>160.5</v>
      </c>
      <c r="H3364" s="86">
        <f t="shared" si="208"/>
        <v>891560.2334100001</v>
      </c>
      <c r="I3364" s="77">
        <f t="shared" si="209"/>
        <v>31921</v>
      </c>
      <c r="J3364" s="77">
        <f t="shared" si="210"/>
        <v>555489.24200000009</v>
      </c>
      <c r="K3364" s="77">
        <f t="shared" si="211"/>
        <v>0</v>
      </c>
    </row>
    <row r="3365" spans="1:11" s="77" customFormat="1">
      <c r="A3365" s="82">
        <v>2016</v>
      </c>
      <c r="B3365" s="82">
        <v>8834</v>
      </c>
      <c r="C3365" s="83" t="s">
        <v>503</v>
      </c>
      <c r="D3365" s="83" t="s">
        <v>504</v>
      </c>
      <c r="E3365" s="84">
        <v>10795</v>
      </c>
      <c r="F3365" s="85">
        <v>24.521999999999998</v>
      </c>
      <c r="G3365" s="84">
        <v>195.8</v>
      </c>
      <c r="H3365" s="86">
        <f t="shared" si="208"/>
        <v>518311.95042000001</v>
      </c>
      <c r="I3365" s="77">
        <f t="shared" si="209"/>
        <v>10795</v>
      </c>
      <c r="J3365" s="77">
        <f t="shared" si="210"/>
        <v>264714.99</v>
      </c>
      <c r="K3365" s="77">
        <f t="shared" si="211"/>
        <v>0</v>
      </c>
    </row>
    <row r="3366" spans="1:11" s="77" customFormat="1">
      <c r="A3366" s="82">
        <v>2016</v>
      </c>
      <c r="B3366" s="82">
        <v>8837</v>
      </c>
      <c r="C3366" s="83" t="s">
        <v>503</v>
      </c>
      <c r="D3366" s="83" t="s">
        <v>504</v>
      </c>
      <c r="E3366" s="84">
        <v>149685</v>
      </c>
      <c r="F3366" s="85">
        <v>25.128</v>
      </c>
      <c r="G3366" s="84">
        <v>239.4</v>
      </c>
      <c r="H3366" s="86">
        <f t="shared" si="208"/>
        <v>9004515.5239199996</v>
      </c>
      <c r="I3366" s="77">
        <f t="shared" si="209"/>
        <v>149685</v>
      </c>
      <c r="J3366" s="77">
        <f t="shared" si="210"/>
        <v>3761284.68</v>
      </c>
      <c r="K3366" s="77">
        <f t="shared" si="211"/>
        <v>0</v>
      </c>
    </row>
    <row r="3367" spans="1:11" s="77" customFormat="1">
      <c r="A3367" s="82">
        <v>2016</v>
      </c>
      <c r="B3367" s="82">
        <v>8837</v>
      </c>
      <c r="C3367" s="83" t="s">
        <v>513</v>
      </c>
      <c r="D3367" s="83" t="s">
        <v>504</v>
      </c>
      <c r="E3367" s="84">
        <v>127021</v>
      </c>
      <c r="F3367" s="85">
        <v>17.675999999999998</v>
      </c>
      <c r="G3367" s="84">
        <v>180.4</v>
      </c>
      <c r="H3367" s="86">
        <f t="shared" si="208"/>
        <v>4050382.6455839993</v>
      </c>
      <c r="I3367" s="77">
        <f t="shared" si="209"/>
        <v>127021</v>
      </c>
      <c r="J3367" s="77">
        <f t="shared" si="210"/>
        <v>2245223.196</v>
      </c>
      <c r="K3367" s="77">
        <f t="shared" si="211"/>
        <v>0</v>
      </c>
    </row>
    <row r="3368" spans="1:11" s="77" customFormat="1">
      <c r="A3368" s="82">
        <v>2016</v>
      </c>
      <c r="B3368" s="82">
        <v>8837</v>
      </c>
      <c r="C3368" s="83" t="s">
        <v>513</v>
      </c>
      <c r="D3368" s="83" t="s">
        <v>504</v>
      </c>
      <c r="E3368" s="84">
        <v>78878</v>
      </c>
      <c r="F3368" s="85">
        <v>17.702000000000002</v>
      </c>
      <c r="G3368" s="84">
        <v>212.9</v>
      </c>
      <c r="H3368" s="86">
        <f t="shared" si="208"/>
        <v>2972719.1999240001</v>
      </c>
      <c r="I3368" s="77">
        <f t="shared" si="209"/>
        <v>78878</v>
      </c>
      <c r="J3368" s="77">
        <f t="shared" si="210"/>
        <v>1396298.3560000001</v>
      </c>
      <c r="K3368" s="77">
        <f t="shared" si="211"/>
        <v>0</v>
      </c>
    </row>
    <row r="3369" spans="1:11" s="77" customFormat="1">
      <c r="A3369" s="82">
        <v>2016</v>
      </c>
      <c r="B3369" s="82">
        <v>8837</v>
      </c>
      <c r="C3369" s="83" t="s">
        <v>513</v>
      </c>
      <c r="D3369" s="83" t="s">
        <v>504</v>
      </c>
      <c r="E3369" s="84">
        <v>63754</v>
      </c>
      <c r="F3369" s="85">
        <v>17.657</v>
      </c>
      <c r="G3369" s="84">
        <v>185.2</v>
      </c>
      <c r="H3369" s="86">
        <f t="shared" si="208"/>
        <v>2084804.5080559999</v>
      </c>
      <c r="I3369" s="77">
        <f t="shared" si="209"/>
        <v>63754</v>
      </c>
      <c r="J3369" s="77">
        <f t="shared" si="210"/>
        <v>1125704.378</v>
      </c>
      <c r="K3369" s="77">
        <f t="shared" si="211"/>
        <v>0</v>
      </c>
    </row>
    <row r="3370" spans="1:11" s="77" customFormat="1">
      <c r="A3370" s="82">
        <v>2016</v>
      </c>
      <c r="B3370" s="82">
        <v>8837</v>
      </c>
      <c r="C3370" s="83" t="s">
        <v>513</v>
      </c>
      <c r="D3370" s="83" t="s">
        <v>504</v>
      </c>
      <c r="E3370" s="84">
        <v>156749</v>
      </c>
      <c r="F3370" s="85">
        <v>17.934000000000001</v>
      </c>
      <c r="G3370" s="84">
        <v>185</v>
      </c>
      <c r="H3370" s="86">
        <f t="shared" si="208"/>
        <v>5200602.6470999997</v>
      </c>
      <c r="I3370" s="77">
        <f t="shared" si="209"/>
        <v>156749</v>
      </c>
      <c r="J3370" s="77">
        <f t="shared" si="210"/>
        <v>2811136.5660000001</v>
      </c>
      <c r="K3370" s="77">
        <f t="shared" si="211"/>
        <v>0</v>
      </c>
    </row>
    <row r="3371" spans="1:11" s="77" customFormat="1">
      <c r="A3371" s="82">
        <v>2016</v>
      </c>
      <c r="B3371" s="82">
        <v>8841</v>
      </c>
      <c r="C3371" s="83" t="s">
        <v>513</v>
      </c>
      <c r="D3371" s="83" t="s">
        <v>504</v>
      </c>
      <c r="E3371" s="84">
        <v>187158</v>
      </c>
      <c r="F3371" s="85">
        <v>18.911000000000001</v>
      </c>
      <c r="G3371" s="84">
        <v>202.2</v>
      </c>
      <c r="H3371" s="86">
        <f t="shared" si="208"/>
        <v>7156555.4646359999</v>
      </c>
      <c r="I3371" s="77">
        <f t="shared" si="209"/>
        <v>187158</v>
      </c>
      <c r="J3371" s="77">
        <f t="shared" si="210"/>
        <v>3539344.9380000001</v>
      </c>
      <c r="K3371" s="77">
        <f t="shared" si="211"/>
        <v>0</v>
      </c>
    </row>
    <row r="3372" spans="1:11" s="77" customFormat="1">
      <c r="A3372" s="82">
        <v>2016</v>
      </c>
      <c r="B3372" s="82">
        <v>8841</v>
      </c>
      <c r="C3372" s="83" t="s">
        <v>513</v>
      </c>
      <c r="D3372" s="83" t="s">
        <v>504</v>
      </c>
      <c r="E3372" s="84">
        <v>87525</v>
      </c>
      <c r="F3372" s="85">
        <v>18.849</v>
      </c>
      <c r="G3372" s="84">
        <v>199.7</v>
      </c>
      <c r="H3372" s="86">
        <f t="shared" si="208"/>
        <v>3294568.1738249999</v>
      </c>
      <c r="I3372" s="77">
        <f t="shared" si="209"/>
        <v>87525</v>
      </c>
      <c r="J3372" s="77">
        <f t="shared" si="210"/>
        <v>1649758.7250000001</v>
      </c>
      <c r="K3372" s="77">
        <f t="shared" si="211"/>
        <v>0</v>
      </c>
    </row>
    <row r="3373" spans="1:11" s="77" customFormat="1">
      <c r="A3373" s="82">
        <v>2016</v>
      </c>
      <c r="B3373" s="82">
        <v>8841</v>
      </c>
      <c r="C3373" s="83" t="s">
        <v>513</v>
      </c>
      <c r="D3373" s="83" t="s">
        <v>504</v>
      </c>
      <c r="E3373" s="84">
        <v>207181</v>
      </c>
      <c r="F3373" s="85">
        <v>18.760000000000002</v>
      </c>
      <c r="G3373" s="84">
        <v>203.7</v>
      </c>
      <c r="H3373" s="86">
        <f t="shared" si="208"/>
        <v>7917239.5957200006</v>
      </c>
      <c r="I3373" s="77">
        <f t="shared" si="209"/>
        <v>207181</v>
      </c>
      <c r="J3373" s="77">
        <f t="shared" si="210"/>
        <v>3886715.5600000005</v>
      </c>
      <c r="K3373" s="77">
        <f t="shared" si="211"/>
        <v>0</v>
      </c>
    </row>
    <row r="3374" spans="1:11" s="77" customFormat="1">
      <c r="A3374" s="82">
        <v>2016</v>
      </c>
      <c r="B3374" s="82">
        <v>8841</v>
      </c>
      <c r="C3374" s="83" t="s">
        <v>513</v>
      </c>
      <c r="D3374" s="83" t="s">
        <v>504</v>
      </c>
      <c r="E3374" s="84">
        <v>233341</v>
      </c>
      <c r="F3374" s="85">
        <v>18.751999999999999</v>
      </c>
      <c r="G3374" s="84">
        <v>207.7</v>
      </c>
      <c r="H3374" s="86">
        <f t="shared" si="208"/>
        <v>9088142.8672639988</v>
      </c>
      <c r="I3374" s="77">
        <f t="shared" si="209"/>
        <v>233341</v>
      </c>
      <c r="J3374" s="77">
        <f t="shared" si="210"/>
        <v>4375610.432</v>
      </c>
      <c r="K3374" s="77">
        <f t="shared" si="211"/>
        <v>0</v>
      </c>
    </row>
    <row r="3375" spans="1:11" s="77" customFormat="1">
      <c r="A3375" s="82">
        <v>2016</v>
      </c>
      <c r="B3375" s="82">
        <v>8845</v>
      </c>
      <c r="C3375" s="83" t="s">
        <v>503</v>
      </c>
      <c r="D3375" s="83" t="s">
        <v>504</v>
      </c>
      <c r="E3375" s="84">
        <v>4292</v>
      </c>
      <c r="F3375" s="85">
        <v>22.867999999999999</v>
      </c>
      <c r="G3375" s="84" t="s">
        <v>514</v>
      </c>
      <c r="H3375" s="86" t="str">
        <f t="shared" si="208"/>
        <v/>
      </c>
      <c r="I3375" s="77" t="str">
        <f t="shared" si="209"/>
        <v/>
      </c>
      <c r="J3375" s="77" t="str">
        <f t="shared" si="210"/>
        <v/>
      </c>
      <c r="K3375" s="77">
        <f t="shared" si="211"/>
        <v>0</v>
      </c>
    </row>
    <row r="3376" spans="1:11" s="77" customFormat="1">
      <c r="A3376" s="82">
        <v>2016</v>
      </c>
      <c r="B3376" s="82">
        <v>8845</v>
      </c>
      <c r="C3376" s="83" t="s">
        <v>503</v>
      </c>
      <c r="D3376" s="83" t="s">
        <v>504</v>
      </c>
      <c r="E3376" s="84">
        <v>9991</v>
      </c>
      <c r="F3376" s="85">
        <v>25.748000000000001</v>
      </c>
      <c r="G3376" s="84" t="s">
        <v>514</v>
      </c>
      <c r="H3376" s="86" t="str">
        <f t="shared" si="208"/>
        <v/>
      </c>
      <c r="I3376" s="77" t="str">
        <f t="shared" si="209"/>
        <v/>
      </c>
      <c r="J3376" s="77" t="str">
        <f t="shared" si="210"/>
        <v/>
      </c>
      <c r="K3376" s="77">
        <f t="shared" si="211"/>
        <v>0</v>
      </c>
    </row>
    <row r="3377" spans="1:11" s="77" customFormat="1">
      <c r="A3377" s="82">
        <v>2016</v>
      </c>
      <c r="B3377" s="82">
        <v>8845</v>
      </c>
      <c r="C3377" s="83" t="s">
        <v>503</v>
      </c>
      <c r="D3377" s="83" t="s">
        <v>504</v>
      </c>
      <c r="E3377" s="84">
        <v>1687</v>
      </c>
      <c r="F3377" s="85">
        <v>16.052</v>
      </c>
      <c r="G3377" s="84" t="s">
        <v>514</v>
      </c>
      <c r="H3377" s="86" t="str">
        <f t="shared" si="208"/>
        <v/>
      </c>
      <c r="I3377" s="77" t="str">
        <f t="shared" si="209"/>
        <v/>
      </c>
      <c r="J3377" s="77" t="str">
        <f t="shared" si="210"/>
        <v/>
      </c>
      <c r="K3377" s="77">
        <f t="shared" si="211"/>
        <v>0</v>
      </c>
    </row>
    <row r="3378" spans="1:11" s="77" customFormat="1">
      <c r="A3378" s="82">
        <v>2016</v>
      </c>
      <c r="B3378" s="82">
        <v>8845</v>
      </c>
      <c r="C3378" s="83" t="s">
        <v>503</v>
      </c>
      <c r="D3378" s="83" t="s">
        <v>504</v>
      </c>
      <c r="E3378" s="84">
        <v>46911</v>
      </c>
      <c r="F3378" s="85">
        <v>22.638000000000002</v>
      </c>
      <c r="G3378" s="84" t="s">
        <v>514</v>
      </c>
      <c r="H3378" s="86" t="str">
        <f t="shared" si="208"/>
        <v/>
      </c>
      <c r="I3378" s="77" t="str">
        <f t="shared" si="209"/>
        <v/>
      </c>
      <c r="J3378" s="77" t="str">
        <f t="shared" si="210"/>
        <v/>
      </c>
      <c r="K3378" s="77">
        <f t="shared" si="211"/>
        <v>0</v>
      </c>
    </row>
    <row r="3379" spans="1:11" s="77" customFormat="1">
      <c r="A3379" s="82">
        <v>2016</v>
      </c>
      <c r="B3379" s="82">
        <v>8845</v>
      </c>
      <c r="C3379" s="83" t="s">
        <v>503</v>
      </c>
      <c r="D3379" s="83" t="s">
        <v>504</v>
      </c>
      <c r="E3379" s="84">
        <v>28446</v>
      </c>
      <c r="F3379" s="85">
        <v>26.096</v>
      </c>
      <c r="G3379" s="84" t="s">
        <v>514</v>
      </c>
      <c r="H3379" s="86" t="str">
        <f t="shared" si="208"/>
        <v/>
      </c>
      <c r="I3379" s="77" t="str">
        <f t="shared" si="209"/>
        <v/>
      </c>
      <c r="J3379" s="77" t="str">
        <f t="shared" si="210"/>
        <v/>
      </c>
      <c r="K3379" s="77">
        <f t="shared" si="211"/>
        <v>0</v>
      </c>
    </row>
    <row r="3380" spans="1:11" s="77" customFormat="1">
      <c r="A3380" s="82">
        <v>2016</v>
      </c>
      <c r="B3380" s="82">
        <v>8845</v>
      </c>
      <c r="C3380" s="83" t="s">
        <v>503</v>
      </c>
      <c r="D3380" s="83" t="s">
        <v>504</v>
      </c>
      <c r="E3380" s="84">
        <v>8135</v>
      </c>
      <c r="F3380" s="85">
        <v>23.545999999999999</v>
      </c>
      <c r="G3380" s="84" t="s">
        <v>514</v>
      </c>
      <c r="H3380" s="86" t="str">
        <f t="shared" si="208"/>
        <v/>
      </c>
      <c r="I3380" s="77" t="str">
        <f t="shared" si="209"/>
        <v/>
      </c>
      <c r="J3380" s="77" t="str">
        <f t="shared" si="210"/>
        <v/>
      </c>
      <c r="K3380" s="77">
        <f t="shared" si="211"/>
        <v>0</v>
      </c>
    </row>
    <row r="3381" spans="1:11" s="77" customFormat="1">
      <c r="A3381" s="82">
        <v>2016</v>
      </c>
      <c r="B3381" s="82">
        <v>8845</v>
      </c>
      <c r="C3381" s="83" t="s">
        <v>503</v>
      </c>
      <c r="D3381" s="83" t="s">
        <v>504</v>
      </c>
      <c r="E3381" s="84">
        <v>76528</v>
      </c>
      <c r="F3381" s="85">
        <v>26.425999999999998</v>
      </c>
      <c r="G3381" s="84" t="s">
        <v>514</v>
      </c>
      <c r="H3381" s="86" t="str">
        <f t="shared" si="208"/>
        <v/>
      </c>
      <c r="I3381" s="77" t="str">
        <f t="shared" si="209"/>
        <v/>
      </c>
      <c r="J3381" s="77" t="str">
        <f t="shared" si="210"/>
        <v/>
      </c>
      <c r="K3381" s="77">
        <f t="shared" si="211"/>
        <v>0</v>
      </c>
    </row>
    <row r="3382" spans="1:11" s="77" customFormat="1">
      <c r="A3382" s="82">
        <v>2016</v>
      </c>
      <c r="B3382" s="82">
        <v>8846</v>
      </c>
      <c r="C3382" s="83" t="s">
        <v>503</v>
      </c>
      <c r="D3382" s="83" t="s">
        <v>504</v>
      </c>
      <c r="E3382" s="84">
        <v>10273</v>
      </c>
      <c r="F3382" s="85">
        <v>22.213999999999999</v>
      </c>
      <c r="G3382" s="84" t="s">
        <v>514</v>
      </c>
      <c r="H3382" s="86" t="str">
        <f t="shared" si="208"/>
        <v/>
      </c>
      <c r="I3382" s="77" t="str">
        <f t="shared" si="209"/>
        <v/>
      </c>
      <c r="J3382" s="77" t="str">
        <f t="shared" si="210"/>
        <v/>
      </c>
      <c r="K3382" s="77">
        <f t="shared" si="211"/>
        <v>0</v>
      </c>
    </row>
    <row r="3383" spans="1:11" s="77" customFormat="1">
      <c r="A3383" s="82">
        <v>2016</v>
      </c>
      <c r="B3383" s="82">
        <v>8846</v>
      </c>
      <c r="C3383" s="83" t="s">
        <v>503</v>
      </c>
      <c r="D3383" s="83" t="s">
        <v>504</v>
      </c>
      <c r="E3383" s="84">
        <v>16285</v>
      </c>
      <c r="F3383" s="85">
        <v>21.795999999999999</v>
      </c>
      <c r="G3383" s="84" t="s">
        <v>514</v>
      </c>
      <c r="H3383" s="86" t="str">
        <f t="shared" si="208"/>
        <v/>
      </c>
      <c r="I3383" s="77" t="str">
        <f t="shared" si="209"/>
        <v/>
      </c>
      <c r="J3383" s="77" t="str">
        <f t="shared" si="210"/>
        <v/>
      </c>
      <c r="K3383" s="77">
        <f t="shared" si="211"/>
        <v>0</v>
      </c>
    </row>
    <row r="3384" spans="1:11" s="77" customFormat="1">
      <c r="A3384" s="82">
        <v>2016</v>
      </c>
      <c r="B3384" s="82">
        <v>8846</v>
      </c>
      <c r="C3384" s="83" t="s">
        <v>515</v>
      </c>
      <c r="D3384" s="83" t="s">
        <v>504</v>
      </c>
      <c r="E3384" s="84">
        <v>1425</v>
      </c>
      <c r="F3384" s="85">
        <v>15.938000000000001</v>
      </c>
      <c r="G3384" s="84" t="s">
        <v>514</v>
      </c>
      <c r="H3384" s="86" t="str">
        <f t="shared" si="208"/>
        <v/>
      </c>
      <c r="I3384" s="77" t="str">
        <f t="shared" si="209"/>
        <v/>
      </c>
      <c r="J3384" s="77" t="str">
        <f t="shared" si="210"/>
        <v/>
      </c>
      <c r="K3384" s="77">
        <f t="shared" si="211"/>
        <v>0</v>
      </c>
    </row>
    <row r="3385" spans="1:11" s="77" customFormat="1">
      <c r="A3385" s="82">
        <v>2016</v>
      </c>
      <c r="B3385" s="82">
        <v>8846</v>
      </c>
      <c r="C3385" s="83" t="s">
        <v>503</v>
      </c>
      <c r="D3385" s="83" t="s">
        <v>504</v>
      </c>
      <c r="E3385" s="84">
        <v>9706</v>
      </c>
      <c r="F3385" s="85">
        <v>25.707999999999998</v>
      </c>
      <c r="G3385" s="84" t="s">
        <v>514</v>
      </c>
      <c r="H3385" s="86" t="str">
        <f t="shared" si="208"/>
        <v/>
      </c>
      <c r="I3385" s="77" t="str">
        <f t="shared" si="209"/>
        <v/>
      </c>
      <c r="J3385" s="77" t="str">
        <f t="shared" si="210"/>
        <v/>
      </c>
      <c r="K3385" s="77">
        <f t="shared" si="211"/>
        <v>0</v>
      </c>
    </row>
    <row r="3386" spans="1:11" s="77" customFormat="1">
      <c r="A3386" s="82">
        <v>2016</v>
      </c>
      <c r="B3386" s="82">
        <v>8846</v>
      </c>
      <c r="C3386" s="83" t="s">
        <v>503</v>
      </c>
      <c r="D3386" s="83" t="s">
        <v>504</v>
      </c>
      <c r="E3386" s="84">
        <v>17930</v>
      </c>
      <c r="F3386" s="85">
        <v>23.908000000000001</v>
      </c>
      <c r="G3386" s="84" t="s">
        <v>514</v>
      </c>
      <c r="H3386" s="86" t="str">
        <f t="shared" si="208"/>
        <v/>
      </c>
      <c r="I3386" s="77" t="str">
        <f t="shared" si="209"/>
        <v/>
      </c>
      <c r="J3386" s="77" t="str">
        <f t="shared" si="210"/>
        <v/>
      </c>
      <c r="K3386" s="77">
        <f t="shared" si="211"/>
        <v>0</v>
      </c>
    </row>
    <row r="3387" spans="1:11" s="77" customFormat="1">
      <c r="A3387" s="82">
        <v>2016</v>
      </c>
      <c r="B3387" s="82">
        <v>8846</v>
      </c>
      <c r="C3387" s="83" t="s">
        <v>503</v>
      </c>
      <c r="D3387" s="83" t="s">
        <v>504</v>
      </c>
      <c r="E3387" s="84">
        <v>2910</v>
      </c>
      <c r="F3387" s="85">
        <v>24.356000000000002</v>
      </c>
      <c r="G3387" s="84" t="s">
        <v>514</v>
      </c>
      <c r="H3387" s="86" t="str">
        <f t="shared" si="208"/>
        <v/>
      </c>
      <c r="I3387" s="77" t="str">
        <f t="shared" si="209"/>
        <v/>
      </c>
      <c r="J3387" s="77" t="str">
        <f t="shared" si="210"/>
        <v/>
      </c>
      <c r="K3387" s="77">
        <f t="shared" si="211"/>
        <v>0</v>
      </c>
    </row>
    <row r="3388" spans="1:11" s="77" customFormat="1">
      <c r="A3388" s="82">
        <v>2016</v>
      </c>
      <c r="B3388" s="82">
        <v>8846</v>
      </c>
      <c r="C3388" s="83" t="s">
        <v>503</v>
      </c>
      <c r="D3388" s="83" t="s">
        <v>504</v>
      </c>
      <c r="E3388" s="84">
        <v>2097</v>
      </c>
      <c r="F3388" s="85">
        <v>24.38</v>
      </c>
      <c r="G3388" s="84" t="s">
        <v>514</v>
      </c>
      <c r="H3388" s="86" t="str">
        <f t="shared" si="208"/>
        <v/>
      </c>
      <c r="I3388" s="77" t="str">
        <f t="shared" si="209"/>
        <v/>
      </c>
      <c r="J3388" s="77" t="str">
        <f t="shared" si="210"/>
        <v/>
      </c>
      <c r="K3388" s="77">
        <f t="shared" si="211"/>
        <v>0</v>
      </c>
    </row>
    <row r="3389" spans="1:11" s="77" customFormat="1">
      <c r="A3389" s="82">
        <v>2016</v>
      </c>
      <c r="B3389" s="82">
        <v>8846</v>
      </c>
      <c r="C3389" s="83" t="s">
        <v>503</v>
      </c>
      <c r="D3389" s="83" t="s">
        <v>504</v>
      </c>
      <c r="E3389" s="84">
        <v>6331</v>
      </c>
      <c r="F3389" s="85">
        <v>18.391999999999999</v>
      </c>
      <c r="G3389" s="84" t="s">
        <v>514</v>
      </c>
      <c r="H3389" s="86" t="str">
        <f t="shared" si="208"/>
        <v/>
      </c>
      <c r="I3389" s="77" t="str">
        <f t="shared" si="209"/>
        <v/>
      </c>
      <c r="J3389" s="77" t="str">
        <f t="shared" si="210"/>
        <v/>
      </c>
      <c r="K3389" s="77">
        <f t="shared" si="211"/>
        <v>0</v>
      </c>
    </row>
    <row r="3390" spans="1:11" s="77" customFormat="1">
      <c r="A3390" s="82">
        <v>2016</v>
      </c>
      <c r="B3390" s="82">
        <v>8846</v>
      </c>
      <c r="C3390" s="83" t="s">
        <v>503</v>
      </c>
      <c r="D3390" s="83" t="s">
        <v>504</v>
      </c>
      <c r="E3390" s="84">
        <v>8473</v>
      </c>
      <c r="F3390" s="85">
        <v>22.812000000000001</v>
      </c>
      <c r="G3390" s="84" t="s">
        <v>514</v>
      </c>
      <c r="H3390" s="86" t="str">
        <f t="shared" si="208"/>
        <v/>
      </c>
      <c r="I3390" s="77" t="str">
        <f t="shared" si="209"/>
        <v/>
      </c>
      <c r="J3390" s="77" t="str">
        <f t="shared" si="210"/>
        <v/>
      </c>
      <c r="K3390" s="77">
        <f t="shared" si="211"/>
        <v>0</v>
      </c>
    </row>
    <row r="3391" spans="1:11" s="77" customFormat="1">
      <c r="A3391" s="82">
        <v>2016</v>
      </c>
      <c r="B3391" s="82">
        <v>8846</v>
      </c>
      <c r="C3391" s="83" t="s">
        <v>503</v>
      </c>
      <c r="D3391" s="83" t="s">
        <v>504</v>
      </c>
      <c r="E3391" s="84">
        <v>7012</v>
      </c>
      <c r="F3391" s="85">
        <v>24.091999999999999</v>
      </c>
      <c r="G3391" s="84" t="s">
        <v>514</v>
      </c>
      <c r="H3391" s="86" t="str">
        <f t="shared" si="208"/>
        <v/>
      </c>
      <c r="I3391" s="77" t="str">
        <f t="shared" si="209"/>
        <v/>
      </c>
      <c r="J3391" s="77" t="str">
        <f t="shared" si="210"/>
        <v/>
      </c>
      <c r="K3391" s="77">
        <f t="shared" si="211"/>
        <v>0</v>
      </c>
    </row>
    <row r="3392" spans="1:11" s="77" customFormat="1">
      <c r="A3392" s="82">
        <v>2016</v>
      </c>
      <c r="B3392" s="82">
        <v>8846</v>
      </c>
      <c r="C3392" s="83" t="s">
        <v>515</v>
      </c>
      <c r="D3392" s="83" t="s">
        <v>504</v>
      </c>
      <c r="E3392" s="84">
        <v>4335</v>
      </c>
      <c r="F3392" s="85">
        <v>17.552</v>
      </c>
      <c r="G3392" s="84" t="s">
        <v>514</v>
      </c>
      <c r="H3392" s="86" t="str">
        <f t="shared" si="208"/>
        <v/>
      </c>
      <c r="I3392" s="77" t="str">
        <f t="shared" si="209"/>
        <v/>
      </c>
      <c r="J3392" s="77" t="str">
        <f t="shared" si="210"/>
        <v/>
      </c>
      <c r="K3392" s="77">
        <f t="shared" si="211"/>
        <v>0</v>
      </c>
    </row>
    <row r="3393" spans="1:11" s="77" customFormat="1">
      <c r="A3393" s="82">
        <v>2016</v>
      </c>
      <c r="B3393" s="82">
        <v>8846</v>
      </c>
      <c r="C3393" s="83" t="s">
        <v>503</v>
      </c>
      <c r="D3393" s="83" t="s">
        <v>504</v>
      </c>
      <c r="E3393" s="84">
        <v>14901</v>
      </c>
      <c r="F3393" s="85">
        <v>25.97</v>
      </c>
      <c r="G3393" s="84" t="s">
        <v>514</v>
      </c>
      <c r="H3393" s="86" t="str">
        <f t="shared" si="208"/>
        <v/>
      </c>
      <c r="I3393" s="77" t="str">
        <f t="shared" si="209"/>
        <v/>
      </c>
      <c r="J3393" s="77" t="str">
        <f t="shared" si="210"/>
        <v/>
      </c>
      <c r="K3393" s="77">
        <f t="shared" si="211"/>
        <v>0</v>
      </c>
    </row>
    <row r="3394" spans="1:11" s="77" customFormat="1">
      <c r="A3394" s="82">
        <v>2016</v>
      </c>
      <c r="B3394" s="82">
        <v>8846</v>
      </c>
      <c r="C3394" s="83" t="s">
        <v>503</v>
      </c>
      <c r="D3394" s="83" t="s">
        <v>504</v>
      </c>
      <c r="E3394" s="84">
        <v>29803</v>
      </c>
      <c r="F3394" s="85">
        <v>26.414000000000001</v>
      </c>
      <c r="G3394" s="84" t="s">
        <v>514</v>
      </c>
      <c r="H3394" s="86" t="str">
        <f t="shared" si="208"/>
        <v/>
      </c>
      <c r="I3394" s="77" t="str">
        <f t="shared" si="209"/>
        <v/>
      </c>
      <c r="J3394" s="77" t="str">
        <f t="shared" si="210"/>
        <v/>
      </c>
      <c r="K3394" s="77">
        <f t="shared" si="211"/>
        <v>0</v>
      </c>
    </row>
    <row r="3395" spans="1:11" s="77" customFormat="1">
      <c r="A3395" s="82">
        <v>2016</v>
      </c>
      <c r="B3395" s="82">
        <v>8846</v>
      </c>
      <c r="C3395" s="83" t="s">
        <v>515</v>
      </c>
      <c r="D3395" s="83" t="s">
        <v>504</v>
      </c>
      <c r="E3395" s="84">
        <v>4089</v>
      </c>
      <c r="F3395" s="85">
        <v>18.187999999999999</v>
      </c>
      <c r="G3395" s="84" t="s">
        <v>514</v>
      </c>
      <c r="H3395" s="86" t="str">
        <f t="shared" si="208"/>
        <v/>
      </c>
      <c r="I3395" s="77" t="str">
        <f t="shared" si="209"/>
        <v/>
      </c>
      <c r="J3395" s="77" t="str">
        <f t="shared" si="210"/>
        <v/>
      </c>
      <c r="K3395" s="77">
        <f t="shared" si="211"/>
        <v>0</v>
      </c>
    </row>
    <row r="3396" spans="1:11" s="77" customFormat="1">
      <c r="A3396" s="82">
        <v>2016</v>
      </c>
      <c r="B3396" s="82">
        <v>8846</v>
      </c>
      <c r="C3396" s="83" t="s">
        <v>503</v>
      </c>
      <c r="D3396" s="83" t="s">
        <v>504</v>
      </c>
      <c r="E3396" s="84">
        <v>2089</v>
      </c>
      <c r="F3396" s="85">
        <v>24.417999999999999</v>
      </c>
      <c r="G3396" s="84" t="s">
        <v>514</v>
      </c>
      <c r="H3396" s="86" t="str">
        <f t="shared" si="208"/>
        <v/>
      </c>
      <c r="I3396" s="77" t="str">
        <f t="shared" si="209"/>
        <v/>
      </c>
      <c r="J3396" s="77" t="str">
        <f t="shared" si="210"/>
        <v/>
      </c>
      <c r="K3396" s="77">
        <f t="shared" si="211"/>
        <v>0</v>
      </c>
    </row>
    <row r="3397" spans="1:11" s="77" customFormat="1">
      <c r="A3397" s="82">
        <v>2016</v>
      </c>
      <c r="B3397" s="82">
        <v>8846</v>
      </c>
      <c r="C3397" s="83" t="s">
        <v>503</v>
      </c>
      <c r="D3397" s="83" t="s">
        <v>504</v>
      </c>
      <c r="E3397" s="84">
        <v>2112</v>
      </c>
      <c r="F3397" s="85">
        <v>22.667999999999999</v>
      </c>
      <c r="G3397" s="84" t="s">
        <v>514</v>
      </c>
      <c r="H3397" s="86" t="str">
        <f t="shared" si="208"/>
        <v/>
      </c>
      <c r="I3397" s="77" t="str">
        <f t="shared" si="209"/>
        <v/>
      </c>
      <c r="J3397" s="77" t="str">
        <f t="shared" si="210"/>
        <v/>
      </c>
      <c r="K3397" s="77">
        <f t="shared" si="211"/>
        <v>0</v>
      </c>
    </row>
    <row r="3398" spans="1:11" s="77" customFormat="1">
      <c r="A3398" s="82">
        <v>2016</v>
      </c>
      <c r="B3398" s="82">
        <v>8846</v>
      </c>
      <c r="C3398" s="83" t="s">
        <v>503</v>
      </c>
      <c r="D3398" s="83" t="s">
        <v>504</v>
      </c>
      <c r="E3398" s="84">
        <v>3222</v>
      </c>
      <c r="F3398" s="85">
        <v>22.738</v>
      </c>
      <c r="G3398" s="84" t="s">
        <v>514</v>
      </c>
      <c r="H3398" s="86" t="str">
        <f t="shared" si="208"/>
        <v/>
      </c>
      <c r="I3398" s="77" t="str">
        <f t="shared" si="209"/>
        <v/>
      </c>
      <c r="J3398" s="77" t="str">
        <f t="shared" si="210"/>
        <v/>
      </c>
      <c r="K3398" s="77">
        <f t="shared" si="211"/>
        <v>0</v>
      </c>
    </row>
    <row r="3399" spans="1:11" s="77" customFormat="1">
      <c r="A3399" s="82">
        <v>2016</v>
      </c>
      <c r="B3399" s="82">
        <v>8848</v>
      </c>
      <c r="C3399" s="83" t="s">
        <v>503</v>
      </c>
      <c r="D3399" s="83" t="s">
        <v>504</v>
      </c>
      <c r="E3399" s="84">
        <v>30378</v>
      </c>
      <c r="F3399" s="85">
        <v>25.896000000000001</v>
      </c>
      <c r="G3399" s="84">
        <v>175.4</v>
      </c>
      <c r="H3399" s="86">
        <f t="shared" ref="H3399:H3462" si="212">IF(I3399="","",G3399/100*F3399*E3399)</f>
        <v>1379816.8787520002</v>
      </c>
      <c r="I3399" s="77">
        <f t="shared" ref="I3399:I3462" si="213">IF(OR(G3399=".",F3399=".",E3399="."),"",E3399)</f>
        <v>30378</v>
      </c>
      <c r="J3399" s="77">
        <f t="shared" ref="J3399:J3462" si="214">IF(I3399="","",F3399*I3399)</f>
        <v>786668.68800000008</v>
      </c>
      <c r="K3399" s="77">
        <f t="shared" ref="K3399:K3462" si="215">IF(C3399="LIG",1,0)</f>
        <v>0</v>
      </c>
    </row>
    <row r="3400" spans="1:11" s="77" customFormat="1">
      <c r="A3400" s="82">
        <v>2016</v>
      </c>
      <c r="B3400" s="82">
        <v>8851</v>
      </c>
      <c r="C3400" s="83" t="s">
        <v>503</v>
      </c>
      <c r="D3400" s="83" t="s">
        <v>504</v>
      </c>
      <c r="E3400" s="84">
        <v>20705</v>
      </c>
      <c r="F3400" s="85">
        <v>22.283999999999999</v>
      </c>
      <c r="G3400" s="84">
        <v>248.7</v>
      </c>
      <c r="H3400" s="86">
        <f t="shared" si="212"/>
        <v>1147477.4771399999</v>
      </c>
      <c r="I3400" s="77">
        <f t="shared" si="213"/>
        <v>20705</v>
      </c>
      <c r="J3400" s="77">
        <f t="shared" si="214"/>
        <v>461390.22</v>
      </c>
      <c r="K3400" s="77">
        <f t="shared" si="215"/>
        <v>0</v>
      </c>
    </row>
    <row r="3401" spans="1:11" s="77" customFormat="1">
      <c r="A3401" s="82">
        <v>2016</v>
      </c>
      <c r="B3401" s="82">
        <v>8851</v>
      </c>
      <c r="C3401" s="83" t="s">
        <v>503</v>
      </c>
      <c r="D3401" s="83" t="s">
        <v>504</v>
      </c>
      <c r="E3401" s="84">
        <v>13308</v>
      </c>
      <c r="F3401" s="85">
        <v>23.026</v>
      </c>
      <c r="G3401" s="84">
        <v>268.7</v>
      </c>
      <c r="H3401" s="86">
        <f t="shared" si="212"/>
        <v>823377.43149599992</v>
      </c>
      <c r="I3401" s="77">
        <f t="shared" si="213"/>
        <v>13308</v>
      </c>
      <c r="J3401" s="77">
        <f t="shared" si="214"/>
        <v>306430.00799999997</v>
      </c>
      <c r="K3401" s="77">
        <f t="shared" si="215"/>
        <v>0</v>
      </c>
    </row>
    <row r="3402" spans="1:11" s="77" customFormat="1">
      <c r="A3402" s="82">
        <v>2016</v>
      </c>
      <c r="B3402" s="82">
        <v>8851</v>
      </c>
      <c r="C3402" s="83" t="s">
        <v>503</v>
      </c>
      <c r="D3402" s="83" t="s">
        <v>504</v>
      </c>
      <c r="E3402" s="84">
        <v>1500</v>
      </c>
      <c r="F3402" s="85">
        <v>23.521999999999998</v>
      </c>
      <c r="G3402" s="84">
        <v>274.60000000000002</v>
      </c>
      <c r="H3402" s="86">
        <f t="shared" si="212"/>
        <v>96887.118000000002</v>
      </c>
      <c r="I3402" s="77">
        <f t="shared" si="213"/>
        <v>1500</v>
      </c>
      <c r="J3402" s="77">
        <f t="shared" si="214"/>
        <v>35283</v>
      </c>
      <c r="K3402" s="77">
        <f t="shared" si="215"/>
        <v>0</v>
      </c>
    </row>
    <row r="3403" spans="1:11" s="77" customFormat="1">
      <c r="A3403" s="82">
        <v>2016</v>
      </c>
      <c r="B3403" s="82">
        <v>8851</v>
      </c>
      <c r="C3403" s="83" t="s">
        <v>503</v>
      </c>
      <c r="D3403" s="83" t="s">
        <v>504</v>
      </c>
      <c r="E3403" s="84">
        <v>1851</v>
      </c>
      <c r="F3403" s="85">
        <v>22.376000000000001</v>
      </c>
      <c r="G3403" s="84">
        <v>241.8</v>
      </c>
      <c r="H3403" s="86">
        <f t="shared" si="212"/>
        <v>100148.66596800002</v>
      </c>
      <c r="I3403" s="77">
        <f t="shared" si="213"/>
        <v>1851</v>
      </c>
      <c r="J3403" s="77">
        <f t="shared" si="214"/>
        <v>41417.976000000002</v>
      </c>
      <c r="K3403" s="77">
        <f t="shared" si="215"/>
        <v>0</v>
      </c>
    </row>
    <row r="3404" spans="1:11" s="77" customFormat="1">
      <c r="A3404" s="82">
        <v>2016</v>
      </c>
      <c r="B3404" s="82">
        <v>8851</v>
      </c>
      <c r="C3404" s="83" t="s">
        <v>503</v>
      </c>
      <c r="D3404" s="83" t="s">
        <v>504</v>
      </c>
      <c r="E3404" s="84">
        <v>11535</v>
      </c>
      <c r="F3404" s="85">
        <v>22.494</v>
      </c>
      <c r="G3404" s="84">
        <v>235</v>
      </c>
      <c r="H3404" s="86">
        <f t="shared" si="212"/>
        <v>609750.48149999999</v>
      </c>
      <c r="I3404" s="77">
        <f t="shared" si="213"/>
        <v>11535</v>
      </c>
      <c r="J3404" s="77">
        <f t="shared" si="214"/>
        <v>259468.29</v>
      </c>
      <c r="K3404" s="77">
        <f t="shared" si="215"/>
        <v>0</v>
      </c>
    </row>
    <row r="3405" spans="1:11" s="77" customFormat="1">
      <c r="A3405" s="82">
        <v>2016</v>
      </c>
      <c r="B3405" s="82">
        <v>8851</v>
      </c>
      <c r="C3405" s="83" t="s">
        <v>503</v>
      </c>
      <c r="D3405" s="83" t="s">
        <v>504</v>
      </c>
      <c r="E3405" s="84">
        <v>5525</v>
      </c>
      <c r="F3405" s="85">
        <v>24.122</v>
      </c>
      <c r="G3405" s="84">
        <v>300.89999999999998</v>
      </c>
      <c r="H3405" s="86">
        <f t="shared" si="212"/>
        <v>401021.61644999997</v>
      </c>
      <c r="I3405" s="77">
        <f t="shared" si="213"/>
        <v>5525</v>
      </c>
      <c r="J3405" s="77">
        <f t="shared" si="214"/>
        <v>133274.04999999999</v>
      </c>
      <c r="K3405" s="77">
        <f t="shared" si="215"/>
        <v>0</v>
      </c>
    </row>
    <row r="3406" spans="1:11" s="77" customFormat="1">
      <c r="A3406" s="82">
        <v>2016</v>
      </c>
      <c r="B3406" s="82">
        <v>8852</v>
      </c>
      <c r="C3406" s="83" t="s">
        <v>513</v>
      </c>
      <c r="D3406" s="83" t="s">
        <v>504</v>
      </c>
      <c r="E3406" s="84">
        <v>362749</v>
      </c>
      <c r="F3406" s="85">
        <v>17.692</v>
      </c>
      <c r="G3406" s="84">
        <v>207.5</v>
      </c>
      <c r="H3406" s="86">
        <f t="shared" si="212"/>
        <v>13316842.2641</v>
      </c>
      <c r="I3406" s="77">
        <f t="shared" si="213"/>
        <v>362749</v>
      </c>
      <c r="J3406" s="77">
        <f t="shared" si="214"/>
        <v>6417755.3080000002</v>
      </c>
      <c r="K3406" s="77">
        <f t="shared" si="215"/>
        <v>0</v>
      </c>
    </row>
    <row r="3407" spans="1:11" s="77" customFormat="1">
      <c r="A3407" s="82">
        <v>2016</v>
      </c>
      <c r="B3407" s="82">
        <v>8852</v>
      </c>
      <c r="C3407" s="83" t="s">
        <v>513</v>
      </c>
      <c r="D3407" s="83" t="s">
        <v>504</v>
      </c>
      <c r="E3407" s="84">
        <v>81529</v>
      </c>
      <c r="F3407" s="85">
        <v>17.867999999999999</v>
      </c>
      <c r="G3407" s="84">
        <v>192.6</v>
      </c>
      <c r="H3407" s="86">
        <f t="shared" si="212"/>
        <v>2805720.0912719998</v>
      </c>
      <c r="I3407" s="77">
        <f t="shared" si="213"/>
        <v>81529</v>
      </c>
      <c r="J3407" s="77">
        <f t="shared" si="214"/>
        <v>1456760.1719999998</v>
      </c>
      <c r="K3407" s="77">
        <f t="shared" si="215"/>
        <v>0</v>
      </c>
    </row>
    <row r="3408" spans="1:11" s="77" customFormat="1">
      <c r="A3408" s="82">
        <v>2016</v>
      </c>
      <c r="B3408" s="82">
        <v>8852</v>
      </c>
      <c r="C3408" s="83" t="s">
        <v>513</v>
      </c>
      <c r="D3408" s="83" t="s">
        <v>504</v>
      </c>
      <c r="E3408" s="84">
        <v>16272</v>
      </c>
      <c r="F3408" s="85">
        <v>17.742000000000001</v>
      </c>
      <c r="G3408" s="84">
        <v>194.7</v>
      </c>
      <c r="H3408" s="86">
        <f t="shared" si="212"/>
        <v>562094.66332799988</v>
      </c>
      <c r="I3408" s="77">
        <f t="shared" si="213"/>
        <v>16272</v>
      </c>
      <c r="J3408" s="77">
        <f t="shared" si="214"/>
        <v>288697.82400000002</v>
      </c>
      <c r="K3408" s="77">
        <f t="shared" si="215"/>
        <v>0</v>
      </c>
    </row>
    <row r="3409" spans="1:11" s="77" customFormat="1">
      <c r="A3409" s="82">
        <v>2016</v>
      </c>
      <c r="B3409" s="82">
        <v>8852</v>
      </c>
      <c r="C3409" s="83" t="s">
        <v>513</v>
      </c>
      <c r="D3409" s="83" t="s">
        <v>504</v>
      </c>
      <c r="E3409" s="84">
        <v>122</v>
      </c>
      <c r="F3409" s="85">
        <v>17.98</v>
      </c>
      <c r="G3409" s="84">
        <v>185.5</v>
      </c>
      <c r="H3409" s="86">
        <f t="shared" si="212"/>
        <v>4069.0537999999997</v>
      </c>
      <c r="I3409" s="77">
        <f t="shared" si="213"/>
        <v>122</v>
      </c>
      <c r="J3409" s="77">
        <f t="shared" si="214"/>
        <v>2193.56</v>
      </c>
      <c r="K3409" s="77">
        <f t="shared" si="215"/>
        <v>0</v>
      </c>
    </row>
    <row r="3410" spans="1:11" s="77" customFormat="1">
      <c r="A3410" s="82">
        <v>2016</v>
      </c>
      <c r="B3410" s="82">
        <v>10017</v>
      </c>
      <c r="C3410" s="83" t="s">
        <v>503</v>
      </c>
      <c r="D3410" s="83" t="s">
        <v>504</v>
      </c>
      <c r="E3410" s="84">
        <v>2000</v>
      </c>
      <c r="F3410" s="85">
        <v>25</v>
      </c>
      <c r="G3410" s="84" t="s">
        <v>514</v>
      </c>
      <c r="H3410" s="86" t="str">
        <f t="shared" si="212"/>
        <v/>
      </c>
      <c r="I3410" s="77" t="str">
        <f t="shared" si="213"/>
        <v/>
      </c>
      <c r="J3410" s="77" t="str">
        <f t="shared" si="214"/>
        <v/>
      </c>
      <c r="K3410" s="77">
        <f t="shared" si="215"/>
        <v>0</v>
      </c>
    </row>
    <row r="3411" spans="1:11" s="77" customFormat="1">
      <c r="A3411" s="82">
        <v>2016</v>
      </c>
      <c r="B3411" s="82">
        <v>10025</v>
      </c>
      <c r="C3411" s="83" t="s">
        <v>503</v>
      </c>
      <c r="D3411" s="83" t="s">
        <v>504</v>
      </c>
      <c r="E3411" s="84">
        <v>7613</v>
      </c>
      <c r="F3411" s="85">
        <v>26.25</v>
      </c>
      <c r="G3411" s="84" t="s">
        <v>514</v>
      </c>
      <c r="H3411" s="86" t="str">
        <f t="shared" si="212"/>
        <v/>
      </c>
      <c r="I3411" s="77" t="str">
        <f t="shared" si="213"/>
        <v/>
      </c>
      <c r="J3411" s="77" t="str">
        <f t="shared" si="214"/>
        <v/>
      </c>
      <c r="K3411" s="77">
        <f t="shared" si="215"/>
        <v>0</v>
      </c>
    </row>
    <row r="3412" spans="1:11" s="77" customFormat="1">
      <c r="A3412" s="82">
        <v>2016</v>
      </c>
      <c r="B3412" s="82">
        <v>10025</v>
      </c>
      <c r="C3412" s="83" t="s">
        <v>503</v>
      </c>
      <c r="D3412" s="83" t="s">
        <v>504</v>
      </c>
      <c r="E3412" s="84">
        <v>8118</v>
      </c>
      <c r="F3412" s="85">
        <v>26</v>
      </c>
      <c r="G3412" s="84" t="s">
        <v>514</v>
      </c>
      <c r="H3412" s="86" t="str">
        <f t="shared" si="212"/>
        <v/>
      </c>
      <c r="I3412" s="77" t="str">
        <f t="shared" si="213"/>
        <v/>
      </c>
      <c r="J3412" s="77" t="str">
        <f t="shared" si="214"/>
        <v/>
      </c>
      <c r="K3412" s="77">
        <f t="shared" si="215"/>
        <v>0</v>
      </c>
    </row>
    <row r="3413" spans="1:11" s="77" customFormat="1">
      <c r="A3413" s="82">
        <v>2016</v>
      </c>
      <c r="B3413" s="82">
        <v>10043</v>
      </c>
      <c r="C3413" s="83" t="s">
        <v>503</v>
      </c>
      <c r="D3413" s="83" t="s">
        <v>504</v>
      </c>
      <c r="E3413" s="84">
        <v>15654</v>
      </c>
      <c r="F3413" s="85">
        <v>25.85</v>
      </c>
      <c r="G3413" s="84" t="s">
        <v>514</v>
      </c>
      <c r="H3413" s="86" t="str">
        <f t="shared" si="212"/>
        <v/>
      </c>
      <c r="I3413" s="77" t="str">
        <f t="shared" si="213"/>
        <v/>
      </c>
      <c r="J3413" s="77" t="str">
        <f t="shared" si="214"/>
        <v/>
      </c>
      <c r="K3413" s="77">
        <f t="shared" si="215"/>
        <v>0</v>
      </c>
    </row>
    <row r="3414" spans="1:11" s="77" customFormat="1">
      <c r="A3414" s="82">
        <v>2016</v>
      </c>
      <c r="B3414" s="82">
        <v>10151</v>
      </c>
      <c r="C3414" s="83" t="s">
        <v>515</v>
      </c>
      <c r="D3414" s="83" t="s">
        <v>504</v>
      </c>
      <c r="E3414" s="84">
        <v>10446</v>
      </c>
      <c r="F3414" s="85">
        <v>17.37</v>
      </c>
      <c r="G3414" s="84" t="s">
        <v>514</v>
      </c>
      <c r="H3414" s="86" t="str">
        <f t="shared" si="212"/>
        <v/>
      </c>
      <c r="I3414" s="77" t="str">
        <f t="shared" si="213"/>
        <v/>
      </c>
      <c r="J3414" s="77" t="str">
        <f t="shared" si="214"/>
        <v/>
      </c>
      <c r="K3414" s="77">
        <f t="shared" si="215"/>
        <v>0</v>
      </c>
    </row>
    <row r="3415" spans="1:11" s="77" customFormat="1">
      <c r="A3415" s="82">
        <v>2016</v>
      </c>
      <c r="B3415" s="82">
        <v>10151</v>
      </c>
      <c r="C3415" s="83" t="s">
        <v>515</v>
      </c>
      <c r="D3415" s="83" t="s">
        <v>504</v>
      </c>
      <c r="E3415" s="84">
        <v>5797</v>
      </c>
      <c r="F3415" s="85">
        <v>7.91</v>
      </c>
      <c r="G3415" s="84" t="s">
        <v>514</v>
      </c>
      <c r="H3415" s="86" t="str">
        <f t="shared" si="212"/>
        <v/>
      </c>
      <c r="I3415" s="77" t="str">
        <f t="shared" si="213"/>
        <v/>
      </c>
      <c r="J3415" s="77" t="str">
        <f t="shared" si="214"/>
        <v/>
      </c>
      <c r="K3415" s="77">
        <f t="shared" si="215"/>
        <v>0</v>
      </c>
    </row>
    <row r="3416" spans="1:11" s="77" customFormat="1">
      <c r="A3416" s="82">
        <v>2016</v>
      </c>
      <c r="B3416" s="82">
        <v>10151</v>
      </c>
      <c r="C3416" s="83" t="s">
        <v>515</v>
      </c>
      <c r="D3416" s="83" t="s">
        <v>504</v>
      </c>
      <c r="E3416" s="84">
        <v>2989</v>
      </c>
      <c r="F3416" s="85">
        <v>16.739999999999998</v>
      </c>
      <c r="G3416" s="84" t="s">
        <v>514</v>
      </c>
      <c r="H3416" s="86" t="str">
        <f t="shared" si="212"/>
        <v/>
      </c>
      <c r="I3416" s="77" t="str">
        <f t="shared" si="213"/>
        <v/>
      </c>
      <c r="J3416" s="77" t="str">
        <f t="shared" si="214"/>
        <v/>
      </c>
      <c r="K3416" s="77">
        <f t="shared" si="215"/>
        <v>0</v>
      </c>
    </row>
    <row r="3417" spans="1:11" s="77" customFormat="1">
      <c r="A3417" s="82">
        <v>2016</v>
      </c>
      <c r="B3417" s="82">
        <v>10151</v>
      </c>
      <c r="C3417" s="83" t="s">
        <v>515</v>
      </c>
      <c r="D3417" s="83" t="s">
        <v>504</v>
      </c>
      <c r="E3417" s="84">
        <v>1894</v>
      </c>
      <c r="F3417" s="85">
        <v>8.77</v>
      </c>
      <c r="G3417" s="84" t="s">
        <v>514</v>
      </c>
      <c r="H3417" s="86" t="str">
        <f t="shared" si="212"/>
        <v/>
      </c>
      <c r="I3417" s="77" t="str">
        <f t="shared" si="213"/>
        <v/>
      </c>
      <c r="J3417" s="77" t="str">
        <f t="shared" si="214"/>
        <v/>
      </c>
      <c r="K3417" s="77">
        <f t="shared" si="215"/>
        <v>0</v>
      </c>
    </row>
    <row r="3418" spans="1:11" s="77" customFormat="1">
      <c r="A3418" s="82">
        <v>2016</v>
      </c>
      <c r="B3418" s="82">
        <v>10151</v>
      </c>
      <c r="C3418" s="83" t="s">
        <v>515</v>
      </c>
      <c r="D3418" s="83" t="s">
        <v>504</v>
      </c>
      <c r="E3418" s="84">
        <v>10484</v>
      </c>
      <c r="F3418" s="85">
        <v>16.739999999999998</v>
      </c>
      <c r="G3418" s="84" t="s">
        <v>514</v>
      </c>
      <c r="H3418" s="86" t="str">
        <f t="shared" si="212"/>
        <v/>
      </c>
      <c r="I3418" s="77" t="str">
        <f t="shared" si="213"/>
        <v/>
      </c>
      <c r="J3418" s="77" t="str">
        <f t="shared" si="214"/>
        <v/>
      </c>
      <c r="K3418" s="77">
        <f t="shared" si="215"/>
        <v>0</v>
      </c>
    </row>
    <row r="3419" spans="1:11" s="77" customFormat="1">
      <c r="A3419" s="82">
        <v>2016</v>
      </c>
      <c r="B3419" s="82">
        <v>10151</v>
      </c>
      <c r="C3419" s="83" t="s">
        <v>515</v>
      </c>
      <c r="D3419" s="83" t="s">
        <v>504</v>
      </c>
      <c r="E3419" s="84">
        <v>4452</v>
      </c>
      <c r="F3419" s="85">
        <v>17.71</v>
      </c>
      <c r="G3419" s="84" t="s">
        <v>514</v>
      </c>
      <c r="H3419" s="86" t="str">
        <f t="shared" si="212"/>
        <v/>
      </c>
      <c r="I3419" s="77" t="str">
        <f t="shared" si="213"/>
        <v/>
      </c>
      <c r="J3419" s="77" t="str">
        <f t="shared" si="214"/>
        <v/>
      </c>
      <c r="K3419" s="77">
        <f t="shared" si="215"/>
        <v>0</v>
      </c>
    </row>
    <row r="3420" spans="1:11" s="77" customFormat="1">
      <c r="A3420" s="82">
        <v>2016</v>
      </c>
      <c r="B3420" s="82">
        <v>10208</v>
      </c>
      <c r="C3420" s="83" t="s">
        <v>503</v>
      </c>
      <c r="D3420" s="83" t="s">
        <v>504</v>
      </c>
      <c r="E3420" s="84">
        <v>29</v>
      </c>
      <c r="F3420" s="85">
        <v>22.98</v>
      </c>
      <c r="G3420" s="84" t="s">
        <v>514</v>
      </c>
      <c r="H3420" s="86" t="str">
        <f t="shared" si="212"/>
        <v/>
      </c>
      <c r="I3420" s="77" t="str">
        <f t="shared" si="213"/>
        <v/>
      </c>
      <c r="J3420" s="77" t="str">
        <f t="shared" si="214"/>
        <v/>
      </c>
      <c r="K3420" s="77">
        <f t="shared" si="215"/>
        <v>0</v>
      </c>
    </row>
    <row r="3421" spans="1:11" s="77" customFormat="1">
      <c r="A3421" s="82">
        <v>2016</v>
      </c>
      <c r="B3421" s="82">
        <v>10234</v>
      </c>
      <c r="C3421" s="83" t="s">
        <v>503</v>
      </c>
      <c r="D3421" s="83" t="s">
        <v>504</v>
      </c>
      <c r="E3421" s="84">
        <v>7697</v>
      </c>
      <c r="F3421" s="85">
        <v>22.2</v>
      </c>
      <c r="G3421" s="84" t="s">
        <v>514</v>
      </c>
      <c r="H3421" s="86" t="str">
        <f t="shared" si="212"/>
        <v/>
      </c>
      <c r="I3421" s="77" t="str">
        <f t="shared" si="213"/>
        <v/>
      </c>
      <c r="J3421" s="77" t="str">
        <f t="shared" si="214"/>
        <v/>
      </c>
      <c r="K3421" s="77">
        <f t="shared" si="215"/>
        <v>0</v>
      </c>
    </row>
    <row r="3422" spans="1:11" s="77" customFormat="1">
      <c r="A3422" s="82">
        <v>2016</v>
      </c>
      <c r="B3422" s="82">
        <v>10234</v>
      </c>
      <c r="C3422" s="83" t="s">
        <v>513</v>
      </c>
      <c r="D3422" s="83" t="s">
        <v>504</v>
      </c>
      <c r="E3422" s="84">
        <v>10532</v>
      </c>
      <c r="F3422" s="85">
        <v>17.3</v>
      </c>
      <c r="G3422" s="84" t="s">
        <v>514</v>
      </c>
      <c r="H3422" s="86" t="str">
        <f t="shared" si="212"/>
        <v/>
      </c>
      <c r="I3422" s="77" t="str">
        <f t="shared" si="213"/>
        <v/>
      </c>
      <c r="J3422" s="77" t="str">
        <f t="shared" si="214"/>
        <v/>
      </c>
      <c r="K3422" s="77">
        <f t="shared" si="215"/>
        <v>0</v>
      </c>
    </row>
    <row r="3423" spans="1:11" s="77" customFormat="1">
      <c r="A3423" s="82">
        <v>2016</v>
      </c>
      <c r="B3423" s="82">
        <v>10244</v>
      </c>
      <c r="C3423" s="83" t="s">
        <v>503</v>
      </c>
      <c r="D3423" s="83" t="s">
        <v>504</v>
      </c>
      <c r="E3423" s="84">
        <v>23199</v>
      </c>
      <c r="F3423" s="85">
        <v>22.545999999999999</v>
      </c>
      <c r="G3423" s="84" t="s">
        <v>514</v>
      </c>
      <c r="H3423" s="86" t="str">
        <f t="shared" si="212"/>
        <v/>
      </c>
      <c r="I3423" s="77" t="str">
        <f t="shared" si="213"/>
        <v/>
      </c>
      <c r="J3423" s="77" t="str">
        <f t="shared" si="214"/>
        <v/>
      </c>
      <c r="K3423" s="77">
        <f t="shared" si="215"/>
        <v>0</v>
      </c>
    </row>
    <row r="3424" spans="1:11" s="77" customFormat="1">
      <c r="A3424" s="82">
        <v>2016</v>
      </c>
      <c r="B3424" s="82">
        <v>10360</v>
      </c>
      <c r="C3424" s="83" t="s">
        <v>503</v>
      </c>
      <c r="D3424" s="83" t="s">
        <v>504</v>
      </c>
      <c r="E3424" s="84">
        <v>12780</v>
      </c>
      <c r="F3424" s="85">
        <v>22.26</v>
      </c>
      <c r="G3424" s="84" t="s">
        <v>514</v>
      </c>
      <c r="H3424" s="86" t="str">
        <f t="shared" si="212"/>
        <v/>
      </c>
      <c r="I3424" s="77" t="str">
        <f t="shared" si="213"/>
        <v/>
      </c>
      <c r="J3424" s="77" t="str">
        <f t="shared" si="214"/>
        <v/>
      </c>
      <c r="K3424" s="77">
        <f t="shared" si="215"/>
        <v>0</v>
      </c>
    </row>
    <row r="3425" spans="1:11" s="77" customFormat="1">
      <c r="A3425" s="82">
        <v>2016</v>
      </c>
      <c r="B3425" s="82">
        <v>10477</v>
      </c>
      <c r="C3425" s="83" t="s">
        <v>513</v>
      </c>
      <c r="D3425" s="83" t="s">
        <v>504</v>
      </c>
      <c r="E3425" s="84">
        <v>11942</v>
      </c>
      <c r="F3425" s="85">
        <v>16.899999999999999</v>
      </c>
      <c r="G3425" s="84" t="s">
        <v>514</v>
      </c>
      <c r="H3425" s="86" t="str">
        <f t="shared" si="212"/>
        <v/>
      </c>
      <c r="I3425" s="77" t="str">
        <f t="shared" si="213"/>
        <v/>
      </c>
      <c r="J3425" s="77" t="str">
        <f t="shared" si="214"/>
        <v/>
      </c>
      <c r="K3425" s="77">
        <f t="shared" si="215"/>
        <v>0</v>
      </c>
    </row>
    <row r="3426" spans="1:11" s="77" customFormat="1">
      <c r="A3426" s="82">
        <v>2016</v>
      </c>
      <c r="B3426" s="82">
        <v>10495</v>
      </c>
      <c r="C3426" s="83" t="s">
        <v>503</v>
      </c>
      <c r="D3426" s="83" t="s">
        <v>504</v>
      </c>
      <c r="E3426" s="84">
        <v>4257</v>
      </c>
      <c r="F3426" s="85">
        <v>25.2</v>
      </c>
      <c r="G3426" s="84" t="s">
        <v>514</v>
      </c>
      <c r="H3426" s="86" t="str">
        <f t="shared" si="212"/>
        <v/>
      </c>
      <c r="I3426" s="77" t="str">
        <f t="shared" si="213"/>
        <v/>
      </c>
      <c r="J3426" s="77" t="str">
        <f t="shared" si="214"/>
        <v/>
      </c>
      <c r="K3426" s="77">
        <f t="shared" si="215"/>
        <v>0</v>
      </c>
    </row>
    <row r="3427" spans="1:11" s="77" customFormat="1">
      <c r="A3427" s="82">
        <v>2016</v>
      </c>
      <c r="B3427" s="82">
        <v>10671</v>
      </c>
      <c r="C3427" s="83" t="s">
        <v>503</v>
      </c>
      <c r="D3427" s="83" t="s">
        <v>504</v>
      </c>
      <c r="E3427" s="84">
        <v>37446</v>
      </c>
      <c r="F3427" s="85">
        <v>21.15</v>
      </c>
      <c r="G3427" s="84" t="s">
        <v>514</v>
      </c>
      <c r="H3427" s="86" t="str">
        <f t="shared" si="212"/>
        <v/>
      </c>
      <c r="I3427" s="77" t="str">
        <f t="shared" si="213"/>
        <v/>
      </c>
      <c r="J3427" s="77" t="str">
        <f t="shared" si="214"/>
        <v/>
      </c>
      <c r="K3427" s="77">
        <f t="shared" si="215"/>
        <v>0</v>
      </c>
    </row>
    <row r="3428" spans="1:11" s="77" customFormat="1">
      <c r="A3428" s="82">
        <v>2016</v>
      </c>
      <c r="B3428" s="82">
        <v>10671</v>
      </c>
      <c r="C3428" s="83" t="s">
        <v>513</v>
      </c>
      <c r="D3428" s="83" t="s">
        <v>504</v>
      </c>
      <c r="E3428" s="84">
        <v>41850</v>
      </c>
      <c r="F3428" s="85">
        <v>16.7</v>
      </c>
      <c r="G3428" s="84" t="s">
        <v>514</v>
      </c>
      <c r="H3428" s="86" t="str">
        <f t="shared" si="212"/>
        <v/>
      </c>
      <c r="I3428" s="77" t="str">
        <f t="shared" si="213"/>
        <v/>
      </c>
      <c r="J3428" s="77" t="str">
        <f t="shared" si="214"/>
        <v/>
      </c>
      <c r="K3428" s="77">
        <f t="shared" si="215"/>
        <v>0</v>
      </c>
    </row>
    <row r="3429" spans="1:11" s="77" customFormat="1">
      <c r="A3429" s="82">
        <v>2016</v>
      </c>
      <c r="B3429" s="82">
        <v>10671</v>
      </c>
      <c r="C3429" s="83" t="s">
        <v>503</v>
      </c>
      <c r="D3429" s="83" t="s">
        <v>504</v>
      </c>
      <c r="E3429" s="84">
        <v>14839</v>
      </c>
      <c r="F3429" s="85">
        <v>19.28</v>
      </c>
      <c r="G3429" s="84" t="s">
        <v>514</v>
      </c>
      <c r="H3429" s="86" t="str">
        <f t="shared" si="212"/>
        <v/>
      </c>
      <c r="I3429" s="77" t="str">
        <f t="shared" si="213"/>
        <v/>
      </c>
      <c r="J3429" s="77" t="str">
        <f t="shared" si="214"/>
        <v/>
      </c>
      <c r="K3429" s="77">
        <f t="shared" si="215"/>
        <v>0</v>
      </c>
    </row>
    <row r="3430" spans="1:11" s="77" customFormat="1">
      <c r="A3430" s="82">
        <v>2016</v>
      </c>
      <c r="B3430" s="82">
        <v>10671</v>
      </c>
      <c r="C3430" s="83" t="s">
        <v>503</v>
      </c>
      <c r="D3430" s="83" t="s">
        <v>504</v>
      </c>
      <c r="E3430" s="84">
        <v>2962</v>
      </c>
      <c r="F3430" s="85">
        <v>25.16</v>
      </c>
      <c r="G3430" s="84" t="s">
        <v>514</v>
      </c>
      <c r="H3430" s="86" t="str">
        <f t="shared" si="212"/>
        <v/>
      </c>
      <c r="I3430" s="77" t="str">
        <f t="shared" si="213"/>
        <v/>
      </c>
      <c r="J3430" s="77" t="str">
        <f t="shared" si="214"/>
        <v/>
      </c>
      <c r="K3430" s="77">
        <f t="shared" si="215"/>
        <v>0</v>
      </c>
    </row>
    <row r="3431" spans="1:11" s="77" customFormat="1">
      <c r="A3431" s="82">
        <v>2016</v>
      </c>
      <c r="B3431" s="82">
        <v>10671</v>
      </c>
      <c r="C3431" s="83" t="s">
        <v>503</v>
      </c>
      <c r="D3431" s="83" t="s">
        <v>504</v>
      </c>
      <c r="E3431" s="84">
        <v>1044</v>
      </c>
      <c r="F3431" s="85">
        <v>17.190000000000001</v>
      </c>
      <c r="G3431" s="84" t="s">
        <v>514</v>
      </c>
      <c r="H3431" s="86" t="str">
        <f t="shared" si="212"/>
        <v/>
      </c>
      <c r="I3431" s="77" t="str">
        <f t="shared" si="213"/>
        <v/>
      </c>
      <c r="J3431" s="77" t="str">
        <f t="shared" si="214"/>
        <v/>
      </c>
      <c r="K3431" s="77">
        <f t="shared" si="215"/>
        <v>0</v>
      </c>
    </row>
    <row r="3432" spans="1:11" s="77" customFormat="1">
      <c r="A3432" s="82">
        <v>2016</v>
      </c>
      <c r="B3432" s="82">
        <v>10673</v>
      </c>
      <c r="C3432" s="83" t="s">
        <v>503</v>
      </c>
      <c r="D3432" s="83" t="s">
        <v>504</v>
      </c>
      <c r="E3432" s="84">
        <v>62569</v>
      </c>
      <c r="F3432" s="85">
        <v>23.064</v>
      </c>
      <c r="G3432" s="84" t="s">
        <v>514</v>
      </c>
      <c r="H3432" s="86" t="str">
        <f t="shared" si="212"/>
        <v/>
      </c>
      <c r="I3432" s="77" t="str">
        <f t="shared" si="213"/>
        <v/>
      </c>
      <c r="J3432" s="77" t="str">
        <f t="shared" si="214"/>
        <v/>
      </c>
      <c r="K3432" s="77">
        <f t="shared" si="215"/>
        <v>0</v>
      </c>
    </row>
    <row r="3433" spans="1:11" s="77" customFormat="1">
      <c r="A3433" s="82">
        <v>2016</v>
      </c>
      <c r="B3433" s="82">
        <v>10678</v>
      </c>
      <c r="C3433" s="83" t="s">
        <v>503</v>
      </c>
      <c r="D3433" s="83" t="s">
        <v>504</v>
      </c>
      <c r="E3433" s="84">
        <v>12713</v>
      </c>
      <c r="F3433" s="85">
        <v>22.04</v>
      </c>
      <c r="G3433" s="84" t="s">
        <v>514</v>
      </c>
      <c r="H3433" s="86" t="str">
        <f t="shared" si="212"/>
        <v/>
      </c>
      <c r="I3433" s="77" t="str">
        <f t="shared" si="213"/>
        <v/>
      </c>
      <c r="J3433" s="77" t="str">
        <f t="shared" si="214"/>
        <v/>
      </c>
      <c r="K3433" s="77">
        <f t="shared" si="215"/>
        <v>0</v>
      </c>
    </row>
    <row r="3434" spans="1:11" s="77" customFormat="1">
      <c r="A3434" s="82">
        <v>2016</v>
      </c>
      <c r="B3434" s="82">
        <v>10678</v>
      </c>
      <c r="C3434" s="83" t="s">
        <v>503</v>
      </c>
      <c r="D3434" s="83" t="s">
        <v>504</v>
      </c>
      <c r="E3434" s="84">
        <v>1121</v>
      </c>
      <c r="F3434" s="85">
        <v>22.29</v>
      </c>
      <c r="G3434" s="84" t="s">
        <v>514</v>
      </c>
      <c r="H3434" s="86" t="str">
        <f t="shared" si="212"/>
        <v/>
      </c>
      <c r="I3434" s="77" t="str">
        <f t="shared" si="213"/>
        <v/>
      </c>
      <c r="J3434" s="77" t="str">
        <f t="shared" si="214"/>
        <v/>
      </c>
      <c r="K3434" s="77">
        <f t="shared" si="215"/>
        <v>0</v>
      </c>
    </row>
    <row r="3435" spans="1:11" s="77" customFormat="1">
      <c r="A3435" s="82">
        <v>2016</v>
      </c>
      <c r="B3435" s="82">
        <v>10678</v>
      </c>
      <c r="C3435" s="83" t="s">
        <v>503</v>
      </c>
      <c r="D3435" s="83" t="s">
        <v>504</v>
      </c>
      <c r="E3435" s="84">
        <v>8144</v>
      </c>
      <c r="F3435" s="85">
        <v>22.19</v>
      </c>
      <c r="G3435" s="84" t="s">
        <v>514</v>
      </c>
      <c r="H3435" s="86" t="str">
        <f t="shared" si="212"/>
        <v/>
      </c>
      <c r="I3435" s="77" t="str">
        <f t="shared" si="213"/>
        <v/>
      </c>
      <c r="J3435" s="77" t="str">
        <f t="shared" si="214"/>
        <v/>
      </c>
      <c r="K3435" s="77">
        <f t="shared" si="215"/>
        <v>0</v>
      </c>
    </row>
    <row r="3436" spans="1:11" s="77" customFormat="1">
      <c r="A3436" s="82">
        <v>2016</v>
      </c>
      <c r="B3436" s="82">
        <v>10684</v>
      </c>
      <c r="C3436" s="83" t="s">
        <v>503</v>
      </c>
      <c r="D3436" s="83" t="s">
        <v>504</v>
      </c>
      <c r="E3436" s="84">
        <v>55143</v>
      </c>
      <c r="F3436" s="85">
        <v>23.314</v>
      </c>
      <c r="G3436" s="84" t="s">
        <v>514</v>
      </c>
      <c r="H3436" s="86" t="str">
        <f t="shared" si="212"/>
        <v/>
      </c>
      <c r="I3436" s="77" t="str">
        <f t="shared" si="213"/>
        <v/>
      </c>
      <c r="J3436" s="77" t="str">
        <f t="shared" si="214"/>
        <v/>
      </c>
      <c r="K3436" s="77">
        <f t="shared" si="215"/>
        <v>0</v>
      </c>
    </row>
    <row r="3437" spans="1:11" s="77" customFormat="1">
      <c r="A3437" s="82">
        <v>2016</v>
      </c>
      <c r="B3437" s="82">
        <v>10864</v>
      </c>
      <c r="C3437" s="83" t="s">
        <v>503</v>
      </c>
      <c r="D3437" s="83" t="s">
        <v>504</v>
      </c>
      <c r="E3437" s="84">
        <v>22214</v>
      </c>
      <c r="F3437" s="85">
        <v>21.8</v>
      </c>
      <c r="G3437" s="84" t="s">
        <v>514</v>
      </c>
      <c r="H3437" s="86" t="str">
        <f t="shared" si="212"/>
        <v/>
      </c>
      <c r="I3437" s="77" t="str">
        <f t="shared" si="213"/>
        <v/>
      </c>
      <c r="J3437" s="77" t="str">
        <f t="shared" si="214"/>
        <v/>
      </c>
      <c r="K3437" s="77">
        <f t="shared" si="215"/>
        <v>0</v>
      </c>
    </row>
    <row r="3438" spans="1:11" s="77" customFormat="1">
      <c r="A3438" s="82">
        <v>2016</v>
      </c>
      <c r="B3438" s="82">
        <v>10864</v>
      </c>
      <c r="C3438" s="83" t="s">
        <v>513</v>
      </c>
      <c r="D3438" s="83" t="s">
        <v>504</v>
      </c>
      <c r="E3438" s="84">
        <v>49121</v>
      </c>
      <c r="F3438" s="85">
        <v>17.5</v>
      </c>
      <c r="G3438" s="84" t="s">
        <v>514</v>
      </c>
      <c r="H3438" s="86" t="str">
        <f t="shared" si="212"/>
        <v/>
      </c>
      <c r="I3438" s="77" t="str">
        <f t="shared" si="213"/>
        <v/>
      </c>
      <c r="J3438" s="77" t="str">
        <f t="shared" si="214"/>
        <v/>
      </c>
      <c r="K3438" s="77">
        <f t="shared" si="215"/>
        <v>0</v>
      </c>
    </row>
    <row r="3439" spans="1:11" s="77" customFormat="1">
      <c r="A3439" s="82">
        <v>2016</v>
      </c>
      <c r="B3439" s="82">
        <v>10865</v>
      </c>
      <c r="C3439" s="83" t="s">
        <v>503</v>
      </c>
      <c r="D3439" s="83" t="s">
        <v>504</v>
      </c>
      <c r="E3439" s="84">
        <v>575</v>
      </c>
      <c r="F3439" s="85">
        <v>21.1</v>
      </c>
      <c r="G3439" s="84" t="s">
        <v>514</v>
      </c>
      <c r="H3439" s="86" t="str">
        <f t="shared" si="212"/>
        <v/>
      </c>
      <c r="I3439" s="77" t="str">
        <f t="shared" si="213"/>
        <v/>
      </c>
      <c r="J3439" s="77" t="str">
        <f t="shared" si="214"/>
        <v/>
      </c>
      <c r="K3439" s="77">
        <f t="shared" si="215"/>
        <v>0</v>
      </c>
    </row>
    <row r="3440" spans="1:11" s="77" customFormat="1">
      <c r="A3440" s="82">
        <v>2016</v>
      </c>
      <c r="B3440" s="82">
        <v>10865</v>
      </c>
      <c r="C3440" s="83" t="s">
        <v>503</v>
      </c>
      <c r="D3440" s="83" t="s">
        <v>504</v>
      </c>
      <c r="E3440" s="84">
        <v>72763</v>
      </c>
      <c r="F3440" s="85">
        <v>21.1</v>
      </c>
      <c r="G3440" s="84" t="s">
        <v>514</v>
      </c>
      <c r="H3440" s="86" t="str">
        <f t="shared" si="212"/>
        <v/>
      </c>
      <c r="I3440" s="77" t="str">
        <f t="shared" si="213"/>
        <v/>
      </c>
      <c r="J3440" s="77" t="str">
        <f t="shared" si="214"/>
        <v/>
      </c>
      <c r="K3440" s="77">
        <f t="shared" si="215"/>
        <v>0</v>
      </c>
    </row>
    <row r="3441" spans="1:11" s="77" customFormat="1">
      <c r="A3441" s="82">
        <v>2016</v>
      </c>
      <c r="B3441" s="82">
        <v>10865</v>
      </c>
      <c r="C3441" s="83" t="s">
        <v>503</v>
      </c>
      <c r="D3441" s="83" t="s">
        <v>504</v>
      </c>
      <c r="E3441" s="84">
        <v>28770</v>
      </c>
      <c r="F3441" s="85">
        <v>21.1</v>
      </c>
      <c r="G3441" s="84" t="s">
        <v>514</v>
      </c>
      <c r="H3441" s="86" t="str">
        <f t="shared" si="212"/>
        <v/>
      </c>
      <c r="I3441" s="77" t="str">
        <f t="shared" si="213"/>
        <v/>
      </c>
      <c r="J3441" s="77" t="str">
        <f t="shared" si="214"/>
        <v/>
      </c>
      <c r="K3441" s="77">
        <f t="shared" si="215"/>
        <v>0</v>
      </c>
    </row>
    <row r="3442" spans="1:11" s="77" customFormat="1">
      <c r="A3442" s="82">
        <v>2016</v>
      </c>
      <c r="B3442" s="82">
        <v>10865</v>
      </c>
      <c r="C3442" s="83" t="s">
        <v>503</v>
      </c>
      <c r="D3442" s="83" t="s">
        <v>504</v>
      </c>
      <c r="E3442" s="84">
        <v>5914</v>
      </c>
      <c r="F3442" s="85">
        <v>21.1</v>
      </c>
      <c r="G3442" s="84" t="s">
        <v>514</v>
      </c>
      <c r="H3442" s="86" t="str">
        <f t="shared" si="212"/>
        <v/>
      </c>
      <c r="I3442" s="77" t="str">
        <f t="shared" si="213"/>
        <v/>
      </c>
      <c r="J3442" s="77" t="str">
        <f t="shared" si="214"/>
        <v/>
      </c>
      <c r="K3442" s="77">
        <f t="shared" si="215"/>
        <v>0</v>
      </c>
    </row>
    <row r="3443" spans="1:11" s="77" customFormat="1">
      <c r="A3443" s="82">
        <v>2016</v>
      </c>
      <c r="B3443" s="82">
        <v>10865</v>
      </c>
      <c r="C3443" s="83" t="s">
        <v>513</v>
      </c>
      <c r="D3443" s="83" t="s">
        <v>504</v>
      </c>
      <c r="E3443" s="84">
        <v>32912</v>
      </c>
      <c r="F3443" s="85">
        <v>17.5</v>
      </c>
      <c r="G3443" s="84" t="s">
        <v>514</v>
      </c>
      <c r="H3443" s="86" t="str">
        <f t="shared" si="212"/>
        <v/>
      </c>
      <c r="I3443" s="77" t="str">
        <f t="shared" si="213"/>
        <v/>
      </c>
      <c r="J3443" s="77" t="str">
        <f t="shared" si="214"/>
        <v/>
      </c>
      <c r="K3443" s="77">
        <f t="shared" si="215"/>
        <v>0</v>
      </c>
    </row>
    <row r="3444" spans="1:11" s="77" customFormat="1">
      <c r="A3444" s="82">
        <v>2016</v>
      </c>
      <c r="B3444" s="82">
        <v>50282</v>
      </c>
      <c r="C3444" s="83" t="s">
        <v>503</v>
      </c>
      <c r="D3444" s="83" t="s">
        <v>504</v>
      </c>
      <c r="E3444" s="84">
        <v>5105</v>
      </c>
      <c r="F3444" s="85">
        <v>22.34</v>
      </c>
      <c r="G3444" s="84" t="s">
        <v>514</v>
      </c>
      <c r="H3444" s="86" t="str">
        <f t="shared" si="212"/>
        <v/>
      </c>
      <c r="I3444" s="77" t="str">
        <f t="shared" si="213"/>
        <v/>
      </c>
      <c r="J3444" s="77" t="str">
        <f t="shared" si="214"/>
        <v/>
      </c>
      <c r="K3444" s="77">
        <f t="shared" si="215"/>
        <v>0</v>
      </c>
    </row>
    <row r="3445" spans="1:11" s="77" customFormat="1">
      <c r="A3445" s="82">
        <v>2016</v>
      </c>
      <c r="B3445" s="82">
        <v>50282</v>
      </c>
      <c r="C3445" s="83" t="s">
        <v>503</v>
      </c>
      <c r="D3445" s="83" t="s">
        <v>504</v>
      </c>
      <c r="E3445" s="84">
        <v>2629</v>
      </c>
      <c r="F3445" s="85">
        <v>20.7</v>
      </c>
      <c r="G3445" s="84" t="s">
        <v>514</v>
      </c>
      <c r="H3445" s="86" t="str">
        <f t="shared" si="212"/>
        <v/>
      </c>
      <c r="I3445" s="77" t="str">
        <f t="shared" si="213"/>
        <v/>
      </c>
      <c r="J3445" s="77" t="str">
        <f t="shared" si="214"/>
        <v/>
      </c>
      <c r="K3445" s="77">
        <f t="shared" si="215"/>
        <v>0</v>
      </c>
    </row>
    <row r="3446" spans="1:11" s="77" customFormat="1">
      <c r="A3446" s="82">
        <v>2016</v>
      </c>
      <c r="B3446" s="82">
        <v>50282</v>
      </c>
      <c r="C3446" s="83" t="s">
        <v>503</v>
      </c>
      <c r="D3446" s="83" t="s">
        <v>504</v>
      </c>
      <c r="E3446" s="84">
        <v>9856</v>
      </c>
      <c r="F3446" s="85">
        <v>21.5</v>
      </c>
      <c r="G3446" s="84" t="s">
        <v>514</v>
      </c>
      <c r="H3446" s="86" t="str">
        <f t="shared" si="212"/>
        <v/>
      </c>
      <c r="I3446" s="77" t="str">
        <f t="shared" si="213"/>
        <v/>
      </c>
      <c r="J3446" s="77" t="str">
        <f t="shared" si="214"/>
        <v/>
      </c>
      <c r="K3446" s="77">
        <f t="shared" si="215"/>
        <v>0</v>
      </c>
    </row>
    <row r="3447" spans="1:11" s="77" customFormat="1">
      <c r="A3447" s="82">
        <v>2016</v>
      </c>
      <c r="B3447" s="82">
        <v>50447</v>
      </c>
      <c r="C3447" s="83" t="s">
        <v>503</v>
      </c>
      <c r="D3447" s="83" t="s">
        <v>504</v>
      </c>
      <c r="E3447" s="84">
        <v>1112</v>
      </c>
      <c r="F3447" s="85">
        <v>25.24</v>
      </c>
      <c r="G3447" s="84" t="s">
        <v>514</v>
      </c>
      <c r="H3447" s="86" t="str">
        <f t="shared" si="212"/>
        <v/>
      </c>
      <c r="I3447" s="77" t="str">
        <f t="shared" si="213"/>
        <v/>
      </c>
      <c r="J3447" s="77" t="str">
        <f t="shared" si="214"/>
        <v/>
      </c>
      <c r="K3447" s="77">
        <f t="shared" si="215"/>
        <v>0</v>
      </c>
    </row>
    <row r="3448" spans="1:11" s="77" customFormat="1">
      <c r="A3448" s="82">
        <v>2016</v>
      </c>
      <c r="B3448" s="82">
        <v>50481</v>
      </c>
      <c r="C3448" s="83" t="s">
        <v>503</v>
      </c>
      <c r="D3448" s="83" t="s">
        <v>504</v>
      </c>
      <c r="E3448" s="84">
        <v>16301</v>
      </c>
      <c r="F3448" s="85">
        <v>26.46</v>
      </c>
      <c r="G3448" s="84" t="s">
        <v>514</v>
      </c>
      <c r="H3448" s="86" t="str">
        <f t="shared" si="212"/>
        <v/>
      </c>
      <c r="I3448" s="77" t="str">
        <f t="shared" si="213"/>
        <v/>
      </c>
      <c r="J3448" s="77" t="str">
        <f t="shared" si="214"/>
        <v/>
      </c>
      <c r="K3448" s="77">
        <f t="shared" si="215"/>
        <v>0</v>
      </c>
    </row>
    <row r="3449" spans="1:11" s="77" customFormat="1">
      <c r="A3449" s="82">
        <v>2016</v>
      </c>
      <c r="B3449" s="82">
        <v>50481</v>
      </c>
      <c r="C3449" s="83" t="s">
        <v>503</v>
      </c>
      <c r="D3449" s="83" t="s">
        <v>504</v>
      </c>
      <c r="E3449" s="84">
        <v>21118</v>
      </c>
      <c r="F3449" s="85">
        <v>26.37</v>
      </c>
      <c r="G3449" s="84" t="s">
        <v>514</v>
      </c>
      <c r="H3449" s="86" t="str">
        <f t="shared" si="212"/>
        <v/>
      </c>
      <c r="I3449" s="77" t="str">
        <f t="shared" si="213"/>
        <v/>
      </c>
      <c r="J3449" s="77" t="str">
        <f t="shared" si="214"/>
        <v/>
      </c>
      <c r="K3449" s="77">
        <f t="shared" si="215"/>
        <v>0</v>
      </c>
    </row>
    <row r="3450" spans="1:11" s="77" customFormat="1">
      <c r="A3450" s="82">
        <v>2016</v>
      </c>
      <c r="B3450" s="82">
        <v>50481</v>
      </c>
      <c r="C3450" s="83" t="s">
        <v>503</v>
      </c>
      <c r="D3450" s="83" t="s">
        <v>504</v>
      </c>
      <c r="E3450" s="84">
        <v>18045</v>
      </c>
      <c r="F3450" s="85">
        <v>26.13</v>
      </c>
      <c r="G3450" s="84" t="s">
        <v>514</v>
      </c>
      <c r="H3450" s="86" t="str">
        <f t="shared" si="212"/>
        <v/>
      </c>
      <c r="I3450" s="77" t="str">
        <f t="shared" si="213"/>
        <v/>
      </c>
      <c r="J3450" s="77" t="str">
        <f t="shared" si="214"/>
        <v/>
      </c>
      <c r="K3450" s="77">
        <f t="shared" si="215"/>
        <v>0</v>
      </c>
    </row>
    <row r="3451" spans="1:11" s="77" customFormat="1">
      <c r="A3451" s="82">
        <v>2016</v>
      </c>
      <c r="B3451" s="82">
        <v>50481</v>
      </c>
      <c r="C3451" s="83" t="s">
        <v>503</v>
      </c>
      <c r="D3451" s="83" t="s">
        <v>504</v>
      </c>
      <c r="E3451" s="84">
        <v>34417</v>
      </c>
      <c r="F3451" s="85">
        <v>26.86</v>
      </c>
      <c r="G3451" s="84" t="s">
        <v>514</v>
      </c>
      <c r="H3451" s="86" t="str">
        <f t="shared" si="212"/>
        <v/>
      </c>
      <c r="I3451" s="77" t="str">
        <f t="shared" si="213"/>
        <v/>
      </c>
      <c r="J3451" s="77" t="str">
        <f t="shared" si="214"/>
        <v/>
      </c>
      <c r="K3451" s="77">
        <f t="shared" si="215"/>
        <v>0</v>
      </c>
    </row>
    <row r="3452" spans="1:11" s="77" customFormat="1">
      <c r="A3452" s="82">
        <v>2016</v>
      </c>
      <c r="B3452" s="82">
        <v>50481</v>
      </c>
      <c r="C3452" s="83" t="s">
        <v>503</v>
      </c>
      <c r="D3452" s="83" t="s">
        <v>504</v>
      </c>
      <c r="E3452" s="84">
        <v>10010</v>
      </c>
      <c r="F3452" s="85">
        <v>26.15</v>
      </c>
      <c r="G3452" s="84" t="s">
        <v>514</v>
      </c>
      <c r="H3452" s="86" t="str">
        <f t="shared" si="212"/>
        <v/>
      </c>
      <c r="I3452" s="77" t="str">
        <f t="shared" si="213"/>
        <v/>
      </c>
      <c r="J3452" s="77" t="str">
        <f t="shared" si="214"/>
        <v/>
      </c>
      <c r="K3452" s="77">
        <f t="shared" si="215"/>
        <v>0</v>
      </c>
    </row>
    <row r="3453" spans="1:11" s="77" customFormat="1">
      <c r="A3453" s="82">
        <v>2016</v>
      </c>
      <c r="B3453" s="82">
        <v>50481</v>
      </c>
      <c r="C3453" s="83" t="s">
        <v>503</v>
      </c>
      <c r="D3453" s="83" t="s">
        <v>504</v>
      </c>
      <c r="E3453" s="84">
        <v>9401</v>
      </c>
      <c r="F3453" s="85">
        <v>26.67</v>
      </c>
      <c r="G3453" s="84" t="s">
        <v>514</v>
      </c>
      <c r="H3453" s="86" t="str">
        <f t="shared" si="212"/>
        <v/>
      </c>
      <c r="I3453" s="77" t="str">
        <f t="shared" si="213"/>
        <v/>
      </c>
      <c r="J3453" s="77" t="str">
        <f t="shared" si="214"/>
        <v/>
      </c>
      <c r="K3453" s="77">
        <f t="shared" si="215"/>
        <v>0</v>
      </c>
    </row>
    <row r="3454" spans="1:11" s="77" customFormat="1">
      <c r="A3454" s="82">
        <v>2016</v>
      </c>
      <c r="B3454" s="82">
        <v>50491</v>
      </c>
      <c r="C3454" s="83" t="s">
        <v>503</v>
      </c>
      <c r="D3454" s="83" t="s">
        <v>504</v>
      </c>
      <c r="E3454" s="84">
        <v>6643</v>
      </c>
      <c r="F3454" s="85">
        <v>23.57</v>
      </c>
      <c r="G3454" s="84" t="s">
        <v>514</v>
      </c>
      <c r="H3454" s="86" t="str">
        <f t="shared" si="212"/>
        <v/>
      </c>
      <c r="I3454" s="77" t="str">
        <f t="shared" si="213"/>
        <v/>
      </c>
      <c r="J3454" s="77" t="str">
        <f t="shared" si="214"/>
        <v/>
      </c>
      <c r="K3454" s="77">
        <f t="shared" si="215"/>
        <v>0</v>
      </c>
    </row>
    <row r="3455" spans="1:11" s="77" customFormat="1">
      <c r="A3455" s="82">
        <v>2016</v>
      </c>
      <c r="B3455" s="82">
        <v>50491</v>
      </c>
      <c r="C3455" s="83" t="s">
        <v>503</v>
      </c>
      <c r="D3455" s="83" t="s">
        <v>504</v>
      </c>
      <c r="E3455" s="84">
        <v>4853</v>
      </c>
      <c r="F3455" s="85">
        <v>24.16</v>
      </c>
      <c r="G3455" s="84" t="s">
        <v>514</v>
      </c>
      <c r="H3455" s="86" t="str">
        <f t="shared" si="212"/>
        <v/>
      </c>
      <c r="I3455" s="77" t="str">
        <f t="shared" si="213"/>
        <v/>
      </c>
      <c r="J3455" s="77" t="str">
        <f t="shared" si="214"/>
        <v/>
      </c>
      <c r="K3455" s="77">
        <f t="shared" si="215"/>
        <v>0</v>
      </c>
    </row>
    <row r="3456" spans="1:11" s="77" customFormat="1">
      <c r="A3456" s="82">
        <v>2016</v>
      </c>
      <c r="B3456" s="82">
        <v>50806</v>
      </c>
      <c r="C3456" s="83" t="s">
        <v>503</v>
      </c>
      <c r="D3456" s="83" t="s">
        <v>504</v>
      </c>
      <c r="E3456" s="84">
        <v>7571</v>
      </c>
      <c r="F3456" s="85">
        <v>24.8</v>
      </c>
      <c r="G3456" s="84" t="s">
        <v>514</v>
      </c>
      <c r="H3456" s="86" t="str">
        <f t="shared" si="212"/>
        <v/>
      </c>
      <c r="I3456" s="77" t="str">
        <f t="shared" si="213"/>
        <v/>
      </c>
      <c r="J3456" s="77" t="str">
        <f t="shared" si="214"/>
        <v/>
      </c>
      <c r="K3456" s="77">
        <f t="shared" si="215"/>
        <v>0</v>
      </c>
    </row>
    <row r="3457" spans="1:11" s="77" customFormat="1">
      <c r="A3457" s="82">
        <v>2016</v>
      </c>
      <c r="B3457" s="82">
        <v>50835</v>
      </c>
      <c r="C3457" s="83" t="s">
        <v>503</v>
      </c>
      <c r="D3457" s="83" t="s">
        <v>504</v>
      </c>
      <c r="E3457" s="84">
        <v>17984</v>
      </c>
      <c r="F3457" s="85">
        <v>20.27</v>
      </c>
      <c r="G3457" s="84" t="s">
        <v>514</v>
      </c>
      <c r="H3457" s="86" t="str">
        <f t="shared" si="212"/>
        <v/>
      </c>
      <c r="I3457" s="77" t="str">
        <f t="shared" si="213"/>
        <v/>
      </c>
      <c r="J3457" s="77" t="str">
        <f t="shared" si="214"/>
        <v/>
      </c>
      <c r="K3457" s="77">
        <f t="shared" si="215"/>
        <v>0</v>
      </c>
    </row>
    <row r="3458" spans="1:11" s="77" customFormat="1">
      <c r="A3458" s="82">
        <v>2016</v>
      </c>
      <c r="B3458" s="82">
        <v>50835</v>
      </c>
      <c r="C3458" s="83" t="s">
        <v>503</v>
      </c>
      <c r="D3458" s="83" t="s">
        <v>504</v>
      </c>
      <c r="E3458" s="84">
        <v>17248</v>
      </c>
      <c r="F3458" s="85">
        <v>25.57</v>
      </c>
      <c r="G3458" s="84" t="s">
        <v>514</v>
      </c>
      <c r="H3458" s="86" t="str">
        <f t="shared" si="212"/>
        <v/>
      </c>
      <c r="I3458" s="77" t="str">
        <f t="shared" si="213"/>
        <v/>
      </c>
      <c r="J3458" s="77" t="str">
        <f t="shared" si="214"/>
        <v/>
      </c>
      <c r="K3458" s="77">
        <f t="shared" si="215"/>
        <v>0</v>
      </c>
    </row>
    <row r="3459" spans="1:11" s="77" customFormat="1">
      <c r="A3459" s="82">
        <v>2016</v>
      </c>
      <c r="B3459" s="82">
        <v>50900</v>
      </c>
      <c r="C3459" s="83" t="s">
        <v>503</v>
      </c>
      <c r="D3459" s="83" t="s">
        <v>504</v>
      </c>
      <c r="E3459" s="84">
        <v>24158</v>
      </c>
      <c r="F3459" s="85">
        <v>26</v>
      </c>
      <c r="G3459" s="84" t="s">
        <v>514</v>
      </c>
      <c r="H3459" s="86" t="str">
        <f t="shared" si="212"/>
        <v/>
      </c>
      <c r="I3459" s="77" t="str">
        <f t="shared" si="213"/>
        <v/>
      </c>
      <c r="J3459" s="77" t="str">
        <f t="shared" si="214"/>
        <v/>
      </c>
      <c r="K3459" s="77">
        <f t="shared" si="215"/>
        <v>0</v>
      </c>
    </row>
    <row r="3460" spans="1:11" s="77" customFormat="1">
      <c r="A3460" s="82">
        <v>2016</v>
      </c>
      <c r="B3460" s="82">
        <v>50969</v>
      </c>
      <c r="C3460" s="83" t="s">
        <v>503</v>
      </c>
      <c r="D3460" s="83" t="s">
        <v>504</v>
      </c>
      <c r="E3460" s="84">
        <v>393</v>
      </c>
      <c r="F3460" s="85">
        <v>22.64</v>
      </c>
      <c r="G3460" s="84" t="s">
        <v>514</v>
      </c>
      <c r="H3460" s="86" t="str">
        <f t="shared" si="212"/>
        <v/>
      </c>
      <c r="I3460" s="77" t="str">
        <f t="shared" si="213"/>
        <v/>
      </c>
      <c r="J3460" s="77" t="str">
        <f t="shared" si="214"/>
        <v/>
      </c>
      <c r="K3460" s="77">
        <f t="shared" si="215"/>
        <v>0</v>
      </c>
    </row>
    <row r="3461" spans="1:11" s="77" customFormat="1">
      <c r="A3461" s="82">
        <v>2016</v>
      </c>
      <c r="B3461" s="82">
        <v>50976</v>
      </c>
      <c r="C3461" s="83" t="s">
        <v>503</v>
      </c>
      <c r="D3461" s="83" t="s">
        <v>504</v>
      </c>
      <c r="E3461" s="84">
        <v>24257</v>
      </c>
      <c r="F3461" s="85">
        <v>24.8</v>
      </c>
      <c r="G3461" s="84" t="s">
        <v>514</v>
      </c>
      <c r="H3461" s="86" t="str">
        <f t="shared" si="212"/>
        <v/>
      </c>
      <c r="I3461" s="77" t="str">
        <f t="shared" si="213"/>
        <v/>
      </c>
      <c r="J3461" s="77" t="str">
        <f t="shared" si="214"/>
        <v/>
      </c>
      <c r="K3461" s="77">
        <f t="shared" si="215"/>
        <v>0</v>
      </c>
    </row>
    <row r="3462" spans="1:11" s="77" customFormat="1">
      <c r="A3462" s="82">
        <v>2016</v>
      </c>
      <c r="B3462" s="82">
        <v>52007</v>
      </c>
      <c r="C3462" s="83" t="s">
        <v>503</v>
      </c>
      <c r="D3462" s="83" t="s">
        <v>504</v>
      </c>
      <c r="E3462" s="84">
        <v>11283</v>
      </c>
      <c r="F3462" s="85">
        <v>25.134</v>
      </c>
      <c r="G3462" s="84">
        <v>303.39999999999998</v>
      </c>
      <c r="H3462" s="86">
        <f t="shared" si="212"/>
        <v>860402.72134799988</v>
      </c>
      <c r="I3462" s="77">
        <f t="shared" si="213"/>
        <v>11283</v>
      </c>
      <c r="J3462" s="77">
        <f t="shared" si="214"/>
        <v>283586.92200000002</v>
      </c>
      <c r="K3462" s="77">
        <f t="shared" si="215"/>
        <v>0</v>
      </c>
    </row>
    <row r="3463" spans="1:11" s="77" customFormat="1">
      <c r="A3463" s="82">
        <v>2016</v>
      </c>
      <c r="B3463" s="82">
        <v>54081</v>
      </c>
      <c r="C3463" s="83" t="s">
        <v>503</v>
      </c>
      <c r="D3463" s="83" t="s">
        <v>504</v>
      </c>
      <c r="E3463" s="84">
        <v>22629</v>
      </c>
      <c r="F3463" s="85">
        <v>25.42</v>
      </c>
      <c r="G3463" s="84" t="s">
        <v>514</v>
      </c>
      <c r="H3463" s="86" t="str">
        <f t="shared" ref="H3463:H3526" si="216">IF(I3463="","",G3463/100*F3463*E3463)</f>
        <v/>
      </c>
      <c r="I3463" s="77" t="str">
        <f t="shared" ref="I3463:I3526" si="217">IF(OR(G3463=".",F3463=".",E3463="."),"",E3463)</f>
        <v/>
      </c>
      <c r="J3463" s="77" t="str">
        <f t="shared" ref="J3463:J3526" si="218">IF(I3463="","",F3463*I3463)</f>
        <v/>
      </c>
      <c r="K3463" s="77">
        <f t="shared" ref="K3463:K3526" si="219">IF(C3463="LIG",1,0)</f>
        <v>0</v>
      </c>
    </row>
    <row r="3464" spans="1:11" s="77" customFormat="1">
      <c r="A3464" s="82">
        <v>2016</v>
      </c>
      <c r="B3464" s="82">
        <v>54081</v>
      </c>
      <c r="C3464" s="83" t="s">
        <v>503</v>
      </c>
      <c r="D3464" s="83" t="s">
        <v>504</v>
      </c>
      <c r="E3464" s="84">
        <v>11265</v>
      </c>
      <c r="F3464" s="85">
        <v>26.13</v>
      </c>
      <c r="G3464" s="84" t="s">
        <v>514</v>
      </c>
      <c r="H3464" s="86" t="str">
        <f t="shared" si="216"/>
        <v/>
      </c>
      <c r="I3464" s="77" t="str">
        <f t="shared" si="217"/>
        <v/>
      </c>
      <c r="J3464" s="77" t="str">
        <f t="shared" si="218"/>
        <v/>
      </c>
      <c r="K3464" s="77">
        <f t="shared" si="219"/>
        <v>0</v>
      </c>
    </row>
    <row r="3465" spans="1:11" s="77" customFormat="1">
      <c r="A3465" s="82">
        <v>2016</v>
      </c>
      <c r="B3465" s="82">
        <v>54101</v>
      </c>
      <c r="C3465" s="83" t="s">
        <v>503</v>
      </c>
      <c r="D3465" s="83" t="s">
        <v>504</v>
      </c>
      <c r="E3465" s="84">
        <v>3700</v>
      </c>
      <c r="F3465" s="85">
        <v>25.088000000000001</v>
      </c>
      <c r="G3465" s="84" t="s">
        <v>514</v>
      </c>
      <c r="H3465" s="86" t="str">
        <f t="shared" si="216"/>
        <v/>
      </c>
      <c r="I3465" s="77" t="str">
        <f t="shared" si="217"/>
        <v/>
      </c>
      <c r="J3465" s="77" t="str">
        <f t="shared" si="218"/>
        <v/>
      </c>
      <c r="K3465" s="77">
        <f t="shared" si="219"/>
        <v>0</v>
      </c>
    </row>
    <row r="3466" spans="1:11" s="77" customFormat="1">
      <c r="A3466" s="82">
        <v>2016</v>
      </c>
      <c r="B3466" s="82">
        <v>54101</v>
      </c>
      <c r="C3466" s="83" t="s">
        <v>503</v>
      </c>
      <c r="D3466" s="83" t="s">
        <v>504</v>
      </c>
      <c r="E3466" s="84">
        <v>3257</v>
      </c>
      <c r="F3466" s="85">
        <v>24.736000000000001</v>
      </c>
      <c r="G3466" s="84" t="s">
        <v>514</v>
      </c>
      <c r="H3466" s="86" t="str">
        <f t="shared" si="216"/>
        <v/>
      </c>
      <c r="I3466" s="77" t="str">
        <f t="shared" si="217"/>
        <v/>
      </c>
      <c r="J3466" s="77" t="str">
        <f t="shared" si="218"/>
        <v/>
      </c>
      <c r="K3466" s="77">
        <f t="shared" si="219"/>
        <v>0</v>
      </c>
    </row>
    <row r="3467" spans="1:11" s="77" customFormat="1">
      <c r="A3467" s="82">
        <v>2016</v>
      </c>
      <c r="B3467" s="82">
        <v>54101</v>
      </c>
      <c r="C3467" s="83" t="s">
        <v>503</v>
      </c>
      <c r="D3467" s="83" t="s">
        <v>504</v>
      </c>
      <c r="E3467" s="84">
        <v>3341</v>
      </c>
      <c r="F3467" s="85">
        <v>25.021999999999998</v>
      </c>
      <c r="G3467" s="84" t="s">
        <v>514</v>
      </c>
      <c r="H3467" s="86" t="str">
        <f t="shared" si="216"/>
        <v/>
      </c>
      <c r="I3467" s="77" t="str">
        <f t="shared" si="217"/>
        <v/>
      </c>
      <c r="J3467" s="77" t="str">
        <f t="shared" si="218"/>
        <v/>
      </c>
      <c r="K3467" s="77">
        <f t="shared" si="219"/>
        <v>0</v>
      </c>
    </row>
    <row r="3468" spans="1:11" s="77" customFormat="1">
      <c r="A3468" s="82">
        <v>2016</v>
      </c>
      <c r="B3468" s="82">
        <v>54104</v>
      </c>
      <c r="C3468" s="83" t="s">
        <v>503</v>
      </c>
      <c r="D3468" s="83" t="s">
        <v>504</v>
      </c>
      <c r="E3468" s="84">
        <v>5978</v>
      </c>
      <c r="F3468" s="85">
        <v>24</v>
      </c>
      <c r="G3468" s="84" t="s">
        <v>514</v>
      </c>
      <c r="H3468" s="86" t="str">
        <f t="shared" si="216"/>
        <v/>
      </c>
      <c r="I3468" s="77" t="str">
        <f t="shared" si="217"/>
        <v/>
      </c>
      <c r="J3468" s="77" t="str">
        <f t="shared" si="218"/>
        <v/>
      </c>
      <c r="K3468" s="77">
        <f t="shared" si="219"/>
        <v>0</v>
      </c>
    </row>
    <row r="3469" spans="1:11" s="77" customFormat="1">
      <c r="A3469" s="82">
        <v>2016</v>
      </c>
      <c r="B3469" s="82">
        <v>54638</v>
      </c>
      <c r="C3469" s="83" t="s">
        <v>503</v>
      </c>
      <c r="D3469" s="83" t="s">
        <v>504</v>
      </c>
      <c r="E3469" s="84">
        <v>1916</v>
      </c>
      <c r="F3469" s="85">
        <v>26.33</v>
      </c>
      <c r="G3469" s="84" t="s">
        <v>514</v>
      </c>
      <c r="H3469" s="86" t="str">
        <f t="shared" si="216"/>
        <v/>
      </c>
      <c r="I3469" s="77" t="str">
        <f t="shared" si="217"/>
        <v/>
      </c>
      <c r="J3469" s="77" t="str">
        <f t="shared" si="218"/>
        <v/>
      </c>
      <c r="K3469" s="77">
        <f t="shared" si="219"/>
        <v>0</v>
      </c>
    </row>
    <row r="3470" spans="1:11" s="77" customFormat="1">
      <c r="A3470" s="82">
        <v>2016</v>
      </c>
      <c r="B3470" s="82">
        <v>54638</v>
      </c>
      <c r="C3470" s="83" t="s">
        <v>503</v>
      </c>
      <c r="D3470" s="83" t="s">
        <v>504</v>
      </c>
      <c r="E3470" s="84">
        <v>2428</v>
      </c>
      <c r="F3470" s="85">
        <v>25.39</v>
      </c>
      <c r="G3470" s="84" t="s">
        <v>514</v>
      </c>
      <c r="H3470" s="86" t="str">
        <f t="shared" si="216"/>
        <v/>
      </c>
      <c r="I3470" s="77" t="str">
        <f t="shared" si="217"/>
        <v/>
      </c>
      <c r="J3470" s="77" t="str">
        <f t="shared" si="218"/>
        <v/>
      </c>
      <c r="K3470" s="77">
        <f t="shared" si="219"/>
        <v>0</v>
      </c>
    </row>
    <row r="3471" spans="1:11" s="77" customFormat="1">
      <c r="A3471" s="82">
        <v>2016</v>
      </c>
      <c r="B3471" s="82">
        <v>54638</v>
      </c>
      <c r="C3471" s="83" t="s">
        <v>503</v>
      </c>
      <c r="D3471" s="83" t="s">
        <v>504</v>
      </c>
      <c r="E3471" s="84">
        <v>2846</v>
      </c>
      <c r="F3471" s="85">
        <v>21.17</v>
      </c>
      <c r="G3471" s="84" t="s">
        <v>514</v>
      </c>
      <c r="H3471" s="86" t="str">
        <f t="shared" si="216"/>
        <v/>
      </c>
      <c r="I3471" s="77" t="str">
        <f t="shared" si="217"/>
        <v/>
      </c>
      <c r="J3471" s="77" t="str">
        <f t="shared" si="218"/>
        <v/>
      </c>
      <c r="K3471" s="77">
        <f t="shared" si="219"/>
        <v>0</v>
      </c>
    </row>
    <row r="3472" spans="1:11" s="77" customFormat="1">
      <c r="A3472" s="82">
        <v>2016</v>
      </c>
      <c r="B3472" s="82">
        <v>55076</v>
      </c>
      <c r="C3472" s="83" t="s">
        <v>512</v>
      </c>
      <c r="D3472" s="83" t="s">
        <v>504</v>
      </c>
      <c r="E3472" s="84">
        <v>56175</v>
      </c>
      <c r="F3472" s="85">
        <v>10.84</v>
      </c>
      <c r="G3472" s="84" t="s">
        <v>514</v>
      </c>
      <c r="H3472" s="86" t="str">
        <f t="shared" si="216"/>
        <v/>
      </c>
      <c r="I3472" s="77" t="str">
        <f t="shared" si="217"/>
        <v/>
      </c>
      <c r="J3472" s="77" t="str">
        <f t="shared" si="218"/>
        <v/>
      </c>
      <c r="K3472" s="77">
        <f t="shared" si="219"/>
        <v>1</v>
      </c>
    </row>
    <row r="3473" spans="1:11" s="77" customFormat="1">
      <c r="A3473" s="82">
        <v>2016</v>
      </c>
      <c r="B3473" s="82">
        <v>55856</v>
      </c>
      <c r="C3473" s="83" t="s">
        <v>503</v>
      </c>
      <c r="D3473" s="83" t="s">
        <v>504</v>
      </c>
      <c r="E3473" s="84">
        <v>522274</v>
      </c>
      <c r="F3473" s="85">
        <v>17.079999999999998</v>
      </c>
      <c r="G3473" s="84" t="s">
        <v>514</v>
      </c>
      <c r="H3473" s="86" t="str">
        <f t="shared" si="216"/>
        <v/>
      </c>
      <c r="I3473" s="77" t="str">
        <f t="shared" si="217"/>
        <v/>
      </c>
      <c r="J3473" s="77" t="str">
        <f t="shared" si="218"/>
        <v/>
      </c>
      <c r="K3473" s="77">
        <f t="shared" si="219"/>
        <v>0</v>
      </c>
    </row>
    <row r="3474" spans="1:11" s="77" customFormat="1">
      <c r="A3474" s="82">
        <v>2016</v>
      </c>
      <c r="B3474" s="82">
        <v>56068</v>
      </c>
      <c r="C3474" s="83" t="s">
        <v>503</v>
      </c>
      <c r="D3474" s="83" t="s">
        <v>504</v>
      </c>
      <c r="E3474" s="84">
        <v>124188</v>
      </c>
      <c r="F3474" s="85">
        <v>25.9</v>
      </c>
      <c r="G3474" s="84">
        <v>269.7</v>
      </c>
      <c r="H3474" s="86">
        <f t="shared" si="216"/>
        <v>8674817.4323999994</v>
      </c>
      <c r="I3474" s="77">
        <f t="shared" si="217"/>
        <v>124188</v>
      </c>
      <c r="J3474" s="77">
        <f t="shared" si="218"/>
        <v>3216469.1999999997</v>
      </c>
      <c r="K3474" s="77">
        <f t="shared" si="219"/>
        <v>0</v>
      </c>
    </row>
    <row r="3475" spans="1:11" s="77" customFormat="1">
      <c r="A3475" s="82">
        <v>2016</v>
      </c>
      <c r="B3475" s="82">
        <v>56068</v>
      </c>
      <c r="C3475" s="83" t="s">
        <v>513</v>
      </c>
      <c r="D3475" s="83" t="s">
        <v>504</v>
      </c>
      <c r="E3475" s="84">
        <v>230587</v>
      </c>
      <c r="F3475" s="85">
        <v>17.7</v>
      </c>
      <c r="G3475" s="84">
        <v>205.4</v>
      </c>
      <c r="H3475" s="86">
        <f t="shared" si="216"/>
        <v>8383174.8546000002</v>
      </c>
      <c r="I3475" s="77">
        <f t="shared" si="217"/>
        <v>230587</v>
      </c>
      <c r="J3475" s="77">
        <f t="shared" si="218"/>
        <v>4081389.9</v>
      </c>
      <c r="K3475" s="77">
        <f t="shared" si="219"/>
        <v>0</v>
      </c>
    </row>
    <row r="3476" spans="1:11" s="77" customFormat="1">
      <c r="A3476" s="82">
        <v>2016</v>
      </c>
      <c r="B3476" s="82">
        <v>56163</v>
      </c>
      <c r="C3476" s="83" t="s">
        <v>503</v>
      </c>
      <c r="D3476" s="83" t="s">
        <v>504</v>
      </c>
      <c r="E3476" s="84">
        <v>8021</v>
      </c>
      <c r="F3476" s="85">
        <v>23.7</v>
      </c>
      <c r="G3476" s="84" t="s">
        <v>514</v>
      </c>
      <c r="H3476" s="86" t="str">
        <f t="shared" si="216"/>
        <v/>
      </c>
      <c r="I3476" s="77" t="str">
        <f t="shared" si="217"/>
        <v/>
      </c>
      <c r="J3476" s="77" t="str">
        <f t="shared" si="218"/>
        <v/>
      </c>
      <c r="K3476" s="77">
        <f t="shared" si="219"/>
        <v>0</v>
      </c>
    </row>
    <row r="3477" spans="1:11" s="77" customFormat="1">
      <c r="A3477" s="82">
        <v>2016</v>
      </c>
      <c r="B3477" s="82">
        <v>56224</v>
      </c>
      <c r="C3477" s="83" t="s">
        <v>513</v>
      </c>
      <c r="D3477" s="83" t="s">
        <v>504</v>
      </c>
      <c r="E3477" s="84">
        <v>29653</v>
      </c>
      <c r="F3477" s="85">
        <v>17.797999999999998</v>
      </c>
      <c r="G3477" s="84" t="s">
        <v>514</v>
      </c>
      <c r="H3477" s="86" t="str">
        <f t="shared" si="216"/>
        <v/>
      </c>
      <c r="I3477" s="77" t="str">
        <f t="shared" si="217"/>
        <v/>
      </c>
      <c r="J3477" s="77" t="str">
        <f t="shared" si="218"/>
        <v/>
      </c>
      <c r="K3477" s="77">
        <f t="shared" si="219"/>
        <v>0</v>
      </c>
    </row>
    <row r="3478" spans="1:11" s="77" customFormat="1">
      <c r="A3478" s="82">
        <v>2016</v>
      </c>
      <c r="B3478" s="82">
        <v>56319</v>
      </c>
      <c r="C3478" s="83" t="s">
        <v>513</v>
      </c>
      <c r="D3478" s="83" t="s">
        <v>504</v>
      </c>
      <c r="E3478" s="84">
        <v>42695</v>
      </c>
      <c r="F3478" s="85">
        <v>15.96</v>
      </c>
      <c r="G3478" s="84">
        <v>104.4</v>
      </c>
      <c r="H3478" s="86">
        <f t="shared" si="216"/>
        <v>711394.33680000005</v>
      </c>
      <c r="I3478" s="77">
        <f t="shared" si="217"/>
        <v>42695</v>
      </c>
      <c r="J3478" s="77">
        <f t="shared" si="218"/>
        <v>681412.20000000007</v>
      </c>
      <c r="K3478" s="77">
        <f t="shared" si="219"/>
        <v>0</v>
      </c>
    </row>
    <row r="3479" spans="1:11" s="77" customFormat="1">
      <c r="A3479" s="82">
        <v>2016</v>
      </c>
      <c r="B3479" s="82">
        <v>56456</v>
      </c>
      <c r="C3479" s="83" t="s">
        <v>513</v>
      </c>
      <c r="D3479" s="83" t="s">
        <v>504</v>
      </c>
      <c r="E3479" s="84">
        <v>66042</v>
      </c>
      <c r="F3479" s="85">
        <v>17.8</v>
      </c>
      <c r="G3479" s="84" t="s">
        <v>514</v>
      </c>
      <c r="H3479" s="86" t="str">
        <f t="shared" si="216"/>
        <v/>
      </c>
      <c r="I3479" s="77" t="str">
        <f t="shared" si="217"/>
        <v/>
      </c>
      <c r="J3479" s="77" t="str">
        <f t="shared" si="218"/>
        <v/>
      </c>
      <c r="K3479" s="77">
        <f t="shared" si="219"/>
        <v>0</v>
      </c>
    </row>
    <row r="3480" spans="1:11" s="77" customFormat="1">
      <c r="A3480" s="82">
        <v>2016</v>
      </c>
      <c r="B3480" s="82">
        <v>56456</v>
      </c>
      <c r="C3480" s="83" t="s">
        <v>513</v>
      </c>
      <c r="D3480" s="83" t="s">
        <v>504</v>
      </c>
      <c r="E3480" s="84">
        <v>81120</v>
      </c>
      <c r="F3480" s="85">
        <v>16.600000000000001</v>
      </c>
      <c r="G3480" s="84" t="s">
        <v>514</v>
      </c>
      <c r="H3480" s="86" t="str">
        <f t="shared" si="216"/>
        <v/>
      </c>
      <c r="I3480" s="77" t="str">
        <f t="shared" si="217"/>
        <v/>
      </c>
      <c r="J3480" s="77" t="str">
        <f t="shared" si="218"/>
        <v/>
      </c>
      <c r="K3480" s="77">
        <f t="shared" si="219"/>
        <v>0</v>
      </c>
    </row>
    <row r="3481" spans="1:11" s="77" customFormat="1">
      <c r="A3481" s="82">
        <v>2016</v>
      </c>
      <c r="B3481" s="82">
        <v>56564</v>
      </c>
      <c r="C3481" s="83" t="s">
        <v>513</v>
      </c>
      <c r="D3481" s="83" t="s">
        <v>504</v>
      </c>
      <c r="E3481" s="84">
        <v>98515</v>
      </c>
      <c r="F3481" s="85">
        <v>17.812000000000001</v>
      </c>
      <c r="G3481" s="84">
        <v>215.5</v>
      </c>
      <c r="H3481" s="86">
        <f t="shared" si="216"/>
        <v>3781484.4828999997</v>
      </c>
      <c r="I3481" s="77">
        <f t="shared" si="217"/>
        <v>98515</v>
      </c>
      <c r="J3481" s="77">
        <f t="shared" si="218"/>
        <v>1754749.1800000002</v>
      </c>
      <c r="K3481" s="77">
        <f t="shared" si="219"/>
        <v>0</v>
      </c>
    </row>
    <row r="3482" spans="1:11" s="77" customFormat="1">
      <c r="A3482" s="82">
        <v>2016</v>
      </c>
      <c r="B3482" s="82">
        <v>56564</v>
      </c>
      <c r="C3482" s="83" t="s">
        <v>513</v>
      </c>
      <c r="D3482" s="83" t="s">
        <v>504</v>
      </c>
      <c r="E3482" s="84">
        <v>65987</v>
      </c>
      <c r="F3482" s="85">
        <v>17.824000000000002</v>
      </c>
      <c r="G3482" s="84">
        <v>214.6</v>
      </c>
      <c r="H3482" s="86">
        <f t="shared" si="216"/>
        <v>2524022.810048</v>
      </c>
      <c r="I3482" s="77">
        <f t="shared" si="217"/>
        <v>65987</v>
      </c>
      <c r="J3482" s="77">
        <f t="shared" si="218"/>
        <v>1176152.2880000002</v>
      </c>
      <c r="K3482" s="77">
        <f t="shared" si="219"/>
        <v>0</v>
      </c>
    </row>
    <row r="3483" spans="1:11" s="77" customFormat="1">
      <c r="A3483" s="82">
        <v>2016</v>
      </c>
      <c r="B3483" s="82">
        <v>56564</v>
      </c>
      <c r="C3483" s="83" t="s">
        <v>513</v>
      </c>
      <c r="D3483" s="83" t="s">
        <v>504</v>
      </c>
      <c r="E3483" s="84">
        <v>16771</v>
      </c>
      <c r="F3483" s="85">
        <v>17.808</v>
      </c>
      <c r="G3483" s="84">
        <v>207.1</v>
      </c>
      <c r="H3483" s="86">
        <f t="shared" si="216"/>
        <v>618520.65172799991</v>
      </c>
      <c r="I3483" s="77">
        <f t="shared" si="217"/>
        <v>16771</v>
      </c>
      <c r="J3483" s="77">
        <f t="shared" si="218"/>
        <v>298657.96799999999</v>
      </c>
      <c r="K3483" s="77">
        <f t="shared" si="219"/>
        <v>0</v>
      </c>
    </row>
    <row r="3484" spans="1:11" s="77" customFormat="1">
      <c r="A3484" s="82">
        <v>2016</v>
      </c>
      <c r="B3484" s="82">
        <v>56609</v>
      </c>
      <c r="C3484" s="83" t="s">
        <v>513</v>
      </c>
      <c r="D3484" s="83" t="s">
        <v>504</v>
      </c>
      <c r="E3484" s="84">
        <v>42123</v>
      </c>
      <c r="F3484" s="85">
        <v>16.007999999999999</v>
      </c>
      <c r="G3484" s="84">
        <v>97.3</v>
      </c>
      <c r="H3484" s="86">
        <f t="shared" si="216"/>
        <v>656098.74943199998</v>
      </c>
      <c r="I3484" s="77">
        <f t="shared" si="217"/>
        <v>42123</v>
      </c>
      <c r="J3484" s="77">
        <f t="shared" si="218"/>
        <v>674304.98399999994</v>
      </c>
      <c r="K3484" s="77">
        <f t="shared" si="219"/>
        <v>0</v>
      </c>
    </row>
    <row r="3485" spans="1:11" s="77" customFormat="1">
      <c r="A3485" s="82">
        <v>2016</v>
      </c>
      <c r="B3485" s="82">
        <v>56671</v>
      </c>
      <c r="C3485" s="83" t="s">
        <v>503</v>
      </c>
      <c r="D3485" s="83" t="s">
        <v>504</v>
      </c>
      <c r="E3485" s="84">
        <v>90797</v>
      </c>
      <c r="F3485" s="85">
        <v>22.6</v>
      </c>
      <c r="G3485" s="84" t="s">
        <v>514</v>
      </c>
      <c r="H3485" s="86" t="str">
        <f t="shared" si="216"/>
        <v/>
      </c>
      <c r="I3485" s="77" t="str">
        <f t="shared" si="217"/>
        <v/>
      </c>
      <c r="J3485" s="77" t="str">
        <f t="shared" si="218"/>
        <v/>
      </c>
      <c r="K3485" s="77">
        <f t="shared" si="219"/>
        <v>0</v>
      </c>
    </row>
    <row r="3486" spans="1:11" s="77" customFormat="1">
      <c r="A3486" s="82">
        <v>2016</v>
      </c>
      <c r="B3486" s="82">
        <v>56786</v>
      </c>
      <c r="C3486" s="83" t="s">
        <v>512</v>
      </c>
      <c r="D3486" s="83" t="s">
        <v>504</v>
      </c>
      <c r="E3486" s="84">
        <v>35366</v>
      </c>
      <c r="F3486" s="85">
        <v>13.6</v>
      </c>
      <c r="G3486" s="84">
        <v>252.7</v>
      </c>
      <c r="H3486" s="86">
        <f t="shared" si="216"/>
        <v>1215430.3951999999</v>
      </c>
      <c r="I3486" s="77">
        <f t="shared" si="217"/>
        <v>35366</v>
      </c>
      <c r="J3486" s="77">
        <f t="shared" si="218"/>
        <v>480977.6</v>
      </c>
      <c r="K3486" s="77">
        <f t="shared" si="219"/>
        <v>1</v>
      </c>
    </row>
    <row r="3487" spans="1:11" s="77" customFormat="1">
      <c r="A3487" s="82">
        <v>2016</v>
      </c>
      <c r="B3487" s="82">
        <v>56808</v>
      </c>
      <c r="C3487" s="83" t="s">
        <v>503</v>
      </c>
      <c r="D3487" s="83" t="s">
        <v>504</v>
      </c>
      <c r="E3487" s="84">
        <v>55103</v>
      </c>
      <c r="F3487" s="85">
        <v>16.388000000000002</v>
      </c>
      <c r="G3487" s="84">
        <v>250.6</v>
      </c>
      <c r="H3487" s="86">
        <f t="shared" si="216"/>
        <v>2262988.077784</v>
      </c>
      <c r="I3487" s="77">
        <f t="shared" si="217"/>
        <v>55103</v>
      </c>
      <c r="J3487" s="77">
        <f t="shared" si="218"/>
        <v>903027.96400000004</v>
      </c>
      <c r="K3487" s="77">
        <f t="shared" si="219"/>
        <v>0</v>
      </c>
    </row>
    <row r="3488" spans="1:11" s="77" customFormat="1">
      <c r="A3488" s="82">
        <v>2016</v>
      </c>
      <c r="B3488" s="82">
        <v>56808</v>
      </c>
      <c r="C3488" s="83" t="s">
        <v>503</v>
      </c>
      <c r="D3488" s="83" t="s">
        <v>504</v>
      </c>
      <c r="E3488" s="84">
        <v>11506</v>
      </c>
      <c r="F3488" s="85">
        <v>17.696000000000002</v>
      </c>
      <c r="G3488" s="84">
        <v>231.7</v>
      </c>
      <c r="H3488" s="86">
        <f t="shared" si="216"/>
        <v>471764.77779200004</v>
      </c>
      <c r="I3488" s="77">
        <f t="shared" si="217"/>
        <v>11506</v>
      </c>
      <c r="J3488" s="77">
        <f t="shared" si="218"/>
        <v>203610.17600000001</v>
      </c>
      <c r="K3488" s="77">
        <f t="shared" si="219"/>
        <v>0</v>
      </c>
    </row>
    <row r="3489" spans="1:11" s="77" customFormat="1">
      <c r="A3489" s="82">
        <v>2016</v>
      </c>
      <c r="B3489" s="82">
        <v>3</v>
      </c>
      <c r="C3489" s="83" t="s">
        <v>503</v>
      </c>
      <c r="D3489" s="83" t="s">
        <v>504</v>
      </c>
      <c r="E3489" s="84">
        <v>252802</v>
      </c>
      <c r="F3489" s="85">
        <v>21.321999999999999</v>
      </c>
      <c r="G3489" s="84">
        <v>335.2</v>
      </c>
      <c r="H3489" s="86">
        <f t="shared" si="216"/>
        <v>18068098.705887996</v>
      </c>
      <c r="I3489" s="77">
        <f t="shared" si="217"/>
        <v>252802</v>
      </c>
      <c r="J3489" s="77">
        <f t="shared" si="218"/>
        <v>5390244.2439999999</v>
      </c>
      <c r="K3489" s="77">
        <f t="shared" si="219"/>
        <v>0</v>
      </c>
    </row>
    <row r="3490" spans="1:11" s="77" customFormat="1">
      <c r="A3490" s="82">
        <v>2016</v>
      </c>
      <c r="B3490" s="82">
        <v>8</v>
      </c>
      <c r="C3490" s="83" t="s">
        <v>503</v>
      </c>
      <c r="D3490" s="83" t="s">
        <v>504</v>
      </c>
      <c r="E3490" s="84">
        <v>159134</v>
      </c>
      <c r="F3490" s="85">
        <v>24.61</v>
      </c>
      <c r="G3490" s="84">
        <v>371.8</v>
      </c>
      <c r="H3490" s="86">
        <f t="shared" si="216"/>
        <v>14560757.817319999</v>
      </c>
      <c r="I3490" s="77">
        <f t="shared" si="217"/>
        <v>159134</v>
      </c>
      <c r="J3490" s="77">
        <f t="shared" si="218"/>
        <v>3916287.7399999998</v>
      </c>
      <c r="K3490" s="77">
        <f t="shared" si="219"/>
        <v>0</v>
      </c>
    </row>
    <row r="3491" spans="1:11" s="77" customFormat="1">
      <c r="A3491" s="82">
        <v>2016</v>
      </c>
      <c r="B3491" s="82">
        <v>26</v>
      </c>
      <c r="C3491" s="83" t="s">
        <v>503</v>
      </c>
      <c r="D3491" s="83" t="s">
        <v>504</v>
      </c>
      <c r="E3491" s="84">
        <v>83998</v>
      </c>
      <c r="F3491" s="85">
        <v>23.164000000000001</v>
      </c>
      <c r="G3491" s="84">
        <v>271.10000000000002</v>
      </c>
      <c r="H3491" s="86">
        <f t="shared" si="216"/>
        <v>5274873.140792001</v>
      </c>
      <c r="I3491" s="77">
        <f t="shared" si="217"/>
        <v>83998</v>
      </c>
      <c r="J3491" s="77">
        <f t="shared" si="218"/>
        <v>1945729.672</v>
      </c>
      <c r="K3491" s="77">
        <f t="shared" si="219"/>
        <v>0</v>
      </c>
    </row>
    <row r="3492" spans="1:11" s="77" customFormat="1">
      <c r="A3492" s="82">
        <v>2016</v>
      </c>
      <c r="B3492" s="82">
        <v>26</v>
      </c>
      <c r="C3492" s="83" t="s">
        <v>503</v>
      </c>
      <c r="D3492" s="83" t="s">
        <v>504</v>
      </c>
      <c r="E3492" s="84">
        <v>42273</v>
      </c>
      <c r="F3492" s="85">
        <v>24.065999999999999</v>
      </c>
      <c r="G3492" s="84">
        <v>268.8</v>
      </c>
      <c r="H3492" s="86">
        <f t="shared" si="216"/>
        <v>2734615.3443840002</v>
      </c>
      <c r="I3492" s="77">
        <f t="shared" si="217"/>
        <v>42273</v>
      </c>
      <c r="J3492" s="77">
        <f t="shared" si="218"/>
        <v>1017342.0179999999</v>
      </c>
      <c r="K3492" s="77">
        <f t="shared" si="219"/>
        <v>0</v>
      </c>
    </row>
    <row r="3493" spans="1:11" s="77" customFormat="1">
      <c r="A3493" s="82">
        <v>2016</v>
      </c>
      <c r="B3493" s="82">
        <v>51</v>
      </c>
      <c r="C3493" s="83" t="s">
        <v>512</v>
      </c>
      <c r="D3493" s="83" t="s">
        <v>504</v>
      </c>
      <c r="E3493" s="84">
        <v>55659</v>
      </c>
      <c r="F3493" s="85">
        <v>13.58</v>
      </c>
      <c r="G3493" s="84">
        <v>317.3</v>
      </c>
      <c r="H3493" s="86">
        <f t="shared" si="216"/>
        <v>2398309.5750600002</v>
      </c>
      <c r="I3493" s="77">
        <f t="shared" si="217"/>
        <v>55659</v>
      </c>
      <c r="J3493" s="77">
        <f t="shared" si="218"/>
        <v>755849.22</v>
      </c>
      <c r="K3493" s="77">
        <f t="shared" si="219"/>
        <v>1</v>
      </c>
    </row>
    <row r="3494" spans="1:11" s="77" customFormat="1">
      <c r="A3494" s="82">
        <v>2016</v>
      </c>
      <c r="B3494" s="82">
        <v>51</v>
      </c>
      <c r="C3494" s="83" t="s">
        <v>512</v>
      </c>
      <c r="D3494" s="83" t="s">
        <v>504</v>
      </c>
      <c r="E3494" s="84">
        <v>232824</v>
      </c>
      <c r="F3494" s="85">
        <v>14.143000000000001</v>
      </c>
      <c r="G3494" s="84">
        <v>304.7</v>
      </c>
      <c r="H3494" s="86">
        <f t="shared" si="216"/>
        <v>10033252.498103999</v>
      </c>
      <c r="I3494" s="77">
        <f t="shared" si="217"/>
        <v>232824</v>
      </c>
      <c r="J3494" s="77">
        <f t="shared" si="218"/>
        <v>3292829.8319999999</v>
      </c>
      <c r="K3494" s="77">
        <f t="shared" si="219"/>
        <v>1</v>
      </c>
    </row>
    <row r="3495" spans="1:11" s="77" customFormat="1">
      <c r="A3495" s="82">
        <v>2016</v>
      </c>
      <c r="B3495" s="82">
        <v>56</v>
      </c>
      <c r="C3495" s="83" t="s">
        <v>503</v>
      </c>
      <c r="D3495" s="83" t="s">
        <v>504</v>
      </c>
      <c r="E3495" s="84">
        <v>25085</v>
      </c>
      <c r="F3495" s="85">
        <v>23.068000000000001</v>
      </c>
      <c r="G3495" s="84">
        <v>281</v>
      </c>
      <c r="H3495" s="86">
        <f t="shared" si="216"/>
        <v>1626036.7918000002</v>
      </c>
      <c r="I3495" s="77">
        <f t="shared" si="217"/>
        <v>25085</v>
      </c>
      <c r="J3495" s="77">
        <f t="shared" si="218"/>
        <v>578660.78</v>
      </c>
      <c r="K3495" s="77">
        <f t="shared" si="219"/>
        <v>0</v>
      </c>
    </row>
    <row r="3496" spans="1:11" s="77" customFormat="1">
      <c r="A3496" s="82">
        <v>2016</v>
      </c>
      <c r="B3496" s="82">
        <v>56</v>
      </c>
      <c r="C3496" s="83" t="s">
        <v>503</v>
      </c>
      <c r="D3496" s="83" t="s">
        <v>504</v>
      </c>
      <c r="E3496" s="84">
        <v>3043</v>
      </c>
      <c r="F3496" s="85">
        <v>23.254000000000001</v>
      </c>
      <c r="G3496" s="84">
        <v>282.39999999999998</v>
      </c>
      <c r="H3496" s="86">
        <f t="shared" si="216"/>
        <v>199831.667728</v>
      </c>
      <c r="I3496" s="77">
        <f t="shared" si="217"/>
        <v>3043</v>
      </c>
      <c r="J3496" s="77">
        <f t="shared" si="218"/>
        <v>70761.922000000006</v>
      </c>
      <c r="K3496" s="77">
        <f t="shared" si="219"/>
        <v>0</v>
      </c>
    </row>
    <row r="3497" spans="1:11" s="77" customFormat="1">
      <c r="A3497" s="82">
        <v>2016</v>
      </c>
      <c r="B3497" s="82">
        <v>60</v>
      </c>
      <c r="C3497" s="83" t="s">
        <v>513</v>
      </c>
      <c r="D3497" s="83" t="s">
        <v>504</v>
      </c>
      <c r="E3497" s="84">
        <v>41704</v>
      </c>
      <c r="F3497" s="85">
        <v>16.456</v>
      </c>
      <c r="G3497" s="84">
        <v>157.6</v>
      </c>
      <c r="H3497" s="86">
        <f t="shared" si="216"/>
        <v>1081578.8938239999</v>
      </c>
      <c r="I3497" s="77">
        <f t="shared" si="217"/>
        <v>41704</v>
      </c>
      <c r="J3497" s="77">
        <f t="shared" si="218"/>
        <v>686281.02399999998</v>
      </c>
      <c r="K3497" s="77">
        <f t="shared" si="219"/>
        <v>0</v>
      </c>
    </row>
    <row r="3498" spans="1:11" s="77" customFormat="1">
      <c r="A3498" s="82">
        <v>2016</v>
      </c>
      <c r="B3498" s="82">
        <v>87</v>
      </c>
      <c r="C3498" s="83" t="s">
        <v>513</v>
      </c>
      <c r="D3498" s="83" t="s">
        <v>504</v>
      </c>
      <c r="E3498" s="84">
        <v>62352</v>
      </c>
      <c r="F3498" s="85">
        <v>18.53</v>
      </c>
      <c r="G3498" s="84">
        <v>199.4</v>
      </c>
      <c r="H3498" s="86">
        <f t="shared" si="216"/>
        <v>2303832.8246400002</v>
      </c>
      <c r="I3498" s="77">
        <f t="shared" si="217"/>
        <v>62352</v>
      </c>
      <c r="J3498" s="77">
        <f t="shared" si="218"/>
        <v>1155382.56</v>
      </c>
      <c r="K3498" s="77">
        <f t="shared" si="219"/>
        <v>0</v>
      </c>
    </row>
    <row r="3499" spans="1:11" s="77" customFormat="1">
      <c r="A3499" s="82">
        <v>2016</v>
      </c>
      <c r="B3499" s="82">
        <v>108</v>
      </c>
      <c r="C3499" s="83" t="s">
        <v>513</v>
      </c>
      <c r="D3499" s="83" t="s">
        <v>504</v>
      </c>
      <c r="E3499" s="84">
        <v>15080</v>
      </c>
      <c r="F3499" s="85">
        <v>17.739999999999998</v>
      </c>
      <c r="G3499" s="84">
        <v>141</v>
      </c>
      <c r="H3499" s="86">
        <f t="shared" si="216"/>
        <v>377202.07199999999</v>
      </c>
      <c r="I3499" s="77">
        <f t="shared" si="217"/>
        <v>15080</v>
      </c>
      <c r="J3499" s="77">
        <f t="shared" si="218"/>
        <v>267519.19999999995</v>
      </c>
      <c r="K3499" s="77">
        <f t="shared" si="219"/>
        <v>0</v>
      </c>
    </row>
    <row r="3500" spans="1:11" s="77" customFormat="1">
      <c r="A3500" s="82">
        <v>2016</v>
      </c>
      <c r="B3500" s="82">
        <v>108</v>
      </c>
      <c r="C3500" s="83" t="s">
        <v>513</v>
      </c>
      <c r="D3500" s="83" t="s">
        <v>504</v>
      </c>
      <c r="E3500" s="84">
        <v>30038</v>
      </c>
      <c r="F3500" s="85">
        <v>17.52</v>
      </c>
      <c r="G3500" s="84">
        <v>142.19999999999999</v>
      </c>
      <c r="H3500" s="86">
        <f t="shared" si="216"/>
        <v>748349.91071999993</v>
      </c>
      <c r="I3500" s="77">
        <f t="shared" si="217"/>
        <v>30038</v>
      </c>
      <c r="J3500" s="77">
        <f t="shared" si="218"/>
        <v>526265.76</v>
      </c>
      <c r="K3500" s="77">
        <f t="shared" si="219"/>
        <v>0</v>
      </c>
    </row>
    <row r="3501" spans="1:11" s="77" customFormat="1">
      <c r="A3501" s="82">
        <v>2016</v>
      </c>
      <c r="B3501" s="82">
        <v>108</v>
      </c>
      <c r="C3501" s="83" t="s">
        <v>513</v>
      </c>
      <c r="D3501" s="83" t="s">
        <v>504</v>
      </c>
      <c r="E3501" s="84">
        <v>15015</v>
      </c>
      <c r="F3501" s="85">
        <v>17.71</v>
      </c>
      <c r="G3501" s="84">
        <v>128.5</v>
      </c>
      <c r="H3501" s="86">
        <f t="shared" si="216"/>
        <v>341701.61024999997</v>
      </c>
      <c r="I3501" s="77">
        <f t="shared" si="217"/>
        <v>15015</v>
      </c>
      <c r="J3501" s="77">
        <f t="shared" si="218"/>
        <v>265915.65000000002</v>
      </c>
      <c r="K3501" s="77">
        <f t="shared" si="219"/>
        <v>0</v>
      </c>
    </row>
    <row r="3502" spans="1:11" s="77" customFormat="1">
      <c r="A3502" s="82">
        <v>2016</v>
      </c>
      <c r="B3502" s="82">
        <v>108</v>
      </c>
      <c r="C3502" s="83" t="s">
        <v>513</v>
      </c>
      <c r="D3502" s="83" t="s">
        <v>504</v>
      </c>
      <c r="E3502" s="84">
        <v>44407</v>
      </c>
      <c r="F3502" s="85">
        <v>17.88</v>
      </c>
      <c r="G3502" s="84">
        <v>137</v>
      </c>
      <c r="H3502" s="86">
        <f t="shared" si="216"/>
        <v>1087776.1092000001</v>
      </c>
      <c r="I3502" s="77">
        <f t="shared" si="217"/>
        <v>44407</v>
      </c>
      <c r="J3502" s="77">
        <f t="shared" si="218"/>
        <v>793997.15999999992</v>
      </c>
      <c r="K3502" s="77">
        <f t="shared" si="219"/>
        <v>0</v>
      </c>
    </row>
    <row r="3503" spans="1:11" s="77" customFormat="1">
      <c r="A3503" s="82">
        <v>2016</v>
      </c>
      <c r="B3503" s="82">
        <v>127</v>
      </c>
      <c r="C3503" s="83" t="s">
        <v>513</v>
      </c>
      <c r="D3503" s="83" t="s">
        <v>504</v>
      </c>
      <c r="E3503" s="84">
        <v>58843</v>
      </c>
      <c r="F3503" s="85">
        <v>17.315999999999999</v>
      </c>
      <c r="G3503" s="84">
        <v>206.6</v>
      </c>
      <c r="H3503" s="86">
        <f t="shared" si="216"/>
        <v>2105099.8516079998</v>
      </c>
      <c r="I3503" s="77">
        <f t="shared" si="217"/>
        <v>58843</v>
      </c>
      <c r="J3503" s="77">
        <f t="shared" si="218"/>
        <v>1018925.3879999999</v>
      </c>
      <c r="K3503" s="77">
        <f t="shared" si="219"/>
        <v>0</v>
      </c>
    </row>
    <row r="3504" spans="1:11" s="77" customFormat="1">
      <c r="A3504" s="82">
        <v>2016</v>
      </c>
      <c r="B3504" s="82">
        <v>130</v>
      </c>
      <c r="C3504" s="83" t="s">
        <v>503</v>
      </c>
      <c r="D3504" s="83" t="s">
        <v>504</v>
      </c>
      <c r="E3504" s="84">
        <v>30242</v>
      </c>
      <c r="F3504" s="85">
        <v>24.75</v>
      </c>
      <c r="G3504" s="84">
        <v>312.5</v>
      </c>
      <c r="H3504" s="86">
        <f t="shared" si="216"/>
        <v>2339029.6875</v>
      </c>
      <c r="I3504" s="77">
        <f t="shared" si="217"/>
        <v>30242</v>
      </c>
      <c r="J3504" s="77">
        <f t="shared" si="218"/>
        <v>748489.5</v>
      </c>
      <c r="K3504" s="77">
        <f t="shared" si="219"/>
        <v>0</v>
      </c>
    </row>
    <row r="3505" spans="1:11" s="77" customFormat="1">
      <c r="A3505" s="82">
        <v>2016</v>
      </c>
      <c r="B3505" s="82">
        <v>130</v>
      </c>
      <c r="C3505" s="83" t="s">
        <v>503</v>
      </c>
      <c r="D3505" s="83" t="s">
        <v>504</v>
      </c>
      <c r="E3505" s="84">
        <v>66713</v>
      </c>
      <c r="F3505" s="85">
        <v>25.81</v>
      </c>
      <c r="G3505" s="84">
        <v>329.7</v>
      </c>
      <c r="H3505" s="86">
        <f t="shared" si="216"/>
        <v>5676980.7614099998</v>
      </c>
      <c r="I3505" s="77">
        <f t="shared" si="217"/>
        <v>66713</v>
      </c>
      <c r="J3505" s="77">
        <f t="shared" si="218"/>
        <v>1721862.53</v>
      </c>
      <c r="K3505" s="77">
        <f t="shared" si="219"/>
        <v>0</v>
      </c>
    </row>
    <row r="3506" spans="1:11" s="77" customFormat="1">
      <c r="A3506" s="82">
        <v>2016</v>
      </c>
      <c r="B3506" s="82">
        <v>130</v>
      </c>
      <c r="C3506" s="83" t="s">
        <v>503</v>
      </c>
      <c r="D3506" s="83" t="s">
        <v>504</v>
      </c>
      <c r="E3506" s="84">
        <v>86253</v>
      </c>
      <c r="F3506" s="85">
        <v>25.8</v>
      </c>
      <c r="G3506" s="84">
        <v>345.2</v>
      </c>
      <c r="H3506" s="86">
        <f t="shared" si="216"/>
        <v>7681830.1847999999</v>
      </c>
      <c r="I3506" s="77">
        <f t="shared" si="217"/>
        <v>86253</v>
      </c>
      <c r="J3506" s="77">
        <f t="shared" si="218"/>
        <v>2225327.4</v>
      </c>
      <c r="K3506" s="77">
        <f t="shared" si="219"/>
        <v>0</v>
      </c>
    </row>
    <row r="3507" spans="1:11" s="77" customFormat="1">
      <c r="A3507" s="82">
        <v>2016</v>
      </c>
      <c r="B3507" s="82">
        <v>130</v>
      </c>
      <c r="C3507" s="83" t="s">
        <v>503</v>
      </c>
      <c r="D3507" s="83" t="s">
        <v>504</v>
      </c>
      <c r="E3507" s="84">
        <v>12953</v>
      </c>
      <c r="F3507" s="85">
        <v>23.52</v>
      </c>
      <c r="G3507" s="84">
        <v>356.4</v>
      </c>
      <c r="H3507" s="86">
        <f t="shared" si="216"/>
        <v>1085788.8518399999</v>
      </c>
      <c r="I3507" s="77">
        <f t="shared" si="217"/>
        <v>12953</v>
      </c>
      <c r="J3507" s="77">
        <f t="shared" si="218"/>
        <v>304654.56</v>
      </c>
      <c r="K3507" s="77">
        <f t="shared" si="219"/>
        <v>0</v>
      </c>
    </row>
    <row r="3508" spans="1:11" s="77" customFormat="1">
      <c r="A3508" s="82">
        <v>2016</v>
      </c>
      <c r="B3508" s="82">
        <v>130</v>
      </c>
      <c r="C3508" s="83" t="s">
        <v>503</v>
      </c>
      <c r="D3508" s="83" t="s">
        <v>504</v>
      </c>
      <c r="E3508" s="84">
        <v>104517</v>
      </c>
      <c r="F3508" s="85">
        <v>24.06</v>
      </c>
      <c r="G3508" s="84">
        <v>295.2</v>
      </c>
      <c r="H3508" s="86">
        <f t="shared" si="216"/>
        <v>7423332.4670400005</v>
      </c>
      <c r="I3508" s="77">
        <f t="shared" si="217"/>
        <v>104517</v>
      </c>
      <c r="J3508" s="77">
        <f t="shared" si="218"/>
        <v>2514679.02</v>
      </c>
      <c r="K3508" s="77">
        <f t="shared" si="219"/>
        <v>0</v>
      </c>
    </row>
    <row r="3509" spans="1:11" s="77" customFormat="1">
      <c r="A3509" s="82">
        <v>2016</v>
      </c>
      <c r="B3509" s="82">
        <v>136</v>
      </c>
      <c r="C3509" s="83" t="s">
        <v>503</v>
      </c>
      <c r="D3509" s="83" t="s">
        <v>504</v>
      </c>
      <c r="E3509" s="84">
        <v>221591</v>
      </c>
      <c r="F3509" s="85">
        <v>24.99</v>
      </c>
      <c r="G3509" s="84">
        <v>331.5</v>
      </c>
      <c r="H3509" s="86">
        <f t="shared" si="216"/>
        <v>18357008.38335</v>
      </c>
      <c r="I3509" s="77">
        <f t="shared" si="217"/>
        <v>221591</v>
      </c>
      <c r="J3509" s="77">
        <f t="shared" si="218"/>
        <v>5537559.0899999999</v>
      </c>
      <c r="K3509" s="77">
        <f t="shared" si="219"/>
        <v>0</v>
      </c>
    </row>
    <row r="3510" spans="1:11" s="77" customFormat="1">
      <c r="A3510" s="82">
        <v>2016</v>
      </c>
      <c r="B3510" s="82">
        <v>136</v>
      </c>
      <c r="C3510" s="83" t="s">
        <v>503</v>
      </c>
      <c r="D3510" s="83" t="s">
        <v>504</v>
      </c>
      <c r="E3510" s="84">
        <v>20405</v>
      </c>
      <c r="F3510" s="85">
        <v>23.09</v>
      </c>
      <c r="G3510" s="84">
        <v>347.6</v>
      </c>
      <c r="H3510" s="86">
        <f t="shared" si="216"/>
        <v>1637722.4402000003</v>
      </c>
      <c r="I3510" s="77">
        <f t="shared" si="217"/>
        <v>20405</v>
      </c>
      <c r="J3510" s="77">
        <f t="shared" si="218"/>
        <v>471151.45</v>
      </c>
      <c r="K3510" s="77">
        <f t="shared" si="219"/>
        <v>0</v>
      </c>
    </row>
    <row r="3511" spans="1:11" s="77" customFormat="1">
      <c r="A3511" s="82">
        <v>2016</v>
      </c>
      <c r="B3511" s="82">
        <v>160</v>
      </c>
      <c r="C3511" s="83" t="s">
        <v>503</v>
      </c>
      <c r="D3511" s="83" t="s">
        <v>504</v>
      </c>
      <c r="E3511" s="84">
        <v>13447</v>
      </c>
      <c r="F3511" s="85">
        <v>22.41</v>
      </c>
      <c r="G3511" s="84">
        <v>275.2</v>
      </c>
      <c r="H3511" s="86">
        <f t="shared" si="216"/>
        <v>829307.68703999987</v>
      </c>
      <c r="I3511" s="77">
        <f t="shared" si="217"/>
        <v>13447</v>
      </c>
      <c r="J3511" s="77">
        <f t="shared" si="218"/>
        <v>301347.27</v>
      </c>
      <c r="K3511" s="77">
        <f t="shared" si="219"/>
        <v>0</v>
      </c>
    </row>
    <row r="3512" spans="1:11" s="77" customFormat="1">
      <c r="A3512" s="82">
        <v>2016</v>
      </c>
      <c r="B3512" s="82">
        <v>160</v>
      </c>
      <c r="C3512" s="83" t="s">
        <v>503</v>
      </c>
      <c r="D3512" s="83" t="s">
        <v>504</v>
      </c>
      <c r="E3512" s="84">
        <v>36337</v>
      </c>
      <c r="F3512" s="85">
        <v>22.981999999999999</v>
      </c>
      <c r="G3512" s="84">
        <v>262.5</v>
      </c>
      <c r="H3512" s="86">
        <f t="shared" si="216"/>
        <v>2192129.45175</v>
      </c>
      <c r="I3512" s="77">
        <f t="shared" si="217"/>
        <v>36337</v>
      </c>
      <c r="J3512" s="77">
        <f t="shared" si="218"/>
        <v>835096.93400000001</v>
      </c>
      <c r="K3512" s="77">
        <f t="shared" si="219"/>
        <v>0</v>
      </c>
    </row>
    <row r="3513" spans="1:11" s="77" customFormat="1">
      <c r="A3513" s="82">
        <v>2016</v>
      </c>
      <c r="B3513" s="82">
        <v>160</v>
      </c>
      <c r="C3513" s="83" t="s">
        <v>513</v>
      </c>
      <c r="D3513" s="83" t="s">
        <v>504</v>
      </c>
      <c r="E3513" s="84">
        <v>13846</v>
      </c>
      <c r="F3513" s="85">
        <v>17.614000000000001</v>
      </c>
      <c r="G3513" s="84">
        <v>250.5</v>
      </c>
      <c r="H3513" s="86">
        <f t="shared" si="216"/>
        <v>610928.02721999993</v>
      </c>
      <c r="I3513" s="77">
        <f t="shared" si="217"/>
        <v>13846</v>
      </c>
      <c r="J3513" s="77">
        <f t="shared" si="218"/>
        <v>243883.44400000002</v>
      </c>
      <c r="K3513" s="77">
        <f t="shared" si="219"/>
        <v>0</v>
      </c>
    </row>
    <row r="3514" spans="1:11" s="77" customFormat="1">
      <c r="A3514" s="82">
        <v>2016</v>
      </c>
      <c r="B3514" s="82">
        <v>160</v>
      </c>
      <c r="C3514" s="83" t="s">
        <v>513</v>
      </c>
      <c r="D3514" s="83" t="s">
        <v>504</v>
      </c>
      <c r="E3514" s="84">
        <v>40376</v>
      </c>
      <c r="F3514" s="85">
        <v>18.422000000000001</v>
      </c>
      <c r="G3514" s="84">
        <v>236</v>
      </c>
      <c r="H3514" s="86">
        <f t="shared" si="216"/>
        <v>1755383.7459200001</v>
      </c>
      <c r="I3514" s="77">
        <f t="shared" si="217"/>
        <v>40376</v>
      </c>
      <c r="J3514" s="77">
        <f t="shared" si="218"/>
        <v>743806.67200000002</v>
      </c>
      <c r="K3514" s="77">
        <f t="shared" si="219"/>
        <v>0</v>
      </c>
    </row>
    <row r="3515" spans="1:11" s="77" customFormat="1">
      <c r="A3515" s="82">
        <v>2016</v>
      </c>
      <c r="B3515" s="82">
        <v>165</v>
      </c>
      <c r="C3515" s="83" t="s">
        <v>513</v>
      </c>
      <c r="D3515" s="83" t="s">
        <v>504</v>
      </c>
      <c r="E3515" s="84">
        <v>16403</v>
      </c>
      <c r="F3515" s="85">
        <v>16.64</v>
      </c>
      <c r="G3515" s="84">
        <v>206.3</v>
      </c>
      <c r="H3515" s="86">
        <f t="shared" si="216"/>
        <v>563087.43296000012</v>
      </c>
      <c r="I3515" s="77">
        <f t="shared" si="217"/>
        <v>16403</v>
      </c>
      <c r="J3515" s="77">
        <f t="shared" si="218"/>
        <v>272945.91999999998</v>
      </c>
      <c r="K3515" s="77">
        <f t="shared" si="219"/>
        <v>0</v>
      </c>
    </row>
    <row r="3516" spans="1:11" s="77" customFormat="1">
      <c r="A3516" s="82">
        <v>2016</v>
      </c>
      <c r="B3516" s="82">
        <v>165</v>
      </c>
      <c r="C3516" s="83" t="s">
        <v>513</v>
      </c>
      <c r="D3516" s="83" t="s">
        <v>504</v>
      </c>
      <c r="E3516" s="84">
        <v>80431</v>
      </c>
      <c r="F3516" s="85">
        <v>16.64</v>
      </c>
      <c r="G3516" s="84">
        <v>202.5</v>
      </c>
      <c r="H3516" s="86">
        <f t="shared" si="216"/>
        <v>2710202.9759999998</v>
      </c>
      <c r="I3516" s="77">
        <f t="shared" si="217"/>
        <v>80431</v>
      </c>
      <c r="J3516" s="77">
        <f t="shared" si="218"/>
        <v>1338371.8400000001</v>
      </c>
      <c r="K3516" s="77">
        <f t="shared" si="219"/>
        <v>0</v>
      </c>
    </row>
    <row r="3517" spans="1:11" s="77" customFormat="1">
      <c r="A3517" s="82">
        <v>2016</v>
      </c>
      <c r="B3517" s="82">
        <v>207</v>
      </c>
      <c r="C3517" s="83" t="s">
        <v>503</v>
      </c>
      <c r="D3517" s="83" t="s">
        <v>504</v>
      </c>
      <c r="E3517" s="84">
        <v>128937</v>
      </c>
      <c r="F3517" s="85">
        <v>21.803999999999998</v>
      </c>
      <c r="G3517" s="84">
        <v>316.60000000000002</v>
      </c>
      <c r="H3517" s="86">
        <f t="shared" si="216"/>
        <v>8900709.8737679999</v>
      </c>
      <c r="I3517" s="77">
        <f t="shared" si="217"/>
        <v>128937</v>
      </c>
      <c r="J3517" s="77">
        <f t="shared" si="218"/>
        <v>2811342.3479999998</v>
      </c>
      <c r="K3517" s="77">
        <f t="shared" si="219"/>
        <v>0</v>
      </c>
    </row>
    <row r="3518" spans="1:11" s="77" customFormat="1">
      <c r="A3518" s="82">
        <v>2016</v>
      </c>
      <c r="B3518" s="82">
        <v>207</v>
      </c>
      <c r="C3518" s="83" t="s">
        <v>503</v>
      </c>
      <c r="D3518" s="83" t="s">
        <v>504</v>
      </c>
      <c r="E3518" s="84">
        <v>13447</v>
      </c>
      <c r="F3518" s="85">
        <v>22.148</v>
      </c>
      <c r="G3518" s="84">
        <v>406.7</v>
      </c>
      <c r="H3518" s="86">
        <f t="shared" si="216"/>
        <v>1211250.8424520001</v>
      </c>
      <c r="I3518" s="77">
        <f t="shared" si="217"/>
        <v>13447</v>
      </c>
      <c r="J3518" s="77">
        <f t="shared" si="218"/>
        <v>297824.15600000002</v>
      </c>
      <c r="K3518" s="77">
        <f t="shared" si="219"/>
        <v>0</v>
      </c>
    </row>
    <row r="3519" spans="1:11" s="77" customFormat="1">
      <c r="A3519" s="82">
        <v>2016</v>
      </c>
      <c r="B3519" s="82">
        <v>298</v>
      </c>
      <c r="C3519" s="83" t="s">
        <v>512</v>
      </c>
      <c r="D3519" s="83" t="s">
        <v>504</v>
      </c>
      <c r="E3519" s="84">
        <v>219701</v>
      </c>
      <c r="F3519" s="85">
        <v>13.36</v>
      </c>
      <c r="G3519" s="84" t="s">
        <v>514</v>
      </c>
      <c r="H3519" s="86" t="str">
        <f t="shared" si="216"/>
        <v/>
      </c>
      <c r="I3519" s="77" t="str">
        <f t="shared" si="217"/>
        <v/>
      </c>
      <c r="J3519" s="77" t="str">
        <f t="shared" si="218"/>
        <v/>
      </c>
      <c r="K3519" s="77">
        <f t="shared" si="219"/>
        <v>1</v>
      </c>
    </row>
    <row r="3520" spans="1:11" s="77" customFormat="1">
      <c r="A3520" s="82">
        <v>2016</v>
      </c>
      <c r="B3520" s="82">
        <v>298</v>
      </c>
      <c r="C3520" s="83" t="s">
        <v>513</v>
      </c>
      <c r="D3520" s="83" t="s">
        <v>504</v>
      </c>
      <c r="E3520" s="84">
        <v>159878</v>
      </c>
      <c r="F3520" s="85">
        <v>16.579999999999998</v>
      </c>
      <c r="G3520" s="84" t="s">
        <v>514</v>
      </c>
      <c r="H3520" s="86" t="str">
        <f t="shared" si="216"/>
        <v/>
      </c>
      <c r="I3520" s="77" t="str">
        <f t="shared" si="217"/>
        <v/>
      </c>
      <c r="J3520" s="77" t="str">
        <f t="shared" si="218"/>
        <v/>
      </c>
      <c r="K3520" s="77">
        <f t="shared" si="219"/>
        <v>0</v>
      </c>
    </row>
    <row r="3521" spans="1:11" s="77" customFormat="1">
      <c r="A3521" s="82">
        <v>2016</v>
      </c>
      <c r="B3521" s="82">
        <v>298</v>
      </c>
      <c r="C3521" s="83" t="s">
        <v>513</v>
      </c>
      <c r="D3521" s="83" t="s">
        <v>504</v>
      </c>
      <c r="E3521" s="84">
        <v>16566</v>
      </c>
      <c r="F3521" s="85">
        <v>17.87</v>
      </c>
      <c r="G3521" s="84" t="s">
        <v>514</v>
      </c>
      <c r="H3521" s="86" t="str">
        <f t="shared" si="216"/>
        <v/>
      </c>
      <c r="I3521" s="77" t="str">
        <f t="shared" si="217"/>
        <v/>
      </c>
      <c r="J3521" s="77" t="str">
        <f t="shared" si="218"/>
        <v/>
      </c>
      <c r="K3521" s="77">
        <f t="shared" si="219"/>
        <v>0</v>
      </c>
    </row>
    <row r="3522" spans="1:11" s="77" customFormat="1">
      <c r="A3522" s="82">
        <v>2016</v>
      </c>
      <c r="B3522" s="82">
        <v>469</v>
      </c>
      <c r="C3522" s="83" t="s">
        <v>503</v>
      </c>
      <c r="D3522" s="83" t="s">
        <v>504</v>
      </c>
      <c r="E3522" s="84">
        <v>67704</v>
      </c>
      <c r="F3522" s="85">
        <v>22.29</v>
      </c>
      <c r="G3522" s="84">
        <v>276.10000000000002</v>
      </c>
      <c r="H3522" s="86">
        <f t="shared" si="216"/>
        <v>4166686.28376</v>
      </c>
      <c r="I3522" s="77">
        <f t="shared" si="217"/>
        <v>67704</v>
      </c>
      <c r="J3522" s="77">
        <f t="shared" si="218"/>
        <v>1509122.16</v>
      </c>
      <c r="K3522" s="77">
        <f t="shared" si="219"/>
        <v>0</v>
      </c>
    </row>
    <row r="3523" spans="1:11" s="77" customFormat="1">
      <c r="A3523" s="82">
        <v>2016</v>
      </c>
      <c r="B3523" s="82">
        <v>470</v>
      </c>
      <c r="C3523" s="83" t="s">
        <v>513</v>
      </c>
      <c r="D3523" s="83" t="s">
        <v>504</v>
      </c>
      <c r="E3523" s="84">
        <v>70530</v>
      </c>
      <c r="F3523" s="85">
        <v>17.670000000000002</v>
      </c>
      <c r="G3523" s="84">
        <v>141.5</v>
      </c>
      <c r="H3523" s="86">
        <f t="shared" si="216"/>
        <v>1763465.1165000002</v>
      </c>
      <c r="I3523" s="77">
        <f t="shared" si="217"/>
        <v>70530</v>
      </c>
      <c r="J3523" s="77">
        <f t="shared" si="218"/>
        <v>1246265.1000000001</v>
      </c>
      <c r="K3523" s="77">
        <f t="shared" si="219"/>
        <v>0</v>
      </c>
    </row>
    <row r="3524" spans="1:11" s="77" customFormat="1">
      <c r="A3524" s="82">
        <v>2016</v>
      </c>
      <c r="B3524" s="82">
        <v>470</v>
      </c>
      <c r="C3524" s="83" t="s">
        <v>513</v>
      </c>
      <c r="D3524" s="83" t="s">
        <v>504</v>
      </c>
      <c r="E3524" s="84">
        <v>70761</v>
      </c>
      <c r="F3524" s="85">
        <v>17.95</v>
      </c>
      <c r="G3524" s="84">
        <v>143.69999999999999</v>
      </c>
      <c r="H3524" s="86">
        <f t="shared" si="216"/>
        <v>1825219.8481499997</v>
      </c>
      <c r="I3524" s="77">
        <f t="shared" si="217"/>
        <v>70761</v>
      </c>
      <c r="J3524" s="77">
        <f t="shared" si="218"/>
        <v>1270159.95</v>
      </c>
      <c r="K3524" s="77">
        <f t="shared" si="219"/>
        <v>0</v>
      </c>
    </row>
    <row r="3525" spans="1:11" s="77" customFormat="1">
      <c r="A3525" s="82">
        <v>2016</v>
      </c>
      <c r="B3525" s="82">
        <v>470</v>
      </c>
      <c r="C3525" s="83" t="s">
        <v>513</v>
      </c>
      <c r="D3525" s="83" t="s">
        <v>504</v>
      </c>
      <c r="E3525" s="84">
        <v>28205</v>
      </c>
      <c r="F3525" s="85">
        <v>17.239999999999998</v>
      </c>
      <c r="G3525" s="84">
        <v>140.5</v>
      </c>
      <c r="H3525" s="86">
        <f t="shared" si="216"/>
        <v>683187.15099999995</v>
      </c>
      <c r="I3525" s="77">
        <f t="shared" si="217"/>
        <v>28205</v>
      </c>
      <c r="J3525" s="77">
        <f t="shared" si="218"/>
        <v>486254.19999999995</v>
      </c>
      <c r="K3525" s="77">
        <f t="shared" si="219"/>
        <v>0</v>
      </c>
    </row>
    <row r="3526" spans="1:11" s="77" customFormat="1">
      <c r="A3526" s="82">
        <v>2016</v>
      </c>
      <c r="B3526" s="82">
        <v>470</v>
      </c>
      <c r="C3526" s="83" t="s">
        <v>513</v>
      </c>
      <c r="D3526" s="83" t="s">
        <v>504</v>
      </c>
      <c r="E3526" s="84">
        <v>28234</v>
      </c>
      <c r="F3526" s="85">
        <v>17.28</v>
      </c>
      <c r="G3526" s="84">
        <v>149.1</v>
      </c>
      <c r="H3526" s="86">
        <f t="shared" si="216"/>
        <v>727434.32831999997</v>
      </c>
      <c r="I3526" s="77">
        <f t="shared" si="217"/>
        <v>28234</v>
      </c>
      <c r="J3526" s="77">
        <f t="shared" si="218"/>
        <v>487883.52000000002</v>
      </c>
      <c r="K3526" s="77">
        <f t="shared" si="219"/>
        <v>0</v>
      </c>
    </row>
    <row r="3527" spans="1:11" s="77" customFormat="1">
      <c r="A3527" s="82">
        <v>2016</v>
      </c>
      <c r="B3527" s="82">
        <v>470</v>
      </c>
      <c r="C3527" s="83" t="s">
        <v>513</v>
      </c>
      <c r="D3527" s="83" t="s">
        <v>504</v>
      </c>
      <c r="E3527" s="84">
        <v>28174</v>
      </c>
      <c r="F3527" s="85">
        <v>17.309999999999999</v>
      </c>
      <c r="G3527" s="84">
        <v>149.9</v>
      </c>
      <c r="H3527" s="86">
        <f t="shared" ref="H3527:H3590" si="220">IF(I3527="","",G3527/100*F3527*E3527)</f>
        <v>731050.21805999998</v>
      </c>
      <c r="I3527" s="77">
        <f t="shared" ref="I3527:I3590" si="221">IF(OR(G3527=".",F3527=".",E3527="."),"",E3527)</f>
        <v>28174</v>
      </c>
      <c r="J3527" s="77">
        <f t="shared" ref="J3527:J3590" si="222">IF(I3527="","",F3527*I3527)</f>
        <v>487691.93999999994</v>
      </c>
      <c r="K3527" s="77">
        <f t="shared" ref="K3527:K3590" si="223">IF(C3527="LIG",1,0)</f>
        <v>0</v>
      </c>
    </row>
    <row r="3528" spans="1:11" s="77" customFormat="1">
      <c r="A3528" s="82">
        <v>2016</v>
      </c>
      <c r="B3528" s="82">
        <v>470</v>
      </c>
      <c r="C3528" s="83" t="s">
        <v>513</v>
      </c>
      <c r="D3528" s="83" t="s">
        <v>504</v>
      </c>
      <c r="E3528" s="84">
        <v>14104</v>
      </c>
      <c r="F3528" s="85">
        <v>17.3</v>
      </c>
      <c r="G3528" s="84">
        <v>142.19999999999999</v>
      </c>
      <c r="H3528" s="86">
        <f t="shared" si="220"/>
        <v>346966.86239999998</v>
      </c>
      <c r="I3528" s="77">
        <f t="shared" si="221"/>
        <v>14104</v>
      </c>
      <c r="J3528" s="77">
        <f t="shared" si="222"/>
        <v>243999.2</v>
      </c>
      <c r="K3528" s="77">
        <f t="shared" si="223"/>
        <v>0</v>
      </c>
    </row>
    <row r="3529" spans="1:11" s="77" customFormat="1">
      <c r="A3529" s="82">
        <v>2016</v>
      </c>
      <c r="B3529" s="82">
        <v>470</v>
      </c>
      <c r="C3529" s="83" t="s">
        <v>513</v>
      </c>
      <c r="D3529" s="83" t="s">
        <v>504</v>
      </c>
      <c r="E3529" s="84">
        <v>28219</v>
      </c>
      <c r="F3529" s="85">
        <v>17.12</v>
      </c>
      <c r="G3529" s="84">
        <v>125.1</v>
      </c>
      <c r="H3529" s="86">
        <f t="shared" si="220"/>
        <v>604369.70928000007</v>
      </c>
      <c r="I3529" s="77">
        <f t="shared" si="221"/>
        <v>28219</v>
      </c>
      <c r="J3529" s="77">
        <f t="shared" si="222"/>
        <v>483109.28</v>
      </c>
      <c r="K3529" s="77">
        <f t="shared" si="223"/>
        <v>0</v>
      </c>
    </row>
    <row r="3530" spans="1:11" s="77" customFormat="1">
      <c r="A3530" s="82">
        <v>2016</v>
      </c>
      <c r="B3530" s="82">
        <v>470</v>
      </c>
      <c r="C3530" s="83" t="s">
        <v>513</v>
      </c>
      <c r="D3530" s="83" t="s">
        <v>504</v>
      </c>
      <c r="E3530" s="84">
        <v>42533</v>
      </c>
      <c r="F3530" s="85">
        <v>17.670000000000002</v>
      </c>
      <c r="G3530" s="84">
        <v>135.1</v>
      </c>
      <c r="H3530" s="86">
        <f t="shared" si="220"/>
        <v>1015355.00661</v>
      </c>
      <c r="I3530" s="77">
        <f t="shared" si="221"/>
        <v>42533</v>
      </c>
      <c r="J3530" s="77">
        <f t="shared" si="222"/>
        <v>751558.1100000001</v>
      </c>
      <c r="K3530" s="77">
        <f t="shared" si="223"/>
        <v>0</v>
      </c>
    </row>
    <row r="3531" spans="1:11" s="77" customFormat="1">
      <c r="A3531" s="82">
        <v>2016</v>
      </c>
      <c r="B3531" s="82">
        <v>470</v>
      </c>
      <c r="C3531" s="83" t="s">
        <v>513</v>
      </c>
      <c r="D3531" s="83" t="s">
        <v>504</v>
      </c>
      <c r="E3531" s="84">
        <v>28046</v>
      </c>
      <c r="F3531" s="85">
        <v>17.09</v>
      </c>
      <c r="G3531" s="84">
        <v>135.5</v>
      </c>
      <c r="H3531" s="86">
        <f t="shared" si="220"/>
        <v>649459.81969999999</v>
      </c>
      <c r="I3531" s="77">
        <f t="shared" si="221"/>
        <v>28046</v>
      </c>
      <c r="J3531" s="77">
        <f t="shared" si="222"/>
        <v>479306.14</v>
      </c>
      <c r="K3531" s="77">
        <f t="shared" si="223"/>
        <v>0</v>
      </c>
    </row>
    <row r="3532" spans="1:11" s="77" customFormat="1">
      <c r="A3532" s="82">
        <v>2016</v>
      </c>
      <c r="B3532" s="82">
        <v>477</v>
      </c>
      <c r="C3532" s="83" t="s">
        <v>503</v>
      </c>
      <c r="D3532" s="83" t="s">
        <v>504</v>
      </c>
      <c r="E3532" s="84">
        <v>47085</v>
      </c>
      <c r="F3532" s="85">
        <v>22.3</v>
      </c>
      <c r="G3532" s="84">
        <v>311</v>
      </c>
      <c r="H3532" s="86">
        <f t="shared" si="220"/>
        <v>3265486.0049999999</v>
      </c>
      <c r="I3532" s="77">
        <f t="shared" si="221"/>
        <v>47085</v>
      </c>
      <c r="J3532" s="77">
        <f t="shared" si="222"/>
        <v>1049995.5</v>
      </c>
      <c r="K3532" s="77">
        <f t="shared" si="223"/>
        <v>0</v>
      </c>
    </row>
    <row r="3533" spans="1:11" s="77" customFormat="1">
      <c r="A3533" s="82">
        <v>2016</v>
      </c>
      <c r="B3533" s="82">
        <v>492</v>
      </c>
      <c r="C3533" s="83" t="s">
        <v>513</v>
      </c>
      <c r="D3533" s="83" t="s">
        <v>504</v>
      </c>
      <c r="E3533" s="84">
        <v>56306</v>
      </c>
      <c r="F3533" s="85">
        <v>17.521000000000001</v>
      </c>
      <c r="G3533" s="84">
        <v>144.1</v>
      </c>
      <c r="H3533" s="86">
        <f t="shared" si="220"/>
        <v>1421600.4308659998</v>
      </c>
      <c r="I3533" s="77">
        <f t="shared" si="221"/>
        <v>56306</v>
      </c>
      <c r="J3533" s="77">
        <f t="shared" si="222"/>
        <v>986537.42600000009</v>
      </c>
      <c r="K3533" s="77">
        <f t="shared" si="223"/>
        <v>0</v>
      </c>
    </row>
    <row r="3534" spans="1:11" s="77" customFormat="1">
      <c r="A3534" s="82">
        <v>2016</v>
      </c>
      <c r="B3534" s="82">
        <v>525</v>
      </c>
      <c r="C3534" s="83" t="s">
        <v>503</v>
      </c>
      <c r="D3534" s="83" t="s">
        <v>504</v>
      </c>
      <c r="E3534" s="84">
        <v>81570</v>
      </c>
      <c r="F3534" s="85">
        <v>22.36</v>
      </c>
      <c r="G3534" s="84">
        <v>227.1</v>
      </c>
      <c r="H3534" s="86">
        <f t="shared" si="220"/>
        <v>4142088.7091999999</v>
      </c>
      <c r="I3534" s="77">
        <f t="shared" si="221"/>
        <v>81570</v>
      </c>
      <c r="J3534" s="77">
        <f t="shared" si="222"/>
        <v>1823905.2</v>
      </c>
      <c r="K3534" s="77">
        <f t="shared" si="223"/>
        <v>0</v>
      </c>
    </row>
    <row r="3535" spans="1:11" s="77" customFormat="1">
      <c r="A3535" s="82">
        <v>2016</v>
      </c>
      <c r="B3535" s="82">
        <v>564</v>
      </c>
      <c r="C3535" s="83" t="s">
        <v>503</v>
      </c>
      <c r="D3535" s="83" t="s">
        <v>504</v>
      </c>
      <c r="E3535" s="84">
        <v>51664</v>
      </c>
      <c r="F3535" s="85">
        <v>23.97</v>
      </c>
      <c r="G3535" s="84">
        <v>221.4</v>
      </c>
      <c r="H3535" s="86">
        <f t="shared" si="220"/>
        <v>2741786.7811199999</v>
      </c>
      <c r="I3535" s="77">
        <f t="shared" si="221"/>
        <v>51664</v>
      </c>
      <c r="J3535" s="77">
        <f t="shared" si="222"/>
        <v>1238386.0799999998</v>
      </c>
      <c r="K3535" s="77">
        <f t="shared" si="223"/>
        <v>0</v>
      </c>
    </row>
    <row r="3536" spans="1:11" s="77" customFormat="1">
      <c r="A3536" s="82">
        <v>2016</v>
      </c>
      <c r="B3536" s="82">
        <v>564</v>
      </c>
      <c r="C3536" s="83" t="s">
        <v>503</v>
      </c>
      <c r="D3536" s="83" t="s">
        <v>504</v>
      </c>
      <c r="E3536" s="84">
        <v>85648</v>
      </c>
      <c r="F3536" s="85">
        <v>24.29</v>
      </c>
      <c r="G3536" s="84">
        <v>278.7</v>
      </c>
      <c r="H3536" s="86">
        <f t="shared" si="220"/>
        <v>5798046.7070399998</v>
      </c>
      <c r="I3536" s="77">
        <f t="shared" si="221"/>
        <v>85648</v>
      </c>
      <c r="J3536" s="77">
        <f t="shared" si="222"/>
        <v>2080389.92</v>
      </c>
      <c r="K3536" s="77">
        <f t="shared" si="223"/>
        <v>0</v>
      </c>
    </row>
    <row r="3537" spans="1:11" s="77" customFormat="1">
      <c r="A3537" s="82">
        <v>2016</v>
      </c>
      <c r="B3537" s="82">
        <v>564</v>
      </c>
      <c r="C3537" s="83" t="s">
        <v>503</v>
      </c>
      <c r="D3537" s="83" t="s">
        <v>504</v>
      </c>
      <c r="E3537" s="84">
        <v>60970</v>
      </c>
      <c r="F3537" s="85">
        <v>25.92</v>
      </c>
      <c r="G3537" s="84">
        <v>237.6</v>
      </c>
      <c r="H3537" s="86">
        <f t="shared" si="220"/>
        <v>3754893.5424000002</v>
      </c>
      <c r="I3537" s="77">
        <f t="shared" si="221"/>
        <v>60970</v>
      </c>
      <c r="J3537" s="77">
        <f t="shared" si="222"/>
        <v>1580342.4000000001</v>
      </c>
      <c r="K3537" s="77">
        <f t="shared" si="223"/>
        <v>0</v>
      </c>
    </row>
    <row r="3538" spans="1:11" s="77" customFormat="1">
      <c r="A3538" s="82">
        <v>2016</v>
      </c>
      <c r="B3538" s="82">
        <v>594</v>
      </c>
      <c r="C3538" s="83" t="s">
        <v>503</v>
      </c>
      <c r="D3538" s="83" t="s">
        <v>504</v>
      </c>
      <c r="E3538" s="84">
        <v>23818</v>
      </c>
      <c r="F3538" s="85">
        <v>25.94</v>
      </c>
      <c r="G3538" s="84" t="s">
        <v>514</v>
      </c>
      <c r="H3538" s="86" t="str">
        <f t="shared" si="220"/>
        <v/>
      </c>
      <c r="I3538" s="77" t="str">
        <f t="shared" si="221"/>
        <v/>
      </c>
      <c r="J3538" s="77" t="str">
        <f t="shared" si="222"/>
        <v/>
      </c>
      <c r="K3538" s="77">
        <f t="shared" si="223"/>
        <v>0</v>
      </c>
    </row>
    <row r="3539" spans="1:11" s="77" customFormat="1">
      <c r="A3539" s="82">
        <v>2016</v>
      </c>
      <c r="B3539" s="82">
        <v>602</v>
      </c>
      <c r="C3539" s="83" t="s">
        <v>503</v>
      </c>
      <c r="D3539" s="83" t="s">
        <v>504</v>
      </c>
      <c r="E3539" s="84">
        <v>273410</v>
      </c>
      <c r="F3539" s="85">
        <v>24.459</v>
      </c>
      <c r="G3539" s="84" t="s">
        <v>514</v>
      </c>
      <c r="H3539" s="86" t="str">
        <f t="shared" si="220"/>
        <v/>
      </c>
      <c r="I3539" s="77" t="str">
        <f t="shared" si="221"/>
        <v/>
      </c>
      <c r="J3539" s="77" t="str">
        <f t="shared" si="222"/>
        <v/>
      </c>
      <c r="K3539" s="77">
        <f t="shared" si="223"/>
        <v>0</v>
      </c>
    </row>
    <row r="3540" spans="1:11" s="77" customFormat="1">
      <c r="A3540" s="82">
        <v>2016</v>
      </c>
      <c r="B3540" s="82">
        <v>602</v>
      </c>
      <c r="C3540" s="83" t="s">
        <v>503</v>
      </c>
      <c r="D3540" s="83" t="s">
        <v>504</v>
      </c>
      <c r="E3540" s="84">
        <v>15278</v>
      </c>
      <c r="F3540" s="85">
        <v>26.352</v>
      </c>
      <c r="G3540" s="84" t="s">
        <v>514</v>
      </c>
      <c r="H3540" s="86" t="str">
        <f t="shared" si="220"/>
        <v/>
      </c>
      <c r="I3540" s="77" t="str">
        <f t="shared" si="221"/>
        <v/>
      </c>
      <c r="J3540" s="77" t="str">
        <f t="shared" si="222"/>
        <v/>
      </c>
      <c r="K3540" s="77">
        <f t="shared" si="223"/>
        <v>0</v>
      </c>
    </row>
    <row r="3541" spans="1:11" s="77" customFormat="1">
      <c r="A3541" s="82">
        <v>2016</v>
      </c>
      <c r="B3541" s="82">
        <v>628</v>
      </c>
      <c r="C3541" s="83" t="s">
        <v>503</v>
      </c>
      <c r="D3541" s="83" t="s">
        <v>504</v>
      </c>
      <c r="E3541" s="84">
        <v>48629</v>
      </c>
      <c r="F3541" s="85">
        <v>22.457999999999998</v>
      </c>
      <c r="G3541" s="84">
        <v>381.4</v>
      </c>
      <c r="H3541" s="86">
        <f t="shared" si="220"/>
        <v>4165307.8527479991</v>
      </c>
      <c r="I3541" s="77">
        <f t="shared" si="221"/>
        <v>48629</v>
      </c>
      <c r="J3541" s="77">
        <f t="shared" si="222"/>
        <v>1092110.0819999999</v>
      </c>
      <c r="K3541" s="77">
        <f t="shared" si="223"/>
        <v>0</v>
      </c>
    </row>
    <row r="3542" spans="1:11" s="77" customFormat="1">
      <c r="A3542" s="82">
        <v>2016</v>
      </c>
      <c r="B3542" s="82">
        <v>641</v>
      </c>
      <c r="C3542" s="83" t="s">
        <v>503</v>
      </c>
      <c r="D3542" s="83" t="s">
        <v>504</v>
      </c>
      <c r="E3542" s="84">
        <v>89182</v>
      </c>
      <c r="F3542" s="85">
        <v>23.728000000000002</v>
      </c>
      <c r="G3542" s="84">
        <v>340.5</v>
      </c>
      <c r="H3542" s="86">
        <f t="shared" si="220"/>
        <v>7205356.2388800001</v>
      </c>
      <c r="I3542" s="77">
        <f t="shared" si="221"/>
        <v>89182</v>
      </c>
      <c r="J3542" s="77">
        <f t="shared" si="222"/>
        <v>2116110.4960000003</v>
      </c>
      <c r="K3542" s="77">
        <f t="shared" si="223"/>
        <v>0</v>
      </c>
    </row>
    <row r="3543" spans="1:11" s="77" customFormat="1">
      <c r="A3543" s="82">
        <v>2016</v>
      </c>
      <c r="B3543" s="82">
        <v>645</v>
      </c>
      <c r="C3543" s="83" t="s">
        <v>503</v>
      </c>
      <c r="D3543" s="83" t="s">
        <v>504</v>
      </c>
      <c r="E3543" s="84">
        <v>25851</v>
      </c>
      <c r="F3543" s="85">
        <v>25.82</v>
      </c>
      <c r="G3543" s="84">
        <v>306.39999999999998</v>
      </c>
      <c r="H3543" s="86">
        <f t="shared" si="220"/>
        <v>2045136.7204799997</v>
      </c>
      <c r="I3543" s="77">
        <f t="shared" si="221"/>
        <v>25851</v>
      </c>
      <c r="J3543" s="77">
        <f t="shared" si="222"/>
        <v>667472.82000000007</v>
      </c>
      <c r="K3543" s="77">
        <f t="shared" si="223"/>
        <v>0</v>
      </c>
    </row>
    <row r="3544" spans="1:11" s="77" customFormat="1">
      <c r="A3544" s="82">
        <v>2016</v>
      </c>
      <c r="B3544" s="82">
        <v>645</v>
      </c>
      <c r="C3544" s="83" t="s">
        <v>503</v>
      </c>
      <c r="D3544" s="83" t="s">
        <v>504</v>
      </c>
      <c r="E3544" s="84">
        <v>77280</v>
      </c>
      <c r="F3544" s="85">
        <v>23.21</v>
      </c>
      <c r="G3544" s="84">
        <v>292.89999999999998</v>
      </c>
      <c r="H3544" s="86">
        <f t="shared" si="220"/>
        <v>5253655.9151999997</v>
      </c>
      <c r="I3544" s="77">
        <f t="shared" si="221"/>
        <v>77280</v>
      </c>
      <c r="J3544" s="77">
        <f t="shared" si="222"/>
        <v>1793668.8</v>
      </c>
      <c r="K3544" s="77">
        <f t="shared" si="223"/>
        <v>0</v>
      </c>
    </row>
    <row r="3545" spans="1:11" s="77" customFormat="1">
      <c r="A3545" s="82">
        <v>2016</v>
      </c>
      <c r="B3545" s="82">
        <v>667</v>
      </c>
      <c r="C3545" s="83" t="s">
        <v>503</v>
      </c>
      <c r="D3545" s="83" t="s">
        <v>504</v>
      </c>
      <c r="E3545" s="84">
        <v>33519</v>
      </c>
      <c r="F3545" s="85">
        <v>22.948</v>
      </c>
      <c r="G3545" s="84">
        <v>191.3</v>
      </c>
      <c r="H3545" s="86">
        <f t="shared" si="220"/>
        <v>1471468.1449559999</v>
      </c>
      <c r="I3545" s="77">
        <f t="shared" si="221"/>
        <v>33519</v>
      </c>
      <c r="J3545" s="77">
        <f t="shared" si="222"/>
        <v>769194.01199999999</v>
      </c>
      <c r="K3545" s="77">
        <f t="shared" si="223"/>
        <v>0</v>
      </c>
    </row>
    <row r="3546" spans="1:11" s="77" customFormat="1">
      <c r="A3546" s="82">
        <v>2016</v>
      </c>
      <c r="B3546" s="82">
        <v>703</v>
      </c>
      <c r="C3546" s="83" t="s">
        <v>503</v>
      </c>
      <c r="D3546" s="83" t="s">
        <v>504</v>
      </c>
      <c r="E3546" s="84">
        <v>55869</v>
      </c>
      <c r="F3546" s="85">
        <v>24.062000000000001</v>
      </c>
      <c r="G3546" s="84">
        <v>352</v>
      </c>
      <c r="H3546" s="86">
        <f t="shared" si="220"/>
        <v>4732005.9705600003</v>
      </c>
      <c r="I3546" s="77">
        <f t="shared" si="221"/>
        <v>55869</v>
      </c>
      <c r="J3546" s="77">
        <f t="shared" si="222"/>
        <v>1344319.878</v>
      </c>
      <c r="K3546" s="77">
        <f t="shared" si="223"/>
        <v>0</v>
      </c>
    </row>
    <row r="3547" spans="1:11" s="77" customFormat="1">
      <c r="A3547" s="82">
        <v>2016</v>
      </c>
      <c r="B3547" s="82">
        <v>703</v>
      </c>
      <c r="C3547" s="83" t="s">
        <v>503</v>
      </c>
      <c r="D3547" s="83" t="s">
        <v>504</v>
      </c>
      <c r="E3547" s="84">
        <v>145219</v>
      </c>
      <c r="F3547" s="85">
        <v>23.956</v>
      </c>
      <c r="G3547" s="84">
        <v>311</v>
      </c>
      <c r="H3547" s="86">
        <f t="shared" si="220"/>
        <v>10819274.392039999</v>
      </c>
      <c r="I3547" s="77">
        <f t="shared" si="221"/>
        <v>145219</v>
      </c>
      <c r="J3547" s="77">
        <f t="shared" si="222"/>
        <v>3478866.3640000001</v>
      </c>
      <c r="K3547" s="77">
        <f t="shared" si="223"/>
        <v>0</v>
      </c>
    </row>
    <row r="3548" spans="1:11" s="77" customFormat="1">
      <c r="A3548" s="82">
        <v>2016</v>
      </c>
      <c r="B3548" s="82">
        <v>703</v>
      </c>
      <c r="C3548" s="83" t="s">
        <v>503</v>
      </c>
      <c r="D3548" s="83" t="s">
        <v>504</v>
      </c>
      <c r="E3548" s="84">
        <v>279417</v>
      </c>
      <c r="F3548" s="85">
        <v>23.981999999999999</v>
      </c>
      <c r="G3548" s="84">
        <v>351.5</v>
      </c>
      <c r="H3548" s="86">
        <f t="shared" si="220"/>
        <v>23553939.406409997</v>
      </c>
      <c r="I3548" s="77">
        <f t="shared" si="221"/>
        <v>279417</v>
      </c>
      <c r="J3548" s="77">
        <f t="shared" si="222"/>
        <v>6700978.4939999999</v>
      </c>
      <c r="K3548" s="77">
        <f t="shared" si="223"/>
        <v>0</v>
      </c>
    </row>
    <row r="3549" spans="1:11" s="77" customFormat="1">
      <c r="A3549" s="82">
        <v>2016</v>
      </c>
      <c r="B3549" s="82">
        <v>703</v>
      </c>
      <c r="C3549" s="83" t="s">
        <v>503</v>
      </c>
      <c r="D3549" s="83" t="s">
        <v>504</v>
      </c>
      <c r="E3549" s="84">
        <v>63207</v>
      </c>
      <c r="F3549" s="85">
        <v>25.763999999999999</v>
      </c>
      <c r="G3549" s="84">
        <v>276</v>
      </c>
      <c r="H3549" s="86">
        <f t="shared" si="220"/>
        <v>4494563.8084799992</v>
      </c>
      <c r="I3549" s="77">
        <f t="shared" si="221"/>
        <v>63207</v>
      </c>
      <c r="J3549" s="77">
        <f t="shared" si="222"/>
        <v>1628465.148</v>
      </c>
      <c r="K3549" s="77">
        <f t="shared" si="223"/>
        <v>0</v>
      </c>
    </row>
    <row r="3550" spans="1:11" s="77" customFormat="1">
      <c r="A3550" s="82">
        <v>2016</v>
      </c>
      <c r="B3550" s="82">
        <v>703</v>
      </c>
      <c r="C3550" s="83" t="s">
        <v>503</v>
      </c>
      <c r="D3550" s="83" t="s">
        <v>504</v>
      </c>
      <c r="E3550" s="84">
        <v>37896</v>
      </c>
      <c r="F3550" s="85">
        <v>25.925999999999998</v>
      </c>
      <c r="G3550" s="84">
        <v>308.7</v>
      </c>
      <c r="H3550" s="86">
        <f t="shared" si="220"/>
        <v>3032951.8655519998</v>
      </c>
      <c r="I3550" s="77">
        <f t="shared" si="221"/>
        <v>37896</v>
      </c>
      <c r="J3550" s="77">
        <f t="shared" si="222"/>
        <v>982491.696</v>
      </c>
      <c r="K3550" s="77">
        <f t="shared" si="223"/>
        <v>0</v>
      </c>
    </row>
    <row r="3551" spans="1:11" s="77" customFormat="1">
      <c r="A3551" s="82">
        <v>2016</v>
      </c>
      <c r="B3551" s="82">
        <v>708</v>
      </c>
      <c r="C3551" s="83" t="s">
        <v>503</v>
      </c>
      <c r="D3551" s="83" t="s">
        <v>504</v>
      </c>
      <c r="E3551" s="84">
        <v>38271</v>
      </c>
      <c r="F3551" s="85">
        <v>23.92</v>
      </c>
      <c r="G3551" s="84">
        <v>310.39999999999998</v>
      </c>
      <c r="H3551" s="86">
        <f t="shared" si="220"/>
        <v>2841532.9612799999</v>
      </c>
      <c r="I3551" s="77">
        <f t="shared" si="221"/>
        <v>38271</v>
      </c>
      <c r="J3551" s="77">
        <f t="shared" si="222"/>
        <v>915442.32000000007</v>
      </c>
      <c r="K3551" s="77">
        <f t="shared" si="223"/>
        <v>0</v>
      </c>
    </row>
    <row r="3552" spans="1:11" s="77" customFormat="1">
      <c r="A3552" s="82">
        <v>2016</v>
      </c>
      <c r="B3552" s="82">
        <v>856</v>
      </c>
      <c r="C3552" s="83" t="s">
        <v>513</v>
      </c>
      <c r="D3552" s="83" t="s">
        <v>504</v>
      </c>
      <c r="E3552" s="84">
        <v>81830</v>
      </c>
      <c r="F3552" s="85">
        <v>17.600000000000001</v>
      </c>
      <c r="G3552" s="84" t="s">
        <v>514</v>
      </c>
      <c r="H3552" s="86" t="str">
        <f t="shared" si="220"/>
        <v/>
      </c>
      <c r="I3552" s="77" t="str">
        <f t="shared" si="221"/>
        <v/>
      </c>
      <c r="J3552" s="77" t="str">
        <f t="shared" si="222"/>
        <v/>
      </c>
      <c r="K3552" s="77">
        <f t="shared" si="223"/>
        <v>0</v>
      </c>
    </row>
    <row r="3553" spans="1:11" s="77" customFormat="1">
      <c r="A3553" s="82">
        <v>2016</v>
      </c>
      <c r="B3553" s="82">
        <v>856</v>
      </c>
      <c r="C3553" s="83" t="s">
        <v>513</v>
      </c>
      <c r="D3553" s="83" t="s">
        <v>504</v>
      </c>
      <c r="E3553" s="84">
        <v>32813</v>
      </c>
      <c r="F3553" s="85">
        <v>17.600000000000001</v>
      </c>
      <c r="G3553" s="84" t="s">
        <v>514</v>
      </c>
      <c r="H3553" s="86" t="str">
        <f t="shared" si="220"/>
        <v/>
      </c>
      <c r="I3553" s="77" t="str">
        <f t="shared" si="221"/>
        <v/>
      </c>
      <c r="J3553" s="77" t="str">
        <f t="shared" si="222"/>
        <v/>
      </c>
      <c r="K3553" s="77">
        <f t="shared" si="223"/>
        <v>0</v>
      </c>
    </row>
    <row r="3554" spans="1:11" s="77" customFormat="1">
      <c r="A3554" s="82">
        <v>2016</v>
      </c>
      <c r="B3554" s="82">
        <v>861</v>
      </c>
      <c r="C3554" s="83" t="s">
        <v>513</v>
      </c>
      <c r="D3554" s="83" t="s">
        <v>504</v>
      </c>
      <c r="E3554" s="84">
        <v>168328</v>
      </c>
      <c r="F3554" s="85">
        <v>17.506</v>
      </c>
      <c r="G3554" s="84" t="s">
        <v>514</v>
      </c>
      <c r="H3554" s="86" t="str">
        <f t="shared" si="220"/>
        <v/>
      </c>
      <c r="I3554" s="77" t="str">
        <f t="shared" si="221"/>
        <v/>
      </c>
      <c r="J3554" s="77" t="str">
        <f t="shared" si="222"/>
        <v/>
      </c>
      <c r="K3554" s="77">
        <f t="shared" si="223"/>
        <v>0</v>
      </c>
    </row>
    <row r="3555" spans="1:11" s="77" customFormat="1">
      <c r="A3555" s="82">
        <v>2016</v>
      </c>
      <c r="B3555" s="82">
        <v>861</v>
      </c>
      <c r="C3555" s="83" t="s">
        <v>513</v>
      </c>
      <c r="D3555" s="83" t="s">
        <v>504</v>
      </c>
      <c r="E3555" s="84">
        <v>27958</v>
      </c>
      <c r="F3555" s="85">
        <v>17.506</v>
      </c>
      <c r="G3555" s="84" t="s">
        <v>514</v>
      </c>
      <c r="H3555" s="86" t="str">
        <f t="shared" si="220"/>
        <v/>
      </c>
      <c r="I3555" s="77" t="str">
        <f t="shared" si="221"/>
        <v/>
      </c>
      <c r="J3555" s="77" t="str">
        <f t="shared" si="222"/>
        <v/>
      </c>
      <c r="K3555" s="77">
        <f t="shared" si="223"/>
        <v>0</v>
      </c>
    </row>
    <row r="3556" spans="1:11" s="77" customFormat="1">
      <c r="A3556" s="82">
        <v>2016</v>
      </c>
      <c r="B3556" s="82">
        <v>876</v>
      </c>
      <c r="C3556" s="83" t="s">
        <v>513</v>
      </c>
      <c r="D3556" s="83" t="s">
        <v>504</v>
      </c>
      <c r="E3556" s="84">
        <v>46398</v>
      </c>
      <c r="F3556" s="85">
        <v>17.774000000000001</v>
      </c>
      <c r="G3556" s="84" t="s">
        <v>514</v>
      </c>
      <c r="H3556" s="86" t="str">
        <f t="shared" si="220"/>
        <v/>
      </c>
      <c r="I3556" s="77" t="str">
        <f t="shared" si="221"/>
        <v/>
      </c>
      <c r="J3556" s="77" t="str">
        <f t="shared" si="222"/>
        <v/>
      </c>
      <c r="K3556" s="77">
        <f t="shared" si="223"/>
        <v>0</v>
      </c>
    </row>
    <row r="3557" spans="1:11" s="77" customFormat="1">
      <c r="A3557" s="82">
        <v>2016</v>
      </c>
      <c r="B3557" s="82">
        <v>876</v>
      </c>
      <c r="C3557" s="83" t="s">
        <v>513</v>
      </c>
      <c r="D3557" s="83" t="s">
        <v>504</v>
      </c>
      <c r="E3557" s="84">
        <v>79243</v>
      </c>
      <c r="F3557" s="85">
        <v>17.526</v>
      </c>
      <c r="G3557" s="84" t="s">
        <v>514</v>
      </c>
      <c r="H3557" s="86" t="str">
        <f t="shared" si="220"/>
        <v/>
      </c>
      <c r="I3557" s="77" t="str">
        <f t="shared" si="221"/>
        <v/>
      </c>
      <c r="J3557" s="77" t="str">
        <f t="shared" si="222"/>
        <v/>
      </c>
      <c r="K3557" s="77">
        <f t="shared" si="223"/>
        <v>0</v>
      </c>
    </row>
    <row r="3558" spans="1:11" s="77" customFormat="1">
      <c r="A3558" s="82">
        <v>2016</v>
      </c>
      <c r="B3558" s="82">
        <v>879</v>
      </c>
      <c r="C3558" s="83" t="s">
        <v>513</v>
      </c>
      <c r="D3558" s="83" t="s">
        <v>504</v>
      </c>
      <c r="E3558" s="84">
        <v>98940</v>
      </c>
      <c r="F3558" s="85">
        <v>17.21</v>
      </c>
      <c r="G3558" s="84" t="s">
        <v>514</v>
      </c>
      <c r="H3558" s="86" t="str">
        <f t="shared" si="220"/>
        <v/>
      </c>
      <c r="I3558" s="77" t="str">
        <f t="shared" si="221"/>
        <v/>
      </c>
      <c r="J3558" s="77" t="str">
        <f t="shared" si="222"/>
        <v/>
      </c>
      <c r="K3558" s="77">
        <f t="shared" si="223"/>
        <v>0</v>
      </c>
    </row>
    <row r="3559" spans="1:11" s="77" customFormat="1">
      <c r="A3559" s="82">
        <v>2016</v>
      </c>
      <c r="B3559" s="82">
        <v>883</v>
      </c>
      <c r="C3559" s="83" t="s">
        <v>513</v>
      </c>
      <c r="D3559" s="83" t="s">
        <v>504</v>
      </c>
      <c r="E3559" s="84">
        <v>82725</v>
      </c>
      <c r="F3559" s="85">
        <v>17</v>
      </c>
      <c r="G3559" s="84" t="s">
        <v>514</v>
      </c>
      <c r="H3559" s="86" t="str">
        <f t="shared" si="220"/>
        <v/>
      </c>
      <c r="I3559" s="77" t="str">
        <f t="shared" si="221"/>
        <v/>
      </c>
      <c r="J3559" s="77" t="str">
        <f t="shared" si="222"/>
        <v/>
      </c>
      <c r="K3559" s="77">
        <f t="shared" si="223"/>
        <v>0</v>
      </c>
    </row>
    <row r="3560" spans="1:11" s="77" customFormat="1">
      <c r="A3560" s="82">
        <v>2016</v>
      </c>
      <c r="B3560" s="82">
        <v>884</v>
      </c>
      <c r="C3560" s="83" t="s">
        <v>513</v>
      </c>
      <c r="D3560" s="83" t="s">
        <v>504</v>
      </c>
      <c r="E3560" s="84">
        <v>66218</v>
      </c>
      <c r="F3560" s="85">
        <v>17.170000000000002</v>
      </c>
      <c r="G3560" s="84" t="s">
        <v>514</v>
      </c>
      <c r="H3560" s="86" t="str">
        <f t="shared" si="220"/>
        <v/>
      </c>
      <c r="I3560" s="77" t="str">
        <f t="shared" si="221"/>
        <v/>
      </c>
      <c r="J3560" s="77" t="str">
        <f t="shared" si="222"/>
        <v/>
      </c>
      <c r="K3560" s="77">
        <f t="shared" si="223"/>
        <v>0</v>
      </c>
    </row>
    <row r="3561" spans="1:11" s="77" customFormat="1">
      <c r="A3561" s="82">
        <v>2016</v>
      </c>
      <c r="B3561" s="82">
        <v>887</v>
      </c>
      <c r="C3561" s="83" t="s">
        <v>513</v>
      </c>
      <c r="D3561" s="83" t="s">
        <v>504</v>
      </c>
      <c r="E3561" s="84">
        <v>47834</v>
      </c>
      <c r="F3561" s="85">
        <v>17.04</v>
      </c>
      <c r="G3561" s="84" t="s">
        <v>514</v>
      </c>
      <c r="H3561" s="86" t="str">
        <f t="shared" si="220"/>
        <v/>
      </c>
      <c r="I3561" s="77" t="str">
        <f t="shared" si="221"/>
        <v/>
      </c>
      <c r="J3561" s="77" t="str">
        <f t="shared" si="222"/>
        <v/>
      </c>
      <c r="K3561" s="77">
        <f t="shared" si="223"/>
        <v>0</v>
      </c>
    </row>
    <row r="3562" spans="1:11" s="77" customFormat="1">
      <c r="A3562" s="82">
        <v>2016</v>
      </c>
      <c r="B3562" s="82">
        <v>887</v>
      </c>
      <c r="C3562" s="83" t="s">
        <v>513</v>
      </c>
      <c r="D3562" s="83" t="s">
        <v>504</v>
      </c>
      <c r="E3562" s="84">
        <v>31909</v>
      </c>
      <c r="F3562" s="85">
        <v>17.04</v>
      </c>
      <c r="G3562" s="84" t="s">
        <v>514</v>
      </c>
      <c r="H3562" s="86" t="str">
        <f t="shared" si="220"/>
        <v/>
      </c>
      <c r="I3562" s="77" t="str">
        <f t="shared" si="221"/>
        <v/>
      </c>
      <c r="J3562" s="77" t="str">
        <f t="shared" si="222"/>
        <v/>
      </c>
      <c r="K3562" s="77">
        <f t="shared" si="223"/>
        <v>0</v>
      </c>
    </row>
    <row r="3563" spans="1:11" s="77" customFormat="1">
      <c r="A3563" s="82">
        <v>2016</v>
      </c>
      <c r="B3563" s="82">
        <v>887</v>
      </c>
      <c r="C3563" s="83" t="s">
        <v>513</v>
      </c>
      <c r="D3563" s="83" t="s">
        <v>504</v>
      </c>
      <c r="E3563" s="84">
        <v>16141</v>
      </c>
      <c r="F3563" s="85">
        <v>17.04</v>
      </c>
      <c r="G3563" s="84" t="s">
        <v>514</v>
      </c>
      <c r="H3563" s="86" t="str">
        <f t="shared" si="220"/>
        <v/>
      </c>
      <c r="I3563" s="77" t="str">
        <f t="shared" si="221"/>
        <v/>
      </c>
      <c r="J3563" s="77" t="str">
        <f t="shared" si="222"/>
        <v/>
      </c>
      <c r="K3563" s="77">
        <f t="shared" si="223"/>
        <v>0</v>
      </c>
    </row>
    <row r="3564" spans="1:11" s="77" customFormat="1">
      <c r="A3564" s="82">
        <v>2016</v>
      </c>
      <c r="B3564" s="82">
        <v>889</v>
      </c>
      <c r="C3564" s="83" t="s">
        <v>513</v>
      </c>
      <c r="D3564" s="83" t="s">
        <v>504</v>
      </c>
      <c r="E3564" s="84">
        <v>278418</v>
      </c>
      <c r="F3564" s="85">
        <v>17.510000000000002</v>
      </c>
      <c r="G3564" s="84" t="s">
        <v>514</v>
      </c>
      <c r="H3564" s="86" t="str">
        <f t="shared" si="220"/>
        <v/>
      </c>
      <c r="I3564" s="77" t="str">
        <f t="shared" si="221"/>
        <v/>
      </c>
      <c r="J3564" s="77" t="str">
        <f t="shared" si="222"/>
        <v/>
      </c>
      <c r="K3564" s="77">
        <f t="shared" si="223"/>
        <v>0</v>
      </c>
    </row>
    <row r="3565" spans="1:11" s="77" customFormat="1">
      <c r="A3565" s="82">
        <v>2016</v>
      </c>
      <c r="B3565" s="82">
        <v>889</v>
      </c>
      <c r="C3565" s="83" t="s">
        <v>513</v>
      </c>
      <c r="D3565" s="83" t="s">
        <v>504</v>
      </c>
      <c r="E3565" s="84">
        <v>81476</v>
      </c>
      <c r="F3565" s="85">
        <v>17.190000000000001</v>
      </c>
      <c r="G3565" s="84" t="s">
        <v>514</v>
      </c>
      <c r="H3565" s="86" t="str">
        <f t="shared" si="220"/>
        <v/>
      </c>
      <c r="I3565" s="77" t="str">
        <f t="shared" si="221"/>
        <v/>
      </c>
      <c r="J3565" s="77" t="str">
        <f t="shared" si="222"/>
        <v/>
      </c>
      <c r="K3565" s="77">
        <f t="shared" si="223"/>
        <v>0</v>
      </c>
    </row>
    <row r="3566" spans="1:11" s="77" customFormat="1">
      <c r="A3566" s="82">
        <v>2016</v>
      </c>
      <c r="B3566" s="82">
        <v>891</v>
      </c>
      <c r="C3566" s="83" t="s">
        <v>513</v>
      </c>
      <c r="D3566" s="83" t="s">
        <v>504</v>
      </c>
      <c r="E3566" s="84">
        <v>51464</v>
      </c>
      <c r="F3566" s="85">
        <v>17.46</v>
      </c>
      <c r="G3566" s="84" t="s">
        <v>514</v>
      </c>
      <c r="H3566" s="86" t="str">
        <f t="shared" si="220"/>
        <v/>
      </c>
      <c r="I3566" s="77" t="str">
        <f t="shared" si="221"/>
        <v/>
      </c>
      <c r="J3566" s="77" t="str">
        <f t="shared" si="222"/>
        <v/>
      </c>
      <c r="K3566" s="77">
        <f t="shared" si="223"/>
        <v>0</v>
      </c>
    </row>
    <row r="3567" spans="1:11" s="77" customFormat="1">
      <c r="A3567" s="82">
        <v>2016</v>
      </c>
      <c r="B3567" s="82">
        <v>891</v>
      </c>
      <c r="C3567" s="83" t="s">
        <v>513</v>
      </c>
      <c r="D3567" s="83" t="s">
        <v>504</v>
      </c>
      <c r="E3567" s="84">
        <v>50279</v>
      </c>
      <c r="F3567" s="85">
        <v>18.02</v>
      </c>
      <c r="G3567" s="84" t="s">
        <v>514</v>
      </c>
      <c r="H3567" s="86" t="str">
        <f t="shared" si="220"/>
        <v/>
      </c>
      <c r="I3567" s="77" t="str">
        <f t="shared" si="221"/>
        <v/>
      </c>
      <c r="J3567" s="77" t="str">
        <f t="shared" si="222"/>
        <v/>
      </c>
      <c r="K3567" s="77">
        <f t="shared" si="223"/>
        <v>0</v>
      </c>
    </row>
    <row r="3568" spans="1:11" s="77" customFormat="1">
      <c r="A3568" s="82">
        <v>2016</v>
      </c>
      <c r="B3568" s="82">
        <v>891</v>
      </c>
      <c r="C3568" s="83" t="s">
        <v>513</v>
      </c>
      <c r="D3568" s="83" t="s">
        <v>504</v>
      </c>
      <c r="E3568" s="84">
        <v>31678</v>
      </c>
      <c r="F3568" s="85">
        <v>17.100000000000001</v>
      </c>
      <c r="G3568" s="84" t="s">
        <v>514</v>
      </c>
      <c r="H3568" s="86" t="str">
        <f t="shared" si="220"/>
        <v/>
      </c>
      <c r="I3568" s="77" t="str">
        <f t="shared" si="221"/>
        <v/>
      </c>
      <c r="J3568" s="77" t="str">
        <f t="shared" si="222"/>
        <v/>
      </c>
      <c r="K3568" s="77">
        <f t="shared" si="223"/>
        <v>0</v>
      </c>
    </row>
    <row r="3569" spans="1:11" s="77" customFormat="1">
      <c r="A3569" s="82">
        <v>2016</v>
      </c>
      <c r="B3569" s="82">
        <v>892</v>
      </c>
      <c r="C3569" s="83" t="s">
        <v>513</v>
      </c>
      <c r="D3569" s="83" t="s">
        <v>504</v>
      </c>
      <c r="E3569" s="84">
        <v>19481</v>
      </c>
      <c r="F3569" s="85">
        <v>17.739999999999998</v>
      </c>
      <c r="G3569" s="84" t="s">
        <v>514</v>
      </c>
      <c r="H3569" s="86" t="str">
        <f t="shared" si="220"/>
        <v/>
      </c>
      <c r="I3569" s="77" t="str">
        <f t="shared" si="221"/>
        <v/>
      </c>
      <c r="J3569" s="77" t="str">
        <f t="shared" si="222"/>
        <v/>
      </c>
      <c r="K3569" s="77">
        <f t="shared" si="223"/>
        <v>0</v>
      </c>
    </row>
    <row r="3570" spans="1:11" s="77" customFormat="1">
      <c r="A3570" s="82">
        <v>2016</v>
      </c>
      <c r="B3570" s="82">
        <v>963</v>
      </c>
      <c r="C3570" s="83" t="s">
        <v>503</v>
      </c>
      <c r="D3570" s="83" t="s">
        <v>504</v>
      </c>
      <c r="E3570" s="84">
        <v>60021</v>
      </c>
      <c r="F3570" s="85">
        <v>21.219000000000001</v>
      </c>
      <c r="G3570" s="84">
        <v>182.4</v>
      </c>
      <c r="H3570" s="86">
        <f t="shared" si="220"/>
        <v>2323020.1325759999</v>
      </c>
      <c r="I3570" s="77">
        <f t="shared" si="221"/>
        <v>60021</v>
      </c>
      <c r="J3570" s="77">
        <f t="shared" si="222"/>
        <v>1273585.5990000002</v>
      </c>
      <c r="K3570" s="77">
        <f t="shared" si="223"/>
        <v>0</v>
      </c>
    </row>
    <row r="3571" spans="1:11" s="77" customFormat="1">
      <c r="A3571" s="82">
        <v>2016</v>
      </c>
      <c r="B3571" s="82">
        <v>976</v>
      </c>
      <c r="C3571" s="83" t="s">
        <v>503</v>
      </c>
      <c r="D3571" s="83" t="s">
        <v>504</v>
      </c>
      <c r="E3571" s="84">
        <v>23009</v>
      </c>
      <c r="F3571" s="85">
        <v>24.24</v>
      </c>
      <c r="G3571" s="84">
        <v>214.3</v>
      </c>
      <c r="H3571" s="86">
        <f t="shared" si="220"/>
        <v>1195232.8768800001</v>
      </c>
      <c r="I3571" s="77">
        <f t="shared" si="221"/>
        <v>23009</v>
      </c>
      <c r="J3571" s="77">
        <f t="shared" si="222"/>
        <v>557738.15999999992</v>
      </c>
      <c r="K3571" s="77">
        <f t="shared" si="223"/>
        <v>0</v>
      </c>
    </row>
    <row r="3572" spans="1:11" s="77" customFormat="1">
      <c r="A3572" s="82">
        <v>2016</v>
      </c>
      <c r="B3572" s="82">
        <v>976</v>
      </c>
      <c r="C3572" s="83" t="s">
        <v>503</v>
      </c>
      <c r="D3572" s="83" t="s">
        <v>504</v>
      </c>
      <c r="E3572" s="84">
        <v>7191</v>
      </c>
      <c r="F3572" s="85">
        <v>23.25</v>
      </c>
      <c r="G3572" s="84">
        <v>213.6</v>
      </c>
      <c r="H3572" s="86">
        <f t="shared" si="220"/>
        <v>357119.44200000004</v>
      </c>
      <c r="I3572" s="77">
        <f t="shared" si="221"/>
        <v>7191</v>
      </c>
      <c r="J3572" s="77">
        <f t="shared" si="222"/>
        <v>167190.75</v>
      </c>
      <c r="K3572" s="77">
        <f t="shared" si="223"/>
        <v>0</v>
      </c>
    </row>
    <row r="3573" spans="1:11" s="77" customFormat="1">
      <c r="A3573" s="82">
        <v>2016</v>
      </c>
      <c r="B3573" s="82">
        <v>976</v>
      </c>
      <c r="C3573" s="83" t="s">
        <v>503</v>
      </c>
      <c r="D3573" s="83" t="s">
        <v>504</v>
      </c>
      <c r="E3573" s="84">
        <v>12</v>
      </c>
      <c r="F3573" s="85">
        <v>20.5</v>
      </c>
      <c r="G3573" s="84">
        <v>117.4</v>
      </c>
      <c r="H3573" s="86">
        <f t="shared" si="220"/>
        <v>288.80400000000003</v>
      </c>
      <c r="I3573" s="77">
        <f t="shared" si="221"/>
        <v>12</v>
      </c>
      <c r="J3573" s="77">
        <f t="shared" si="222"/>
        <v>246</v>
      </c>
      <c r="K3573" s="77">
        <f t="shared" si="223"/>
        <v>0</v>
      </c>
    </row>
    <row r="3574" spans="1:11" s="77" customFormat="1">
      <c r="A3574" s="82">
        <v>2016</v>
      </c>
      <c r="B3574" s="82">
        <v>976</v>
      </c>
      <c r="C3574" s="83" t="s">
        <v>503</v>
      </c>
      <c r="D3574" s="83" t="s">
        <v>504</v>
      </c>
      <c r="E3574" s="84">
        <v>500</v>
      </c>
      <c r="F3574" s="85">
        <v>19.18</v>
      </c>
      <c r="G3574" s="84">
        <v>174.3</v>
      </c>
      <c r="H3574" s="86">
        <f t="shared" si="220"/>
        <v>16715.37</v>
      </c>
      <c r="I3574" s="77">
        <f t="shared" si="221"/>
        <v>500</v>
      </c>
      <c r="J3574" s="77">
        <f t="shared" si="222"/>
        <v>9590</v>
      </c>
      <c r="K3574" s="77">
        <f t="shared" si="223"/>
        <v>0</v>
      </c>
    </row>
    <row r="3575" spans="1:11" s="77" customFormat="1">
      <c r="A3575" s="82">
        <v>2016</v>
      </c>
      <c r="B3575" s="82">
        <v>976</v>
      </c>
      <c r="C3575" s="83" t="s">
        <v>503</v>
      </c>
      <c r="D3575" s="83" t="s">
        <v>504</v>
      </c>
      <c r="E3575" s="84">
        <v>1611</v>
      </c>
      <c r="F3575" s="85">
        <v>21.89</v>
      </c>
      <c r="G3575" s="84">
        <v>199</v>
      </c>
      <c r="H3575" s="86">
        <f t="shared" si="220"/>
        <v>70176.932100000005</v>
      </c>
      <c r="I3575" s="77">
        <f t="shared" si="221"/>
        <v>1611</v>
      </c>
      <c r="J3575" s="77">
        <f t="shared" si="222"/>
        <v>35264.79</v>
      </c>
      <c r="K3575" s="77">
        <f t="shared" si="223"/>
        <v>0</v>
      </c>
    </row>
    <row r="3576" spans="1:11" s="77" customFormat="1">
      <c r="A3576" s="82">
        <v>2016</v>
      </c>
      <c r="B3576" s="82">
        <v>976</v>
      </c>
      <c r="C3576" s="83" t="s">
        <v>503</v>
      </c>
      <c r="D3576" s="83" t="s">
        <v>504</v>
      </c>
      <c r="E3576" s="84">
        <v>18358</v>
      </c>
      <c r="F3576" s="85">
        <v>21.62</v>
      </c>
      <c r="G3576" s="84">
        <v>200.6</v>
      </c>
      <c r="H3576" s="86">
        <f t="shared" si="220"/>
        <v>796181.31975999987</v>
      </c>
      <c r="I3576" s="77">
        <f t="shared" si="221"/>
        <v>18358</v>
      </c>
      <c r="J3576" s="77">
        <f t="shared" si="222"/>
        <v>396899.96</v>
      </c>
      <c r="K3576" s="77">
        <f t="shared" si="223"/>
        <v>0</v>
      </c>
    </row>
    <row r="3577" spans="1:11" s="77" customFormat="1">
      <c r="A3577" s="82">
        <v>2016</v>
      </c>
      <c r="B3577" s="82">
        <v>976</v>
      </c>
      <c r="C3577" s="83" t="s">
        <v>503</v>
      </c>
      <c r="D3577" s="83" t="s">
        <v>504</v>
      </c>
      <c r="E3577" s="84">
        <v>4441</v>
      </c>
      <c r="F3577" s="85">
        <v>15.33</v>
      </c>
      <c r="G3577" s="84">
        <v>130</v>
      </c>
      <c r="H3577" s="86">
        <f t="shared" si="220"/>
        <v>88504.689000000013</v>
      </c>
      <c r="I3577" s="77">
        <f t="shared" si="221"/>
        <v>4441</v>
      </c>
      <c r="J3577" s="77">
        <f t="shared" si="222"/>
        <v>68080.53</v>
      </c>
      <c r="K3577" s="77">
        <f t="shared" si="223"/>
        <v>0</v>
      </c>
    </row>
    <row r="3578" spans="1:11" s="77" customFormat="1">
      <c r="A3578" s="82">
        <v>2016</v>
      </c>
      <c r="B3578" s="82">
        <v>976</v>
      </c>
      <c r="C3578" s="83" t="s">
        <v>503</v>
      </c>
      <c r="D3578" s="83" t="s">
        <v>504</v>
      </c>
      <c r="E3578" s="84">
        <v>14388</v>
      </c>
      <c r="F3578" s="85">
        <v>19.670000000000002</v>
      </c>
      <c r="G3578" s="84">
        <v>156.4</v>
      </c>
      <c r="H3578" s="86">
        <f t="shared" si="220"/>
        <v>442630.70544000005</v>
      </c>
      <c r="I3578" s="77">
        <f t="shared" si="221"/>
        <v>14388</v>
      </c>
      <c r="J3578" s="77">
        <f t="shared" si="222"/>
        <v>283011.96000000002</v>
      </c>
      <c r="K3578" s="77">
        <f t="shared" si="223"/>
        <v>0</v>
      </c>
    </row>
    <row r="3579" spans="1:11" s="77" customFormat="1">
      <c r="A3579" s="82">
        <v>2016</v>
      </c>
      <c r="B3579" s="82">
        <v>976</v>
      </c>
      <c r="C3579" s="83" t="s">
        <v>503</v>
      </c>
      <c r="D3579" s="83" t="s">
        <v>504</v>
      </c>
      <c r="E3579" s="84">
        <v>11531</v>
      </c>
      <c r="F3579" s="85">
        <v>15.55</v>
      </c>
      <c r="G3579" s="84">
        <v>162</v>
      </c>
      <c r="H3579" s="86">
        <f t="shared" si="220"/>
        <v>290477.42100000003</v>
      </c>
      <c r="I3579" s="77">
        <f t="shared" si="221"/>
        <v>11531</v>
      </c>
      <c r="J3579" s="77">
        <f t="shared" si="222"/>
        <v>179307.05000000002</v>
      </c>
      <c r="K3579" s="77">
        <f t="shared" si="223"/>
        <v>0</v>
      </c>
    </row>
    <row r="3580" spans="1:11" s="77" customFormat="1">
      <c r="A3580" s="82">
        <v>2016</v>
      </c>
      <c r="B3580" s="82">
        <v>983</v>
      </c>
      <c r="C3580" s="83" t="s">
        <v>503</v>
      </c>
      <c r="D3580" s="83" t="s">
        <v>504</v>
      </c>
      <c r="E3580" s="84">
        <v>94147</v>
      </c>
      <c r="F3580" s="85">
        <v>22.338000000000001</v>
      </c>
      <c r="G3580" s="84">
        <v>199.2</v>
      </c>
      <c r="H3580" s="86">
        <f t="shared" si="220"/>
        <v>4189286.9265119997</v>
      </c>
      <c r="I3580" s="77">
        <f t="shared" si="221"/>
        <v>94147</v>
      </c>
      <c r="J3580" s="77">
        <f t="shared" si="222"/>
        <v>2103055.6860000002</v>
      </c>
      <c r="K3580" s="77">
        <f t="shared" si="223"/>
        <v>0</v>
      </c>
    </row>
    <row r="3581" spans="1:11" s="77" customFormat="1">
      <c r="A3581" s="82">
        <v>2016</v>
      </c>
      <c r="B3581" s="82">
        <v>983</v>
      </c>
      <c r="C3581" s="83" t="s">
        <v>503</v>
      </c>
      <c r="D3581" s="83" t="s">
        <v>504</v>
      </c>
      <c r="E3581" s="84">
        <v>80455</v>
      </c>
      <c r="F3581" s="85">
        <v>23</v>
      </c>
      <c r="G3581" s="84">
        <v>260</v>
      </c>
      <c r="H3581" s="86">
        <f t="shared" si="220"/>
        <v>4811209</v>
      </c>
      <c r="I3581" s="77">
        <f t="shared" si="221"/>
        <v>80455</v>
      </c>
      <c r="J3581" s="77">
        <f t="shared" si="222"/>
        <v>1850465</v>
      </c>
      <c r="K3581" s="77">
        <f t="shared" si="223"/>
        <v>0</v>
      </c>
    </row>
    <row r="3582" spans="1:11" s="77" customFormat="1">
      <c r="A3582" s="82">
        <v>2016</v>
      </c>
      <c r="B3582" s="82">
        <v>983</v>
      </c>
      <c r="C3582" s="83" t="s">
        <v>503</v>
      </c>
      <c r="D3582" s="83" t="s">
        <v>504</v>
      </c>
      <c r="E3582" s="84">
        <v>32745</v>
      </c>
      <c r="F3582" s="85">
        <v>22.646000000000001</v>
      </c>
      <c r="G3582" s="84">
        <v>190.7</v>
      </c>
      <c r="H3582" s="86">
        <f t="shared" si="220"/>
        <v>1414123.0158899999</v>
      </c>
      <c r="I3582" s="77">
        <f t="shared" si="221"/>
        <v>32745</v>
      </c>
      <c r="J3582" s="77">
        <f t="shared" si="222"/>
        <v>741543.27</v>
      </c>
      <c r="K3582" s="77">
        <f t="shared" si="223"/>
        <v>0</v>
      </c>
    </row>
    <row r="3583" spans="1:11" s="77" customFormat="1">
      <c r="A3583" s="82">
        <v>2016</v>
      </c>
      <c r="B3583" s="82">
        <v>994</v>
      </c>
      <c r="C3583" s="83" t="s">
        <v>503</v>
      </c>
      <c r="D3583" s="83" t="s">
        <v>504</v>
      </c>
      <c r="E3583" s="84">
        <v>24446</v>
      </c>
      <c r="F3583" s="85">
        <v>23.45</v>
      </c>
      <c r="G3583" s="84">
        <v>223.3</v>
      </c>
      <c r="H3583" s="86">
        <f t="shared" si="220"/>
        <v>1280086.6771</v>
      </c>
      <c r="I3583" s="77">
        <f t="shared" si="221"/>
        <v>24446</v>
      </c>
      <c r="J3583" s="77">
        <f t="shared" si="222"/>
        <v>573258.69999999995</v>
      </c>
      <c r="K3583" s="77">
        <f t="shared" si="223"/>
        <v>0</v>
      </c>
    </row>
    <row r="3584" spans="1:11" s="77" customFormat="1">
      <c r="A3584" s="82">
        <v>2016</v>
      </c>
      <c r="B3584" s="82">
        <v>994</v>
      </c>
      <c r="C3584" s="83" t="s">
        <v>503</v>
      </c>
      <c r="D3584" s="83" t="s">
        <v>504</v>
      </c>
      <c r="E3584" s="84">
        <v>18277</v>
      </c>
      <c r="F3584" s="85">
        <v>23.84</v>
      </c>
      <c r="G3584" s="84">
        <v>228.4</v>
      </c>
      <c r="H3584" s="86">
        <f t="shared" si="220"/>
        <v>995192.88512000011</v>
      </c>
      <c r="I3584" s="77">
        <f t="shared" si="221"/>
        <v>18277</v>
      </c>
      <c r="J3584" s="77">
        <f t="shared" si="222"/>
        <v>435723.68</v>
      </c>
      <c r="K3584" s="77">
        <f t="shared" si="223"/>
        <v>0</v>
      </c>
    </row>
    <row r="3585" spans="1:11" s="77" customFormat="1">
      <c r="A3585" s="82">
        <v>2016</v>
      </c>
      <c r="B3585" s="82">
        <v>994</v>
      </c>
      <c r="C3585" s="83" t="s">
        <v>503</v>
      </c>
      <c r="D3585" s="83" t="s">
        <v>504</v>
      </c>
      <c r="E3585" s="84">
        <v>70570</v>
      </c>
      <c r="F3585" s="85">
        <v>23.16</v>
      </c>
      <c r="G3585" s="84">
        <v>204.4</v>
      </c>
      <c r="H3585" s="86">
        <f t="shared" si="220"/>
        <v>3340716.0528000002</v>
      </c>
      <c r="I3585" s="77">
        <f t="shared" si="221"/>
        <v>70570</v>
      </c>
      <c r="J3585" s="77">
        <f t="shared" si="222"/>
        <v>1634401.2</v>
      </c>
      <c r="K3585" s="77">
        <f t="shared" si="223"/>
        <v>0</v>
      </c>
    </row>
    <row r="3586" spans="1:11" s="77" customFormat="1">
      <c r="A3586" s="82">
        <v>2016</v>
      </c>
      <c r="B3586" s="82">
        <v>994</v>
      </c>
      <c r="C3586" s="83" t="s">
        <v>503</v>
      </c>
      <c r="D3586" s="83" t="s">
        <v>504</v>
      </c>
      <c r="E3586" s="84">
        <v>146902</v>
      </c>
      <c r="F3586" s="85">
        <v>22.75</v>
      </c>
      <c r="G3586" s="84">
        <v>218.2</v>
      </c>
      <c r="H3586" s="86">
        <f t="shared" si="220"/>
        <v>7292288.7309999997</v>
      </c>
      <c r="I3586" s="77">
        <f t="shared" si="221"/>
        <v>146902</v>
      </c>
      <c r="J3586" s="77">
        <f t="shared" si="222"/>
        <v>3342020.5</v>
      </c>
      <c r="K3586" s="77">
        <f t="shared" si="223"/>
        <v>0</v>
      </c>
    </row>
    <row r="3587" spans="1:11" s="77" customFormat="1">
      <c r="A3587" s="82">
        <v>2016</v>
      </c>
      <c r="B3587" s="82">
        <v>994</v>
      </c>
      <c r="C3587" s="83" t="s">
        <v>503</v>
      </c>
      <c r="D3587" s="83" t="s">
        <v>504</v>
      </c>
      <c r="E3587" s="84">
        <v>20147</v>
      </c>
      <c r="F3587" s="85">
        <v>23.29</v>
      </c>
      <c r="G3587" s="84">
        <v>226</v>
      </c>
      <c r="H3587" s="86">
        <f t="shared" si="220"/>
        <v>1060445.4037999997</v>
      </c>
      <c r="I3587" s="77">
        <f t="shared" si="221"/>
        <v>20147</v>
      </c>
      <c r="J3587" s="77">
        <f t="shared" si="222"/>
        <v>469223.63</v>
      </c>
      <c r="K3587" s="77">
        <f t="shared" si="223"/>
        <v>0</v>
      </c>
    </row>
    <row r="3588" spans="1:11" s="77" customFormat="1">
      <c r="A3588" s="82">
        <v>2016</v>
      </c>
      <c r="B3588" s="82">
        <v>995</v>
      </c>
      <c r="C3588" s="83" t="s">
        <v>503</v>
      </c>
      <c r="D3588" s="83" t="s">
        <v>504</v>
      </c>
      <c r="E3588" s="84">
        <v>53390</v>
      </c>
      <c r="F3588" s="85">
        <v>23.245999999999999</v>
      </c>
      <c r="G3588" s="84">
        <v>227.2</v>
      </c>
      <c r="H3588" s="86">
        <f t="shared" si="220"/>
        <v>2819788.1516799997</v>
      </c>
      <c r="I3588" s="77">
        <f t="shared" si="221"/>
        <v>53390</v>
      </c>
      <c r="J3588" s="77">
        <f t="shared" si="222"/>
        <v>1241103.94</v>
      </c>
      <c r="K3588" s="77">
        <f t="shared" si="223"/>
        <v>0</v>
      </c>
    </row>
    <row r="3589" spans="1:11" s="77" customFormat="1">
      <c r="A3589" s="82">
        <v>2016</v>
      </c>
      <c r="B3589" s="82">
        <v>997</v>
      </c>
      <c r="C3589" s="83" t="s">
        <v>513</v>
      </c>
      <c r="D3589" s="83" t="s">
        <v>504</v>
      </c>
      <c r="E3589" s="84">
        <v>40392</v>
      </c>
      <c r="F3589" s="85">
        <v>17.934000000000001</v>
      </c>
      <c r="G3589" s="84">
        <v>209.1</v>
      </c>
      <c r="H3589" s="86">
        <f t="shared" si="220"/>
        <v>1514699.757648</v>
      </c>
      <c r="I3589" s="77">
        <f t="shared" si="221"/>
        <v>40392</v>
      </c>
      <c r="J3589" s="77">
        <f t="shared" si="222"/>
        <v>724390.12800000003</v>
      </c>
      <c r="K3589" s="77">
        <f t="shared" si="223"/>
        <v>0</v>
      </c>
    </row>
    <row r="3590" spans="1:11" s="77" customFormat="1">
      <c r="A3590" s="82">
        <v>2016</v>
      </c>
      <c r="B3590" s="82">
        <v>997</v>
      </c>
      <c r="C3590" s="83" t="s">
        <v>503</v>
      </c>
      <c r="D3590" s="83" t="s">
        <v>504</v>
      </c>
      <c r="E3590" s="84">
        <v>29053</v>
      </c>
      <c r="F3590" s="85">
        <v>25.922000000000001</v>
      </c>
      <c r="G3590" s="84">
        <v>212.9</v>
      </c>
      <c r="H3590" s="86">
        <f t="shared" si="220"/>
        <v>1603375.1627140001</v>
      </c>
      <c r="I3590" s="77">
        <f t="shared" si="221"/>
        <v>29053</v>
      </c>
      <c r="J3590" s="77">
        <f t="shared" si="222"/>
        <v>753111.86600000004</v>
      </c>
      <c r="K3590" s="77">
        <f t="shared" si="223"/>
        <v>0</v>
      </c>
    </row>
    <row r="3591" spans="1:11" s="77" customFormat="1">
      <c r="A3591" s="82">
        <v>2016</v>
      </c>
      <c r="B3591" s="82">
        <v>1001</v>
      </c>
      <c r="C3591" s="83" t="s">
        <v>503</v>
      </c>
      <c r="D3591" s="83" t="s">
        <v>504</v>
      </c>
      <c r="E3591" s="84">
        <v>11708</v>
      </c>
      <c r="F3591" s="85">
        <v>22.882000000000001</v>
      </c>
      <c r="G3591" s="84">
        <v>260.5</v>
      </c>
      <c r="H3591" s="86">
        <f t="shared" ref="H3591:H3654" si="224">IF(I3591="","",G3591/100*F3591*E3591)</f>
        <v>697885.89788000006</v>
      </c>
      <c r="I3591" s="77">
        <f t="shared" ref="I3591:I3654" si="225">IF(OR(G3591=".",F3591=".",E3591="."),"",E3591)</f>
        <v>11708</v>
      </c>
      <c r="J3591" s="77">
        <f t="shared" ref="J3591:J3654" si="226">IF(I3591="","",F3591*I3591)</f>
        <v>267902.45600000001</v>
      </c>
      <c r="K3591" s="77">
        <f t="shared" ref="K3591:K3654" si="227">IF(C3591="LIG",1,0)</f>
        <v>0</v>
      </c>
    </row>
    <row r="3592" spans="1:11" s="77" customFormat="1">
      <c r="A3592" s="82">
        <v>2016</v>
      </c>
      <c r="B3592" s="82">
        <v>1001</v>
      </c>
      <c r="C3592" s="83" t="s">
        <v>503</v>
      </c>
      <c r="D3592" s="83" t="s">
        <v>504</v>
      </c>
      <c r="E3592" s="84">
        <v>17350</v>
      </c>
      <c r="F3592" s="85">
        <v>22.808</v>
      </c>
      <c r="G3592" s="84">
        <v>316</v>
      </c>
      <c r="H3592" s="86">
        <f t="shared" si="224"/>
        <v>1250471.4080000001</v>
      </c>
      <c r="I3592" s="77">
        <f t="shared" si="225"/>
        <v>17350</v>
      </c>
      <c r="J3592" s="77">
        <f t="shared" si="226"/>
        <v>395718.8</v>
      </c>
      <c r="K3592" s="77">
        <f t="shared" si="227"/>
        <v>0</v>
      </c>
    </row>
    <row r="3593" spans="1:11" s="77" customFormat="1">
      <c r="A3593" s="82">
        <v>2016</v>
      </c>
      <c r="B3593" s="82">
        <v>1001</v>
      </c>
      <c r="C3593" s="83" t="s">
        <v>503</v>
      </c>
      <c r="D3593" s="83" t="s">
        <v>504</v>
      </c>
      <c r="E3593" s="84">
        <v>81389</v>
      </c>
      <c r="F3593" s="85">
        <v>22.158000000000001</v>
      </c>
      <c r="G3593" s="84">
        <v>206.9</v>
      </c>
      <c r="H3593" s="86">
        <f t="shared" si="224"/>
        <v>3731270.7288780003</v>
      </c>
      <c r="I3593" s="77">
        <f t="shared" si="225"/>
        <v>81389</v>
      </c>
      <c r="J3593" s="77">
        <f t="shared" si="226"/>
        <v>1803417.4620000001</v>
      </c>
      <c r="K3593" s="77">
        <f t="shared" si="227"/>
        <v>0</v>
      </c>
    </row>
    <row r="3594" spans="1:11" s="77" customFormat="1">
      <c r="A3594" s="82">
        <v>2016</v>
      </c>
      <c r="B3594" s="82">
        <v>1012</v>
      </c>
      <c r="C3594" s="83" t="s">
        <v>503</v>
      </c>
      <c r="D3594" s="83" t="s">
        <v>504</v>
      </c>
      <c r="E3594" s="84">
        <v>53826</v>
      </c>
      <c r="F3594" s="85">
        <v>22.658000000000001</v>
      </c>
      <c r="G3594" s="84">
        <v>228.8</v>
      </c>
      <c r="H3594" s="86">
        <f t="shared" si="224"/>
        <v>2790420.7943040002</v>
      </c>
      <c r="I3594" s="77">
        <f t="shared" si="225"/>
        <v>53826</v>
      </c>
      <c r="J3594" s="77">
        <f t="shared" si="226"/>
        <v>1219589.5080000001</v>
      </c>
      <c r="K3594" s="77">
        <f t="shared" si="227"/>
        <v>0</v>
      </c>
    </row>
    <row r="3595" spans="1:11" s="77" customFormat="1">
      <c r="A3595" s="82">
        <v>2016</v>
      </c>
      <c r="B3595" s="82">
        <v>1047</v>
      </c>
      <c r="C3595" s="83" t="s">
        <v>513</v>
      </c>
      <c r="D3595" s="83" t="s">
        <v>504</v>
      </c>
      <c r="E3595" s="84">
        <v>71833</v>
      </c>
      <c r="F3595" s="85">
        <v>17.52</v>
      </c>
      <c r="G3595" s="84">
        <v>181.6</v>
      </c>
      <c r="H3595" s="86">
        <f t="shared" si="224"/>
        <v>2285461.7145599998</v>
      </c>
      <c r="I3595" s="77">
        <f t="shared" si="225"/>
        <v>71833</v>
      </c>
      <c r="J3595" s="77">
        <f t="shared" si="226"/>
        <v>1258514.1599999999</v>
      </c>
      <c r="K3595" s="77">
        <f t="shared" si="227"/>
        <v>0</v>
      </c>
    </row>
    <row r="3596" spans="1:11" s="77" customFormat="1">
      <c r="A3596" s="82">
        <v>2016</v>
      </c>
      <c r="B3596" s="82">
        <v>1073</v>
      </c>
      <c r="C3596" s="83" t="s">
        <v>513</v>
      </c>
      <c r="D3596" s="83" t="s">
        <v>504</v>
      </c>
      <c r="E3596" s="84">
        <v>43972</v>
      </c>
      <c r="F3596" s="85">
        <v>17.45</v>
      </c>
      <c r="G3596" s="84">
        <v>183.1</v>
      </c>
      <c r="H3596" s="86">
        <f t="shared" si="224"/>
        <v>1404947.1734</v>
      </c>
      <c r="I3596" s="77">
        <f t="shared" si="225"/>
        <v>43972</v>
      </c>
      <c r="J3596" s="77">
        <f t="shared" si="226"/>
        <v>767311.4</v>
      </c>
      <c r="K3596" s="77">
        <f t="shared" si="227"/>
        <v>0</v>
      </c>
    </row>
    <row r="3597" spans="1:11" s="77" customFormat="1">
      <c r="A3597" s="82">
        <v>2016</v>
      </c>
      <c r="B3597" s="82">
        <v>1082</v>
      </c>
      <c r="C3597" s="83" t="s">
        <v>513</v>
      </c>
      <c r="D3597" s="83" t="s">
        <v>504</v>
      </c>
      <c r="E3597" s="84">
        <v>80832</v>
      </c>
      <c r="F3597" s="85">
        <v>17.79</v>
      </c>
      <c r="G3597" s="84">
        <v>142.5</v>
      </c>
      <c r="H3597" s="86">
        <f t="shared" si="224"/>
        <v>2049151.8239999998</v>
      </c>
      <c r="I3597" s="77">
        <f t="shared" si="225"/>
        <v>80832</v>
      </c>
      <c r="J3597" s="77">
        <f t="shared" si="226"/>
        <v>1438001.28</v>
      </c>
      <c r="K3597" s="77">
        <f t="shared" si="227"/>
        <v>0</v>
      </c>
    </row>
    <row r="3598" spans="1:11" s="77" customFormat="1">
      <c r="A3598" s="82">
        <v>2016</v>
      </c>
      <c r="B3598" s="82">
        <v>1082</v>
      </c>
      <c r="C3598" s="83" t="s">
        <v>513</v>
      </c>
      <c r="D3598" s="83" t="s">
        <v>504</v>
      </c>
      <c r="E3598" s="84">
        <v>49053</v>
      </c>
      <c r="F3598" s="85">
        <v>17.526</v>
      </c>
      <c r="G3598" s="84">
        <v>133.30000000000001</v>
      </c>
      <c r="H3598" s="86">
        <f t="shared" si="224"/>
        <v>1145983.9363740003</v>
      </c>
      <c r="I3598" s="77">
        <f t="shared" si="225"/>
        <v>49053</v>
      </c>
      <c r="J3598" s="77">
        <f t="shared" si="226"/>
        <v>859702.87800000003</v>
      </c>
      <c r="K3598" s="77">
        <f t="shared" si="227"/>
        <v>0</v>
      </c>
    </row>
    <row r="3599" spans="1:11" s="77" customFormat="1">
      <c r="A3599" s="82">
        <v>2016</v>
      </c>
      <c r="B3599" s="82">
        <v>1082</v>
      </c>
      <c r="C3599" s="83" t="s">
        <v>513</v>
      </c>
      <c r="D3599" s="83" t="s">
        <v>504</v>
      </c>
      <c r="E3599" s="84">
        <v>32548</v>
      </c>
      <c r="F3599" s="85">
        <v>16.75</v>
      </c>
      <c r="G3599" s="84">
        <v>140.1</v>
      </c>
      <c r="H3599" s="86">
        <f t="shared" si="224"/>
        <v>763795.77899999998</v>
      </c>
      <c r="I3599" s="77">
        <f t="shared" si="225"/>
        <v>32548</v>
      </c>
      <c r="J3599" s="77">
        <f t="shared" si="226"/>
        <v>545179</v>
      </c>
      <c r="K3599" s="77">
        <f t="shared" si="227"/>
        <v>0</v>
      </c>
    </row>
    <row r="3600" spans="1:11" s="77" customFormat="1">
      <c r="A3600" s="82">
        <v>2016</v>
      </c>
      <c r="B3600" s="82">
        <v>1082</v>
      </c>
      <c r="C3600" s="83" t="s">
        <v>513</v>
      </c>
      <c r="D3600" s="83" t="s">
        <v>504</v>
      </c>
      <c r="E3600" s="84">
        <v>32245</v>
      </c>
      <c r="F3600" s="85">
        <v>17.533999999999999</v>
      </c>
      <c r="G3600" s="84">
        <v>132.80000000000001</v>
      </c>
      <c r="H3600" s="86">
        <f t="shared" si="224"/>
        <v>750829.72623999999</v>
      </c>
      <c r="I3600" s="77">
        <f t="shared" si="225"/>
        <v>32245</v>
      </c>
      <c r="J3600" s="77">
        <f t="shared" si="226"/>
        <v>565383.82999999996</v>
      </c>
      <c r="K3600" s="77">
        <f t="shared" si="227"/>
        <v>0</v>
      </c>
    </row>
    <row r="3601" spans="1:11" s="77" customFormat="1">
      <c r="A3601" s="82">
        <v>2016</v>
      </c>
      <c r="B3601" s="82">
        <v>1082</v>
      </c>
      <c r="C3601" s="83" t="s">
        <v>513</v>
      </c>
      <c r="D3601" s="83" t="s">
        <v>504</v>
      </c>
      <c r="E3601" s="84">
        <v>16152</v>
      </c>
      <c r="F3601" s="85">
        <v>17.667999999999999</v>
      </c>
      <c r="G3601" s="84">
        <v>117.5</v>
      </c>
      <c r="H3601" s="86">
        <f t="shared" si="224"/>
        <v>335313.90479999996</v>
      </c>
      <c r="I3601" s="77">
        <f t="shared" si="225"/>
        <v>16152</v>
      </c>
      <c r="J3601" s="77">
        <f t="shared" si="226"/>
        <v>285373.53599999996</v>
      </c>
      <c r="K3601" s="77">
        <f t="shared" si="227"/>
        <v>0</v>
      </c>
    </row>
    <row r="3602" spans="1:11" s="77" customFormat="1">
      <c r="A3602" s="82">
        <v>2016</v>
      </c>
      <c r="B3602" s="82">
        <v>1091</v>
      </c>
      <c r="C3602" s="83" t="s">
        <v>513</v>
      </c>
      <c r="D3602" s="83" t="s">
        <v>504</v>
      </c>
      <c r="E3602" s="84">
        <v>17366</v>
      </c>
      <c r="F3602" s="85">
        <v>18.065999999999999</v>
      </c>
      <c r="G3602" s="84">
        <v>177.2</v>
      </c>
      <c r="H3602" s="86">
        <f t="shared" si="224"/>
        <v>555936.9244319998</v>
      </c>
      <c r="I3602" s="77">
        <f t="shared" si="225"/>
        <v>17366</v>
      </c>
      <c r="J3602" s="77">
        <f t="shared" si="226"/>
        <v>313734.15599999996</v>
      </c>
      <c r="K3602" s="77">
        <f t="shared" si="227"/>
        <v>0</v>
      </c>
    </row>
    <row r="3603" spans="1:11" s="77" customFormat="1">
      <c r="A3603" s="82">
        <v>2016</v>
      </c>
      <c r="B3603" s="82">
        <v>1091</v>
      </c>
      <c r="C3603" s="83" t="s">
        <v>513</v>
      </c>
      <c r="D3603" s="83" t="s">
        <v>504</v>
      </c>
      <c r="E3603" s="84">
        <v>17565</v>
      </c>
      <c r="F3603" s="85">
        <v>17.882000000000001</v>
      </c>
      <c r="G3603" s="84">
        <v>180.2</v>
      </c>
      <c r="H3603" s="86">
        <f t="shared" si="224"/>
        <v>566003.38865999994</v>
      </c>
      <c r="I3603" s="77">
        <f t="shared" si="225"/>
        <v>17565</v>
      </c>
      <c r="J3603" s="77">
        <f t="shared" si="226"/>
        <v>314097.33</v>
      </c>
      <c r="K3603" s="77">
        <f t="shared" si="227"/>
        <v>0</v>
      </c>
    </row>
    <row r="3604" spans="1:11" s="77" customFormat="1">
      <c r="A3604" s="82">
        <v>2016</v>
      </c>
      <c r="B3604" s="82">
        <v>1091</v>
      </c>
      <c r="C3604" s="83" t="s">
        <v>513</v>
      </c>
      <c r="D3604" s="83" t="s">
        <v>504</v>
      </c>
      <c r="E3604" s="84">
        <v>17481</v>
      </c>
      <c r="F3604" s="85">
        <v>18.004000000000001</v>
      </c>
      <c r="G3604" s="84">
        <v>170.3</v>
      </c>
      <c r="H3604" s="86">
        <f t="shared" si="224"/>
        <v>535981.65457200003</v>
      </c>
      <c r="I3604" s="77">
        <f t="shared" si="225"/>
        <v>17481</v>
      </c>
      <c r="J3604" s="77">
        <f t="shared" si="226"/>
        <v>314727.924</v>
      </c>
      <c r="K3604" s="77">
        <f t="shared" si="227"/>
        <v>0</v>
      </c>
    </row>
    <row r="3605" spans="1:11" s="77" customFormat="1">
      <c r="A3605" s="82">
        <v>2016</v>
      </c>
      <c r="B3605" s="82">
        <v>1091</v>
      </c>
      <c r="C3605" s="83" t="s">
        <v>513</v>
      </c>
      <c r="D3605" s="83" t="s">
        <v>504</v>
      </c>
      <c r="E3605" s="84">
        <v>17511</v>
      </c>
      <c r="F3605" s="85">
        <v>17.521999999999998</v>
      </c>
      <c r="G3605" s="84">
        <v>168.8</v>
      </c>
      <c r="H3605" s="86">
        <f t="shared" si="224"/>
        <v>517925.228496</v>
      </c>
      <c r="I3605" s="77">
        <f t="shared" si="225"/>
        <v>17511</v>
      </c>
      <c r="J3605" s="77">
        <f t="shared" si="226"/>
        <v>306827.74199999997</v>
      </c>
      <c r="K3605" s="77">
        <f t="shared" si="227"/>
        <v>0</v>
      </c>
    </row>
    <row r="3606" spans="1:11" s="77" customFormat="1">
      <c r="A3606" s="82">
        <v>2016</v>
      </c>
      <c r="B3606" s="82">
        <v>1091</v>
      </c>
      <c r="C3606" s="83" t="s">
        <v>513</v>
      </c>
      <c r="D3606" s="83" t="s">
        <v>504</v>
      </c>
      <c r="E3606" s="84">
        <v>17721</v>
      </c>
      <c r="F3606" s="85">
        <v>17.32</v>
      </c>
      <c r="G3606" s="84">
        <v>171</v>
      </c>
      <c r="H3606" s="86">
        <f t="shared" si="224"/>
        <v>524846.40119999996</v>
      </c>
      <c r="I3606" s="77">
        <f t="shared" si="225"/>
        <v>17721</v>
      </c>
      <c r="J3606" s="77">
        <f t="shared" si="226"/>
        <v>306927.72000000003</v>
      </c>
      <c r="K3606" s="77">
        <f t="shared" si="227"/>
        <v>0</v>
      </c>
    </row>
    <row r="3607" spans="1:11" s="77" customFormat="1">
      <c r="A3607" s="82">
        <v>2016</v>
      </c>
      <c r="B3607" s="82">
        <v>1091</v>
      </c>
      <c r="C3607" s="83" t="s">
        <v>513</v>
      </c>
      <c r="D3607" s="83" t="s">
        <v>504</v>
      </c>
      <c r="E3607" s="84">
        <v>35388</v>
      </c>
      <c r="F3607" s="85">
        <v>17.937000000000001</v>
      </c>
      <c r="G3607" s="84">
        <v>161.80000000000001</v>
      </c>
      <c r="H3607" s="86">
        <f t="shared" si="224"/>
        <v>1027032.8716080001</v>
      </c>
      <c r="I3607" s="77">
        <f t="shared" si="225"/>
        <v>35388</v>
      </c>
      <c r="J3607" s="77">
        <f t="shared" si="226"/>
        <v>634754.5560000001</v>
      </c>
      <c r="K3607" s="77">
        <f t="shared" si="227"/>
        <v>0</v>
      </c>
    </row>
    <row r="3608" spans="1:11" s="77" customFormat="1">
      <c r="A3608" s="82">
        <v>2016</v>
      </c>
      <c r="B3608" s="82">
        <v>1091</v>
      </c>
      <c r="C3608" s="83" t="s">
        <v>513</v>
      </c>
      <c r="D3608" s="83" t="s">
        <v>504</v>
      </c>
      <c r="E3608" s="84">
        <v>16997</v>
      </c>
      <c r="F3608" s="85">
        <v>17.34</v>
      </c>
      <c r="G3608" s="84">
        <v>163.80000000000001</v>
      </c>
      <c r="H3608" s="86">
        <f t="shared" si="224"/>
        <v>482764.43124000001</v>
      </c>
      <c r="I3608" s="77">
        <f t="shared" si="225"/>
        <v>16997</v>
      </c>
      <c r="J3608" s="77">
        <f t="shared" si="226"/>
        <v>294727.98</v>
      </c>
      <c r="K3608" s="77">
        <f t="shared" si="227"/>
        <v>0</v>
      </c>
    </row>
    <row r="3609" spans="1:11" s="77" customFormat="1">
      <c r="A3609" s="82">
        <v>2016</v>
      </c>
      <c r="B3609" s="82">
        <v>1104</v>
      </c>
      <c r="C3609" s="83" t="s">
        <v>513</v>
      </c>
      <c r="D3609" s="83" t="s">
        <v>504</v>
      </c>
      <c r="E3609" s="84">
        <v>28169</v>
      </c>
      <c r="F3609" s="85">
        <v>17.963999999999999</v>
      </c>
      <c r="G3609" s="84">
        <v>147.4</v>
      </c>
      <c r="H3609" s="86">
        <f t="shared" si="224"/>
        <v>745885.14818399993</v>
      </c>
      <c r="I3609" s="77">
        <f t="shared" si="225"/>
        <v>28169</v>
      </c>
      <c r="J3609" s="77">
        <f t="shared" si="226"/>
        <v>506027.91599999997</v>
      </c>
      <c r="K3609" s="77">
        <f t="shared" si="227"/>
        <v>0</v>
      </c>
    </row>
    <row r="3610" spans="1:11" s="77" customFormat="1">
      <c r="A3610" s="82">
        <v>2016</v>
      </c>
      <c r="B3610" s="82">
        <v>1104</v>
      </c>
      <c r="C3610" s="83" t="s">
        <v>513</v>
      </c>
      <c r="D3610" s="83" t="s">
        <v>504</v>
      </c>
      <c r="E3610" s="84">
        <v>14030</v>
      </c>
      <c r="F3610" s="85">
        <v>17.61</v>
      </c>
      <c r="G3610" s="84">
        <v>165.6</v>
      </c>
      <c r="H3610" s="86">
        <f t="shared" si="224"/>
        <v>409145.10479999997</v>
      </c>
      <c r="I3610" s="77">
        <f t="shared" si="225"/>
        <v>14030</v>
      </c>
      <c r="J3610" s="77">
        <f t="shared" si="226"/>
        <v>247068.3</v>
      </c>
      <c r="K3610" s="77">
        <f t="shared" si="227"/>
        <v>0</v>
      </c>
    </row>
    <row r="3611" spans="1:11" s="77" customFormat="1">
      <c r="A3611" s="82">
        <v>2016</v>
      </c>
      <c r="B3611" s="82">
        <v>1167</v>
      </c>
      <c r="C3611" s="83" t="s">
        <v>513</v>
      </c>
      <c r="D3611" s="83" t="s">
        <v>504</v>
      </c>
      <c r="E3611" s="84">
        <v>57241</v>
      </c>
      <c r="F3611" s="85">
        <v>16.738</v>
      </c>
      <c r="G3611" s="84">
        <v>167.7</v>
      </c>
      <c r="H3611" s="86">
        <f t="shared" si="224"/>
        <v>1606733.4618659997</v>
      </c>
      <c r="I3611" s="77">
        <f t="shared" si="225"/>
        <v>57241</v>
      </c>
      <c r="J3611" s="77">
        <f t="shared" si="226"/>
        <v>958099.85800000001</v>
      </c>
      <c r="K3611" s="77">
        <f t="shared" si="227"/>
        <v>0</v>
      </c>
    </row>
    <row r="3612" spans="1:11" s="77" customFormat="1">
      <c r="A3612" s="82">
        <v>2016</v>
      </c>
      <c r="B3612" s="82">
        <v>1241</v>
      </c>
      <c r="C3612" s="83" t="s">
        <v>503</v>
      </c>
      <c r="D3612" s="83" t="s">
        <v>504</v>
      </c>
      <c r="E3612" s="84">
        <v>18014</v>
      </c>
      <c r="F3612" s="85">
        <v>21.64</v>
      </c>
      <c r="G3612" s="84">
        <v>262.3</v>
      </c>
      <c r="H3612" s="86">
        <f t="shared" si="224"/>
        <v>1022505.6240800001</v>
      </c>
      <c r="I3612" s="77">
        <f t="shared" si="225"/>
        <v>18014</v>
      </c>
      <c r="J3612" s="77">
        <f t="shared" si="226"/>
        <v>389822.96</v>
      </c>
      <c r="K3612" s="77">
        <f t="shared" si="227"/>
        <v>0</v>
      </c>
    </row>
    <row r="3613" spans="1:11" s="77" customFormat="1">
      <c r="A3613" s="82">
        <v>2016</v>
      </c>
      <c r="B3613" s="82">
        <v>1241</v>
      </c>
      <c r="C3613" s="83" t="s">
        <v>513</v>
      </c>
      <c r="D3613" s="83" t="s">
        <v>504</v>
      </c>
      <c r="E3613" s="84">
        <v>16474</v>
      </c>
      <c r="F3613" s="85">
        <v>17.73</v>
      </c>
      <c r="G3613" s="84">
        <v>158.5</v>
      </c>
      <c r="H3613" s="86">
        <f t="shared" si="224"/>
        <v>462953.17169999995</v>
      </c>
      <c r="I3613" s="77">
        <f t="shared" si="225"/>
        <v>16474</v>
      </c>
      <c r="J3613" s="77">
        <f t="shared" si="226"/>
        <v>292084.02</v>
      </c>
      <c r="K3613" s="77">
        <f t="shared" si="227"/>
        <v>0</v>
      </c>
    </row>
    <row r="3614" spans="1:11" s="77" customFormat="1">
      <c r="A3614" s="82">
        <v>2016</v>
      </c>
      <c r="B3614" s="82">
        <v>1241</v>
      </c>
      <c r="C3614" s="83" t="s">
        <v>513</v>
      </c>
      <c r="D3614" s="83" t="s">
        <v>504</v>
      </c>
      <c r="E3614" s="84">
        <v>82246</v>
      </c>
      <c r="F3614" s="85">
        <v>17.649999999999999</v>
      </c>
      <c r="G3614" s="84">
        <v>174.7</v>
      </c>
      <c r="H3614" s="86">
        <f t="shared" si="224"/>
        <v>2536018.3992999997</v>
      </c>
      <c r="I3614" s="77">
        <f t="shared" si="225"/>
        <v>82246</v>
      </c>
      <c r="J3614" s="77">
        <f t="shared" si="226"/>
        <v>1451641.9</v>
      </c>
      <c r="K3614" s="77">
        <f t="shared" si="227"/>
        <v>0</v>
      </c>
    </row>
    <row r="3615" spans="1:11" s="77" customFormat="1">
      <c r="A3615" s="82">
        <v>2016</v>
      </c>
      <c r="B3615" s="82">
        <v>1241</v>
      </c>
      <c r="C3615" s="83" t="s">
        <v>513</v>
      </c>
      <c r="D3615" s="83" t="s">
        <v>504</v>
      </c>
      <c r="E3615" s="84">
        <v>32250</v>
      </c>
      <c r="F3615" s="85">
        <v>17.89</v>
      </c>
      <c r="G3615" s="84">
        <v>161.69999999999999</v>
      </c>
      <c r="H3615" s="86">
        <f t="shared" si="224"/>
        <v>932932.1925</v>
      </c>
      <c r="I3615" s="77">
        <f t="shared" si="225"/>
        <v>32250</v>
      </c>
      <c r="J3615" s="77">
        <f t="shared" si="226"/>
        <v>576952.5</v>
      </c>
      <c r="K3615" s="77">
        <f t="shared" si="227"/>
        <v>0</v>
      </c>
    </row>
    <row r="3616" spans="1:11" s="77" customFormat="1">
      <c r="A3616" s="82">
        <v>2016</v>
      </c>
      <c r="B3616" s="82">
        <v>1241</v>
      </c>
      <c r="C3616" s="83" t="s">
        <v>513</v>
      </c>
      <c r="D3616" s="83" t="s">
        <v>504</v>
      </c>
      <c r="E3616" s="84">
        <v>32309</v>
      </c>
      <c r="F3616" s="85">
        <v>17.95</v>
      </c>
      <c r="G3616" s="84">
        <v>161.4</v>
      </c>
      <c r="H3616" s="86">
        <f t="shared" si="224"/>
        <v>936033.7317</v>
      </c>
      <c r="I3616" s="77">
        <f t="shared" si="225"/>
        <v>32309</v>
      </c>
      <c r="J3616" s="77">
        <f t="shared" si="226"/>
        <v>579946.54999999993</v>
      </c>
      <c r="K3616" s="77">
        <f t="shared" si="227"/>
        <v>0</v>
      </c>
    </row>
    <row r="3617" spans="1:11" s="77" customFormat="1">
      <c r="A3617" s="82">
        <v>2016</v>
      </c>
      <c r="B3617" s="82">
        <v>1241</v>
      </c>
      <c r="C3617" s="83" t="s">
        <v>513</v>
      </c>
      <c r="D3617" s="83" t="s">
        <v>504</v>
      </c>
      <c r="E3617" s="84">
        <v>32565</v>
      </c>
      <c r="F3617" s="85">
        <v>16.8</v>
      </c>
      <c r="G3617" s="84">
        <v>154.69999999999999</v>
      </c>
      <c r="H3617" s="86">
        <f t="shared" si="224"/>
        <v>846351.32400000002</v>
      </c>
      <c r="I3617" s="77">
        <f t="shared" si="225"/>
        <v>32565</v>
      </c>
      <c r="J3617" s="77">
        <f t="shared" si="226"/>
        <v>547092</v>
      </c>
      <c r="K3617" s="77">
        <f t="shared" si="227"/>
        <v>0</v>
      </c>
    </row>
    <row r="3618" spans="1:11" s="77" customFormat="1">
      <c r="A3618" s="82">
        <v>2016</v>
      </c>
      <c r="B3618" s="82">
        <v>1241</v>
      </c>
      <c r="C3618" s="83" t="s">
        <v>513</v>
      </c>
      <c r="D3618" s="83" t="s">
        <v>504</v>
      </c>
      <c r="E3618" s="84">
        <v>32778</v>
      </c>
      <c r="F3618" s="85">
        <v>16.7</v>
      </c>
      <c r="G3618" s="84">
        <v>162.19999999999999</v>
      </c>
      <c r="H3618" s="86">
        <f t="shared" si="224"/>
        <v>887870.7971999998</v>
      </c>
      <c r="I3618" s="77">
        <f t="shared" si="225"/>
        <v>32778</v>
      </c>
      <c r="J3618" s="77">
        <f t="shared" si="226"/>
        <v>547392.6</v>
      </c>
      <c r="K3618" s="77">
        <f t="shared" si="227"/>
        <v>0</v>
      </c>
    </row>
    <row r="3619" spans="1:11" s="77" customFormat="1">
      <c r="A3619" s="82">
        <v>2016</v>
      </c>
      <c r="B3619" s="82">
        <v>1241</v>
      </c>
      <c r="C3619" s="83" t="s">
        <v>513</v>
      </c>
      <c r="D3619" s="83" t="s">
        <v>504</v>
      </c>
      <c r="E3619" s="84">
        <v>32816</v>
      </c>
      <c r="F3619" s="85">
        <v>17.2</v>
      </c>
      <c r="G3619" s="84">
        <v>173.5</v>
      </c>
      <c r="H3619" s="86">
        <f t="shared" si="224"/>
        <v>979295.07199999993</v>
      </c>
      <c r="I3619" s="77">
        <f t="shared" si="225"/>
        <v>32816</v>
      </c>
      <c r="J3619" s="77">
        <f t="shared" si="226"/>
        <v>564435.19999999995</v>
      </c>
      <c r="K3619" s="77">
        <f t="shared" si="227"/>
        <v>0</v>
      </c>
    </row>
    <row r="3620" spans="1:11" s="77" customFormat="1">
      <c r="A3620" s="82">
        <v>2016</v>
      </c>
      <c r="B3620" s="82">
        <v>1241</v>
      </c>
      <c r="C3620" s="83" t="s">
        <v>513</v>
      </c>
      <c r="D3620" s="83" t="s">
        <v>504</v>
      </c>
      <c r="E3620" s="84">
        <v>49152</v>
      </c>
      <c r="F3620" s="85">
        <v>17.27</v>
      </c>
      <c r="G3620" s="84">
        <v>170.3</v>
      </c>
      <c r="H3620" s="86">
        <f t="shared" si="224"/>
        <v>1445600.1331200001</v>
      </c>
      <c r="I3620" s="77">
        <f t="shared" si="225"/>
        <v>49152</v>
      </c>
      <c r="J3620" s="77">
        <f t="shared" si="226"/>
        <v>848855.04000000004</v>
      </c>
      <c r="K3620" s="77">
        <f t="shared" si="227"/>
        <v>0</v>
      </c>
    </row>
    <row r="3621" spans="1:11" s="77" customFormat="1">
      <c r="A3621" s="82">
        <v>2016</v>
      </c>
      <c r="B3621" s="82">
        <v>1241</v>
      </c>
      <c r="C3621" s="83" t="s">
        <v>513</v>
      </c>
      <c r="D3621" s="83" t="s">
        <v>504</v>
      </c>
      <c r="E3621" s="84">
        <v>32073</v>
      </c>
      <c r="F3621" s="85">
        <v>17.399999999999999</v>
      </c>
      <c r="G3621" s="84">
        <v>158.69999999999999</v>
      </c>
      <c r="H3621" s="86">
        <f t="shared" si="224"/>
        <v>885657.40739999991</v>
      </c>
      <c r="I3621" s="77">
        <f t="shared" si="225"/>
        <v>32073</v>
      </c>
      <c r="J3621" s="77">
        <f t="shared" si="226"/>
        <v>558070.19999999995</v>
      </c>
      <c r="K3621" s="77">
        <f t="shared" si="227"/>
        <v>0</v>
      </c>
    </row>
    <row r="3622" spans="1:11" s="77" customFormat="1">
      <c r="A3622" s="82">
        <v>2016</v>
      </c>
      <c r="B3622" s="82">
        <v>1250</v>
      </c>
      <c r="C3622" s="83" t="s">
        <v>513</v>
      </c>
      <c r="D3622" s="83" t="s">
        <v>504</v>
      </c>
      <c r="E3622" s="84">
        <v>72505</v>
      </c>
      <c r="F3622" s="85">
        <v>17.815999999999999</v>
      </c>
      <c r="G3622" s="84">
        <v>180.8</v>
      </c>
      <c r="H3622" s="86">
        <f t="shared" si="224"/>
        <v>2335482.3366400003</v>
      </c>
      <c r="I3622" s="77">
        <f t="shared" si="225"/>
        <v>72505</v>
      </c>
      <c r="J3622" s="77">
        <f t="shared" si="226"/>
        <v>1291749.0799999998</v>
      </c>
      <c r="K3622" s="77">
        <f t="shared" si="227"/>
        <v>0</v>
      </c>
    </row>
    <row r="3623" spans="1:11" s="77" customFormat="1">
      <c r="A3623" s="82">
        <v>2016</v>
      </c>
      <c r="B3623" s="82">
        <v>1252</v>
      </c>
      <c r="C3623" s="83" t="s">
        <v>513</v>
      </c>
      <c r="D3623" s="83" t="s">
        <v>504</v>
      </c>
      <c r="E3623" s="84">
        <v>7064</v>
      </c>
      <c r="F3623" s="85">
        <v>17.652000000000001</v>
      </c>
      <c r="G3623" s="84">
        <v>187.8</v>
      </c>
      <c r="H3623" s="86">
        <f t="shared" si="224"/>
        <v>234174.82118400003</v>
      </c>
      <c r="I3623" s="77">
        <f t="shared" si="225"/>
        <v>7064</v>
      </c>
      <c r="J3623" s="77">
        <f t="shared" si="226"/>
        <v>124693.728</v>
      </c>
      <c r="K3623" s="77">
        <f t="shared" si="227"/>
        <v>0</v>
      </c>
    </row>
    <row r="3624" spans="1:11" s="77" customFormat="1">
      <c r="A3624" s="82">
        <v>2016</v>
      </c>
      <c r="B3624" s="82">
        <v>1355</v>
      </c>
      <c r="C3624" s="83" t="s">
        <v>503</v>
      </c>
      <c r="D3624" s="83" t="s">
        <v>504</v>
      </c>
      <c r="E3624" s="84">
        <v>8632</v>
      </c>
      <c r="F3624" s="85">
        <v>24.664000000000001</v>
      </c>
      <c r="G3624" s="84">
        <v>255</v>
      </c>
      <c r="H3624" s="86">
        <f t="shared" si="224"/>
        <v>542894.10239999997</v>
      </c>
      <c r="I3624" s="77">
        <f t="shared" si="225"/>
        <v>8632</v>
      </c>
      <c r="J3624" s="77">
        <f t="shared" si="226"/>
        <v>212899.64800000002</v>
      </c>
      <c r="K3624" s="77">
        <f t="shared" si="227"/>
        <v>0</v>
      </c>
    </row>
    <row r="3625" spans="1:11" s="77" customFormat="1">
      <c r="A3625" s="82">
        <v>2016</v>
      </c>
      <c r="B3625" s="82">
        <v>1355</v>
      </c>
      <c r="C3625" s="83" t="s">
        <v>503</v>
      </c>
      <c r="D3625" s="83" t="s">
        <v>504</v>
      </c>
      <c r="E3625" s="84">
        <v>56468</v>
      </c>
      <c r="F3625" s="85">
        <v>23.01</v>
      </c>
      <c r="G3625" s="84">
        <v>260.8</v>
      </c>
      <c r="H3625" s="86">
        <f t="shared" si="224"/>
        <v>3388649.1974400007</v>
      </c>
      <c r="I3625" s="77">
        <f t="shared" si="225"/>
        <v>56468</v>
      </c>
      <c r="J3625" s="77">
        <f t="shared" si="226"/>
        <v>1299328.6800000002</v>
      </c>
      <c r="K3625" s="77">
        <f t="shared" si="227"/>
        <v>0</v>
      </c>
    </row>
    <row r="3626" spans="1:11" s="77" customFormat="1">
      <c r="A3626" s="82">
        <v>2016</v>
      </c>
      <c r="B3626" s="82">
        <v>1355</v>
      </c>
      <c r="C3626" s="83" t="s">
        <v>503</v>
      </c>
      <c r="D3626" s="83" t="s">
        <v>504</v>
      </c>
      <c r="E3626" s="84">
        <v>11210</v>
      </c>
      <c r="F3626" s="85">
        <v>22.814</v>
      </c>
      <c r="G3626" s="84">
        <v>239.1</v>
      </c>
      <c r="H3626" s="86">
        <f t="shared" si="224"/>
        <v>611486.15153999999</v>
      </c>
      <c r="I3626" s="77">
        <f t="shared" si="225"/>
        <v>11210</v>
      </c>
      <c r="J3626" s="77">
        <f t="shared" si="226"/>
        <v>255744.94</v>
      </c>
      <c r="K3626" s="77">
        <f t="shared" si="227"/>
        <v>0</v>
      </c>
    </row>
    <row r="3627" spans="1:11" s="77" customFormat="1">
      <c r="A3627" s="82">
        <v>2016</v>
      </c>
      <c r="B3627" s="82">
        <v>1356</v>
      </c>
      <c r="C3627" s="83" t="s">
        <v>503</v>
      </c>
      <c r="D3627" s="83" t="s">
        <v>504</v>
      </c>
      <c r="E3627" s="84">
        <v>21100</v>
      </c>
      <c r="F3627" s="85">
        <v>22.414999999999999</v>
      </c>
      <c r="G3627" s="84">
        <v>210.9</v>
      </c>
      <c r="H3627" s="86">
        <f t="shared" si="224"/>
        <v>997465.2585</v>
      </c>
      <c r="I3627" s="77">
        <f t="shared" si="225"/>
        <v>21100</v>
      </c>
      <c r="J3627" s="77">
        <f t="shared" si="226"/>
        <v>472956.5</v>
      </c>
      <c r="K3627" s="77">
        <f t="shared" si="227"/>
        <v>0</v>
      </c>
    </row>
    <row r="3628" spans="1:11" s="77" customFormat="1">
      <c r="A3628" s="82">
        <v>2016</v>
      </c>
      <c r="B3628" s="82">
        <v>1356</v>
      </c>
      <c r="C3628" s="83" t="s">
        <v>503</v>
      </c>
      <c r="D3628" s="83" t="s">
        <v>504</v>
      </c>
      <c r="E3628" s="84">
        <v>30170</v>
      </c>
      <c r="F3628" s="85">
        <v>23.829000000000001</v>
      </c>
      <c r="G3628" s="84">
        <v>198.3</v>
      </c>
      <c r="H3628" s="86">
        <f t="shared" si="224"/>
        <v>1425620.20419</v>
      </c>
      <c r="I3628" s="77">
        <f t="shared" si="225"/>
        <v>30170</v>
      </c>
      <c r="J3628" s="77">
        <f t="shared" si="226"/>
        <v>718920.93</v>
      </c>
      <c r="K3628" s="77">
        <f t="shared" si="227"/>
        <v>0</v>
      </c>
    </row>
    <row r="3629" spans="1:11" s="77" customFormat="1">
      <c r="A3629" s="82">
        <v>2016</v>
      </c>
      <c r="B3629" s="82">
        <v>1356</v>
      </c>
      <c r="C3629" s="83" t="s">
        <v>503</v>
      </c>
      <c r="D3629" s="83" t="s">
        <v>504</v>
      </c>
      <c r="E3629" s="84">
        <v>33738</v>
      </c>
      <c r="F3629" s="85">
        <v>22.401</v>
      </c>
      <c r="G3629" s="84">
        <v>182.5</v>
      </c>
      <c r="H3629" s="86">
        <f t="shared" si="224"/>
        <v>1379271.0118499999</v>
      </c>
      <c r="I3629" s="77">
        <f t="shared" si="225"/>
        <v>33738</v>
      </c>
      <c r="J3629" s="77">
        <f t="shared" si="226"/>
        <v>755764.93799999997</v>
      </c>
      <c r="K3629" s="77">
        <f t="shared" si="227"/>
        <v>0</v>
      </c>
    </row>
    <row r="3630" spans="1:11" s="77" customFormat="1">
      <c r="A3630" s="82">
        <v>2016</v>
      </c>
      <c r="B3630" s="82">
        <v>1356</v>
      </c>
      <c r="C3630" s="83" t="s">
        <v>503</v>
      </c>
      <c r="D3630" s="83" t="s">
        <v>504</v>
      </c>
      <c r="E3630" s="84">
        <v>20580</v>
      </c>
      <c r="F3630" s="85">
        <v>23.085999999999999</v>
      </c>
      <c r="G3630" s="84">
        <v>252.9</v>
      </c>
      <c r="H3630" s="86">
        <f t="shared" si="224"/>
        <v>1201552.8865199999</v>
      </c>
      <c r="I3630" s="77">
        <f t="shared" si="225"/>
        <v>20580</v>
      </c>
      <c r="J3630" s="77">
        <f t="shared" si="226"/>
        <v>475109.87999999995</v>
      </c>
      <c r="K3630" s="77">
        <f t="shared" si="227"/>
        <v>0</v>
      </c>
    </row>
    <row r="3631" spans="1:11" s="77" customFormat="1">
      <c r="A3631" s="82">
        <v>2016</v>
      </c>
      <c r="B3631" s="82">
        <v>1356</v>
      </c>
      <c r="C3631" s="83" t="s">
        <v>503</v>
      </c>
      <c r="D3631" s="83" t="s">
        <v>504</v>
      </c>
      <c r="E3631" s="84">
        <v>53897</v>
      </c>
      <c r="F3631" s="85">
        <v>22.123000000000001</v>
      </c>
      <c r="G3631" s="84">
        <v>188.4</v>
      </c>
      <c r="H3631" s="86">
        <f t="shared" si="224"/>
        <v>2246412.5156040001</v>
      </c>
      <c r="I3631" s="77">
        <f t="shared" si="225"/>
        <v>53897</v>
      </c>
      <c r="J3631" s="77">
        <f t="shared" si="226"/>
        <v>1192363.331</v>
      </c>
      <c r="K3631" s="77">
        <f t="shared" si="227"/>
        <v>0</v>
      </c>
    </row>
    <row r="3632" spans="1:11" s="77" customFormat="1">
      <c r="A3632" s="82">
        <v>2016</v>
      </c>
      <c r="B3632" s="82">
        <v>1356</v>
      </c>
      <c r="C3632" s="83" t="s">
        <v>503</v>
      </c>
      <c r="D3632" s="83" t="s">
        <v>504</v>
      </c>
      <c r="E3632" s="84">
        <v>24435</v>
      </c>
      <c r="F3632" s="85">
        <v>25.19</v>
      </c>
      <c r="G3632" s="84">
        <v>192.1</v>
      </c>
      <c r="H3632" s="86">
        <f t="shared" si="224"/>
        <v>1182409.4056500001</v>
      </c>
      <c r="I3632" s="77">
        <f t="shared" si="225"/>
        <v>24435</v>
      </c>
      <c r="J3632" s="77">
        <f t="shared" si="226"/>
        <v>615517.65</v>
      </c>
      <c r="K3632" s="77">
        <f t="shared" si="227"/>
        <v>0</v>
      </c>
    </row>
    <row r="3633" spans="1:11" s="77" customFormat="1">
      <c r="A3633" s="82">
        <v>2016</v>
      </c>
      <c r="B3633" s="82">
        <v>1356</v>
      </c>
      <c r="C3633" s="83" t="s">
        <v>503</v>
      </c>
      <c r="D3633" s="83" t="s">
        <v>504</v>
      </c>
      <c r="E3633" s="84">
        <v>32122</v>
      </c>
      <c r="F3633" s="85">
        <v>22.472999999999999</v>
      </c>
      <c r="G3633" s="84">
        <v>178.5</v>
      </c>
      <c r="H3633" s="86">
        <f t="shared" si="224"/>
        <v>1288551.7052099998</v>
      </c>
      <c r="I3633" s="77">
        <f t="shared" si="225"/>
        <v>32122</v>
      </c>
      <c r="J3633" s="77">
        <f t="shared" si="226"/>
        <v>721877.70600000001</v>
      </c>
      <c r="K3633" s="77">
        <f t="shared" si="227"/>
        <v>0</v>
      </c>
    </row>
    <row r="3634" spans="1:11" s="77" customFormat="1">
      <c r="A3634" s="82">
        <v>2016</v>
      </c>
      <c r="B3634" s="82">
        <v>1356</v>
      </c>
      <c r="C3634" s="83" t="s">
        <v>503</v>
      </c>
      <c r="D3634" s="83" t="s">
        <v>504</v>
      </c>
      <c r="E3634" s="84">
        <v>59034</v>
      </c>
      <c r="F3634" s="85">
        <v>22.545999999999999</v>
      </c>
      <c r="G3634" s="84">
        <v>140.19999999999999</v>
      </c>
      <c r="H3634" s="86">
        <f t="shared" si="224"/>
        <v>1866034.7507279997</v>
      </c>
      <c r="I3634" s="77">
        <f t="shared" si="225"/>
        <v>59034</v>
      </c>
      <c r="J3634" s="77">
        <f t="shared" si="226"/>
        <v>1330980.564</v>
      </c>
      <c r="K3634" s="77">
        <f t="shared" si="227"/>
        <v>0</v>
      </c>
    </row>
    <row r="3635" spans="1:11" s="77" customFormat="1">
      <c r="A3635" s="82">
        <v>2016</v>
      </c>
      <c r="B3635" s="82">
        <v>1356</v>
      </c>
      <c r="C3635" s="83" t="s">
        <v>503</v>
      </c>
      <c r="D3635" s="83" t="s">
        <v>504</v>
      </c>
      <c r="E3635" s="84">
        <v>9684</v>
      </c>
      <c r="F3635" s="85">
        <v>22.433</v>
      </c>
      <c r="G3635" s="84">
        <v>210.9</v>
      </c>
      <c r="H3635" s="86">
        <f t="shared" si="224"/>
        <v>458161.63174799999</v>
      </c>
      <c r="I3635" s="77">
        <f t="shared" si="225"/>
        <v>9684</v>
      </c>
      <c r="J3635" s="77">
        <f t="shared" si="226"/>
        <v>217241.17199999999</v>
      </c>
      <c r="K3635" s="77">
        <f t="shared" si="227"/>
        <v>0</v>
      </c>
    </row>
    <row r="3636" spans="1:11" s="77" customFormat="1">
      <c r="A3636" s="82">
        <v>2016</v>
      </c>
      <c r="B3636" s="82">
        <v>1356</v>
      </c>
      <c r="C3636" s="83" t="s">
        <v>503</v>
      </c>
      <c r="D3636" s="83" t="s">
        <v>504</v>
      </c>
      <c r="E3636" s="84">
        <v>59035</v>
      </c>
      <c r="F3636" s="85">
        <v>22.677</v>
      </c>
      <c r="G3636" s="84">
        <v>229.9</v>
      </c>
      <c r="H3636" s="86">
        <f t="shared" si="224"/>
        <v>3077755.6618049997</v>
      </c>
      <c r="I3636" s="77">
        <f t="shared" si="225"/>
        <v>59035</v>
      </c>
      <c r="J3636" s="77">
        <f t="shared" si="226"/>
        <v>1338736.6950000001</v>
      </c>
      <c r="K3636" s="77">
        <f t="shared" si="227"/>
        <v>0</v>
      </c>
    </row>
    <row r="3637" spans="1:11" s="77" customFormat="1">
      <c r="A3637" s="82">
        <v>2016</v>
      </c>
      <c r="B3637" s="82">
        <v>1356</v>
      </c>
      <c r="C3637" s="83" t="s">
        <v>503</v>
      </c>
      <c r="D3637" s="83" t="s">
        <v>504</v>
      </c>
      <c r="E3637" s="84">
        <v>55666</v>
      </c>
      <c r="F3637" s="85">
        <v>23.731000000000002</v>
      </c>
      <c r="G3637" s="84">
        <v>197.3</v>
      </c>
      <c r="H3637" s="86">
        <f t="shared" si="224"/>
        <v>2606352.4261580002</v>
      </c>
      <c r="I3637" s="77">
        <f t="shared" si="225"/>
        <v>55666</v>
      </c>
      <c r="J3637" s="77">
        <f t="shared" si="226"/>
        <v>1321009.8460000001</v>
      </c>
      <c r="K3637" s="77">
        <f t="shared" si="227"/>
        <v>0</v>
      </c>
    </row>
    <row r="3638" spans="1:11" s="77" customFormat="1">
      <c r="A3638" s="82">
        <v>2016</v>
      </c>
      <c r="B3638" s="82">
        <v>1356</v>
      </c>
      <c r="C3638" s="83" t="s">
        <v>503</v>
      </c>
      <c r="D3638" s="83" t="s">
        <v>504</v>
      </c>
      <c r="E3638" s="84">
        <v>35120</v>
      </c>
      <c r="F3638" s="85">
        <v>23.411999999999999</v>
      </c>
      <c r="G3638" s="84">
        <v>222.1</v>
      </c>
      <c r="H3638" s="86">
        <f t="shared" si="224"/>
        <v>1826171.5862400001</v>
      </c>
      <c r="I3638" s="77">
        <f t="shared" si="225"/>
        <v>35120</v>
      </c>
      <c r="J3638" s="77">
        <f t="shared" si="226"/>
        <v>822229.44</v>
      </c>
      <c r="K3638" s="77">
        <f t="shared" si="227"/>
        <v>0</v>
      </c>
    </row>
    <row r="3639" spans="1:11" s="77" customFormat="1">
      <c r="A3639" s="82">
        <v>2016</v>
      </c>
      <c r="B3639" s="82">
        <v>1356</v>
      </c>
      <c r="C3639" s="83" t="s">
        <v>503</v>
      </c>
      <c r="D3639" s="83" t="s">
        <v>504</v>
      </c>
      <c r="E3639" s="84">
        <v>3174</v>
      </c>
      <c r="F3639" s="85">
        <v>22.84</v>
      </c>
      <c r="G3639" s="84">
        <v>217.9</v>
      </c>
      <c r="H3639" s="86">
        <f t="shared" si="224"/>
        <v>157964.77464000002</v>
      </c>
      <c r="I3639" s="77">
        <f t="shared" si="225"/>
        <v>3174</v>
      </c>
      <c r="J3639" s="77">
        <f t="shared" si="226"/>
        <v>72494.16</v>
      </c>
      <c r="K3639" s="77">
        <f t="shared" si="227"/>
        <v>0</v>
      </c>
    </row>
    <row r="3640" spans="1:11" s="77" customFormat="1">
      <c r="A3640" s="82">
        <v>2016</v>
      </c>
      <c r="B3640" s="82">
        <v>1356</v>
      </c>
      <c r="C3640" s="83" t="s">
        <v>503</v>
      </c>
      <c r="D3640" s="83" t="s">
        <v>504</v>
      </c>
      <c r="E3640" s="84">
        <v>6281</v>
      </c>
      <c r="F3640" s="85">
        <v>19.498000000000001</v>
      </c>
      <c r="G3640" s="84">
        <v>180.4</v>
      </c>
      <c r="H3640" s="86">
        <f t="shared" si="224"/>
        <v>220930.35615200002</v>
      </c>
      <c r="I3640" s="77">
        <f t="shared" si="225"/>
        <v>6281</v>
      </c>
      <c r="J3640" s="77">
        <f t="shared" si="226"/>
        <v>122466.93800000001</v>
      </c>
      <c r="K3640" s="77">
        <f t="shared" si="227"/>
        <v>0</v>
      </c>
    </row>
    <row r="3641" spans="1:11" s="77" customFormat="1">
      <c r="A3641" s="82">
        <v>2016</v>
      </c>
      <c r="B3641" s="82">
        <v>1356</v>
      </c>
      <c r="C3641" s="83" t="s">
        <v>503</v>
      </c>
      <c r="D3641" s="83" t="s">
        <v>504</v>
      </c>
      <c r="E3641" s="84">
        <v>6566</v>
      </c>
      <c r="F3641" s="85">
        <v>20.55</v>
      </c>
      <c r="G3641" s="84">
        <v>148</v>
      </c>
      <c r="H3641" s="86">
        <f t="shared" si="224"/>
        <v>199698.32400000002</v>
      </c>
      <c r="I3641" s="77">
        <f t="shared" si="225"/>
        <v>6566</v>
      </c>
      <c r="J3641" s="77">
        <f t="shared" si="226"/>
        <v>134931.30000000002</v>
      </c>
      <c r="K3641" s="77">
        <f t="shared" si="227"/>
        <v>0</v>
      </c>
    </row>
    <row r="3642" spans="1:11" s="77" customFormat="1">
      <c r="A3642" s="82">
        <v>2016</v>
      </c>
      <c r="B3642" s="82">
        <v>1364</v>
      </c>
      <c r="C3642" s="83" t="s">
        <v>503</v>
      </c>
      <c r="D3642" s="83" t="s">
        <v>504</v>
      </c>
      <c r="E3642" s="84">
        <v>184106</v>
      </c>
      <c r="F3642" s="85">
        <v>24.388999999999999</v>
      </c>
      <c r="G3642" s="84">
        <v>219.9</v>
      </c>
      <c r="H3642" s="86">
        <f t="shared" si="224"/>
        <v>9873864.5535659995</v>
      </c>
      <c r="I3642" s="77">
        <f t="shared" si="225"/>
        <v>184106</v>
      </c>
      <c r="J3642" s="77">
        <f t="shared" si="226"/>
        <v>4490161.2340000002</v>
      </c>
      <c r="K3642" s="77">
        <f t="shared" si="227"/>
        <v>0</v>
      </c>
    </row>
    <row r="3643" spans="1:11" s="77" customFormat="1">
      <c r="A3643" s="82">
        <v>2016</v>
      </c>
      <c r="B3643" s="82">
        <v>1364</v>
      </c>
      <c r="C3643" s="83" t="s">
        <v>503</v>
      </c>
      <c r="D3643" s="83" t="s">
        <v>504</v>
      </c>
      <c r="E3643" s="84">
        <v>7892</v>
      </c>
      <c r="F3643" s="85">
        <v>22.338000000000001</v>
      </c>
      <c r="G3643" s="84">
        <v>180.1</v>
      </c>
      <c r="H3643" s="86">
        <f t="shared" si="224"/>
        <v>317500.98429600004</v>
      </c>
      <c r="I3643" s="77">
        <f t="shared" si="225"/>
        <v>7892</v>
      </c>
      <c r="J3643" s="77">
        <f t="shared" si="226"/>
        <v>176291.49600000001</v>
      </c>
      <c r="K3643" s="77">
        <f t="shared" si="227"/>
        <v>0</v>
      </c>
    </row>
    <row r="3644" spans="1:11" s="77" customFormat="1">
      <c r="A3644" s="82">
        <v>2016</v>
      </c>
      <c r="B3644" s="82">
        <v>1364</v>
      </c>
      <c r="C3644" s="83" t="s">
        <v>503</v>
      </c>
      <c r="D3644" s="83" t="s">
        <v>504</v>
      </c>
      <c r="E3644" s="84">
        <v>6543</v>
      </c>
      <c r="F3644" s="85">
        <v>22.358000000000001</v>
      </c>
      <c r="G3644" s="84">
        <v>208.5</v>
      </c>
      <c r="H3644" s="86">
        <f t="shared" si="224"/>
        <v>305011.30148999998</v>
      </c>
      <c r="I3644" s="77">
        <f t="shared" si="225"/>
        <v>6543</v>
      </c>
      <c r="J3644" s="77">
        <f t="shared" si="226"/>
        <v>146288.394</v>
      </c>
      <c r="K3644" s="77">
        <f t="shared" si="227"/>
        <v>0</v>
      </c>
    </row>
    <row r="3645" spans="1:11" s="77" customFormat="1">
      <c r="A3645" s="82">
        <v>2016</v>
      </c>
      <c r="B3645" s="82">
        <v>1364</v>
      </c>
      <c r="C3645" s="83" t="s">
        <v>503</v>
      </c>
      <c r="D3645" s="83" t="s">
        <v>504</v>
      </c>
      <c r="E3645" s="84">
        <v>1587</v>
      </c>
      <c r="F3645" s="85">
        <v>22.678000000000001</v>
      </c>
      <c r="G3645" s="84">
        <v>136.5</v>
      </c>
      <c r="H3645" s="86">
        <f t="shared" si="224"/>
        <v>49126.330890000005</v>
      </c>
      <c r="I3645" s="77">
        <f t="shared" si="225"/>
        <v>1587</v>
      </c>
      <c r="J3645" s="77">
        <f t="shared" si="226"/>
        <v>35989.986000000004</v>
      </c>
      <c r="K3645" s="77">
        <f t="shared" si="227"/>
        <v>0</v>
      </c>
    </row>
    <row r="3646" spans="1:11" s="77" customFormat="1">
      <c r="A3646" s="82">
        <v>2016</v>
      </c>
      <c r="B3646" s="82">
        <v>1364</v>
      </c>
      <c r="C3646" s="83" t="s">
        <v>503</v>
      </c>
      <c r="D3646" s="83" t="s">
        <v>504</v>
      </c>
      <c r="E3646" s="84">
        <v>8059</v>
      </c>
      <c r="F3646" s="85">
        <v>23.835000000000001</v>
      </c>
      <c r="G3646" s="84">
        <v>193.6</v>
      </c>
      <c r="H3646" s="86">
        <f t="shared" si="224"/>
        <v>371879.00903999998</v>
      </c>
      <c r="I3646" s="77">
        <f t="shared" si="225"/>
        <v>8059</v>
      </c>
      <c r="J3646" s="77">
        <f t="shared" si="226"/>
        <v>192086.26500000001</v>
      </c>
      <c r="K3646" s="77">
        <f t="shared" si="227"/>
        <v>0</v>
      </c>
    </row>
    <row r="3647" spans="1:11" s="77" customFormat="1">
      <c r="A3647" s="82">
        <v>2016</v>
      </c>
      <c r="B3647" s="82">
        <v>1374</v>
      </c>
      <c r="C3647" s="83" t="s">
        <v>503</v>
      </c>
      <c r="D3647" s="83" t="s">
        <v>504</v>
      </c>
      <c r="E3647" s="84">
        <v>31359</v>
      </c>
      <c r="F3647" s="85">
        <v>23.77</v>
      </c>
      <c r="G3647" s="84">
        <v>199</v>
      </c>
      <c r="H3647" s="86">
        <f t="shared" si="224"/>
        <v>1483352.8257000002</v>
      </c>
      <c r="I3647" s="77">
        <f t="shared" si="225"/>
        <v>31359</v>
      </c>
      <c r="J3647" s="77">
        <f t="shared" si="226"/>
        <v>745403.42999999993</v>
      </c>
      <c r="K3647" s="77">
        <f t="shared" si="227"/>
        <v>0</v>
      </c>
    </row>
    <row r="3648" spans="1:11" s="77" customFormat="1">
      <c r="A3648" s="82">
        <v>2016</v>
      </c>
      <c r="B3648" s="82">
        <v>1374</v>
      </c>
      <c r="C3648" s="83" t="s">
        <v>503</v>
      </c>
      <c r="D3648" s="83" t="s">
        <v>504</v>
      </c>
      <c r="E3648" s="84">
        <v>18490</v>
      </c>
      <c r="F3648" s="85">
        <v>22.21</v>
      </c>
      <c r="G3648" s="84">
        <v>195</v>
      </c>
      <c r="H3648" s="86">
        <f t="shared" si="224"/>
        <v>800792.65500000003</v>
      </c>
      <c r="I3648" s="77">
        <f t="shared" si="225"/>
        <v>18490</v>
      </c>
      <c r="J3648" s="77">
        <f t="shared" si="226"/>
        <v>410662.9</v>
      </c>
      <c r="K3648" s="77">
        <f t="shared" si="227"/>
        <v>0</v>
      </c>
    </row>
    <row r="3649" spans="1:11" s="77" customFormat="1">
      <c r="A3649" s="82">
        <v>2016</v>
      </c>
      <c r="B3649" s="82">
        <v>1374</v>
      </c>
      <c r="C3649" s="83" t="s">
        <v>503</v>
      </c>
      <c r="D3649" s="83" t="s">
        <v>504</v>
      </c>
      <c r="E3649" s="84">
        <v>15908</v>
      </c>
      <c r="F3649" s="85">
        <v>22.738</v>
      </c>
      <c r="G3649" s="84">
        <v>196.1</v>
      </c>
      <c r="H3649" s="86">
        <f t="shared" si="224"/>
        <v>709325.27994399995</v>
      </c>
      <c r="I3649" s="77">
        <f t="shared" si="225"/>
        <v>15908</v>
      </c>
      <c r="J3649" s="77">
        <f t="shared" si="226"/>
        <v>361716.10399999999</v>
      </c>
      <c r="K3649" s="77">
        <f t="shared" si="227"/>
        <v>0</v>
      </c>
    </row>
    <row r="3650" spans="1:11" s="77" customFormat="1">
      <c r="A3650" s="82">
        <v>2016</v>
      </c>
      <c r="B3650" s="82">
        <v>1374</v>
      </c>
      <c r="C3650" s="83" t="s">
        <v>503</v>
      </c>
      <c r="D3650" s="83" t="s">
        <v>504</v>
      </c>
      <c r="E3650" s="84">
        <v>8726</v>
      </c>
      <c r="F3650" s="85">
        <v>23.564</v>
      </c>
      <c r="G3650" s="84">
        <v>195.5</v>
      </c>
      <c r="H3650" s="86">
        <f t="shared" si="224"/>
        <v>401986.05212000007</v>
      </c>
      <c r="I3650" s="77">
        <f t="shared" si="225"/>
        <v>8726</v>
      </c>
      <c r="J3650" s="77">
        <f t="shared" si="226"/>
        <v>205619.46400000001</v>
      </c>
      <c r="K3650" s="77">
        <f t="shared" si="227"/>
        <v>0</v>
      </c>
    </row>
    <row r="3651" spans="1:11" s="77" customFormat="1">
      <c r="A3651" s="82">
        <v>2016</v>
      </c>
      <c r="B3651" s="82">
        <v>1378</v>
      </c>
      <c r="C3651" s="83" t="s">
        <v>503</v>
      </c>
      <c r="D3651" s="83" t="s">
        <v>504</v>
      </c>
      <c r="E3651" s="84">
        <v>99018</v>
      </c>
      <c r="F3651" s="85">
        <v>23.294</v>
      </c>
      <c r="G3651" s="84">
        <v>225.1</v>
      </c>
      <c r="H3651" s="86">
        <f t="shared" si="224"/>
        <v>5191988.4322919995</v>
      </c>
      <c r="I3651" s="77">
        <f t="shared" si="225"/>
        <v>99018</v>
      </c>
      <c r="J3651" s="77">
        <f t="shared" si="226"/>
        <v>2306525.2919999999</v>
      </c>
      <c r="K3651" s="77">
        <f t="shared" si="227"/>
        <v>0</v>
      </c>
    </row>
    <row r="3652" spans="1:11" s="77" customFormat="1">
      <c r="A3652" s="82">
        <v>2016</v>
      </c>
      <c r="B3652" s="82">
        <v>1378</v>
      </c>
      <c r="C3652" s="83" t="s">
        <v>503</v>
      </c>
      <c r="D3652" s="83" t="s">
        <v>504</v>
      </c>
      <c r="E3652" s="84">
        <v>51147</v>
      </c>
      <c r="F3652" s="85">
        <v>23.641999999999999</v>
      </c>
      <c r="G3652" s="84">
        <v>214.7</v>
      </c>
      <c r="H3652" s="86">
        <f t="shared" si="224"/>
        <v>2596189.7019779999</v>
      </c>
      <c r="I3652" s="77">
        <f t="shared" si="225"/>
        <v>51147</v>
      </c>
      <c r="J3652" s="77">
        <f t="shared" si="226"/>
        <v>1209217.3740000001</v>
      </c>
      <c r="K3652" s="77">
        <f t="shared" si="227"/>
        <v>0</v>
      </c>
    </row>
    <row r="3653" spans="1:11" s="77" customFormat="1">
      <c r="A3653" s="82">
        <v>2016</v>
      </c>
      <c r="B3653" s="82">
        <v>1378</v>
      </c>
      <c r="C3653" s="83" t="s">
        <v>503</v>
      </c>
      <c r="D3653" s="83" t="s">
        <v>504</v>
      </c>
      <c r="E3653" s="84">
        <v>88121</v>
      </c>
      <c r="F3653" s="85">
        <v>23.212</v>
      </c>
      <c r="G3653" s="84">
        <v>265.8</v>
      </c>
      <c r="H3653" s="86">
        <f t="shared" si="224"/>
        <v>5436845.0450159991</v>
      </c>
      <c r="I3653" s="77">
        <f t="shared" si="225"/>
        <v>88121</v>
      </c>
      <c r="J3653" s="77">
        <f t="shared" si="226"/>
        <v>2045464.652</v>
      </c>
      <c r="K3653" s="77">
        <f t="shared" si="227"/>
        <v>0</v>
      </c>
    </row>
    <row r="3654" spans="1:11" s="77" customFormat="1">
      <c r="A3654" s="82">
        <v>2016</v>
      </c>
      <c r="B3654" s="82">
        <v>1378</v>
      </c>
      <c r="C3654" s="83" t="s">
        <v>503</v>
      </c>
      <c r="D3654" s="83" t="s">
        <v>504</v>
      </c>
      <c r="E3654" s="84">
        <v>111527</v>
      </c>
      <c r="F3654" s="85">
        <v>23.571999999999999</v>
      </c>
      <c r="G3654" s="84">
        <v>202.4</v>
      </c>
      <c r="H3654" s="86">
        <f t="shared" si="224"/>
        <v>5320922.8346560001</v>
      </c>
      <c r="I3654" s="77">
        <f t="shared" si="225"/>
        <v>111527</v>
      </c>
      <c r="J3654" s="77">
        <f t="shared" si="226"/>
        <v>2628914.4440000001</v>
      </c>
      <c r="K3654" s="77">
        <f t="shared" si="227"/>
        <v>0</v>
      </c>
    </row>
    <row r="3655" spans="1:11" s="77" customFormat="1">
      <c r="A3655" s="82">
        <v>2016</v>
      </c>
      <c r="B3655" s="82">
        <v>1379</v>
      </c>
      <c r="C3655" s="83" t="s">
        <v>513</v>
      </c>
      <c r="D3655" s="83" t="s">
        <v>504</v>
      </c>
      <c r="E3655" s="84">
        <v>158710</v>
      </c>
      <c r="F3655" s="85">
        <v>17.931999999999999</v>
      </c>
      <c r="G3655" s="84">
        <v>168.9</v>
      </c>
      <c r="H3655" s="86">
        <f t="shared" ref="H3655:H3718" si="228">IF(I3655="","",G3655/100*F3655*E3655)</f>
        <v>4806873.2590799993</v>
      </c>
      <c r="I3655" s="77">
        <f t="shared" ref="I3655:I3718" si="229">IF(OR(G3655=".",F3655=".",E3655="."),"",E3655)</f>
        <v>158710</v>
      </c>
      <c r="J3655" s="77">
        <f t="shared" ref="J3655:J3718" si="230">IF(I3655="","",F3655*I3655)</f>
        <v>2845987.7199999997</v>
      </c>
      <c r="K3655" s="77">
        <f t="shared" ref="K3655:K3718" si="231">IF(C3655="LIG",1,0)</f>
        <v>0</v>
      </c>
    </row>
    <row r="3656" spans="1:11" s="77" customFormat="1">
      <c r="A3656" s="82">
        <v>2016</v>
      </c>
      <c r="B3656" s="82">
        <v>1379</v>
      </c>
      <c r="C3656" s="83" t="s">
        <v>513</v>
      </c>
      <c r="D3656" s="83" t="s">
        <v>504</v>
      </c>
      <c r="E3656" s="84">
        <v>174864</v>
      </c>
      <c r="F3656" s="85">
        <v>17.690000000000001</v>
      </c>
      <c r="G3656" s="84">
        <v>171.4</v>
      </c>
      <c r="H3656" s="86">
        <f t="shared" si="228"/>
        <v>5301991.8902399996</v>
      </c>
      <c r="I3656" s="77">
        <f t="shared" si="229"/>
        <v>174864</v>
      </c>
      <c r="J3656" s="77">
        <f t="shared" si="230"/>
        <v>3093344.16</v>
      </c>
      <c r="K3656" s="77">
        <f t="shared" si="231"/>
        <v>0</v>
      </c>
    </row>
    <row r="3657" spans="1:11" s="77" customFormat="1">
      <c r="A3657" s="82">
        <v>2016</v>
      </c>
      <c r="B3657" s="82">
        <v>1382</v>
      </c>
      <c r="C3657" s="83" t="s">
        <v>503</v>
      </c>
      <c r="D3657" s="83" t="s">
        <v>504</v>
      </c>
      <c r="E3657" s="84">
        <v>22104</v>
      </c>
      <c r="F3657" s="85">
        <v>24.45</v>
      </c>
      <c r="G3657" s="84">
        <v>262.8</v>
      </c>
      <c r="H3657" s="86">
        <f t="shared" si="228"/>
        <v>1420283.6783999999</v>
      </c>
      <c r="I3657" s="77">
        <f t="shared" si="229"/>
        <v>22104</v>
      </c>
      <c r="J3657" s="77">
        <f t="shared" si="230"/>
        <v>540442.79999999993</v>
      </c>
      <c r="K3657" s="77">
        <f t="shared" si="231"/>
        <v>0</v>
      </c>
    </row>
    <row r="3658" spans="1:11" s="77" customFormat="1">
      <c r="A3658" s="82">
        <v>2016</v>
      </c>
      <c r="B3658" s="82">
        <v>1382</v>
      </c>
      <c r="C3658" s="83" t="s">
        <v>503</v>
      </c>
      <c r="D3658" s="83" t="s">
        <v>504</v>
      </c>
      <c r="E3658" s="84">
        <v>22480</v>
      </c>
      <c r="F3658" s="85">
        <v>24.21</v>
      </c>
      <c r="G3658" s="84">
        <v>232.9</v>
      </c>
      <c r="H3658" s="86">
        <f t="shared" si="228"/>
        <v>1267536.8232000002</v>
      </c>
      <c r="I3658" s="77">
        <f t="shared" si="229"/>
        <v>22480</v>
      </c>
      <c r="J3658" s="77">
        <f t="shared" si="230"/>
        <v>544240.80000000005</v>
      </c>
      <c r="K3658" s="77">
        <f t="shared" si="231"/>
        <v>0</v>
      </c>
    </row>
    <row r="3659" spans="1:11" s="77" customFormat="1">
      <c r="A3659" s="82">
        <v>2016</v>
      </c>
      <c r="B3659" s="82">
        <v>1382</v>
      </c>
      <c r="C3659" s="83" t="s">
        <v>503</v>
      </c>
      <c r="D3659" s="83" t="s">
        <v>504</v>
      </c>
      <c r="E3659" s="84">
        <v>8008</v>
      </c>
      <c r="F3659" s="85">
        <v>24.29</v>
      </c>
      <c r="G3659" s="84">
        <v>223.3</v>
      </c>
      <c r="H3659" s="86">
        <f t="shared" si="228"/>
        <v>434350.47655999998</v>
      </c>
      <c r="I3659" s="77">
        <f t="shared" si="229"/>
        <v>8008</v>
      </c>
      <c r="J3659" s="77">
        <f t="shared" si="230"/>
        <v>194514.32</v>
      </c>
      <c r="K3659" s="77">
        <f t="shared" si="231"/>
        <v>0</v>
      </c>
    </row>
    <row r="3660" spans="1:11" s="77" customFormat="1">
      <c r="A3660" s="82">
        <v>2016</v>
      </c>
      <c r="B3660" s="82">
        <v>1384</v>
      </c>
      <c r="C3660" s="83" t="s">
        <v>503</v>
      </c>
      <c r="D3660" s="83" t="s">
        <v>504</v>
      </c>
      <c r="E3660" s="84">
        <v>4021</v>
      </c>
      <c r="F3660" s="85">
        <v>23.49</v>
      </c>
      <c r="G3660" s="84">
        <v>286.2</v>
      </c>
      <c r="H3660" s="86">
        <f t="shared" si="228"/>
        <v>270325.31598000001</v>
      </c>
      <c r="I3660" s="77">
        <f t="shared" si="229"/>
        <v>4021</v>
      </c>
      <c r="J3660" s="77">
        <f t="shared" si="230"/>
        <v>94453.29</v>
      </c>
      <c r="K3660" s="77">
        <f t="shared" si="231"/>
        <v>0</v>
      </c>
    </row>
    <row r="3661" spans="1:11" s="77" customFormat="1">
      <c r="A3661" s="82">
        <v>2016</v>
      </c>
      <c r="B3661" s="82">
        <v>1393</v>
      </c>
      <c r="C3661" s="83" t="s">
        <v>513</v>
      </c>
      <c r="D3661" s="83" t="s">
        <v>504</v>
      </c>
      <c r="E3661" s="84">
        <v>45486</v>
      </c>
      <c r="F3661" s="85">
        <v>17.89</v>
      </c>
      <c r="G3661" s="84">
        <v>242.7</v>
      </c>
      <c r="H3661" s="86">
        <f t="shared" si="228"/>
        <v>1974957.9985799999</v>
      </c>
      <c r="I3661" s="77">
        <f t="shared" si="229"/>
        <v>45486</v>
      </c>
      <c r="J3661" s="77">
        <f t="shared" si="230"/>
        <v>813744.54</v>
      </c>
      <c r="K3661" s="77">
        <f t="shared" si="231"/>
        <v>0</v>
      </c>
    </row>
    <row r="3662" spans="1:11" s="77" customFormat="1">
      <c r="A3662" s="82">
        <v>2016</v>
      </c>
      <c r="B3662" s="82">
        <v>1393</v>
      </c>
      <c r="C3662" s="83" t="s">
        <v>513</v>
      </c>
      <c r="D3662" s="83" t="s">
        <v>504</v>
      </c>
      <c r="E3662" s="84">
        <v>30464</v>
      </c>
      <c r="F3662" s="85">
        <v>16.89</v>
      </c>
      <c r="G3662" s="84">
        <v>241.9</v>
      </c>
      <c r="H3662" s="86">
        <f t="shared" si="228"/>
        <v>1244664.9062399999</v>
      </c>
      <c r="I3662" s="77">
        <f t="shared" si="229"/>
        <v>30464</v>
      </c>
      <c r="J3662" s="77">
        <f t="shared" si="230"/>
        <v>514536.96000000002</v>
      </c>
      <c r="K3662" s="77">
        <f t="shared" si="231"/>
        <v>0</v>
      </c>
    </row>
    <row r="3663" spans="1:11" s="77" customFormat="1">
      <c r="A3663" s="82">
        <v>2016</v>
      </c>
      <c r="B3663" s="82">
        <v>1393</v>
      </c>
      <c r="C3663" s="83" t="s">
        <v>513</v>
      </c>
      <c r="D3663" s="83" t="s">
        <v>504</v>
      </c>
      <c r="E3663" s="84">
        <v>30307</v>
      </c>
      <c r="F3663" s="85">
        <v>16.829999999999998</v>
      </c>
      <c r="G3663" s="84">
        <v>237.5</v>
      </c>
      <c r="H3663" s="86">
        <f t="shared" si="228"/>
        <v>1211408.6737499998</v>
      </c>
      <c r="I3663" s="77">
        <f t="shared" si="229"/>
        <v>30307</v>
      </c>
      <c r="J3663" s="77">
        <f t="shared" si="230"/>
        <v>510066.80999999994</v>
      </c>
      <c r="K3663" s="77">
        <f t="shared" si="231"/>
        <v>0</v>
      </c>
    </row>
    <row r="3664" spans="1:11" s="77" customFormat="1">
      <c r="A3664" s="82">
        <v>2016</v>
      </c>
      <c r="B3664" s="82">
        <v>1554</v>
      </c>
      <c r="C3664" s="83" t="s">
        <v>503</v>
      </c>
      <c r="D3664" s="83" t="s">
        <v>504</v>
      </c>
      <c r="E3664" s="84">
        <v>11616</v>
      </c>
      <c r="F3664" s="85">
        <v>24.533999999999999</v>
      </c>
      <c r="G3664" s="84" t="s">
        <v>514</v>
      </c>
      <c r="H3664" s="86" t="str">
        <f t="shared" si="228"/>
        <v/>
      </c>
      <c r="I3664" s="77" t="str">
        <f t="shared" si="229"/>
        <v/>
      </c>
      <c r="J3664" s="77" t="str">
        <f t="shared" si="230"/>
        <v/>
      </c>
      <c r="K3664" s="77">
        <f t="shared" si="231"/>
        <v>0</v>
      </c>
    </row>
    <row r="3665" spans="1:11" s="77" customFormat="1">
      <c r="A3665" s="82">
        <v>2016</v>
      </c>
      <c r="B3665" s="82">
        <v>1554</v>
      </c>
      <c r="C3665" s="83" t="s">
        <v>503</v>
      </c>
      <c r="D3665" s="83" t="s">
        <v>504</v>
      </c>
      <c r="E3665" s="84">
        <v>23379</v>
      </c>
      <c r="F3665" s="85">
        <v>24.260999999999999</v>
      </c>
      <c r="G3665" s="84" t="s">
        <v>514</v>
      </c>
      <c r="H3665" s="86" t="str">
        <f t="shared" si="228"/>
        <v/>
      </c>
      <c r="I3665" s="77" t="str">
        <f t="shared" si="229"/>
        <v/>
      </c>
      <c r="J3665" s="77" t="str">
        <f t="shared" si="230"/>
        <v/>
      </c>
      <c r="K3665" s="77">
        <f t="shared" si="231"/>
        <v>0</v>
      </c>
    </row>
    <row r="3666" spans="1:11" s="77" customFormat="1">
      <c r="A3666" s="82">
        <v>2016</v>
      </c>
      <c r="B3666" s="82">
        <v>1572</v>
      </c>
      <c r="C3666" s="83" t="s">
        <v>503</v>
      </c>
      <c r="D3666" s="83" t="s">
        <v>504</v>
      </c>
      <c r="E3666" s="84">
        <v>13094</v>
      </c>
      <c r="F3666" s="85">
        <v>26.35</v>
      </c>
      <c r="G3666" s="84" t="s">
        <v>514</v>
      </c>
      <c r="H3666" s="86" t="str">
        <f t="shared" si="228"/>
        <v/>
      </c>
      <c r="I3666" s="77" t="str">
        <f t="shared" si="229"/>
        <v/>
      </c>
      <c r="J3666" s="77" t="str">
        <f t="shared" si="230"/>
        <v/>
      </c>
      <c r="K3666" s="77">
        <f t="shared" si="231"/>
        <v>0</v>
      </c>
    </row>
    <row r="3667" spans="1:11" s="77" customFormat="1">
      <c r="A3667" s="82">
        <v>2016</v>
      </c>
      <c r="B3667" s="82">
        <v>1572</v>
      </c>
      <c r="C3667" s="83" t="s">
        <v>503</v>
      </c>
      <c r="D3667" s="83" t="s">
        <v>504</v>
      </c>
      <c r="E3667" s="84">
        <v>26984</v>
      </c>
      <c r="F3667" s="85">
        <v>25.83</v>
      </c>
      <c r="G3667" s="84" t="s">
        <v>514</v>
      </c>
      <c r="H3667" s="86" t="str">
        <f t="shared" si="228"/>
        <v/>
      </c>
      <c r="I3667" s="77" t="str">
        <f t="shared" si="229"/>
        <v/>
      </c>
      <c r="J3667" s="77" t="str">
        <f t="shared" si="230"/>
        <v/>
      </c>
      <c r="K3667" s="77">
        <f t="shared" si="231"/>
        <v>0</v>
      </c>
    </row>
    <row r="3668" spans="1:11" s="77" customFormat="1">
      <c r="A3668" s="82">
        <v>2016</v>
      </c>
      <c r="B3668" s="82">
        <v>1573</v>
      </c>
      <c r="C3668" s="83" t="s">
        <v>503</v>
      </c>
      <c r="D3668" s="83" t="s">
        <v>504</v>
      </c>
      <c r="E3668" s="84">
        <v>28180</v>
      </c>
      <c r="F3668" s="85">
        <v>26.11</v>
      </c>
      <c r="G3668" s="84" t="s">
        <v>514</v>
      </c>
      <c r="H3668" s="86" t="str">
        <f t="shared" si="228"/>
        <v/>
      </c>
      <c r="I3668" s="77" t="str">
        <f t="shared" si="229"/>
        <v/>
      </c>
      <c r="J3668" s="77" t="str">
        <f t="shared" si="230"/>
        <v/>
      </c>
      <c r="K3668" s="77">
        <f t="shared" si="231"/>
        <v>0</v>
      </c>
    </row>
    <row r="3669" spans="1:11" s="77" customFormat="1">
      <c r="A3669" s="82">
        <v>2016</v>
      </c>
      <c r="B3669" s="82">
        <v>1573</v>
      </c>
      <c r="C3669" s="83" t="s">
        <v>503</v>
      </c>
      <c r="D3669" s="83" t="s">
        <v>504</v>
      </c>
      <c r="E3669" s="84">
        <v>17951</v>
      </c>
      <c r="F3669" s="85">
        <v>25.32</v>
      </c>
      <c r="G3669" s="84" t="s">
        <v>514</v>
      </c>
      <c r="H3669" s="86" t="str">
        <f t="shared" si="228"/>
        <v/>
      </c>
      <c r="I3669" s="77" t="str">
        <f t="shared" si="229"/>
        <v/>
      </c>
      <c r="J3669" s="77" t="str">
        <f t="shared" si="230"/>
        <v/>
      </c>
      <c r="K3669" s="77">
        <f t="shared" si="231"/>
        <v>0</v>
      </c>
    </row>
    <row r="3670" spans="1:11" s="77" customFormat="1">
      <c r="A3670" s="82">
        <v>2016</v>
      </c>
      <c r="B3670" s="82">
        <v>1573</v>
      </c>
      <c r="C3670" s="83" t="s">
        <v>503</v>
      </c>
      <c r="D3670" s="83" t="s">
        <v>504</v>
      </c>
      <c r="E3670" s="84">
        <v>56653</v>
      </c>
      <c r="F3670" s="85">
        <v>26</v>
      </c>
      <c r="G3670" s="84" t="s">
        <v>514</v>
      </c>
      <c r="H3670" s="86" t="str">
        <f t="shared" si="228"/>
        <v/>
      </c>
      <c r="I3670" s="77" t="str">
        <f t="shared" si="229"/>
        <v/>
      </c>
      <c r="J3670" s="77" t="str">
        <f t="shared" si="230"/>
        <v/>
      </c>
      <c r="K3670" s="77">
        <f t="shared" si="231"/>
        <v>0</v>
      </c>
    </row>
    <row r="3671" spans="1:11" s="77" customFormat="1">
      <c r="A3671" s="82">
        <v>2016</v>
      </c>
      <c r="B3671" s="82">
        <v>1702</v>
      </c>
      <c r="C3671" s="83" t="s">
        <v>513</v>
      </c>
      <c r="D3671" s="83" t="s">
        <v>504</v>
      </c>
      <c r="E3671" s="84">
        <v>79754</v>
      </c>
      <c r="F3671" s="85">
        <v>17.623999999999999</v>
      </c>
      <c r="G3671" s="84">
        <v>189.4</v>
      </c>
      <c r="H3671" s="86">
        <f t="shared" si="228"/>
        <v>2662177.0354239997</v>
      </c>
      <c r="I3671" s="77">
        <f t="shared" si="229"/>
        <v>79754</v>
      </c>
      <c r="J3671" s="77">
        <f t="shared" si="230"/>
        <v>1405584.4959999998</v>
      </c>
      <c r="K3671" s="77">
        <f t="shared" si="231"/>
        <v>0</v>
      </c>
    </row>
    <row r="3672" spans="1:11" s="77" customFormat="1">
      <c r="A3672" s="82">
        <v>2016</v>
      </c>
      <c r="B3672" s="82">
        <v>1702</v>
      </c>
      <c r="C3672" s="83" t="s">
        <v>513</v>
      </c>
      <c r="D3672" s="83" t="s">
        <v>504</v>
      </c>
      <c r="E3672" s="84">
        <v>15807</v>
      </c>
      <c r="F3672" s="85">
        <v>17.803999999999998</v>
      </c>
      <c r="G3672" s="84">
        <v>178.4</v>
      </c>
      <c r="H3672" s="86">
        <f t="shared" si="228"/>
        <v>502067.24515199999</v>
      </c>
      <c r="I3672" s="77">
        <f t="shared" si="229"/>
        <v>15807</v>
      </c>
      <c r="J3672" s="77">
        <f t="shared" si="230"/>
        <v>281427.82799999998</v>
      </c>
      <c r="K3672" s="77">
        <f t="shared" si="231"/>
        <v>0</v>
      </c>
    </row>
    <row r="3673" spans="1:11" s="77" customFormat="1">
      <c r="A3673" s="82">
        <v>2016</v>
      </c>
      <c r="B3673" s="82">
        <v>1702</v>
      </c>
      <c r="C3673" s="83" t="s">
        <v>513</v>
      </c>
      <c r="D3673" s="83" t="s">
        <v>504</v>
      </c>
      <c r="E3673" s="84">
        <v>15846</v>
      </c>
      <c r="F3673" s="85">
        <v>17.59</v>
      </c>
      <c r="G3673" s="84">
        <v>184.8</v>
      </c>
      <c r="H3673" s="86">
        <f t="shared" si="228"/>
        <v>515095.14672000002</v>
      </c>
      <c r="I3673" s="77">
        <f t="shared" si="229"/>
        <v>15846</v>
      </c>
      <c r="J3673" s="77">
        <f t="shared" si="230"/>
        <v>278731.14</v>
      </c>
      <c r="K3673" s="77">
        <f t="shared" si="231"/>
        <v>0</v>
      </c>
    </row>
    <row r="3674" spans="1:11" s="77" customFormat="1">
      <c r="A3674" s="82">
        <v>2016</v>
      </c>
      <c r="B3674" s="82">
        <v>1702</v>
      </c>
      <c r="C3674" s="83" t="s">
        <v>513</v>
      </c>
      <c r="D3674" s="83" t="s">
        <v>504</v>
      </c>
      <c r="E3674" s="84">
        <v>15931</v>
      </c>
      <c r="F3674" s="85">
        <v>17.495999999999999</v>
      </c>
      <c r="G3674" s="84">
        <v>206.4</v>
      </c>
      <c r="H3674" s="86">
        <f t="shared" si="228"/>
        <v>575296.19366400002</v>
      </c>
      <c r="I3674" s="77">
        <f t="shared" si="229"/>
        <v>15931</v>
      </c>
      <c r="J3674" s="77">
        <f t="shared" si="230"/>
        <v>278728.77599999995</v>
      </c>
      <c r="K3674" s="77">
        <f t="shared" si="231"/>
        <v>0</v>
      </c>
    </row>
    <row r="3675" spans="1:11" s="77" customFormat="1">
      <c r="A3675" s="82">
        <v>2016</v>
      </c>
      <c r="B3675" s="82">
        <v>1702</v>
      </c>
      <c r="C3675" s="83" t="s">
        <v>513</v>
      </c>
      <c r="D3675" s="83" t="s">
        <v>504</v>
      </c>
      <c r="E3675" s="84">
        <v>15851</v>
      </c>
      <c r="F3675" s="85">
        <v>17.885999999999999</v>
      </c>
      <c r="G3675" s="84">
        <v>204.2</v>
      </c>
      <c r="H3675" s="86">
        <f t="shared" si="228"/>
        <v>578929.43341199995</v>
      </c>
      <c r="I3675" s="77">
        <f t="shared" si="229"/>
        <v>15851</v>
      </c>
      <c r="J3675" s="77">
        <f t="shared" si="230"/>
        <v>283510.98599999998</v>
      </c>
      <c r="K3675" s="77">
        <f t="shared" si="231"/>
        <v>0</v>
      </c>
    </row>
    <row r="3676" spans="1:11" s="77" customFormat="1">
      <c r="A3676" s="82">
        <v>2016</v>
      </c>
      <c r="B3676" s="82">
        <v>1710</v>
      </c>
      <c r="C3676" s="83" t="s">
        <v>513</v>
      </c>
      <c r="D3676" s="83" t="s">
        <v>504</v>
      </c>
      <c r="E3676" s="84">
        <v>79354</v>
      </c>
      <c r="F3676" s="85">
        <v>17.579999999999998</v>
      </c>
      <c r="G3676" s="84">
        <v>214.5</v>
      </c>
      <c r="H3676" s="86">
        <f t="shared" si="228"/>
        <v>2992367.9213999999</v>
      </c>
      <c r="I3676" s="77">
        <f t="shared" si="229"/>
        <v>79354</v>
      </c>
      <c r="J3676" s="77">
        <f t="shared" si="230"/>
        <v>1395043.3199999998</v>
      </c>
      <c r="K3676" s="77">
        <f t="shared" si="231"/>
        <v>0</v>
      </c>
    </row>
    <row r="3677" spans="1:11" s="77" customFormat="1">
      <c r="A3677" s="82">
        <v>2016</v>
      </c>
      <c r="B3677" s="82">
        <v>1710</v>
      </c>
      <c r="C3677" s="83" t="s">
        <v>513</v>
      </c>
      <c r="D3677" s="83" t="s">
        <v>504</v>
      </c>
      <c r="E3677" s="84">
        <v>47681</v>
      </c>
      <c r="F3677" s="85">
        <v>17.888999999999999</v>
      </c>
      <c r="G3677" s="84">
        <v>206</v>
      </c>
      <c r="H3677" s="86">
        <f t="shared" si="228"/>
        <v>1757108.74254</v>
      </c>
      <c r="I3677" s="77">
        <f t="shared" si="229"/>
        <v>47681</v>
      </c>
      <c r="J3677" s="77">
        <f t="shared" si="230"/>
        <v>852965.40899999999</v>
      </c>
      <c r="K3677" s="77">
        <f t="shared" si="231"/>
        <v>0</v>
      </c>
    </row>
    <row r="3678" spans="1:11" s="77" customFormat="1">
      <c r="A3678" s="82">
        <v>2016</v>
      </c>
      <c r="B3678" s="82">
        <v>1710</v>
      </c>
      <c r="C3678" s="83" t="s">
        <v>513</v>
      </c>
      <c r="D3678" s="83" t="s">
        <v>504</v>
      </c>
      <c r="E3678" s="84">
        <v>47597</v>
      </c>
      <c r="F3678" s="85">
        <v>17.684999999999999</v>
      </c>
      <c r="G3678" s="84">
        <v>222.8</v>
      </c>
      <c r="H3678" s="86">
        <f t="shared" si="228"/>
        <v>1875425.56146</v>
      </c>
      <c r="I3678" s="77">
        <f t="shared" si="229"/>
        <v>47597</v>
      </c>
      <c r="J3678" s="77">
        <f t="shared" si="230"/>
        <v>841752.94499999995</v>
      </c>
      <c r="K3678" s="77">
        <f t="shared" si="231"/>
        <v>0</v>
      </c>
    </row>
    <row r="3679" spans="1:11" s="77" customFormat="1">
      <c r="A3679" s="82">
        <v>2016</v>
      </c>
      <c r="B3679" s="82">
        <v>1710</v>
      </c>
      <c r="C3679" s="83" t="s">
        <v>513</v>
      </c>
      <c r="D3679" s="83" t="s">
        <v>504</v>
      </c>
      <c r="E3679" s="84">
        <v>31794</v>
      </c>
      <c r="F3679" s="85">
        <v>17.844999999999999</v>
      </c>
      <c r="G3679" s="84">
        <v>221.1</v>
      </c>
      <c r="H3679" s="86">
        <f t="shared" si="228"/>
        <v>1254441.6492299999</v>
      </c>
      <c r="I3679" s="77">
        <f t="shared" si="229"/>
        <v>31794</v>
      </c>
      <c r="J3679" s="77">
        <f t="shared" si="230"/>
        <v>567363.92999999993</v>
      </c>
      <c r="K3679" s="77">
        <f t="shared" si="231"/>
        <v>0</v>
      </c>
    </row>
    <row r="3680" spans="1:11" s="77" customFormat="1">
      <c r="A3680" s="82">
        <v>2016</v>
      </c>
      <c r="B3680" s="82">
        <v>1710</v>
      </c>
      <c r="C3680" s="83" t="s">
        <v>513</v>
      </c>
      <c r="D3680" s="83" t="s">
        <v>504</v>
      </c>
      <c r="E3680" s="84">
        <v>31777</v>
      </c>
      <c r="F3680" s="85">
        <v>17.863</v>
      </c>
      <c r="G3680" s="84">
        <v>233</v>
      </c>
      <c r="H3680" s="86">
        <f t="shared" si="228"/>
        <v>1322583.8438299999</v>
      </c>
      <c r="I3680" s="77">
        <f t="shared" si="229"/>
        <v>31777</v>
      </c>
      <c r="J3680" s="77">
        <f t="shared" si="230"/>
        <v>567632.55099999998</v>
      </c>
      <c r="K3680" s="77">
        <f t="shared" si="231"/>
        <v>0</v>
      </c>
    </row>
    <row r="3681" spans="1:11" s="77" customFormat="1">
      <c r="A3681" s="82">
        <v>2016</v>
      </c>
      <c r="B3681" s="82">
        <v>1710</v>
      </c>
      <c r="C3681" s="83" t="s">
        <v>513</v>
      </c>
      <c r="D3681" s="83" t="s">
        <v>504</v>
      </c>
      <c r="E3681" s="84">
        <v>31728</v>
      </c>
      <c r="F3681" s="85">
        <v>17.814</v>
      </c>
      <c r="G3681" s="84">
        <v>206.2</v>
      </c>
      <c r="H3681" s="86">
        <f t="shared" si="228"/>
        <v>1165447.744704</v>
      </c>
      <c r="I3681" s="77">
        <f t="shared" si="229"/>
        <v>31728</v>
      </c>
      <c r="J3681" s="77">
        <f t="shared" si="230"/>
        <v>565202.59199999995</v>
      </c>
      <c r="K3681" s="77">
        <f t="shared" si="231"/>
        <v>0</v>
      </c>
    </row>
    <row r="3682" spans="1:11" s="77" customFormat="1">
      <c r="A3682" s="82">
        <v>2016</v>
      </c>
      <c r="B3682" s="82">
        <v>1710</v>
      </c>
      <c r="C3682" s="83" t="s">
        <v>513</v>
      </c>
      <c r="D3682" s="83" t="s">
        <v>504</v>
      </c>
      <c r="E3682" s="84">
        <v>15960</v>
      </c>
      <c r="F3682" s="85">
        <v>17.547999999999998</v>
      </c>
      <c r="G3682" s="84">
        <v>220</v>
      </c>
      <c r="H3682" s="86">
        <f t="shared" si="228"/>
        <v>616145.37600000005</v>
      </c>
      <c r="I3682" s="77">
        <f t="shared" si="229"/>
        <v>15960</v>
      </c>
      <c r="J3682" s="77">
        <f t="shared" si="230"/>
        <v>280066.07999999996</v>
      </c>
      <c r="K3682" s="77">
        <f t="shared" si="231"/>
        <v>0</v>
      </c>
    </row>
    <row r="3683" spans="1:11" s="77" customFormat="1">
      <c r="A3683" s="82">
        <v>2016</v>
      </c>
      <c r="B3683" s="82">
        <v>1710</v>
      </c>
      <c r="C3683" s="83" t="s">
        <v>513</v>
      </c>
      <c r="D3683" s="83" t="s">
        <v>504</v>
      </c>
      <c r="E3683" s="84">
        <v>15859</v>
      </c>
      <c r="F3683" s="85">
        <v>17.565999999999999</v>
      </c>
      <c r="G3683" s="84">
        <v>234.5</v>
      </c>
      <c r="H3683" s="86">
        <f t="shared" si="228"/>
        <v>653268.20993000001</v>
      </c>
      <c r="I3683" s="77">
        <f t="shared" si="229"/>
        <v>15859</v>
      </c>
      <c r="J3683" s="77">
        <f t="shared" si="230"/>
        <v>278579.19399999996</v>
      </c>
      <c r="K3683" s="77">
        <f t="shared" si="231"/>
        <v>0</v>
      </c>
    </row>
    <row r="3684" spans="1:11" s="77" customFormat="1">
      <c r="A3684" s="82">
        <v>2016</v>
      </c>
      <c r="B3684" s="82">
        <v>1733</v>
      </c>
      <c r="C3684" s="83" t="s">
        <v>503</v>
      </c>
      <c r="D3684" s="83" t="s">
        <v>504</v>
      </c>
      <c r="E3684" s="84">
        <v>15426</v>
      </c>
      <c r="F3684" s="85">
        <v>25.9</v>
      </c>
      <c r="G3684" s="84">
        <v>246.4</v>
      </c>
      <c r="H3684" s="86">
        <f t="shared" si="228"/>
        <v>984450.29759999993</v>
      </c>
      <c r="I3684" s="77">
        <f t="shared" si="229"/>
        <v>15426</v>
      </c>
      <c r="J3684" s="77">
        <f t="shared" si="230"/>
        <v>399533.39999999997</v>
      </c>
      <c r="K3684" s="77">
        <f t="shared" si="231"/>
        <v>0</v>
      </c>
    </row>
    <row r="3685" spans="1:11" s="77" customFormat="1">
      <c r="A3685" s="82">
        <v>2016</v>
      </c>
      <c r="B3685" s="82">
        <v>1733</v>
      </c>
      <c r="C3685" s="83" t="s">
        <v>503</v>
      </c>
      <c r="D3685" s="83" t="s">
        <v>504</v>
      </c>
      <c r="E3685" s="84">
        <v>20284</v>
      </c>
      <c r="F3685" s="85">
        <v>26.134</v>
      </c>
      <c r="G3685" s="84">
        <v>324.3</v>
      </c>
      <c r="H3685" s="86">
        <f t="shared" si="228"/>
        <v>1719120.9676080002</v>
      </c>
      <c r="I3685" s="77">
        <f t="shared" si="229"/>
        <v>20284</v>
      </c>
      <c r="J3685" s="77">
        <f t="shared" si="230"/>
        <v>530102.05599999998</v>
      </c>
      <c r="K3685" s="77">
        <f t="shared" si="231"/>
        <v>0</v>
      </c>
    </row>
    <row r="3686" spans="1:11" s="77" customFormat="1">
      <c r="A3686" s="82">
        <v>2016</v>
      </c>
      <c r="B3686" s="82">
        <v>1733</v>
      </c>
      <c r="C3686" s="83" t="s">
        <v>513</v>
      </c>
      <c r="D3686" s="83" t="s">
        <v>504</v>
      </c>
      <c r="E3686" s="84">
        <v>14899</v>
      </c>
      <c r="F3686" s="85">
        <v>17.48</v>
      </c>
      <c r="G3686" s="84">
        <v>234.6</v>
      </c>
      <c r="H3686" s="86">
        <f t="shared" si="228"/>
        <v>610979.38392000005</v>
      </c>
      <c r="I3686" s="77">
        <f t="shared" si="229"/>
        <v>14899</v>
      </c>
      <c r="J3686" s="77">
        <f t="shared" si="230"/>
        <v>260434.52000000002</v>
      </c>
      <c r="K3686" s="77">
        <f t="shared" si="231"/>
        <v>0</v>
      </c>
    </row>
    <row r="3687" spans="1:11" s="77" customFormat="1">
      <c r="A3687" s="82">
        <v>2016</v>
      </c>
      <c r="B3687" s="82">
        <v>1733</v>
      </c>
      <c r="C3687" s="83" t="s">
        <v>513</v>
      </c>
      <c r="D3687" s="83" t="s">
        <v>504</v>
      </c>
      <c r="E3687" s="84">
        <v>15815</v>
      </c>
      <c r="F3687" s="85">
        <v>17.5</v>
      </c>
      <c r="G3687" s="84">
        <v>219.8</v>
      </c>
      <c r="H3687" s="86">
        <f t="shared" si="228"/>
        <v>608323.97499999998</v>
      </c>
      <c r="I3687" s="77">
        <f t="shared" si="229"/>
        <v>15815</v>
      </c>
      <c r="J3687" s="77">
        <f t="shared" si="230"/>
        <v>276762.5</v>
      </c>
      <c r="K3687" s="77">
        <f t="shared" si="231"/>
        <v>0</v>
      </c>
    </row>
    <row r="3688" spans="1:11" s="77" customFormat="1">
      <c r="A3688" s="82">
        <v>2016</v>
      </c>
      <c r="B3688" s="82">
        <v>1733</v>
      </c>
      <c r="C3688" s="83" t="s">
        <v>513</v>
      </c>
      <c r="D3688" s="83" t="s">
        <v>504</v>
      </c>
      <c r="E3688" s="84">
        <v>30636</v>
      </c>
      <c r="F3688" s="85">
        <v>17.899999999999999</v>
      </c>
      <c r="G3688" s="84">
        <v>200.8</v>
      </c>
      <c r="H3688" s="86">
        <f t="shared" si="228"/>
        <v>1101155.8751999999</v>
      </c>
      <c r="I3688" s="77">
        <f t="shared" si="229"/>
        <v>30636</v>
      </c>
      <c r="J3688" s="77">
        <f t="shared" si="230"/>
        <v>548384.39999999991</v>
      </c>
      <c r="K3688" s="77">
        <f t="shared" si="231"/>
        <v>0</v>
      </c>
    </row>
    <row r="3689" spans="1:11" s="77" customFormat="1">
      <c r="A3689" s="82">
        <v>2016</v>
      </c>
      <c r="B3689" s="82">
        <v>1733</v>
      </c>
      <c r="C3689" s="83" t="s">
        <v>513</v>
      </c>
      <c r="D3689" s="83" t="s">
        <v>504</v>
      </c>
      <c r="E3689" s="84">
        <v>31482</v>
      </c>
      <c r="F3689" s="85">
        <v>17.899999999999999</v>
      </c>
      <c r="G3689" s="84">
        <v>200.8</v>
      </c>
      <c r="H3689" s="86">
        <f t="shared" si="228"/>
        <v>1131563.8223999999</v>
      </c>
      <c r="I3689" s="77">
        <f t="shared" si="229"/>
        <v>31482</v>
      </c>
      <c r="J3689" s="77">
        <f t="shared" si="230"/>
        <v>563527.79999999993</v>
      </c>
      <c r="K3689" s="77">
        <f t="shared" si="231"/>
        <v>0</v>
      </c>
    </row>
    <row r="3690" spans="1:11" s="77" customFormat="1">
      <c r="A3690" s="82">
        <v>2016</v>
      </c>
      <c r="B3690" s="82">
        <v>1733</v>
      </c>
      <c r="C3690" s="83" t="s">
        <v>513</v>
      </c>
      <c r="D3690" s="83" t="s">
        <v>504</v>
      </c>
      <c r="E3690" s="84">
        <v>48356</v>
      </c>
      <c r="F3690" s="85">
        <v>18</v>
      </c>
      <c r="G3690" s="84">
        <v>198.6</v>
      </c>
      <c r="H3690" s="86">
        <f t="shared" si="228"/>
        <v>1728630.2879999999</v>
      </c>
      <c r="I3690" s="77">
        <f t="shared" si="229"/>
        <v>48356</v>
      </c>
      <c r="J3690" s="77">
        <f t="shared" si="230"/>
        <v>870408</v>
      </c>
      <c r="K3690" s="77">
        <f t="shared" si="231"/>
        <v>0</v>
      </c>
    </row>
    <row r="3691" spans="1:11" s="77" customFormat="1">
      <c r="A3691" s="82">
        <v>2016</v>
      </c>
      <c r="B3691" s="82">
        <v>1733</v>
      </c>
      <c r="C3691" s="83" t="s">
        <v>513</v>
      </c>
      <c r="D3691" s="83" t="s">
        <v>504</v>
      </c>
      <c r="E3691" s="84">
        <v>79152</v>
      </c>
      <c r="F3691" s="85">
        <v>17.635999999999999</v>
      </c>
      <c r="G3691" s="84">
        <v>222.8</v>
      </c>
      <c r="H3691" s="86">
        <f t="shared" si="228"/>
        <v>3110120.169216</v>
      </c>
      <c r="I3691" s="77">
        <f t="shared" si="229"/>
        <v>79152</v>
      </c>
      <c r="J3691" s="77">
        <f t="shared" si="230"/>
        <v>1395924.672</v>
      </c>
      <c r="K3691" s="77">
        <f t="shared" si="231"/>
        <v>0</v>
      </c>
    </row>
    <row r="3692" spans="1:11" s="77" customFormat="1">
      <c r="A3692" s="82">
        <v>2016</v>
      </c>
      <c r="B3692" s="82">
        <v>1733</v>
      </c>
      <c r="C3692" s="83" t="s">
        <v>513</v>
      </c>
      <c r="D3692" s="83" t="s">
        <v>504</v>
      </c>
      <c r="E3692" s="84">
        <v>89765</v>
      </c>
      <c r="F3692" s="85">
        <v>17.724</v>
      </c>
      <c r="G3692" s="84">
        <v>231.1</v>
      </c>
      <c r="H3692" s="86">
        <f t="shared" si="228"/>
        <v>3676789.1214600001</v>
      </c>
      <c r="I3692" s="77">
        <f t="shared" si="229"/>
        <v>89765</v>
      </c>
      <c r="J3692" s="77">
        <f t="shared" si="230"/>
        <v>1590994.86</v>
      </c>
      <c r="K3692" s="77">
        <f t="shared" si="231"/>
        <v>0</v>
      </c>
    </row>
    <row r="3693" spans="1:11" s="77" customFormat="1">
      <c r="A3693" s="82">
        <v>2016</v>
      </c>
      <c r="B3693" s="82">
        <v>1733</v>
      </c>
      <c r="C3693" s="83" t="s">
        <v>513</v>
      </c>
      <c r="D3693" s="83" t="s">
        <v>504</v>
      </c>
      <c r="E3693" s="84">
        <v>92108</v>
      </c>
      <c r="F3693" s="85">
        <v>17.795000000000002</v>
      </c>
      <c r="G3693" s="84">
        <v>225</v>
      </c>
      <c r="H3693" s="86">
        <f t="shared" si="228"/>
        <v>3687889.1850000005</v>
      </c>
      <c r="I3693" s="77">
        <f t="shared" si="229"/>
        <v>92108</v>
      </c>
      <c r="J3693" s="77">
        <f t="shared" si="230"/>
        <v>1639061.86</v>
      </c>
      <c r="K3693" s="77">
        <f t="shared" si="231"/>
        <v>0</v>
      </c>
    </row>
    <row r="3694" spans="1:11" s="77" customFormat="1">
      <c r="A3694" s="82">
        <v>2016</v>
      </c>
      <c r="B3694" s="82">
        <v>1733</v>
      </c>
      <c r="C3694" s="83" t="s">
        <v>513</v>
      </c>
      <c r="D3694" s="83" t="s">
        <v>504</v>
      </c>
      <c r="E3694" s="84">
        <v>91999</v>
      </c>
      <c r="F3694" s="85">
        <v>17.529</v>
      </c>
      <c r="G3694" s="84">
        <v>224.9</v>
      </c>
      <c r="H3694" s="86">
        <f t="shared" si="228"/>
        <v>3626850.9092790005</v>
      </c>
      <c r="I3694" s="77">
        <f t="shared" si="229"/>
        <v>91999</v>
      </c>
      <c r="J3694" s="77">
        <f t="shared" si="230"/>
        <v>1612650.4709999999</v>
      </c>
      <c r="K3694" s="77">
        <f t="shared" si="231"/>
        <v>0</v>
      </c>
    </row>
    <row r="3695" spans="1:11" s="77" customFormat="1">
      <c r="A3695" s="82">
        <v>2016</v>
      </c>
      <c r="B3695" s="82">
        <v>1733</v>
      </c>
      <c r="C3695" s="83" t="s">
        <v>503</v>
      </c>
      <c r="D3695" s="83" t="s">
        <v>504</v>
      </c>
      <c r="E3695" s="84">
        <v>21388</v>
      </c>
      <c r="F3695" s="85">
        <v>25.837</v>
      </c>
      <c r="G3695" s="84">
        <v>282.2</v>
      </c>
      <c r="H3695" s="86">
        <f t="shared" si="228"/>
        <v>1559442.1554320001</v>
      </c>
      <c r="I3695" s="77">
        <f t="shared" si="229"/>
        <v>21388</v>
      </c>
      <c r="J3695" s="77">
        <f t="shared" si="230"/>
        <v>552601.75600000005</v>
      </c>
      <c r="K3695" s="77">
        <f t="shared" si="231"/>
        <v>0</v>
      </c>
    </row>
    <row r="3696" spans="1:11" s="77" customFormat="1">
      <c r="A3696" s="82">
        <v>2016</v>
      </c>
      <c r="B3696" s="82">
        <v>1733</v>
      </c>
      <c r="C3696" s="83" t="s">
        <v>513</v>
      </c>
      <c r="D3696" s="83" t="s">
        <v>504</v>
      </c>
      <c r="E3696" s="84">
        <v>68790</v>
      </c>
      <c r="F3696" s="85">
        <v>17.815999999999999</v>
      </c>
      <c r="G3696" s="84">
        <v>233.2</v>
      </c>
      <c r="H3696" s="86">
        <f t="shared" si="228"/>
        <v>2858012.0764799993</v>
      </c>
      <c r="I3696" s="77">
        <f t="shared" si="229"/>
        <v>68790</v>
      </c>
      <c r="J3696" s="77">
        <f t="shared" si="230"/>
        <v>1225562.6399999999</v>
      </c>
      <c r="K3696" s="77">
        <f t="shared" si="231"/>
        <v>0</v>
      </c>
    </row>
    <row r="3697" spans="1:11" s="77" customFormat="1">
      <c r="A3697" s="82">
        <v>2016</v>
      </c>
      <c r="B3697" s="82">
        <v>1745</v>
      </c>
      <c r="C3697" s="83" t="s">
        <v>503</v>
      </c>
      <c r="D3697" s="83" t="s">
        <v>504</v>
      </c>
      <c r="E3697" s="84">
        <v>41368</v>
      </c>
      <c r="F3697" s="85">
        <v>26.059000000000001</v>
      </c>
      <c r="G3697" s="84">
        <v>296.60000000000002</v>
      </c>
      <c r="H3697" s="86">
        <f t="shared" si="228"/>
        <v>3197373.8397920006</v>
      </c>
      <c r="I3697" s="77">
        <f t="shared" si="229"/>
        <v>41368</v>
      </c>
      <c r="J3697" s="77">
        <f t="shared" si="230"/>
        <v>1078008.7120000001</v>
      </c>
      <c r="K3697" s="77">
        <f t="shared" si="231"/>
        <v>0</v>
      </c>
    </row>
    <row r="3698" spans="1:11" s="77" customFormat="1">
      <c r="A3698" s="82">
        <v>2016</v>
      </c>
      <c r="B3698" s="82">
        <v>1745</v>
      </c>
      <c r="C3698" s="83" t="s">
        <v>503</v>
      </c>
      <c r="D3698" s="83" t="s">
        <v>504</v>
      </c>
      <c r="E3698" s="84">
        <v>5595</v>
      </c>
      <c r="F3698" s="85">
        <v>26.231999999999999</v>
      </c>
      <c r="G3698" s="84">
        <v>218.6</v>
      </c>
      <c r="H3698" s="86">
        <f t="shared" si="228"/>
        <v>320834.93543999997</v>
      </c>
      <c r="I3698" s="77">
        <f t="shared" si="229"/>
        <v>5595</v>
      </c>
      <c r="J3698" s="77">
        <f t="shared" si="230"/>
        <v>146768.04</v>
      </c>
      <c r="K3698" s="77">
        <f t="shared" si="231"/>
        <v>0</v>
      </c>
    </row>
    <row r="3699" spans="1:11" s="77" customFormat="1">
      <c r="A3699" s="82">
        <v>2016</v>
      </c>
      <c r="B3699" s="82">
        <v>1769</v>
      </c>
      <c r="C3699" s="83" t="s">
        <v>513</v>
      </c>
      <c r="D3699" s="83" t="s">
        <v>504</v>
      </c>
      <c r="E3699" s="84">
        <v>73961</v>
      </c>
      <c r="F3699" s="85">
        <v>17.670000000000002</v>
      </c>
      <c r="G3699" s="84">
        <v>227.5</v>
      </c>
      <c r="H3699" s="86">
        <f t="shared" si="228"/>
        <v>2973176.7292499999</v>
      </c>
      <c r="I3699" s="77">
        <f t="shared" si="229"/>
        <v>73961</v>
      </c>
      <c r="J3699" s="77">
        <f t="shared" si="230"/>
        <v>1306890.8700000001</v>
      </c>
      <c r="K3699" s="77">
        <f t="shared" si="231"/>
        <v>0</v>
      </c>
    </row>
    <row r="3700" spans="1:11" s="77" customFormat="1">
      <c r="A3700" s="82">
        <v>2016</v>
      </c>
      <c r="B3700" s="82">
        <v>1769</v>
      </c>
      <c r="C3700" s="83" t="s">
        <v>513</v>
      </c>
      <c r="D3700" s="83" t="s">
        <v>504</v>
      </c>
      <c r="E3700" s="84">
        <v>60513</v>
      </c>
      <c r="F3700" s="85">
        <v>18.79</v>
      </c>
      <c r="G3700" s="84">
        <v>226.1</v>
      </c>
      <c r="H3700" s="86">
        <f t="shared" si="228"/>
        <v>2570845.7894699997</v>
      </c>
      <c r="I3700" s="77">
        <f t="shared" si="229"/>
        <v>60513</v>
      </c>
      <c r="J3700" s="77">
        <f t="shared" si="230"/>
        <v>1137039.27</v>
      </c>
      <c r="K3700" s="77">
        <f t="shared" si="231"/>
        <v>0</v>
      </c>
    </row>
    <row r="3701" spans="1:11" s="77" customFormat="1">
      <c r="A3701" s="82">
        <v>2016</v>
      </c>
      <c r="B3701" s="82">
        <v>1831</v>
      </c>
      <c r="C3701" s="83" t="s">
        <v>513</v>
      </c>
      <c r="D3701" s="83" t="s">
        <v>504</v>
      </c>
      <c r="E3701" s="84">
        <v>19752</v>
      </c>
      <c r="F3701" s="85">
        <v>17.98</v>
      </c>
      <c r="G3701" s="84">
        <v>241.3</v>
      </c>
      <c r="H3701" s="86">
        <f t="shared" si="228"/>
        <v>856955.1364800001</v>
      </c>
      <c r="I3701" s="77">
        <f t="shared" si="229"/>
        <v>19752</v>
      </c>
      <c r="J3701" s="77">
        <f t="shared" si="230"/>
        <v>355140.96</v>
      </c>
      <c r="K3701" s="77">
        <f t="shared" si="231"/>
        <v>0</v>
      </c>
    </row>
    <row r="3702" spans="1:11" s="77" customFormat="1">
      <c r="A3702" s="82">
        <v>2016</v>
      </c>
      <c r="B3702" s="82">
        <v>1893</v>
      </c>
      <c r="C3702" s="83" t="s">
        <v>513</v>
      </c>
      <c r="D3702" s="83" t="s">
        <v>504</v>
      </c>
      <c r="E3702" s="84">
        <v>14703</v>
      </c>
      <c r="F3702" s="85">
        <v>18.8</v>
      </c>
      <c r="G3702" s="84">
        <v>200.5</v>
      </c>
      <c r="H3702" s="86">
        <f t="shared" si="228"/>
        <v>554214.88199999998</v>
      </c>
      <c r="I3702" s="77">
        <f t="shared" si="229"/>
        <v>14703</v>
      </c>
      <c r="J3702" s="77">
        <f t="shared" si="230"/>
        <v>276416.40000000002</v>
      </c>
      <c r="K3702" s="77">
        <f t="shared" si="231"/>
        <v>0</v>
      </c>
    </row>
    <row r="3703" spans="1:11" s="77" customFormat="1">
      <c r="A3703" s="82">
        <v>2016</v>
      </c>
      <c r="B3703" s="82">
        <v>1893</v>
      </c>
      <c r="C3703" s="83" t="s">
        <v>513</v>
      </c>
      <c r="D3703" s="83" t="s">
        <v>504</v>
      </c>
      <c r="E3703" s="84">
        <v>179445</v>
      </c>
      <c r="F3703" s="85">
        <v>17.899999999999999</v>
      </c>
      <c r="G3703" s="84">
        <v>203.8</v>
      </c>
      <c r="H3703" s="86">
        <f t="shared" si="228"/>
        <v>6546189.489000001</v>
      </c>
      <c r="I3703" s="77">
        <f t="shared" si="229"/>
        <v>179445</v>
      </c>
      <c r="J3703" s="77">
        <f t="shared" si="230"/>
        <v>3212065.4999999995</v>
      </c>
      <c r="K3703" s="77">
        <f t="shared" si="231"/>
        <v>0</v>
      </c>
    </row>
    <row r="3704" spans="1:11" s="77" customFormat="1">
      <c r="A3704" s="82">
        <v>2016</v>
      </c>
      <c r="B3704" s="82">
        <v>1893</v>
      </c>
      <c r="C3704" s="83" t="s">
        <v>513</v>
      </c>
      <c r="D3704" s="83" t="s">
        <v>504</v>
      </c>
      <c r="E3704" s="84">
        <v>58824</v>
      </c>
      <c r="F3704" s="85">
        <v>18.77</v>
      </c>
      <c r="G3704" s="84">
        <v>185.8</v>
      </c>
      <c r="H3704" s="86">
        <f t="shared" si="228"/>
        <v>2051466.9998399999</v>
      </c>
      <c r="I3704" s="77">
        <f t="shared" si="229"/>
        <v>58824</v>
      </c>
      <c r="J3704" s="77">
        <f t="shared" si="230"/>
        <v>1104126.48</v>
      </c>
      <c r="K3704" s="77">
        <f t="shared" si="231"/>
        <v>0</v>
      </c>
    </row>
    <row r="3705" spans="1:11" s="77" customFormat="1">
      <c r="A3705" s="82">
        <v>2016</v>
      </c>
      <c r="B3705" s="82">
        <v>1893</v>
      </c>
      <c r="C3705" s="83" t="s">
        <v>513</v>
      </c>
      <c r="D3705" s="83" t="s">
        <v>504</v>
      </c>
      <c r="E3705" s="84">
        <v>45080</v>
      </c>
      <c r="F3705" s="85">
        <v>17.59</v>
      </c>
      <c r="G3705" s="84">
        <v>204.5</v>
      </c>
      <c r="H3705" s="86">
        <f t="shared" si="228"/>
        <v>1621597.4739999999</v>
      </c>
      <c r="I3705" s="77">
        <f t="shared" si="229"/>
        <v>45080</v>
      </c>
      <c r="J3705" s="77">
        <f t="shared" si="230"/>
        <v>792957.2</v>
      </c>
      <c r="K3705" s="77">
        <f t="shared" si="231"/>
        <v>0</v>
      </c>
    </row>
    <row r="3706" spans="1:11" s="77" customFormat="1">
      <c r="A3706" s="82">
        <v>2016</v>
      </c>
      <c r="B3706" s="82">
        <v>1893</v>
      </c>
      <c r="C3706" s="83" t="s">
        <v>513</v>
      </c>
      <c r="D3706" s="83" t="s">
        <v>504</v>
      </c>
      <c r="E3706" s="84">
        <v>14937</v>
      </c>
      <c r="F3706" s="85">
        <v>17.45</v>
      </c>
      <c r="G3706" s="84">
        <v>206.6</v>
      </c>
      <c r="H3706" s="86">
        <f t="shared" si="228"/>
        <v>538504.24289999995</v>
      </c>
      <c r="I3706" s="77">
        <f t="shared" si="229"/>
        <v>14937</v>
      </c>
      <c r="J3706" s="77">
        <f t="shared" si="230"/>
        <v>260650.65</v>
      </c>
      <c r="K3706" s="77">
        <f t="shared" si="231"/>
        <v>0</v>
      </c>
    </row>
    <row r="3707" spans="1:11" s="77" customFormat="1">
      <c r="A3707" s="82">
        <v>2016</v>
      </c>
      <c r="B3707" s="82">
        <v>1915</v>
      </c>
      <c r="C3707" s="83" t="s">
        <v>513</v>
      </c>
      <c r="D3707" s="83" t="s">
        <v>504</v>
      </c>
      <c r="E3707" s="84">
        <v>26247</v>
      </c>
      <c r="F3707" s="85">
        <v>17.55</v>
      </c>
      <c r="G3707" s="84">
        <v>234.4</v>
      </c>
      <c r="H3707" s="86">
        <f t="shared" si="228"/>
        <v>1079728.0884</v>
      </c>
      <c r="I3707" s="77">
        <f t="shared" si="229"/>
        <v>26247</v>
      </c>
      <c r="J3707" s="77">
        <f t="shared" si="230"/>
        <v>460634.85000000003</v>
      </c>
      <c r="K3707" s="77">
        <f t="shared" si="231"/>
        <v>0</v>
      </c>
    </row>
    <row r="3708" spans="1:11" s="77" customFormat="1">
      <c r="A3708" s="82">
        <v>2016</v>
      </c>
      <c r="B3708" s="82">
        <v>1915</v>
      </c>
      <c r="C3708" s="83" t="s">
        <v>513</v>
      </c>
      <c r="D3708" s="83" t="s">
        <v>504</v>
      </c>
      <c r="E3708" s="84">
        <v>13204</v>
      </c>
      <c r="F3708" s="85">
        <v>18.010000000000002</v>
      </c>
      <c r="G3708" s="84">
        <v>233</v>
      </c>
      <c r="H3708" s="86">
        <f t="shared" si="228"/>
        <v>554083.41320000007</v>
      </c>
      <c r="I3708" s="77">
        <f t="shared" si="229"/>
        <v>13204</v>
      </c>
      <c r="J3708" s="77">
        <f t="shared" si="230"/>
        <v>237804.04</v>
      </c>
      <c r="K3708" s="77">
        <f t="shared" si="231"/>
        <v>0</v>
      </c>
    </row>
    <row r="3709" spans="1:11" s="77" customFormat="1">
      <c r="A3709" s="82">
        <v>2016</v>
      </c>
      <c r="B3709" s="82">
        <v>1915</v>
      </c>
      <c r="C3709" s="83" t="s">
        <v>513</v>
      </c>
      <c r="D3709" s="83" t="s">
        <v>504</v>
      </c>
      <c r="E3709" s="84">
        <v>13131</v>
      </c>
      <c r="F3709" s="85">
        <v>18.010000000000002</v>
      </c>
      <c r="G3709" s="84">
        <v>222.7</v>
      </c>
      <c r="H3709" s="86">
        <f t="shared" si="228"/>
        <v>526661.69337000011</v>
      </c>
      <c r="I3709" s="77">
        <f t="shared" si="229"/>
        <v>13131</v>
      </c>
      <c r="J3709" s="77">
        <f t="shared" si="230"/>
        <v>236489.31000000003</v>
      </c>
      <c r="K3709" s="77">
        <f t="shared" si="231"/>
        <v>0</v>
      </c>
    </row>
    <row r="3710" spans="1:11" s="77" customFormat="1">
      <c r="A3710" s="82">
        <v>2016</v>
      </c>
      <c r="B3710" s="82">
        <v>2076</v>
      </c>
      <c r="C3710" s="83" t="s">
        <v>513</v>
      </c>
      <c r="D3710" s="83" t="s">
        <v>504</v>
      </c>
      <c r="E3710" s="84">
        <v>15319</v>
      </c>
      <c r="F3710" s="85">
        <v>17.829999999999998</v>
      </c>
      <c r="G3710" s="84">
        <v>179.8</v>
      </c>
      <c r="H3710" s="86">
        <f t="shared" si="228"/>
        <v>491101.71046000003</v>
      </c>
      <c r="I3710" s="77">
        <f t="shared" si="229"/>
        <v>15319</v>
      </c>
      <c r="J3710" s="77">
        <f t="shared" si="230"/>
        <v>273137.76999999996</v>
      </c>
      <c r="K3710" s="77">
        <f t="shared" si="231"/>
        <v>0</v>
      </c>
    </row>
    <row r="3711" spans="1:11" s="77" customFormat="1">
      <c r="A3711" s="82">
        <v>2016</v>
      </c>
      <c r="B3711" s="82">
        <v>2076</v>
      </c>
      <c r="C3711" s="83" t="s">
        <v>513</v>
      </c>
      <c r="D3711" s="83" t="s">
        <v>504</v>
      </c>
      <c r="E3711" s="84">
        <v>30451</v>
      </c>
      <c r="F3711" s="85">
        <v>17.38</v>
      </c>
      <c r="G3711" s="84">
        <v>205.4</v>
      </c>
      <c r="H3711" s="86">
        <f t="shared" si="228"/>
        <v>1087055.63252</v>
      </c>
      <c r="I3711" s="77">
        <f t="shared" si="229"/>
        <v>30451</v>
      </c>
      <c r="J3711" s="77">
        <f t="shared" si="230"/>
        <v>529238.38</v>
      </c>
      <c r="K3711" s="77">
        <f t="shared" si="231"/>
        <v>0</v>
      </c>
    </row>
    <row r="3712" spans="1:11" s="77" customFormat="1">
      <c r="A3712" s="82">
        <v>2016</v>
      </c>
      <c r="B3712" s="82">
        <v>2076</v>
      </c>
      <c r="C3712" s="83" t="s">
        <v>513</v>
      </c>
      <c r="D3712" s="83" t="s">
        <v>504</v>
      </c>
      <c r="E3712" s="84">
        <v>15312</v>
      </c>
      <c r="F3712" s="85">
        <v>17.66</v>
      </c>
      <c r="G3712" s="84">
        <v>206.9</v>
      </c>
      <c r="H3712" s="86">
        <f t="shared" si="228"/>
        <v>559478.12448</v>
      </c>
      <c r="I3712" s="77">
        <f t="shared" si="229"/>
        <v>15312</v>
      </c>
      <c r="J3712" s="77">
        <f t="shared" si="230"/>
        <v>270409.92</v>
      </c>
      <c r="K3712" s="77">
        <f t="shared" si="231"/>
        <v>0</v>
      </c>
    </row>
    <row r="3713" spans="1:11" s="77" customFormat="1">
      <c r="A3713" s="82">
        <v>2016</v>
      </c>
      <c r="B3713" s="82">
        <v>2079</v>
      </c>
      <c r="C3713" s="83" t="s">
        <v>513</v>
      </c>
      <c r="D3713" s="83" t="s">
        <v>504</v>
      </c>
      <c r="E3713" s="84">
        <v>16247</v>
      </c>
      <c r="F3713" s="85">
        <v>18.16</v>
      </c>
      <c r="G3713" s="84">
        <v>139.5</v>
      </c>
      <c r="H3713" s="86">
        <f t="shared" si="228"/>
        <v>411588.50040000002</v>
      </c>
      <c r="I3713" s="77">
        <f t="shared" si="229"/>
        <v>16247</v>
      </c>
      <c r="J3713" s="77">
        <f t="shared" si="230"/>
        <v>295045.52</v>
      </c>
      <c r="K3713" s="77">
        <f t="shared" si="231"/>
        <v>0</v>
      </c>
    </row>
    <row r="3714" spans="1:11" s="77" customFormat="1">
      <c r="A3714" s="82">
        <v>2016</v>
      </c>
      <c r="B3714" s="82">
        <v>2079</v>
      </c>
      <c r="C3714" s="83" t="s">
        <v>513</v>
      </c>
      <c r="D3714" s="83" t="s">
        <v>504</v>
      </c>
      <c r="E3714" s="84">
        <v>16394</v>
      </c>
      <c r="F3714" s="85">
        <v>17.53</v>
      </c>
      <c r="G3714" s="84">
        <v>147.80000000000001</v>
      </c>
      <c r="H3714" s="86">
        <f t="shared" si="228"/>
        <v>424757.71996000007</v>
      </c>
      <c r="I3714" s="77">
        <f t="shared" si="229"/>
        <v>16394</v>
      </c>
      <c r="J3714" s="77">
        <f t="shared" si="230"/>
        <v>287386.82</v>
      </c>
      <c r="K3714" s="77">
        <f t="shared" si="231"/>
        <v>0</v>
      </c>
    </row>
    <row r="3715" spans="1:11" s="77" customFormat="1">
      <c r="A3715" s="82">
        <v>2016</v>
      </c>
      <c r="B3715" s="82">
        <v>2079</v>
      </c>
      <c r="C3715" s="83" t="s">
        <v>513</v>
      </c>
      <c r="D3715" s="83" t="s">
        <v>504</v>
      </c>
      <c r="E3715" s="84">
        <v>16404</v>
      </c>
      <c r="F3715" s="85">
        <v>17.61</v>
      </c>
      <c r="G3715" s="84">
        <v>137.30000000000001</v>
      </c>
      <c r="H3715" s="86">
        <f t="shared" si="228"/>
        <v>396624.60612000001</v>
      </c>
      <c r="I3715" s="77">
        <f t="shared" si="229"/>
        <v>16404</v>
      </c>
      <c r="J3715" s="77">
        <f t="shared" si="230"/>
        <v>288874.44</v>
      </c>
      <c r="K3715" s="77">
        <f t="shared" si="231"/>
        <v>0</v>
      </c>
    </row>
    <row r="3716" spans="1:11" s="77" customFormat="1">
      <c r="A3716" s="82">
        <v>2016</v>
      </c>
      <c r="B3716" s="82">
        <v>2079</v>
      </c>
      <c r="C3716" s="83" t="s">
        <v>513</v>
      </c>
      <c r="D3716" s="83" t="s">
        <v>504</v>
      </c>
      <c r="E3716" s="84">
        <v>49153</v>
      </c>
      <c r="F3716" s="85">
        <v>17.91</v>
      </c>
      <c r="G3716" s="84">
        <v>148.80000000000001</v>
      </c>
      <c r="H3716" s="86">
        <f t="shared" si="228"/>
        <v>1309931.3822400002</v>
      </c>
      <c r="I3716" s="77">
        <f t="shared" si="229"/>
        <v>49153</v>
      </c>
      <c r="J3716" s="77">
        <f t="shared" si="230"/>
        <v>880330.23</v>
      </c>
      <c r="K3716" s="77">
        <f t="shared" si="231"/>
        <v>0</v>
      </c>
    </row>
    <row r="3717" spans="1:11" s="77" customFormat="1">
      <c r="A3717" s="82">
        <v>2016</v>
      </c>
      <c r="B3717" s="82">
        <v>2094</v>
      </c>
      <c r="C3717" s="83" t="s">
        <v>513</v>
      </c>
      <c r="D3717" s="83" t="s">
        <v>504</v>
      </c>
      <c r="E3717" s="84">
        <v>13012</v>
      </c>
      <c r="F3717" s="85">
        <v>17.760000000000002</v>
      </c>
      <c r="G3717" s="84">
        <v>156</v>
      </c>
      <c r="H3717" s="86">
        <f t="shared" si="228"/>
        <v>360505.26720000006</v>
      </c>
      <c r="I3717" s="77">
        <f t="shared" si="229"/>
        <v>13012</v>
      </c>
      <c r="J3717" s="77">
        <f t="shared" si="230"/>
        <v>231093.12000000002</v>
      </c>
      <c r="K3717" s="77">
        <f t="shared" si="231"/>
        <v>0</v>
      </c>
    </row>
    <row r="3718" spans="1:11" s="77" customFormat="1">
      <c r="A3718" s="82">
        <v>2016</v>
      </c>
      <c r="B3718" s="82">
        <v>2103</v>
      </c>
      <c r="C3718" s="83" t="s">
        <v>513</v>
      </c>
      <c r="D3718" s="83" t="s">
        <v>504</v>
      </c>
      <c r="E3718" s="84">
        <v>430514</v>
      </c>
      <c r="F3718" s="85">
        <v>17.579999999999998</v>
      </c>
      <c r="G3718" s="84">
        <v>209.6</v>
      </c>
      <c r="H3718" s="86">
        <f t="shared" si="228"/>
        <v>15863442.107519999</v>
      </c>
      <c r="I3718" s="77">
        <f t="shared" si="229"/>
        <v>430514</v>
      </c>
      <c r="J3718" s="77">
        <f t="shared" si="230"/>
        <v>7568436.1199999992</v>
      </c>
      <c r="K3718" s="77">
        <f t="shared" si="231"/>
        <v>0</v>
      </c>
    </row>
    <row r="3719" spans="1:11" s="77" customFormat="1">
      <c r="A3719" s="82">
        <v>2016</v>
      </c>
      <c r="B3719" s="82">
        <v>2103</v>
      </c>
      <c r="C3719" s="83" t="s">
        <v>513</v>
      </c>
      <c r="D3719" s="83" t="s">
        <v>504</v>
      </c>
      <c r="E3719" s="84">
        <v>31900</v>
      </c>
      <c r="F3719" s="85">
        <v>17.739999999999998</v>
      </c>
      <c r="G3719" s="84">
        <v>206.4</v>
      </c>
      <c r="H3719" s="86">
        <f t="shared" ref="H3719:H3782" si="232">IF(I3719="","",G3719/100*F3719*E3719)</f>
        <v>1168029.9839999999</v>
      </c>
      <c r="I3719" s="77">
        <f t="shared" ref="I3719:I3782" si="233">IF(OR(G3719=".",F3719=".",E3719="."),"",E3719)</f>
        <v>31900</v>
      </c>
      <c r="J3719" s="77">
        <f t="shared" ref="J3719:J3782" si="234">IF(I3719="","",F3719*I3719)</f>
        <v>565906</v>
      </c>
      <c r="K3719" s="77">
        <f t="shared" ref="K3719:K3782" si="235">IF(C3719="LIG",1,0)</f>
        <v>0</v>
      </c>
    </row>
    <row r="3720" spans="1:11" s="77" customFormat="1">
      <c r="A3720" s="82">
        <v>2016</v>
      </c>
      <c r="B3720" s="82">
        <v>2103</v>
      </c>
      <c r="C3720" s="83" t="s">
        <v>513</v>
      </c>
      <c r="D3720" s="83" t="s">
        <v>504</v>
      </c>
      <c r="E3720" s="84">
        <v>31512</v>
      </c>
      <c r="F3720" s="85">
        <v>16.95</v>
      </c>
      <c r="G3720" s="84">
        <v>205.4</v>
      </c>
      <c r="H3720" s="86">
        <f t="shared" si="232"/>
        <v>1097099.7335999999</v>
      </c>
      <c r="I3720" s="77">
        <f t="shared" si="233"/>
        <v>31512</v>
      </c>
      <c r="J3720" s="77">
        <f t="shared" si="234"/>
        <v>534128.4</v>
      </c>
      <c r="K3720" s="77">
        <f t="shared" si="235"/>
        <v>0</v>
      </c>
    </row>
    <row r="3721" spans="1:11" s="77" customFormat="1">
      <c r="A3721" s="82">
        <v>2016</v>
      </c>
      <c r="B3721" s="82">
        <v>2104</v>
      </c>
      <c r="C3721" s="83" t="s">
        <v>513</v>
      </c>
      <c r="D3721" s="83" t="s">
        <v>504</v>
      </c>
      <c r="E3721" s="84">
        <v>47574</v>
      </c>
      <c r="F3721" s="85">
        <v>16.920000000000002</v>
      </c>
      <c r="G3721" s="84">
        <v>204.7</v>
      </c>
      <c r="H3721" s="86">
        <f t="shared" si="232"/>
        <v>1647736.9077599999</v>
      </c>
      <c r="I3721" s="77">
        <f t="shared" si="233"/>
        <v>47574</v>
      </c>
      <c r="J3721" s="77">
        <f t="shared" si="234"/>
        <v>804952.08000000007</v>
      </c>
      <c r="K3721" s="77">
        <f t="shared" si="235"/>
        <v>0</v>
      </c>
    </row>
    <row r="3722" spans="1:11" s="77" customFormat="1">
      <c r="A3722" s="82">
        <v>2016</v>
      </c>
      <c r="B3722" s="82">
        <v>2104</v>
      </c>
      <c r="C3722" s="83" t="s">
        <v>513</v>
      </c>
      <c r="D3722" s="83" t="s">
        <v>504</v>
      </c>
      <c r="E3722" s="84">
        <v>16117</v>
      </c>
      <c r="F3722" s="85">
        <v>17.54</v>
      </c>
      <c r="G3722" s="84">
        <v>205.8</v>
      </c>
      <c r="H3722" s="86">
        <f t="shared" si="232"/>
        <v>581780.50644000003</v>
      </c>
      <c r="I3722" s="77">
        <f t="shared" si="233"/>
        <v>16117</v>
      </c>
      <c r="J3722" s="77">
        <f t="shared" si="234"/>
        <v>282692.18</v>
      </c>
      <c r="K3722" s="77">
        <f t="shared" si="235"/>
        <v>0</v>
      </c>
    </row>
    <row r="3723" spans="1:11" s="77" customFormat="1">
      <c r="A3723" s="82">
        <v>2016</v>
      </c>
      <c r="B3723" s="82">
        <v>2104</v>
      </c>
      <c r="C3723" s="83" t="s">
        <v>513</v>
      </c>
      <c r="D3723" s="83" t="s">
        <v>504</v>
      </c>
      <c r="E3723" s="84">
        <v>16005</v>
      </c>
      <c r="F3723" s="85">
        <v>17.77</v>
      </c>
      <c r="G3723" s="84">
        <v>206.6</v>
      </c>
      <c r="H3723" s="86">
        <f t="shared" si="232"/>
        <v>587588.68409999995</v>
      </c>
      <c r="I3723" s="77">
        <f t="shared" si="233"/>
        <v>16005</v>
      </c>
      <c r="J3723" s="77">
        <f t="shared" si="234"/>
        <v>284408.84999999998</v>
      </c>
      <c r="K3723" s="77">
        <f t="shared" si="235"/>
        <v>0</v>
      </c>
    </row>
    <row r="3724" spans="1:11" s="77" customFormat="1">
      <c r="A3724" s="82">
        <v>2016</v>
      </c>
      <c r="B3724" s="82">
        <v>2107</v>
      </c>
      <c r="C3724" s="83" t="s">
        <v>503</v>
      </c>
      <c r="D3724" s="83" t="s">
        <v>504</v>
      </c>
      <c r="E3724" s="84">
        <v>33838</v>
      </c>
      <c r="F3724" s="85">
        <v>22.19</v>
      </c>
      <c r="G3724" s="84">
        <v>170.5</v>
      </c>
      <c r="H3724" s="86">
        <f t="shared" si="232"/>
        <v>1280225.2001</v>
      </c>
      <c r="I3724" s="77">
        <f t="shared" si="233"/>
        <v>33838</v>
      </c>
      <c r="J3724" s="77">
        <f t="shared" si="234"/>
        <v>750865.22000000009</v>
      </c>
      <c r="K3724" s="77">
        <f t="shared" si="235"/>
        <v>0</v>
      </c>
    </row>
    <row r="3725" spans="1:11" s="77" customFormat="1">
      <c r="A3725" s="82">
        <v>2016</v>
      </c>
      <c r="B3725" s="82">
        <v>2107</v>
      </c>
      <c r="C3725" s="83" t="s">
        <v>513</v>
      </c>
      <c r="D3725" s="83" t="s">
        <v>504</v>
      </c>
      <c r="E3725" s="84">
        <v>127158</v>
      </c>
      <c r="F3725" s="85">
        <v>17.61</v>
      </c>
      <c r="G3725" s="84">
        <v>200.1</v>
      </c>
      <c r="H3725" s="86">
        <f t="shared" si="232"/>
        <v>4480744.0123799993</v>
      </c>
      <c r="I3725" s="77">
        <f t="shared" si="233"/>
        <v>127158</v>
      </c>
      <c r="J3725" s="77">
        <f t="shared" si="234"/>
        <v>2239252.38</v>
      </c>
      <c r="K3725" s="77">
        <f t="shared" si="235"/>
        <v>0</v>
      </c>
    </row>
    <row r="3726" spans="1:11" s="77" customFormat="1">
      <c r="A3726" s="82">
        <v>2016</v>
      </c>
      <c r="B3726" s="82">
        <v>2107</v>
      </c>
      <c r="C3726" s="83" t="s">
        <v>513</v>
      </c>
      <c r="D3726" s="83" t="s">
        <v>504</v>
      </c>
      <c r="E3726" s="84">
        <v>111088</v>
      </c>
      <c r="F3726" s="85">
        <v>17.62</v>
      </c>
      <c r="G3726" s="84">
        <v>203.5</v>
      </c>
      <c r="H3726" s="86">
        <f t="shared" si="232"/>
        <v>3983249.0896000005</v>
      </c>
      <c r="I3726" s="77">
        <f t="shared" si="233"/>
        <v>111088</v>
      </c>
      <c r="J3726" s="77">
        <f t="shared" si="234"/>
        <v>1957370.56</v>
      </c>
      <c r="K3726" s="77">
        <f t="shared" si="235"/>
        <v>0</v>
      </c>
    </row>
    <row r="3727" spans="1:11" s="77" customFormat="1">
      <c r="A3727" s="82">
        <v>2016</v>
      </c>
      <c r="B3727" s="82">
        <v>2167</v>
      </c>
      <c r="C3727" s="83" t="s">
        <v>513</v>
      </c>
      <c r="D3727" s="83" t="s">
        <v>504</v>
      </c>
      <c r="E3727" s="84">
        <v>295708</v>
      </c>
      <c r="F3727" s="85">
        <v>17.594000000000001</v>
      </c>
      <c r="G3727" s="84">
        <v>182.6</v>
      </c>
      <c r="H3727" s="86">
        <f t="shared" si="232"/>
        <v>9500105.643951999</v>
      </c>
      <c r="I3727" s="77">
        <f t="shared" si="233"/>
        <v>295708</v>
      </c>
      <c r="J3727" s="77">
        <f t="shared" si="234"/>
        <v>5202686.5520000001</v>
      </c>
      <c r="K3727" s="77">
        <f t="shared" si="235"/>
        <v>0</v>
      </c>
    </row>
    <row r="3728" spans="1:11" s="77" customFormat="1">
      <c r="A3728" s="82">
        <v>2016</v>
      </c>
      <c r="B3728" s="82">
        <v>2168</v>
      </c>
      <c r="C3728" s="83" t="s">
        <v>513</v>
      </c>
      <c r="D3728" s="83" t="s">
        <v>504</v>
      </c>
      <c r="E3728" s="84">
        <v>364390</v>
      </c>
      <c r="F3728" s="85">
        <v>17.576000000000001</v>
      </c>
      <c r="G3728" s="84">
        <v>182.3</v>
      </c>
      <c r="H3728" s="86">
        <f t="shared" si="232"/>
        <v>11675437.480720002</v>
      </c>
      <c r="I3728" s="77">
        <f t="shared" si="233"/>
        <v>364390</v>
      </c>
      <c r="J3728" s="77">
        <f t="shared" si="234"/>
        <v>6404518.6400000006</v>
      </c>
      <c r="K3728" s="77">
        <f t="shared" si="235"/>
        <v>0</v>
      </c>
    </row>
    <row r="3729" spans="1:11" s="77" customFormat="1">
      <c r="A3729" s="82">
        <v>2016</v>
      </c>
      <c r="B3729" s="82">
        <v>2240</v>
      </c>
      <c r="C3729" s="83" t="s">
        <v>513</v>
      </c>
      <c r="D3729" s="83" t="s">
        <v>504</v>
      </c>
      <c r="E3729" s="84">
        <v>28168</v>
      </c>
      <c r="F3729" s="85">
        <v>17.940000000000001</v>
      </c>
      <c r="G3729" s="84">
        <v>156</v>
      </c>
      <c r="H3729" s="86">
        <f t="shared" si="232"/>
        <v>788320.91520000005</v>
      </c>
      <c r="I3729" s="77">
        <f t="shared" si="233"/>
        <v>28168</v>
      </c>
      <c r="J3729" s="77">
        <f t="shared" si="234"/>
        <v>505333.92000000004</v>
      </c>
      <c r="K3729" s="77">
        <f t="shared" si="235"/>
        <v>0</v>
      </c>
    </row>
    <row r="3730" spans="1:11" s="77" customFormat="1">
      <c r="A3730" s="82">
        <v>2016</v>
      </c>
      <c r="B3730" s="82">
        <v>2291</v>
      </c>
      <c r="C3730" s="83" t="s">
        <v>513</v>
      </c>
      <c r="D3730" s="83" t="s">
        <v>504</v>
      </c>
      <c r="E3730" s="84">
        <v>15848</v>
      </c>
      <c r="F3730" s="85">
        <v>16.68</v>
      </c>
      <c r="G3730" s="84">
        <v>136.1</v>
      </c>
      <c r="H3730" s="86">
        <f t="shared" si="232"/>
        <v>359773.05504000001</v>
      </c>
      <c r="I3730" s="77">
        <f t="shared" si="233"/>
        <v>15848</v>
      </c>
      <c r="J3730" s="77">
        <f t="shared" si="234"/>
        <v>264344.64</v>
      </c>
      <c r="K3730" s="77">
        <f t="shared" si="235"/>
        <v>0</v>
      </c>
    </row>
    <row r="3731" spans="1:11" s="77" customFormat="1">
      <c r="A3731" s="82">
        <v>2016</v>
      </c>
      <c r="B3731" s="82">
        <v>2291</v>
      </c>
      <c r="C3731" s="83" t="s">
        <v>513</v>
      </c>
      <c r="D3731" s="83" t="s">
        <v>504</v>
      </c>
      <c r="E3731" s="84">
        <v>79128</v>
      </c>
      <c r="F3731" s="85">
        <v>16.850000000000001</v>
      </c>
      <c r="G3731" s="84">
        <v>127.5</v>
      </c>
      <c r="H3731" s="86">
        <f t="shared" si="232"/>
        <v>1699966.1700000002</v>
      </c>
      <c r="I3731" s="77">
        <f t="shared" si="233"/>
        <v>79128</v>
      </c>
      <c r="J3731" s="77">
        <f t="shared" si="234"/>
        <v>1333306.8</v>
      </c>
      <c r="K3731" s="77">
        <f t="shared" si="235"/>
        <v>0</v>
      </c>
    </row>
    <row r="3732" spans="1:11" s="77" customFormat="1">
      <c r="A3732" s="82">
        <v>2016</v>
      </c>
      <c r="B3732" s="82">
        <v>2364</v>
      </c>
      <c r="C3732" s="83" t="s">
        <v>503</v>
      </c>
      <c r="D3732" s="83" t="s">
        <v>504</v>
      </c>
      <c r="E3732" s="84">
        <v>3546</v>
      </c>
      <c r="F3732" s="85">
        <v>23.9</v>
      </c>
      <c r="G3732" s="84">
        <v>290.5</v>
      </c>
      <c r="H3732" s="86">
        <f t="shared" si="232"/>
        <v>246197.00699999995</v>
      </c>
      <c r="I3732" s="77">
        <f t="shared" si="233"/>
        <v>3546</v>
      </c>
      <c r="J3732" s="77">
        <f t="shared" si="234"/>
        <v>84749.4</v>
      </c>
      <c r="K3732" s="77">
        <f t="shared" si="235"/>
        <v>0</v>
      </c>
    </row>
    <row r="3733" spans="1:11" s="77" customFormat="1">
      <c r="A3733" s="82">
        <v>2016</v>
      </c>
      <c r="B3733" s="82">
        <v>2364</v>
      </c>
      <c r="C3733" s="83" t="s">
        <v>503</v>
      </c>
      <c r="D3733" s="83" t="s">
        <v>504</v>
      </c>
      <c r="E3733" s="84">
        <v>9066</v>
      </c>
      <c r="F3733" s="85">
        <v>25.9</v>
      </c>
      <c r="G3733" s="84">
        <v>419.6</v>
      </c>
      <c r="H3733" s="86">
        <f t="shared" si="232"/>
        <v>985260.2424000001</v>
      </c>
      <c r="I3733" s="77">
        <f t="shared" si="233"/>
        <v>9066</v>
      </c>
      <c r="J3733" s="77">
        <f t="shared" si="234"/>
        <v>234809.4</v>
      </c>
      <c r="K3733" s="77">
        <f t="shared" si="235"/>
        <v>0</v>
      </c>
    </row>
    <row r="3734" spans="1:11" s="77" customFormat="1">
      <c r="A3734" s="82">
        <v>2016</v>
      </c>
      <c r="B3734" s="82">
        <v>2364</v>
      </c>
      <c r="C3734" s="83" t="s">
        <v>503</v>
      </c>
      <c r="D3734" s="83" t="s">
        <v>504</v>
      </c>
      <c r="E3734" s="84">
        <v>9693</v>
      </c>
      <c r="F3734" s="85">
        <v>25.7</v>
      </c>
      <c r="G3734" s="84">
        <v>400.1</v>
      </c>
      <c r="H3734" s="86">
        <f t="shared" si="232"/>
        <v>996689.51010000007</v>
      </c>
      <c r="I3734" s="77">
        <f t="shared" si="233"/>
        <v>9693</v>
      </c>
      <c r="J3734" s="77">
        <f t="shared" si="234"/>
        <v>249110.1</v>
      </c>
      <c r="K3734" s="77">
        <f t="shared" si="235"/>
        <v>0</v>
      </c>
    </row>
    <row r="3735" spans="1:11" s="77" customFormat="1">
      <c r="A3735" s="82">
        <v>2016</v>
      </c>
      <c r="B3735" s="82">
        <v>2442</v>
      </c>
      <c r="C3735" s="83" t="s">
        <v>513</v>
      </c>
      <c r="D3735" s="83" t="s">
        <v>504</v>
      </c>
      <c r="E3735" s="84">
        <v>170203</v>
      </c>
      <c r="F3735" s="85">
        <v>17.524999999999999</v>
      </c>
      <c r="G3735" s="84">
        <v>172.1</v>
      </c>
      <c r="H3735" s="86">
        <f t="shared" si="232"/>
        <v>5133411.8365749996</v>
      </c>
      <c r="I3735" s="77">
        <f t="shared" si="233"/>
        <v>170203</v>
      </c>
      <c r="J3735" s="77">
        <f t="shared" si="234"/>
        <v>2982807.5749999997</v>
      </c>
      <c r="K3735" s="77">
        <f t="shared" si="235"/>
        <v>0</v>
      </c>
    </row>
    <row r="3736" spans="1:11" s="77" customFormat="1">
      <c r="A3736" s="82">
        <v>2016</v>
      </c>
      <c r="B3736" s="82">
        <v>2451</v>
      </c>
      <c r="C3736" s="83" t="s">
        <v>503</v>
      </c>
      <c r="D3736" s="83" t="s">
        <v>504</v>
      </c>
      <c r="E3736" s="84">
        <v>491230</v>
      </c>
      <c r="F3736" s="85">
        <v>18.64</v>
      </c>
      <c r="G3736" s="84">
        <v>163</v>
      </c>
      <c r="H3736" s="86">
        <f t="shared" si="232"/>
        <v>14925139.335999999</v>
      </c>
      <c r="I3736" s="77">
        <f t="shared" si="233"/>
        <v>491230</v>
      </c>
      <c r="J3736" s="77">
        <f t="shared" si="234"/>
        <v>9156527.2000000011</v>
      </c>
      <c r="K3736" s="77">
        <f t="shared" si="235"/>
        <v>0</v>
      </c>
    </row>
    <row r="3737" spans="1:11" s="77" customFormat="1">
      <c r="A3737" s="82">
        <v>2016</v>
      </c>
      <c r="B3737" s="82">
        <v>2706</v>
      </c>
      <c r="C3737" s="83" t="s">
        <v>503</v>
      </c>
      <c r="D3737" s="83" t="s">
        <v>504</v>
      </c>
      <c r="E3737" s="84">
        <v>11693</v>
      </c>
      <c r="F3737" s="85">
        <v>25.806000000000001</v>
      </c>
      <c r="G3737" s="84">
        <v>339.2</v>
      </c>
      <c r="H3737" s="86">
        <f t="shared" si="232"/>
        <v>1023534.500736</v>
      </c>
      <c r="I3737" s="77">
        <f t="shared" si="233"/>
        <v>11693</v>
      </c>
      <c r="J3737" s="77">
        <f t="shared" si="234"/>
        <v>301749.55800000002</v>
      </c>
      <c r="K3737" s="77">
        <f t="shared" si="235"/>
        <v>0</v>
      </c>
    </row>
    <row r="3738" spans="1:11" s="77" customFormat="1">
      <c r="A3738" s="82">
        <v>2016</v>
      </c>
      <c r="B3738" s="82">
        <v>2706</v>
      </c>
      <c r="C3738" s="83" t="s">
        <v>503</v>
      </c>
      <c r="D3738" s="83" t="s">
        <v>504</v>
      </c>
      <c r="E3738" s="84">
        <v>11472</v>
      </c>
      <c r="F3738" s="85">
        <v>25.928000000000001</v>
      </c>
      <c r="G3738" s="84">
        <v>282.10000000000002</v>
      </c>
      <c r="H3738" s="86">
        <f t="shared" si="232"/>
        <v>839095.21113600011</v>
      </c>
      <c r="I3738" s="77">
        <f t="shared" si="233"/>
        <v>11472</v>
      </c>
      <c r="J3738" s="77">
        <f t="shared" si="234"/>
        <v>297446.016</v>
      </c>
      <c r="K3738" s="77">
        <f t="shared" si="235"/>
        <v>0</v>
      </c>
    </row>
    <row r="3739" spans="1:11" s="77" customFormat="1">
      <c r="A3739" s="82">
        <v>2016</v>
      </c>
      <c r="B3739" s="82">
        <v>2712</v>
      </c>
      <c r="C3739" s="83" t="s">
        <v>503</v>
      </c>
      <c r="D3739" s="83" t="s">
        <v>504</v>
      </c>
      <c r="E3739" s="84">
        <v>23508</v>
      </c>
      <c r="F3739" s="85">
        <v>25.815999999999999</v>
      </c>
      <c r="G3739" s="84">
        <v>268.7</v>
      </c>
      <c r="H3739" s="86">
        <f t="shared" si="232"/>
        <v>1630693.3527359997</v>
      </c>
      <c r="I3739" s="77">
        <f t="shared" si="233"/>
        <v>23508</v>
      </c>
      <c r="J3739" s="77">
        <f t="shared" si="234"/>
        <v>606882.52799999993</v>
      </c>
      <c r="K3739" s="77">
        <f t="shared" si="235"/>
        <v>0</v>
      </c>
    </row>
    <row r="3740" spans="1:11" s="77" customFormat="1">
      <c r="A3740" s="82">
        <v>2016</v>
      </c>
      <c r="B3740" s="82">
        <v>2712</v>
      </c>
      <c r="C3740" s="83" t="s">
        <v>503</v>
      </c>
      <c r="D3740" s="83" t="s">
        <v>504</v>
      </c>
      <c r="E3740" s="84">
        <v>51427</v>
      </c>
      <c r="F3740" s="85">
        <v>25.021999999999998</v>
      </c>
      <c r="G3740" s="84">
        <v>289.3</v>
      </c>
      <c r="H3740" s="86">
        <f t="shared" si="232"/>
        <v>3722730.8978420002</v>
      </c>
      <c r="I3740" s="77">
        <f t="shared" si="233"/>
        <v>51427</v>
      </c>
      <c r="J3740" s="77">
        <f t="shared" si="234"/>
        <v>1286806.3939999999</v>
      </c>
      <c r="K3740" s="77">
        <f t="shared" si="235"/>
        <v>0</v>
      </c>
    </row>
    <row r="3741" spans="1:11" s="77" customFormat="1">
      <c r="A3741" s="82">
        <v>2016</v>
      </c>
      <c r="B3741" s="82">
        <v>2712</v>
      </c>
      <c r="C3741" s="83" t="s">
        <v>503</v>
      </c>
      <c r="D3741" s="83" t="s">
        <v>504</v>
      </c>
      <c r="E3741" s="84">
        <v>46429</v>
      </c>
      <c r="F3741" s="85">
        <v>23.835999999999999</v>
      </c>
      <c r="G3741" s="84">
        <v>293.10000000000002</v>
      </c>
      <c r="H3741" s="86">
        <f t="shared" si="232"/>
        <v>3243683.8985639997</v>
      </c>
      <c r="I3741" s="77">
        <f t="shared" si="233"/>
        <v>46429</v>
      </c>
      <c r="J3741" s="77">
        <f t="shared" si="234"/>
        <v>1106681.6439999999</v>
      </c>
      <c r="K3741" s="77">
        <f t="shared" si="235"/>
        <v>0</v>
      </c>
    </row>
    <row r="3742" spans="1:11" s="77" customFormat="1">
      <c r="A3742" s="82">
        <v>2016</v>
      </c>
      <c r="B3742" s="82">
        <v>2712</v>
      </c>
      <c r="C3742" s="83" t="s">
        <v>503</v>
      </c>
      <c r="D3742" s="83" t="s">
        <v>504</v>
      </c>
      <c r="E3742" s="84">
        <v>35181</v>
      </c>
      <c r="F3742" s="85">
        <v>25.808</v>
      </c>
      <c r="G3742" s="84">
        <v>324.2</v>
      </c>
      <c r="H3742" s="86">
        <f t="shared" si="232"/>
        <v>2943577.9460159997</v>
      </c>
      <c r="I3742" s="77">
        <f t="shared" si="233"/>
        <v>35181</v>
      </c>
      <c r="J3742" s="77">
        <f t="shared" si="234"/>
        <v>907951.24800000002</v>
      </c>
      <c r="K3742" s="77">
        <f t="shared" si="235"/>
        <v>0</v>
      </c>
    </row>
    <row r="3743" spans="1:11" s="77" customFormat="1">
      <c r="A3743" s="82">
        <v>2016</v>
      </c>
      <c r="B3743" s="82">
        <v>2712</v>
      </c>
      <c r="C3743" s="83" t="s">
        <v>503</v>
      </c>
      <c r="D3743" s="83" t="s">
        <v>504</v>
      </c>
      <c r="E3743" s="84">
        <v>11746</v>
      </c>
      <c r="F3743" s="85">
        <v>25.89</v>
      </c>
      <c r="G3743" s="84">
        <v>268.8</v>
      </c>
      <c r="H3743" s="86">
        <f t="shared" si="232"/>
        <v>817431.39072000002</v>
      </c>
      <c r="I3743" s="77">
        <f t="shared" si="233"/>
        <v>11746</v>
      </c>
      <c r="J3743" s="77">
        <f t="shared" si="234"/>
        <v>304103.94</v>
      </c>
      <c r="K3743" s="77">
        <f t="shared" si="235"/>
        <v>0</v>
      </c>
    </row>
    <row r="3744" spans="1:11" s="77" customFormat="1">
      <c r="A3744" s="82">
        <v>2016</v>
      </c>
      <c r="B3744" s="82">
        <v>2718</v>
      </c>
      <c r="C3744" s="83" t="s">
        <v>503</v>
      </c>
      <c r="D3744" s="83" t="s">
        <v>504</v>
      </c>
      <c r="E3744" s="84">
        <v>10469</v>
      </c>
      <c r="F3744" s="85">
        <v>24.36</v>
      </c>
      <c r="G3744" s="84">
        <v>336.4</v>
      </c>
      <c r="H3744" s="86">
        <f t="shared" si="232"/>
        <v>857903.56176000007</v>
      </c>
      <c r="I3744" s="77">
        <f t="shared" si="233"/>
        <v>10469</v>
      </c>
      <c r="J3744" s="77">
        <f t="shared" si="234"/>
        <v>255024.84</v>
      </c>
      <c r="K3744" s="77">
        <f t="shared" si="235"/>
        <v>0</v>
      </c>
    </row>
    <row r="3745" spans="1:11" s="77" customFormat="1">
      <c r="A3745" s="82">
        <v>2016</v>
      </c>
      <c r="B3745" s="82">
        <v>2718</v>
      </c>
      <c r="C3745" s="83" t="s">
        <v>503</v>
      </c>
      <c r="D3745" s="83" t="s">
        <v>504</v>
      </c>
      <c r="E3745" s="84">
        <v>11842</v>
      </c>
      <c r="F3745" s="85">
        <v>22.475999999999999</v>
      </c>
      <c r="G3745" s="84">
        <v>350.1</v>
      </c>
      <c r="H3745" s="86">
        <f t="shared" si="232"/>
        <v>931828.93279200012</v>
      </c>
      <c r="I3745" s="77">
        <f t="shared" si="233"/>
        <v>11842</v>
      </c>
      <c r="J3745" s="77">
        <f t="shared" si="234"/>
        <v>266160.79200000002</v>
      </c>
      <c r="K3745" s="77">
        <f t="shared" si="235"/>
        <v>0</v>
      </c>
    </row>
    <row r="3746" spans="1:11" s="77" customFormat="1">
      <c r="A3746" s="82">
        <v>2016</v>
      </c>
      <c r="B3746" s="82">
        <v>2727</v>
      </c>
      <c r="C3746" s="83" t="s">
        <v>503</v>
      </c>
      <c r="D3746" s="83" t="s">
        <v>504</v>
      </c>
      <c r="E3746" s="84">
        <v>10764</v>
      </c>
      <c r="F3746" s="85">
        <v>25.815999999999999</v>
      </c>
      <c r="G3746" s="84">
        <v>260.2</v>
      </c>
      <c r="H3746" s="86">
        <f t="shared" si="232"/>
        <v>723052.66924800002</v>
      </c>
      <c r="I3746" s="77">
        <f t="shared" si="233"/>
        <v>10764</v>
      </c>
      <c r="J3746" s="77">
        <f t="shared" si="234"/>
        <v>277883.424</v>
      </c>
      <c r="K3746" s="77">
        <f t="shared" si="235"/>
        <v>0</v>
      </c>
    </row>
    <row r="3747" spans="1:11" s="77" customFormat="1">
      <c r="A3747" s="82">
        <v>2016</v>
      </c>
      <c r="B3747" s="82">
        <v>2727</v>
      </c>
      <c r="C3747" s="83" t="s">
        <v>503</v>
      </c>
      <c r="D3747" s="83" t="s">
        <v>504</v>
      </c>
      <c r="E3747" s="84">
        <v>11393</v>
      </c>
      <c r="F3747" s="85">
        <v>24.425999999999998</v>
      </c>
      <c r="G3747" s="84">
        <v>296.2</v>
      </c>
      <c r="H3747" s="86">
        <f t="shared" si="232"/>
        <v>824281.40811599989</v>
      </c>
      <c r="I3747" s="77">
        <f t="shared" si="233"/>
        <v>11393</v>
      </c>
      <c r="J3747" s="77">
        <f t="shared" si="234"/>
        <v>278285.41800000001</v>
      </c>
      <c r="K3747" s="77">
        <f t="shared" si="235"/>
        <v>0</v>
      </c>
    </row>
    <row r="3748" spans="1:11" s="77" customFormat="1">
      <c r="A3748" s="82">
        <v>2016</v>
      </c>
      <c r="B3748" s="82">
        <v>2727</v>
      </c>
      <c r="C3748" s="83" t="s">
        <v>503</v>
      </c>
      <c r="D3748" s="83" t="s">
        <v>504</v>
      </c>
      <c r="E3748" s="84">
        <v>47770</v>
      </c>
      <c r="F3748" s="85">
        <v>25.994</v>
      </c>
      <c r="G3748" s="84">
        <v>319.8</v>
      </c>
      <c r="H3748" s="86">
        <f t="shared" si="232"/>
        <v>3971063.3492399999</v>
      </c>
      <c r="I3748" s="77">
        <f t="shared" si="233"/>
        <v>47770</v>
      </c>
      <c r="J3748" s="77">
        <f t="shared" si="234"/>
        <v>1241733.3799999999</v>
      </c>
      <c r="K3748" s="77">
        <f t="shared" si="235"/>
        <v>0</v>
      </c>
    </row>
    <row r="3749" spans="1:11" s="77" customFormat="1">
      <c r="A3749" s="82">
        <v>2016</v>
      </c>
      <c r="B3749" s="82">
        <v>2727</v>
      </c>
      <c r="C3749" s="83" t="s">
        <v>503</v>
      </c>
      <c r="D3749" s="83" t="s">
        <v>504</v>
      </c>
      <c r="E3749" s="84">
        <v>33176</v>
      </c>
      <c r="F3749" s="85">
        <v>24.372</v>
      </c>
      <c r="G3749" s="84">
        <v>321.7</v>
      </c>
      <c r="H3749" s="86">
        <f t="shared" si="232"/>
        <v>2601155.1234240001</v>
      </c>
      <c r="I3749" s="77">
        <f t="shared" si="233"/>
        <v>33176</v>
      </c>
      <c r="J3749" s="77">
        <f t="shared" si="234"/>
        <v>808565.47199999995</v>
      </c>
      <c r="K3749" s="77">
        <f t="shared" si="235"/>
        <v>0</v>
      </c>
    </row>
    <row r="3750" spans="1:11" s="77" customFormat="1">
      <c r="A3750" s="82">
        <v>2016</v>
      </c>
      <c r="B3750" s="82">
        <v>2727</v>
      </c>
      <c r="C3750" s="83" t="s">
        <v>503</v>
      </c>
      <c r="D3750" s="83" t="s">
        <v>504</v>
      </c>
      <c r="E3750" s="84">
        <v>69017</v>
      </c>
      <c r="F3750" s="85">
        <v>24.228000000000002</v>
      </c>
      <c r="G3750" s="84">
        <v>274</v>
      </c>
      <c r="H3750" s="86">
        <f t="shared" si="232"/>
        <v>4581674.2202400006</v>
      </c>
      <c r="I3750" s="77">
        <f t="shared" si="233"/>
        <v>69017</v>
      </c>
      <c r="J3750" s="77">
        <f t="shared" si="234"/>
        <v>1672143.8760000002</v>
      </c>
      <c r="K3750" s="77">
        <f t="shared" si="235"/>
        <v>0</v>
      </c>
    </row>
    <row r="3751" spans="1:11" s="77" customFormat="1">
      <c r="A3751" s="82">
        <v>2016</v>
      </c>
      <c r="B3751" s="82">
        <v>2727</v>
      </c>
      <c r="C3751" s="83" t="s">
        <v>503</v>
      </c>
      <c r="D3751" s="83" t="s">
        <v>504</v>
      </c>
      <c r="E3751" s="84">
        <v>35784</v>
      </c>
      <c r="F3751" s="85">
        <v>25.846</v>
      </c>
      <c r="G3751" s="84">
        <v>258.7</v>
      </c>
      <c r="H3751" s="86">
        <f t="shared" si="232"/>
        <v>2392647.1339679998</v>
      </c>
      <c r="I3751" s="77">
        <f t="shared" si="233"/>
        <v>35784</v>
      </c>
      <c r="J3751" s="77">
        <f t="shared" si="234"/>
        <v>924873.26399999997</v>
      </c>
      <c r="K3751" s="77">
        <f t="shared" si="235"/>
        <v>0</v>
      </c>
    </row>
    <row r="3752" spans="1:11" s="77" customFormat="1">
      <c r="A3752" s="82">
        <v>2016</v>
      </c>
      <c r="B3752" s="82">
        <v>2727</v>
      </c>
      <c r="C3752" s="83" t="s">
        <v>503</v>
      </c>
      <c r="D3752" s="83" t="s">
        <v>504</v>
      </c>
      <c r="E3752" s="84">
        <v>59228</v>
      </c>
      <c r="F3752" s="85">
        <v>25.83</v>
      </c>
      <c r="G3752" s="84">
        <v>290.39999999999998</v>
      </c>
      <c r="H3752" s="86">
        <f t="shared" si="232"/>
        <v>4442711.2329599997</v>
      </c>
      <c r="I3752" s="77">
        <f t="shared" si="233"/>
        <v>59228</v>
      </c>
      <c r="J3752" s="77">
        <f t="shared" si="234"/>
        <v>1529859.24</v>
      </c>
      <c r="K3752" s="77">
        <f t="shared" si="235"/>
        <v>0</v>
      </c>
    </row>
    <row r="3753" spans="1:11" s="77" customFormat="1">
      <c r="A3753" s="82">
        <v>2016</v>
      </c>
      <c r="B3753" s="82">
        <v>2727</v>
      </c>
      <c r="C3753" s="83" t="s">
        <v>503</v>
      </c>
      <c r="D3753" s="83" t="s">
        <v>504</v>
      </c>
      <c r="E3753" s="84">
        <v>24361</v>
      </c>
      <c r="F3753" s="85">
        <v>24.327999999999999</v>
      </c>
      <c r="G3753" s="84">
        <v>400.7</v>
      </c>
      <c r="H3753" s="86">
        <f t="shared" si="232"/>
        <v>2374766.2128559998</v>
      </c>
      <c r="I3753" s="77">
        <f t="shared" si="233"/>
        <v>24361</v>
      </c>
      <c r="J3753" s="77">
        <f t="shared" si="234"/>
        <v>592654.40799999994</v>
      </c>
      <c r="K3753" s="77">
        <f t="shared" si="235"/>
        <v>0</v>
      </c>
    </row>
    <row r="3754" spans="1:11" s="77" customFormat="1">
      <c r="A3754" s="82">
        <v>2016</v>
      </c>
      <c r="B3754" s="82">
        <v>2817</v>
      </c>
      <c r="C3754" s="83" t="s">
        <v>512</v>
      </c>
      <c r="D3754" s="83" t="s">
        <v>504</v>
      </c>
      <c r="E3754" s="84">
        <v>256935</v>
      </c>
      <c r="F3754" s="85">
        <v>13.34</v>
      </c>
      <c r="G3754" s="84">
        <v>158.5</v>
      </c>
      <c r="H3754" s="86">
        <f t="shared" si="232"/>
        <v>5432607.9464999996</v>
      </c>
      <c r="I3754" s="77">
        <f t="shared" si="233"/>
        <v>256935</v>
      </c>
      <c r="J3754" s="77">
        <f t="shared" si="234"/>
        <v>3427512.9</v>
      </c>
      <c r="K3754" s="77">
        <f t="shared" si="235"/>
        <v>1</v>
      </c>
    </row>
    <row r="3755" spans="1:11" s="77" customFormat="1">
      <c r="A3755" s="82">
        <v>2016</v>
      </c>
      <c r="B3755" s="82">
        <v>2817</v>
      </c>
      <c r="C3755" s="83" t="s">
        <v>513</v>
      </c>
      <c r="D3755" s="83" t="s">
        <v>504</v>
      </c>
      <c r="E3755" s="84">
        <v>10582</v>
      </c>
      <c r="F3755" s="85">
        <v>15.96</v>
      </c>
      <c r="G3755" s="84">
        <v>202.5</v>
      </c>
      <c r="H3755" s="86">
        <f t="shared" si="232"/>
        <v>341999.65800000005</v>
      </c>
      <c r="I3755" s="77">
        <f t="shared" si="233"/>
        <v>10582</v>
      </c>
      <c r="J3755" s="77">
        <f t="shared" si="234"/>
        <v>168888.72</v>
      </c>
      <c r="K3755" s="77">
        <f t="shared" si="235"/>
        <v>0</v>
      </c>
    </row>
    <row r="3756" spans="1:11" s="77" customFormat="1">
      <c r="A3756" s="82">
        <v>2016</v>
      </c>
      <c r="B3756" s="82">
        <v>2823</v>
      </c>
      <c r="C3756" s="83" t="s">
        <v>512</v>
      </c>
      <c r="D3756" s="83" t="s">
        <v>504</v>
      </c>
      <c r="E3756" s="84">
        <v>248362</v>
      </c>
      <c r="F3756" s="85">
        <v>13.385999999999999</v>
      </c>
      <c r="G3756" s="84">
        <v>131.9</v>
      </c>
      <c r="H3756" s="86">
        <f t="shared" si="232"/>
        <v>4385112.7525079995</v>
      </c>
      <c r="I3756" s="77">
        <f t="shared" si="233"/>
        <v>248362</v>
      </c>
      <c r="J3756" s="77">
        <f t="shared" si="234"/>
        <v>3324573.7319999998</v>
      </c>
      <c r="K3756" s="77">
        <f t="shared" si="235"/>
        <v>1</v>
      </c>
    </row>
    <row r="3757" spans="1:11" s="77" customFormat="1">
      <c r="A3757" s="82">
        <v>2016</v>
      </c>
      <c r="B3757" s="82">
        <v>2823</v>
      </c>
      <c r="C3757" s="83" t="s">
        <v>512</v>
      </c>
      <c r="D3757" s="83" t="s">
        <v>504</v>
      </c>
      <c r="E3757" s="84">
        <v>136619</v>
      </c>
      <c r="F3757" s="85">
        <v>13.162000000000001</v>
      </c>
      <c r="G3757" s="84">
        <v>137.5</v>
      </c>
      <c r="H3757" s="86">
        <f t="shared" si="232"/>
        <v>2472496.5072500003</v>
      </c>
      <c r="I3757" s="77">
        <f t="shared" si="233"/>
        <v>136619</v>
      </c>
      <c r="J3757" s="77">
        <f t="shared" si="234"/>
        <v>1798179.2780000002</v>
      </c>
      <c r="K3757" s="77">
        <f t="shared" si="235"/>
        <v>1</v>
      </c>
    </row>
    <row r="3758" spans="1:11" s="77" customFormat="1">
      <c r="A3758" s="82">
        <v>2016</v>
      </c>
      <c r="B3758" s="82">
        <v>2828</v>
      </c>
      <c r="C3758" s="83" t="s">
        <v>503</v>
      </c>
      <c r="D3758" s="83" t="s">
        <v>504</v>
      </c>
      <c r="E3758" s="84">
        <v>11075</v>
      </c>
      <c r="F3758" s="85">
        <v>23.67</v>
      </c>
      <c r="G3758" s="84" t="s">
        <v>514</v>
      </c>
      <c r="H3758" s="86" t="str">
        <f t="shared" si="232"/>
        <v/>
      </c>
      <c r="I3758" s="77" t="str">
        <f t="shared" si="233"/>
        <v/>
      </c>
      <c r="J3758" s="77" t="str">
        <f t="shared" si="234"/>
        <v/>
      </c>
      <c r="K3758" s="77">
        <f t="shared" si="235"/>
        <v>0</v>
      </c>
    </row>
    <row r="3759" spans="1:11" s="77" customFormat="1">
      <c r="A3759" s="82">
        <v>2016</v>
      </c>
      <c r="B3759" s="82">
        <v>2828</v>
      </c>
      <c r="C3759" s="83" t="s">
        <v>503</v>
      </c>
      <c r="D3759" s="83" t="s">
        <v>504</v>
      </c>
      <c r="E3759" s="84">
        <v>17672</v>
      </c>
      <c r="F3759" s="85">
        <v>24.667999999999999</v>
      </c>
      <c r="G3759" s="84" t="s">
        <v>514</v>
      </c>
      <c r="H3759" s="86" t="str">
        <f t="shared" si="232"/>
        <v/>
      </c>
      <c r="I3759" s="77" t="str">
        <f t="shared" si="233"/>
        <v/>
      </c>
      <c r="J3759" s="77" t="str">
        <f t="shared" si="234"/>
        <v/>
      </c>
      <c r="K3759" s="77">
        <f t="shared" si="235"/>
        <v>0</v>
      </c>
    </row>
    <row r="3760" spans="1:11" s="77" customFormat="1">
      <c r="A3760" s="82">
        <v>2016</v>
      </c>
      <c r="B3760" s="82">
        <v>2828</v>
      </c>
      <c r="C3760" s="83" t="s">
        <v>503</v>
      </c>
      <c r="D3760" s="83" t="s">
        <v>504</v>
      </c>
      <c r="E3760" s="84">
        <v>7390</v>
      </c>
      <c r="F3760" s="85">
        <v>24.033999999999999</v>
      </c>
      <c r="G3760" s="84" t="s">
        <v>514</v>
      </c>
      <c r="H3760" s="86" t="str">
        <f t="shared" si="232"/>
        <v/>
      </c>
      <c r="I3760" s="77" t="str">
        <f t="shared" si="233"/>
        <v/>
      </c>
      <c r="J3760" s="77" t="str">
        <f t="shared" si="234"/>
        <v/>
      </c>
      <c r="K3760" s="77">
        <f t="shared" si="235"/>
        <v>0</v>
      </c>
    </row>
    <row r="3761" spans="1:11" s="77" customFormat="1">
      <c r="A3761" s="82">
        <v>2016</v>
      </c>
      <c r="B3761" s="82">
        <v>2828</v>
      </c>
      <c r="C3761" s="83" t="s">
        <v>503</v>
      </c>
      <c r="D3761" s="83" t="s">
        <v>504</v>
      </c>
      <c r="E3761" s="84">
        <v>6623</v>
      </c>
      <c r="F3761" s="85">
        <v>23.975999999999999</v>
      </c>
      <c r="G3761" s="84" t="s">
        <v>514</v>
      </c>
      <c r="H3761" s="86" t="str">
        <f t="shared" si="232"/>
        <v/>
      </c>
      <c r="I3761" s="77" t="str">
        <f t="shared" si="233"/>
        <v/>
      </c>
      <c r="J3761" s="77" t="str">
        <f t="shared" si="234"/>
        <v/>
      </c>
      <c r="K3761" s="77">
        <f t="shared" si="235"/>
        <v>0</v>
      </c>
    </row>
    <row r="3762" spans="1:11" s="77" customFormat="1">
      <c r="A3762" s="82">
        <v>2016</v>
      </c>
      <c r="B3762" s="82">
        <v>2828</v>
      </c>
      <c r="C3762" s="83" t="s">
        <v>503</v>
      </c>
      <c r="D3762" s="83" t="s">
        <v>504</v>
      </c>
      <c r="E3762" s="84">
        <v>24067</v>
      </c>
      <c r="F3762" s="85">
        <v>24.856000000000002</v>
      </c>
      <c r="G3762" s="84" t="s">
        <v>514</v>
      </c>
      <c r="H3762" s="86" t="str">
        <f t="shared" si="232"/>
        <v/>
      </c>
      <c r="I3762" s="77" t="str">
        <f t="shared" si="233"/>
        <v/>
      </c>
      <c r="J3762" s="77" t="str">
        <f t="shared" si="234"/>
        <v/>
      </c>
      <c r="K3762" s="77">
        <f t="shared" si="235"/>
        <v>0</v>
      </c>
    </row>
    <row r="3763" spans="1:11" s="77" customFormat="1">
      <c r="A3763" s="82">
        <v>2016</v>
      </c>
      <c r="B3763" s="82">
        <v>2828</v>
      </c>
      <c r="C3763" s="83" t="s">
        <v>503</v>
      </c>
      <c r="D3763" s="83" t="s">
        <v>504</v>
      </c>
      <c r="E3763" s="84">
        <v>9919</v>
      </c>
      <c r="F3763" s="85">
        <v>25.111999999999998</v>
      </c>
      <c r="G3763" s="84" t="s">
        <v>514</v>
      </c>
      <c r="H3763" s="86" t="str">
        <f t="shared" si="232"/>
        <v/>
      </c>
      <c r="I3763" s="77" t="str">
        <f t="shared" si="233"/>
        <v/>
      </c>
      <c r="J3763" s="77" t="str">
        <f t="shared" si="234"/>
        <v/>
      </c>
      <c r="K3763" s="77">
        <f t="shared" si="235"/>
        <v>0</v>
      </c>
    </row>
    <row r="3764" spans="1:11" s="77" customFormat="1">
      <c r="A3764" s="82">
        <v>2016</v>
      </c>
      <c r="B3764" s="82">
        <v>2828</v>
      </c>
      <c r="C3764" s="83" t="s">
        <v>503</v>
      </c>
      <c r="D3764" s="83" t="s">
        <v>504</v>
      </c>
      <c r="E3764" s="84">
        <v>9919</v>
      </c>
      <c r="F3764" s="85">
        <v>25.111999999999998</v>
      </c>
      <c r="G3764" s="84" t="s">
        <v>514</v>
      </c>
      <c r="H3764" s="86" t="str">
        <f t="shared" si="232"/>
        <v/>
      </c>
      <c r="I3764" s="77" t="str">
        <f t="shared" si="233"/>
        <v/>
      </c>
      <c r="J3764" s="77" t="str">
        <f t="shared" si="234"/>
        <v/>
      </c>
      <c r="K3764" s="77">
        <f t="shared" si="235"/>
        <v>0</v>
      </c>
    </row>
    <row r="3765" spans="1:11" s="77" customFormat="1">
      <c r="A3765" s="82">
        <v>2016</v>
      </c>
      <c r="B3765" s="82">
        <v>2828</v>
      </c>
      <c r="C3765" s="83" t="s">
        <v>503</v>
      </c>
      <c r="D3765" s="83" t="s">
        <v>504</v>
      </c>
      <c r="E3765" s="84">
        <v>28373</v>
      </c>
      <c r="F3765" s="85">
        <v>25.198</v>
      </c>
      <c r="G3765" s="84" t="s">
        <v>514</v>
      </c>
      <c r="H3765" s="86" t="str">
        <f t="shared" si="232"/>
        <v/>
      </c>
      <c r="I3765" s="77" t="str">
        <f t="shared" si="233"/>
        <v/>
      </c>
      <c r="J3765" s="77" t="str">
        <f t="shared" si="234"/>
        <v/>
      </c>
      <c r="K3765" s="77">
        <f t="shared" si="235"/>
        <v>0</v>
      </c>
    </row>
    <row r="3766" spans="1:11" s="77" customFormat="1">
      <c r="A3766" s="82">
        <v>2016</v>
      </c>
      <c r="B3766" s="82">
        <v>2828</v>
      </c>
      <c r="C3766" s="83" t="s">
        <v>503</v>
      </c>
      <c r="D3766" s="83" t="s">
        <v>504</v>
      </c>
      <c r="E3766" s="84">
        <v>28373</v>
      </c>
      <c r="F3766" s="85">
        <v>25.198</v>
      </c>
      <c r="G3766" s="84" t="s">
        <v>514</v>
      </c>
      <c r="H3766" s="86" t="str">
        <f t="shared" si="232"/>
        <v/>
      </c>
      <c r="I3766" s="77" t="str">
        <f t="shared" si="233"/>
        <v/>
      </c>
      <c r="J3766" s="77" t="str">
        <f t="shared" si="234"/>
        <v/>
      </c>
      <c r="K3766" s="77">
        <f t="shared" si="235"/>
        <v>0</v>
      </c>
    </row>
    <row r="3767" spans="1:11" s="77" customFormat="1">
      <c r="A3767" s="82">
        <v>2016</v>
      </c>
      <c r="B3767" s="82">
        <v>2828</v>
      </c>
      <c r="C3767" s="83" t="s">
        <v>503</v>
      </c>
      <c r="D3767" s="83" t="s">
        <v>504</v>
      </c>
      <c r="E3767" s="84">
        <v>89691</v>
      </c>
      <c r="F3767" s="85">
        <v>26.158000000000001</v>
      </c>
      <c r="G3767" s="84" t="s">
        <v>514</v>
      </c>
      <c r="H3767" s="86" t="str">
        <f t="shared" si="232"/>
        <v/>
      </c>
      <c r="I3767" s="77" t="str">
        <f t="shared" si="233"/>
        <v/>
      </c>
      <c r="J3767" s="77" t="str">
        <f t="shared" si="234"/>
        <v/>
      </c>
      <c r="K3767" s="77">
        <f t="shared" si="235"/>
        <v>0</v>
      </c>
    </row>
    <row r="3768" spans="1:11" s="77" customFormat="1">
      <c r="A3768" s="82">
        <v>2016</v>
      </c>
      <c r="B3768" s="82">
        <v>2828</v>
      </c>
      <c r="C3768" s="83" t="s">
        <v>503</v>
      </c>
      <c r="D3768" s="83" t="s">
        <v>504</v>
      </c>
      <c r="E3768" s="84">
        <v>5158</v>
      </c>
      <c r="F3768" s="85">
        <v>24.952000000000002</v>
      </c>
      <c r="G3768" s="84" t="s">
        <v>514</v>
      </c>
      <c r="H3768" s="86" t="str">
        <f t="shared" si="232"/>
        <v/>
      </c>
      <c r="I3768" s="77" t="str">
        <f t="shared" si="233"/>
        <v/>
      </c>
      <c r="J3768" s="77" t="str">
        <f t="shared" si="234"/>
        <v/>
      </c>
      <c r="K3768" s="77">
        <f t="shared" si="235"/>
        <v>0</v>
      </c>
    </row>
    <row r="3769" spans="1:11" s="77" customFormat="1">
      <c r="A3769" s="82">
        <v>2016</v>
      </c>
      <c r="B3769" s="82">
        <v>2828</v>
      </c>
      <c r="C3769" s="83" t="s">
        <v>503</v>
      </c>
      <c r="D3769" s="83" t="s">
        <v>504</v>
      </c>
      <c r="E3769" s="84">
        <v>24412</v>
      </c>
      <c r="F3769" s="85">
        <v>24.652000000000001</v>
      </c>
      <c r="G3769" s="84" t="s">
        <v>514</v>
      </c>
      <c r="H3769" s="86" t="str">
        <f t="shared" si="232"/>
        <v/>
      </c>
      <c r="I3769" s="77" t="str">
        <f t="shared" si="233"/>
        <v/>
      </c>
      <c r="J3769" s="77" t="str">
        <f t="shared" si="234"/>
        <v/>
      </c>
      <c r="K3769" s="77">
        <f t="shared" si="235"/>
        <v>0</v>
      </c>
    </row>
    <row r="3770" spans="1:11" s="77" customFormat="1">
      <c r="A3770" s="82">
        <v>2016</v>
      </c>
      <c r="B3770" s="82">
        <v>2828</v>
      </c>
      <c r="C3770" s="83" t="s">
        <v>503</v>
      </c>
      <c r="D3770" s="83" t="s">
        <v>504</v>
      </c>
      <c r="E3770" s="84">
        <v>844</v>
      </c>
      <c r="F3770" s="85">
        <v>24.893999999999998</v>
      </c>
      <c r="G3770" s="84" t="s">
        <v>514</v>
      </c>
      <c r="H3770" s="86" t="str">
        <f t="shared" si="232"/>
        <v/>
      </c>
      <c r="I3770" s="77" t="str">
        <f t="shared" si="233"/>
        <v/>
      </c>
      <c r="J3770" s="77" t="str">
        <f t="shared" si="234"/>
        <v/>
      </c>
      <c r="K3770" s="77">
        <f t="shared" si="235"/>
        <v>0</v>
      </c>
    </row>
    <row r="3771" spans="1:11" s="77" customFormat="1">
      <c r="A3771" s="82">
        <v>2016</v>
      </c>
      <c r="B3771" s="82">
        <v>2828</v>
      </c>
      <c r="C3771" s="83" t="s">
        <v>503</v>
      </c>
      <c r="D3771" s="83" t="s">
        <v>504</v>
      </c>
      <c r="E3771" s="84">
        <v>844</v>
      </c>
      <c r="F3771" s="85">
        <v>24.893999999999998</v>
      </c>
      <c r="G3771" s="84" t="s">
        <v>514</v>
      </c>
      <c r="H3771" s="86" t="str">
        <f t="shared" si="232"/>
        <v/>
      </c>
      <c r="I3771" s="77" t="str">
        <f t="shared" si="233"/>
        <v/>
      </c>
      <c r="J3771" s="77" t="str">
        <f t="shared" si="234"/>
        <v/>
      </c>
      <c r="K3771" s="77">
        <f t="shared" si="235"/>
        <v>0</v>
      </c>
    </row>
    <row r="3772" spans="1:11" s="77" customFormat="1">
      <c r="A3772" s="82">
        <v>2016</v>
      </c>
      <c r="B3772" s="82">
        <v>2832</v>
      </c>
      <c r="C3772" s="83" t="s">
        <v>503</v>
      </c>
      <c r="D3772" s="83" t="s">
        <v>504</v>
      </c>
      <c r="E3772" s="84">
        <v>70438</v>
      </c>
      <c r="F3772" s="85">
        <v>22.175999999999998</v>
      </c>
      <c r="G3772" s="84" t="s">
        <v>514</v>
      </c>
      <c r="H3772" s="86" t="str">
        <f t="shared" si="232"/>
        <v/>
      </c>
      <c r="I3772" s="77" t="str">
        <f t="shared" si="233"/>
        <v/>
      </c>
      <c r="J3772" s="77" t="str">
        <f t="shared" si="234"/>
        <v/>
      </c>
      <c r="K3772" s="77">
        <f t="shared" si="235"/>
        <v>0</v>
      </c>
    </row>
    <row r="3773" spans="1:11" s="77" customFormat="1">
      <c r="A3773" s="82">
        <v>2016</v>
      </c>
      <c r="B3773" s="82">
        <v>2832</v>
      </c>
      <c r="C3773" s="83" t="s">
        <v>503</v>
      </c>
      <c r="D3773" s="83" t="s">
        <v>504</v>
      </c>
      <c r="E3773" s="84">
        <v>56346</v>
      </c>
      <c r="F3773" s="85">
        <v>25.141999999999999</v>
      </c>
      <c r="G3773" s="84" t="s">
        <v>514</v>
      </c>
      <c r="H3773" s="86" t="str">
        <f t="shared" si="232"/>
        <v/>
      </c>
      <c r="I3773" s="77" t="str">
        <f t="shared" si="233"/>
        <v/>
      </c>
      <c r="J3773" s="77" t="str">
        <f t="shared" si="234"/>
        <v/>
      </c>
      <c r="K3773" s="77">
        <f t="shared" si="235"/>
        <v>0</v>
      </c>
    </row>
    <row r="3774" spans="1:11" s="77" customFormat="1">
      <c r="A3774" s="82">
        <v>2016</v>
      </c>
      <c r="B3774" s="82">
        <v>2832</v>
      </c>
      <c r="C3774" s="83" t="s">
        <v>503</v>
      </c>
      <c r="D3774" s="83" t="s">
        <v>504</v>
      </c>
      <c r="E3774" s="84">
        <v>32493</v>
      </c>
      <c r="F3774" s="85">
        <v>25.172000000000001</v>
      </c>
      <c r="G3774" s="84" t="s">
        <v>514</v>
      </c>
      <c r="H3774" s="86" t="str">
        <f t="shared" si="232"/>
        <v/>
      </c>
      <c r="I3774" s="77" t="str">
        <f t="shared" si="233"/>
        <v/>
      </c>
      <c r="J3774" s="77" t="str">
        <f t="shared" si="234"/>
        <v/>
      </c>
      <c r="K3774" s="77">
        <f t="shared" si="235"/>
        <v>0</v>
      </c>
    </row>
    <row r="3775" spans="1:11" s="77" customFormat="1">
      <c r="A3775" s="82">
        <v>2016</v>
      </c>
      <c r="B3775" s="82">
        <v>2832</v>
      </c>
      <c r="C3775" s="83" t="s">
        <v>503</v>
      </c>
      <c r="D3775" s="83" t="s">
        <v>504</v>
      </c>
      <c r="E3775" s="84">
        <v>30505</v>
      </c>
      <c r="F3775" s="85">
        <v>25.152000000000001</v>
      </c>
      <c r="G3775" s="84" t="s">
        <v>514</v>
      </c>
      <c r="H3775" s="86" t="str">
        <f t="shared" si="232"/>
        <v/>
      </c>
      <c r="I3775" s="77" t="str">
        <f t="shared" si="233"/>
        <v/>
      </c>
      <c r="J3775" s="77" t="str">
        <f t="shared" si="234"/>
        <v/>
      </c>
      <c r="K3775" s="77">
        <f t="shared" si="235"/>
        <v>0</v>
      </c>
    </row>
    <row r="3776" spans="1:11" s="77" customFormat="1">
      <c r="A3776" s="82">
        <v>2016</v>
      </c>
      <c r="B3776" s="82">
        <v>2832</v>
      </c>
      <c r="C3776" s="83" t="s">
        <v>503</v>
      </c>
      <c r="D3776" s="83" t="s">
        <v>504</v>
      </c>
      <c r="E3776" s="84">
        <v>28929</v>
      </c>
      <c r="F3776" s="85">
        <v>26.102</v>
      </c>
      <c r="G3776" s="84" t="s">
        <v>514</v>
      </c>
      <c r="H3776" s="86" t="str">
        <f t="shared" si="232"/>
        <v/>
      </c>
      <c r="I3776" s="77" t="str">
        <f t="shared" si="233"/>
        <v/>
      </c>
      <c r="J3776" s="77" t="str">
        <f t="shared" si="234"/>
        <v/>
      </c>
      <c r="K3776" s="77">
        <f t="shared" si="235"/>
        <v>0</v>
      </c>
    </row>
    <row r="3777" spans="1:11" s="77" customFormat="1">
      <c r="A3777" s="82">
        <v>2016</v>
      </c>
      <c r="B3777" s="82">
        <v>2832</v>
      </c>
      <c r="C3777" s="83" t="s">
        <v>503</v>
      </c>
      <c r="D3777" s="83" t="s">
        <v>504</v>
      </c>
      <c r="E3777" s="84">
        <v>27093</v>
      </c>
      <c r="F3777" s="85">
        <v>25.123999999999999</v>
      </c>
      <c r="G3777" s="84" t="s">
        <v>514</v>
      </c>
      <c r="H3777" s="86" t="str">
        <f t="shared" si="232"/>
        <v/>
      </c>
      <c r="I3777" s="77" t="str">
        <f t="shared" si="233"/>
        <v/>
      </c>
      <c r="J3777" s="77" t="str">
        <f t="shared" si="234"/>
        <v/>
      </c>
      <c r="K3777" s="77">
        <f t="shared" si="235"/>
        <v>0</v>
      </c>
    </row>
    <row r="3778" spans="1:11" s="77" customFormat="1">
      <c r="A3778" s="82">
        <v>2016</v>
      </c>
      <c r="B3778" s="82">
        <v>2836</v>
      </c>
      <c r="C3778" s="83" t="s">
        <v>503</v>
      </c>
      <c r="D3778" s="83" t="s">
        <v>504</v>
      </c>
      <c r="E3778" s="84">
        <v>50399</v>
      </c>
      <c r="F3778" s="85">
        <v>22.86</v>
      </c>
      <c r="G3778" s="84" t="s">
        <v>514</v>
      </c>
      <c r="H3778" s="86" t="str">
        <f t="shared" si="232"/>
        <v/>
      </c>
      <c r="I3778" s="77" t="str">
        <f t="shared" si="233"/>
        <v/>
      </c>
      <c r="J3778" s="77" t="str">
        <f t="shared" si="234"/>
        <v/>
      </c>
      <c r="K3778" s="77">
        <f t="shared" si="235"/>
        <v>0</v>
      </c>
    </row>
    <row r="3779" spans="1:11" s="77" customFormat="1">
      <c r="A3779" s="82">
        <v>2016</v>
      </c>
      <c r="B3779" s="82">
        <v>2840</v>
      </c>
      <c r="C3779" s="83" t="s">
        <v>503</v>
      </c>
      <c r="D3779" s="83" t="s">
        <v>504</v>
      </c>
      <c r="E3779" s="84">
        <v>58991</v>
      </c>
      <c r="F3779" s="85">
        <v>23.3</v>
      </c>
      <c r="G3779" s="84" t="s">
        <v>514</v>
      </c>
      <c r="H3779" s="86" t="str">
        <f t="shared" si="232"/>
        <v/>
      </c>
      <c r="I3779" s="77" t="str">
        <f t="shared" si="233"/>
        <v/>
      </c>
      <c r="J3779" s="77" t="str">
        <f t="shared" si="234"/>
        <v/>
      </c>
      <c r="K3779" s="77">
        <f t="shared" si="235"/>
        <v>0</v>
      </c>
    </row>
    <row r="3780" spans="1:11" s="77" customFormat="1">
      <c r="A3780" s="82">
        <v>2016</v>
      </c>
      <c r="B3780" s="82">
        <v>2840</v>
      </c>
      <c r="C3780" s="83" t="s">
        <v>503</v>
      </c>
      <c r="D3780" s="83" t="s">
        <v>504</v>
      </c>
      <c r="E3780" s="84">
        <v>61458</v>
      </c>
      <c r="F3780" s="85">
        <v>23.571999999999999</v>
      </c>
      <c r="G3780" s="84" t="s">
        <v>514</v>
      </c>
      <c r="H3780" s="86" t="str">
        <f t="shared" si="232"/>
        <v/>
      </c>
      <c r="I3780" s="77" t="str">
        <f t="shared" si="233"/>
        <v/>
      </c>
      <c r="J3780" s="77" t="str">
        <f t="shared" si="234"/>
        <v/>
      </c>
      <c r="K3780" s="77">
        <f t="shared" si="235"/>
        <v>0</v>
      </c>
    </row>
    <row r="3781" spans="1:11" s="77" customFormat="1">
      <c r="A3781" s="82">
        <v>2016</v>
      </c>
      <c r="B3781" s="82">
        <v>2840</v>
      </c>
      <c r="C3781" s="83" t="s">
        <v>503</v>
      </c>
      <c r="D3781" s="83" t="s">
        <v>504</v>
      </c>
      <c r="E3781" s="84">
        <v>46095</v>
      </c>
      <c r="F3781" s="85">
        <v>23.734000000000002</v>
      </c>
      <c r="G3781" s="84" t="s">
        <v>514</v>
      </c>
      <c r="H3781" s="86" t="str">
        <f t="shared" si="232"/>
        <v/>
      </c>
      <c r="I3781" s="77" t="str">
        <f t="shared" si="233"/>
        <v/>
      </c>
      <c r="J3781" s="77" t="str">
        <f t="shared" si="234"/>
        <v/>
      </c>
      <c r="K3781" s="77">
        <f t="shared" si="235"/>
        <v>0</v>
      </c>
    </row>
    <row r="3782" spans="1:11" s="77" customFormat="1">
      <c r="A3782" s="82">
        <v>2016</v>
      </c>
      <c r="B3782" s="82">
        <v>2850</v>
      </c>
      <c r="C3782" s="83" t="s">
        <v>503</v>
      </c>
      <c r="D3782" s="83" t="s">
        <v>504</v>
      </c>
      <c r="E3782" s="84">
        <v>65151</v>
      </c>
      <c r="F3782" s="85">
        <v>23.64</v>
      </c>
      <c r="G3782" s="84">
        <v>219.5</v>
      </c>
      <c r="H3782" s="86">
        <f t="shared" si="232"/>
        <v>3380672.3597999997</v>
      </c>
      <c r="I3782" s="77">
        <f t="shared" si="233"/>
        <v>65151</v>
      </c>
      <c r="J3782" s="77">
        <f t="shared" si="234"/>
        <v>1540169.6400000001</v>
      </c>
      <c r="K3782" s="77">
        <f t="shared" si="235"/>
        <v>0</v>
      </c>
    </row>
    <row r="3783" spans="1:11" s="77" customFormat="1">
      <c r="A3783" s="82">
        <v>2016</v>
      </c>
      <c r="B3783" s="82">
        <v>2850</v>
      </c>
      <c r="C3783" s="83" t="s">
        <v>503</v>
      </c>
      <c r="D3783" s="83" t="s">
        <v>504</v>
      </c>
      <c r="E3783" s="84">
        <v>30425</v>
      </c>
      <c r="F3783" s="85">
        <v>23.54</v>
      </c>
      <c r="G3783" s="84">
        <v>177.7</v>
      </c>
      <c r="H3783" s="86">
        <f t="shared" ref="H3783:H3846" si="236">IF(I3783="","",G3783/100*F3783*E3783)</f>
        <v>1272695.3965</v>
      </c>
      <c r="I3783" s="77">
        <f t="shared" ref="I3783:I3846" si="237">IF(OR(G3783=".",F3783=".",E3783="."),"",E3783)</f>
        <v>30425</v>
      </c>
      <c r="J3783" s="77">
        <f t="shared" ref="J3783:J3846" si="238">IF(I3783="","",F3783*I3783)</f>
        <v>716204.5</v>
      </c>
      <c r="K3783" s="77">
        <f t="shared" ref="K3783:K3846" si="239">IF(C3783="LIG",1,0)</f>
        <v>0</v>
      </c>
    </row>
    <row r="3784" spans="1:11" s="77" customFormat="1">
      <c r="A3784" s="82">
        <v>2016</v>
      </c>
      <c r="B3784" s="82">
        <v>2850</v>
      </c>
      <c r="C3784" s="83" t="s">
        <v>503</v>
      </c>
      <c r="D3784" s="83" t="s">
        <v>504</v>
      </c>
      <c r="E3784" s="84">
        <v>3702</v>
      </c>
      <c r="F3784" s="85">
        <v>25.16</v>
      </c>
      <c r="G3784" s="84">
        <v>216</v>
      </c>
      <c r="H3784" s="86">
        <f t="shared" si="236"/>
        <v>201187.41120000003</v>
      </c>
      <c r="I3784" s="77">
        <f t="shared" si="237"/>
        <v>3702</v>
      </c>
      <c r="J3784" s="77">
        <f t="shared" si="238"/>
        <v>93142.32</v>
      </c>
      <c r="K3784" s="77">
        <f t="shared" si="239"/>
        <v>0</v>
      </c>
    </row>
    <row r="3785" spans="1:11" s="77" customFormat="1">
      <c r="A3785" s="82">
        <v>2016</v>
      </c>
      <c r="B3785" s="82">
        <v>2850</v>
      </c>
      <c r="C3785" s="83" t="s">
        <v>503</v>
      </c>
      <c r="D3785" s="83" t="s">
        <v>504</v>
      </c>
      <c r="E3785" s="84">
        <v>33189</v>
      </c>
      <c r="F3785" s="85">
        <v>23.66</v>
      </c>
      <c r="G3785" s="84">
        <v>187.1</v>
      </c>
      <c r="H3785" s="86">
        <f t="shared" si="236"/>
        <v>1469206.00554</v>
      </c>
      <c r="I3785" s="77">
        <f t="shared" si="237"/>
        <v>33189</v>
      </c>
      <c r="J3785" s="77">
        <f t="shared" si="238"/>
        <v>785251.74</v>
      </c>
      <c r="K3785" s="77">
        <f t="shared" si="239"/>
        <v>0</v>
      </c>
    </row>
    <row r="3786" spans="1:11" s="77" customFormat="1">
      <c r="A3786" s="82">
        <v>2016</v>
      </c>
      <c r="B3786" s="82">
        <v>2850</v>
      </c>
      <c r="C3786" s="83" t="s">
        <v>503</v>
      </c>
      <c r="D3786" s="83" t="s">
        <v>504</v>
      </c>
      <c r="E3786" s="84">
        <v>3931</v>
      </c>
      <c r="F3786" s="85">
        <v>25.6</v>
      </c>
      <c r="G3786" s="84">
        <v>178.3</v>
      </c>
      <c r="H3786" s="86">
        <f t="shared" si="236"/>
        <v>179429.70880000002</v>
      </c>
      <c r="I3786" s="77">
        <f t="shared" si="237"/>
        <v>3931</v>
      </c>
      <c r="J3786" s="77">
        <f t="shared" si="238"/>
        <v>100633.60000000001</v>
      </c>
      <c r="K3786" s="77">
        <f t="shared" si="239"/>
        <v>0</v>
      </c>
    </row>
    <row r="3787" spans="1:11" s="77" customFormat="1">
      <c r="A3787" s="82">
        <v>2016</v>
      </c>
      <c r="B3787" s="82">
        <v>2850</v>
      </c>
      <c r="C3787" s="83" t="s">
        <v>503</v>
      </c>
      <c r="D3787" s="83" t="s">
        <v>504</v>
      </c>
      <c r="E3787" s="84">
        <v>3657</v>
      </c>
      <c r="F3787" s="85">
        <v>23.53</v>
      </c>
      <c r="G3787" s="84">
        <v>182.3</v>
      </c>
      <c r="H3787" s="86">
        <f t="shared" si="236"/>
        <v>156867.70983000004</v>
      </c>
      <c r="I3787" s="77">
        <f t="shared" si="237"/>
        <v>3657</v>
      </c>
      <c r="J3787" s="77">
        <f t="shared" si="238"/>
        <v>86049.21</v>
      </c>
      <c r="K3787" s="77">
        <f t="shared" si="239"/>
        <v>0</v>
      </c>
    </row>
    <row r="3788" spans="1:11" s="77" customFormat="1">
      <c r="A3788" s="82">
        <v>2016</v>
      </c>
      <c r="B3788" s="82">
        <v>2850</v>
      </c>
      <c r="C3788" s="83" t="s">
        <v>503</v>
      </c>
      <c r="D3788" s="83" t="s">
        <v>504</v>
      </c>
      <c r="E3788" s="84">
        <v>100881</v>
      </c>
      <c r="F3788" s="85">
        <v>26.26</v>
      </c>
      <c r="G3788" s="84">
        <v>147.19999999999999</v>
      </c>
      <c r="H3788" s="86">
        <f t="shared" si="236"/>
        <v>3899526.8083200003</v>
      </c>
      <c r="I3788" s="77">
        <f t="shared" si="237"/>
        <v>100881</v>
      </c>
      <c r="J3788" s="77">
        <f t="shared" si="238"/>
        <v>2649135.06</v>
      </c>
      <c r="K3788" s="77">
        <f t="shared" si="239"/>
        <v>0</v>
      </c>
    </row>
    <row r="3789" spans="1:11" s="77" customFormat="1">
      <c r="A3789" s="82">
        <v>2016</v>
      </c>
      <c r="B3789" s="82">
        <v>2850</v>
      </c>
      <c r="C3789" s="83" t="s">
        <v>503</v>
      </c>
      <c r="D3789" s="83" t="s">
        <v>504</v>
      </c>
      <c r="E3789" s="84">
        <v>62034</v>
      </c>
      <c r="F3789" s="85">
        <v>26.12</v>
      </c>
      <c r="G3789" s="84">
        <v>159</v>
      </c>
      <c r="H3789" s="86">
        <f t="shared" si="236"/>
        <v>2576321.6472000005</v>
      </c>
      <c r="I3789" s="77">
        <f t="shared" si="237"/>
        <v>62034</v>
      </c>
      <c r="J3789" s="77">
        <f t="shared" si="238"/>
        <v>1620328.08</v>
      </c>
      <c r="K3789" s="77">
        <f t="shared" si="239"/>
        <v>0</v>
      </c>
    </row>
    <row r="3790" spans="1:11" s="77" customFormat="1">
      <c r="A3790" s="82">
        <v>2016</v>
      </c>
      <c r="B3790" s="82">
        <v>2850</v>
      </c>
      <c r="C3790" s="83" t="s">
        <v>503</v>
      </c>
      <c r="D3790" s="83" t="s">
        <v>504</v>
      </c>
      <c r="E3790" s="84">
        <v>28521</v>
      </c>
      <c r="F3790" s="85">
        <v>26.17</v>
      </c>
      <c r="G3790" s="84">
        <v>151.19999999999999</v>
      </c>
      <c r="H3790" s="86">
        <f t="shared" si="236"/>
        <v>1128548.5898399998</v>
      </c>
      <c r="I3790" s="77">
        <f t="shared" si="237"/>
        <v>28521</v>
      </c>
      <c r="J3790" s="77">
        <f t="shared" si="238"/>
        <v>746394.57000000007</v>
      </c>
      <c r="K3790" s="77">
        <f t="shared" si="239"/>
        <v>0</v>
      </c>
    </row>
    <row r="3791" spans="1:11" s="77" customFormat="1">
      <c r="A3791" s="82">
        <v>2016</v>
      </c>
      <c r="B3791" s="82">
        <v>2850</v>
      </c>
      <c r="C3791" s="83" t="s">
        <v>503</v>
      </c>
      <c r="D3791" s="83" t="s">
        <v>504</v>
      </c>
      <c r="E3791" s="84">
        <v>25379</v>
      </c>
      <c r="F3791" s="85">
        <v>23.59</v>
      </c>
      <c r="G3791" s="84">
        <v>218.5</v>
      </c>
      <c r="H3791" s="86">
        <f t="shared" si="236"/>
        <v>1308138.98285</v>
      </c>
      <c r="I3791" s="77">
        <f t="shared" si="237"/>
        <v>25379</v>
      </c>
      <c r="J3791" s="77">
        <f t="shared" si="238"/>
        <v>598690.61</v>
      </c>
      <c r="K3791" s="77">
        <f t="shared" si="239"/>
        <v>0</v>
      </c>
    </row>
    <row r="3792" spans="1:11" s="77" customFormat="1">
      <c r="A3792" s="82">
        <v>2016</v>
      </c>
      <c r="B3792" s="82">
        <v>2850</v>
      </c>
      <c r="C3792" s="83" t="s">
        <v>503</v>
      </c>
      <c r="D3792" s="83" t="s">
        <v>504</v>
      </c>
      <c r="E3792" s="84">
        <v>6753</v>
      </c>
      <c r="F3792" s="85">
        <v>23.7</v>
      </c>
      <c r="G3792" s="84">
        <v>174.4</v>
      </c>
      <c r="H3792" s="86">
        <f t="shared" si="236"/>
        <v>279120.39840000001</v>
      </c>
      <c r="I3792" s="77">
        <f t="shared" si="237"/>
        <v>6753</v>
      </c>
      <c r="J3792" s="77">
        <f t="shared" si="238"/>
        <v>160046.1</v>
      </c>
      <c r="K3792" s="77">
        <f t="shared" si="239"/>
        <v>0</v>
      </c>
    </row>
    <row r="3793" spans="1:11" s="77" customFormat="1">
      <c r="A3793" s="82">
        <v>2016</v>
      </c>
      <c r="B3793" s="82">
        <v>2850</v>
      </c>
      <c r="C3793" s="83" t="s">
        <v>503</v>
      </c>
      <c r="D3793" s="83" t="s">
        <v>504</v>
      </c>
      <c r="E3793" s="84">
        <v>6218</v>
      </c>
      <c r="F3793" s="85">
        <v>23.95</v>
      </c>
      <c r="G3793" s="84">
        <v>171.2</v>
      </c>
      <c r="H3793" s="86">
        <f t="shared" si="236"/>
        <v>254952.92320000002</v>
      </c>
      <c r="I3793" s="77">
        <f t="shared" si="237"/>
        <v>6218</v>
      </c>
      <c r="J3793" s="77">
        <f t="shared" si="238"/>
        <v>148921.1</v>
      </c>
      <c r="K3793" s="77">
        <f t="shared" si="239"/>
        <v>0</v>
      </c>
    </row>
    <row r="3794" spans="1:11" s="77" customFormat="1">
      <c r="A3794" s="82">
        <v>2016</v>
      </c>
      <c r="B3794" s="82">
        <v>2866</v>
      </c>
      <c r="C3794" s="83" t="s">
        <v>503</v>
      </c>
      <c r="D3794" s="83" t="s">
        <v>504</v>
      </c>
      <c r="E3794" s="84">
        <v>1272</v>
      </c>
      <c r="F3794" s="85">
        <v>16.98</v>
      </c>
      <c r="G3794" s="84" t="s">
        <v>514</v>
      </c>
      <c r="H3794" s="86" t="str">
        <f t="shared" si="236"/>
        <v/>
      </c>
      <c r="I3794" s="77" t="str">
        <f t="shared" si="237"/>
        <v/>
      </c>
      <c r="J3794" s="77" t="str">
        <f t="shared" si="238"/>
        <v/>
      </c>
      <c r="K3794" s="77">
        <f t="shared" si="239"/>
        <v>0</v>
      </c>
    </row>
    <row r="3795" spans="1:11" s="77" customFormat="1">
      <c r="A3795" s="82">
        <v>2016</v>
      </c>
      <c r="B3795" s="82">
        <v>2866</v>
      </c>
      <c r="C3795" s="83" t="s">
        <v>503</v>
      </c>
      <c r="D3795" s="83" t="s">
        <v>504</v>
      </c>
      <c r="E3795" s="84">
        <v>6677</v>
      </c>
      <c r="F3795" s="85">
        <v>23.4</v>
      </c>
      <c r="G3795" s="84" t="s">
        <v>514</v>
      </c>
      <c r="H3795" s="86" t="str">
        <f t="shared" si="236"/>
        <v/>
      </c>
      <c r="I3795" s="77" t="str">
        <f t="shared" si="237"/>
        <v/>
      </c>
      <c r="J3795" s="77" t="str">
        <f t="shared" si="238"/>
        <v/>
      </c>
      <c r="K3795" s="77">
        <f t="shared" si="239"/>
        <v>0</v>
      </c>
    </row>
    <row r="3796" spans="1:11" s="77" customFormat="1">
      <c r="A3796" s="82">
        <v>2016</v>
      </c>
      <c r="B3796" s="82">
        <v>2866</v>
      </c>
      <c r="C3796" s="83" t="s">
        <v>503</v>
      </c>
      <c r="D3796" s="83" t="s">
        <v>504</v>
      </c>
      <c r="E3796" s="84">
        <v>32553</v>
      </c>
      <c r="F3796" s="85">
        <v>25.14</v>
      </c>
      <c r="G3796" s="84" t="s">
        <v>514</v>
      </c>
      <c r="H3796" s="86" t="str">
        <f t="shared" si="236"/>
        <v/>
      </c>
      <c r="I3796" s="77" t="str">
        <f t="shared" si="237"/>
        <v/>
      </c>
      <c r="J3796" s="77" t="str">
        <f t="shared" si="238"/>
        <v/>
      </c>
      <c r="K3796" s="77">
        <f t="shared" si="239"/>
        <v>0</v>
      </c>
    </row>
    <row r="3797" spans="1:11" s="77" customFormat="1">
      <c r="A3797" s="82">
        <v>2016</v>
      </c>
      <c r="B3797" s="82">
        <v>2866</v>
      </c>
      <c r="C3797" s="83" t="s">
        <v>503</v>
      </c>
      <c r="D3797" s="83" t="s">
        <v>504</v>
      </c>
      <c r="E3797" s="84">
        <v>15812</v>
      </c>
      <c r="F3797" s="85">
        <v>26.19</v>
      </c>
      <c r="G3797" s="84" t="s">
        <v>514</v>
      </c>
      <c r="H3797" s="86" t="str">
        <f t="shared" si="236"/>
        <v/>
      </c>
      <c r="I3797" s="77" t="str">
        <f t="shared" si="237"/>
        <v/>
      </c>
      <c r="J3797" s="77" t="str">
        <f t="shared" si="238"/>
        <v/>
      </c>
      <c r="K3797" s="77">
        <f t="shared" si="239"/>
        <v>0</v>
      </c>
    </row>
    <row r="3798" spans="1:11" s="77" customFormat="1">
      <c r="A3798" s="82">
        <v>2016</v>
      </c>
      <c r="B3798" s="82">
        <v>2866</v>
      </c>
      <c r="C3798" s="83" t="s">
        <v>503</v>
      </c>
      <c r="D3798" s="83" t="s">
        <v>504</v>
      </c>
      <c r="E3798" s="84">
        <v>139762</v>
      </c>
      <c r="F3798" s="85">
        <v>25.19</v>
      </c>
      <c r="G3798" s="84" t="s">
        <v>514</v>
      </c>
      <c r="H3798" s="86" t="str">
        <f t="shared" si="236"/>
        <v/>
      </c>
      <c r="I3798" s="77" t="str">
        <f t="shared" si="237"/>
        <v/>
      </c>
      <c r="J3798" s="77" t="str">
        <f t="shared" si="238"/>
        <v/>
      </c>
      <c r="K3798" s="77">
        <f t="shared" si="239"/>
        <v>0</v>
      </c>
    </row>
    <row r="3799" spans="1:11" s="77" customFormat="1">
      <c r="A3799" s="82">
        <v>2016</v>
      </c>
      <c r="B3799" s="82">
        <v>2866</v>
      </c>
      <c r="C3799" s="83" t="s">
        <v>503</v>
      </c>
      <c r="D3799" s="83" t="s">
        <v>504</v>
      </c>
      <c r="E3799" s="84">
        <v>15510</v>
      </c>
      <c r="F3799" s="85">
        <v>25.68</v>
      </c>
      <c r="G3799" s="84" t="s">
        <v>514</v>
      </c>
      <c r="H3799" s="86" t="str">
        <f t="shared" si="236"/>
        <v/>
      </c>
      <c r="I3799" s="77" t="str">
        <f t="shared" si="237"/>
        <v/>
      </c>
      <c r="J3799" s="77" t="str">
        <f t="shared" si="238"/>
        <v/>
      </c>
      <c r="K3799" s="77">
        <f t="shared" si="239"/>
        <v>0</v>
      </c>
    </row>
    <row r="3800" spans="1:11" s="77" customFormat="1">
      <c r="A3800" s="82">
        <v>2016</v>
      </c>
      <c r="B3800" s="82">
        <v>2866</v>
      </c>
      <c r="C3800" s="83" t="s">
        <v>513</v>
      </c>
      <c r="D3800" s="83" t="s">
        <v>504</v>
      </c>
      <c r="E3800" s="84">
        <v>15374</v>
      </c>
      <c r="F3800" s="85">
        <v>17.84</v>
      </c>
      <c r="G3800" s="84" t="s">
        <v>514</v>
      </c>
      <c r="H3800" s="86" t="str">
        <f t="shared" si="236"/>
        <v/>
      </c>
      <c r="I3800" s="77" t="str">
        <f t="shared" si="237"/>
        <v/>
      </c>
      <c r="J3800" s="77" t="str">
        <f t="shared" si="238"/>
        <v/>
      </c>
      <c r="K3800" s="77">
        <f t="shared" si="239"/>
        <v>0</v>
      </c>
    </row>
    <row r="3801" spans="1:11" s="77" customFormat="1">
      <c r="A3801" s="82">
        <v>2016</v>
      </c>
      <c r="B3801" s="82">
        <v>2876</v>
      </c>
      <c r="C3801" s="83" t="s">
        <v>503</v>
      </c>
      <c r="D3801" s="83" t="s">
        <v>504</v>
      </c>
      <c r="E3801" s="84">
        <v>114389</v>
      </c>
      <c r="F3801" s="85">
        <v>25.17</v>
      </c>
      <c r="G3801" s="84">
        <v>200.6</v>
      </c>
      <c r="H3801" s="86">
        <f t="shared" si="236"/>
        <v>5775617.2867799997</v>
      </c>
      <c r="I3801" s="77">
        <f t="shared" si="237"/>
        <v>114389</v>
      </c>
      <c r="J3801" s="77">
        <f t="shared" si="238"/>
        <v>2879171.1300000004</v>
      </c>
      <c r="K3801" s="77">
        <f t="shared" si="239"/>
        <v>0</v>
      </c>
    </row>
    <row r="3802" spans="1:11" s="77" customFormat="1">
      <c r="A3802" s="82">
        <v>2016</v>
      </c>
      <c r="B3802" s="82">
        <v>2952</v>
      </c>
      <c r="C3802" s="83" t="s">
        <v>513</v>
      </c>
      <c r="D3802" s="83" t="s">
        <v>504</v>
      </c>
      <c r="E3802" s="84">
        <v>16224</v>
      </c>
      <c r="F3802" s="85">
        <v>17.059999999999999</v>
      </c>
      <c r="G3802" s="84">
        <v>227.2</v>
      </c>
      <c r="H3802" s="86">
        <f t="shared" si="236"/>
        <v>628847.43167999992</v>
      </c>
      <c r="I3802" s="77">
        <f t="shared" si="237"/>
        <v>16224</v>
      </c>
      <c r="J3802" s="77">
        <f t="shared" si="238"/>
        <v>276781.44</v>
      </c>
      <c r="K3802" s="77">
        <f t="shared" si="239"/>
        <v>0</v>
      </c>
    </row>
    <row r="3803" spans="1:11" s="77" customFormat="1">
      <c r="A3803" s="82">
        <v>2016</v>
      </c>
      <c r="B3803" s="82">
        <v>2952</v>
      </c>
      <c r="C3803" s="83" t="s">
        <v>513</v>
      </c>
      <c r="D3803" s="83" t="s">
        <v>504</v>
      </c>
      <c r="E3803" s="84">
        <v>95844</v>
      </c>
      <c r="F3803" s="85">
        <v>17.283999999999999</v>
      </c>
      <c r="G3803" s="84">
        <v>221.7</v>
      </c>
      <c r="H3803" s="86">
        <f t="shared" si="236"/>
        <v>3672610.5820319997</v>
      </c>
      <c r="I3803" s="77">
        <f t="shared" si="237"/>
        <v>95844</v>
      </c>
      <c r="J3803" s="77">
        <f t="shared" si="238"/>
        <v>1656567.696</v>
      </c>
      <c r="K3803" s="77">
        <f t="shared" si="239"/>
        <v>0</v>
      </c>
    </row>
    <row r="3804" spans="1:11" s="77" customFormat="1">
      <c r="A3804" s="82">
        <v>2016</v>
      </c>
      <c r="B3804" s="82">
        <v>2952</v>
      </c>
      <c r="C3804" s="83" t="s">
        <v>513</v>
      </c>
      <c r="D3804" s="83" t="s">
        <v>504</v>
      </c>
      <c r="E3804" s="84">
        <v>15814</v>
      </c>
      <c r="F3804" s="85">
        <v>17.632000000000001</v>
      </c>
      <c r="G3804" s="84">
        <v>211.1</v>
      </c>
      <c r="H3804" s="86">
        <f t="shared" si="236"/>
        <v>588615.29772799998</v>
      </c>
      <c r="I3804" s="77">
        <f t="shared" si="237"/>
        <v>15814</v>
      </c>
      <c r="J3804" s="77">
        <f t="shared" si="238"/>
        <v>278832.44800000003</v>
      </c>
      <c r="K3804" s="77">
        <f t="shared" si="239"/>
        <v>0</v>
      </c>
    </row>
    <row r="3805" spans="1:11" s="77" customFormat="1">
      <c r="A3805" s="82">
        <v>2016</v>
      </c>
      <c r="B3805" s="82">
        <v>2963</v>
      </c>
      <c r="C3805" s="83" t="s">
        <v>513</v>
      </c>
      <c r="D3805" s="83" t="s">
        <v>504</v>
      </c>
      <c r="E3805" s="84">
        <v>121</v>
      </c>
      <c r="F3805" s="85">
        <v>17.634</v>
      </c>
      <c r="G3805" s="84">
        <v>148.5</v>
      </c>
      <c r="H3805" s="86">
        <f t="shared" si="236"/>
        <v>3168.5652900000005</v>
      </c>
      <c r="I3805" s="77">
        <f t="shared" si="237"/>
        <v>121</v>
      </c>
      <c r="J3805" s="77">
        <f t="shared" si="238"/>
        <v>2133.7139999999999</v>
      </c>
      <c r="K3805" s="77">
        <f t="shared" si="239"/>
        <v>0</v>
      </c>
    </row>
    <row r="3806" spans="1:11" s="77" customFormat="1">
      <c r="A3806" s="82">
        <v>2016</v>
      </c>
      <c r="B3806" s="82">
        <v>2963</v>
      </c>
      <c r="C3806" s="83" t="s">
        <v>513</v>
      </c>
      <c r="D3806" s="83" t="s">
        <v>504</v>
      </c>
      <c r="E3806" s="84">
        <v>92534</v>
      </c>
      <c r="F3806" s="85">
        <v>17.398</v>
      </c>
      <c r="G3806" s="84">
        <v>141.80000000000001</v>
      </c>
      <c r="H3806" s="86">
        <f t="shared" si="236"/>
        <v>2282847.4623760004</v>
      </c>
      <c r="I3806" s="77">
        <f t="shared" si="237"/>
        <v>92534</v>
      </c>
      <c r="J3806" s="77">
        <f t="shared" si="238"/>
        <v>1609906.5319999999</v>
      </c>
      <c r="K3806" s="77">
        <f t="shared" si="239"/>
        <v>0</v>
      </c>
    </row>
    <row r="3807" spans="1:11" s="77" customFormat="1">
      <c r="A3807" s="82">
        <v>2016</v>
      </c>
      <c r="B3807" s="82">
        <v>2963</v>
      </c>
      <c r="C3807" s="83" t="s">
        <v>513</v>
      </c>
      <c r="D3807" s="83" t="s">
        <v>504</v>
      </c>
      <c r="E3807" s="84">
        <v>61371</v>
      </c>
      <c r="F3807" s="85">
        <v>17.193999999999999</v>
      </c>
      <c r="G3807" s="84">
        <v>149.5</v>
      </c>
      <c r="H3807" s="86">
        <f t="shared" si="236"/>
        <v>1577543.39613</v>
      </c>
      <c r="I3807" s="77">
        <f t="shared" si="237"/>
        <v>61371</v>
      </c>
      <c r="J3807" s="77">
        <f t="shared" si="238"/>
        <v>1055212.9739999999</v>
      </c>
      <c r="K3807" s="77">
        <f t="shared" si="239"/>
        <v>0</v>
      </c>
    </row>
    <row r="3808" spans="1:11" s="77" customFormat="1">
      <c r="A3808" s="82">
        <v>2016</v>
      </c>
      <c r="B3808" s="82">
        <v>3122</v>
      </c>
      <c r="C3808" s="83" t="s">
        <v>503</v>
      </c>
      <c r="D3808" s="83" t="s">
        <v>504</v>
      </c>
      <c r="E3808" s="84">
        <v>4958</v>
      </c>
      <c r="F3808" s="85">
        <v>25</v>
      </c>
      <c r="G3808" s="84" t="s">
        <v>514</v>
      </c>
      <c r="H3808" s="86" t="str">
        <f t="shared" si="236"/>
        <v/>
      </c>
      <c r="I3808" s="77" t="str">
        <f t="shared" si="237"/>
        <v/>
      </c>
      <c r="J3808" s="77" t="str">
        <f t="shared" si="238"/>
        <v/>
      </c>
      <c r="K3808" s="77">
        <f t="shared" si="239"/>
        <v>0</v>
      </c>
    </row>
    <row r="3809" spans="1:11" s="77" customFormat="1">
      <c r="A3809" s="82">
        <v>2016</v>
      </c>
      <c r="B3809" s="82">
        <v>3122</v>
      </c>
      <c r="C3809" s="83" t="s">
        <v>503</v>
      </c>
      <c r="D3809" s="83" t="s">
        <v>504</v>
      </c>
      <c r="E3809" s="84">
        <v>14663</v>
      </c>
      <c r="F3809" s="85">
        <v>24</v>
      </c>
      <c r="G3809" s="84" t="s">
        <v>514</v>
      </c>
      <c r="H3809" s="86" t="str">
        <f t="shared" si="236"/>
        <v/>
      </c>
      <c r="I3809" s="77" t="str">
        <f t="shared" si="237"/>
        <v/>
      </c>
      <c r="J3809" s="77" t="str">
        <f t="shared" si="238"/>
        <v/>
      </c>
      <c r="K3809" s="77">
        <f t="shared" si="239"/>
        <v>0</v>
      </c>
    </row>
    <row r="3810" spans="1:11" s="77" customFormat="1">
      <c r="A3810" s="82">
        <v>2016</v>
      </c>
      <c r="B3810" s="82">
        <v>3122</v>
      </c>
      <c r="C3810" s="83" t="s">
        <v>503</v>
      </c>
      <c r="D3810" s="83" t="s">
        <v>504</v>
      </c>
      <c r="E3810" s="84">
        <v>138935</v>
      </c>
      <c r="F3810" s="85">
        <v>26</v>
      </c>
      <c r="G3810" s="84" t="s">
        <v>514</v>
      </c>
      <c r="H3810" s="86" t="str">
        <f t="shared" si="236"/>
        <v/>
      </c>
      <c r="I3810" s="77" t="str">
        <f t="shared" si="237"/>
        <v/>
      </c>
      <c r="J3810" s="77" t="str">
        <f t="shared" si="238"/>
        <v/>
      </c>
      <c r="K3810" s="77">
        <f t="shared" si="239"/>
        <v>0</v>
      </c>
    </row>
    <row r="3811" spans="1:11" s="77" customFormat="1">
      <c r="A3811" s="82">
        <v>2016</v>
      </c>
      <c r="B3811" s="82">
        <v>3130</v>
      </c>
      <c r="C3811" s="83" t="s">
        <v>515</v>
      </c>
      <c r="D3811" s="83" t="s">
        <v>504</v>
      </c>
      <c r="E3811" s="84">
        <v>193199</v>
      </c>
      <c r="F3811" s="85">
        <v>12.4</v>
      </c>
      <c r="G3811" s="84" t="s">
        <v>514</v>
      </c>
      <c r="H3811" s="86" t="str">
        <f t="shared" si="236"/>
        <v/>
      </c>
      <c r="I3811" s="77" t="str">
        <f t="shared" si="237"/>
        <v/>
      </c>
      <c r="J3811" s="77" t="str">
        <f t="shared" si="238"/>
        <v/>
      </c>
      <c r="K3811" s="77">
        <f t="shared" si="239"/>
        <v>0</v>
      </c>
    </row>
    <row r="3812" spans="1:11" s="77" customFormat="1">
      <c r="A3812" s="82">
        <v>2016</v>
      </c>
      <c r="B3812" s="82">
        <v>3149</v>
      </c>
      <c r="C3812" s="83" t="s">
        <v>503</v>
      </c>
      <c r="D3812" s="83" t="s">
        <v>504</v>
      </c>
      <c r="E3812" s="84">
        <v>30877</v>
      </c>
      <c r="F3812" s="85">
        <v>26.341999999999999</v>
      </c>
      <c r="G3812" s="84" t="s">
        <v>514</v>
      </c>
      <c r="H3812" s="86" t="str">
        <f t="shared" si="236"/>
        <v/>
      </c>
      <c r="I3812" s="77" t="str">
        <f t="shared" si="237"/>
        <v/>
      </c>
      <c r="J3812" s="77" t="str">
        <f t="shared" si="238"/>
        <v/>
      </c>
      <c r="K3812" s="77">
        <f t="shared" si="239"/>
        <v>0</v>
      </c>
    </row>
    <row r="3813" spans="1:11" s="77" customFormat="1">
      <c r="A3813" s="82">
        <v>2016</v>
      </c>
      <c r="B3813" s="82">
        <v>3149</v>
      </c>
      <c r="C3813" s="83" t="s">
        <v>503</v>
      </c>
      <c r="D3813" s="83" t="s">
        <v>504</v>
      </c>
      <c r="E3813" s="84">
        <v>15559</v>
      </c>
      <c r="F3813" s="85">
        <v>26.228000000000002</v>
      </c>
      <c r="G3813" s="84" t="s">
        <v>514</v>
      </c>
      <c r="H3813" s="86" t="str">
        <f t="shared" si="236"/>
        <v/>
      </c>
      <c r="I3813" s="77" t="str">
        <f t="shared" si="237"/>
        <v/>
      </c>
      <c r="J3813" s="77" t="str">
        <f t="shared" si="238"/>
        <v/>
      </c>
      <c r="K3813" s="77">
        <f t="shared" si="239"/>
        <v>0</v>
      </c>
    </row>
    <row r="3814" spans="1:11" s="77" customFormat="1">
      <c r="A3814" s="82">
        <v>2016</v>
      </c>
      <c r="B3814" s="82">
        <v>3149</v>
      </c>
      <c r="C3814" s="83" t="s">
        <v>503</v>
      </c>
      <c r="D3814" s="83" t="s">
        <v>504</v>
      </c>
      <c r="E3814" s="84">
        <v>77808</v>
      </c>
      <c r="F3814" s="85">
        <v>26.431000000000001</v>
      </c>
      <c r="G3814" s="84" t="s">
        <v>514</v>
      </c>
      <c r="H3814" s="86" t="str">
        <f t="shared" si="236"/>
        <v/>
      </c>
      <c r="I3814" s="77" t="str">
        <f t="shared" si="237"/>
        <v/>
      </c>
      <c r="J3814" s="77" t="str">
        <f t="shared" si="238"/>
        <v/>
      </c>
      <c r="K3814" s="77">
        <f t="shared" si="239"/>
        <v>0</v>
      </c>
    </row>
    <row r="3815" spans="1:11" s="77" customFormat="1">
      <c r="A3815" s="82">
        <v>2016</v>
      </c>
      <c r="B3815" s="82">
        <v>3297</v>
      </c>
      <c r="C3815" s="83" t="s">
        <v>503</v>
      </c>
      <c r="D3815" s="83" t="s">
        <v>504</v>
      </c>
      <c r="E3815" s="84">
        <v>26245</v>
      </c>
      <c r="F3815" s="85">
        <v>25.99</v>
      </c>
      <c r="G3815" s="84">
        <v>377.4</v>
      </c>
      <c r="H3815" s="86">
        <f t="shared" si="236"/>
        <v>2574273.8936999994</v>
      </c>
      <c r="I3815" s="77">
        <f t="shared" si="237"/>
        <v>26245</v>
      </c>
      <c r="J3815" s="77">
        <f t="shared" si="238"/>
        <v>682107.54999999993</v>
      </c>
      <c r="K3815" s="77">
        <f t="shared" si="239"/>
        <v>0</v>
      </c>
    </row>
    <row r="3816" spans="1:11" s="77" customFormat="1">
      <c r="A3816" s="82">
        <v>2016</v>
      </c>
      <c r="B3816" s="82">
        <v>3297</v>
      </c>
      <c r="C3816" s="83" t="s">
        <v>503</v>
      </c>
      <c r="D3816" s="83" t="s">
        <v>504</v>
      </c>
      <c r="E3816" s="84">
        <v>24902</v>
      </c>
      <c r="F3816" s="85">
        <v>25.89</v>
      </c>
      <c r="G3816" s="84">
        <v>376.3</v>
      </c>
      <c r="H3816" s="86">
        <f t="shared" si="236"/>
        <v>2426054.1911399998</v>
      </c>
      <c r="I3816" s="77">
        <f t="shared" si="237"/>
        <v>24902</v>
      </c>
      <c r="J3816" s="77">
        <f t="shared" si="238"/>
        <v>644712.78</v>
      </c>
      <c r="K3816" s="77">
        <f t="shared" si="239"/>
        <v>0</v>
      </c>
    </row>
    <row r="3817" spans="1:11" s="77" customFormat="1">
      <c r="A3817" s="82">
        <v>2016</v>
      </c>
      <c r="B3817" s="82">
        <v>3297</v>
      </c>
      <c r="C3817" s="83" t="s">
        <v>503</v>
      </c>
      <c r="D3817" s="83" t="s">
        <v>504</v>
      </c>
      <c r="E3817" s="84">
        <v>25949</v>
      </c>
      <c r="F3817" s="85">
        <v>25.33</v>
      </c>
      <c r="G3817" s="84">
        <v>323.10000000000002</v>
      </c>
      <c r="H3817" s="86">
        <f t="shared" si="236"/>
        <v>2123698.0772699998</v>
      </c>
      <c r="I3817" s="77">
        <f t="shared" si="237"/>
        <v>25949</v>
      </c>
      <c r="J3817" s="77">
        <f t="shared" si="238"/>
        <v>657288.16999999993</v>
      </c>
      <c r="K3817" s="77">
        <f t="shared" si="239"/>
        <v>0</v>
      </c>
    </row>
    <row r="3818" spans="1:11" s="77" customFormat="1">
      <c r="A3818" s="82">
        <v>2016</v>
      </c>
      <c r="B3818" s="82">
        <v>3298</v>
      </c>
      <c r="C3818" s="83" t="s">
        <v>503</v>
      </c>
      <c r="D3818" s="83" t="s">
        <v>504</v>
      </c>
      <c r="E3818" s="84">
        <v>26573</v>
      </c>
      <c r="F3818" s="85">
        <v>24.96</v>
      </c>
      <c r="G3818" s="84">
        <v>368</v>
      </c>
      <c r="H3818" s="86">
        <f t="shared" si="236"/>
        <v>2440804.4544000002</v>
      </c>
      <c r="I3818" s="77">
        <f t="shared" si="237"/>
        <v>26573</v>
      </c>
      <c r="J3818" s="77">
        <f t="shared" si="238"/>
        <v>663262.08000000007</v>
      </c>
      <c r="K3818" s="77">
        <f t="shared" si="239"/>
        <v>0</v>
      </c>
    </row>
    <row r="3819" spans="1:11" s="77" customFormat="1">
      <c r="A3819" s="82">
        <v>2016</v>
      </c>
      <c r="B3819" s="82">
        <v>3298</v>
      </c>
      <c r="C3819" s="83" t="s">
        <v>503</v>
      </c>
      <c r="D3819" s="83" t="s">
        <v>504</v>
      </c>
      <c r="E3819" s="84">
        <v>26132</v>
      </c>
      <c r="F3819" s="85">
        <v>24.88</v>
      </c>
      <c r="G3819" s="84">
        <v>327.8</v>
      </c>
      <c r="H3819" s="86">
        <f t="shared" si="236"/>
        <v>2131238.1164799999</v>
      </c>
      <c r="I3819" s="77">
        <f t="shared" si="237"/>
        <v>26132</v>
      </c>
      <c r="J3819" s="77">
        <f t="shared" si="238"/>
        <v>650164.15999999992</v>
      </c>
      <c r="K3819" s="77">
        <f t="shared" si="239"/>
        <v>0</v>
      </c>
    </row>
    <row r="3820" spans="1:11" s="77" customFormat="1">
      <c r="A3820" s="82">
        <v>2016</v>
      </c>
      <c r="B3820" s="82">
        <v>3298</v>
      </c>
      <c r="C3820" s="83" t="s">
        <v>503</v>
      </c>
      <c r="D3820" s="83" t="s">
        <v>504</v>
      </c>
      <c r="E3820" s="84">
        <v>26465</v>
      </c>
      <c r="F3820" s="85">
        <v>24.7</v>
      </c>
      <c r="G3820" s="84">
        <v>344</v>
      </c>
      <c r="H3820" s="86">
        <f t="shared" si="236"/>
        <v>2248678.1199999996</v>
      </c>
      <c r="I3820" s="77">
        <f t="shared" si="237"/>
        <v>26465</v>
      </c>
      <c r="J3820" s="77">
        <f t="shared" si="238"/>
        <v>653685.5</v>
      </c>
      <c r="K3820" s="77">
        <f t="shared" si="239"/>
        <v>0</v>
      </c>
    </row>
    <row r="3821" spans="1:11" s="77" customFormat="1">
      <c r="A3821" s="82">
        <v>2016</v>
      </c>
      <c r="B3821" s="82">
        <v>3298</v>
      </c>
      <c r="C3821" s="83" t="s">
        <v>503</v>
      </c>
      <c r="D3821" s="83" t="s">
        <v>504</v>
      </c>
      <c r="E3821" s="84">
        <v>116</v>
      </c>
      <c r="F3821" s="85">
        <v>26.09</v>
      </c>
      <c r="G3821" s="84">
        <v>381.2</v>
      </c>
      <c r="H3821" s="86">
        <f t="shared" si="236"/>
        <v>11536.789279999999</v>
      </c>
      <c r="I3821" s="77">
        <f t="shared" si="237"/>
        <v>116</v>
      </c>
      <c r="J3821" s="77">
        <f t="shared" si="238"/>
        <v>3026.44</v>
      </c>
      <c r="K3821" s="77">
        <f t="shared" si="239"/>
        <v>0</v>
      </c>
    </row>
    <row r="3822" spans="1:11" s="77" customFormat="1">
      <c r="A3822" s="82">
        <v>2016</v>
      </c>
      <c r="B3822" s="82">
        <v>3298</v>
      </c>
      <c r="C3822" s="83" t="s">
        <v>503</v>
      </c>
      <c r="D3822" s="83" t="s">
        <v>504</v>
      </c>
      <c r="E3822" s="84">
        <v>52098</v>
      </c>
      <c r="F3822" s="85">
        <v>25.72</v>
      </c>
      <c r="G3822" s="84">
        <v>345.9</v>
      </c>
      <c r="H3822" s="86">
        <f t="shared" si="236"/>
        <v>4634923.577039999</v>
      </c>
      <c r="I3822" s="77">
        <f t="shared" si="237"/>
        <v>52098</v>
      </c>
      <c r="J3822" s="77">
        <f t="shared" si="238"/>
        <v>1339960.56</v>
      </c>
      <c r="K3822" s="77">
        <f t="shared" si="239"/>
        <v>0</v>
      </c>
    </row>
    <row r="3823" spans="1:11" s="77" customFormat="1">
      <c r="A3823" s="82">
        <v>2016</v>
      </c>
      <c r="B3823" s="82">
        <v>3298</v>
      </c>
      <c r="C3823" s="83" t="s">
        <v>503</v>
      </c>
      <c r="D3823" s="83" t="s">
        <v>504</v>
      </c>
      <c r="E3823" s="84">
        <v>12677</v>
      </c>
      <c r="F3823" s="85">
        <v>25.95</v>
      </c>
      <c r="G3823" s="84">
        <v>300.7</v>
      </c>
      <c r="H3823" s="86">
        <f t="shared" si="236"/>
        <v>989207.22704999975</v>
      </c>
      <c r="I3823" s="77">
        <f t="shared" si="237"/>
        <v>12677</v>
      </c>
      <c r="J3823" s="77">
        <f t="shared" si="238"/>
        <v>328968.14999999997</v>
      </c>
      <c r="K3823" s="77">
        <f t="shared" si="239"/>
        <v>0</v>
      </c>
    </row>
    <row r="3824" spans="1:11" s="77" customFormat="1">
      <c r="A3824" s="82">
        <v>2016</v>
      </c>
      <c r="B3824" s="82">
        <v>3396</v>
      </c>
      <c r="C3824" s="83" t="s">
        <v>503</v>
      </c>
      <c r="D3824" s="83" t="s">
        <v>504</v>
      </c>
      <c r="E3824" s="84">
        <v>11724</v>
      </c>
      <c r="F3824" s="85">
        <v>26.417999999999999</v>
      </c>
      <c r="G3824" s="84">
        <v>263.60000000000002</v>
      </c>
      <c r="H3824" s="86">
        <f t="shared" si="236"/>
        <v>816434.1299520001</v>
      </c>
      <c r="I3824" s="77">
        <f t="shared" si="237"/>
        <v>11724</v>
      </c>
      <c r="J3824" s="77">
        <f t="shared" si="238"/>
        <v>309724.63199999998</v>
      </c>
      <c r="K3824" s="77">
        <f t="shared" si="239"/>
        <v>0</v>
      </c>
    </row>
    <row r="3825" spans="1:11" s="77" customFormat="1">
      <c r="A3825" s="82">
        <v>2016</v>
      </c>
      <c r="B3825" s="82">
        <v>3399</v>
      </c>
      <c r="C3825" s="83" t="s">
        <v>503</v>
      </c>
      <c r="D3825" s="83" t="s">
        <v>504</v>
      </c>
      <c r="E3825" s="84">
        <v>42585</v>
      </c>
      <c r="F3825" s="85">
        <v>23.024000000000001</v>
      </c>
      <c r="G3825" s="84">
        <v>240.5</v>
      </c>
      <c r="H3825" s="86">
        <f t="shared" si="236"/>
        <v>2358047.2812000001</v>
      </c>
      <c r="I3825" s="77">
        <f t="shared" si="237"/>
        <v>42585</v>
      </c>
      <c r="J3825" s="77">
        <f t="shared" si="238"/>
        <v>980477.04</v>
      </c>
      <c r="K3825" s="77">
        <f t="shared" si="239"/>
        <v>0</v>
      </c>
    </row>
    <row r="3826" spans="1:11" s="77" customFormat="1">
      <c r="A3826" s="82">
        <v>2016</v>
      </c>
      <c r="B3826" s="82">
        <v>3399</v>
      </c>
      <c r="C3826" s="83" t="s">
        <v>503</v>
      </c>
      <c r="D3826" s="83" t="s">
        <v>504</v>
      </c>
      <c r="E3826" s="84">
        <v>38041</v>
      </c>
      <c r="F3826" s="85">
        <v>23.922000000000001</v>
      </c>
      <c r="G3826" s="84">
        <v>218.3</v>
      </c>
      <c r="H3826" s="86">
        <f t="shared" si="236"/>
        <v>1986566.6787660003</v>
      </c>
      <c r="I3826" s="77">
        <f t="shared" si="237"/>
        <v>38041</v>
      </c>
      <c r="J3826" s="77">
        <f t="shared" si="238"/>
        <v>910016.80200000003</v>
      </c>
      <c r="K3826" s="77">
        <f t="shared" si="239"/>
        <v>0</v>
      </c>
    </row>
    <row r="3827" spans="1:11" s="77" customFormat="1">
      <c r="A3827" s="82">
        <v>2016</v>
      </c>
      <c r="B3827" s="82">
        <v>3399</v>
      </c>
      <c r="C3827" s="83" t="s">
        <v>503</v>
      </c>
      <c r="D3827" s="83" t="s">
        <v>504</v>
      </c>
      <c r="E3827" s="84">
        <v>166944</v>
      </c>
      <c r="F3827" s="85">
        <v>24.167999999999999</v>
      </c>
      <c r="G3827" s="84">
        <v>196.8</v>
      </c>
      <c r="H3827" s="86">
        <f t="shared" si="236"/>
        <v>7940294.7010560008</v>
      </c>
      <c r="I3827" s="77">
        <f t="shared" si="237"/>
        <v>166944</v>
      </c>
      <c r="J3827" s="77">
        <f t="shared" si="238"/>
        <v>4034702.5919999997</v>
      </c>
      <c r="K3827" s="77">
        <f t="shared" si="239"/>
        <v>0</v>
      </c>
    </row>
    <row r="3828" spans="1:11" s="77" customFormat="1">
      <c r="A3828" s="82">
        <v>2016</v>
      </c>
      <c r="B3828" s="82">
        <v>3407</v>
      </c>
      <c r="C3828" s="83" t="s">
        <v>503</v>
      </c>
      <c r="D3828" s="83" t="s">
        <v>504</v>
      </c>
      <c r="E3828" s="84">
        <v>23658</v>
      </c>
      <c r="F3828" s="85">
        <v>23.321999999999999</v>
      </c>
      <c r="G3828" s="84">
        <v>214.8</v>
      </c>
      <c r="H3828" s="86">
        <f t="shared" si="236"/>
        <v>1185163.0296479999</v>
      </c>
      <c r="I3828" s="77">
        <f t="shared" si="237"/>
        <v>23658</v>
      </c>
      <c r="J3828" s="77">
        <f t="shared" si="238"/>
        <v>551751.87599999993</v>
      </c>
      <c r="K3828" s="77">
        <f t="shared" si="239"/>
        <v>0</v>
      </c>
    </row>
    <row r="3829" spans="1:11" s="77" customFormat="1">
      <c r="A3829" s="82">
        <v>2016</v>
      </c>
      <c r="B3829" s="82">
        <v>3407</v>
      </c>
      <c r="C3829" s="83" t="s">
        <v>513</v>
      </c>
      <c r="D3829" s="83" t="s">
        <v>504</v>
      </c>
      <c r="E3829" s="84">
        <v>14061</v>
      </c>
      <c r="F3829" s="85">
        <v>17.565999999999999</v>
      </c>
      <c r="G3829" s="84">
        <v>248.3</v>
      </c>
      <c r="H3829" s="86">
        <f t="shared" si="236"/>
        <v>613289.89105799992</v>
      </c>
      <c r="I3829" s="77">
        <f t="shared" si="237"/>
        <v>14061</v>
      </c>
      <c r="J3829" s="77">
        <f t="shared" si="238"/>
        <v>246995.52599999998</v>
      </c>
      <c r="K3829" s="77">
        <f t="shared" si="239"/>
        <v>0</v>
      </c>
    </row>
    <row r="3830" spans="1:11" s="77" customFormat="1">
      <c r="A3830" s="82">
        <v>2016</v>
      </c>
      <c r="B3830" s="82">
        <v>3470</v>
      </c>
      <c r="C3830" s="83" t="s">
        <v>513</v>
      </c>
      <c r="D3830" s="83" t="s">
        <v>504</v>
      </c>
      <c r="E3830" s="84">
        <v>165631</v>
      </c>
      <c r="F3830" s="85">
        <v>16.59</v>
      </c>
      <c r="G3830" s="84" t="s">
        <v>514</v>
      </c>
      <c r="H3830" s="86" t="str">
        <f t="shared" si="236"/>
        <v/>
      </c>
      <c r="I3830" s="77" t="str">
        <f t="shared" si="237"/>
        <v/>
      </c>
      <c r="J3830" s="77" t="str">
        <f t="shared" si="238"/>
        <v/>
      </c>
      <c r="K3830" s="77">
        <f t="shared" si="239"/>
        <v>0</v>
      </c>
    </row>
    <row r="3831" spans="1:11" s="77" customFormat="1">
      <c r="A3831" s="82">
        <v>2016</v>
      </c>
      <c r="B3831" s="82">
        <v>3497</v>
      </c>
      <c r="C3831" s="83" t="s">
        <v>512</v>
      </c>
      <c r="D3831" s="83" t="s">
        <v>504</v>
      </c>
      <c r="E3831" s="84">
        <v>51739</v>
      </c>
      <c r="F3831" s="85">
        <v>12.97</v>
      </c>
      <c r="G3831" s="84" t="s">
        <v>514</v>
      </c>
      <c r="H3831" s="86" t="str">
        <f t="shared" si="236"/>
        <v/>
      </c>
      <c r="I3831" s="77" t="str">
        <f t="shared" si="237"/>
        <v/>
      </c>
      <c r="J3831" s="77" t="str">
        <f t="shared" si="238"/>
        <v/>
      </c>
      <c r="K3831" s="77">
        <f t="shared" si="239"/>
        <v>1</v>
      </c>
    </row>
    <row r="3832" spans="1:11" s="77" customFormat="1">
      <c r="A3832" s="82">
        <v>2016</v>
      </c>
      <c r="B3832" s="82">
        <v>3797</v>
      </c>
      <c r="C3832" s="83" t="s">
        <v>503</v>
      </c>
      <c r="D3832" s="83" t="s">
        <v>504</v>
      </c>
      <c r="E3832" s="84">
        <v>11713</v>
      </c>
      <c r="F3832" s="85">
        <v>24.885999999999999</v>
      </c>
      <c r="G3832" s="84">
        <v>303.39999999999998</v>
      </c>
      <c r="H3832" s="86">
        <f t="shared" si="236"/>
        <v>884379.80441199988</v>
      </c>
      <c r="I3832" s="77">
        <f t="shared" si="237"/>
        <v>11713</v>
      </c>
      <c r="J3832" s="77">
        <f t="shared" si="238"/>
        <v>291489.71799999999</v>
      </c>
      <c r="K3832" s="77">
        <f t="shared" si="239"/>
        <v>0</v>
      </c>
    </row>
    <row r="3833" spans="1:11" s="77" customFormat="1">
      <c r="A3833" s="82">
        <v>2016</v>
      </c>
      <c r="B3833" s="82">
        <v>3797</v>
      </c>
      <c r="C3833" s="83" t="s">
        <v>503</v>
      </c>
      <c r="D3833" s="83" t="s">
        <v>504</v>
      </c>
      <c r="E3833" s="84">
        <v>11590</v>
      </c>
      <c r="F3833" s="85">
        <v>24.928000000000001</v>
      </c>
      <c r="G3833" s="84">
        <v>303.89999999999998</v>
      </c>
      <c r="H3833" s="86">
        <f t="shared" si="236"/>
        <v>878014.26527999993</v>
      </c>
      <c r="I3833" s="77">
        <f t="shared" si="237"/>
        <v>11590</v>
      </c>
      <c r="J3833" s="77">
        <f t="shared" si="238"/>
        <v>288915.52</v>
      </c>
      <c r="K3833" s="77">
        <f t="shared" si="239"/>
        <v>0</v>
      </c>
    </row>
    <row r="3834" spans="1:11" s="77" customFormat="1">
      <c r="A3834" s="82">
        <v>2016</v>
      </c>
      <c r="B3834" s="82">
        <v>3797</v>
      </c>
      <c r="C3834" s="83" t="s">
        <v>503</v>
      </c>
      <c r="D3834" s="83" t="s">
        <v>504</v>
      </c>
      <c r="E3834" s="84">
        <v>11838</v>
      </c>
      <c r="F3834" s="85">
        <v>24.456</v>
      </c>
      <c r="G3834" s="84">
        <v>380.4</v>
      </c>
      <c r="H3834" s="86">
        <f t="shared" si="236"/>
        <v>1101296.5269119998</v>
      </c>
      <c r="I3834" s="77">
        <f t="shared" si="237"/>
        <v>11838</v>
      </c>
      <c r="J3834" s="77">
        <f t="shared" si="238"/>
        <v>289510.12799999997</v>
      </c>
      <c r="K3834" s="77">
        <f t="shared" si="239"/>
        <v>0</v>
      </c>
    </row>
    <row r="3835" spans="1:11" s="77" customFormat="1">
      <c r="A3835" s="82">
        <v>2016</v>
      </c>
      <c r="B3835" s="82">
        <v>3797</v>
      </c>
      <c r="C3835" s="83" t="s">
        <v>503</v>
      </c>
      <c r="D3835" s="83" t="s">
        <v>504</v>
      </c>
      <c r="E3835" s="84">
        <v>11940</v>
      </c>
      <c r="F3835" s="85">
        <v>24.506</v>
      </c>
      <c r="G3835" s="84">
        <v>351.4</v>
      </c>
      <c r="H3835" s="86">
        <f t="shared" si="236"/>
        <v>1028202.1629599999</v>
      </c>
      <c r="I3835" s="77">
        <f t="shared" si="237"/>
        <v>11940</v>
      </c>
      <c r="J3835" s="77">
        <f t="shared" si="238"/>
        <v>292601.64</v>
      </c>
      <c r="K3835" s="77">
        <f t="shared" si="239"/>
        <v>0</v>
      </c>
    </row>
    <row r="3836" spans="1:11" s="77" customFormat="1">
      <c r="A3836" s="82">
        <v>2016</v>
      </c>
      <c r="B3836" s="82">
        <v>3797</v>
      </c>
      <c r="C3836" s="83" t="s">
        <v>503</v>
      </c>
      <c r="D3836" s="83" t="s">
        <v>504</v>
      </c>
      <c r="E3836" s="84">
        <v>12070</v>
      </c>
      <c r="F3836" s="85">
        <v>24.826000000000001</v>
      </c>
      <c r="G3836" s="84">
        <v>313.10000000000002</v>
      </c>
      <c r="H3836" s="86">
        <f t="shared" si="236"/>
        <v>938203.58642000007</v>
      </c>
      <c r="I3836" s="77">
        <f t="shared" si="237"/>
        <v>12070</v>
      </c>
      <c r="J3836" s="77">
        <f t="shared" si="238"/>
        <v>299649.82</v>
      </c>
      <c r="K3836" s="77">
        <f t="shared" si="239"/>
        <v>0</v>
      </c>
    </row>
    <row r="3837" spans="1:11" s="77" customFormat="1">
      <c r="A3837" s="82">
        <v>2016</v>
      </c>
      <c r="B3837" s="82">
        <v>3797</v>
      </c>
      <c r="C3837" s="83" t="s">
        <v>503</v>
      </c>
      <c r="D3837" s="83" t="s">
        <v>504</v>
      </c>
      <c r="E3837" s="84">
        <v>35921</v>
      </c>
      <c r="F3837" s="85">
        <v>26.016999999999999</v>
      </c>
      <c r="G3837" s="84">
        <v>339.6</v>
      </c>
      <c r="H3837" s="86">
        <f t="shared" si="236"/>
        <v>3173754.4071720005</v>
      </c>
      <c r="I3837" s="77">
        <f t="shared" si="237"/>
        <v>35921</v>
      </c>
      <c r="J3837" s="77">
        <f t="shared" si="238"/>
        <v>934556.65700000001</v>
      </c>
      <c r="K3837" s="77">
        <f t="shared" si="239"/>
        <v>0</v>
      </c>
    </row>
    <row r="3838" spans="1:11" s="77" customFormat="1">
      <c r="A3838" s="82">
        <v>2016</v>
      </c>
      <c r="B3838" s="82">
        <v>3797</v>
      </c>
      <c r="C3838" s="83" t="s">
        <v>503</v>
      </c>
      <c r="D3838" s="83" t="s">
        <v>504</v>
      </c>
      <c r="E3838" s="84">
        <v>11930</v>
      </c>
      <c r="F3838" s="85">
        <v>25.806000000000001</v>
      </c>
      <c r="G3838" s="84">
        <v>266.10000000000002</v>
      </c>
      <c r="H3838" s="86">
        <f t="shared" si="236"/>
        <v>819230.30838000006</v>
      </c>
      <c r="I3838" s="77">
        <f t="shared" si="237"/>
        <v>11930</v>
      </c>
      <c r="J3838" s="77">
        <f t="shared" si="238"/>
        <v>307865.58</v>
      </c>
      <c r="K3838" s="77">
        <f t="shared" si="239"/>
        <v>0</v>
      </c>
    </row>
    <row r="3839" spans="1:11" s="77" customFormat="1">
      <c r="A3839" s="82">
        <v>2016</v>
      </c>
      <c r="B3839" s="82">
        <v>3797</v>
      </c>
      <c r="C3839" s="83" t="s">
        <v>503</v>
      </c>
      <c r="D3839" s="83" t="s">
        <v>504</v>
      </c>
      <c r="E3839" s="84">
        <v>23758</v>
      </c>
      <c r="F3839" s="85">
        <v>26.081</v>
      </c>
      <c r="G3839" s="84">
        <v>338.2</v>
      </c>
      <c r="H3839" s="86">
        <f t="shared" si="236"/>
        <v>2095596.7700359998</v>
      </c>
      <c r="I3839" s="77">
        <f t="shared" si="237"/>
        <v>23758</v>
      </c>
      <c r="J3839" s="77">
        <f t="shared" si="238"/>
        <v>619632.39800000004</v>
      </c>
      <c r="K3839" s="77">
        <f t="shared" si="239"/>
        <v>0</v>
      </c>
    </row>
    <row r="3840" spans="1:11" s="77" customFormat="1">
      <c r="A3840" s="82">
        <v>2016</v>
      </c>
      <c r="B3840" s="82">
        <v>3797</v>
      </c>
      <c r="C3840" s="83" t="s">
        <v>503</v>
      </c>
      <c r="D3840" s="83" t="s">
        <v>504</v>
      </c>
      <c r="E3840" s="84">
        <v>12031</v>
      </c>
      <c r="F3840" s="85">
        <v>25.116</v>
      </c>
      <c r="G3840" s="84">
        <v>240.9</v>
      </c>
      <c r="H3840" s="86">
        <f t="shared" si="236"/>
        <v>727928.96576400008</v>
      </c>
      <c r="I3840" s="77">
        <f t="shared" si="237"/>
        <v>12031</v>
      </c>
      <c r="J3840" s="77">
        <f t="shared" si="238"/>
        <v>302170.59600000002</v>
      </c>
      <c r="K3840" s="77">
        <f t="shared" si="239"/>
        <v>0</v>
      </c>
    </row>
    <row r="3841" spans="1:11" s="77" customFormat="1">
      <c r="A3841" s="82">
        <v>2016</v>
      </c>
      <c r="B3841" s="82">
        <v>3797</v>
      </c>
      <c r="C3841" s="83" t="s">
        <v>503</v>
      </c>
      <c r="D3841" s="83" t="s">
        <v>504</v>
      </c>
      <c r="E3841" s="84">
        <v>23367</v>
      </c>
      <c r="F3841" s="85">
        <v>25.815999999999999</v>
      </c>
      <c r="G3841" s="84">
        <v>220.4</v>
      </c>
      <c r="H3841" s="86">
        <f t="shared" si="236"/>
        <v>1329546.4082880002</v>
      </c>
      <c r="I3841" s="77">
        <f t="shared" si="237"/>
        <v>23367</v>
      </c>
      <c r="J3841" s="77">
        <f t="shared" si="238"/>
        <v>603242.47199999995</v>
      </c>
      <c r="K3841" s="77">
        <f t="shared" si="239"/>
        <v>0</v>
      </c>
    </row>
    <row r="3842" spans="1:11" s="77" customFormat="1">
      <c r="A3842" s="82">
        <v>2016</v>
      </c>
      <c r="B3842" s="82">
        <v>3845</v>
      </c>
      <c r="C3842" s="83" t="s">
        <v>515</v>
      </c>
      <c r="D3842" s="83" t="s">
        <v>504</v>
      </c>
      <c r="E3842" s="84">
        <v>1267</v>
      </c>
      <c r="F3842" s="85">
        <v>15.83</v>
      </c>
      <c r="G3842" s="84" t="s">
        <v>514</v>
      </c>
      <c r="H3842" s="86" t="str">
        <f t="shared" si="236"/>
        <v/>
      </c>
      <c r="I3842" s="77" t="str">
        <f t="shared" si="237"/>
        <v/>
      </c>
      <c r="J3842" s="77" t="str">
        <f t="shared" si="238"/>
        <v/>
      </c>
      <c r="K3842" s="77">
        <f t="shared" si="239"/>
        <v>0</v>
      </c>
    </row>
    <row r="3843" spans="1:11" s="77" customFormat="1">
      <c r="A3843" s="82">
        <v>2016</v>
      </c>
      <c r="B3843" s="82">
        <v>3935</v>
      </c>
      <c r="C3843" s="83" t="s">
        <v>503</v>
      </c>
      <c r="D3843" s="83" t="s">
        <v>504</v>
      </c>
      <c r="E3843" s="84">
        <v>27013</v>
      </c>
      <c r="F3843" s="85">
        <v>23.937999999999999</v>
      </c>
      <c r="G3843" s="84">
        <v>262</v>
      </c>
      <c r="H3843" s="86">
        <f t="shared" si="236"/>
        <v>1694189.4482799999</v>
      </c>
      <c r="I3843" s="77">
        <f t="shared" si="237"/>
        <v>27013</v>
      </c>
      <c r="J3843" s="77">
        <f t="shared" si="238"/>
        <v>646637.19400000002</v>
      </c>
      <c r="K3843" s="77">
        <f t="shared" si="239"/>
        <v>0</v>
      </c>
    </row>
    <row r="3844" spans="1:11" s="77" customFormat="1">
      <c r="A3844" s="82">
        <v>2016</v>
      </c>
      <c r="B3844" s="82">
        <v>3935</v>
      </c>
      <c r="C3844" s="83" t="s">
        <v>503</v>
      </c>
      <c r="D3844" s="83" t="s">
        <v>504</v>
      </c>
      <c r="E3844" s="84">
        <v>45274</v>
      </c>
      <c r="F3844" s="85">
        <v>24.056000000000001</v>
      </c>
      <c r="G3844" s="84">
        <v>220</v>
      </c>
      <c r="H3844" s="86">
        <f t="shared" si="236"/>
        <v>2396044.9568000003</v>
      </c>
      <c r="I3844" s="77">
        <f t="shared" si="237"/>
        <v>45274</v>
      </c>
      <c r="J3844" s="77">
        <f t="shared" si="238"/>
        <v>1089111.344</v>
      </c>
      <c r="K3844" s="77">
        <f t="shared" si="239"/>
        <v>0</v>
      </c>
    </row>
    <row r="3845" spans="1:11" s="77" customFormat="1">
      <c r="A3845" s="82">
        <v>2016</v>
      </c>
      <c r="B3845" s="82">
        <v>3935</v>
      </c>
      <c r="C3845" s="83" t="s">
        <v>503</v>
      </c>
      <c r="D3845" s="83" t="s">
        <v>504</v>
      </c>
      <c r="E3845" s="84">
        <v>45274</v>
      </c>
      <c r="F3845" s="85">
        <v>24.056000000000001</v>
      </c>
      <c r="G3845" s="84">
        <v>220</v>
      </c>
      <c r="H3845" s="86">
        <f t="shared" si="236"/>
        <v>2396044.9568000003</v>
      </c>
      <c r="I3845" s="77">
        <f t="shared" si="237"/>
        <v>45274</v>
      </c>
      <c r="J3845" s="77">
        <f t="shared" si="238"/>
        <v>1089111.344</v>
      </c>
      <c r="K3845" s="77">
        <f t="shared" si="239"/>
        <v>0</v>
      </c>
    </row>
    <row r="3846" spans="1:11" s="77" customFormat="1">
      <c r="A3846" s="82">
        <v>2016</v>
      </c>
      <c r="B3846" s="82">
        <v>3935</v>
      </c>
      <c r="C3846" s="83" t="s">
        <v>503</v>
      </c>
      <c r="D3846" s="83" t="s">
        <v>504</v>
      </c>
      <c r="E3846" s="84">
        <v>52110</v>
      </c>
      <c r="F3846" s="85">
        <v>24.596</v>
      </c>
      <c r="G3846" s="84">
        <v>211.3</v>
      </c>
      <c r="H3846" s="86">
        <f t="shared" si="236"/>
        <v>2708226.9442799999</v>
      </c>
      <c r="I3846" s="77">
        <f t="shared" si="237"/>
        <v>52110</v>
      </c>
      <c r="J3846" s="77">
        <f t="shared" si="238"/>
        <v>1281697.56</v>
      </c>
      <c r="K3846" s="77">
        <f t="shared" si="239"/>
        <v>0</v>
      </c>
    </row>
    <row r="3847" spans="1:11" s="77" customFormat="1">
      <c r="A3847" s="82">
        <v>2016</v>
      </c>
      <c r="B3847" s="82">
        <v>3935</v>
      </c>
      <c r="C3847" s="83" t="s">
        <v>503</v>
      </c>
      <c r="D3847" s="83" t="s">
        <v>504</v>
      </c>
      <c r="E3847" s="84">
        <v>27013</v>
      </c>
      <c r="F3847" s="85">
        <v>23.937999999999999</v>
      </c>
      <c r="G3847" s="84">
        <v>262</v>
      </c>
      <c r="H3847" s="86">
        <f t="shared" ref="H3847:H3910" si="240">IF(I3847="","",G3847/100*F3847*E3847)</f>
        <v>1694189.4482799999</v>
      </c>
      <c r="I3847" s="77">
        <f t="shared" ref="I3847:I3910" si="241">IF(OR(G3847=".",F3847=".",E3847="."),"",E3847)</f>
        <v>27013</v>
      </c>
      <c r="J3847" s="77">
        <f t="shared" ref="J3847:J3910" si="242">IF(I3847="","",F3847*I3847)</f>
        <v>646637.19400000002</v>
      </c>
      <c r="K3847" s="77">
        <f t="shared" ref="K3847:K3910" si="243">IF(C3847="LIG",1,0)</f>
        <v>0</v>
      </c>
    </row>
    <row r="3848" spans="1:11" s="77" customFormat="1">
      <c r="A3848" s="82">
        <v>2016</v>
      </c>
      <c r="B3848" s="82">
        <v>3935</v>
      </c>
      <c r="C3848" s="83" t="s">
        <v>503</v>
      </c>
      <c r="D3848" s="83" t="s">
        <v>504</v>
      </c>
      <c r="E3848" s="84">
        <v>59577</v>
      </c>
      <c r="F3848" s="85">
        <v>24.568000000000001</v>
      </c>
      <c r="G3848" s="84">
        <v>251.1</v>
      </c>
      <c r="H3848" s="86">
        <f t="shared" si="240"/>
        <v>3675319.9050960001</v>
      </c>
      <c r="I3848" s="77">
        <f t="shared" si="241"/>
        <v>59577</v>
      </c>
      <c r="J3848" s="77">
        <f t="shared" si="242"/>
        <v>1463687.736</v>
      </c>
      <c r="K3848" s="77">
        <f t="shared" si="243"/>
        <v>0</v>
      </c>
    </row>
    <row r="3849" spans="1:11" s="77" customFormat="1">
      <c r="A3849" s="82">
        <v>2016</v>
      </c>
      <c r="B3849" s="82">
        <v>3935</v>
      </c>
      <c r="C3849" s="83" t="s">
        <v>503</v>
      </c>
      <c r="D3849" s="83" t="s">
        <v>504</v>
      </c>
      <c r="E3849" s="84">
        <v>46609</v>
      </c>
      <c r="F3849" s="85">
        <v>25.228000000000002</v>
      </c>
      <c r="G3849" s="84">
        <v>199.8</v>
      </c>
      <c r="H3849" s="86">
        <f t="shared" si="240"/>
        <v>2349352.0002960004</v>
      </c>
      <c r="I3849" s="77">
        <f t="shared" si="241"/>
        <v>46609</v>
      </c>
      <c r="J3849" s="77">
        <f t="shared" si="242"/>
        <v>1175851.852</v>
      </c>
      <c r="K3849" s="77">
        <f t="shared" si="243"/>
        <v>0</v>
      </c>
    </row>
    <row r="3850" spans="1:11" s="77" customFormat="1">
      <c r="A3850" s="82">
        <v>2016</v>
      </c>
      <c r="B3850" s="82">
        <v>3935</v>
      </c>
      <c r="C3850" s="83" t="s">
        <v>503</v>
      </c>
      <c r="D3850" s="83" t="s">
        <v>504</v>
      </c>
      <c r="E3850" s="84">
        <v>48420</v>
      </c>
      <c r="F3850" s="85">
        <v>25.068000000000001</v>
      </c>
      <c r="G3850" s="84">
        <v>248.7</v>
      </c>
      <c r="H3850" s="86">
        <f t="shared" si="240"/>
        <v>3018702.0967200003</v>
      </c>
      <c r="I3850" s="77">
        <f t="shared" si="241"/>
        <v>48420</v>
      </c>
      <c r="J3850" s="77">
        <f t="shared" si="242"/>
        <v>1213792.56</v>
      </c>
      <c r="K3850" s="77">
        <f t="shared" si="243"/>
        <v>0</v>
      </c>
    </row>
    <row r="3851" spans="1:11" s="77" customFormat="1">
      <c r="A3851" s="82">
        <v>2016</v>
      </c>
      <c r="B3851" s="82">
        <v>3935</v>
      </c>
      <c r="C3851" s="83" t="s">
        <v>503</v>
      </c>
      <c r="D3851" s="83" t="s">
        <v>504</v>
      </c>
      <c r="E3851" s="84">
        <v>117758</v>
      </c>
      <c r="F3851" s="85">
        <v>24.948</v>
      </c>
      <c r="G3851" s="84">
        <v>194.8</v>
      </c>
      <c r="H3851" s="86">
        <f t="shared" si="240"/>
        <v>5722886.1856320007</v>
      </c>
      <c r="I3851" s="77">
        <f t="shared" si="241"/>
        <v>117758</v>
      </c>
      <c r="J3851" s="77">
        <f t="shared" si="242"/>
        <v>2937826.5840000003</v>
      </c>
      <c r="K3851" s="77">
        <f t="shared" si="243"/>
        <v>0</v>
      </c>
    </row>
    <row r="3852" spans="1:11" s="77" customFormat="1">
      <c r="A3852" s="82">
        <v>2016</v>
      </c>
      <c r="B3852" s="82">
        <v>3935</v>
      </c>
      <c r="C3852" s="83" t="s">
        <v>503</v>
      </c>
      <c r="D3852" s="83" t="s">
        <v>504</v>
      </c>
      <c r="E3852" s="84">
        <v>72001</v>
      </c>
      <c r="F3852" s="85">
        <v>25.366</v>
      </c>
      <c r="G3852" s="84">
        <v>237.3</v>
      </c>
      <c r="H3852" s="86">
        <f t="shared" si="240"/>
        <v>4333993.4895180007</v>
      </c>
      <c r="I3852" s="77">
        <f t="shared" si="241"/>
        <v>72001</v>
      </c>
      <c r="J3852" s="77">
        <f t="shared" si="242"/>
        <v>1826377.3659999999</v>
      </c>
      <c r="K3852" s="77">
        <f t="shared" si="243"/>
        <v>0</v>
      </c>
    </row>
    <row r="3853" spans="1:11" s="77" customFormat="1">
      <c r="A3853" s="82">
        <v>2016</v>
      </c>
      <c r="B3853" s="82">
        <v>3943</v>
      </c>
      <c r="C3853" s="83" t="s">
        <v>503</v>
      </c>
      <c r="D3853" s="83" t="s">
        <v>504</v>
      </c>
      <c r="E3853" s="84">
        <v>42476</v>
      </c>
      <c r="F3853" s="85">
        <v>24.12</v>
      </c>
      <c r="G3853" s="84">
        <v>217.7</v>
      </c>
      <c r="H3853" s="86">
        <f t="shared" si="240"/>
        <v>2230382.4782400001</v>
      </c>
      <c r="I3853" s="77">
        <f t="shared" si="241"/>
        <v>42476</v>
      </c>
      <c r="J3853" s="77">
        <f t="shared" si="242"/>
        <v>1024521.12</v>
      </c>
      <c r="K3853" s="77">
        <f t="shared" si="243"/>
        <v>0</v>
      </c>
    </row>
    <row r="3854" spans="1:11" s="77" customFormat="1">
      <c r="A3854" s="82">
        <v>2016</v>
      </c>
      <c r="B3854" s="82">
        <v>3943</v>
      </c>
      <c r="C3854" s="83" t="s">
        <v>503</v>
      </c>
      <c r="D3854" s="83" t="s">
        <v>504</v>
      </c>
      <c r="E3854" s="84">
        <v>87714</v>
      </c>
      <c r="F3854" s="85">
        <v>25.21</v>
      </c>
      <c r="G3854" s="84">
        <v>333</v>
      </c>
      <c r="H3854" s="86">
        <f t="shared" si="240"/>
        <v>7363528.900200001</v>
      </c>
      <c r="I3854" s="77">
        <f t="shared" si="241"/>
        <v>87714</v>
      </c>
      <c r="J3854" s="77">
        <f t="shared" si="242"/>
        <v>2211269.94</v>
      </c>
      <c r="K3854" s="77">
        <f t="shared" si="243"/>
        <v>0</v>
      </c>
    </row>
    <row r="3855" spans="1:11" s="77" customFormat="1">
      <c r="A3855" s="82">
        <v>2016</v>
      </c>
      <c r="B3855" s="82">
        <v>3944</v>
      </c>
      <c r="C3855" s="83" t="s">
        <v>503</v>
      </c>
      <c r="D3855" s="83" t="s">
        <v>504</v>
      </c>
      <c r="E3855" s="84">
        <v>434857</v>
      </c>
      <c r="F3855" s="85">
        <v>25.06</v>
      </c>
      <c r="G3855" s="84">
        <v>247.1</v>
      </c>
      <c r="H3855" s="86">
        <f t="shared" si="240"/>
        <v>26927763.073819999</v>
      </c>
      <c r="I3855" s="77">
        <f t="shared" si="241"/>
        <v>434857</v>
      </c>
      <c r="J3855" s="77">
        <f t="shared" si="242"/>
        <v>10897516.42</v>
      </c>
      <c r="K3855" s="77">
        <f t="shared" si="243"/>
        <v>0</v>
      </c>
    </row>
    <row r="3856" spans="1:11" s="77" customFormat="1">
      <c r="A3856" s="82">
        <v>2016</v>
      </c>
      <c r="B3856" s="82">
        <v>3948</v>
      </c>
      <c r="C3856" s="83" t="s">
        <v>503</v>
      </c>
      <c r="D3856" s="83" t="s">
        <v>504</v>
      </c>
      <c r="E3856" s="84">
        <v>26118</v>
      </c>
      <c r="F3856" s="85">
        <v>24.212</v>
      </c>
      <c r="G3856" s="84">
        <v>233.2</v>
      </c>
      <c r="H3856" s="86">
        <f t="shared" si="240"/>
        <v>1474684.5453119997</v>
      </c>
      <c r="I3856" s="77">
        <f t="shared" si="241"/>
        <v>26118</v>
      </c>
      <c r="J3856" s="77">
        <f t="shared" si="242"/>
        <v>632369.01599999995</v>
      </c>
      <c r="K3856" s="77">
        <f t="shared" si="243"/>
        <v>0</v>
      </c>
    </row>
    <row r="3857" spans="1:11" s="77" customFormat="1">
      <c r="A3857" s="82">
        <v>2016</v>
      </c>
      <c r="B3857" s="82">
        <v>3948</v>
      </c>
      <c r="C3857" s="83" t="s">
        <v>503</v>
      </c>
      <c r="D3857" s="83" t="s">
        <v>504</v>
      </c>
      <c r="E3857" s="84">
        <v>21288</v>
      </c>
      <c r="F3857" s="85">
        <v>24.256</v>
      </c>
      <c r="G3857" s="84">
        <v>282.2</v>
      </c>
      <c r="H3857" s="86">
        <f t="shared" si="240"/>
        <v>1457172.7964160002</v>
      </c>
      <c r="I3857" s="77">
        <f t="shared" si="241"/>
        <v>21288</v>
      </c>
      <c r="J3857" s="77">
        <f t="shared" si="242"/>
        <v>516361.728</v>
      </c>
      <c r="K3857" s="77">
        <f t="shared" si="243"/>
        <v>0</v>
      </c>
    </row>
    <row r="3858" spans="1:11" s="77" customFormat="1">
      <c r="A3858" s="82">
        <v>2016</v>
      </c>
      <c r="B3858" s="82">
        <v>3948</v>
      </c>
      <c r="C3858" s="83" t="s">
        <v>503</v>
      </c>
      <c r="D3858" s="83" t="s">
        <v>504</v>
      </c>
      <c r="E3858" s="84">
        <v>26118</v>
      </c>
      <c r="F3858" s="85">
        <v>24.212</v>
      </c>
      <c r="G3858" s="84">
        <v>233.2</v>
      </c>
      <c r="H3858" s="86">
        <f t="shared" si="240"/>
        <v>1474684.5453119997</v>
      </c>
      <c r="I3858" s="77">
        <f t="shared" si="241"/>
        <v>26118</v>
      </c>
      <c r="J3858" s="77">
        <f t="shared" si="242"/>
        <v>632369.01599999995</v>
      </c>
      <c r="K3858" s="77">
        <f t="shared" si="243"/>
        <v>0</v>
      </c>
    </row>
    <row r="3859" spans="1:11" s="77" customFormat="1">
      <c r="A3859" s="82">
        <v>2016</v>
      </c>
      <c r="B3859" s="82">
        <v>3948</v>
      </c>
      <c r="C3859" s="83" t="s">
        <v>503</v>
      </c>
      <c r="D3859" s="83" t="s">
        <v>504</v>
      </c>
      <c r="E3859" s="84">
        <v>21534</v>
      </c>
      <c r="F3859" s="85">
        <v>23.917999999999999</v>
      </c>
      <c r="G3859" s="84">
        <v>229.6</v>
      </c>
      <c r="H3859" s="86">
        <f t="shared" si="240"/>
        <v>1182555.286752</v>
      </c>
      <c r="I3859" s="77">
        <f t="shared" si="241"/>
        <v>21534</v>
      </c>
      <c r="J3859" s="77">
        <f t="shared" si="242"/>
        <v>515050.212</v>
      </c>
      <c r="K3859" s="77">
        <f t="shared" si="243"/>
        <v>0</v>
      </c>
    </row>
    <row r="3860" spans="1:11" s="77" customFormat="1">
      <c r="A3860" s="82">
        <v>2016</v>
      </c>
      <c r="B3860" s="82">
        <v>3948</v>
      </c>
      <c r="C3860" s="83" t="s">
        <v>503</v>
      </c>
      <c r="D3860" s="83" t="s">
        <v>504</v>
      </c>
      <c r="E3860" s="84">
        <v>25945</v>
      </c>
      <c r="F3860" s="85">
        <v>24.256</v>
      </c>
      <c r="G3860" s="84">
        <v>282.2</v>
      </c>
      <c r="H3860" s="86">
        <f t="shared" si="240"/>
        <v>1775946.4582400001</v>
      </c>
      <c r="I3860" s="77">
        <f t="shared" si="241"/>
        <v>25945</v>
      </c>
      <c r="J3860" s="77">
        <f t="shared" si="242"/>
        <v>629321.92000000004</v>
      </c>
      <c r="K3860" s="77">
        <f t="shared" si="243"/>
        <v>0</v>
      </c>
    </row>
    <row r="3861" spans="1:11" s="77" customFormat="1">
      <c r="A3861" s="82">
        <v>2016</v>
      </c>
      <c r="B3861" s="82">
        <v>3948</v>
      </c>
      <c r="C3861" s="83" t="s">
        <v>503</v>
      </c>
      <c r="D3861" s="83" t="s">
        <v>504</v>
      </c>
      <c r="E3861" s="84">
        <v>103350</v>
      </c>
      <c r="F3861" s="85">
        <v>25.306000000000001</v>
      </c>
      <c r="G3861" s="84">
        <v>216.4</v>
      </c>
      <c r="H3861" s="86">
        <f t="shared" si="240"/>
        <v>5659671.7164000003</v>
      </c>
      <c r="I3861" s="77">
        <f t="shared" si="241"/>
        <v>103350</v>
      </c>
      <c r="J3861" s="77">
        <f t="shared" si="242"/>
        <v>2615375.1</v>
      </c>
      <c r="K3861" s="77">
        <f t="shared" si="243"/>
        <v>0</v>
      </c>
    </row>
    <row r="3862" spans="1:11" s="77" customFormat="1">
      <c r="A3862" s="82">
        <v>2016</v>
      </c>
      <c r="B3862" s="82">
        <v>3948</v>
      </c>
      <c r="C3862" s="83" t="s">
        <v>503</v>
      </c>
      <c r="D3862" s="83" t="s">
        <v>504</v>
      </c>
      <c r="E3862" s="84">
        <v>6695</v>
      </c>
      <c r="F3862" s="85">
        <v>24.268000000000001</v>
      </c>
      <c r="G3862" s="84">
        <v>189.8</v>
      </c>
      <c r="H3862" s="86">
        <f t="shared" si="240"/>
        <v>308376.14548000001</v>
      </c>
      <c r="I3862" s="77">
        <f t="shared" si="241"/>
        <v>6695</v>
      </c>
      <c r="J3862" s="77">
        <f t="shared" si="242"/>
        <v>162474.26</v>
      </c>
      <c r="K3862" s="77">
        <f t="shared" si="243"/>
        <v>0</v>
      </c>
    </row>
    <row r="3863" spans="1:11" s="77" customFormat="1">
      <c r="A3863" s="82">
        <v>2016</v>
      </c>
      <c r="B3863" s="82">
        <v>3948</v>
      </c>
      <c r="C3863" s="83" t="s">
        <v>503</v>
      </c>
      <c r="D3863" s="83" t="s">
        <v>504</v>
      </c>
      <c r="E3863" s="84">
        <v>6695</v>
      </c>
      <c r="F3863" s="85">
        <v>24.268000000000001</v>
      </c>
      <c r="G3863" s="84">
        <v>189.8</v>
      </c>
      <c r="H3863" s="86">
        <f t="shared" si="240"/>
        <v>308376.14548000001</v>
      </c>
      <c r="I3863" s="77">
        <f t="shared" si="241"/>
        <v>6695</v>
      </c>
      <c r="J3863" s="77">
        <f t="shared" si="242"/>
        <v>162474.26</v>
      </c>
      <c r="K3863" s="77">
        <f t="shared" si="243"/>
        <v>0</v>
      </c>
    </row>
    <row r="3864" spans="1:11" s="77" customFormat="1">
      <c r="A3864" s="82">
        <v>2016</v>
      </c>
      <c r="B3864" s="82">
        <v>3954</v>
      </c>
      <c r="C3864" s="83" t="s">
        <v>503</v>
      </c>
      <c r="D3864" s="83" t="s">
        <v>504</v>
      </c>
      <c r="E3864" s="84">
        <v>12620</v>
      </c>
      <c r="F3864" s="85">
        <v>22.870999999999999</v>
      </c>
      <c r="G3864" s="84">
        <v>225.3</v>
      </c>
      <c r="H3864" s="86">
        <f t="shared" si="240"/>
        <v>650287.94105999998</v>
      </c>
      <c r="I3864" s="77">
        <f t="shared" si="241"/>
        <v>12620</v>
      </c>
      <c r="J3864" s="77">
        <f t="shared" si="242"/>
        <v>288632.01999999996</v>
      </c>
      <c r="K3864" s="77">
        <f t="shared" si="243"/>
        <v>0</v>
      </c>
    </row>
    <row r="3865" spans="1:11" s="77" customFormat="1">
      <c r="A3865" s="82">
        <v>2016</v>
      </c>
      <c r="B3865" s="82">
        <v>3954</v>
      </c>
      <c r="C3865" s="83" t="s">
        <v>503</v>
      </c>
      <c r="D3865" s="83" t="s">
        <v>504</v>
      </c>
      <c r="E3865" s="84">
        <v>44156</v>
      </c>
      <c r="F3865" s="85">
        <v>24.448</v>
      </c>
      <c r="G3865" s="84">
        <v>308.5</v>
      </c>
      <c r="H3865" s="86">
        <f t="shared" si="240"/>
        <v>3330337.3644799995</v>
      </c>
      <c r="I3865" s="77">
        <f t="shared" si="241"/>
        <v>44156</v>
      </c>
      <c r="J3865" s="77">
        <f t="shared" si="242"/>
        <v>1079525.888</v>
      </c>
      <c r="K3865" s="77">
        <f t="shared" si="243"/>
        <v>0</v>
      </c>
    </row>
    <row r="3866" spans="1:11" s="77" customFormat="1">
      <c r="A3866" s="82">
        <v>2016</v>
      </c>
      <c r="B3866" s="82">
        <v>3954</v>
      </c>
      <c r="C3866" s="83" t="s">
        <v>503</v>
      </c>
      <c r="D3866" s="83" t="s">
        <v>504</v>
      </c>
      <c r="E3866" s="84">
        <v>29742</v>
      </c>
      <c r="F3866" s="85">
        <v>23.52</v>
      </c>
      <c r="G3866" s="84">
        <v>204.5</v>
      </c>
      <c r="H3866" s="86">
        <f t="shared" si="240"/>
        <v>1430542.6128</v>
      </c>
      <c r="I3866" s="77">
        <f t="shared" si="241"/>
        <v>29742</v>
      </c>
      <c r="J3866" s="77">
        <f t="shared" si="242"/>
        <v>699531.84</v>
      </c>
      <c r="K3866" s="77">
        <f t="shared" si="243"/>
        <v>0</v>
      </c>
    </row>
    <row r="3867" spans="1:11" s="77" customFormat="1">
      <c r="A3867" s="82">
        <v>2016</v>
      </c>
      <c r="B3867" s="82">
        <v>3954</v>
      </c>
      <c r="C3867" s="83" t="s">
        <v>503</v>
      </c>
      <c r="D3867" s="83" t="s">
        <v>504</v>
      </c>
      <c r="E3867" s="84">
        <v>27145</v>
      </c>
      <c r="F3867" s="85">
        <v>25.992999999999999</v>
      </c>
      <c r="G3867" s="84">
        <v>209.7</v>
      </c>
      <c r="H3867" s="86">
        <f t="shared" si="240"/>
        <v>1479601.2285449998</v>
      </c>
      <c r="I3867" s="77">
        <f t="shared" si="241"/>
        <v>27145</v>
      </c>
      <c r="J3867" s="77">
        <f t="shared" si="242"/>
        <v>705579.98499999999</v>
      </c>
      <c r="K3867" s="77">
        <f t="shared" si="243"/>
        <v>0</v>
      </c>
    </row>
    <row r="3868" spans="1:11" s="77" customFormat="1">
      <c r="A3868" s="82">
        <v>2016</v>
      </c>
      <c r="B3868" s="82">
        <v>3954</v>
      </c>
      <c r="C3868" s="83" t="s">
        <v>503</v>
      </c>
      <c r="D3868" s="83" t="s">
        <v>504</v>
      </c>
      <c r="E3868" s="84">
        <v>63030</v>
      </c>
      <c r="F3868" s="85">
        <v>26.013999999999999</v>
      </c>
      <c r="G3868" s="84">
        <v>283.2</v>
      </c>
      <c r="H3868" s="86">
        <f t="shared" si="240"/>
        <v>4643523.9734399999</v>
      </c>
      <c r="I3868" s="77">
        <f t="shared" si="241"/>
        <v>63030</v>
      </c>
      <c r="J3868" s="77">
        <f t="shared" si="242"/>
        <v>1639662.42</v>
      </c>
      <c r="K3868" s="77">
        <f t="shared" si="243"/>
        <v>0</v>
      </c>
    </row>
    <row r="3869" spans="1:11" s="77" customFormat="1">
      <c r="A3869" s="82">
        <v>2016</v>
      </c>
      <c r="B3869" s="82">
        <v>3954</v>
      </c>
      <c r="C3869" s="83" t="s">
        <v>503</v>
      </c>
      <c r="D3869" s="83" t="s">
        <v>504</v>
      </c>
      <c r="E3869" s="84">
        <v>36214</v>
      </c>
      <c r="F3869" s="85">
        <v>25.954999999999998</v>
      </c>
      <c r="G3869" s="84">
        <v>240.9</v>
      </c>
      <c r="H3869" s="86">
        <f t="shared" si="240"/>
        <v>2264301.8973300001</v>
      </c>
      <c r="I3869" s="77">
        <f t="shared" si="241"/>
        <v>36214</v>
      </c>
      <c r="J3869" s="77">
        <f t="shared" si="242"/>
        <v>939934.37</v>
      </c>
      <c r="K3869" s="77">
        <f t="shared" si="243"/>
        <v>0</v>
      </c>
    </row>
    <row r="3870" spans="1:11" s="77" customFormat="1">
      <c r="A3870" s="82">
        <v>2016</v>
      </c>
      <c r="B3870" s="82">
        <v>3954</v>
      </c>
      <c r="C3870" s="83" t="s">
        <v>503</v>
      </c>
      <c r="D3870" s="83" t="s">
        <v>504</v>
      </c>
      <c r="E3870" s="84">
        <v>111298</v>
      </c>
      <c r="F3870" s="85">
        <v>24.064</v>
      </c>
      <c r="G3870" s="84">
        <v>310.3</v>
      </c>
      <c r="H3870" s="86">
        <f t="shared" si="240"/>
        <v>8310687.5484159999</v>
      </c>
      <c r="I3870" s="77">
        <f t="shared" si="241"/>
        <v>111298</v>
      </c>
      <c r="J3870" s="77">
        <f t="shared" si="242"/>
        <v>2678275.0720000002</v>
      </c>
      <c r="K3870" s="77">
        <f t="shared" si="243"/>
        <v>0</v>
      </c>
    </row>
    <row r="3871" spans="1:11" s="77" customFormat="1">
      <c r="A3871" s="82">
        <v>2016</v>
      </c>
      <c r="B3871" s="82">
        <v>3954</v>
      </c>
      <c r="C3871" s="83" t="s">
        <v>503</v>
      </c>
      <c r="D3871" s="83" t="s">
        <v>504</v>
      </c>
      <c r="E3871" s="84">
        <v>17907</v>
      </c>
      <c r="F3871" s="85">
        <v>26.302</v>
      </c>
      <c r="G3871" s="84">
        <v>181.8</v>
      </c>
      <c r="H3871" s="86">
        <f t="shared" si="240"/>
        <v>856259.66365200002</v>
      </c>
      <c r="I3871" s="77">
        <f t="shared" si="241"/>
        <v>17907</v>
      </c>
      <c r="J3871" s="77">
        <f t="shared" si="242"/>
        <v>470989.91399999999</v>
      </c>
      <c r="K3871" s="77">
        <f t="shared" si="243"/>
        <v>0</v>
      </c>
    </row>
    <row r="3872" spans="1:11" s="77" customFormat="1">
      <c r="A3872" s="82">
        <v>2016</v>
      </c>
      <c r="B3872" s="82">
        <v>3954</v>
      </c>
      <c r="C3872" s="83" t="s">
        <v>503</v>
      </c>
      <c r="D3872" s="83" t="s">
        <v>504</v>
      </c>
      <c r="E3872" s="84">
        <v>8947</v>
      </c>
      <c r="F3872" s="85">
        <v>26.228000000000002</v>
      </c>
      <c r="G3872" s="84">
        <v>164.7</v>
      </c>
      <c r="H3872" s="86">
        <f t="shared" si="240"/>
        <v>386488.17565200001</v>
      </c>
      <c r="I3872" s="77">
        <f t="shared" si="241"/>
        <v>8947</v>
      </c>
      <c r="J3872" s="77">
        <f t="shared" si="242"/>
        <v>234661.91600000003</v>
      </c>
      <c r="K3872" s="77">
        <f t="shared" si="243"/>
        <v>0</v>
      </c>
    </row>
    <row r="3873" spans="1:11" s="77" customFormat="1">
      <c r="A3873" s="82">
        <v>2016</v>
      </c>
      <c r="B3873" s="82">
        <v>4041</v>
      </c>
      <c r="C3873" s="83" t="s">
        <v>513</v>
      </c>
      <c r="D3873" s="83" t="s">
        <v>504</v>
      </c>
      <c r="E3873" s="84">
        <v>142686</v>
      </c>
      <c r="F3873" s="85">
        <v>17.5</v>
      </c>
      <c r="G3873" s="84">
        <v>207</v>
      </c>
      <c r="H3873" s="86">
        <f t="shared" si="240"/>
        <v>5168800.3499999996</v>
      </c>
      <c r="I3873" s="77">
        <f t="shared" si="241"/>
        <v>142686</v>
      </c>
      <c r="J3873" s="77">
        <f t="shared" si="242"/>
        <v>2497005</v>
      </c>
      <c r="K3873" s="77">
        <f t="shared" si="243"/>
        <v>0</v>
      </c>
    </row>
    <row r="3874" spans="1:11" s="77" customFormat="1">
      <c r="A3874" s="82">
        <v>2016</v>
      </c>
      <c r="B3874" s="82">
        <v>4041</v>
      </c>
      <c r="C3874" s="83" t="s">
        <v>513</v>
      </c>
      <c r="D3874" s="83" t="s">
        <v>504</v>
      </c>
      <c r="E3874" s="84">
        <v>53479</v>
      </c>
      <c r="F3874" s="85">
        <v>17.46</v>
      </c>
      <c r="G3874" s="84">
        <v>188.7</v>
      </c>
      <c r="H3874" s="86">
        <f t="shared" si="240"/>
        <v>1761973.6825799998</v>
      </c>
      <c r="I3874" s="77">
        <f t="shared" si="241"/>
        <v>53479</v>
      </c>
      <c r="J3874" s="77">
        <f t="shared" si="242"/>
        <v>933743.34000000008</v>
      </c>
      <c r="K3874" s="77">
        <f t="shared" si="243"/>
        <v>0</v>
      </c>
    </row>
    <row r="3875" spans="1:11" s="77" customFormat="1">
      <c r="A3875" s="82">
        <v>2016</v>
      </c>
      <c r="B3875" s="82">
        <v>4050</v>
      </c>
      <c r="C3875" s="83" t="s">
        <v>513</v>
      </c>
      <c r="D3875" s="83" t="s">
        <v>504</v>
      </c>
      <c r="E3875" s="84">
        <v>14873</v>
      </c>
      <c r="F3875" s="85">
        <v>17.972000000000001</v>
      </c>
      <c r="G3875" s="84">
        <v>228</v>
      </c>
      <c r="H3875" s="86">
        <f t="shared" si="240"/>
        <v>609438.42767999996</v>
      </c>
      <c r="I3875" s="77">
        <f t="shared" si="241"/>
        <v>14873</v>
      </c>
      <c r="J3875" s="77">
        <f t="shared" si="242"/>
        <v>267297.55600000004</v>
      </c>
      <c r="K3875" s="77">
        <f t="shared" si="243"/>
        <v>0</v>
      </c>
    </row>
    <row r="3876" spans="1:11" s="77" customFormat="1">
      <c r="A3876" s="82">
        <v>2016</v>
      </c>
      <c r="B3876" s="82">
        <v>4050</v>
      </c>
      <c r="C3876" s="83" t="s">
        <v>513</v>
      </c>
      <c r="D3876" s="83" t="s">
        <v>504</v>
      </c>
      <c r="E3876" s="84">
        <v>15197</v>
      </c>
      <c r="F3876" s="85">
        <v>17.420000000000002</v>
      </c>
      <c r="G3876" s="84">
        <v>231.4</v>
      </c>
      <c r="H3876" s="86">
        <f t="shared" si="240"/>
        <v>612589.24636000011</v>
      </c>
      <c r="I3876" s="77">
        <f t="shared" si="241"/>
        <v>15197</v>
      </c>
      <c r="J3876" s="77">
        <f t="shared" si="242"/>
        <v>264731.74000000005</v>
      </c>
      <c r="K3876" s="77">
        <f t="shared" si="243"/>
        <v>0</v>
      </c>
    </row>
    <row r="3877" spans="1:11" s="77" customFormat="1">
      <c r="A3877" s="82">
        <v>2016</v>
      </c>
      <c r="B3877" s="82">
        <v>4050</v>
      </c>
      <c r="C3877" s="83" t="s">
        <v>513</v>
      </c>
      <c r="D3877" s="83" t="s">
        <v>504</v>
      </c>
      <c r="E3877" s="84">
        <v>15254</v>
      </c>
      <c r="F3877" s="85">
        <v>17.940000000000001</v>
      </c>
      <c r="G3877" s="84">
        <v>229.8</v>
      </c>
      <c r="H3877" s="86">
        <f t="shared" si="240"/>
        <v>628863.23447999998</v>
      </c>
      <c r="I3877" s="77">
        <f t="shared" si="241"/>
        <v>15254</v>
      </c>
      <c r="J3877" s="77">
        <f t="shared" si="242"/>
        <v>273656.76</v>
      </c>
      <c r="K3877" s="77">
        <f t="shared" si="243"/>
        <v>0</v>
      </c>
    </row>
    <row r="3878" spans="1:11" s="77" customFormat="1">
      <c r="A3878" s="82">
        <v>2016</v>
      </c>
      <c r="B3878" s="82">
        <v>4078</v>
      </c>
      <c r="C3878" s="83" t="s">
        <v>513</v>
      </c>
      <c r="D3878" s="83" t="s">
        <v>504</v>
      </c>
      <c r="E3878" s="84">
        <v>50875</v>
      </c>
      <c r="F3878" s="85">
        <v>17.75</v>
      </c>
      <c r="G3878" s="84">
        <v>225.6</v>
      </c>
      <c r="H3878" s="86">
        <f t="shared" si="240"/>
        <v>2037238.4999999998</v>
      </c>
      <c r="I3878" s="77">
        <f t="shared" si="241"/>
        <v>50875</v>
      </c>
      <c r="J3878" s="77">
        <f t="shared" si="242"/>
        <v>903031.25</v>
      </c>
      <c r="K3878" s="77">
        <f t="shared" si="243"/>
        <v>0</v>
      </c>
    </row>
    <row r="3879" spans="1:11" s="77" customFormat="1">
      <c r="A3879" s="82">
        <v>2016</v>
      </c>
      <c r="B3879" s="82">
        <v>4078</v>
      </c>
      <c r="C3879" s="83" t="s">
        <v>513</v>
      </c>
      <c r="D3879" s="83" t="s">
        <v>504</v>
      </c>
      <c r="E3879" s="84">
        <v>49993</v>
      </c>
      <c r="F3879" s="85">
        <v>17.73</v>
      </c>
      <c r="G3879" s="84">
        <v>235.4</v>
      </c>
      <c r="H3879" s="86">
        <f t="shared" si="240"/>
        <v>2086528.8450600002</v>
      </c>
      <c r="I3879" s="77">
        <f t="shared" si="241"/>
        <v>49993</v>
      </c>
      <c r="J3879" s="77">
        <f t="shared" si="242"/>
        <v>886375.89</v>
      </c>
      <c r="K3879" s="77">
        <f t="shared" si="243"/>
        <v>0</v>
      </c>
    </row>
    <row r="3880" spans="1:11" s="77" customFormat="1">
      <c r="A3880" s="82">
        <v>2016</v>
      </c>
      <c r="B3880" s="82">
        <v>4078</v>
      </c>
      <c r="C3880" s="83" t="s">
        <v>513</v>
      </c>
      <c r="D3880" s="83" t="s">
        <v>504</v>
      </c>
      <c r="E3880" s="84">
        <v>49740</v>
      </c>
      <c r="F3880" s="85">
        <v>17.41</v>
      </c>
      <c r="G3880" s="84">
        <v>234</v>
      </c>
      <c r="H3880" s="86">
        <f t="shared" si="240"/>
        <v>2026377.7559999998</v>
      </c>
      <c r="I3880" s="77">
        <f t="shared" si="241"/>
        <v>49740</v>
      </c>
      <c r="J3880" s="77">
        <f t="shared" si="242"/>
        <v>865973.4</v>
      </c>
      <c r="K3880" s="77">
        <f t="shared" si="243"/>
        <v>0</v>
      </c>
    </row>
    <row r="3881" spans="1:11" s="77" customFormat="1">
      <c r="A3881" s="82">
        <v>2016</v>
      </c>
      <c r="B3881" s="82">
        <v>4125</v>
      </c>
      <c r="C3881" s="83" t="s">
        <v>503</v>
      </c>
      <c r="D3881" s="83" t="s">
        <v>504</v>
      </c>
      <c r="E3881" s="84">
        <v>794</v>
      </c>
      <c r="F3881" s="85">
        <v>23.17</v>
      </c>
      <c r="G3881" s="84">
        <v>303.8</v>
      </c>
      <c r="H3881" s="86">
        <f t="shared" si="240"/>
        <v>55890.025240000003</v>
      </c>
      <c r="I3881" s="77">
        <f t="shared" si="241"/>
        <v>794</v>
      </c>
      <c r="J3881" s="77">
        <f t="shared" si="242"/>
        <v>18396.98</v>
      </c>
      <c r="K3881" s="77">
        <f t="shared" si="243"/>
        <v>0</v>
      </c>
    </row>
    <row r="3882" spans="1:11" s="77" customFormat="1">
      <c r="A3882" s="82">
        <v>2016</v>
      </c>
      <c r="B3882" s="82">
        <v>4143</v>
      </c>
      <c r="C3882" s="83" t="s">
        <v>513</v>
      </c>
      <c r="D3882" s="83" t="s">
        <v>504</v>
      </c>
      <c r="E3882" s="84">
        <v>25040</v>
      </c>
      <c r="F3882" s="85">
        <v>17.98</v>
      </c>
      <c r="G3882" s="84">
        <v>269.60000000000002</v>
      </c>
      <c r="H3882" s="86">
        <f t="shared" si="240"/>
        <v>1213790.9632000001</v>
      </c>
      <c r="I3882" s="77">
        <f t="shared" si="241"/>
        <v>25040</v>
      </c>
      <c r="J3882" s="77">
        <f t="shared" si="242"/>
        <v>450219.2</v>
      </c>
      <c r="K3882" s="77">
        <f t="shared" si="243"/>
        <v>0</v>
      </c>
    </row>
    <row r="3883" spans="1:11" s="77" customFormat="1">
      <c r="A3883" s="82">
        <v>2016</v>
      </c>
      <c r="B3883" s="82">
        <v>4158</v>
      </c>
      <c r="C3883" s="83" t="s">
        <v>513</v>
      </c>
      <c r="D3883" s="83" t="s">
        <v>504</v>
      </c>
      <c r="E3883" s="84">
        <v>173252</v>
      </c>
      <c r="F3883" s="85">
        <v>15.988</v>
      </c>
      <c r="G3883" s="84">
        <v>99.2</v>
      </c>
      <c r="H3883" s="86">
        <f t="shared" si="240"/>
        <v>2747793.3521919996</v>
      </c>
      <c r="I3883" s="77">
        <f t="shared" si="241"/>
        <v>173252</v>
      </c>
      <c r="J3883" s="77">
        <f t="shared" si="242"/>
        <v>2769952.9759999998</v>
      </c>
      <c r="K3883" s="77">
        <f t="shared" si="243"/>
        <v>0</v>
      </c>
    </row>
    <row r="3884" spans="1:11" s="77" customFormat="1">
      <c r="A3884" s="82">
        <v>2016</v>
      </c>
      <c r="B3884" s="82">
        <v>4158</v>
      </c>
      <c r="C3884" s="83" t="s">
        <v>513</v>
      </c>
      <c r="D3884" s="83" t="s">
        <v>504</v>
      </c>
      <c r="E3884" s="84">
        <v>31414</v>
      </c>
      <c r="F3884" s="85">
        <v>17.962</v>
      </c>
      <c r="G3884" s="84">
        <v>95</v>
      </c>
      <c r="H3884" s="86">
        <f t="shared" si="240"/>
        <v>536045.35459999996</v>
      </c>
      <c r="I3884" s="77">
        <f t="shared" si="241"/>
        <v>31414</v>
      </c>
      <c r="J3884" s="77">
        <f t="shared" si="242"/>
        <v>564258.26800000004</v>
      </c>
      <c r="K3884" s="77">
        <f t="shared" si="243"/>
        <v>0</v>
      </c>
    </row>
    <row r="3885" spans="1:11" s="77" customFormat="1">
      <c r="A3885" s="82">
        <v>2016</v>
      </c>
      <c r="B3885" s="82">
        <v>4158</v>
      </c>
      <c r="C3885" s="83" t="s">
        <v>513</v>
      </c>
      <c r="D3885" s="83" t="s">
        <v>504</v>
      </c>
      <c r="E3885" s="84">
        <v>125489</v>
      </c>
      <c r="F3885" s="85">
        <v>16.847999999999999</v>
      </c>
      <c r="G3885" s="84">
        <v>103</v>
      </c>
      <c r="H3885" s="86">
        <f t="shared" si="240"/>
        <v>2177665.8321599998</v>
      </c>
      <c r="I3885" s="77">
        <f t="shared" si="241"/>
        <v>125489</v>
      </c>
      <c r="J3885" s="77">
        <f t="shared" si="242"/>
        <v>2114238.6719999998</v>
      </c>
      <c r="K3885" s="77">
        <f t="shared" si="243"/>
        <v>0</v>
      </c>
    </row>
    <row r="3886" spans="1:11" s="77" customFormat="1">
      <c r="A3886" s="82">
        <v>2016</v>
      </c>
      <c r="B3886" s="82">
        <v>4162</v>
      </c>
      <c r="C3886" s="83" t="s">
        <v>513</v>
      </c>
      <c r="D3886" s="83" t="s">
        <v>504</v>
      </c>
      <c r="E3886" s="84">
        <v>165002</v>
      </c>
      <c r="F3886" s="85">
        <v>20.302</v>
      </c>
      <c r="G3886" s="84">
        <v>151.80000000000001</v>
      </c>
      <c r="H3886" s="86">
        <f t="shared" si="240"/>
        <v>5085103.5768719995</v>
      </c>
      <c r="I3886" s="77">
        <f t="shared" si="241"/>
        <v>165002</v>
      </c>
      <c r="J3886" s="77">
        <f t="shared" si="242"/>
        <v>3349870.6039999998</v>
      </c>
      <c r="K3886" s="77">
        <f t="shared" si="243"/>
        <v>0</v>
      </c>
    </row>
    <row r="3887" spans="1:11" s="77" customFormat="1">
      <c r="A3887" s="82">
        <v>2016</v>
      </c>
      <c r="B3887" s="82">
        <v>4271</v>
      </c>
      <c r="C3887" s="83" t="s">
        <v>513</v>
      </c>
      <c r="D3887" s="83" t="s">
        <v>504</v>
      </c>
      <c r="E3887" s="84">
        <v>71536</v>
      </c>
      <c r="F3887" s="85">
        <v>17.616</v>
      </c>
      <c r="G3887" s="84">
        <v>229.1</v>
      </c>
      <c r="H3887" s="86">
        <f t="shared" si="240"/>
        <v>2887068.2012159997</v>
      </c>
      <c r="I3887" s="77">
        <f t="shared" si="241"/>
        <v>71536</v>
      </c>
      <c r="J3887" s="77">
        <f t="shared" si="242"/>
        <v>1260178.176</v>
      </c>
      <c r="K3887" s="77">
        <f t="shared" si="243"/>
        <v>0</v>
      </c>
    </row>
    <row r="3888" spans="1:11" s="77" customFormat="1">
      <c r="A3888" s="82">
        <v>2016</v>
      </c>
      <c r="B3888" s="82">
        <v>4941</v>
      </c>
      <c r="C3888" s="83" t="s">
        <v>503</v>
      </c>
      <c r="D3888" s="83" t="s">
        <v>504</v>
      </c>
      <c r="E3888" s="84">
        <v>445186</v>
      </c>
      <c r="F3888" s="85">
        <v>21.5</v>
      </c>
      <c r="G3888" s="84">
        <v>217.2</v>
      </c>
      <c r="H3888" s="86">
        <f t="shared" si="240"/>
        <v>20789295.827999998</v>
      </c>
      <c r="I3888" s="77">
        <f t="shared" si="241"/>
        <v>445186</v>
      </c>
      <c r="J3888" s="77">
        <f t="shared" si="242"/>
        <v>9571499</v>
      </c>
      <c r="K3888" s="77">
        <f t="shared" si="243"/>
        <v>0</v>
      </c>
    </row>
    <row r="3889" spans="1:11" s="77" customFormat="1">
      <c r="A3889" s="82">
        <v>2016</v>
      </c>
      <c r="B3889" s="82">
        <v>6002</v>
      </c>
      <c r="C3889" s="83" t="s">
        <v>513</v>
      </c>
      <c r="D3889" s="83" t="s">
        <v>504</v>
      </c>
      <c r="E3889" s="84">
        <v>112188</v>
      </c>
      <c r="F3889" s="85">
        <v>17.417999999999999</v>
      </c>
      <c r="G3889" s="84">
        <v>147.69999999999999</v>
      </c>
      <c r="H3889" s="86">
        <f t="shared" si="240"/>
        <v>2886191.7925679996</v>
      </c>
      <c r="I3889" s="77">
        <f t="shared" si="241"/>
        <v>112188</v>
      </c>
      <c r="J3889" s="77">
        <f t="shared" si="242"/>
        <v>1954090.584</v>
      </c>
      <c r="K3889" s="77">
        <f t="shared" si="243"/>
        <v>0</v>
      </c>
    </row>
    <row r="3890" spans="1:11" s="77" customFormat="1">
      <c r="A3890" s="82">
        <v>2016</v>
      </c>
      <c r="B3890" s="82">
        <v>6002</v>
      </c>
      <c r="C3890" s="83" t="s">
        <v>513</v>
      </c>
      <c r="D3890" s="83" t="s">
        <v>504</v>
      </c>
      <c r="E3890" s="84">
        <v>192215</v>
      </c>
      <c r="F3890" s="85">
        <v>17.818000000000001</v>
      </c>
      <c r="G3890" s="84">
        <v>164</v>
      </c>
      <c r="H3890" s="86">
        <f t="shared" si="240"/>
        <v>5616814.4668000005</v>
      </c>
      <c r="I3890" s="77">
        <f t="shared" si="241"/>
        <v>192215</v>
      </c>
      <c r="J3890" s="77">
        <f t="shared" si="242"/>
        <v>3424886.87</v>
      </c>
      <c r="K3890" s="77">
        <f t="shared" si="243"/>
        <v>0</v>
      </c>
    </row>
    <row r="3891" spans="1:11" s="77" customFormat="1">
      <c r="A3891" s="82">
        <v>2016</v>
      </c>
      <c r="B3891" s="82">
        <v>6002</v>
      </c>
      <c r="C3891" s="83" t="s">
        <v>513</v>
      </c>
      <c r="D3891" s="83" t="s">
        <v>504</v>
      </c>
      <c r="E3891" s="84">
        <v>192030</v>
      </c>
      <c r="F3891" s="85">
        <v>17.745999999999999</v>
      </c>
      <c r="G3891" s="84">
        <v>156.30000000000001</v>
      </c>
      <c r="H3891" s="86">
        <f t="shared" si="240"/>
        <v>5326335.7259400003</v>
      </c>
      <c r="I3891" s="77">
        <f t="shared" si="241"/>
        <v>192030</v>
      </c>
      <c r="J3891" s="77">
        <f t="shared" si="242"/>
        <v>3407764.38</v>
      </c>
      <c r="K3891" s="77">
        <f t="shared" si="243"/>
        <v>0</v>
      </c>
    </row>
    <row r="3892" spans="1:11" s="77" customFormat="1">
      <c r="A3892" s="82">
        <v>2016</v>
      </c>
      <c r="B3892" s="82">
        <v>6002</v>
      </c>
      <c r="C3892" s="83" t="s">
        <v>513</v>
      </c>
      <c r="D3892" s="83" t="s">
        <v>504</v>
      </c>
      <c r="E3892" s="84">
        <v>80116</v>
      </c>
      <c r="F3892" s="85">
        <v>17.873999999999999</v>
      </c>
      <c r="G3892" s="84">
        <v>139.5</v>
      </c>
      <c r="H3892" s="86">
        <f t="shared" si="240"/>
        <v>1997630.7706799998</v>
      </c>
      <c r="I3892" s="77">
        <f t="shared" si="241"/>
        <v>80116</v>
      </c>
      <c r="J3892" s="77">
        <f t="shared" si="242"/>
        <v>1431993.3839999998</v>
      </c>
      <c r="K3892" s="77">
        <f t="shared" si="243"/>
        <v>0</v>
      </c>
    </row>
    <row r="3893" spans="1:11" s="77" customFormat="1">
      <c r="A3893" s="82">
        <v>2016</v>
      </c>
      <c r="B3893" s="82">
        <v>6002</v>
      </c>
      <c r="C3893" s="83" t="s">
        <v>513</v>
      </c>
      <c r="D3893" s="83" t="s">
        <v>504</v>
      </c>
      <c r="E3893" s="84">
        <v>64235</v>
      </c>
      <c r="F3893" s="85">
        <v>17.474</v>
      </c>
      <c r="G3893" s="84">
        <v>158.69999999999999</v>
      </c>
      <c r="H3893" s="86">
        <f t="shared" si="240"/>
        <v>1781316.07293</v>
      </c>
      <c r="I3893" s="77">
        <f t="shared" si="241"/>
        <v>64235</v>
      </c>
      <c r="J3893" s="77">
        <f t="shared" si="242"/>
        <v>1122442.3899999999</v>
      </c>
      <c r="K3893" s="77">
        <f t="shared" si="243"/>
        <v>0</v>
      </c>
    </row>
    <row r="3894" spans="1:11" s="77" customFormat="1">
      <c r="A3894" s="82">
        <v>2016</v>
      </c>
      <c r="B3894" s="82">
        <v>6004</v>
      </c>
      <c r="C3894" s="83" t="s">
        <v>503</v>
      </c>
      <c r="D3894" s="83" t="s">
        <v>504</v>
      </c>
      <c r="E3894" s="84">
        <v>215513</v>
      </c>
      <c r="F3894" s="85">
        <v>25.04</v>
      </c>
      <c r="G3894" s="84" t="s">
        <v>514</v>
      </c>
      <c r="H3894" s="86" t="str">
        <f t="shared" si="240"/>
        <v/>
      </c>
      <c r="I3894" s="77" t="str">
        <f t="shared" si="241"/>
        <v/>
      </c>
      <c r="J3894" s="77" t="str">
        <f t="shared" si="242"/>
        <v/>
      </c>
      <c r="K3894" s="77">
        <f t="shared" si="243"/>
        <v>0</v>
      </c>
    </row>
    <row r="3895" spans="1:11" s="77" customFormat="1">
      <c r="A3895" s="82">
        <v>2016</v>
      </c>
      <c r="B3895" s="82">
        <v>6004</v>
      </c>
      <c r="C3895" s="83" t="s">
        <v>503</v>
      </c>
      <c r="D3895" s="83" t="s">
        <v>504</v>
      </c>
      <c r="E3895" s="84">
        <v>20546</v>
      </c>
      <c r="F3895" s="85">
        <v>25.32</v>
      </c>
      <c r="G3895" s="84" t="s">
        <v>514</v>
      </c>
      <c r="H3895" s="86" t="str">
        <f t="shared" si="240"/>
        <v/>
      </c>
      <c r="I3895" s="77" t="str">
        <f t="shared" si="241"/>
        <v/>
      </c>
      <c r="J3895" s="77" t="str">
        <f t="shared" si="242"/>
        <v/>
      </c>
      <c r="K3895" s="77">
        <f t="shared" si="243"/>
        <v>0</v>
      </c>
    </row>
    <row r="3896" spans="1:11" s="77" customFormat="1">
      <c r="A3896" s="82">
        <v>2016</v>
      </c>
      <c r="B3896" s="82">
        <v>6016</v>
      </c>
      <c r="C3896" s="83" t="s">
        <v>513</v>
      </c>
      <c r="D3896" s="83" t="s">
        <v>504</v>
      </c>
      <c r="E3896" s="84">
        <v>147822</v>
      </c>
      <c r="F3896" s="85">
        <v>17.95</v>
      </c>
      <c r="G3896" s="84" t="s">
        <v>514</v>
      </c>
      <c r="H3896" s="86" t="str">
        <f t="shared" si="240"/>
        <v/>
      </c>
      <c r="I3896" s="77" t="str">
        <f t="shared" si="241"/>
        <v/>
      </c>
      <c r="J3896" s="77" t="str">
        <f t="shared" si="242"/>
        <v/>
      </c>
      <c r="K3896" s="77">
        <f t="shared" si="243"/>
        <v>0</v>
      </c>
    </row>
    <row r="3897" spans="1:11" s="77" customFormat="1">
      <c r="A3897" s="82">
        <v>2016</v>
      </c>
      <c r="B3897" s="82">
        <v>6017</v>
      </c>
      <c r="C3897" s="83" t="s">
        <v>513</v>
      </c>
      <c r="D3897" s="83" t="s">
        <v>504</v>
      </c>
      <c r="E3897" s="84">
        <v>51989</v>
      </c>
      <c r="F3897" s="85">
        <v>17.7</v>
      </c>
      <c r="G3897" s="84" t="s">
        <v>514</v>
      </c>
      <c r="H3897" s="86" t="str">
        <f t="shared" si="240"/>
        <v/>
      </c>
      <c r="I3897" s="77" t="str">
        <f t="shared" si="241"/>
        <v/>
      </c>
      <c r="J3897" s="77" t="str">
        <f t="shared" si="242"/>
        <v/>
      </c>
      <c r="K3897" s="77">
        <f t="shared" si="243"/>
        <v>0</v>
      </c>
    </row>
    <row r="3898" spans="1:11" s="77" customFormat="1">
      <c r="A3898" s="82">
        <v>2016</v>
      </c>
      <c r="B3898" s="82">
        <v>6017</v>
      </c>
      <c r="C3898" s="83" t="s">
        <v>513</v>
      </c>
      <c r="D3898" s="83" t="s">
        <v>504</v>
      </c>
      <c r="E3898" s="84">
        <v>29054</v>
      </c>
      <c r="F3898" s="85">
        <v>17.7</v>
      </c>
      <c r="G3898" s="84" t="s">
        <v>514</v>
      </c>
      <c r="H3898" s="86" t="str">
        <f t="shared" si="240"/>
        <v/>
      </c>
      <c r="I3898" s="77" t="str">
        <f t="shared" si="241"/>
        <v/>
      </c>
      <c r="J3898" s="77" t="str">
        <f t="shared" si="242"/>
        <v/>
      </c>
      <c r="K3898" s="77">
        <f t="shared" si="243"/>
        <v>0</v>
      </c>
    </row>
    <row r="3899" spans="1:11" s="77" customFormat="1">
      <c r="A3899" s="82">
        <v>2016</v>
      </c>
      <c r="B3899" s="82">
        <v>6017</v>
      </c>
      <c r="C3899" s="83" t="s">
        <v>513</v>
      </c>
      <c r="D3899" s="83" t="s">
        <v>504</v>
      </c>
      <c r="E3899" s="84">
        <v>243</v>
      </c>
      <c r="F3899" s="85">
        <v>17.7</v>
      </c>
      <c r="G3899" s="84" t="s">
        <v>514</v>
      </c>
      <c r="H3899" s="86" t="str">
        <f t="shared" si="240"/>
        <v/>
      </c>
      <c r="I3899" s="77" t="str">
        <f t="shared" si="241"/>
        <v/>
      </c>
      <c r="J3899" s="77" t="str">
        <f t="shared" si="242"/>
        <v/>
      </c>
      <c r="K3899" s="77">
        <f t="shared" si="243"/>
        <v>0</v>
      </c>
    </row>
    <row r="3900" spans="1:11" s="77" customFormat="1">
      <c r="A3900" s="82">
        <v>2016</v>
      </c>
      <c r="B3900" s="82">
        <v>6018</v>
      </c>
      <c r="C3900" s="83" t="s">
        <v>503</v>
      </c>
      <c r="D3900" s="83" t="s">
        <v>504</v>
      </c>
      <c r="E3900" s="84">
        <v>30007</v>
      </c>
      <c r="F3900" s="85">
        <v>26.02</v>
      </c>
      <c r="G3900" s="84">
        <v>184.2</v>
      </c>
      <c r="H3900" s="86">
        <f t="shared" si="240"/>
        <v>1438200.7018799998</v>
      </c>
      <c r="I3900" s="77">
        <f t="shared" si="241"/>
        <v>30007</v>
      </c>
      <c r="J3900" s="77">
        <f t="shared" si="242"/>
        <v>780782.14</v>
      </c>
      <c r="K3900" s="77">
        <f t="shared" si="243"/>
        <v>0</v>
      </c>
    </row>
    <row r="3901" spans="1:11" s="77" customFormat="1">
      <c r="A3901" s="82">
        <v>2016</v>
      </c>
      <c r="B3901" s="82">
        <v>6018</v>
      </c>
      <c r="C3901" s="83" t="s">
        <v>503</v>
      </c>
      <c r="D3901" s="83" t="s">
        <v>504</v>
      </c>
      <c r="E3901" s="84">
        <v>9452</v>
      </c>
      <c r="F3901" s="85">
        <v>23.077999999999999</v>
      </c>
      <c r="G3901" s="84">
        <v>224.1</v>
      </c>
      <c r="H3901" s="86">
        <f t="shared" si="240"/>
        <v>488836.62669599999</v>
      </c>
      <c r="I3901" s="77">
        <f t="shared" si="241"/>
        <v>9452</v>
      </c>
      <c r="J3901" s="77">
        <f t="shared" si="242"/>
        <v>218133.25599999999</v>
      </c>
      <c r="K3901" s="77">
        <f t="shared" si="243"/>
        <v>0</v>
      </c>
    </row>
    <row r="3902" spans="1:11" s="77" customFormat="1">
      <c r="A3902" s="82">
        <v>2016</v>
      </c>
      <c r="B3902" s="82">
        <v>6018</v>
      </c>
      <c r="C3902" s="83" t="s">
        <v>503</v>
      </c>
      <c r="D3902" s="83" t="s">
        <v>504</v>
      </c>
      <c r="E3902" s="84">
        <v>31331</v>
      </c>
      <c r="F3902" s="85">
        <v>26.292000000000002</v>
      </c>
      <c r="G3902" s="84">
        <v>194.6</v>
      </c>
      <c r="H3902" s="86">
        <f t="shared" si="240"/>
        <v>1603026.5527919999</v>
      </c>
      <c r="I3902" s="77">
        <f t="shared" si="241"/>
        <v>31331</v>
      </c>
      <c r="J3902" s="77">
        <f t="shared" si="242"/>
        <v>823754.652</v>
      </c>
      <c r="K3902" s="77">
        <f t="shared" si="243"/>
        <v>0</v>
      </c>
    </row>
    <row r="3903" spans="1:11" s="77" customFormat="1">
      <c r="A3903" s="82">
        <v>2016</v>
      </c>
      <c r="B3903" s="82">
        <v>6018</v>
      </c>
      <c r="C3903" s="83" t="s">
        <v>503</v>
      </c>
      <c r="D3903" s="83" t="s">
        <v>504</v>
      </c>
      <c r="E3903" s="84">
        <v>1638</v>
      </c>
      <c r="F3903" s="85">
        <v>24.45</v>
      </c>
      <c r="G3903" s="84">
        <v>177.5</v>
      </c>
      <c r="H3903" s="86">
        <f t="shared" si="240"/>
        <v>71087.152499999997</v>
      </c>
      <c r="I3903" s="77">
        <f t="shared" si="241"/>
        <v>1638</v>
      </c>
      <c r="J3903" s="77">
        <f t="shared" si="242"/>
        <v>40049.1</v>
      </c>
      <c r="K3903" s="77">
        <f t="shared" si="243"/>
        <v>0</v>
      </c>
    </row>
    <row r="3904" spans="1:11" s="77" customFormat="1">
      <c r="A3904" s="82">
        <v>2016</v>
      </c>
      <c r="B3904" s="82">
        <v>6019</v>
      </c>
      <c r="C3904" s="83" t="s">
        <v>503</v>
      </c>
      <c r="D3904" s="83" t="s">
        <v>504</v>
      </c>
      <c r="E3904" s="84">
        <v>32240</v>
      </c>
      <c r="F3904" s="85">
        <v>25.17</v>
      </c>
      <c r="G3904" s="84" t="s">
        <v>514</v>
      </c>
      <c r="H3904" s="86" t="str">
        <f t="shared" si="240"/>
        <v/>
      </c>
      <c r="I3904" s="77" t="str">
        <f t="shared" si="241"/>
        <v/>
      </c>
      <c r="J3904" s="77" t="str">
        <f t="shared" si="242"/>
        <v/>
      </c>
      <c r="K3904" s="77">
        <f t="shared" si="243"/>
        <v>0</v>
      </c>
    </row>
    <row r="3905" spans="1:11" s="77" customFormat="1">
      <c r="A3905" s="82">
        <v>2016</v>
      </c>
      <c r="B3905" s="82">
        <v>6019</v>
      </c>
      <c r="C3905" s="83" t="s">
        <v>503</v>
      </c>
      <c r="D3905" s="83" t="s">
        <v>504</v>
      </c>
      <c r="E3905" s="84">
        <v>25613</v>
      </c>
      <c r="F3905" s="85">
        <v>25.06</v>
      </c>
      <c r="G3905" s="84" t="s">
        <v>514</v>
      </c>
      <c r="H3905" s="86" t="str">
        <f t="shared" si="240"/>
        <v/>
      </c>
      <c r="I3905" s="77" t="str">
        <f t="shared" si="241"/>
        <v/>
      </c>
      <c r="J3905" s="77" t="str">
        <f t="shared" si="242"/>
        <v/>
      </c>
      <c r="K3905" s="77">
        <f t="shared" si="243"/>
        <v>0</v>
      </c>
    </row>
    <row r="3906" spans="1:11" s="77" customFormat="1">
      <c r="A3906" s="82">
        <v>2016</v>
      </c>
      <c r="B3906" s="82">
        <v>6019</v>
      </c>
      <c r="C3906" s="83" t="s">
        <v>503</v>
      </c>
      <c r="D3906" s="83" t="s">
        <v>504</v>
      </c>
      <c r="E3906" s="84">
        <v>24239</v>
      </c>
      <c r="F3906" s="85">
        <v>25.17</v>
      </c>
      <c r="G3906" s="84" t="s">
        <v>514</v>
      </c>
      <c r="H3906" s="86" t="str">
        <f t="shared" si="240"/>
        <v/>
      </c>
      <c r="I3906" s="77" t="str">
        <f t="shared" si="241"/>
        <v/>
      </c>
      <c r="J3906" s="77" t="str">
        <f t="shared" si="242"/>
        <v/>
      </c>
      <c r="K3906" s="77">
        <f t="shared" si="243"/>
        <v>0</v>
      </c>
    </row>
    <row r="3907" spans="1:11" s="77" customFormat="1">
      <c r="A3907" s="82">
        <v>2016</v>
      </c>
      <c r="B3907" s="82">
        <v>6019</v>
      </c>
      <c r="C3907" s="83" t="s">
        <v>503</v>
      </c>
      <c r="D3907" s="83" t="s">
        <v>504</v>
      </c>
      <c r="E3907" s="84">
        <v>26903</v>
      </c>
      <c r="F3907" s="85">
        <v>25.6</v>
      </c>
      <c r="G3907" s="84" t="s">
        <v>514</v>
      </c>
      <c r="H3907" s="86" t="str">
        <f t="shared" si="240"/>
        <v/>
      </c>
      <c r="I3907" s="77" t="str">
        <f t="shared" si="241"/>
        <v/>
      </c>
      <c r="J3907" s="77" t="str">
        <f t="shared" si="242"/>
        <v/>
      </c>
      <c r="K3907" s="77">
        <f t="shared" si="243"/>
        <v>0</v>
      </c>
    </row>
    <row r="3908" spans="1:11" s="77" customFormat="1">
      <c r="A3908" s="82">
        <v>2016</v>
      </c>
      <c r="B3908" s="82">
        <v>6019</v>
      </c>
      <c r="C3908" s="83" t="s">
        <v>503</v>
      </c>
      <c r="D3908" s="83" t="s">
        <v>504</v>
      </c>
      <c r="E3908" s="84">
        <v>61479</v>
      </c>
      <c r="F3908" s="85">
        <v>22.08</v>
      </c>
      <c r="G3908" s="84" t="s">
        <v>514</v>
      </c>
      <c r="H3908" s="86" t="str">
        <f t="shared" si="240"/>
        <v/>
      </c>
      <c r="I3908" s="77" t="str">
        <f t="shared" si="241"/>
        <v/>
      </c>
      <c r="J3908" s="77" t="str">
        <f t="shared" si="242"/>
        <v/>
      </c>
      <c r="K3908" s="77">
        <f t="shared" si="243"/>
        <v>0</v>
      </c>
    </row>
    <row r="3909" spans="1:11" s="77" customFormat="1">
      <c r="A3909" s="82">
        <v>2016</v>
      </c>
      <c r="B3909" s="82">
        <v>6021</v>
      </c>
      <c r="C3909" s="83" t="s">
        <v>513</v>
      </c>
      <c r="D3909" s="83" t="s">
        <v>504</v>
      </c>
      <c r="E3909" s="84">
        <v>32255</v>
      </c>
      <c r="F3909" s="85">
        <v>20.14</v>
      </c>
      <c r="G3909" s="84">
        <v>266</v>
      </c>
      <c r="H3909" s="86">
        <f t="shared" si="240"/>
        <v>1727977.7620000001</v>
      </c>
      <c r="I3909" s="77">
        <f t="shared" si="241"/>
        <v>32255</v>
      </c>
      <c r="J3909" s="77">
        <f t="shared" si="242"/>
        <v>649615.70000000007</v>
      </c>
      <c r="K3909" s="77">
        <f t="shared" si="243"/>
        <v>0</v>
      </c>
    </row>
    <row r="3910" spans="1:11" s="77" customFormat="1">
      <c r="A3910" s="82">
        <v>2016</v>
      </c>
      <c r="B3910" s="82">
        <v>6021</v>
      </c>
      <c r="C3910" s="83" t="s">
        <v>513</v>
      </c>
      <c r="D3910" s="83" t="s">
        <v>504</v>
      </c>
      <c r="E3910" s="84">
        <v>28869</v>
      </c>
      <c r="F3910" s="85">
        <v>20.14</v>
      </c>
      <c r="G3910" s="84">
        <v>353.7</v>
      </c>
      <c r="H3910" s="86">
        <f t="shared" si="240"/>
        <v>2056488.41142</v>
      </c>
      <c r="I3910" s="77">
        <f t="shared" si="241"/>
        <v>28869</v>
      </c>
      <c r="J3910" s="77">
        <f t="shared" si="242"/>
        <v>581421.66</v>
      </c>
      <c r="K3910" s="77">
        <f t="shared" si="243"/>
        <v>0</v>
      </c>
    </row>
    <row r="3911" spans="1:11" s="77" customFormat="1">
      <c r="A3911" s="82">
        <v>2016</v>
      </c>
      <c r="B3911" s="82">
        <v>6021</v>
      </c>
      <c r="C3911" s="83" t="s">
        <v>513</v>
      </c>
      <c r="D3911" s="83" t="s">
        <v>504</v>
      </c>
      <c r="E3911" s="84">
        <v>169521</v>
      </c>
      <c r="F3911" s="85">
        <v>19.579999999999998</v>
      </c>
      <c r="G3911" s="84">
        <v>194.3</v>
      </c>
      <c r="H3911" s="86">
        <f t="shared" ref="H3911:H3974" si="244">IF(I3911="","",G3911/100*F3911*E3911)</f>
        <v>6449246.7527399994</v>
      </c>
      <c r="I3911" s="77">
        <f t="shared" ref="I3911:I3974" si="245">IF(OR(G3911=".",F3911=".",E3911="."),"",E3911)</f>
        <v>169521</v>
      </c>
      <c r="J3911" s="77">
        <f t="shared" ref="J3911:J3974" si="246">IF(I3911="","",F3911*I3911)</f>
        <v>3319221.1799999997</v>
      </c>
      <c r="K3911" s="77">
        <f t="shared" ref="K3911:K3974" si="247">IF(C3911="LIG",1,0)</f>
        <v>0</v>
      </c>
    </row>
    <row r="3912" spans="1:11" s="77" customFormat="1">
      <c r="A3912" s="82">
        <v>2016</v>
      </c>
      <c r="B3912" s="82">
        <v>6030</v>
      </c>
      <c r="C3912" s="83" t="s">
        <v>512</v>
      </c>
      <c r="D3912" s="83" t="s">
        <v>504</v>
      </c>
      <c r="E3912" s="84">
        <v>437212</v>
      </c>
      <c r="F3912" s="85">
        <v>12.9</v>
      </c>
      <c r="G3912" s="84">
        <v>216.3</v>
      </c>
      <c r="H3912" s="86">
        <f t="shared" si="244"/>
        <v>12199395.272400001</v>
      </c>
      <c r="I3912" s="77">
        <f t="shared" si="245"/>
        <v>437212</v>
      </c>
      <c r="J3912" s="77">
        <f t="shared" si="246"/>
        <v>5640034.7999999998</v>
      </c>
      <c r="K3912" s="77">
        <f t="shared" si="247"/>
        <v>1</v>
      </c>
    </row>
    <row r="3913" spans="1:11" s="77" customFormat="1">
      <c r="A3913" s="82">
        <v>2016</v>
      </c>
      <c r="B3913" s="82">
        <v>6031</v>
      </c>
      <c r="C3913" s="83" t="s">
        <v>503</v>
      </c>
      <c r="D3913" s="83" t="s">
        <v>504</v>
      </c>
      <c r="E3913" s="84">
        <v>8703</v>
      </c>
      <c r="F3913" s="85">
        <v>23.55</v>
      </c>
      <c r="G3913" s="84">
        <v>177.7</v>
      </c>
      <c r="H3913" s="86">
        <f t="shared" si="244"/>
        <v>364206.19004999998</v>
      </c>
      <c r="I3913" s="77">
        <f t="shared" si="245"/>
        <v>8703</v>
      </c>
      <c r="J3913" s="77">
        <f t="shared" si="246"/>
        <v>204955.65</v>
      </c>
      <c r="K3913" s="77">
        <f t="shared" si="247"/>
        <v>0</v>
      </c>
    </row>
    <row r="3914" spans="1:11" s="77" customFormat="1">
      <c r="A3914" s="82">
        <v>2016</v>
      </c>
      <c r="B3914" s="82">
        <v>6031</v>
      </c>
      <c r="C3914" s="83" t="s">
        <v>503</v>
      </c>
      <c r="D3914" s="83" t="s">
        <v>504</v>
      </c>
      <c r="E3914" s="84">
        <v>35969</v>
      </c>
      <c r="F3914" s="85">
        <v>23.7</v>
      </c>
      <c r="G3914" s="84">
        <v>219.4</v>
      </c>
      <c r="H3914" s="86">
        <f t="shared" si="244"/>
        <v>1870308.8681999999</v>
      </c>
      <c r="I3914" s="77">
        <f t="shared" si="245"/>
        <v>35969</v>
      </c>
      <c r="J3914" s="77">
        <f t="shared" si="246"/>
        <v>852465.29999999993</v>
      </c>
      <c r="K3914" s="77">
        <f t="shared" si="247"/>
        <v>0</v>
      </c>
    </row>
    <row r="3915" spans="1:11" s="77" customFormat="1">
      <c r="A3915" s="82">
        <v>2016</v>
      </c>
      <c r="B3915" s="82">
        <v>6031</v>
      </c>
      <c r="C3915" s="83" t="s">
        <v>503</v>
      </c>
      <c r="D3915" s="83" t="s">
        <v>504</v>
      </c>
      <c r="E3915" s="84">
        <v>16358</v>
      </c>
      <c r="F3915" s="85">
        <v>25.12</v>
      </c>
      <c r="G3915" s="84">
        <v>178.3</v>
      </c>
      <c r="H3915" s="86">
        <f t="shared" si="244"/>
        <v>732657.80768000009</v>
      </c>
      <c r="I3915" s="77">
        <f t="shared" si="245"/>
        <v>16358</v>
      </c>
      <c r="J3915" s="77">
        <f t="shared" si="246"/>
        <v>410912.96</v>
      </c>
      <c r="K3915" s="77">
        <f t="shared" si="247"/>
        <v>0</v>
      </c>
    </row>
    <row r="3916" spans="1:11" s="77" customFormat="1">
      <c r="A3916" s="82">
        <v>2016</v>
      </c>
      <c r="B3916" s="82">
        <v>6031</v>
      </c>
      <c r="C3916" s="83" t="s">
        <v>503</v>
      </c>
      <c r="D3916" s="83" t="s">
        <v>504</v>
      </c>
      <c r="E3916" s="84">
        <v>7138</v>
      </c>
      <c r="F3916" s="85">
        <v>23.58</v>
      </c>
      <c r="G3916" s="84">
        <v>187.2</v>
      </c>
      <c r="H3916" s="86">
        <f t="shared" si="244"/>
        <v>315083.88287999993</v>
      </c>
      <c r="I3916" s="77">
        <f t="shared" si="245"/>
        <v>7138</v>
      </c>
      <c r="J3916" s="77">
        <f t="shared" si="246"/>
        <v>168314.03999999998</v>
      </c>
      <c r="K3916" s="77">
        <f t="shared" si="247"/>
        <v>0</v>
      </c>
    </row>
    <row r="3917" spans="1:11" s="77" customFormat="1">
      <c r="A3917" s="82">
        <v>2016</v>
      </c>
      <c r="B3917" s="82">
        <v>6031</v>
      </c>
      <c r="C3917" s="83" t="s">
        <v>503</v>
      </c>
      <c r="D3917" s="83" t="s">
        <v>504</v>
      </c>
      <c r="E3917" s="84">
        <v>3775</v>
      </c>
      <c r="F3917" s="85">
        <v>23.44</v>
      </c>
      <c r="G3917" s="84">
        <v>182.4</v>
      </c>
      <c r="H3917" s="86">
        <f t="shared" si="244"/>
        <v>161398.46400000001</v>
      </c>
      <c r="I3917" s="77">
        <f t="shared" si="245"/>
        <v>3775</v>
      </c>
      <c r="J3917" s="77">
        <f t="shared" si="246"/>
        <v>88486</v>
      </c>
      <c r="K3917" s="77">
        <f t="shared" si="247"/>
        <v>0</v>
      </c>
    </row>
    <row r="3918" spans="1:11" s="77" customFormat="1">
      <c r="A3918" s="82">
        <v>2016</v>
      </c>
      <c r="B3918" s="82">
        <v>6031</v>
      </c>
      <c r="C3918" s="83" t="s">
        <v>503</v>
      </c>
      <c r="D3918" s="83" t="s">
        <v>504</v>
      </c>
      <c r="E3918" s="84">
        <v>3351</v>
      </c>
      <c r="F3918" s="85">
        <v>23.65</v>
      </c>
      <c r="G3918" s="84">
        <v>218.4</v>
      </c>
      <c r="H3918" s="86">
        <f t="shared" si="244"/>
        <v>173084.5116</v>
      </c>
      <c r="I3918" s="77">
        <f t="shared" si="245"/>
        <v>3351</v>
      </c>
      <c r="J3918" s="77">
        <f t="shared" si="246"/>
        <v>79251.149999999994</v>
      </c>
      <c r="K3918" s="77">
        <f t="shared" si="247"/>
        <v>0</v>
      </c>
    </row>
    <row r="3919" spans="1:11" s="77" customFormat="1">
      <c r="A3919" s="82">
        <v>2016</v>
      </c>
      <c r="B3919" s="82">
        <v>6031</v>
      </c>
      <c r="C3919" s="83" t="s">
        <v>503</v>
      </c>
      <c r="D3919" s="83" t="s">
        <v>504</v>
      </c>
      <c r="E3919" s="84">
        <v>1784</v>
      </c>
      <c r="F3919" s="85">
        <v>23.91</v>
      </c>
      <c r="G3919" s="84">
        <v>171.2</v>
      </c>
      <c r="H3919" s="86">
        <f t="shared" si="244"/>
        <v>73026.113280000005</v>
      </c>
      <c r="I3919" s="77">
        <f t="shared" si="245"/>
        <v>1784</v>
      </c>
      <c r="J3919" s="77">
        <f t="shared" si="246"/>
        <v>42655.44</v>
      </c>
      <c r="K3919" s="77">
        <f t="shared" si="247"/>
        <v>0</v>
      </c>
    </row>
    <row r="3920" spans="1:11" s="77" customFormat="1">
      <c r="A3920" s="82">
        <v>2016</v>
      </c>
      <c r="B3920" s="82">
        <v>6041</v>
      </c>
      <c r="C3920" s="83" t="s">
        <v>503</v>
      </c>
      <c r="D3920" s="83" t="s">
        <v>504</v>
      </c>
      <c r="E3920" s="84">
        <v>39118</v>
      </c>
      <c r="F3920" s="85">
        <v>22.15</v>
      </c>
      <c r="G3920" s="84">
        <v>192.7</v>
      </c>
      <c r="H3920" s="86">
        <f t="shared" si="244"/>
        <v>1669675.5498999998</v>
      </c>
      <c r="I3920" s="77">
        <f t="shared" si="245"/>
        <v>39118</v>
      </c>
      <c r="J3920" s="77">
        <f t="shared" si="246"/>
        <v>866463.7</v>
      </c>
      <c r="K3920" s="77">
        <f t="shared" si="247"/>
        <v>0</v>
      </c>
    </row>
    <row r="3921" spans="1:11" s="77" customFormat="1">
      <c r="A3921" s="82">
        <v>2016</v>
      </c>
      <c r="B3921" s="82">
        <v>6041</v>
      </c>
      <c r="C3921" s="83" t="s">
        <v>503</v>
      </c>
      <c r="D3921" s="83" t="s">
        <v>504</v>
      </c>
      <c r="E3921" s="84">
        <v>23580</v>
      </c>
      <c r="F3921" s="85">
        <v>22.14</v>
      </c>
      <c r="G3921" s="84">
        <v>175.3</v>
      </c>
      <c r="H3921" s="86">
        <f t="shared" si="244"/>
        <v>915173.28360000008</v>
      </c>
      <c r="I3921" s="77">
        <f t="shared" si="245"/>
        <v>23580</v>
      </c>
      <c r="J3921" s="77">
        <f t="shared" si="246"/>
        <v>522061.2</v>
      </c>
      <c r="K3921" s="77">
        <f t="shared" si="247"/>
        <v>0</v>
      </c>
    </row>
    <row r="3922" spans="1:11" s="77" customFormat="1">
      <c r="A3922" s="82">
        <v>2016</v>
      </c>
      <c r="B3922" s="82">
        <v>6041</v>
      </c>
      <c r="C3922" s="83" t="s">
        <v>503</v>
      </c>
      <c r="D3922" s="83" t="s">
        <v>504</v>
      </c>
      <c r="E3922" s="84">
        <v>13479</v>
      </c>
      <c r="F3922" s="85">
        <v>21.81</v>
      </c>
      <c r="G3922" s="84">
        <v>176.8</v>
      </c>
      <c r="H3922" s="86">
        <f t="shared" si="244"/>
        <v>519751.31831999996</v>
      </c>
      <c r="I3922" s="77">
        <f t="shared" si="245"/>
        <v>13479</v>
      </c>
      <c r="J3922" s="77">
        <f t="shared" si="246"/>
        <v>293976.99</v>
      </c>
      <c r="K3922" s="77">
        <f t="shared" si="247"/>
        <v>0</v>
      </c>
    </row>
    <row r="3923" spans="1:11" s="77" customFormat="1">
      <c r="A3923" s="82">
        <v>2016</v>
      </c>
      <c r="B3923" s="82">
        <v>6041</v>
      </c>
      <c r="C3923" s="83" t="s">
        <v>503</v>
      </c>
      <c r="D3923" s="83" t="s">
        <v>504</v>
      </c>
      <c r="E3923" s="84">
        <v>11234</v>
      </c>
      <c r="F3923" s="85">
        <v>23.69</v>
      </c>
      <c r="G3923" s="84">
        <v>227.3</v>
      </c>
      <c r="H3923" s="86">
        <f t="shared" si="244"/>
        <v>604921.35458000004</v>
      </c>
      <c r="I3923" s="77">
        <f t="shared" si="245"/>
        <v>11234</v>
      </c>
      <c r="J3923" s="77">
        <f t="shared" si="246"/>
        <v>266133.46000000002</v>
      </c>
      <c r="K3923" s="77">
        <f t="shared" si="247"/>
        <v>0</v>
      </c>
    </row>
    <row r="3924" spans="1:11" s="77" customFormat="1">
      <c r="A3924" s="82">
        <v>2016</v>
      </c>
      <c r="B3924" s="82">
        <v>6041</v>
      </c>
      <c r="C3924" s="83" t="s">
        <v>503</v>
      </c>
      <c r="D3924" s="83" t="s">
        <v>504</v>
      </c>
      <c r="E3924" s="84">
        <v>30820</v>
      </c>
      <c r="F3924" s="85">
        <v>22.17</v>
      </c>
      <c r="G3924" s="84">
        <v>239</v>
      </c>
      <c r="H3924" s="86">
        <f t="shared" si="244"/>
        <v>1633037.7660000003</v>
      </c>
      <c r="I3924" s="77">
        <f t="shared" si="245"/>
        <v>30820</v>
      </c>
      <c r="J3924" s="77">
        <f t="shared" si="246"/>
        <v>683279.4</v>
      </c>
      <c r="K3924" s="77">
        <f t="shared" si="247"/>
        <v>0</v>
      </c>
    </row>
    <row r="3925" spans="1:11" s="77" customFormat="1">
      <c r="A3925" s="82">
        <v>2016</v>
      </c>
      <c r="B3925" s="82">
        <v>6041</v>
      </c>
      <c r="C3925" s="83" t="s">
        <v>503</v>
      </c>
      <c r="D3925" s="83" t="s">
        <v>504</v>
      </c>
      <c r="E3925" s="84">
        <v>3186</v>
      </c>
      <c r="F3925" s="85">
        <v>23.74</v>
      </c>
      <c r="G3925" s="84">
        <v>227.3</v>
      </c>
      <c r="H3925" s="86">
        <f t="shared" si="244"/>
        <v>171919.80971999999</v>
      </c>
      <c r="I3925" s="77">
        <f t="shared" si="245"/>
        <v>3186</v>
      </c>
      <c r="J3925" s="77">
        <f t="shared" si="246"/>
        <v>75635.64</v>
      </c>
      <c r="K3925" s="77">
        <f t="shared" si="247"/>
        <v>0</v>
      </c>
    </row>
    <row r="3926" spans="1:11" s="77" customFormat="1">
      <c r="A3926" s="82">
        <v>2016</v>
      </c>
      <c r="B3926" s="82">
        <v>6041</v>
      </c>
      <c r="C3926" s="83" t="s">
        <v>503</v>
      </c>
      <c r="D3926" s="83" t="s">
        <v>504</v>
      </c>
      <c r="E3926" s="84">
        <v>1582</v>
      </c>
      <c r="F3926" s="85">
        <v>23.74</v>
      </c>
      <c r="G3926" s="84">
        <v>244.2</v>
      </c>
      <c r="H3926" s="86">
        <f t="shared" si="244"/>
        <v>91713.412559999982</v>
      </c>
      <c r="I3926" s="77">
        <f t="shared" si="245"/>
        <v>1582</v>
      </c>
      <c r="J3926" s="77">
        <f t="shared" si="246"/>
        <v>37556.68</v>
      </c>
      <c r="K3926" s="77">
        <f t="shared" si="247"/>
        <v>0</v>
      </c>
    </row>
    <row r="3927" spans="1:11" s="77" customFormat="1">
      <c r="A3927" s="82">
        <v>2016</v>
      </c>
      <c r="B3927" s="82">
        <v>6041</v>
      </c>
      <c r="C3927" s="83" t="s">
        <v>503</v>
      </c>
      <c r="D3927" s="83" t="s">
        <v>504</v>
      </c>
      <c r="E3927" s="84">
        <v>15084</v>
      </c>
      <c r="F3927" s="85">
        <v>22.11</v>
      </c>
      <c r="G3927" s="84">
        <v>169.5</v>
      </c>
      <c r="H3927" s="86">
        <f t="shared" si="244"/>
        <v>565294.77179999999</v>
      </c>
      <c r="I3927" s="77">
        <f t="shared" si="245"/>
        <v>15084</v>
      </c>
      <c r="J3927" s="77">
        <f t="shared" si="246"/>
        <v>333507.24</v>
      </c>
      <c r="K3927" s="77">
        <f t="shared" si="247"/>
        <v>0</v>
      </c>
    </row>
    <row r="3928" spans="1:11" s="77" customFormat="1">
      <c r="A3928" s="82">
        <v>2016</v>
      </c>
      <c r="B3928" s="82">
        <v>6041</v>
      </c>
      <c r="C3928" s="83" t="s">
        <v>503</v>
      </c>
      <c r="D3928" s="83" t="s">
        <v>504</v>
      </c>
      <c r="E3928" s="84">
        <v>7822</v>
      </c>
      <c r="F3928" s="85">
        <v>23.7</v>
      </c>
      <c r="G3928" s="84">
        <v>244.2</v>
      </c>
      <c r="H3928" s="86">
        <f t="shared" si="244"/>
        <v>452701.37879999995</v>
      </c>
      <c r="I3928" s="77">
        <f t="shared" si="245"/>
        <v>7822</v>
      </c>
      <c r="J3928" s="77">
        <f t="shared" si="246"/>
        <v>185381.4</v>
      </c>
      <c r="K3928" s="77">
        <f t="shared" si="247"/>
        <v>0</v>
      </c>
    </row>
    <row r="3929" spans="1:11" s="77" customFormat="1">
      <c r="A3929" s="82">
        <v>2016</v>
      </c>
      <c r="B3929" s="82">
        <v>6041</v>
      </c>
      <c r="C3929" s="83" t="s">
        <v>503</v>
      </c>
      <c r="D3929" s="83" t="s">
        <v>504</v>
      </c>
      <c r="E3929" s="84">
        <v>6443</v>
      </c>
      <c r="F3929" s="85">
        <v>23.68</v>
      </c>
      <c r="G3929" s="84">
        <v>194.9</v>
      </c>
      <c r="H3929" s="86">
        <f t="shared" si="244"/>
        <v>297359.39776000002</v>
      </c>
      <c r="I3929" s="77">
        <f t="shared" si="245"/>
        <v>6443</v>
      </c>
      <c r="J3929" s="77">
        <f t="shared" si="246"/>
        <v>152570.23999999999</v>
      </c>
      <c r="K3929" s="77">
        <f t="shared" si="247"/>
        <v>0</v>
      </c>
    </row>
    <row r="3930" spans="1:11" s="77" customFormat="1">
      <c r="A3930" s="82">
        <v>2016</v>
      </c>
      <c r="B3930" s="82">
        <v>6041</v>
      </c>
      <c r="C3930" s="83" t="s">
        <v>503</v>
      </c>
      <c r="D3930" s="83" t="s">
        <v>504</v>
      </c>
      <c r="E3930" s="84">
        <v>3198</v>
      </c>
      <c r="F3930" s="85">
        <v>23.74</v>
      </c>
      <c r="G3930" s="84">
        <v>194.9</v>
      </c>
      <c r="H3930" s="86">
        <f t="shared" si="244"/>
        <v>147969.09347999998</v>
      </c>
      <c r="I3930" s="77">
        <f t="shared" si="245"/>
        <v>3198</v>
      </c>
      <c r="J3930" s="77">
        <f t="shared" si="246"/>
        <v>75920.51999999999</v>
      </c>
      <c r="K3930" s="77">
        <f t="shared" si="247"/>
        <v>0</v>
      </c>
    </row>
    <row r="3931" spans="1:11" s="77" customFormat="1">
      <c r="A3931" s="82">
        <v>2016</v>
      </c>
      <c r="B3931" s="82">
        <v>6041</v>
      </c>
      <c r="C3931" s="83" t="s">
        <v>503</v>
      </c>
      <c r="D3931" s="83" t="s">
        <v>504</v>
      </c>
      <c r="E3931" s="84">
        <v>23716</v>
      </c>
      <c r="F3931" s="85">
        <v>23.23</v>
      </c>
      <c r="G3931" s="84">
        <v>191.7</v>
      </c>
      <c r="H3931" s="86">
        <f t="shared" si="244"/>
        <v>1056118.7775599998</v>
      </c>
      <c r="I3931" s="77">
        <f t="shared" si="245"/>
        <v>23716</v>
      </c>
      <c r="J3931" s="77">
        <f t="shared" si="246"/>
        <v>550922.68000000005</v>
      </c>
      <c r="K3931" s="77">
        <f t="shared" si="247"/>
        <v>0</v>
      </c>
    </row>
    <row r="3932" spans="1:11" s="77" customFormat="1">
      <c r="A3932" s="82">
        <v>2016</v>
      </c>
      <c r="B3932" s="82">
        <v>6041</v>
      </c>
      <c r="C3932" s="83" t="s">
        <v>503</v>
      </c>
      <c r="D3932" s="83" t="s">
        <v>504</v>
      </c>
      <c r="E3932" s="84">
        <v>16614</v>
      </c>
      <c r="F3932" s="85">
        <v>25.17</v>
      </c>
      <c r="G3932" s="84">
        <v>237.9</v>
      </c>
      <c r="H3932" s="86">
        <f t="shared" si="244"/>
        <v>994836.85002000013</v>
      </c>
      <c r="I3932" s="77">
        <f t="shared" si="245"/>
        <v>16614</v>
      </c>
      <c r="J3932" s="77">
        <f t="shared" si="246"/>
        <v>418174.38</v>
      </c>
      <c r="K3932" s="77">
        <f t="shared" si="247"/>
        <v>0</v>
      </c>
    </row>
    <row r="3933" spans="1:11" s="77" customFormat="1">
      <c r="A3933" s="82">
        <v>2016</v>
      </c>
      <c r="B3933" s="82">
        <v>6041</v>
      </c>
      <c r="C3933" s="83" t="s">
        <v>503</v>
      </c>
      <c r="D3933" s="83" t="s">
        <v>504</v>
      </c>
      <c r="E3933" s="84">
        <v>20045</v>
      </c>
      <c r="F3933" s="85">
        <v>25.16</v>
      </c>
      <c r="G3933" s="84">
        <v>219.8</v>
      </c>
      <c r="H3933" s="86">
        <f t="shared" si="244"/>
        <v>1108522.1756</v>
      </c>
      <c r="I3933" s="77">
        <f t="shared" si="245"/>
        <v>20045</v>
      </c>
      <c r="J3933" s="77">
        <f t="shared" si="246"/>
        <v>504332.2</v>
      </c>
      <c r="K3933" s="77">
        <f t="shared" si="247"/>
        <v>0</v>
      </c>
    </row>
    <row r="3934" spans="1:11" s="77" customFormat="1">
      <c r="A3934" s="82">
        <v>2016</v>
      </c>
      <c r="B3934" s="82">
        <v>6041</v>
      </c>
      <c r="C3934" s="83" t="s">
        <v>503</v>
      </c>
      <c r="D3934" s="83" t="s">
        <v>504</v>
      </c>
      <c r="E3934" s="84">
        <v>27094</v>
      </c>
      <c r="F3934" s="85">
        <v>23.26</v>
      </c>
      <c r="G3934" s="84">
        <v>225</v>
      </c>
      <c r="H3934" s="86">
        <f t="shared" si="244"/>
        <v>1417964.49</v>
      </c>
      <c r="I3934" s="77">
        <f t="shared" si="245"/>
        <v>27094</v>
      </c>
      <c r="J3934" s="77">
        <f t="shared" si="246"/>
        <v>630206.44000000006</v>
      </c>
      <c r="K3934" s="77">
        <f t="shared" si="247"/>
        <v>0</v>
      </c>
    </row>
    <row r="3935" spans="1:11" s="77" customFormat="1">
      <c r="A3935" s="82">
        <v>2016</v>
      </c>
      <c r="B3935" s="82">
        <v>6041</v>
      </c>
      <c r="C3935" s="83" t="s">
        <v>503</v>
      </c>
      <c r="D3935" s="83" t="s">
        <v>504</v>
      </c>
      <c r="E3935" s="84">
        <v>32883</v>
      </c>
      <c r="F3935" s="85">
        <v>25.15</v>
      </c>
      <c r="G3935" s="84">
        <v>265.8</v>
      </c>
      <c r="H3935" s="86">
        <f t="shared" si="244"/>
        <v>2198185.8021</v>
      </c>
      <c r="I3935" s="77">
        <f t="shared" si="245"/>
        <v>32883</v>
      </c>
      <c r="J3935" s="77">
        <f t="shared" si="246"/>
        <v>827007.45</v>
      </c>
      <c r="K3935" s="77">
        <f t="shared" si="247"/>
        <v>0</v>
      </c>
    </row>
    <row r="3936" spans="1:11" s="77" customFormat="1">
      <c r="A3936" s="82">
        <v>2016</v>
      </c>
      <c r="B3936" s="82">
        <v>6041</v>
      </c>
      <c r="C3936" s="83" t="s">
        <v>503</v>
      </c>
      <c r="D3936" s="83" t="s">
        <v>504</v>
      </c>
      <c r="E3936" s="84">
        <v>19368</v>
      </c>
      <c r="F3936" s="85">
        <v>22.99</v>
      </c>
      <c r="G3936" s="84">
        <v>253</v>
      </c>
      <c r="H3936" s="86">
        <f t="shared" si="244"/>
        <v>1126533.9095999999</v>
      </c>
      <c r="I3936" s="77">
        <f t="shared" si="245"/>
        <v>19368</v>
      </c>
      <c r="J3936" s="77">
        <f t="shared" si="246"/>
        <v>445270.31999999995</v>
      </c>
      <c r="K3936" s="77">
        <f t="shared" si="247"/>
        <v>0</v>
      </c>
    </row>
    <row r="3937" spans="1:11" s="77" customFormat="1">
      <c r="A3937" s="82">
        <v>2016</v>
      </c>
      <c r="B3937" s="82">
        <v>6052</v>
      </c>
      <c r="C3937" s="83" t="s">
        <v>503</v>
      </c>
      <c r="D3937" s="83" t="s">
        <v>504</v>
      </c>
      <c r="E3937" s="84">
        <v>25570</v>
      </c>
      <c r="F3937" s="85">
        <v>24.018000000000001</v>
      </c>
      <c r="G3937" s="84">
        <v>288.8</v>
      </c>
      <c r="H3937" s="86">
        <f t="shared" si="244"/>
        <v>1773637.07088</v>
      </c>
      <c r="I3937" s="77">
        <f t="shared" si="245"/>
        <v>25570</v>
      </c>
      <c r="J3937" s="77">
        <f t="shared" si="246"/>
        <v>614140.26</v>
      </c>
      <c r="K3937" s="77">
        <f t="shared" si="247"/>
        <v>0</v>
      </c>
    </row>
    <row r="3938" spans="1:11" s="77" customFormat="1">
      <c r="A3938" s="82">
        <v>2016</v>
      </c>
      <c r="B3938" s="82">
        <v>6052</v>
      </c>
      <c r="C3938" s="83" t="s">
        <v>503</v>
      </c>
      <c r="D3938" s="83" t="s">
        <v>504</v>
      </c>
      <c r="E3938" s="84">
        <v>11829</v>
      </c>
      <c r="F3938" s="85">
        <v>25.82</v>
      </c>
      <c r="G3938" s="84">
        <v>265.10000000000002</v>
      </c>
      <c r="H3938" s="86">
        <f t="shared" si="244"/>
        <v>809681.09178000013</v>
      </c>
      <c r="I3938" s="77">
        <f t="shared" si="245"/>
        <v>11829</v>
      </c>
      <c r="J3938" s="77">
        <f t="shared" si="246"/>
        <v>305424.78000000003</v>
      </c>
      <c r="K3938" s="77">
        <f t="shared" si="247"/>
        <v>0</v>
      </c>
    </row>
    <row r="3939" spans="1:11" s="77" customFormat="1">
      <c r="A3939" s="82">
        <v>2016</v>
      </c>
      <c r="B3939" s="82">
        <v>6052</v>
      </c>
      <c r="C3939" s="83" t="s">
        <v>503</v>
      </c>
      <c r="D3939" s="83" t="s">
        <v>504</v>
      </c>
      <c r="E3939" s="84">
        <v>51179</v>
      </c>
      <c r="F3939" s="85">
        <v>23.914000000000001</v>
      </c>
      <c r="G3939" s="84">
        <v>293.8</v>
      </c>
      <c r="H3939" s="86">
        <f t="shared" si="244"/>
        <v>3595802.3524280009</v>
      </c>
      <c r="I3939" s="77">
        <f t="shared" si="245"/>
        <v>51179</v>
      </c>
      <c r="J3939" s="77">
        <f t="shared" si="246"/>
        <v>1223894.6060000001</v>
      </c>
      <c r="K3939" s="77">
        <f t="shared" si="247"/>
        <v>0</v>
      </c>
    </row>
    <row r="3940" spans="1:11" s="77" customFormat="1">
      <c r="A3940" s="82">
        <v>2016</v>
      </c>
      <c r="B3940" s="82">
        <v>6055</v>
      </c>
      <c r="C3940" s="83" t="s">
        <v>513</v>
      </c>
      <c r="D3940" s="83" t="s">
        <v>504</v>
      </c>
      <c r="E3940" s="84">
        <v>16501</v>
      </c>
      <c r="F3940" s="85">
        <v>17.899999999999999</v>
      </c>
      <c r="G3940" s="84" t="s">
        <v>514</v>
      </c>
      <c r="H3940" s="86" t="str">
        <f t="shared" si="244"/>
        <v/>
      </c>
      <c r="I3940" s="77" t="str">
        <f t="shared" si="245"/>
        <v/>
      </c>
      <c r="J3940" s="77" t="str">
        <f t="shared" si="246"/>
        <v/>
      </c>
      <c r="K3940" s="77">
        <f t="shared" si="247"/>
        <v>0</v>
      </c>
    </row>
    <row r="3941" spans="1:11" s="77" customFormat="1">
      <c r="A3941" s="82">
        <v>2016</v>
      </c>
      <c r="B3941" s="82">
        <v>6055</v>
      </c>
      <c r="C3941" s="83" t="s">
        <v>513</v>
      </c>
      <c r="D3941" s="83" t="s">
        <v>504</v>
      </c>
      <c r="E3941" s="84">
        <v>147981</v>
      </c>
      <c r="F3941" s="85">
        <v>16.64</v>
      </c>
      <c r="G3941" s="84" t="s">
        <v>514</v>
      </c>
      <c r="H3941" s="86" t="str">
        <f t="shared" si="244"/>
        <v/>
      </c>
      <c r="I3941" s="77" t="str">
        <f t="shared" si="245"/>
        <v/>
      </c>
      <c r="J3941" s="77" t="str">
        <f t="shared" si="246"/>
        <v/>
      </c>
      <c r="K3941" s="77">
        <f t="shared" si="247"/>
        <v>0</v>
      </c>
    </row>
    <row r="3942" spans="1:11" s="77" customFormat="1">
      <c r="A3942" s="82">
        <v>2016</v>
      </c>
      <c r="B3942" s="82">
        <v>6064</v>
      </c>
      <c r="C3942" s="83" t="s">
        <v>513</v>
      </c>
      <c r="D3942" s="83" t="s">
        <v>504</v>
      </c>
      <c r="E3942" s="84">
        <v>27516</v>
      </c>
      <c r="F3942" s="85">
        <v>16.920000000000002</v>
      </c>
      <c r="G3942" s="84">
        <v>168.6</v>
      </c>
      <c r="H3942" s="86">
        <f t="shared" si="244"/>
        <v>784952.23392000014</v>
      </c>
      <c r="I3942" s="77">
        <f t="shared" si="245"/>
        <v>27516</v>
      </c>
      <c r="J3942" s="77">
        <f t="shared" si="246"/>
        <v>465570.72000000003</v>
      </c>
      <c r="K3942" s="77">
        <f t="shared" si="247"/>
        <v>0</v>
      </c>
    </row>
    <row r="3943" spans="1:11" s="77" customFormat="1">
      <c r="A3943" s="82">
        <v>2016</v>
      </c>
      <c r="B3943" s="82">
        <v>6065</v>
      </c>
      <c r="C3943" s="83" t="s">
        <v>513</v>
      </c>
      <c r="D3943" s="83" t="s">
        <v>504</v>
      </c>
      <c r="E3943" s="84">
        <v>48169</v>
      </c>
      <c r="F3943" s="85">
        <v>17.72</v>
      </c>
      <c r="G3943" s="84">
        <v>136.1</v>
      </c>
      <c r="H3943" s="86">
        <f t="shared" si="244"/>
        <v>1161687.9194799999</v>
      </c>
      <c r="I3943" s="77">
        <f t="shared" si="245"/>
        <v>48169</v>
      </c>
      <c r="J3943" s="77">
        <f t="shared" si="246"/>
        <v>853554.67999999993</v>
      </c>
      <c r="K3943" s="77">
        <f t="shared" si="247"/>
        <v>0</v>
      </c>
    </row>
    <row r="3944" spans="1:11" s="77" customFormat="1">
      <c r="A3944" s="82">
        <v>2016</v>
      </c>
      <c r="B3944" s="82">
        <v>6065</v>
      </c>
      <c r="C3944" s="83" t="s">
        <v>513</v>
      </c>
      <c r="D3944" s="83" t="s">
        <v>504</v>
      </c>
      <c r="E3944" s="84">
        <v>48144</v>
      </c>
      <c r="F3944" s="85">
        <v>17.579999999999998</v>
      </c>
      <c r="G3944" s="84">
        <v>154.5</v>
      </c>
      <c r="H3944" s="86">
        <f t="shared" si="244"/>
        <v>1307643.9983999999</v>
      </c>
      <c r="I3944" s="77">
        <f t="shared" si="245"/>
        <v>48144</v>
      </c>
      <c r="J3944" s="77">
        <f t="shared" si="246"/>
        <v>846371.5199999999</v>
      </c>
      <c r="K3944" s="77">
        <f t="shared" si="247"/>
        <v>0</v>
      </c>
    </row>
    <row r="3945" spans="1:11" s="77" customFormat="1">
      <c r="A3945" s="82">
        <v>2016</v>
      </c>
      <c r="B3945" s="82">
        <v>6065</v>
      </c>
      <c r="C3945" s="83" t="s">
        <v>513</v>
      </c>
      <c r="D3945" s="83" t="s">
        <v>504</v>
      </c>
      <c r="E3945" s="84">
        <v>48013</v>
      </c>
      <c r="F3945" s="85">
        <v>17.28</v>
      </c>
      <c r="G3945" s="84">
        <v>149.1</v>
      </c>
      <c r="H3945" s="86">
        <f t="shared" si="244"/>
        <v>1237029.9782399999</v>
      </c>
      <c r="I3945" s="77">
        <f t="shared" si="245"/>
        <v>48013</v>
      </c>
      <c r="J3945" s="77">
        <f t="shared" si="246"/>
        <v>829664.64</v>
      </c>
      <c r="K3945" s="77">
        <f t="shared" si="247"/>
        <v>0</v>
      </c>
    </row>
    <row r="3946" spans="1:11" s="77" customFormat="1">
      <c r="A3946" s="82">
        <v>2016</v>
      </c>
      <c r="B3946" s="82">
        <v>6065</v>
      </c>
      <c r="C3946" s="83" t="s">
        <v>513</v>
      </c>
      <c r="D3946" s="83" t="s">
        <v>504</v>
      </c>
      <c r="E3946" s="84">
        <v>32919</v>
      </c>
      <c r="F3946" s="85">
        <v>17.18</v>
      </c>
      <c r="G3946" s="84">
        <v>149.5</v>
      </c>
      <c r="H3946" s="86">
        <f t="shared" si="244"/>
        <v>845494.88789999997</v>
      </c>
      <c r="I3946" s="77">
        <f t="shared" si="245"/>
        <v>32919</v>
      </c>
      <c r="J3946" s="77">
        <f t="shared" si="246"/>
        <v>565548.42000000004</v>
      </c>
      <c r="K3946" s="77">
        <f t="shared" si="247"/>
        <v>0</v>
      </c>
    </row>
    <row r="3947" spans="1:11" s="77" customFormat="1">
      <c r="A3947" s="82">
        <v>2016</v>
      </c>
      <c r="B3947" s="82">
        <v>6065</v>
      </c>
      <c r="C3947" s="83" t="s">
        <v>513</v>
      </c>
      <c r="D3947" s="83" t="s">
        <v>504</v>
      </c>
      <c r="E3947" s="84">
        <v>16279</v>
      </c>
      <c r="F3947" s="85">
        <v>18.079999999999998</v>
      </c>
      <c r="G3947" s="84">
        <v>133.4</v>
      </c>
      <c r="H3947" s="86">
        <f t="shared" si="244"/>
        <v>392628.64288</v>
      </c>
      <c r="I3947" s="77">
        <f t="shared" si="245"/>
        <v>16279</v>
      </c>
      <c r="J3947" s="77">
        <f t="shared" si="246"/>
        <v>294324.31999999995</v>
      </c>
      <c r="K3947" s="77">
        <f t="shared" si="247"/>
        <v>0</v>
      </c>
    </row>
    <row r="3948" spans="1:11" s="77" customFormat="1">
      <c r="A3948" s="82">
        <v>2016</v>
      </c>
      <c r="B3948" s="82">
        <v>6065</v>
      </c>
      <c r="C3948" s="83" t="s">
        <v>513</v>
      </c>
      <c r="D3948" s="83" t="s">
        <v>504</v>
      </c>
      <c r="E3948" s="84">
        <v>122</v>
      </c>
      <c r="F3948" s="85">
        <v>17.899999999999999</v>
      </c>
      <c r="G3948" s="84">
        <v>139.5</v>
      </c>
      <c r="H3948" s="86">
        <f t="shared" si="244"/>
        <v>3046.4009999999998</v>
      </c>
      <c r="I3948" s="77">
        <f t="shared" si="245"/>
        <v>122</v>
      </c>
      <c r="J3948" s="77">
        <f t="shared" si="246"/>
        <v>2183.7999999999997</v>
      </c>
      <c r="K3948" s="77">
        <f t="shared" si="247"/>
        <v>0</v>
      </c>
    </row>
    <row r="3949" spans="1:11" s="77" customFormat="1">
      <c r="A3949" s="82">
        <v>2016</v>
      </c>
      <c r="B3949" s="82">
        <v>6065</v>
      </c>
      <c r="C3949" s="83" t="s">
        <v>513</v>
      </c>
      <c r="D3949" s="83" t="s">
        <v>504</v>
      </c>
      <c r="E3949" s="84">
        <v>49073</v>
      </c>
      <c r="F3949" s="85">
        <v>16.93</v>
      </c>
      <c r="G3949" s="84">
        <v>131</v>
      </c>
      <c r="H3949" s="86">
        <f t="shared" si="244"/>
        <v>1088355.7159</v>
      </c>
      <c r="I3949" s="77">
        <f t="shared" si="245"/>
        <v>49073</v>
      </c>
      <c r="J3949" s="77">
        <f t="shared" si="246"/>
        <v>830805.89</v>
      </c>
      <c r="K3949" s="77">
        <f t="shared" si="247"/>
        <v>0</v>
      </c>
    </row>
    <row r="3950" spans="1:11" s="77" customFormat="1">
      <c r="A3950" s="82">
        <v>2016</v>
      </c>
      <c r="B3950" s="82">
        <v>6065</v>
      </c>
      <c r="C3950" s="83" t="s">
        <v>513</v>
      </c>
      <c r="D3950" s="83" t="s">
        <v>504</v>
      </c>
      <c r="E3950" s="84">
        <v>49232</v>
      </c>
      <c r="F3950" s="85">
        <v>17.47</v>
      </c>
      <c r="G3950" s="84">
        <v>130.69999999999999</v>
      </c>
      <c r="H3950" s="86">
        <f t="shared" si="244"/>
        <v>1124128.5332799999</v>
      </c>
      <c r="I3950" s="77">
        <f t="shared" si="245"/>
        <v>49232</v>
      </c>
      <c r="J3950" s="77">
        <f t="shared" si="246"/>
        <v>860083.03999999992</v>
      </c>
      <c r="K3950" s="77">
        <f t="shared" si="247"/>
        <v>0</v>
      </c>
    </row>
    <row r="3951" spans="1:11" s="77" customFormat="1">
      <c r="A3951" s="82">
        <v>2016</v>
      </c>
      <c r="B3951" s="82">
        <v>6065</v>
      </c>
      <c r="C3951" s="83" t="s">
        <v>513</v>
      </c>
      <c r="D3951" s="83" t="s">
        <v>504</v>
      </c>
      <c r="E3951" s="84">
        <v>49357</v>
      </c>
      <c r="F3951" s="85">
        <v>17.64</v>
      </c>
      <c r="G3951" s="84">
        <v>139.5</v>
      </c>
      <c r="H3951" s="86">
        <f t="shared" si="244"/>
        <v>1214567.1846</v>
      </c>
      <c r="I3951" s="77">
        <f t="shared" si="245"/>
        <v>49357</v>
      </c>
      <c r="J3951" s="77">
        <f t="shared" si="246"/>
        <v>870657.48</v>
      </c>
      <c r="K3951" s="77">
        <f t="shared" si="247"/>
        <v>0</v>
      </c>
    </row>
    <row r="3952" spans="1:11" s="77" customFormat="1">
      <c r="A3952" s="82">
        <v>2016</v>
      </c>
      <c r="B3952" s="82">
        <v>6065</v>
      </c>
      <c r="C3952" s="83" t="s">
        <v>513</v>
      </c>
      <c r="D3952" s="83" t="s">
        <v>504</v>
      </c>
      <c r="E3952" s="84">
        <v>48074</v>
      </c>
      <c r="F3952" s="85">
        <v>16.84</v>
      </c>
      <c r="G3952" s="84">
        <v>138.9</v>
      </c>
      <c r="H3952" s="86">
        <f t="shared" si="244"/>
        <v>1124487.3962399999</v>
      </c>
      <c r="I3952" s="77">
        <f t="shared" si="245"/>
        <v>48074</v>
      </c>
      <c r="J3952" s="77">
        <f t="shared" si="246"/>
        <v>809566.16</v>
      </c>
      <c r="K3952" s="77">
        <f t="shared" si="247"/>
        <v>0</v>
      </c>
    </row>
    <row r="3953" spans="1:11" s="77" customFormat="1">
      <c r="A3953" s="82">
        <v>2016</v>
      </c>
      <c r="B3953" s="82">
        <v>6068</v>
      </c>
      <c r="C3953" s="83" t="s">
        <v>513</v>
      </c>
      <c r="D3953" s="83" t="s">
        <v>504</v>
      </c>
      <c r="E3953" s="84">
        <v>508792</v>
      </c>
      <c r="F3953" s="85">
        <v>16.600000000000001</v>
      </c>
      <c r="G3953" s="84">
        <v>168.4</v>
      </c>
      <c r="H3953" s="86">
        <f t="shared" si="244"/>
        <v>14222975.084800003</v>
      </c>
      <c r="I3953" s="77">
        <f t="shared" si="245"/>
        <v>508792</v>
      </c>
      <c r="J3953" s="77">
        <f t="shared" si="246"/>
        <v>8445947.2000000011</v>
      </c>
      <c r="K3953" s="77">
        <f t="shared" si="247"/>
        <v>0</v>
      </c>
    </row>
    <row r="3954" spans="1:11" s="77" customFormat="1">
      <c r="A3954" s="82">
        <v>2016</v>
      </c>
      <c r="B3954" s="82">
        <v>6071</v>
      </c>
      <c r="C3954" s="83" t="s">
        <v>503</v>
      </c>
      <c r="D3954" s="83" t="s">
        <v>504</v>
      </c>
      <c r="E3954" s="84">
        <v>30537</v>
      </c>
      <c r="F3954" s="85">
        <v>21.873999999999999</v>
      </c>
      <c r="G3954" s="84">
        <v>185.2</v>
      </c>
      <c r="H3954" s="86">
        <f t="shared" si="244"/>
        <v>1237073.6579759999</v>
      </c>
      <c r="I3954" s="77">
        <f t="shared" si="245"/>
        <v>30537</v>
      </c>
      <c r="J3954" s="77">
        <f t="shared" si="246"/>
        <v>667966.33799999999</v>
      </c>
      <c r="K3954" s="77">
        <f t="shared" si="247"/>
        <v>0</v>
      </c>
    </row>
    <row r="3955" spans="1:11" s="77" customFormat="1">
      <c r="A3955" s="82">
        <v>2016</v>
      </c>
      <c r="B3955" s="82">
        <v>6071</v>
      </c>
      <c r="C3955" s="83" t="s">
        <v>503</v>
      </c>
      <c r="D3955" s="83" t="s">
        <v>504</v>
      </c>
      <c r="E3955" s="84">
        <v>16072</v>
      </c>
      <c r="F3955" s="85">
        <v>21.940999999999999</v>
      </c>
      <c r="G3955" s="84">
        <v>213.7</v>
      </c>
      <c r="H3955" s="86">
        <f t="shared" si="244"/>
        <v>753582.60202399991</v>
      </c>
      <c r="I3955" s="77">
        <f t="shared" si="245"/>
        <v>16072</v>
      </c>
      <c r="J3955" s="77">
        <f t="shared" si="246"/>
        <v>352635.75199999998</v>
      </c>
      <c r="K3955" s="77">
        <f t="shared" si="247"/>
        <v>0</v>
      </c>
    </row>
    <row r="3956" spans="1:11" s="77" customFormat="1">
      <c r="A3956" s="82">
        <v>2016</v>
      </c>
      <c r="B3956" s="82">
        <v>6071</v>
      </c>
      <c r="C3956" s="83" t="s">
        <v>513</v>
      </c>
      <c r="D3956" s="83" t="s">
        <v>504</v>
      </c>
      <c r="E3956" s="84">
        <v>64592</v>
      </c>
      <c r="F3956" s="85">
        <v>17.891999999999999</v>
      </c>
      <c r="G3956" s="84">
        <v>217.3</v>
      </c>
      <c r="H3956" s="86">
        <f t="shared" si="244"/>
        <v>2511292.7790720002</v>
      </c>
      <c r="I3956" s="77">
        <f t="shared" si="245"/>
        <v>64592</v>
      </c>
      <c r="J3956" s="77">
        <f t="shared" si="246"/>
        <v>1155680.064</v>
      </c>
      <c r="K3956" s="77">
        <f t="shared" si="247"/>
        <v>0</v>
      </c>
    </row>
    <row r="3957" spans="1:11" s="77" customFormat="1">
      <c r="A3957" s="82">
        <v>2016</v>
      </c>
      <c r="B3957" s="82">
        <v>6071</v>
      </c>
      <c r="C3957" s="83" t="s">
        <v>503</v>
      </c>
      <c r="D3957" s="83" t="s">
        <v>504</v>
      </c>
      <c r="E3957" s="84">
        <v>9687</v>
      </c>
      <c r="F3957" s="85">
        <v>24.911000000000001</v>
      </c>
      <c r="G3957" s="84">
        <v>192.3</v>
      </c>
      <c r="H3957" s="86">
        <f t="shared" si="244"/>
        <v>464044.62401100004</v>
      </c>
      <c r="I3957" s="77">
        <f t="shared" si="245"/>
        <v>9687</v>
      </c>
      <c r="J3957" s="77">
        <f t="shared" si="246"/>
        <v>241312.85700000002</v>
      </c>
      <c r="K3957" s="77">
        <f t="shared" si="247"/>
        <v>0</v>
      </c>
    </row>
    <row r="3958" spans="1:11" s="77" customFormat="1">
      <c r="A3958" s="82">
        <v>2016</v>
      </c>
      <c r="B3958" s="82">
        <v>6071</v>
      </c>
      <c r="C3958" s="83" t="s">
        <v>503</v>
      </c>
      <c r="D3958" s="83" t="s">
        <v>504</v>
      </c>
      <c r="E3958" s="84">
        <v>18981</v>
      </c>
      <c r="F3958" s="85">
        <v>22.196999999999999</v>
      </c>
      <c r="G3958" s="84">
        <v>140.69999999999999</v>
      </c>
      <c r="H3958" s="86">
        <f t="shared" si="244"/>
        <v>592799.00859899994</v>
      </c>
      <c r="I3958" s="77">
        <f t="shared" si="245"/>
        <v>18981</v>
      </c>
      <c r="J3958" s="77">
        <f t="shared" si="246"/>
        <v>421321.25699999998</v>
      </c>
      <c r="K3958" s="77">
        <f t="shared" si="247"/>
        <v>0</v>
      </c>
    </row>
    <row r="3959" spans="1:11" s="77" customFormat="1">
      <c r="A3959" s="82">
        <v>2016</v>
      </c>
      <c r="B3959" s="82">
        <v>6071</v>
      </c>
      <c r="C3959" s="83" t="s">
        <v>503</v>
      </c>
      <c r="D3959" s="83" t="s">
        <v>504</v>
      </c>
      <c r="E3959" s="84">
        <v>41467</v>
      </c>
      <c r="F3959" s="85">
        <v>23.506</v>
      </c>
      <c r="G3959" s="84">
        <v>219.3</v>
      </c>
      <c r="H3959" s="86">
        <f t="shared" si="244"/>
        <v>2137568.2012860002</v>
      </c>
      <c r="I3959" s="77">
        <f t="shared" si="245"/>
        <v>41467</v>
      </c>
      <c r="J3959" s="77">
        <f t="shared" si="246"/>
        <v>974723.30200000003</v>
      </c>
      <c r="K3959" s="77">
        <f t="shared" si="247"/>
        <v>0</v>
      </c>
    </row>
    <row r="3960" spans="1:11" s="77" customFormat="1">
      <c r="A3960" s="82">
        <v>2016</v>
      </c>
      <c r="B3960" s="82">
        <v>6071</v>
      </c>
      <c r="C3960" s="83" t="s">
        <v>503</v>
      </c>
      <c r="D3960" s="83" t="s">
        <v>504</v>
      </c>
      <c r="E3960" s="84">
        <v>48769</v>
      </c>
      <c r="F3960" s="85">
        <v>22.684000000000001</v>
      </c>
      <c r="G3960" s="84">
        <v>217.7</v>
      </c>
      <c r="H3960" s="86">
        <f t="shared" si="244"/>
        <v>2408362.8432920002</v>
      </c>
      <c r="I3960" s="77">
        <f t="shared" si="245"/>
        <v>48769</v>
      </c>
      <c r="J3960" s="77">
        <f t="shared" si="246"/>
        <v>1106275.996</v>
      </c>
      <c r="K3960" s="77">
        <f t="shared" si="247"/>
        <v>0</v>
      </c>
    </row>
    <row r="3961" spans="1:11" s="77" customFormat="1">
      <c r="A3961" s="82">
        <v>2016</v>
      </c>
      <c r="B3961" s="82">
        <v>6071</v>
      </c>
      <c r="C3961" s="83" t="s">
        <v>503</v>
      </c>
      <c r="D3961" s="83" t="s">
        <v>504</v>
      </c>
      <c r="E3961" s="84">
        <v>50792</v>
      </c>
      <c r="F3961" s="85">
        <v>22.916</v>
      </c>
      <c r="G3961" s="84">
        <v>221.7</v>
      </c>
      <c r="H3961" s="86">
        <f t="shared" si="244"/>
        <v>2580475.9794239998</v>
      </c>
      <c r="I3961" s="77">
        <f t="shared" si="245"/>
        <v>50792</v>
      </c>
      <c r="J3961" s="77">
        <f t="shared" si="246"/>
        <v>1163949.4720000001</v>
      </c>
      <c r="K3961" s="77">
        <f t="shared" si="247"/>
        <v>0</v>
      </c>
    </row>
    <row r="3962" spans="1:11" s="77" customFormat="1">
      <c r="A3962" s="82">
        <v>2016</v>
      </c>
      <c r="B3962" s="82">
        <v>6071</v>
      </c>
      <c r="C3962" s="83" t="s">
        <v>503</v>
      </c>
      <c r="D3962" s="83" t="s">
        <v>504</v>
      </c>
      <c r="E3962" s="84">
        <v>20843</v>
      </c>
      <c r="F3962" s="85">
        <v>23.850999999999999</v>
      </c>
      <c r="G3962" s="84">
        <v>194.8</v>
      </c>
      <c r="H3962" s="86">
        <f t="shared" si="244"/>
        <v>968402.21356399998</v>
      </c>
      <c r="I3962" s="77">
        <f t="shared" si="245"/>
        <v>20843</v>
      </c>
      <c r="J3962" s="77">
        <f t="shared" si="246"/>
        <v>497126.39299999998</v>
      </c>
      <c r="K3962" s="77">
        <f t="shared" si="247"/>
        <v>0</v>
      </c>
    </row>
    <row r="3963" spans="1:11" s="77" customFormat="1">
      <c r="A3963" s="82">
        <v>2016</v>
      </c>
      <c r="B3963" s="82">
        <v>6071</v>
      </c>
      <c r="C3963" s="83" t="s">
        <v>503</v>
      </c>
      <c r="D3963" s="83" t="s">
        <v>504</v>
      </c>
      <c r="E3963" s="84">
        <v>3223</v>
      </c>
      <c r="F3963" s="85">
        <v>20.035</v>
      </c>
      <c r="G3963" s="84">
        <v>149.4</v>
      </c>
      <c r="H3963" s="86">
        <f t="shared" si="244"/>
        <v>96471.770670000013</v>
      </c>
      <c r="I3963" s="77">
        <f t="shared" si="245"/>
        <v>3223</v>
      </c>
      <c r="J3963" s="77">
        <f t="shared" si="246"/>
        <v>64572.805</v>
      </c>
      <c r="K3963" s="77">
        <f t="shared" si="247"/>
        <v>0</v>
      </c>
    </row>
    <row r="3964" spans="1:11" s="77" customFormat="1">
      <c r="A3964" s="82">
        <v>2016</v>
      </c>
      <c r="B3964" s="82">
        <v>6076</v>
      </c>
      <c r="C3964" s="83" t="s">
        <v>513</v>
      </c>
      <c r="D3964" s="83" t="s">
        <v>504</v>
      </c>
      <c r="E3964" s="84">
        <v>194952</v>
      </c>
      <c r="F3964" s="85">
        <v>16.608000000000001</v>
      </c>
      <c r="G3964" s="84" t="s">
        <v>514</v>
      </c>
      <c r="H3964" s="86" t="str">
        <f t="shared" si="244"/>
        <v/>
      </c>
      <c r="I3964" s="77" t="str">
        <f t="shared" si="245"/>
        <v/>
      </c>
      <c r="J3964" s="77" t="str">
        <f t="shared" si="246"/>
        <v/>
      </c>
      <c r="K3964" s="77">
        <f t="shared" si="247"/>
        <v>0</v>
      </c>
    </row>
    <row r="3965" spans="1:11" s="77" customFormat="1">
      <c r="A3965" s="82">
        <v>2016</v>
      </c>
      <c r="B3965" s="82">
        <v>6076</v>
      </c>
      <c r="C3965" s="83" t="s">
        <v>513</v>
      </c>
      <c r="D3965" s="83" t="s">
        <v>504</v>
      </c>
      <c r="E3965" s="84">
        <v>95989</v>
      </c>
      <c r="F3965" s="85">
        <v>17.265999999999998</v>
      </c>
      <c r="G3965" s="84" t="s">
        <v>514</v>
      </c>
      <c r="H3965" s="86" t="str">
        <f t="shared" si="244"/>
        <v/>
      </c>
      <c r="I3965" s="77" t="str">
        <f t="shared" si="245"/>
        <v/>
      </c>
      <c r="J3965" s="77" t="str">
        <f t="shared" si="246"/>
        <v/>
      </c>
      <c r="K3965" s="77">
        <f t="shared" si="247"/>
        <v>0</v>
      </c>
    </row>
    <row r="3966" spans="1:11" s="77" customFormat="1">
      <c r="A3966" s="82">
        <v>2016</v>
      </c>
      <c r="B3966" s="82">
        <v>6077</v>
      </c>
      <c r="C3966" s="83" t="s">
        <v>513</v>
      </c>
      <c r="D3966" s="83" t="s">
        <v>504</v>
      </c>
      <c r="E3966" s="84">
        <v>68411</v>
      </c>
      <c r="F3966" s="85">
        <v>16.881</v>
      </c>
      <c r="G3966" s="84">
        <v>127.8</v>
      </c>
      <c r="H3966" s="86">
        <f t="shared" si="244"/>
        <v>1475893.3042979999</v>
      </c>
      <c r="I3966" s="77">
        <f t="shared" si="245"/>
        <v>68411</v>
      </c>
      <c r="J3966" s="77">
        <f t="shared" si="246"/>
        <v>1154846.091</v>
      </c>
      <c r="K3966" s="77">
        <f t="shared" si="247"/>
        <v>0</v>
      </c>
    </row>
    <row r="3967" spans="1:11" s="77" customFormat="1">
      <c r="A3967" s="82">
        <v>2016</v>
      </c>
      <c r="B3967" s="82">
        <v>6077</v>
      </c>
      <c r="C3967" s="83" t="s">
        <v>513</v>
      </c>
      <c r="D3967" s="83" t="s">
        <v>504</v>
      </c>
      <c r="E3967" s="84">
        <v>16985</v>
      </c>
      <c r="F3967" s="85">
        <v>16.634</v>
      </c>
      <c r="G3967" s="84">
        <v>120.2</v>
      </c>
      <c r="H3967" s="86">
        <f t="shared" si="244"/>
        <v>339599.24497999996</v>
      </c>
      <c r="I3967" s="77">
        <f t="shared" si="245"/>
        <v>16985</v>
      </c>
      <c r="J3967" s="77">
        <f t="shared" si="246"/>
        <v>282528.49</v>
      </c>
      <c r="K3967" s="77">
        <f t="shared" si="247"/>
        <v>0</v>
      </c>
    </row>
    <row r="3968" spans="1:11" s="77" customFormat="1">
      <c r="A3968" s="82">
        <v>2016</v>
      </c>
      <c r="B3968" s="82">
        <v>6077</v>
      </c>
      <c r="C3968" s="83" t="s">
        <v>513</v>
      </c>
      <c r="D3968" s="83" t="s">
        <v>504</v>
      </c>
      <c r="E3968" s="84">
        <v>68493</v>
      </c>
      <c r="F3968" s="85">
        <v>16.988</v>
      </c>
      <c r="G3968" s="84">
        <v>123.6</v>
      </c>
      <c r="H3968" s="86">
        <f t="shared" si="244"/>
        <v>1438159.027824</v>
      </c>
      <c r="I3968" s="77">
        <f t="shared" si="245"/>
        <v>68493</v>
      </c>
      <c r="J3968" s="77">
        <f t="shared" si="246"/>
        <v>1163559.084</v>
      </c>
      <c r="K3968" s="77">
        <f t="shared" si="247"/>
        <v>0</v>
      </c>
    </row>
    <row r="3969" spans="1:11" s="77" customFormat="1">
      <c r="A3969" s="82">
        <v>2016</v>
      </c>
      <c r="B3969" s="82">
        <v>6077</v>
      </c>
      <c r="C3969" s="83" t="s">
        <v>513</v>
      </c>
      <c r="D3969" s="83" t="s">
        <v>504</v>
      </c>
      <c r="E3969" s="84">
        <v>120106</v>
      </c>
      <c r="F3969" s="85">
        <v>17.149999999999999</v>
      </c>
      <c r="G3969" s="84">
        <v>127.1</v>
      </c>
      <c r="H3969" s="86">
        <f t="shared" si="244"/>
        <v>2618028.5508999997</v>
      </c>
      <c r="I3969" s="77">
        <f t="shared" si="245"/>
        <v>120106</v>
      </c>
      <c r="J3969" s="77">
        <f t="shared" si="246"/>
        <v>2059817.9</v>
      </c>
      <c r="K3969" s="77">
        <f t="shared" si="247"/>
        <v>0</v>
      </c>
    </row>
    <row r="3970" spans="1:11" s="77" customFormat="1">
      <c r="A3970" s="82">
        <v>2016</v>
      </c>
      <c r="B3970" s="82">
        <v>6085</v>
      </c>
      <c r="C3970" s="83" t="s">
        <v>513</v>
      </c>
      <c r="D3970" s="83" t="s">
        <v>504</v>
      </c>
      <c r="E3970" s="84">
        <v>45028</v>
      </c>
      <c r="F3970" s="85">
        <v>17.838000000000001</v>
      </c>
      <c r="G3970" s="84">
        <v>231.6</v>
      </c>
      <c r="H3970" s="86">
        <f t="shared" si="244"/>
        <v>1860233.1186239999</v>
      </c>
      <c r="I3970" s="77">
        <f t="shared" si="245"/>
        <v>45028</v>
      </c>
      <c r="J3970" s="77">
        <f t="shared" si="246"/>
        <v>803209.46400000004</v>
      </c>
      <c r="K3970" s="77">
        <f t="shared" si="247"/>
        <v>0</v>
      </c>
    </row>
    <row r="3971" spans="1:11" s="77" customFormat="1">
      <c r="A3971" s="82">
        <v>2016</v>
      </c>
      <c r="B3971" s="82">
        <v>6085</v>
      </c>
      <c r="C3971" s="83" t="s">
        <v>513</v>
      </c>
      <c r="D3971" s="83" t="s">
        <v>504</v>
      </c>
      <c r="E3971" s="84">
        <v>72667</v>
      </c>
      <c r="F3971" s="85">
        <v>17.582000000000001</v>
      </c>
      <c r="G3971" s="84">
        <v>228.3</v>
      </c>
      <c r="H3971" s="86">
        <f t="shared" si="244"/>
        <v>2916832.0159019995</v>
      </c>
      <c r="I3971" s="77">
        <f t="shared" si="245"/>
        <v>72667</v>
      </c>
      <c r="J3971" s="77">
        <f t="shared" si="246"/>
        <v>1277631.1940000001</v>
      </c>
      <c r="K3971" s="77">
        <f t="shared" si="247"/>
        <v>0</v>
      </c>
    </row>
    <row r="3972" spans="1:11" s="77" customFormat="1">
      <c r="A3972" s="82">
        <v>2016</v>
      </c>
      <c r="B3972" s="82">
        <v>6085</v>
      </c>
      <c r="C3972" s="83" t="s">
        <v>503</v>
      </c>
      <c r="D3972" s="83" t="s">
        <v>504</v>
      </c>
      <c r="E3972" s="84">
        <v>44495</v>
      </c>
      <c r="F3972" s="85">
        <v>21.922000000000001</v>
      </c>
      <c r="G3972" s="84">
        <v>253.9</v>
      </c>
      <c r="H3972" s="86">
        <f t="shared" si="244"/>
        <v>2476589.83121</v>
      </c>
      <c r="I3972" s="77">
        <f t="shared" si="245"/>
        <v>44495</v>
      </c>
      <c r="J3972" s="77">
        <f t="shared" si="246"/>
        <v>975419.39</v>
      </c>
      <c r="K3972" s="77">
        <f t="shared" si="247"/>
        <v>0</v>
      </c>
    </row>
    <row r="3973" spans="1:11" s="77" customFormat="1">
      <c r="A3973" s="82">
        <v>2016</v>
      </c>
      <c r="B3973" s="82">
        <v>6085</v>
      </c>
      <c r="C3973" s="83" t="s">
        <v>503</v>
      </c>
      <c r="D3973" s="83" t="s">
        <v>504</v>
      </c>
      <c r="E3973" s="84">
        <v>30121</v>
      </c>
      <c r="F3973" s="85">
        <v>25.815999999999999</v>
      </c>
      <c r="G3973" s="84">
        <v>222.5</v>
      </c>
      <c r="H3973" s="86">
        <f t="shared" si="244"/>
        <v>1730168.3126000001</v>
      </c>
      <c r="I3973" s="77">
        <f t="shared" si="245"/>
        <v>30121</v>
      </c>
      <c r="J3973" s="77">
        <f t="shared" si="246"/>
        <v>777603.73599999992</v>
      </c>
      <c r="K3973" s="77">
        <f t="shared" si="247"/>
        <v>0</v>
      </c>
    </row>
    <row r="3974" spans="1:11" s="77" customFormat="1">
      <c r="A3974" s="82">
        <v>2016</v>
      </c>
      <c r="B3974" s="82">
        <v>6090</v>
      </c>
      <c r="C3974" s="83" t="s">
        <v>513</v>
      </c>
      <c r="D3974" s="83" t="s">
        <v>504</v>
      </c>
      <c r="E3974" s="84">
        <v>14488</v>
      </c>
      <c r="F3974" s="85">
        <v>18.11</v>
      </c>
      <c r="G3974" s="84">
        <v>222.3</v>
      </c>
      <c r="H3974" s="86">
        <f t="shared" si="244"/>
        <v>583265.58264000015</v>
      </c>
      <c r="I3974" s="77">
        <f t="shared" si="245"/>
        <v>14488</v>
      </c>
      <c r="J3974" s="77">
        <f t="shared" si="246"/>
        <v>262377.68</v>
      </c>
      <c r="K3974" s="77">
        <f t="shared" si="247"/>
        <v>0</v>
      </c>
    </row>
    <row r="3975" spans="1:11" s="77" customFormat="1">
      <c r="A3975" s="82">
        <v>2016</v>
      </c>
      <c r="B3975" s="82">
        <v>6090</v>
      </c>
      <c r="C3975" s="83" t="s">
        <v>513</v>
      </c>
      <c r="D3975" s="83" t="s">
        <v>504</v>
      </c>
      <c r="E3975" s="84">
        <v>28419</v>
      </c>
      <c r="F3975" s="85">
        <v>16.88</v>
      </c>
      <c r="G3975" s="84">
        <v>204.8</v>
      </c>
      <c r="H3975" s="86">
        <f t="shared" ref="H3975:H4038" si="248">IF(I3975="","",G3975/100*F3975*E3975)</f>
        <v>982451.65055999998</v>
      </c>
      <c r="I3975" s="77">
        <f t="shared" ref="I3975:I4038" si="249">IF(OR(G3975=".",F3975=".",E3975="."),"",E3975)</f>
        <v>28419</v>
      </c>
      <c r="J3975" s="77">
        <f t="shared" ref="J3975:J4038" si="250">IF(I3975="","",F3975*I3975)</f>
        <v>479712.72</v>
      </c>
      <c r="K3975" s="77">
        <f t="shared" ref="K3975:K4038" si="251">IF(C3975="LIG",1,0)</f>
        <v>0</v>
      </c>
    </row>
    <row r="3976" spans="1:11" s="77" customFormat="1">
      <c r="A3976" s="82">
        <v>2016</v>
      </c>
      <c r="B3976" s="82">
        <v>6090</v>
      </c>
      <c r="C3976" s="83" t="s">
        <v>513</v>
      </c>
      <c r="D3976" s="83" t="s">
        <v>504</v>
      </c>
      <c r="E3976" s="84">
        <v>14596</v>
      </c>
      <c r="F3976" s="85">
        <v>17.71</v>
      </c>
      <c r="G3976" s="84">
        <v>222.2</v>
      </c>
      <c r="H3976" s="86">
        <f t="shared" si="248"/>
        <v>574376.24552000011</v>
      </c>
      <c r="I3976" s="77">
        <f t="shared" si="249"/>
        <v>14596</v>
      </c>
      <c r="J3976" s="77">
        <f t="shared" si="250"/>
        <v>258495.16</v>
      </c>
      <c r="K3976" s="77">
        <f t="shared" si="251"/>
        <v>0</v>
      </c>
    </row>
    <row r="3977" spans="1:11" s="77" customFormat="1">
      <c r="A3977" s="82">
        <v>2016</v>
      </c>
      <c r="B3977" s="82">
        <v>6090</v>
      </c>
      <c r="C3977" s="83" t="s">
        <v>513</v>
      </c>
      <c r="D3977" s="83" t="s">
        <v>504</v>
      </c>
      <c r="E3977" s="84">
        <v>28892</v>
      </c>
      <c r="F3977" s="85">
        <v>17.13</v>
      </c>
      <c r="G3977" s="84">
        <v>201</v>
      </c>
      <c r="H3977" s="86">
        <f t="shared" si="248"/>
        <v>994789.11959999974</v>
      </c>
      <c r="I3977" s="77">
        <f t="shared" si="249"/>
        <v>28892</v>
      </c>
      <c r="J3977" s="77">
        <f t="shared" si="250"/>
        <v>494919.95999999996</v>
      </c>
      <c r="K3977" s="77">
        <f t="shared" si="251"/>
        <v>0</v>
      </c>
    </row>
    <row r="3978" spans="1:11" s="77" customFormat="1">
      <c r="A3978" s="82">
        <v>2016</v>
      </c>
      <c r="B3978" s="82">
        <v>6090</v>
      </c>
      <c r="C3978" s="83" t="s">
        <v>513</v>
      </c>
      <c r="D3978" s="83" t="s">
        <v>504</v>
      </c>
      <c r="E3978" s="84">
        <v>72004</v>
      </c>
      <c r="F3978" s="85">
        <v>16.84</v>
      </c>
      <c r="G3978" s="84">
        <v>205</v>
      </c>
      <c r="H3978" s="86">
        <f t="shared" si="248"/>
        <v>2485722.088</v>
      </c>
      <c r="I3978" s="77">
        <f t="shared" si="249"/>
        <v>72004</v>
      </c>
      <c r="J3978" s="77">
        <f t="shared" si="250"/>
        <v>1212547.3600000001</v>
      </c>
      <c r="K3978" s="77">
        <f t="shared" si="251"/>
        <v>0</v>
      </c>
    </row>
    <row r="3979" spans="1:11" s="77" customFormat="1">
      <c r="A3979" s="82">
        <v>2016</v>
      </c>
      <c r="B3979" s="82">
        <v>6090</v>
      </c>
      <c r="C3979" s="83" t="s">
        <v>513</v>
      </c>
      <c r="D3979" s="83" t="s">
        <v>504</v>
      </c>
      <c r="E3979" s="84">
        <v>86983</v>
      </c>
      <c r="F3979" s="85">
        <v>16.91</v>
      </c>
      <c r="G3979" s="84">
        <v>203.8</v>
      </c>
      <c r="H3979" s="86">
        <f t="shared" si="248"/>
        <v>2997658.59614</v>
      </c>
      <c r="I3979" s="77">
        <f t="shared" si="249"/>
        <v>86983</v>
      </c>
      <c r="J3979" s="77">
        <f t="shared" si="250"/>
        <v>1470882.53</v>
      </c>
      <c r="K3979" s="77">
        <f t="shared" si="251"/>
        <v>0</v>
      </c>
    </row>
    <row r="3980" spans="1:11" s="77" customFormat="1">
      <c r="A3980" s="82">
        <v>2016</v>
      </c>
      <c r="B3980" s="82">
        <v>6090</v>
      </c>
      <c r="C3980" s="83" t="s">
        <v>513</v>
      </c>
      <c r="D3980" s="83" t="s">
        <v>504</v>
      </c>
      <c r="E3980" s="84">
        <v>29150</v>
      </c>
      <c r="F3980" s="85">
        <v>17.61</v>
      </c>
      <c r="G3980" s="84">
        <v>224.3</v>
      </c>
      <c r="H3980" s="86">
        <f t="shared" si="248"/>
        <v>1151402.5545000001</v>
      </c>
      <c r="I3980" s="77">
        <f t="shared" si="249"/>
        <v>29150</v>
      </c>
      <c r="J3980" s="77">
        <f t="shared" si="250"/>
        <v>513331.5</v>
      </c>
      <c r="K3980" s="77">
        <f t="shared" si="251"/>
        <v>0</v>
      </c>
    </row>
    <row r="3981" spans="1:11" s="77" customFormat="1">
      <c r="A3981" s="82">
        <v>2016</v>
      </c>
      <c r="B3981" s="82">
        <v>6090</v>
      </c>
      <c r="C3981" s="83" t="s">
        <v>513</v>
      </c>
      <c r="D3981" s="83" t="s">
        <v>504</v>
      </c>
      <c r="E3981" s="84">
        <v>29880</v>
      </c>
      <c r="F3981" s="85">
        <v>17.899999999999999</v>
      </c>
      <c r="G3981" s="84">
        <v>226</v>
      </c>
      <c r="H3981" s="86">
        <f t="shared" si="248"/>
        <v>1208765.5199999998</v>
      </c>
      <c r="I3981" s="77">
        <f t="shared" si="249"/>
        <v>29880</v>
      </c>
      <c r="J3981" s="77">
        <f t="shared" si="250"/>
        <v>534852</v>
      </c>
      <c r="K3981" s="77">
        <f t="shared" si="251"/>
        <v>0</v>
      </c>
    </row>
    <row r="3982" spans="1:11" s="77" customFormat="1">
      <c r="A3982" s="82">
        <v>2016</v>
      </c>
      <c r="B3982" s="82">
        <v>6090</v>
      </c>
      <c r="C3982" s="83" t="s">
        <v>513</v>
      </c>
      <c r="D3982" s="83" t="s">
        <v>504</v>
      </c>
      <c r="E3982" s="84">
        <v>610</v>
      </c>
      <c r="F3982" s="85">
        <v>17.88</v>
      </c>
      <c r="G3982" s="84">
        <v>207.3</v>
      </c>
      <c r="H3982" s="86">
        <f t="shared" si="248"/>
        <v>22609.796399999996</v>
      </c>
      <c r="I3982" s="77">
        <f t="shared" si="249"/>
        <v>610</v>
      </c>
      <c r="J3982" s="77">
        <f t="shared" si="250"/>
        <v>10906.8</v>
      </c>
      <c r="K3982" s="77">
        <f t="shared" si="251"/>
        <v>0</v>
      </c>
    </row>
    <row r="3983" spans="1:11" s="77" customFormat="1">
      <c r="A3983" s="82">
        <v>2016</v>
      </c>
      <c r="B3983" s="82">
        <v>6090</v>
      </c>
      <c r="C3983" s="83" t="s">
        <v>513</v>
      </c>
      <c r="D3983" s="83" t="s">
        <v>504</v>
      </c>
      <c r="E3983" s="84">
        <v>14072</v>
      </c>
      <c r="F3983" s="85">
        <v>17.79</v>
      </c>
      <c r="G3983" s="84">
        <v>205.2</v>
      </c>
      <c r="H3983" s="86">
        <f t="shared" si="248"/>
        <v>513699.48576000001</v>
      </c>
      <c r="I3983" s="77">
        <f t="shared" si="249"/>
        <v>14072</v>
      </c>
      <c r="J3983" s="77">
        <f t="shared" si="250"/>
        <v>250340.87999999998</v>
      </c>
      <c r="K3983" s="77">
        <f t="shared" si="251"/>
        <v>0</v>
      </c>
    </row>
    <row r="3984" spans="1:11" s="77" customFormat="1">
      <c r="A3984" s="82">
        <v>2016</v>
      </c>
      <c r="B3984" s="82">
        <v>6090</v>
      </c>
      <c r="C3984" s="83" t="s">
        <v>513</v>
      </c>
      <c r="D3984" s="83" t="s">
        <v>504</v>
      </c>
      <c r="E3984" s="84">
        <v>121</v>
      </c>
      <c r="F3984" s="85">
        <v>16.899999999999999</v>
      </c>
      <c r="G3984" s="84" t="s">
        <v>514</v>
      </c>
      <c r="H3984" s="86" t="str">
        <f t="shared" si="248"/>
        <v/>
      </c>
      <c r="I3984" s="77" t="str">
        <f t="shared" si="249"/>
        <v/>
      </c>
      <c r="J3984" s="77" t="str">
        <f t="shared" si="250"/>
        <v/>
      </c>
      <c r="K3984" s="77">
        <f t="shared" si="251"/>
        <v>0</v>
      </c>
    </row>
    <row r="3985" spans="1:11" s="77" customFormat="1">
      <c r="A3985" s="82">
        <v>2016</v>
      </c>
      <c r="B3985" s="82">
        <v>6090</v>
      </c>
      <c r="C3985" s="83" t="s">
        <v>513</v>
      </c>
      <c r="D3985" s="83" t="s">
        <v>504</v>
      </c>
      <c r="E3985" s="84">
        <v>14454</v>
      </c>
      <c r="F3985" s="85">
        <v>17.29</v>
      </c>
      <c r="G3985" s="84" t="s">
        <v>514</v>
      </c>
      <c r="H3985" s="86" t="str">
        <f t="shared" si="248"/>
        <v/>
      </c>
      <c r="I3985" s="77" t="str">
        <f t="shared" si="249"/>
        <v/>
      </c>
      <c r="J3985" s="77" t="str">
        <f t="shared" si="250"/>
        <v/>
      </c>
      <c r="K3985" s="77">
        <f t="shared" si="251"/>
        <v>0</v>
      </c>
    </row>
    <row r="3986" spans="1:11" s="77" customFormat="1">
      <c r="A3986" s="82">
        <v>2016</v>
      </c>
      <c r="B3986" s="82">
        <v>6094</v>
      </c>
      <c r="C3986" s="83" t="s">
        <v>503</v>
      </c>
      <c r="D3986" s="83" t="s">
        <v>504</v>
      </c>
      <c r="E3986" s="84">
        <v>9390</v>
      </c>
      <c r="F3986" s="85">
        <v>22.26</v>
      </c>
      <c r="G3986" s="84" t="s">
        <v>514</v>
      </c>
      <c r="H3986" s="86" t="str">
        <f t="shared" si="248"/>
        <v/>
      </c>
      <c r="I3986" s="77" t="str">
        <f t="shared" si="249"/>
        <v/>
      </c>
      <c r="J3986" s="77" t="str">
        <f t="shared" si="250"/>
        <v/>
      </c>
      <c r="K3986" s="77">
        <f t="shared" si="251"/>
        <v>0</v>
      </c>
    </row>
    <row r="3987" spans="1:11" s="77" customFormat="1">
      <c r="A3987" s="82">
        <v>2016</v>
      </c>
      <c r="B3987" s="82">
        <v>6094</v>
      </c>
      <c r="C3987" s="83" t="s">
        <v>503</v>
      </c>
      <c r="D3987" s="83" t="s">
        <v>504</v>
      </c>
      <c r="E3987" s="84">
        <v>15705</v>
      </c>
      <c r="F3987" s="85">
        <v>16.91</v>
      </c>
      <c r="G3987" s="84" t="s">
        <v>514</v>
      </c>
      <c r="H3987" s="86" t="str">
        <f t="shared" si="248"/>
        <v/>
      </c>
      <c r="I3987" s="77" t="str">
        <f t="shared" si="249"/>
        <v/>
      </c>
      <c r="J3987" s="77" t="str">
        <f t="shared" si="250"/>
        <v/>
      </c>
      <c r="K3987" s="77">
        <f t="shared" si="251"/>
        <v>0</v>
      </c>
    </row>
    <row r="3988" spans="1:11" s="77" customFormat="1">
      <c r="A3988" s="82">
        <v>2016</v>
      </c>
      <c r="B3988" s="82">
        <v>6094</v>
      </c>
      <c r="C3988" s="83" t="s">
        <v>503</v>
      </c>
      <c r="D3988" s="83" t="s">
        <v>504</v>
      </c>
      <c r="E3988" s="84">
        <v>317615</v>
      </c>
      <c r="F3988" s="85">
        <v>25.49</v>
      </c>
      <c r="G3988" s="84" t="s">
        <v>514</v>
      </c>
      <c r="H3988" s="86" t="str">
        <f t="shared" si="248"/>
        <v/>
      </c>
      <c r="I3988" s="77" t="str">
        <f t="shared" si="249"/>
        <v/>
      </c>
      <c r="J3988" s="77" t="str">
        <f t="shared" si="250"/>
        <v/>
      </c>
      <c r="K3988" s="77">
        <f t="shared" si="251"/>
        <v>0</v>
      </c>
    </row>
    <row r="3989" spans="1:11" s="77" customFormat="1">
      <c r="A3989" s="82">
        <v>2016</v>
      </c>
      <c r="B3989" s="82">
        <v>6096</v>
      </c>
      <c r="C3989" s="83" t="s">
        <v>513</v>
      </c>
      <c r="D3989" s="83" t="s">
        <v>504</v>
      </c>
      <c r="E3989" s="84">
        <v>453506</v>
      </c>
      <c r="F3989" s="85">
        <v>16.7</v>
      </c>
      <c r="G3989" s="84">
        <v>132.1</v>
      </c>
      <c r="H3989" s="86">
        <f t="shared" si="248"/>
        <v>10004659.814199999</v>
      </c>
      <c r="I3989" s="77">
        <f t="shared" si="249"/>
        <v>453506</v>
      </c>
      <c r="J3989" s="77">
        <f t="shared" si="250"/>
        <v>7573550.1999999993</v>
      </c>
      <c r="K3989" s="77">
        <f t="shared" si="251"/>
        <v>0</v>
      </c>
    </row>
    <row r="3990" spans="1:11" s="77" customFormat="1">
      <c r="A3990" s="82">
        <v>2016</v>
      </c>
      <c r="B3990" s="82">
        <v>6098</v>
      </c>
      <c r="C3990" s="83" t="s">
        <v>513</v>
      </c>
      <c r="D3990" s="83" t="s">
        <v>504</v>
      </c>
      <c r="E3990" s="84">
        <v>56719</v>
      </c>
      <c r="F3990" s="85">
        <v>16.47</v>
      </c>
      <c r="G3990" s="84">
        <v>228.7</v>
      </c>
      <c r="H3990" s="86">
        <f t="shared" si="248"/>
        <v>2136428.3339099996</v>
      </c>
      <c r="I3990" s="77">
        <f t="shared" si="249"/>
        <v>56719</v>
      </c>
      <c r="J3990" s="77">
        <f t="shared" si="250"/>
        <v>934161.92999999993</v>
      </c>
      <c r="K3990" s="77">
        <f t="shared" si="251"/>
        <v>0</v>
      </c>
    </row>
    <row r="3991" spans="1:11" s="77" customFormat="1">
      <c r="A3991" s="82">
        <v>2016</v>
      </c>
      <c r="B3991" s="82">
        <v>6098</v>
      </c>
      <c r="C3991" s="83" t="s">
        <v>513</v>
      </c>
      <c r="D3991" s="83" t="s">
        <v>504</v>
      </c>
      <c r="E3991" s="84">
        <v>28312</v>
      </c>
      <c r="F3991" s="85">
        <v>16.425999999999998</v>
      </c>
      <c r="G3991" s="84">
        <v>224.8</v>
      </c>
      <c r="H3991" s="86">
        <f t="shared" si="248"/>
        <v>1045438.9461760001</v>
      </c>
      <c r="I3991" s="77">
        <f t="shared" si="249"/>
        <v>28312</v>
      </c>
      <c r="J3991" s="77">
        <f t="shared" si="250"/>
        <v>465052.91199999995</v>
      </c>
      <c r="K3991" s="77">
        <f t="shared" si="251"/>
        <v>0</v>
      </c>
    </row>
    <row r="3992" spans="1:11" s="77" customFormat="1">
      <c r="A3992" s="82">
        <v>2016</v>
      </c>
      <c r="B3992" s="82">
        <v>6113</v>
      </c>
      <c r="C3992" s="83" t="s">
        <v>503</v>
      </c>
      <c r="D3992" s="83" t="s">
        <v>504</v>
      </c>
      <c r="E3992" s="84">
        <v>98373</v>
      </c>
      <c r="F3992" s="85">
        <v>23.29</v>
      </c>
      <c r="G3992" s="84">
        <v>363.6</v>
      </c>
      <c r="H3992" s="86">
        <f t="shared" si="248"/>
        <v>8330465.6701199999</v>
      </c>
      <c r="I3992" s="77">
        <f t="shared" si="249"/>
        <v>98373</v>
      </c>
      <c r="J3992" s="77">
        <f t="shared" si="250"/>
        <v>2291107.17</v>
      </c>
      <c r="K3992" s="77">
        <f t="shared" si="251"/>
        <v>0</v>
      </c>
    </row>
    <row r="3993" spans="1:11" s="77" customFormat="1">
      <c r="A3993" s="82">
        <v>2016</v>
      </c>
      <c r="B3993" s="82">
        <v>6113</v>
      </c>
      <c r="C3993" s="83" t="s">
        <v>503</v>
      </c>
      <c r="D3993" s="83" t="s">
        <v>504</v>
      </c>
      <c r="E3993" s="84">
        <v>171192</v>
      </c>
      <c r="F3993" s="85">
        <v>22.81</v>
      </c>
      <c r="G3993" s="84">
        <v>211.5</v>
      </c>
      <c r="H3993" s="86">
        <f t="shared" si="248"/>
        <v>8258841.3348000003</v>
      </c>
      <c r="I3993" s="77">
        <f t="shared" si="249"/>
        <v>171192</v>
      </c>
      <c r="J3993" s="77">
        <f t="shared" si="250"/>
        <v>3904889.5199999996</v>
      </c>
      <c r="K3993" s="77">
        <f t="shared" si="251"/>
        <v>0</v>
      </c>
    </row>
    <row r="3994" spans="1:11" s="77" customFormat="1">
      <c r="A3994" s="82">
        <v>2016</v>
      </c>
      <c r="B3994" s="82">
        <v>6113</v>
      </c>
      <c r="C3994" s="83" t="s">
        <v>503</v>
      </c>
      <c r="D3994" s="83" t="s">
        <v>504</v>
      </c>
      <c r="E3994" s="84">
        <v>151082</v>
      </c>
      <c r="F3994" s="85">
        <v>22.512</v>
      </c>
      <c r="G3994" s="84">
        <v>192.4</v>
      </c>
      <c r="H3994" s="86">
        <f t="shared" si="248"/>
        <v>6543827.9612160008</v>
      </c>
      <c r="I3994" s="77">
        <f t="shared" si="249"/>
        <v>151082</v>
      </c>
      <c r="J3994" s="77">
        <f t="shared" si="250"/>
        <v>3401157.9840000002</v>
      </c>
      <c r="K3994" s="77">
        <f t="shared" si="251"/>
        <v>0</v>
      </c>
    </row>
    <row r="3995" spans="1:11" s="77" customFormat="1">
      <c r="A3995" s="82">
        <v>2016</v>
      </c>
      <c r="B3995" s="82">
        <v>6113</v>
      </c>
      <c r="C3995" s="83" t="s">
        <v>503</v>
      </c>
      <c r="D3995" s="83" t="s">
        <v>504</v>
      </c>
      <c r="E3995" s="84">
        <v>83786</v>
      </c>
      <c r="F3995" s="85">
        <v>22.184000000000001</v>
      </c>
      <c r="G3995" s="84">
        <v>200.4</v>
      </c>
      <c r="H3995" s="86">
        <f t="shared" si="248"/>
        <v>3724852.082496</v>
      </c>
      <c r="I3995" s="77">
        <f t="shared" si="249"/>
        <v>83786</v>
      </c>
      <c r="J3995" s="77">
        <f t="shared" si="250"/>
        <v>1858708.6240000001</v>
      </c>
      <c r="K3995" s="77">
        <f t="shared" si="251"/>
        <v>0</v>
      </c>
    </row>
    <row r="3996" spans="1:11" s="77" customFormat="1">
      <c r="A3996" s="82">
        <v>2016</v>
      </c>
      <c r="B3996" s="82">
        <v>6113</v>
      </c>
      <c r="C3996" s="83" t="s">
        <v>503</v>
      </c>
      <c r="D3996" s="83" t="s">
        <v>504</v>
      </c>
      <c r="E3996" s="84">
        <v>46914</v>
      </c>
      <c r="F3996" s="85">
        <v>22.646000000000001</v>
      </c>
      <c r="G3996" s="84">
        <v>186.7</v>
      </c>
      <c r="H3996" s="86">
        <f t="shared" si="248"/>
        <v>1983527.7669480001</v>
      </c>
      <c r="I3996" s="77">
        <f t="shared" si="249"/>
        <v>46914</v>
      </c>
      <c r="J3996" s="77">
        <f t="shared" si="250"/>
        <v>1062414.4440000001</v>
      </c>
      <c r="K3996" s="77">
        <f t="shared" si="251"/>
        <v>0</v>
      </c>
    </row>
    <row r="3997" spans="1:11" s="77" customFormat="1">
      <c r="A3997" s="82">
        <v>2016</v>
      </c>
      <c r="B3997" s="82">
        <v>6136</v>
      </c>
      <c r="C3997" s="83" t="s">
        <v>513</v>
      </c>
      <c r="D3997" s="83" t="s">
        <v>504</v>
      </c>
      <c r="E3997" s="84">
        <v>44425</v>
      </c>
      <c r="F3997" s="85">
        <v>16.222000000000001</v>
      </c>
      <c r="G3997" s="84">
        <v>210.5</v>
      </c>
      <c r="H3997" s="86">
        <f t="shared" si="248"/>
        <v>1516994.2467500002</v>
      </c>
      <c r="I3997" s="77">
        <f t="shared" si="249"/>
        <v>44425</v>
      </c>
      <c r="J3997" s="77">
        <f t="shared" si="250"/>
        <v>720662.35000000009</v>
      </c>
      <c r="K3997" s="77">
        <f t="shared" si="251"/>
        <v>0</v>
      </c>
    </row>
    <row r="3998" spans="1:11" s="77" customFormat="1">
      <c r="A3998" s="82">
        <v>2016</v>
      </c>
      <c r="B3998" s="82">
        <v>6137</v>
      </c>
      <c r="C3998" s="83" t="s">
        <v>503</v>
      </c>
      <c r="D3998" s="83" t="s">
        <v>504</v>
      </c>
      <c r="E3998" s="84">
        <v>61891</v>
      </c>
      <c r="F3998" s="85">
        <v>23.21</v>
      </c>
      <c r="G3998" s="84">
        <v>230.1</v>
      </c>
      <c r="H3998" s="86">
        <f t="shared" si="248"/>
        <v>3305363.7431100006</v>
      </c>
      <c r="I3998" s="77">
        <f t="shared" si="249"/>
        <v>61891</v>
      </c>
      <c r="J3998" s="77">
        <f t="shared" si="250"/>
        <v>1436490.11</v>
      </c>
      <c r="K3998" s="77">
        <f t="shared" si="251"/>
        <v>0</v>
      </c>
    </row>
    <row r="3999" spans="1:11" s="77" customFormat="1">
      <c r="A3999" s="82">
        <v>2016</v>
      </c>
      <c r="B3999" s="82">
        <v>6138</v>
      </c>
      <c r="C3999" s="83" t="s">
        <v>513</v>
      </c>
      <c r="D3999" s="83" t="s">
        <v>504</v>
      </c>
      <c r="E3999" s="84">
        <v>14723</v>
      </c>
      <c r="F3999" s="85">
        <v>16.844000000000001</v>
      </c>
      <c r="G3999" s="84">
        <v>165.1</v>
      </c>
      <c r="H3999" s="86">
        <f t="shared" si="248"/>
        <v>409438.44401200005</v>
      </c>
      <c r="I3999" s="77">
        <f t="shared" si="249"/>
        <v>14723</v>
      </c>
      <c r="J3999" s="77">
        <f t="shared" si="250"/>
        <v>247994.21200000003</v>
      </c>
      <c r="K3999" s="77">
        <f t="shared" si="251"/>
        <v>0</v>
      </c>
    </row>
    <row r="4000" spans="1:11" s="77" customFormat="1">
      <c r="A4000" s="82">
        <v>2016</v>
      </c>
      <c r="B4000" s="82">
        <v>6139</v>
      </c>
      <c r="C4000" s="83" t="s">
        <v>513</v>
      </c>
      <c r="D4000" s="83" t="s">
        <v>504</v>
      </c>
      <c r="E4000" s="84">
        <v>76248</v>
      </c>
      <c r="F4000" s="85">
        <v>17.334</v>
      </c>
      <c r="G4000" s="84">
        <v>199.3</v>
      </c>
      <c r="H4000" s="86">
        <f t="shared" si="248"/>
        <v>2634113.884176</v>
      </c>
      <c r="I4000" s="77">
        <f t="shared" si="249"/>
        <v>76248</v>
      </c>
      <c r="J4000" s="77">
        <f t="shared" si="250"/>
        <v>1321682.8319999999</v>
      </c>
      <c r="K4000" s="77">
        <f t="shared" si="251"/>
        <v>0</v>
      </c>
    </row>
    <row r="4001" spans="1:11" s="77" customFormat="1">
      <c r="A4001" s="82">
        <v>2016</v>
      </c>
      <c r="B4001" s="82">
        <v>6139</v>
      </c>
      <c r="C4001" s="83" t="s">
        <v>513</v>
      </c>
      <c r="D4001" s="83" t="s">
        <v>504</v>
      </c>
      <c r="E4001" s="84">
        <v>60779</v>
      </c>
      <c r="F4001" s="85">
        <v>17.242000000000001</v>
      </c>
      <c r="G4001" s="84">
        <v>190.3</v>
      </c>
      <c r="H4001" s="86">
        <f t="shared" si="248"/>
        <v>1994251.738754</v>
      </c>
      <c r="I4001" s="77">
        <f t="shared" si="249"/>
        <v>60779</v>
      </c>
      <c r="J4001" s="77">
        <f t="shared" si="250"/>
        <v>1047951.518</v>
      </c>
      <c r="K4001" s="77">
        <f t="shared" si="251"/>
        <v>0</v>
      </c>
    </row>
    <row r="4002" spans="1:11" s="77" customFormat="1">
      <c r="A4002" s="82">
        <v>2016</v>
      </c>
      <c r="B4002" s="82">
        <v>6139</v>
      </c>
      <c r="C4002" s="83" t="s">
        <v>513</v>
      </c>
      <c r="D4002" s="83" t="s">
        <v>504</v>
      </c>
      <c r="E4002" s="84">
        <v>45984</v>
      </c>
      <c r="F4002" s="85">
        <v>17.248000000000001</v>
      </c>
      <c r="G4002" s="84">
        <v>211.3</v>
      </c>
      <c r="H4002" s="86">
        <f t="shared" si="248"/>
        <v>1675887.9836160003</v>
      </c>
      <c r="I4002" s="77">
        <f t="shared" si="249"/>
        <v>45984</v>
      </c>
      <c r="J4002" s="77">
        <f t="shared" si="250"/>
        <v>793132.03200000001</v>
      </c>
      <c r="K4002" s="77">
        <f t="shared" si="251"/>
        <v>0</v>
      </c>
    </row>
    <row r="4003" spans="1:11" s="77" customFormat="1">
      <c r="A4003" s="82">
        <v>2016</v>
      </c>
      <c r="B4003" s="82">
        <v>6146</v>
      </c>
      <c r="C4003" s="83" t="s">
        <v>513</v>
      </c>
      <c r="D4003" s="83" t="s">
        <v>504</v>
      </c>
      <c r="E4003" s="84">
        <v>14638</v>
      </c>
      <c r="F4003" s="85">
        <v>16.809999999999999</v>
      </c>
      <c r="G4003" s="84" t="s">
        <v>514</v>
      </c>
      <c r="H4003" s="86" t="str">
        <f t="shared" si="248"/>
        <v/>
      </c>
      <c r="I4003" s="77" t="str">
        <f t="shared" si="249"/>
        <v/>
      </c>
      <c r="J4003" s="77" t="str">
        <f t="shared" si="250"/>
        <v/>
      </c>
      <c r="K4003" s="77">
        <f t="shared" si="251"/>
        <v>0</v>
      </c>
    </row>
    <row r="4004" spans="1:11" s="77" customFormat="1">
      <c r="A4004" s="82">
        <v>2016</v>
      </c>
      <c r="B4004" s="82">
        <v>6146</v>
      </c>
      <c r="C4004" s="83" t="s">
        <v>512</v>
      </c>
      <c r="D4004" s="83" t="s">
        <v>504</v>
      </c>
      <c r="E4004" s="84">
        <v>418850</v>
      </c>
      <c r="F4004" s="85">
        <v>13.84</v>
      </c>
      <c r="G4004" s="84" t="s">
        <v>514</v>
      </c>
      <c r="H4004" s="86" t="str">
        <f t="shared" si="248"/>
        <v/>
      </c>
      <c r="I4004" s="77" t="str">
        <f t="shared" si="249"/>
        <v/>
      </c>
      <c r="J4004" s="77" t="str">
        <f t="shared" si="250"/>
        <v/>
      </c>
      <c r="K4004" s="77">
        <f t="shared" si="251"/>
        <v>1</v>
      </c>
    </row>
    <row r="4005" spans="1:11" s="77" customFormat="1">
      <c r="A4005" s="82">
        <v>2016</v>
      </c>
      <c r="B4005" s="82">
        <v>6147</v>
      </c>
      <c r="C4005" s="83" t="s">
        <v>513</v>
      </c>
      <c r="D4005" s="83" t="s">
        <v>504</v>
      </c>
      <c r="E4005" s="84">
        <v>29127</v>
      </c>
      <c r="F4005" s="85">
        <v>15.23</v>
      </c>
      <c r="G4005" s="84" t="s">
        <v>514</v>
      </c>
      <c r="H4005" s="86" t="str">
        <f t="shared" si="248"/>
        <v/>
      </c>
      <c r="I4005" s="77" t="str">
        <f t="shared" si="249"/>
        <v/>
      </c>
      <c r="J4005" s="77" t="str">
        <f t="shared" si="250"/>
        <v/>
      </c>
      <c r="K4005" s="77">
        <f t="shared" si="251"/>
        <v>0</v>
      </c>
    </row>
    <row r="4006" spans="1:11" s="77" customFormat="1">
      <c r="A4006" s="82">
        <v>2016</v>
      </c>
      <c r="B4006" s="82">
        <v>6155</v>
      </c>
      <c r="C4006" s="83" t="s">
        <v>513</v>
      </c>
      <c r="D4006" s="83" t="s">
        <v>504</v>
      </c>
      <c r="E4006" s="84">
        <v>286158</v>
      </c>
      <c r="F4006" s="85">
        <v>17.04</v>
      </c>
      <c r="G4006" s="84">
        <v>207.4</v>
      </c>
      <c r="H4006" s="86">
        <f t="shared" si="248"/>
        <v>10113098.431679999</v>
      </c>
      <c r="I4006" s="77">
        <f t="shared" si="249"/>
        <v>286158</v>
      </c>
      <c r="J4006" s="77">
        <f t="shared" si="250"/>
        <v>4876132.3199999994</v>
      </c>
      <c r="K4006" s="77">
        <f t="shared" si="251"/>
        <v>0</v>
      </c>
    </row>
    <row r="4007" spans="1:11" s="77" customFormat="1">
      <c r="A4007" s="82">
        <v>2016</v>
      </c>
      <c r="B4007" s="82">
        <v>6165</v>
      </c>
      <c r="C4007" s="83" t="s">
        <v>503</v>
      </c>
      <c r="D4007" s="83" t="s">
        <v>504</v>
      </c>
      <c r="E4007" s="84">
        <v>47417</v>
      </c>
      <c r="F4007" s="85">
        <v>23.762</v>
      </c>
      <c r="G4007" s="84">
        <v>187</v>
      </c>
      <c r="H4007" s="86">
        <f t="shared" si="248"/>
        <v>2106971.5499800001</v>
      </c>
      <c r="I4007" s="77">
        <f t="shared" si="249"/>
        <v>47417</v>
      </c>
      <c r="J4007" s="77">
        <f t="shared" si="250"/>
        <v>1126722.754</v>
      </c>
      <c r="K4007" s="77">
        <f t="shared" si="251"/>
        <v>0</v>
      </c>
    </row>
    <row r="4008" spans="1:11" s="77" customFormat="1">
      <c r="A4008" s="82">
        <v>2016</v>
      </c>
      <c r="B4008" s="82">
        <v>6165</v>
      </c>
      <c r="C4008" s="83" t="s">
        <v>503</v>
      </c>
      <c r="D4008" s="83" t="s">
        <v>504</v>
      </c>
      <c r="E4008" s="84">
        <v>266091</v>
      </c>
      <c r="F4008" s="85">
        <v>22.248000000000001</v>
      </c>
      <c r="G4008" s="84">
        <v>176.5</v>
      </c>
      <c r="H4008" s="86">
        <f t="shared" si="248"/>
        <v>10448786.88252</v>
      </c>
      <c r="I4008" s="77">
        <f t="shared" si="249"/>
        <v>266091</v>
      </c>
      <c r="J4008" s="77">
        <f t="shared" si="250"/>
        <v>5919992.568</v>
      </c>
      <c r="K4008" s="77">
        <f t="shared" si="251"/>
        <v>0</v>
      </c>
    </row>
    <row r="4009" spans="1:11" s="77" customFormat="1">
      <c r="A4009" s="82">
        <v>2016</v>
      </c>
      <c r="B4009" s="82">
        <v>6166</v>
      </c>
      <c r="C4009" s="83" t="s">
        <v>503</v>
      </c>
      <c r="D4009" s="83" t="s">
        <v>504</v>
      </c>
      <c r="E4009" s="84">
        <v>22998</v>
      </c>
      <c r="F4009" s="85">
        <v>24.507999999999999</v>
      </c>
      <c r="G4009" s="84">
        <v>246.5</v>
      </c>
      <c r="H4009" s="86">
        <f t="shared" si="248"/>
        <v>1389360.2355599999</v>
      </c>
      <c r="I4009" s="77">
        <f t="shared" si="249"/>
        <v>22998</v>
      </c>
      <c r="J4009" s="77">
        <f t="shared" si="250"/>
        <v>563634.98399999994</v>
      </c>
      <c r="K4009" s="77">
        <f t="shared" si="251"/>
        <v>0</v>
      </c>
    </row>
    <row r="4010" spans="1:11" s="77" customFormat="1">
      <c r="A4010" s="82">
        <v>2016</v>
      </c>
      <c r="B4010" s="82">
        <v>6166</v>
      </c>
      <c r="C4010" s="83" t="s">
        <v>503</v>
      </c>
      <c r="D4010" s="83" t="s">
        <v>504</v>
      </c>
      <c r="E4010" s="84">
        <v>50690</v>
      </c>
      <c r="F4010" s="85">
        <v>24.212</v>
      </c>
      <c r="G4010" s="84">
        <v>294.7</v>
      </c>
      <c r="H4010" s="86">
        <f t="shared" si="248"/>
        <v>3616871.6071600006</v>
      </c>
      <c r="I4010" s="77">
        <f t="shared" si="249"/>
        <v>50690</v>
      </c>
      <c r="J4010" s="77">
        <f t="shared" si="250"/>
        <v>1227306.28</v>
      </c>
      <c r="K4010" s="77">
        <f t="shared" si="251"/>
        <v>0</v>
      </c>
    </row>
    <row r="4011" spans="1:11" s="77" customFormat="1">
      <c r="A4011" s="82">
        <v>2016</v>
      </c>
      <c r="B4011" s="82">
        <v>6166</v>
      </c>
      <c r="C4011" s="83" t="s">
        <v>503</v>
      </c>
      <c r="D4011" s="83" t="s">
        <v>504</v>
      </c>
      <c r="E4011" s="84">
        <v>21129</v>
      </c>
      <c r="F4011" s="85">
        <v>23.911999999999999</v>
      </c>
      <c r="G4011" s="84">
        <v>227.6</v>
      </c>
      <c r="H4011" s="86">
        <f t="shared" si="248"/>
        <v>1149918.6108479998</v>
      </c>
      <c r="I4011" s="77">
        <f t="shared" si="249"/>
        <v>21129</v>
      </c>
      <c r="J4011" s="77">
        <f t="shared" si="250"/>
        <v>505236.64799999999</v>
      </c>
      <c r="K4011" s="77">
        <f t="shared" si="251"/>
        <v>0</v>
      </c>
    </row>
    <row r="4012" spans="1:11" s="77" customFormat="1">
      <c r="A4012" s="82">
        <v>2016</v>
      </c>
      <c r="B4012" s="82">
        <v>6166</v>
      </c>
      <c r="C4012" s="83" t="s">
        <v>503</v>
      </c>
      <c r="D4012" s="83" t="s">
        <v>504</v>
      </c>
      <c r="E4012" s="84">
        <v>7880</v>
      </c>
      <c r="F4012" s="85">
        <v>23.77</v>
      </c>
      <c r="G4012" s="84">
        <v>248.9</v>
      </c>
      <c r="H4012" s="86">
        <f t="shared" si="248"/>
        <v>466208.61639999994</v>
      </c>
      <c r="I4012" s="77">
        <f t="shared" si="249"/>
        <v>7880</v>
      </c>
      <c r="J4012" s="77">
        <f t="shared" si="250"/>
        <v>187307.6</v>
      </c>
      <c r="K4012" s="77">
        <f t="shared" si="251"/>
        <v>0</v>
      </c>
    </row>
    <row r="4013" spans="1:11" s="77" customFormat="1">
      <c r="A4013" s="82">
        <v>2016</v>
      </c>
      <c r="B4013" s="82">
        <v>6170</v>
      </c>
      <c r="C4013" s="83" t="s">
        <v>513</v>
      </c>
      <c r="D4013" s="83" t="s">
        <v>504</v>
      </c>
      <c r="E4013" s="84">
        <v>33586</v>
      </c>
      <c r="F4013" s="85">
        <v>17.61</v>
      </c>
      <c r="G4013" s="84">
        <v>186.5</v>
      </c>
      <c r="H4013" s="86">
        <f t="shared" si="248"/>
        <v>1103053.2429</v>
      </c>
      <c r="I4013" s="77">
        <f t="shared" si="249"/>
        <v>33586</v>
      </c>
      <c r="J4013" s="77">
        <f t="shared" si="250"/>
        <v>591449.46</v>
      </c>
      <c r="K4013" s="77">
        <f t="shared" si="251"/>
        <v>0</v>
      </c>
    </row>
    <row r="4014" spans="1:11" s="77" customFormat="1">
      <c r="A4014" s="82">
        <v>2016</v>
      </c>
      <c r="B4014" s="82">
        <v>6170</v>
      </c>
      <c r="C4014" s="83" t="s">
        <v>513</v>
      </c>
      <c r="D4014" s="83" t="s">
        <v>504</v>
      </c>
      <c r="E4014" s="84">
        <v>163264</v>
      </c>
      <c r="F4014" s="85">
        <v>16.89</v>
      </c>
      <c r="G4014" s="84">
        <v>179</v>
      </c>
      <c r="H4014" s="86">
        <f t="shared" si="248"/>
        <v>4935976.8383999998</v>
      </c>
      <c r="I4014" s="77">
        <f t="shared" si="249"/>
        <v>163264</v>
      </c>
      <c r="J4014" s="77">
        <f t="shared" si="250"/>
        <v>2757528.96</v>
      </c>
      <c r="K4014" s="77">
        <f t="shared" si="251"/>
        <v>0</v>
      </c>
    </row>
    <row r="4015" spans="1:11" s="77" customFormat="1">
      <c r="A4015" s="82">
        <v>2016</v>
      </c>
      <c r="B4015" s="82">
        <v>6170</v>
      </c>
      <c r="C4015" s="83" t="s">
        <v>513</v>
      </c>
      <c r="D4015" s="83" t="s">
        <v>504</v>
      </c>
      <c r="E4015" s="84">
        <v>66497</v>
      </c>
      <c r="F4015" s="85">
        <v>16.84</v>
      </c>
      <c r="G4015" s="84">
        <v>179.4</v>
      </c>
      <c r="H4015" s="86">
        <f t="shared" si="248"/>
        <v>2008938.2071199999</v>
      </c>
      <c r="I4015" s="77">
        <f t="shared" si="249"/>
        <v>66497</v>
      </c>
      <c r="J4015" s="77">
        <f t="shared" si="250"/>
        <v>1119809.48</v>
      </c>
      <c r="K4015" s="77">
        <f t="shared" si="251"/>
        <v>0</v>
      </c>
    </row>
    <row r="4016" spans="1:11" s="77" customFormat="1">
      <c r="A4016" s="82">
        <v>2016</v>
      </c>
      <c r="B4016" s="82">
        <v>6170</v>
      </c>
      <c r="C4016" s="83" t="s">
        <v>513</v>
      </c>
      <c r="D4016" s="83" t="s">
        <v>504</v>
      </c>
      <c r="E4016" s="84">
        <v>32303</v>
      </c>
      <c r="F4016" s="85">
        <v>16.89</v>
      </c>
      <c r="G4016" s="84">
        <v>164.8</v>
      </c>
      <c r="H4016" s="86">
        <f t="shared" si="248"/>
        <v>899144.96016000013</v>
      </c>
      <c r="I4016" s="77">
        <f t="shared" si="249"/>
        <v>32303</v>
      </c>
      <c r="J4016" s="77">
        <f t="shared" si="250"/>
        <v>545597.67000000004</v>
      </c>
      <c r="K4016" s="77">
        <f t="shared" si="251"/>
        <v>0</v>
      </c>
    </row>
    <row r="4017" spans="1:11" s="77" customFormat="1">
      <c r="A4017" s="82">
        <v>2016</v>
      </c>
      <c r="B4017" s="82">
        <v>6177</v>
      </c>
      <c r="C4017" s="83" t="s">
        <v>513</v>
      </c>
      <c r="D4017" s="83" t="s">
        <v>504</v>
      </c>
      <c r="E4017" s="84">
        <v>148851</v>
      </c>
      <c r="F4017" s="85">
        <v>17.600000000000001</v>
      </c>
      <c r="G4017" s="84">
        <v>236.2</v>
      </c>
      <c r="H4017" s="86">
        <f t="shared" si="248"/>
        <v>6187914.6912000002</v>
      </c>
      <c r="I4017" s="77">
        <f t="shared" si="249"/>
        <v>148851</v>
      </c>
      <c r="J4017" s="77">
        <f t="shared" si="250"/>
        <v>2619777.6</v>
      </c>
      <c r="K4017" s="77">
        <f t="shared" si="251"/>
        <v>0</v>
      </c>
    </row>
    <row r="4018" spans="1:11" s="77" customFormat="1">
      <c r="A4018" s="82">
        <v>2016</v>
      </c>
      <c r="B4018" s="82">
        <v>6177</v>
      </c>
      <c r="C4018" s="83" t="s">
        <v>513</v>
      </c>
      <c r="D4018" s="83" t="s">
        <v>504</v>
      </c>
      <c r="E4018" s="84">
        <v>14937</v>
      </c>
      <c r="F4018" s="85">
        <v>18.8</v>
      </c>
      <c r="G4018" s="84">
        <v>224</v>
      </c>
      <c r="H4018" s="86">
        <f t="shared" si="248"/>
        <v>629026.94400000013</v>
      </c>
      <c r="I4018" s="77">
        <f t="shared" si="249"/>
        <v>14937</v>
      </c>
      <c r="J4018" s="77">
        <f t="shared" si="250"/>
        <v>280815.60000000003</v>
      </c>
      <c r="K4018" s="77">
        <f t="shared" si="251"/>
        <v>0</v>
      </c>
    </row>
    <row r="4019" spans="1:11" s="77" customFormat="1">
      <c r="A4019" s="82">
        <v>2016</v>
      </c>
      <c r="B4019" s="82">
        <v>6178</v>
      </c>
      <c r="C4019" s="83" t="s">
        <v>513</v>
      </c>
      <c r="D4019" s="83" t="s">
        <v>504</v>
      </c>
      <c r="E4019" s="84">
        <v>48939</v>
      </c>
      <c r="F4019" s="85">
        <v>17.670000000000002</v>
      </c>
      <c r="G4019" s="84" t="s">
        <v>514</v>
      </c>
      <c r="H4019" s="86" t="str">
        <f t="shared" si="248"/>
        <v/>
      </c>
      <c r="I4019" s="77" t="str">
        <f t="shared" si="249"/>
        <v/>
      </c>
      <c r="J4019" s="77" t="str">
        <f t="shared" si="250"/>
        <v/>
      </c>
      <c r="K4019" s="77">
        <f t="shared" si="251"/>
        <v>0</v>
      </c>
    </row>
    <row r="4020" spans="1:11" s="77" customFormat="1">
      <c r="A4020" s="82">
        <v>2016</v>
      </c>
      <c r="B4020" s="82">
        <v>6178</v>
      </c>
      <c r="C4020" s="83" t="s">
        <v>513</v>
      </c>
      <c r="D4020" s="83" t="s">
        <v>504</v>
      </c>
      <c r="E4020" s="84">
        <v>16467</v>
      </c>
      <c r="F4020" s="85">
        <v>17.45</v>
      </c>
      <c r="G4020" s="84" t="s">
        <v>514</v>
      </c>
      <c r="H4020" s="86" t="str">
        <f t="shared" si="248"/>
        <v/>
      </c>
      <c r="I4020" s="77" t="str">
        <f t="shared" si="249"/>
        <v/>
      </c>
      <c r="J4020" s="77" t="str">
        <f t="shared" si="250"/>
        <v/>
      </c>
      <c r="K4020" s="77">
        <f t="shared" si="251"/>
        <v>0</v>
      </c>
    </row>
    <row r="4021" spans="1:11" s="77" customFormat="1">
      <c r="A4021" s="82">
        <v>2016</v>
      </c>
      <c r="B4021" s="82">
        <v>6179</v>
      </c>
      <c r="C4021" s="83" t="s">
        <v>513</v>
      </c>
      <c r="D4021" s="83" t="s">
        <v>504</v>
      </c>
      <c r="E4021" s="84">
        <v>28915</v>
      </c>
      <c r="F4021" s="85">
        <v>16.513000000000002</v>
      </c>
      <c r="G4021" s="84">
        <v>150.9</v>
      </c>
      <c r="H4021" s="86">
        <f t="shared" si="248"/>
        <v>720507.35305500019</v>
      </c>
      <c r="I4021" s="77">
        <f t="shared" si="249"/>
        <v>28915</v>
      </c>
      <c r="J4021" s="77">
        <f t="shared" si="250"/>
        <v>477473.39500000008</v>
      </c>
      <c r="K4021" s="77">
        <f t="shared" si="251"/>
        <v>0</v>
      </c>
    </row>
    <row r="4022" spans="1:11" s="77" customFormat="1">
      <c r="A4022" s="82">
        <v>2016</v>
      </c>
      <c r="B4022" s="82">
        <v>6179</v>
      </c>
      <c r="C4022" s="83" t="s">
        <v>513</v>
      </c>
      <c r="D4022" s="83" t="s">
        <v>504</v>
      </c>
      <c r="E4022" s="84">
        <v>44346</v>
      </c>
      <c r="F4022" s="85">
        <v>16.702999999999999</v>
      </c>
      <c r="G4022" s="84">
        <v>150.19999999999999</v>
      </c>
      <c r="H4022" s="86">
        <f t="shared" si="248"/>
        <v>1112548.2794759998</v>
      </c>
      <c r="I4022" s="77">
        <f t="shared" si="249"/>
        <v>44346</v>
      </c>
      <c r="J4022" s="77">
        <f t="shared" si="250"/>
        <v>740711.23800000001</v>
      </c>
      <c r="K4022" s="77">
        <f t="shared" si="251"/>
        <v>0</v>
      </c>
    </row>
    <row r="4023" spans="1:11" s="77" customFormat="1">
      <c r="A4023" s="82">
        <v>2016</v>
      </c>
      <c r="B4023" s="82">
        <v>6179</v>
      </c>
      <c r="C4023" s="83" t="s">
        <v>513</v>
      </c>
      <c r="D4023" s="83" t="s">
        <v>504</v>
      </c>
      <c r="E4023" s="84">
        <v>15112</v>
      </c>
      <c r="F4023" s="85">
        <v>16.571999999999999</v>
      </c>
      <c r="G4023" s="84">
        <v>151.1</v>
      </c>
      <c r="H4023" s="86">
        <f t="shared" si="248"/>
        <v>378408.89270399994</v>
      </c>
      <c r="I4023" s="77">
        <f t="shared" si="249"/>
        <v>15112</v>
      </c>
      <c r="J4023" s="77">
        <f t="shared" si="250"/>
        <v>250436.06399999998</v>
      </c>
      <c r="K4023" s="77">
        <f t="shared" si="251"/>
        <v>0</v>
      </c>
    </row>
    <row r="4024" spans="1:11" s="77" customFormat="1">
      <c r="A4024" s="82">
        <v>2016</v>
      </c>
      <c r="B4024" s="82">
        <v>6179</v>
      </c>
      <c r="C4024" s="83" t="s">
        <v>513</v>
      </c>
      <c r="D4024" s="83" t="s">
        <v>504</v>
      </c>
      <c r="E4024" s="84">
        <v>14627</v>
      </c>
      <c r="F4024" s="85">
        <v>17.015999999999998</v>
      </c>
      <c r="G4024" s="84">
        <v>152.69999999999999</v>
      </c>
      <c r="H4024" s="86">
        <f t="shared" si="248"/>
        <v>380059.65986399993</v>
      </c>
      <c r="I4024" s="77">
        <f t="shared" si="249"/>
        <v>14627</v>
      </c>
      <c r="J4024" s="77">
        <f t="shared" si="250"/>
        <v>248893.03199999998</v>
      </c>
      <c r="K4024" s="77">
        <f t="shared" si="251"/>
        <v>0</v>
      </c>
    </row>
    <row r="4025" spans="1:11" s="77" customFormat="1">
      <c r="A4025" s="82">
        <v>2016</v>
      </c>
      <c r="B4025" s="82">
        <v>6179</v>
      </c>
      <c r="C4025" s="83" t="s">
        <v>513</v>
      </c>
      <c r="D4025" s="83" t="s">
        <v>504</v>
      </c>
      <c r="E4025" s="84">
        <v>73623</v>
      </c>
      <c r="F4025" s="85">
        <v>16.815999999999999</v>
      </c>
      <c r="G4025" s="84">
        <v>153.30000000000001</v>
      </c>
      <c r="H4025" s="86">
        <f t="shared" si="248"/>
        <v>1897922.016144</v>
      </c>
      <c r="I4025" s="77">
        <f t="shared" si="249"/>
        <v>73623</v>
      </c>
      <c r="J4025" s="77">
        <f t="shared" si="250"/>
        <v>1238044.368</v>
      </c>
      <c r="K4025" s="77">
        <f t="shared" si="251"/>
        <v>0</v>
      </c>
    </row>
    <row r="4026" spans="1:11" s="77" customFormat="1">
      <c r="A4026" s="82">
        <v>2016</v>
      </c>
      <c r="B4026" s="82">
        <v>6179</v>
      </c>
      <c r="C4026" s="83" t="s">
        <v>513</v>
      </c>
      <c r="D4026" s="83" t="s">
        <v>504</v>
      </c>
      <c r="E4026" s="84">
        <v>29031</v>
      </c>
      <c r="F4026" s="85">
        <v>16.608000000000001</v>
      </c>
      <c r="G4026" s="84">
        <v>138.30000000000001</v>
      </c>
      <c r="H4026" s="86">
        <f t="shared" si="248"/>
        <v>666809.090784</v>
      </c>
      <c r="I4026" s="77">
        <f t="shared" si="249"/>
        <v>29031</v>
      </c>
      <c r="J4026" s="77">
        <f t="shared" si="250"/>
        <v>482146.848</v>
      </c>
      <c r="K4026" s="77">
        <f t="shared" si="251"/>
        <v>0</v>
      </c>
    </row>
    <row r="4027" spans="1:11" s="77" customFormat="1">
      <c r="A4027" s="82">
        <v>2016</v>
      </c>
      <c r="B4027" s="82">
        <v>6179</v>
      </c>
      <c r="C4027" s="83" t="s">
        <v>513</v>
      </c>
      <c r="D4027" s="83" t="s">
        <v>504</v>
      </c>
      <c r="E4027" s="84">
        <v>43859</v>
      </c>
      <c r="F4027" s="85">
        <v>16.593</v>
      </c>
      <c r="G4027" s="84">
        <v>138.4</v>
      </c>
      <c r="H4027" s="86">
        <f t="shared" si="248"/>
        <v>1007209.303608</v>
      </c>
      <c r="I4027" s="77">
        <f t="shared" si="249"/>
        <v>43859</v>
      </c>
      <c r="J4027" s="77">
        <f t="shared" si="250"/>
        <v>727752.38699999999</v>
      </c>
      <c r="K4027" s="77">
        <f t="shared" si="251"/>
        <v>0</v>
      </c>
    </row>
    <row r="4028" spans="1:11" s="77" customFormat="1">
      <c r="A4028" s="82">
        <v>2016</v>
      </c>
      <c r="B4028" s="82">
        <v>6179</v>
      </c>
      <c r="C4028" s="83" t="s">
        <v>513</v>
      </c>
      <c r="D4028" s="83" t="s">
        <v>504</v>
      </c>
      <c r="E4028" s="84">
        <v>58748</v>
      </c>
      <c r="F4028" s="85">
        <v>16.733000000000001</v>
      </c>
      <c r="G4028" s="84">
        <v>138.30000000000001</v>
      </c>
      <c r="H4028" s="86">
        <f t="shared" si="248"/>
        <v>1359530.882772</v>
      </c>
      <c r="I4028" s="77">
        <f t="shared" si="249"/>
        <v>58748</v>
      </c>
      <c r="J4028" s="77">
        <f t="shared" si="250"/>
        <v>983030.28399999999</v>
      </c>
      <c r="K4028" s="77">
        <f t="shared" si="251"/>
        <v>0</v>
      </c>
    </row>
    <row r="4029" spans="1:11" s="77" customFormat="1">
      <c r="A4029" s="82">
        <v>2016</v>
      </c>
      <c r="B4029" s="82">
        <v>6179</v>
      </c>
      <c r="C4029" s="83" t="s">
        <v>513</v>
      </c>
      <c r="D4029" s="83" t="s">
        <v>504</v>
      </c>
      <c r="E4029" s="84">
        <v>29428</v>
      </c>
      <c r="F4029" s="85">
        <v>16.733000000000001</v>
      </c>
      <c r="G4029" s="84">
        <v>138.4</v>
      </c>
      <c r="H4029" s="86">
        <f t="shared" si="248"/>
        <v>681507.51401600009</v>
      </c>
      <c r="I4029" s="77">
        <f t="shared" si="249"/>
        <v>29428</v>
      </c>
      <c r="J4029" s="77">
        <f t="shared" si="250"/>
        <v>492418.72399999999</v>
      </c>
      <c r="K4029" s="77">
        <f t="shared" si="251"/>
        <v>0</v>
      </c>
    </row>
    <row r="4030" spans="1:11" s="77" customFormat="1">
      <c r="A4030" s="82">
        <v>2016</v>
      </c>
      <c r="B4030" s="82">
        <v>6180</v>
      </c>
      <c r="C4030" s="83" t="s">
        <v>512</v>
      </c>
      <c r="D4030" s="83" t="s">
        <v>504</v>
      </c>
      <c r="E4030" s="84">
        <v>780305</v>
      </c>
      <c r="F4030" s="85">
        <v>13.78</v>
      </c>
      <c r="G4030" s="84" t="s">
        <v>514</v>
      </c>
      <c r="H4030" s="86" t="str">
        <f t="shared" si="248"/>
        <v/>
      </c>
      <c r="I4030" s="77" t="str">
        <f t="shared" si="249"/>
        <v/>
      </c>
      <c r="J4030" s="77" t="str">
        <f t="shared" si="250"/>
        <v/>
      </c>
      <c r="K4030" s="77">
        <f t="shared" si="251"/>
        <v>1</v>
      </c>
    </row>
    <row r="4031" spans="1:11" s="77" customFormat="1">
      <c r="A4031" s="82">
        <v>2016</v>
      </c>
      <c r="B4031" s="82">
        <v>6181</v>
      </c>
      <c r="C4031" s="83" t="s">
        <v>513</v>
      </c>
      <c r="D4031" s="83" t="s">
        <v>504</v>
      </c>
      <c r="E4031" s="84">
        <v>16349</v>
      </c>
      <c r="F4031" s="85">
        <v>17.276</v>
      </c>
      <c r="G4031" s="84">
        <v>234.1</v>
      </c>
      <c r="H4031" s="86">
        <f t="shared" si="248"/>
        <v>661204.50348399999</v>
      </c>
      <c r="I4031" s="77">
        <f t="shared" si="249"/>
        <v>16349</v>
      </c>
      <c r="J4031" s="77">
        <f t="shared" si="250"/>
        <v>282445.32400000002</v>
      </c>
      <c r="K4031" s="77">
        <f t="shared" si="251"/>
        <v>0</v>
      </c>
    </row>
    <row r="4032" spans="1:11" s="77" customFormat="1">
      <c r="A4032" s="82">
        <v>2016</v>
      </c>
      <c r="B4032" s="82">
        <v>6181</v>
      </c>
      <c r="C4032" s="83" t="s">
        <v>513</v>
      </c>
      <c r="D4032" s="83" t="s">
        <v>504</v>
      </c>
      <c r="E4032" s="84">
        <v>16551</v>
      </c>
      <c r="F4032" s="85">
        <v>16.718</v>
      </c>
      <c r="G4032" s="84">
        <v>222.8</v>
      </c>
      <c r="H4032" s="86">
        <f t="shared" si="248"/>
        <v>616486.74890400015</v>
      </c>
      <c r="I4032" s="77">
        <f t="shared" si="249"/>
        <v>16551</v>
      </c>
      <c r="J4032" s="77">
        <f t="shared" si="250"/>
        <v>276699.61800000002</v>
      </c>
      <c r="K4032" s="77">
        <f t="shared" si="251"/>
        <v>0</v>
      </c>
    </row>
    <row r="4033" spans="1:11" s="77" customFormat="1">
      <c r="A4033" s="82">
        <v>2016</v>
      </c>
      <c r="B4033" s="82">
        <v>6181</v>
      </c>
      <c r="C4033" s="83" t="s">
        <v>513</v>
      </c>
      <c r="D4033" s="83" t="s">
        <v>504</v>
      </c>
      <c r="E4033" s="84">
        <v>18171</v>
      </c>
      <c r="F4033" s="85">
        <v>17.04</v>
      </c>
      <c r="G4033" s="84">
        <v>222.2</v>
      </c>
      <c r="H4033" s="86">
        <f t="shared" si="248"/>
        <v>688006.39247999992</v>
      </c>
      <c r="I4033" s="77">
        <f t="shared" si="249"/>
        <v>18171</v>
      </c>
      <c r="J4033" s="77">
        <f t="shared" si="250"/>
        <v>309633.83999999997</v>
      </c>
      <c r="K4033" s="77">
        <f t="shared" si="251"/>
        <v>0</v>
      </c>
    </row>
    <row r="4034" spans="1:11" s="77" customFormat="1">
      <c r="A4034" s="82">
        <v>2016</v>
      </c>
      <c r="B4034" s="82">
        <v>6181</v>
      </c>
      <c r="C4034" s="83" t="s">
        <v>513</v>
      </c>
      <c r="D4034" s="83" t="s">
        <v>504</v>
      </c>
      <c r="E4034" s="84">
        <v>16452</v>
      </c>
      <c r="F4034" s="85">
        <v>16.77</v>
      </c>
      <c r="G4034" s="84">
        <v>222.2</v>
      </c>
      <c r="H4034" s="86">
        <f t="shared" si="248"/>
        <v>613049.88887999998</v>
      </c>
      <c r="I4034" s="77">
        <f t="shared" si="249"/>
        <v>16452</v>
      </c>
      <c r="J4034" s="77">
        <f t="shared" si="250"/>
        <v>275900.03999999998</v>
      </c>
      <c r="K4034" s="77">
        <f t="shared" si="251"/>
        <v>0</v>
      </c>
    </row>
    <row r="4035" spans="1:11" s="77" customFormat="1">
      <c r="A4035" s="82">
        <v>2016</v>
      </c>
      <c r="B4035" s="82">
        <v>6183</v>
      </c>
      <c r="C4035" s="83" t="s">
        <v>512</v>
      </c>
      <c r="D4035" s="83" t="s">
        <v>504</v>
      </c>
      <c r="E4035" s="84">
        <v>188383</v>
      </c>
      <c r="F4035" s="85">
        <v>10.210000000000001</v>
      </c>
      <c r="G4035" s="84">
        <v>305</v>
      </c>
      <c r="H4035" s="86">
        <f t="shared" si="248"/>
        <v>5866340.8114999998</v>
      </c>
      <c r="I4035" s="77">
        <f t="shared" si="249"/>
        <v>188383</v>
      </c>
      <c r="J4035" s="77">
        <f t="shared" si="250"/>
        <v>1923390.4300000002</v>
      </c>
      <c r="K4035" s="77">
        <f t="shared" si="251"/>
        <v>1</v>
      </c>
    </row>
    <row r="4036" spans="1:11" s="77" customFormat="1">
      <c r="A4036" s="82">
        <v>2016</v>
      </c>
      <c r="B4036" s="82">
        <v>6190</v>
      </c>
      <c r="C4036" s="83" t="s">
        <v>513</v>
      </c>
      <c r="D4036" s="83" t="s">
        <v>504</v>
      </c>
      <c r="E4036" s="84">
        <v>16252</v>
      </c>
      <c r="F4036" s="85">
        <v>17.498000000000001</v>
      </c>
      <c r="G4036" s="84">
        <v>240.7</v>
      </c>
      <c r="H4036" s="86">
        <f t="shared" si="248"/>
        <v>684496.6328720001</v>
      </c>
      <c r="I4036" s="77">
        <f t="shared" si="249"/>
        <v>16252</v>
      </c>
      <c r="J4036" s="77">
        <f t="shared" si="250"/>
        <v>284377.49600000004</v>
      </c>
      <c r="K4036" s="77">
        <f t="shared" si="251"/>
        <v>0</v>
      </c>
    </row>
    <row r="4037" spans="1:11" s="77" customFormat="1">
      <c r="A4037" s="82">
        <v>2016</v>
      </c>
      <c r="B4037" s="82">
        <v>6190</v>
      </c>
      <c r="C4037" s="83" t="s">
        <v>503</v>
      </c>
      <c r="D4037" s="83" t="s">
        <v>504</v>
      </c>
      <c r="E4037" s="84">
        <v>18946</v>
      </c>
      <c r="F4037" s="85">
        <v>23.19</v>
      </c>
      <c r="G4037" s="84">
        <v>433</v>
      </c>
      <c r="H4037" s="86">
        <f t="shared" si="248"/>
        <v>1902419.0142000001</v>
      </c>
      <c r="I4037" s="77">
        <f t="shared" si="249"/>
        <v>18946</v>
      </c>
      <c r="J4037" s="77">
        <f t="shared" si="250"/>
        <v>439357.74000000005</v>
      </c>
      <c r="K4037" s="77">
        <f t="shared" si="251"/>
        <v>0</v>
      </c>
    </row>
    <row r="4038" spans="1:11" s="77" customFormat="1">
      <c r="A4038" s="82">
        <v>2016</v>
      </c>
      <c r="B4038" s="82">
        <v>6193</v>
      </c>
      <c r="C4038" s="83" t="s">
        <v>513</v>
      </c>
      <c r="D4038" s="83" t="s">
        <v>504</v>
      </c>
      <c r="E4038" s="84">
        <v>245440</v>
      </c>
      <c r="F4038" s="85">
        <v>17.744</v>
      </c>
      <c r="G4038" s="84">
        <v>166.9</v>
      </c>
      <c r="H4038" s="86">
        <f t="shared" si="248"/>
        <v>7268640.8038400002</v>
      </c>
      <c r="I4038" s="77">
        <f t="shared" si="249"/>
        <v>245440</v>
      </c>
      <c r="J4038" s="77">
        <f t="shared" si="250"/>
        <v>4355087.3600000003</v>
      </c>
      <c r="K4038" s="77">
        <f t="shared" si="251"/>
        <v>0</v>
      </c>
    </row>
    <row r="4039" spans="1:11" s="77" customFormat="1">
      <c r="A4039" s="82">
        <v>2016</v>
      </c>
      <c r="B4039" s="82">
        <v>6194</v>
      </c>
      <c r="C4039" s="83" t="s">
        <v>513</v>
      </c>
      <c r="D4039" s="83" t="s">
        <v>504</v>
      </c>
      <c r="E4039" s="84">
        <v>72132</v>
      </c>
      <c r="F4039" s="85">
        <v>17.686</v>
      </c>
      <c r="G4039" s="84">
        <v>185.1</v>
      </c>
      <c r="H4039" s="86">
        <f t="shared" ref="H4039:H4102" si="252">IF(I4039="","",G4039/100*F4039*E4039)</f>
        <v>2361369.8477520002</v>
      </c>
      <c r="I4039" s="77">
        <f t="shared" ref="I4039:I4102" si="253">IF(OR(G4039=".",F4039=".",E4039="."),"",E4039)</f>
        <v>72132</v>
      </c>
      <c r="J4039" s="77">
        <f t="shared" ref="J4039:J4102" si="254">IF(I4039="","",F4039*I4039)</f>
        <v>1275726.5519999999</v>
      </c>
      <c r="K4039" s="77">
        <f t="shared" ref="K4039:K4102" si="255">IF(C4039="LIG",1,0)</f>
        <v>0</v>
      </c>
    </row>
    <row r="4040" spans="1:11" s="77" customFormat="1">
      <c r="A4040" s="82">
        <v>2016</v>
      </c>
      <c r="B4040" s="82">
        <v>6195</v>
      </c>
      <c r="C4040" s="83" t="s">
        <v>513</v>
      </c>
      <c r="D4040" s="83" t="s">
        <v>504</v>
      </c>
      <c r="E4040" s="84">
        <v>31638</v>
      </c>
      <c r="F4040" s="85">
        <v>17.738</v>
      </c>
      <c r="G4040" s="84">
        <v>198</v>
      </c>
      <c r="H4040" s="86">
        <f t="shared" si="252"/>
        <v>1111165.79112</v>
      </c>
      <c r="I4040" s="77">
        <f t="shared" si="253"/>
        <v>31638</v>
      </c>
      <c r="J4040" s="77">
        <f t="shared" si="254"/>
        <v>561194.84400000004</v>
      </c>
      <c r="K4040" s="77">
        <f t="shared" si="255"/>
        <v>0</v>
      </c>
    </row>
    <row r="4041" spans="1:11" s="77" customFormat="1">
      <c r="A4041" s="82">
        <v>2016</v>
      </c>
      <c r="B4041" s="82">
        <v>6195</v>
      </c>
      <c r="C4041" s="83" t="s">
        <v>513</v>
      </c>
      <c r="D4041" s="83" t="s">
        <v>504</v>
      </c>
      <c r="E4041" s="84">
        <v>15961</v>
      </c>
      <c r="F4041" s="85">
        <v>17.59</v>
      </c>
      <c r="G4041" s="84">
        <v>212.6</v>
      </c>
      <c r="H4041" s="86">
        <f t="shared" si="252"/>
        <v>596882.98273999989</v>
      </c>
      <c r="I4041" s="77">
        <f t="shared" si="253"/>
        <v>15961</v>
      </c>
      <c r="J4041" s="77">
        <f t="shared" si="254"/>
        <v>280753.99</v>
      </c>
      <c r="K4041" s="77">
        <f t="shared" si="255"/>
        <v>0</v>
      </c>
    </row>
    <row r="4042" spans="1:11" s="77" customFormat="1">
      <c r="A4042" s="82">
        <v>2016</v>
      </c>
      <c r="B4042" s="82">
        <v>6204</v>
      </c>
      <c r="C4042" s="83" t="s">
        <v>513</v>
      </c>
      <c r="D4042" s="83" t="s">
        <v>504</v>
      </c>
      <c r="E4042" s="84">
        <v>214045</v>
      </c>
      <c r="F4042" s="85">
        <v>17.652000000000001</v>
      </c>
      <c r="G4042" s="84">
        <v>105.6</v>
      </c>
      <c r="H4042" s="86">
        <f t="shared" si="252"/>
        <v>3989908.3910400001</v>
      </c>
      <c r="I4042" s="77">
        <f t="shared" si="253"/>
        <v>214045</v>
      </c>
      <c r="J4042" s="77">
        <f t="shared" si="254"/>
        <v>3778322.3400000003</v>
      </c>
      <c r="K4042" s="77">
        <f t="shared" si="255"/>
        <v>0</v>
      </c>
    </row>
    <row r="4043" spans="1:11" s="77" customFormat="1">
      <c r="A4043" s="82">
        <v>2016</v>
      </c>
      <c r="B4043" s="82">
        <v>6204</v>
      </c>
      <c r="C4043" s="83" t="s">
        <v>513</v>
      </c>
      <c r="D4043" s="83" t="s">
        <v>504</v>
      </c>
      <c r="E4043" s="84">
        <v>105984</v>
      </c>
      <c r="F4043" s="85">
        <v>17.006</v>
      </c>
      <c r="G4043" s="84">
        <v>112.7</v>
      </c>
      <c r="H4043" s="86">
        <f t="shared" si="252"/>
        <v>2031264.119808</v>
      </c>
      <c r="I4043" s="77">
        <f t="shared" si="253"/>
        <v>105984</v>
      </c>
      <c r="J4043" s="77">
        <f t="shared" si="254"/>
        <v>1802363.9040000001</v>
      </c>
      <c r="K4043" s="77">
        <f t="shared" si="255"/>
        <v>0</v>
      </c>
    </row>
    <row r="4044" spans="1:11" s="77" customFormat="1">
      <c r="A4044" s="82">
        <v>2016</v>
      </c>
      <c r="B4044" s="82">
        <v>6204</v>
      </c>
      <c r="C4044" s="83" t="s">
        <v>513</v>
      </c>
      <c r="D4044" s="83" t="s">
        <v>504</v>
      </c>
      <c r="E4044" s="84">
        <v>75848</v>
      </c>
      <c r="F4044" s="85">
        <v>17.899999999999999</v>
      </c>
      <c r="G4044" s="84">
        <v>105.6</v>
      </c>
      <c r="H4044" s="86">
        <f t="shared" si="252"/>
        <v>1433709.2352</v>
      </c>
      <c r="I4044" s="77">
        <f t="shared" si="253"/>
        <v>75848</v>
      </c>
      <c r="J4044" s="77">
        <f t="shared" si="254"/>
        <v>1357679.2</v>
      </c>
      <c r="K4044" s="77">
        <f t="shared" si="255"/>
        <v>0</v>
      </c>
    </row>
    <row r="4045" spans="1:11" s="77" customFormat="1">
      <c r="A4045" s="82">
        <v>2016</v>
      </c>
      <c r="B4045" s="82">
        <v>6204</v>
      </c>
      <c r="C4045" s="83" t="s">
        <v>513</v>
      </c>
      <c r="D4045" s="83" t="s">
        <v>504</v>
      </c>
      <c r="E4045" s="84">
        <v>30376</v>
      </c>
      <c r="F4045" s="85">
        <v>17.658000000000001</v>
      </c>
      <c r="G4045" s="84">
        <v>104.8</v>
      </c>
      <c r="H4045" s="86">
        <f t="shared" si="252"/>
        <v>562125.61958400009</v>
      </c>
      <c r="I4045" s="77">
        <f t="shared" si="253"/>
        <v>30376</v>
      </c>
      <c r="J4045" s="77">
        <f t="shared" si="254"/>
        <v>536379.40800000005</v>
      </c>
      <c r="K4045" s="77">
        <f t="shared" si="255"/>
        <v>0</v>
      </c>
    </row>
    <row r="4046" spans="1:11" s="77" customFormat="1">
      <c r="A4046" s="82">
        <v>2016</v>
      </c>
      <c r="B4046" s="82">
        <v>6204</v>
      </c>
      <c r="C4046" s="83" t="s">
        <v>513</v>
      </c>
      <c r="D4046" s="83" t="s">
        <v>504</v>
      </c>
      <c r="E4046" s="84">
        <v>75480</v>
      </c>
      <c r="F4046" s="85">
        <v>16.158000000000001</v>
      </c>
      <c r="G4046" s="84">
        <v>109.8</v>
      </c>
      <c r="H4046" s="86">
        <f t="shared" si="252"/>
        <v>1339127.2123199999</v>
      </c>
      <c r="I4046" s="77">
        <f t="shared" si="253"/>
        <v>75480</v>
      </c>
      <c r="J4046" s="77">
        <f t="shared" si="254"/>
        <v>1219605.8400000001</v>
      </c>
      <c r="K4046" s="77">
        <f t="shared" si="255"/>
        <v>0</v>
      </c>
    </row>
    <row r="4047" spans="1:11" s="77" customFormat="1">
      <c r="A4047" s="82">
        <v>2016</v>
      </c>
      <c r="B4047" s="82">
        <v>6213</v>
      </c>
      <c r="C4047" s="83" t="s">
        <v>503</v>
      </c>
      <c r="D4047" s="83" t="s">
        <v>504</v>
      </c>
      <c r="E4047" s="84">
        <v>109708</v>
      </c>
      <c r="F4047" s="85">
        <v>23.3</v>
      </c>
      <c r="G4047" s="84">
        <v>203.9</v>
      </c>
      <c r="H4047" s="86">
        <f t="shared" si="252"/>
        <v>5212084.4596000006</v>
      </c>
      <c r="I4047" s="77">
        <f t="shared" si="253"/>
        <v>109708</v>
      </c>
      <c r="J4047" s="77">
        <f t="shared" si="254"/>
        <v>2556196.4</v>
      </c>
      <c r="K4047" s="77">
        <f t="shared" si="255"/>
        <v>0</v>
      </c>
    </row>
    <row r="4048" spans="1:11" s="77" customFormat="1">
      <c r="A4048" s="82">
        <v>2016</v>
      </c>
      <c r="B4048" s="82">
        <v>6213</v>
      </c>
      <c r="C4048" s="83" t="s">
        <v>503</v>
      </c>
      <c r="D4048" s="83" t="s">
        <v>504</v>
      </c>
      <c r="E4048" s="84">
        <v>186194</v>
      </c>
      <c r="F4048" s="85">
        <v>22.21</v>
      </c>
      <c r="G4048" s="84">
        <v>189.9</v>
      </c>
      <c r="H4048" s="86">
        <f t="shared" si="252"/>
        <v>7853065.2372600008</v>
      </c>
      <c r="I4048" s="77">
        <f t="shared" si="253"/>
        <v>186194</v>
      </c>
      <c r="J4048" s="77">
        <f t="shared" si="254"/>
        <v>4135368.74</v>
      </c>
      <c r="K4048" s="77">
        <f t="shared" si="255"/>
        <v>0</v>
      </c>
    </row>
    <row r="4049" spans="1:11" s="77" customFormat="1">
      <c r="A4049" s="82">
        <v>2016</v>
      </c>
      <c r="B4049" s="82">
        <v>6248</v>
      </c>
      <c r="C4049" s="83" t="s">
        <v>513</v>
      </c>
      <c r="D4049" s="83" t="s">
        <v>504</v>
      </c>
      <c r="E4049" s="84">
        <v>28092</v>
      </c>
      <c r="F4049" s="85">
        <v>16.77</v>
      </c>
      <c r="G4049" s="84">
        <v>132.30000000000001</v>
      </c>
      <c r="H4049" s="86">
        <f t="shared" si="252"/>
        <v>623269.05732000002</v>
      </c>
      <c r="I4049" s="77">
        <f t="shared" si="253"/>
        <v>28092</v>
      </c>
      <c r="J4049" s="77">
        <f t="shared" si="254"/>
        <v>471102.83999999997</v>
      </c>
      <c r="K4049" s="77">
        <f t="shared" si="255"/>
        <v>0</v>
      </c>
    </row>
    <row r="4050" spans="1:11" s="77" customFormat="1">
      <c r="A4050" s="82">
        <v>2016</v>
      </c>
      <c r="B4050" s="82">
        <v>6248</v>
      </c>
      <c r="C4050" s="83" t="s">
        <v>513</v>
      </c>
      <c r="D4050" s="83" t="s">
        <v>504</v>
      </c>
      <c r="E4050" s="84">
        <v>28217</v>
      </c>
      <c r="F4050" s="85">
        <v>16.760000000000002</v>
      </c>
      <c r="G4050" s="84">
        <v>127.8</v>
      </c>
      <c r="H4050" s="86">
        <f t="shared" si="252"/>
        <v>604387.82376000006</v>
      </c>
      <c r="I4050" s="77">
        <f t="shared" si="253"/>
        <v>28217</v>
      </c>
      <c r="J4050" s="77">
        <f t="shared" si="254"/>
        <v>472916.92000000004</v>
      </c>
      <c r="K4050" s="77">
        <f t="shared" si="255"/>
        <v>0</v>
      </c>
    </row>
    <row r="4051" spans="1:11" s="77" customFormat="1">
      <c r="A4051" s="82">
        <v>2016</v>
      </c>
      <c r="B4051" s="82">
        <v>6248</v>
      </c>
      <c r="C4051" s="83" t="s">
        <v>513</v>
      </c>
      <c r="D4051" s="83" t="s">
        <v>504</v>
      </c>
      <c r="E4051" s="84">
        <v>14093</v>
      </c>
      <c r="F4051" s="85">
        <v>16.63</v>
      </c>
      <c r="G4051" s="84">
        <v>132</v>
      </c>
      <c r="H4051" s="86">
        <f t="shared" si="252"/>
        <v>309363.89879999997</v>
      </c>
      <c r="I4051" s="77">
        <f t="shared" si="253"/>
        <v>14093</v>
      </c>
      <c r="J4051" s="77">
        <f t="shared" si="254"/>
        <v>234366.59</v>
      </c>
      <c r="K4051" s="77">
        <f t="shared" si="255"/>
        <v>0</v>
      </c>
    </row>
    <row r="4052" spans="1:11" s="77" customFormat="1">
      <c r="A4052" s="82">
        <v>2016</v>
      </c>
      <c r="B4052" s="82">
        <v>6248</v>
      </c>
      <c r="C4052" s="83" t="s">
        <v>513</v>
      </c>
      <c r="D4052" s="83" t="s">
        <v>504</v>
      </c>
      <c r="E4052" s="84">
        <v>28214</v>
      </c>
      <c r="F4052" s="85">
        <v>16.600000000000001</v>
      </c>
      <c r="G4052" s="84">
        <v>121.8</v>
      </c>
      <c r="H4052" s="86">
        <f t="shared" si="252"/>
        <v>570453.22320000001</v>
      </c>
      <c r="I4052" s="77">
        <f t="shared" si="253"/>
        <v>28214</v>
      </c>
      <c r="J4052" s="77">
        <f t="shared" si="254"/>
        <v>468352.4</v>
      </c>
      <c r="K4052" s="77">
        <f t="shared" si="255"/>
        <v>0</v>
      </c>
    </row>
    <row r="4053" spans="1:11" s="77" customFormat="1">
      <c r="A4053" s="82">
        <v>2016</v>
      </c>
      <c r="B4053" s="82">
        <v>6249</v>
      </c>
      <c r="C4053" s="83" t="s">
        <v>503</v>
      </c>
      <c r="D4053" s="83" t="s">
        <v>504</v>
      </c>
      <c r="E4053" s="84">
        <v>25960</v>
      </c>
      <c r="F4053" s="85">
        <v>25.2</v>
      </c>
      <c r="G4053" s="84">
        <v>318.5</v>
      </c>
      <c r="H4053" s="86">
        <f t="shared" si="252"/>
        <v>2083601.52</v>
      </c>
      <c r="I4053" s="77">
        <f t="shared" si="253"/>
        <v>25960</v>
      </c>
      <c r="J4053" s="77">
        <f t="shared" si="254"/>
        <v>654192</v>
      </c>
      <c r="K4053" s="77">
        <f t="shared" si="255"/>
        <v>0</v>
      </c>
    </row>
    <row r="4054" spans="1:11" s="77" customFormat="1">
      <c r="A4054" s="82">
        <v>2016</v>
      </c>
      <c r="B4054" s="82">
        <v>6249</v>
      </c>
      <c r="C4054" s="83" t="s">
        <v>503</v>
      </c>
      <c r="D4054" s="83" t="s">
        <v>504</v>
      </c>
      <c r="E4054" s="84">
        <v>28185</v>
      </c>
      <c r="F4054" s="85">
        <v>25.76</v>
      </c>
      <c r="G4054" s="84">
        <v>349.2</v>
      </c>
      <c r="H4054" s="86">
        <f t="shared" si="252"/>
        <v>2535351.2352000005</v>
      </c>
      <c r="I4054" s="77">
        <f t="shared" si="253"/>
        <v>28185</v>
      </c>
      <c r="J4054" s="77">
        <f t="shared" si="254"/>
        <v>726045.60000000009</v>
      </c>
      <c r="K4054" s="77">
        <f t="shared" si="255"/>
        <v>0</v>
      </c>
    </row>
    <row r="4055" spans="1:11" s="77" customFormat="1">
      <c r="A4055" s="82">
        <v>2016</v>
      </c>
      <c r="B4055" s="82">
        <v>6249</v>
      </c>
      <c r="C4055" s="83" t="s">
        <v>503</v>
      </c>
      <c r="D4055" s="83" t="s">
        <v>504</v>
      </c>
      <c r="E4055" s="84">
        <v>53971</v>
      </c>
      <c r="F4055" s="85">
        <v>23.51</v>
      </c>
      <c r="G4055" s="84">
        <v>356.1</v>
      </c>
      <c r="H4055" s="86">
        <f t="shared" si="252"/>
        <v>4518404.085810001</v>
      </c>
      <c r="I4055" s="77">
        <f t="shared" si="253"/>
        <v>53971</v>
      </c>
      <c r="J4055" s="77">
        <f t="shared" si="254"/>
        <v>1268858.2100000002</v>
      </c>
      <c r="K4055" s="77">
        <f t="shared" si="255"/>
        <v>0</v>
      </c>
    </row>
    <row r="4056" spans="1:11" s="77" customFormat="1">
      <c r="A4056" s="82">
        <v>2016</v>
      </c>
      <c r="B4056" s="82">
        <v>6250</v>
      </c>
      <c r="C4056" s="83" t="s">
        <v>503</v>
      </c>
      <c r="D4056" s="83" t="s">
        <v>504</v>
      </c>
      <c r="E4056" s="84">
        <v>11730</v>
      </c>
      <c r="F4056" s="85">
        <v>25.966000000000001</v>
      </c>
      <c r="G4056" s="84">
        <v>267.10000000000002</v>
      </c>
      <c r="H4056" s="86">
        <f t="shared" si="252"/>
        <v>813536.33178000001</v>
      </c>
      <c r="I4056" s="77">
        <f t="shared" si="253"/>
        <v>11730</v>
      </c>
      <c r="J4056" s="77">
        <f t="shared" si="254"/>
        <v>304581.18</v>
      </c>
      <c r="K4056" s="77">
        <f t="shared" si="255"/>
        <v>0</v>
      </c>
    </row>
    <row r="4057" spans="1:11" s="77" customFormat="1">
      <c r="A4057" s="82">
        <v>2016</v>
      </c>
      <c r="B4057" s="82">
        <v>6257</v>
      </c>
      <c r="C4057" s="83" t="s">
        <v>513</v>
      </c>
      <c r="D4057" s="83" t="s">
        <v>504</v>
      </c>
      <c r="E4057" s="84">
        <v>109844</v>
      </c>
      <c r="F4057" s="85">
        <v>17.571999999999999</v>
      </c>
      <c r="G4057" s="84">
        <v>216.6</v>
      </c>
      <c r="H4057" s="86">
        <f t="shared" si="252"/>
        <v>4180767.2114880001</v>
      </c>
      <c r="I4057" s="77">
        <f t="shared" si="253"/>
        <v>109844</v>
      </c>
      <c r="J4057" s="77">
        <f t="shared" si="254"/>
        <v>1930178.7679999999</v>
      </c>
      <c r="K4057" s="77">
        <f t="shared" si="255"/>
        <v>0</v>
      </c>
    </row>
    <row r="4058" spans="1:11" s="77" customFormat="1">
      <c r="A4058" s="82">
        <v>2016</v>
      </c>
      <c r="B4058" s="82">
        <v>6257</v>
      </c>
      <c r="C4058" s="83" t="s">
        <v>513</v>
      </c>
      <c r="D4058" s="83" t="s">
        <v>504</v>
      </c>
      <c r="E4058" s="84">
        <v>301740</v>
      </c>
      <c r="F4058" s="85">
        <v>16.574000000000002</v>
      </c>
      <c r="G4058" s="84">
        <v>234.5</v>
      </c>
      <c r="H4058" s="86">
        <f t="shared" si="252"/>
        <v>11727435.892200002</v>
      </c>
      <c r="I4058" s="77">
        <f t="shared" si="253"/>
        <v>301740</v>
      </c>
      <c r="J4058" s="77">
        <f t="shared" si="254"/>
        <v>5001038.7600000007</v>
      </c>
      <c r="K4058" s="77">
        <f t="shared" si="255"/>
        <v>0</v>
      </c>
    </row>
    <row r="4059" spans="1:11" s="77" customFormat="1">
      <c r="A4059" s="82">
        <v>2016</v>
      </c>
      <c r="B4059" s="82">
        <v>6257</v>
      </c>
      <c r="C4059" s="83" t="s">
        <v>513</v>
      </c>
      <c r="D4059" s="83" t="s">
        <v>504</v>
      </c>
      <c r="E4059" s="84">
        <v>268451</v>
      </c>
      <c r="F4059" s="85">
        <v>16.974</v>
      </c>
      <c r="G4059" s="84">
        <v>237.6</v>
      </c>
      <c r="H4059" s="86">
        <f t="shared" si="252"/>
        <v>10826688.963024</v>
      </c>
      <c r="I4059" s="77">
        <f t="shared" si="253"/>
        <v>268451</v>
      </c>
      <c r="J4059" s="77">
        <f t="shared" si="254"/>
        <v>4556687.2740000002</v>
      </c>
      <c r="K4059" s="77">
        <f t="shared" si="255"/>
        <v>0</v>
      </c>
    </row>
    <row r="4060" spans="1:11" s="77" customFormat="1">
      <c r="A4060" s="82">
        <v>2016</v>
      </c>
      <c r="B4060" s="82">
        <v>6257</v>
      </c>
      <c r="C4060" s="83" t="s">
        <v>513</v>
      </c>
      <c r="D4060" s="83" t="s">
        <v>504</v>
      </c>
      <c r="E4060" s="84">
        <v>63673</v>
      </c>
      <c r="F4060" s="85">
        <v>16.994</v>
      </c>
      <c r="G4060" s="84">
        <v>220</v>
      </c>
      <c r="H4060" s="86">
        <f t="shared" si="252"/>
        <v>2380529.7164000003</v>
      </c>
      <c r="I4060" s="77">
        <f t="shared" si="253"/>
        <v>63673</v>
      </c>
      <c r="J4060" s="77">
        <f t="shared" si="254"/>
        <v>1082058.9620000001</v>
      </c>
      <c r="K4060" s="77">
        <f t="shared" si="255"/>
        <v>0</v>
      </c>
    </row>
    <row r="4061" spans="1:11" s="77" customFormat="1">
      <c r="A4061" s="82">
        <v>2016</v>
      </c>
      <c r="B4061" s="82">
        <v>6257</v>
      </c>
      <c r="C4061" s="83" t="s">
        <v>513</v>
      </c>
      <c r="D4061" s="83" t="s">
        <v>504</v>
      </c>
      <c r="E4061" s="84">
        <v>47800</v>
      </c>
      <c r="F4061" s="85">
        <v>17.763999999999999</v>
      </c>
      <c r="G4061" s="84">
        <v>246.2</v>
      </c>
      <c r="H4061" s="86">
        <f t="shared" si="252"/>
        <v>2090531.4703999998</v>
      </c>
      <c r="I4061" s="77">
        <f t="shared" si="253"/>
        <v>47800</v>
      </c>
      <c r="J4061" s="77">
        <f t="shared" si="254"/>
        <v>849119.2</v>
      </c>
      <c r="K4061" s="77">
        <f t="shared" si="255"/>
        <v>0</v>
      </c>
    </row>
    <row r="4062" spans="1:11" s="77" customFormat="1">
      <c r="A4062" s="82">
        <v>2016</v>
      </c>
      <c r="B4062" s="82">
        <v>6264</v>
      </c>
      <c r="C4062" s="83" t="s">
        <v>503</v>
      </c>
      <c r="D4062" s="83" t="s">
        <v>504</v>
      </c>
      <c r="E4062" s="84">
        <v>34794</v>
      </c>
      <c r="F4062" s="85">
        <v>26.26</v>
      </c>
      <c r="G4062" s="84">
        <v>218.1</v>
      </c>
      <c r="H4062" s="86">
        <f t="shared" si="252"/>
        <v>1992758.8496400004</v>
      </c>
      <c r="I4062" s="77">
        <f t="shared" si="253"/>
        <v>34794</v>
      </c>
      <c r="J4062" s="77">
        <f t="shared" si="254"/>
        <v>913690.44000000006</v>
      </c>
      <c r="K4062" s="77">
        <f t="shared" si="255"/>
        <v>0</v>
      </c>
    </row>
    <row r="4063" spans="1:11" s="77" customFormat="1">
      <c r="A4063" s="82">
        <v>2016</v>
      </c>
      <c r="B4063" s="82">
        <v>6264</v>
      </c>
      <c r="C4063" s="83" t="s">
        <v>503</v>
      </c>
      <c r="D4063" s="83" t="s">
        <v>504</v>
      </c>
      <c r="E4063" s="84">
        <v>20867</v>
      </c>
      <c r="F4063" s="85">
        <v>25.957999999999998</v>
      </c>
      <c r="G4063" s="84">
        <v>160.30000000000001</v>
      </c>
      <c r="H4063" s="86">
        <f t="shared" si="252"/>
        <v>868289.93435800006</v>
      </c>
      <c r="I4063" s="77">
        <f t="shared" si="253"/>
        <v>20867</v>
      </c>
      <c r="J4063" s="77">
        <f t="shared" si="254"/>
        <v>541665.58600000001</v>
      </c>
      <c r="K4063" s="77">
        <f t="shared" si="255"/>
        <v>0</v>
      </c>
    </row>
    <row r="4064" spans="1:11" s="77" customFormat="1">
      <c r="A4064" s="82">
        <v>2016</v>
      </c>
      <c r="B4064" s="82">
        <v>6264</v>
      </c>
      <c r="C4064" s="83" t="s">
        <v>503</v>
      </c>
      <c r="D4064" s="83" t="s">
        <v>504</v>
      </c>
      <c r="E4064" s="84">
        <v>44434</v>
      </c>
      <c r="F4064" s="85">
        <v>24.928000000000001</v>
      </c>
      <c r="G4064" s="84">
        <v>189.9</v>
      </c>
      <c r="H4064" s="86">
        <f t="shared" si="252"/>
        <v>2103428.7780480003</v>
      </c>
      <c r="I4064" s="77">
        <f t="shared" si="253"/>
        <v>44434</v>
      </c>
      <c r="J4064" s="77">
        <f t="shared" si="254"/>
        <v>1107650.7520000001</v>
      </c>
      <c r="K4064" s="77">
        <f t="shared" si="255"/>
        <v>0</v>
      </c>
    </row>
    <row r="4065" spans="1:11" s="77" customFormat="1">
      <c r="A4065" s="82">
        <v>2016</v>
      </c>
      <c r="B4065" s="82">
        <v>6264</v>
      </c>
      <c r="C4065" s="83" t="s">
        <v>503</v>
      </c>
      <c r="D4065" s="83" t="s">
        <v>504</v>
      </c>
      <c r="E4065" s="84">
        <v>40333</v>
      </c>
      <c r="F4065" s="85">
        <v>26.218</v>
      </c>
      <c r="G4065" s="84">
        <v>221.2</v>
      </c>
      <c r="H4065" s="86">
        <f t="shared" si="252"/>
        <v>2339080.7139279996</v>
      </c>
      <c r="I4065" s="77">
        <f t="shared" si="253"/>
        <v>40333</v>
      </c>
      <c r="J4065" s="77">
        <f t="shared" si="254"/>
        <v>1057450.594</v>
      </c>
      <c r="K4065" s="77">
        <f t="shared" si="255"/>
        <v>0</v>
      </c>
    </row>
    <row r="4066" spans="1:11" s="77" customFormat="1">
      <c r="A4066" s="82">
        <v>2016</v>
      </c>
      <c r="B4066" s="82">
        <v>6264</v>
      </c>
      <c r="C4066" s="83" t="s">
        <v>503</v>
      </c>
      <c r="D4066" s="83" t="s">
        <v>504</v>
      </c>
      <c r="E4066" s="84">
        <v>10241</v>
      </c>
      <c r="F4066" s="85">
        <v>25.292000000000002</v>
      </c>
      <c r="G4066" s="84">
        <v>183.9</v>
      </c>
      <c r="H4066" s="86">
        <f t="shared" si="252"/>
        <v>476329.26910800004</v>
      </c>
      <c r="I4066" s="77">
        <f t="shared" si="253"/>
        <v>10241</v>
      </c>
      <c r="J4066" s="77">
        <f t="shared" si="254"/>
        <v>259015.372</v>
      </c>
      <c r="K4066" s="77">
        <f t="shared" si="255"/>
        <v>0</v>
      </c>
    </row>
    <row r="4067" spans="1:11" s="77" customFormat="1">
      <c r="A4067" s="82">
        <v>2016</v>
      </c>
      <c r="B4067" s="82">
        <v>6264</v>
      </c>
      <c r="C4067" s="83" t="s">
        <v>503</v>
      </c>
      <c r="D4067" s="83" t="s">
        <v>504</v>
      </c>
      <c r="E4067" s="84">
        <v>75684</v>
      </c>
      <c r="F4067" s="85">
        <v>24.908000000000001</v>
      </c>
      <c r="G4067" s="84">
        <v>240.6</v>
      </c>
      <c r="H4067" s="86">
        <f t="shared" si="252"/>
        <v>4535639.7952320008</v>
      </c>
      <c r="I4067" s="77">
        <f t="shared" si="253"/>
        <v>75684</v>
      </c>
      <c r="J4067" s="77">
        <f t="shared" si="254"/>
        <v>1885137.0720000002</v>
      </c>
      <c r="K4067" s="77">
        <f t="shared" si="255"/>
        <v>0</v>
      </c>
    </row>
    <row r="4068" spans="1:11" s="77" customFormat="1">
      <c r="A4068" s="82">
        <v>2016</v>
      </c>
      <c r="B4068" s="82">
        <v>6264</v>
      </c>
      <c r="C4068" s="83" t="s">
        <v>503</v>
      </c>
      <c r="D4068" s="83" t="s">
        <v>504</v>
      </c>
      <c r="E4068" s="84">
        <v>97917</v>
      </c>
      <c r="F4068" s="85">
        <v>24.738</v>
      </c>
      <c r="G4068" s="84">
        <v>188.1</v>
      </c>
      <c r="H4068" s="86">
        <f t="shared" si="252"/>
        <v>4556291.2732260004</v>
      </c>
      <c r="I4068" s="77">
        <f t="shared" si="253"/>
        <v>97917</v>
      </c>
      <c r="J4068" s="77">
        <f t="shared" si="254"/>
        <v>2422270.7459999998</v>
      </c>
      <c r="K4068" s="77">
        <f t="shared" si="255"/>
        <v>0</v>
      </c>
    </row>
    <row r="4069" spans="1:11" s="77" customFormat="1">
      <c r="A4069" s="82">
        <v>2016</v>
      </c>
      <c r="B4069" s="82">
        <v>6288</v>
      </c>
      <c r="C4069" s="83" t="s">
        <v>512</v>
      </c>
      <c r="D4069" s="83" t="s">
        <v>504</v>
      </c>
      <c r="E4069" s="84">
        <v>7704</v>
      </c>
      <c r="F4069" s="85">
        <v>14</v>
      </c>
      <c r="G4069" s="84">
        <v>376</v>
      </c>
      <c r="H4069" s="86">
        <f t="shared" si="252"/>
        <v>405538.56</v>
      </c>
      <c r="I4069" s="77">
        <f t="shared" si="253"/>
        <v>7704</v>
      </c>
      <c r="J4069" s="77">
        <f t="shared" si="254"/>
        <v>107856</v>
      </c>
      <c r="K4069" s="77">
        <f t="shared" si="255"/>
        <v>1</v>
      </c>
    </row>
    <row r="4070" spans="1:11" s="77" customFormat="1">
      <c r="A4070" s="82">
        <v>2016</v>
      </c>
      <c r="B4070" s="82">
        <v>6288</v>
      </c>
      <c r="C4070" s="83" t="s">
        <v>515</v>
      </c>
      <c r="D4070" s="83" t="s">
        <v>504</v>
      </c>
      <c r="E4070" s="84">
        <v>5776</v>
      </c>
      <c r="F4070" s="85">
        <v>14</v>
      </c>
      <c r="G4070" s="84">
        <v>185</v>
      </c>
      <c r="H4070" s="86">
        <f t="shared" si="252"/>
        <v>149598.40000000002</v>
      </c>
      <c r="I4070" s="77">
        <f t="shared" si="253"/>
        <v>5776</v>
      </c>
      <c r="J4070" s="77">
        <f t="shared" si="254"/>
        <v>80864</v>
      </c>
      <c r="K4070" s="77">
        <f t="shared" si="255"/>
        <v>0</v>
      </c>
    </row>
    <row r="4071" spans="1:11" s="77" customFormat="1">
      <c r="A4071" s="82">
        <v>2016</v>
      </c>
      <c r="B4071" s="82">
        <v>6469</v>
      </c>
      <c r="C4071" s="83" t="s">
        <v>512</v>
      </c>
      <c r="D4071" s="83" t="s">
        <v>504</v>
      </c>
      <c r="E4071" s="84">
        <v>375954</v>
      </c>
      <c r="F4071" s="85">
        <v>13.234</v>
      </c>
      <c r="G4071" s="84">
        <v>117.9</v>
      </c>
      <c r="H4071" s="86">
        <f t="shared" si="252"/>
        <v>5865967.4032439999</v>
      </c>
      <c r="I4071" s="77">
        <f t="shared" si="253"/>
        <v>375954</v>
      </c>
      <c r="J4071" s="77">
        <f t="shared" si="254"/>
        <v>4975375.2359999996</v>
      </c>
      <c r="K4071" s="77">
        <f t="shared" si="255"/>
        <v>1</v>
      </c>
    </row>
    <row r="4072" spans="1:11" s="77" customFormat="1">
      <c r="A4072" s="82">
        <v>2016</v>
      </c>
      <c r="B4072" s="82">
        <v>6481</v>
      </c>
      <c r="C4072" s="83" t="s">
        <v>503</v>
      </c>
      <c r="D4072" s="83" t="s">
        <v>504</v>
      </c>
      <c r="E4072" s="84">
        <v>88134</v>
      </c>
      <c r="F4072" s="85">
        <v>23.141999999999999</v>
      </c>
      <c r="G4072" s="84">
        <v>221.1</v>
      </c>
      <c r="H4072" s="86">
        <f t="shared" si="252"/>
        <v>4509549.0289079994</v>
      </c>
      <c r="I4072" s="77">
        <f t="shared" si="253"/>
        <v>88134</v>
      </c>
      <c r="J4072" s="77">
        <f t="shared" si="254"/>
        <v>2039597.0279999999</v>
      </c>
      <c r="K4072" s="77">
        <f t="shared" si="255"/>
        <v>0</v>
      </c>
    </row>
    <row r="4073" spans="1:11" s="77" customFormat="1">
      <c r="A4073" s="82">
        <v>2016</v>
      </c>
      <c r="B4073" s="82">
        <v>6481</v>
      </c>
      <c r="C4073" s="83" t="s">
        <v>503</v>
      </c>
      <c r="D4073" s="83" t="s">
        <v>504</v>
      </c>
      <c r="E4073" s="84">
        <v>48858</v>
      </c>
      <c r="F4073" s="85">
        <v>22.751999999999999</v>
      </c>
      <c r="G4073" s="84">
        <v>204.9</v>
      </c>
      <c r="H4073" s="86">
        <f t="shared" si="252"/>
        <v>2277703.6755839996</v>
      </c>
      <c r="I4073" s="77">
        <f t="shared" si="253"/>
        <v>48858</v>
      </c>
      <c r="J4073" s="77">
        <f t="shared" si="254"/>
        <v>1111617.216</v>
      </c>
      <c r="K4073" s="77">
        <f t="shared" si="255"/>
        <v>0</v>
      </c>
    </row>
    <row r="4074" spans="1:11" s="77" customFormat="1">
      <c r="A4074" s="82">
        <v>2016</v>
      </c>
      <c r="B4074" s="82">
        <v>6481</v>
      </c>
      <c r="C4074" s="83" t="s">
        <v>503</v>
      </c>
      <c r="D4074" s="83" t="s">
        <v>504</v>
      </c>
      <c r="E4074" s="84">
        <v>36367</v>
      </c>
      <c r="F4074" s="85">
        <v>22.373999999999999</v>
      </c>
      <c r="G4074" s="84">
        <v>213.7</v>
      </c>
      <c r="H4074" s="86">
        <f t="shared" si="252"/>
        <v>1738824.0263459999</v>
      </c>
      <c r="I4074" s="77">
        <f t="shared" si="253"/>
        <v>36367</v>
      </c>
      <c r="J4074" s="77">
        <f t="shared" si="254"/>
        <v>813675.25799999991</v>
      </c>
      <c r="K4074" s="77">
        <f t="shared" si="255"/>
        <v>0</v>
      </c>
    </row>
    <row r="4075" spans="1:11" s="77" customFormat="1">
      <c r="A4075" s="82">
        <v>2016</v>
      </c>
      <c r="B4075" s="82">
        <v>6481</v>
      </c>
      <c r="C4075" s="83" t="s">
        <v>503</v>
      </c>
      <c r="D4075" s="83" t="s">
        <v>504</v>
      </c>
      <c r="E4075" s="84">
        <v>70440</v>
      </c>
      <c r="F4075" s="85">
        <v>22.183</v>
      </c>
      <c r="G4075" s="84">
        <v>217.5</v>
      </c>
      <c r="H4075" s="86">
        <f t="shared" si="252"/>
        <v>3398590.8810000001</v>
      </c>
      <c r="I4075" s="77">
        <f t="shared" si="253"/>
        <v>70440</v>
      </c>
      <c r="J4075" s="77">
        <f t="shared" si="254"/>
        <v>1562570.52</v>
      </c>
      <c r="K4075" s="77">
        <f t="shared" si="255"/>
        <v>0</v>
      </c>
    </row>
    <row r="4076" spans="1:11" s="77" customFormat="1">
      <c r="A4076" s="82">
        <v>2016</v>
      </c>
      <c r="B4076" s="82">
        <v>6481</v>
      </c>
      <c r="C4076" s="83" t="s">
        <v>503</v>
      </c>
      <c r="D4076" s="83" t="s">
        <v>504</v>
      </c>
      <c r="E4076" s="84">
        <v>158089</v>
      </c>
      <c r="F4076" s="85">
        <v>21.356999999999999</v>
      </c>
      <c r="G4076" s="84">
        <v>219.6</v>
      </c>
      <c r="H4076" s="86">
        <f t="shared" si="252"/>
        <v>7414369.6735079987</v>
      </c>
      <c r="I4076" s="77">
        <f t="shared" si="253"/>
        <v>158089</v>
      </c>
      <c r="J4076" s="77">
        <f t="shared" si="254"/>
        <v>3376306.773</v>
      </c>
      <c r="K4076" s="77">
        <f t="shared" si="255"/>
        <v>0</v>
      </c>
    </row>
    <row r="4077" spans="1:11" s="77" customFormat="1">
      <c r="A4077" s="82">
        <v>2016</v>
      </c>
      <c r="B4077" s="82">
        <v>6481</v>
      </c>
      <c r="C4077" s="83" t="s">
        <v>513</v>
      </c>
      <c r="D4077" s="83" t="s">
        <v>504</v>
      </c>
      <c r="E4077" s="84">
        <v>68930</v>
      </c>
      <c r="F4077" s="85">
        <v>19.603000000000002</v>
      </c>
      <c r="G4077" s="84">
        <v>213.9</v>
      </c>
      <c r="H4077" s="86">
        <f t="shared" si="252"/>
        <v>2890291.2158100004</v>
      </c>
      <c r="I4077" s="77">
        <f t="shared" si="253"/>
        <v>68930</v>
      </c>
      <c r="J4077" s="77">
        <f t="shared" si="254"/>
        <v>1351234.79</v>
      </c>
      <c r="K4077" s="77">
        <f t="shared" si="255"/>
        <v>0</v>
      </c>
    </row>
    <row r="4078" spans="1:11" s="77" customFormat="1">
      <c r="A4078" s="82">
        <v>2016</v>
      </c>
      <c r="B4078" s="82">
        <v>6639</v>
      </c>
      <c r="C4078" s="83" t="s">
        <v>503</v>
      </c>
      <c r="D4078" s="83" t="s">
        <v>504</v>
      </c>
      <c r="E4078" s="84">
        <v>51193</v>
      </c>
      <c r="F4078" s="85">
        <v>22.99</v>
      </c>
      <c r="G4078" s="84">
        <v>123.9</v>
      </c>
      <c r="H4078" s="86">
        <f t="shared" si="252"/>
        <v>1458212.6397299999</v>
      </c>
      <c r="I4078" s="77">
        <f t="shared" si="253"/>
        <v>51193</v>
      </c>
      <c r="J4078" s="77">
        <f t="shared" si="254"/>
        <v>1176927.0699999998</v>
      </c>
      <c r="K4078" s="77">
        <f t="shared" si="255"/>
        <v>0</v>
      </c>
    </row>
    <row r="4079" spans="1:11" s="77" customFormat="1">
      <c r="A4079" s="82">
        <v>2016</v>
      </c>
      <c r="B4079" s="82">
        <v>6639</v>
      </c>
      <c r="C4079" s="83" t="s">
        <v>503</v>
      </c>
      <c r="D4079" s="83" t="s">
        <v>504</v>
      </c>
      <c r="E4079" s="84">
        <v>33832</v>
      </c>
      <c r="F4079" s="85">
        <v>22.15</v>
      </c>
      <c r="G4079" s="84">
        <v>403.5</v>
      </c>
      <c r="H4079" s="86">
        <f t="shared" si="252"/>
        <v>3023743.4579999996</v>
      </c>
      <c r="I4079" s="77">
        <f t="shared" si="253"/>
        <v>33832</v>
      </c>
      <c r="J4079" s="77">
        <f t="shared" si="254"/>
        <v>749378.79999999993</v>
      </c>
      <c r="K4079" s="77">
        <f t="shared" si="255"/>
        <v>0</v>
      </c>
    </row>
    <row r="4080" spans="1:11" s="77" customFormat="1">
      <c r="A4080" s="82">
        <v>2016</v>
      </c>
      <c r="B4080" s="82">
        <v>6641</v>
      </c>
      <c r="C4080" s="83" t="s">
        <v>513</v>
      </c>
      <c r="D4080" s="83" t="s">
        <v>504</v>
      </c>
      <c r="E4080" s="84">
        <v>115381</v>
      </c>
      <c r="F4080" s="85">
        <v>17.88</v>
      </c>
      <c r="G4080" s="84">
        <v>211.9</v>
      </c>
      <c r="H4080" s="86">
        <f t="shared" si="252"/>
        <v>4371523.0213200003</v>
      </c>
      <c r="I4080" s="77">
        <f t="shared" si="253"/>
        <v>115381</v>
      </c>
      <c r="J4080" s="77">
        <f t="shared" si="254"/>
        <v>2063012.2799999998</v>
      </c>
      <c r="K4080" s="77">
        <f t="shared" si="255"/>
        <v>0</v>
      </c>
    </row>
    <row r="4081" spans="1:11" s="77" customFormat="1">
      <c r="A4081" s="82">
        <v>2016</v>
      </c>
      <c r="B4081" s="82">
        <v>6641</v>
      </c>
      <c r="C4081" s="83" t="s">
        <v>513</v>
      </c>
      <c r="D4081" s="83" t="s">
        <v>504</v>
      </c>
      <c r="E4081" s="84">
        <v>82135</v>
      </c>
      <c r="F4081" s="85">
        <v>17.54</v>
      </c>
      <c r="G4081" s="84">
        <v>182.1</v>
      </c>
      <c r="H4081" s="86">
        <f t="shared" si="252"/>
        <v>2623419.8259000001</v>
      </c>
      <c r="I4081" s="77">
        <f t="shared" si="253"/>
        <v>82135</v>
      </c>
      <c r="J4081" s="77">
        <f t="shared" si="254"/>
        <v>1440647.9</v>
      </c>
      <c r="K4081" s="77">
        <f t="shared" si="255"/>
        <v>0</v>
      </c>
    </row>
    <row r="4082" spans="1:11" s="77" customFormat="1">
      <c r="A4082" s="82">
        <v>2016</v>
      </c>
      <c r="B4082" s="82">
        <v>6641</v>
      </c>
      <c r="C4082" s="83" t="s">
        <v>513</v>
      </c>
      <c r="D4082" s="83" t="s">
        <v>504</v>
      </c>
      <c r="E4082" s="84">
        <v>130626</v>
      </c>
      <c r="F4082" s="85">
        <v>16.850000000000001</v>
      </c>
      <c r="G4082" s="84">
        <v>239.5</v>
      </c>
      <c r="H4082" s="86">
        <f t="shared" si="252"/>
        <v>5271510.1995000001</v>
      </c>
      <c r="I4082" s="77">
        <f t="shared" si="253"/>
        <v>130626</v>
      </c>
      <c r="J4082" s="77">
        <f t="shared" si="254"/>
        <v>2201048.1</v>
      </c>
      <c r="K4082" s="77">
        <f t="shared" si="255"/>
        <v>0</v>
      </c>
    </row>
    <row r="4083" spans="1:11" s="77" customFormat="1">
      <c r="A4083" s="82">
        <v>2016</v>
      </c>
      <c r="B4083" s="82">
        <v>6641</v>
      </c>
      <c r="C4083" s="83" t="s">
        <v>513</v>
      </c>
      <c r="D4083" s="83" t="s">
        <v>504</v>
      </c>
      <c r="E4083" s="84">
        <v>130063</v>
      </c>
      <c r="F4083" s="85">
        <v>16.829999999999998</v>
      </c>
      <c r="G4083" s="84">
        <v>176</v>
      </c>
      <c r="H4083" s="86">
        <f t="shared" si="252"/>
        <v>3852570.1103999997</v>
      </c>
      <c r="I4083" s="77">
        <f t="shared" si="253"/>
        <v>130063</v>
      </c>
      <c r="J4083" s="77">
        <f t="shared" si="254"/>
        <v>2188960.2899999996</v>
      </c>
      <c r="K4083" s="77">
        <f t="shared" si="255"/>
        <v>0</v>
      </c>
    </row>
    <row r="4084" spans="1:11" s="77" customFormat="1">
      <c r="A4084" s="82">
        <v>2016</v>
      </c>
      <c r="B4084" s="82">
        <v>6648</v>
      </c>
      <c r="C4084" s="83" t="s">
        <v>512</v>
      </c>
      <c r="D4084" s="83" t="s">
        <v>504</v>
      </c>
      <c r="E4084" s="84">
        <v>440183</v>
      </c>
      <c r="F4084" s="85">
        <v>12.54</v>
      </c>
      <c r="G4084" s="84" t="s">
        <v>514</v>
      </c>
      <c r="H4084" s="86" t="str">
        <f t="shared" si="252"/>
        <v/>
      </c>
      <c r="I4084" s="77" t="str">
        <f t="shared" si="253"/>
        <v/>
      </c>
      <c r="J4084" s="77" t="str">
        <f t="shared" si="254"/>
        <v/>
      </c>
      <c r="K4084" s="77">
        <f t="shared" si="255"/>
        <v>1</v>
      </c>
    </row>
    <row r="4085" spans="1:11" s="77" customFormat="1">
      <c r="A4085" s="82">
        <v>2016</v>
      </c>
      <c r="B4085" s="82">
        <v>6664</v>
      </c>
      <c r="C4085" s="83" t="s">
        <v>513</v>
      </c>
      <c r="D4085" s="83" t="s">
        <v>504</v>
      </c>
      <c r="E4085" s="84">
        <v>32994</v>
      </c>
      <c r="F4085" s="85">
        <v>17.57</v>
      </c>
      <c r="G4085" s="84">
        <v>187.7</v>
      </c>
      <c r="H4085" s="86">
        <f t="shared" si="252"/>
        <v>1088105.4966599999</v>
      </c>
      <c r="I4085" s="77">
        <f t="shared" si="253"/>
        <v>32994</v>
      </c>
      <c r="J4085" s="77">
        <f t="shared" si="254"/>
        <v>579704.57999999996</v>
      </c>
      <c r="K4085" s="77">
        <f t="shared" si="255"/>
        <v>0</v>
      </c>
    </row>
    <row r="4086" spans="1:11" s="77" customFormat="1">
      <c r="A4086" s="82">
        <v>2016</v>
      </c>
      <c r="B4086" s="82">
        <v>6664</v>
      </c>
      <c r="C4086" s="83" t="s">
        <v>513</v>
      </c>
      <c r="D4086" s="83" t="s">
        <v>504</v>
      </c>
      <c r="E4086" s="84">
        <v>16528</v>
      </c>
      <c r="F4086" s="85">
        <v>17.5</v>
      </c>
      <c r="G4086" s="84">
        <v>189</v>
      </c>
      <c r="H4086" s="86">
        <f t="shared" si="252"/>
        <v>546663.6</v>
      </c>
      <c r="I4086" s="77">
        <f t="shared" si="253"/>
        <v>16528</v>
      </c>
      <c r="J4086" s="77">
        <f t="shared" si="254"/>
        <v>289240</v>
      </c>
      <c r="K4086" s="77">
        <f t="shared" si="255"/>
        <v>0</v>
      </c>
    </row>
    <row r="4087" spans="1:11" s="77" customFormat="1">
      <c r="A4087" s="82">
        <v>2016</v>
      </c>
      <c r="B4087" s="82">
        <v>6664</v>
      </c>
      <c r="C4087" s="83" t="s">
        <v>513</v>
      </c>
      <c r="D4087" s="83" t="s">
        <v>504</v>
      </c>
      <c r="E4087" s="84">
        <v>65419</v>
      </c>
      <c r="F4087" s="85">
        <v>18.02</v>
      </c>
      <c r="G4087" s="84">
        <v>175</v>
      </c>
      <c r="H4087" s="86">
        <f t="shared" si="252"/>
        <v>2062988.165</v>
      </c>
      <c r="I4087" s="77">
        <f t="shared" si="253"/>
        <v>65419</v>
      </c>
      <c r="J4087" s="77">
        <f t="shared" si="254"/>
        <v>1178850.3799999999</v>
      </c>
      <c r="K4087" s="77">
        <f t="shared" si="255"/>
        <v>0</v>
      </c>
    </row>
    <row r="4088" spans="1:11" s="77" customFormat="1">
      <c r="A4088" s="82">
        <v>2016</v>
      </c>
      <c r="B4088" s="82">
        <v>6664</v>
      </c>
      <c r="C4088" s="83" t="s">
        <v>513</v>
      </c>
      <c r="D4088" s="83" t="s">
        <v>504</v>
      </c>
      <c r="E4088" s="84">
        <v>32875</v>
      </c>
      <c r="F4088" s="85">
        <v>17.39</v>
      </c>
      <c r="G4088" s="84">
        <v>178.7</v>
      </c>
      <c r="H4088" s="86">
        <f t="shared" si="252"/>
        <v>1021621.19875</v>
      </c>
      <c r="I4088" s="77">
        <f t="shared" si="253"/>
        <v>32875</v>
      </c>
      <c r="J4088" s="77">
        <f t="shared" si="254"/>
        <v>571696.25</v>
      </c>
      <c r="K4088" s="77">
        <f t="shared" si="255"/>
        <v>0</v>
      </c>
    </row>
    <row r="4089" spans="1:11" s="77" customFormat="1">
      <c r="A4089" s="82">
        <v>2016</v>
      </c>
      <c r="B4089" s="82">
        <v>6664</v>
      </c>
      <c r="C4089" s="83" t="s">
        <v>513</v>
      </c>
      <c r="D4089" s="83" t="s">
        <v>504</v>
      </c>
      <c r="E4089" s="84">
        <v>16462</v>
      </c>
      <c r="F4089" s="85">
        <v>17.98</v>
      </c>
      <c r="G4089" s="84">
        <v>175.3</v>
      </c>
      <c r="H4089" s="86">
        <f t="shared" si="252"/>
        <v>518864.79028000007</v>
      </c>
      <c r="I4089" s="77">
        <f t="shared" si="253"/>
        <v>16462</v>
      </c>
      <c r="J4089" s="77">
        <f t="shared" si="254"/>
        <v>295986.76</v>
      </c>
      <c r="K4089" s="77">
        <f t="shared" si="255"/>
        <v>0</v>
      </c>
    </row>
    <row r="4090" spans="1:11" s="77" customFormat="1">
      <c r="A4090" s="82">
        <v>2016</v>
      </c>
      <c r="B4090" s="82">
        <v>6664</v>
      </c>
      <c r="C4090" s="83" t="s">
        <v>513</v>
      </c>
      <c r="D4090" s="83" t="s">
        <v>504</v>
      </c>
      <c r="E4090" s="84">
        <v>16433</v>
      </c>
      <c r="F4090" s="85">
        <v>17.75</v>
      </c>
      <c r="G4090" s="84">
        <v>175.4</v>
      </c>
      <c r="H4090" s="86">
        <f t="shared" si="252"/>
        <v>511616.80550000002</v>
      </c>
      <c r="I4090" s="77">
        <f t="shared" si="253"/>
        <v>16433</v>
      </c>
      <c r="J4090" s="77">
        <f t="shared" si="254"/>
        <v>291685.75</v>
      </c>
      <c r="K4090" s="77">
        <f t="shared" si="255"/>
        <v>0</v>
      </c>
    </row>
    <row r="4091" spans="1:11" s="77" customFormat="1">
      <c r="A4091" s="82">
        <v>2016</v>
      </c>
      <c r="B4091" s="82">
        <v>6664</v>
      </c>
      <c r="C4091" s="83" t="s">
        <v>513</v>
      </c>
      <c r="D4091" s="83" t="s">
        <v>504</v>
      </c>
      <c r="E4091" s="84">
        <v>32908</v>
      </c>
      <c r="F4091" s="85">
        <v>17.190000000000001</v>
      </c>
      <c r="G4091" s="84">
        <v>173</v>
      </c>
      <c r="H4091" s="86">
        <f t="shared" si="252"/>
        <v>978641.13959999999</v>
      </c>
      <c r="I4091" s="77">
        <f t="shared" si="253"/>
        <v>32908</v>
      </c>
      <c r="J4091" s="77">
        <f t="shared" si="254"/>
        <v>565688.52</v>
      </c>
      <c r="K4091" s="77">
        <f t="shared" si="255"/>
        <v>0</v>
      </c>
    </row>
    <row r="4092" spans="1:11" s="77" customFormat="1">
      <c r="A4092" s="82">
        <v>2016</v>
      </c>
      <c r="B4092" s="82">
        <v>6664</v>
      </c>
      <c r="C4092" s="83" t="s">
        <v>513</v>
      </c>
      <c r="D4092" s="83" t="s">
        <v>504</v>
      </c>
      <c r="E4092" s="84">
        <v>16457</v>
      </c>
      <c r="F4092" s="85">
        <v>17.829999999999998</v>
      </c>
      <c r="G4092" s="84">
        <v>160.30000000000001</v>
      </c>
      <c r="H4092" s="86">
        <f t="shared" si="252"/>
        <v>470365.58093000005</v>
      </c>
      <c r="I4092" s="77">
        <f t="shared" si="253"/>
        <v>16457</v>
      </c>
      <c r="J4092" s="77">
        <f t="shared" si="254"/>
        <v>293428.31</v>
      </c>
      <c r="K4092" s="77">
        <f t="shared" si="255"/>
        <v>0</v>
      </c>
    </row>
    <row r="4093" spans="1:11" s="77" customFormat="1">
      <c r="A4093" s="82">
        <v>2016</v>
      </c>
      <c r="B4093" s="82">
        <v>6705</v>
      </c>
      <c r="C4093" s="83" t="s">
        <v>503</v>
      </c>
      <c r="D4093" s="83" t="s">
        <v>504</v>
      </c>
      <c r="E4093" s="84">
        <v>87762</v>
      </c>
      <c r="F4093" s="85">
        <v>22.73</v>
      </c>
      <c r="G4093" s="84" t="s">
        <v>514</v>
      </c>
      <c r="H4093" s="86" t="str">
        <f t="shared" si="252"/>
        <v/>
      </c>
      <c r="I4093" s="77" t="str">
        <f t="shared" si="253"/>
        <v/>
      </c>
      <c r="J4093" s="77" t="str">
        <f t="shared" si="254"/>
        <v/>
      </c>
      <c r="K4093" s="77">
        <f t="shared" si="255"/>
        <v>0</v>
      </c>
    </row>
    <row r="4094" spans="1:11" s="77" customFormat="1">
      <c r="A4094" s="82">
        <v>2016</v>
      </c>
      <c r="B4094" s="82">
        <v>6705</v>
      </c>
      <c r="C4094" s="83" t="s">
        <v>503</v>
      </c>
      <c r="D4094" s="83" t="s">
        <v>504</v>
      </c>
      <c r="E4094" s="84">
        <v>31821</v>
      </c>
      <c r="F4094" s="85">
        <v>23.28</v>
      </c>
      <c r="G4094" s="84" t="s">
        <v>514</v>
      </c>
      <c r="H4094" s="86" t="str">
        <f t="shared" si="252"/>
        <v/>
      </c>
      <c r="I4094" s="77" t="str">
        <f t="shared" si="253"/>
        <v/>
      </c>
      <c r="J4094" s="77" t="str">
        <f t="shared" si="254"/>
        <v/>
      </c>
      <c r="K4094" s="77">
        <f t="shared" si="255"/>
        <v>0</v>
      </c>
    </row>
    <row r="4095" spans="1:11" s="77" customFormat="1">
      <c r="A4095" s="82">
        <v>2016</v>
      </c>
      <c r="B4095" s="82">
        <v>6761</v>
      </c>
      <c r="C4095" s="83" t="s">
        <v>513</v>
      </c>
      <c r="D4095" s="83" t="s">
        <v>504</v>
      </c>
      <c r="E4095" s="84">
        <v>87869</v>
      </c>
      <c r="F4095" s="85">
        <v>17.710999999999999</v>
      </c>
      <c r="G4095" s="84">
        <v>131.6</v>
      </c>
      <c r="H4095" s="86">
        <f t="shared" si="252"/>
        <v>2048022.1824439995</v>
      </c>
      <c r="I4095" s="77">
        <f t="shared" si="253"/>
        <v>87869</v>
      </c>
      <c r="J4095" s="77">
        <f t="shared" si="254"/>
        <v>1556247.8589999999</v>
      </c>
      <c r="K4095" s="77">
        <f t="shared" si="255"/>
        <v>0</v>
      </c>
    </row>
    <row r="4096" spans="1:11" s="77" customFormat="1">
      <c r="A4096" s="82">
        <v>2016</v>
      </c>
      <c r="B4096" s="82">
        <v>6768</v>
      </c>
      <c r="C4096" s="83" t="s">
        <v>513</v>
      </c>
      <c r="D4096" s="83" t="s">
        <v>504</v>
      </c>
      <c r="E4096" s="84">
        <v>63682</v>
      </c>
      <c r="F4096" s="85">
        <v>17.795999999999999</v>
      </c>
      <c r="G4096" s="84">
        <v>177.7</v>
      </c>
      <c r="H4096" s="86">
        <f t="shared" si="252"/>
        <v>2013847.2175439999</v>
      </c>
      <c r="I4096" s="77">
        <f t="shared" si="253"/>
        <v>63682</v>
      </c>
      <c r="J4096" s="77">
        <f t="shared" si="254"/>
        <v>1133284.872</v>
      </c>
      <c r="K4096" s="77">
        <f t="shared" si="255"/>
        <v>0</v>
      </c>
    </row>
    <row r="4097" spans="1:11" s="77" customFormat="1">
      <c r="A4097" s="82">
        <v>2016</v>
      </c>
      <c r="B4097" s="82">
        <v>6772</v>
      </c>
      <c r="C4097" s="83" t="s">
        <v>513</v>
      </c>
      <c r="D4097" s="83" t="s">
        <v>504</v>
      </c>
      <c r="E4097" s="84">
        <v>33014</v>
      </c>
      <c r="F4097" s="85">
        <v>16.824000000000002</v>
      </c>
      <c r="G4097" s="84">
        <v>204.6</v>
      </c>
      <c r="H4097" s="86">
        <f t="shared" si="252"/>
        <v>1136404.738656</v>
      </c>
      <c r="I4097" s="77">
        <f t="shared" si="253"/>
        <v>33014</v>
      </c>
      <c r="J4097" s="77">
        <f t="shared" si="254"/>
        <v>555427.53600000008</v>
      </c>
      <c r="K4097" s="77">
        <f t="shared" si="255"/>
        <v>0</v>
      </c>
    </row>
    <row r="4098" spans="1:11" s="77" customFormat="1">
      <c r="A4098" s="82">
        <v>2016</v>
      </c>
      <c r="B4098" s="82">
        <v>6823</v>
      </c>
      <c r="C4098" s="83" t="s">
        <v>503</v>
      </c>
      <c r="D4098" s="83" t="s">
        <v>504</v>
      </c>
      <c r="E4098" s="84">
        <v>21812</v>
      </c>
      <c r="F4098" s="85">
        <v>22.99</v>
      </c>
      <c r="G4098" s="84">
        <v>256.89999999999998</v>
      </c>
      <c r="H4098" s="86">
        <f t="shared" si="252"/>
        <v>1288245.2937199997</v>
      </c>
      <c r="I4098" s="77">
        <f t="shared" si="253"/>
        <v>21812</v>
      </c>
      <c r="J4098" s="77">
        <f t="shared" si="254"/>
        <v>501457.87999999995</v>
      </c>
      <c r="K4098" s="77">
        <f t="shared" si="255"/>
        <v>0</v>
      </c>
    </row>
    <row r="4099" spans="1:11" s="77" customFormat="1">
      <c r="A4099" s="82">
        <v>2016</v>
      </c>
      <c r="B4099" s="82">
        <v>6823</v>
      </c>
      <c r="C4099" s="83" t="s">
        <v>503</v>
      </c>
      <c r="D4099" s="83" t="s">
        <v>504</v>
      </c>
      <c r="E4099" s="84">
        <v>36469</v>
      </c>
      <c r="F4099" s="85">
        <v>22.66</v>
      </c>
      <c r="G4099" s="84">
        <v>214.5</v>
      </c>
      <c r="H4099" s="86">
        <f t="shared" si="252"/>
        <v>1772601.2733</v>
      </c>
      <c r="I4099" s="77">
        <f t="shared" si="253"/>
        <v>36469</v>
      </c>
      <c r="J4099" s="77">
        <f t="shared" si="254"/>
        <v>826387.54</v>
      </c>
      <c r="K4099" s="77">
        <f t="shared" si="255"/>
        <v>0</v>
      </c>
    </row>
    <row r="4100" spans="1:11" s="77" customFormat="1">
      <c r="A4100" s="82">
        <v>2016</v>
      </c>
      <c r="B4100" s="82">
        <v>6823</v>
      </c>
      <c r="C4100" s="83" t="s">
        <v>503</v>
      </c>
      <c r="D4100" s="83" t="s">
        <v>504</v>
      </c>
      <c r="E4100" s="84">
        <v>18685</v>
      </c>
      <c r="F4100" s="85">
        <v>22.14</v>
      </c>
      <c r="G4100" s="84">
        <v>178.4</v>
      </c>
      <c r="H4100" s="86">
        <f t="shared" si="252"/>
        <v>738015.64560000005</v>
      </c>
      <c r="I4100" s="77">
        <f t="shared" si="253"/>
        <v>18685</v>
      </c>
      <c r="J4100" s="77">
        <f t="shared" si="254"/>
        <v>413685.9</v>
      </c>
      <c r="K4100" s="77">
        <f t="shared" si="255"/>
        <v>0</v>
      </c>
    </row>
    <row r="4101" spans="1:11" s="77" customFormat="1">
      <c r="A4101" s="82">
        <v>2016</v>
      </c>
      <c r="B4101" s="82">
        <v>6823</v>
      </c>
      <c r="C4101" s="83" t="s">
        <v>503</v>
      </c>
      <c r="D4101" s="83" t="s">
        <v>504</v>
      </c>
      <c r="E4101" s="84">
        <v>46117</v>
      </c>
      <c r="F4101" s="85">
        <v>23.65</v>
      </c>
      <c r="G4101" s="84">
        <v>215.7</v>
      </c>
      <c r="H4101" s="86">
        <f t="shared" si="252"/>
        <v>2352568.8268499998</v>
      </c>
      <c r="I4101" s="77">
        <f t="shared" si="253"/>
        <v>46117</v>
      </c>
      <c r="J4101" s="77">
        <f t="shared" si="254"/>
        <v>1090667.05</v>
      </c>
      <c r="K4101" s="77">
        <f t="shared" si="255"/>
        <v>0</v>
      </c>
    </row>
    <row r="4102" spans="1:11" s="77" customFormat="1">
      <c r="A4102" s="82">
        <v>2016</v>
      </c>
      <c r="B4102" s="82">
        <v>7030</v>
      </c>
      <c r="C4102" s="83" t="s">
        <v>512</v>
      </c>
      <c r="D4102" s="83" t="s">
        <v>504</v>
      </c>
      <c r="E4102" s="84">
        <v>200626</v>
      </c>
      <c r="F4102" s="85">
        <v>13.407999999999999</v>
      </c>
      <c r="G4102" s="84" t="s">
        <v>514</v>
      </c>
      <c r="H4102" s="86" t="str">
        <f t="shared" si="252"/>
        <v/>
      </c>
      <c r="I4102" s="77" t="str">
        <f t="shared" si="253"/>
        <v/>
      </c>
      <c r="J4102" s="77" t="str">
        <f t="shared" si="254"/>
        <v/>
      </c>
      <c r="K4102" s="77">
        <f t="shared" si="255"/>
        <v>1</v>
      </c>
    </row>
    <row r="4103" spans="1:11" s="77" customFormat="1">
      <c r="A4103" s="82">
        <v>2016</v>
      </c>
      <c r="B4103" s="82">
        <v>7210</v>
      </c>
      <c r="C4103" s="83" t="s">
        <v>503</v>
      </c>
      <c r="D4103" s="83" t="s">
        <v>504</v>
      </c>
      <c r="E4103" s="84">
        <v>12315</v>
      </c>
      <c r="F4103" s="85">
        <v>25.07</v>
      </c>
      <c r="G4103" s="84">
        <v>261.8</v>
      </c>
      <c r="H4103" s="86">
        <f t="shared" ref="H4103:H4166" si="256">IF(I4103="","",G4103/100*F4103*E4103)</f>
        <v>808273.59690000012</v>
      </c>
      <c r="I4103" s="77">
        <f t="shared" ref="I4103:I4166" si="257">IF(OR(G4103=".",F4103=".",E4103="."),"",E4103)</f>
        <v>12315</v>
      </c>
      <c r="J4103" s="77">
        <f t="shared" ref="J4103:J4166" si="258">IF(I4103="","",F4103*I4103)</f>
        <v>308737.05</v>
      </c>
      <c r="K4103" s="77">
        <f t="shared" ref="K4103:K4166" si="259">IF(C4103="LIG",1,0)</f>
        <v>0</v>
      </c>
    </row>
    <row r="4104" spans="1:11" s="77" customFormat="1">
      <c r="A4104" s="82">
        <v>2016</v>
      </c>
      <c r="B4104" s="82">
        <v>7213</v>
      </c>
      <c r="C4104" s="83" t="s">
        <v>503</v>
      </c>
      <c r="D4104" s="83" t="s">
        <v>504</v>
      </c>
      <c r="E4104" s="84">
        <v>47954</v>
      </c>
      <c r="F4104" s="85">
        <v>24.201000000000001</v>
      </c>
      <c r="G4104" s="84">
        <v>320.89999999999998</v>
      </c>
      <c r="H4104" s="86">
        <f t="shared" si="256"/>
        <v>3724156.0255859997</v>
      </c>
      <c r="I4104" s="77">
        <f t="shared" si="257"/>
        <v>47954</v>
      </c>
      <c r="J4104" s="77">
        <f t="shared" si="258"/>
        <v>1160534.754</v>
      </c>
      <c r="K4104" s="77">
        <f t="shared" si="259"/>
        <v>0</v>
      </c>
    </row>
    <row r="4105" spans="1:11" s="77" customFormat="1">
      <c r="A4105" s="82">
        <v>2016</v>
      </c>
      <c r="B4105" s="82">
        <v>7213</v>
      </c>
      <c r="C4105" s="83" t="s">
        <v>503</v>
      </c>
      <c r="D4105" s="83" t="s">
        <v>504</v>
      </c>
      <c r="E4105" s="84">
        <v>24037</v>
      </c>
      <c r="F4105" s="85">
        <v>25.329000000000001</v>
      </c>
      <c r="G4105" s="84">
        <v>334.3</v>
      </c>
      <c r="H4105" s="86">
        <f t="shared" si="256"/>
        <v>2035329.297339</v>
      </c>
      <c r="I4105" s="77">
        <f t="shared" si="257"/>
        <v>24037</v>
      </c>
      <c r="J4105" s="77">
        <f t="shared" si="258"/>
        <v>608833.17300000007</v>
      </c>
      <c r="K4105" s="77">
        <f t="shared" si="259"/>
        <v>0</v>
      </c>
    </row>
    <row r="4106" spans="1:11" s="77" customFormat="1">
      <c r="A4106" s="82">
        <v>2016</v>
      </c>
      <c r="B4106" s="82">
        <v>7213</v>
      </c>
      <c r="C4106" s="83" t="s">
        <v>503</v>
      </c>
      <c r="D4106" s="83" t="s">
        <v>504</v>
      </c>
      <c r="E4106" s="84">
        <v>12095</v>
      </c>
      <c r="F4106" s="85">
        <v>24.8</v>
      </c>
      <c r="G4106" s="84">
        <v>233</v>
      </c>
      <c r="H4106" s="86">
        <f t="shared" si="256"/>
        <v>698897.4800000001</v>
      </c>
      <c r="I4106" s="77">
        <f t="shared" si="257"/>
        <v>12095</v>
      </c>
      <c r="J4106" s="77">
        <f t="shared" si="258"/>
        <v>299956</v>
      </c>
      <c r="K4106" s="77">
        <f t="shared" si="259"/>
        <v>0</v>
      </c>
    </row>
    <row r="4107" spans="1:11" s="77" customFormat="1">
      <c r="A4107" s="82">
        <v>2016</v>
      </c>
      <c r="B4107" s="82">
        <v>7213</v>
      </c>
      <c r="C4107" s="83" t="s">
        <v>503</v>
      </c>
      <c r="D4107" s="83" t="s">
        <v>504</v>
      </c>
      <c r="E4107" s="84">
        <v>11416</v>
      </c>
      <c r="F4107" s="85">
        <v>24.684000000000001</v>
      </c>
      <c r="G4107" s="84">
        <v>295.8</v>
      </c>
      <c r="H4107" s="86">
        <f t="shared" si="256"/>
        <v>833542.34515200008</v>
      </c>
      <c r="I4107" s="77">
        <f t="shared" si="257"/>
        <v>11416</v>
      </c>
      <c r="J4107" s="77">
        <f t="shared" si="258"/>
        <v>281792.54399999999</v>
      </c>
      <c r="K4107" s="77">
        <f t="shared" si="259"/>
        <v>0</v>
      </c>
    </row>
    <row r="4108" spans="1:11" s="77" customFormat="1">
      <c r="A4108" s="82">
        <v>2016</v>
      </c>
      <c r="B4108" s="82">
        <v>7213</v>
      </c>
      <c r="C4108" s="83" t="s">
        <v>503</v>
      </c>
      <c r="D4108" s="83" t="s">
        <v>504</v>
      </c>
      <c r="E4108" s="84">
        <v>12442</v>
      </c>
      <c r="F4108" s="85">
        <v>26.042000000000002</v>
      </c>
      <c r="G4108" s="84">
        <v>242.3</v>
      </c>
      <c r="H4108" s="86">
        <f t="shared" si="256"/>
        <v>785087.28857199999</v>
      </c>
      <c r="I4108" s="77">
        <f t="shared" si="257"/>
        <v>12442</v>
      </c>
      <c r="J4108" s="77">
        <f t="shared" si="258"/>
        <v>324014.56400000001</v>
      </c>
      <c r="K4108" s="77">
        <f t="shared" si="259"/>
        <v>0</v>
      </c>
    </row>
    <row r="4109" spans="1:11" s="77" customFormat="1">
      <c r="A4109" s="82">
        <v>2016</v>
      </c>
      <c r="B4109" s="82">
        <v>7213</v>
      </c>
      <c r="C4109" s="83" t="s">
        <v>503</v>
      </c>
      <c r="D4109" s="83" t="s">
        <v>504</v>
      </c>
      <c r="E4109" s="84">
        <v>21458</v>
      </c>
      <c r="F4109" s="85">
        <v>25.254999999999999</v>
      </c>
      <c r="G4109" s="84">
        <v>328.3</v>
      </c>
      <c r="H4109" s="86">
        <f t="shared" si="256"/>
        <v>1779129.23657</v>
      </c>
      <c r="I4109" s="77">
        <f t="shared" si="257"/>
        <v>21458</v>
      </c>
      <c r="J4109" s="77">
        <f t="shared" si="258"/>
        <v>541921.78999999992</v>
      </c>
      <c r="K4109" s="77">
        <f t="shared" si="259"/>
        <v>0</v>
      </c>
    </row>
    <row r="4110" spans="1:11" s="77" customFormat="1">
      <c r="A4110" s="82">
        <v>2016</v>
      </c>
      <c r="B4110" s="82">
        <v>7213</v>
      </c>
      <c r="C4110" s="83" t="s">
        <v>503</v>
      </c>
      <c r="D4110" s="83" t="s">
        <v>504</v>
      </c>
      <c r="E4110" s="84">
        <v>23743</v>
      </c>
      <c r="F4110" s="85">
        <v>24.637</v>
      </c>
      <c r="G4110" s="84">
        <v>254.9</v>
      </c>
      <c r="H4110" s="86">
        <f t="shared" si="256"/>
        <v>1491053.5857589999</v>
      </c>
      <c r="I4110" s="77">
        <f t="shared" si="257"/>
        <v>23743</v>
      </c>
      <c r="J4110" s="77">
        <f t="shared" si="258"/>
        <v>584956.29099999997</v>
      </c>
      <c r="K4110" s="77">
        <f t="shared" si="259"/>
        <v>0</v>
      </c>
    </row>
    <row r="4111" spans="1:11" s="77" customFormat="1">
      <c r="A4111" s="82">
        <v>2016</v>
      </c>
      <c r="B4111" s="82">
        <v>7213</v>
      </c>
      <c r="C4111" s="83" t="s">
        <v>503</v>
      </c>
      <c r="D4111" s="83" t="s">
        <v>504</v>
      </c>
      <c r="E4111" s="84">
        <v>23436</v>
      </c>
      <c r="F4111" s="85">
        <v>24.08</v>
      </c>
      <c r="G4111" s="84">
        <v>236.7</v>
      </c>
      <c r="H4111" s="86">
        <f t="shared" si="256"/>
        <v>1335790.1289599999</v>
      </c>
      <c r="I4111" s="77">
        <f t="shared" si="257"/>
        <v>23436</v>
      </c>
      <c r="J4111" s="77">
        <f t="shared" si="258"/>
        <v>564338.88</v>
      </c>
      <c r="K4111" s="77">
        <f t="shared" si="259"/>
        <v>0</v>
      </c>
    </row>
    <row r="4112" spans="1:11" s="77" customFormat="1">
      <c r="A4112" s="82">
        <v>2016</v>
      </c>
      <c r="B4112" s="82">
        <v>7242</v>
      </c>
      <c r="C4112" s="83" t="s">
        <v>503</v>
      </c>
      <c r="D4112" s="83" t="s">
        <v>504</v>
      </c>
      <c r="E4112" s="84">
        <v>31509</v>
      </c>
      <c r="F4112" s="85">
        <v>23.058</v>
      </c>
      <c r="G4112" s="84">
        <v>209.7</v>
      </c>
      <c r="H4112" s="86">
        <f t="shared" si="256"/>
        <v>1523542.8926339999</v>
      </c>
      <c r="I4112" s="77">
        <f t="shared" si="257"/>
        <v>31509</v>
      </c>
      <c r="J4112" s="77">
        <f t="shared" si="258"/>
        <v>726534.522</v>
      </c>
      <c r="K4112" s="77">
        <f t="shared" si="259"/>
        <v>0</v>
      </c>
    </row>
    <row r="4113" spans="1:11" s="77" customFormat="1">
      <c r="A4113" s="82">
        <v>2016</v>
      </c>
      <c r="B4113" s="82">
        <v>7343</v>
      </c>
      <c r="C4113" s="83" t="s">
        <v>513</v>
      </c>
      <c r="D4113" s="83" t="s">
        <v>504</v>
      </c>
      <c r="E4113" s="84">
        <v>355</v>
      </c>
      <c r="F4113" s="85">
        <v>18.065999999999999</v>
      </c>
      <c r="G4113" s="84">
        <v>174.7</v>
      </c>
      <c r="H4113" s="86">
        <f t="shared" si="256"/>
        <v>11204.262209999999</v>
      </c>
      <c r="I4113" s="77">
        <f t="shared" si="257"/>
        <v>355</v>
      </c>
      <c r="J4113" s="77">
        <f t="shared" si="258"/>
        <v>6413.4299999999994</v>
      </c>
      <c r="K4113" s="77">
        <f t="shared" si="259"/>
        <v>0</v>
      </c>
    </row>
    <row r="4114" spans="1:11" s="77" customFormat="1">
      <c r="A4114" s="82">
        <v>2016</v>
      </c>
      <c r="B4114" s="82">
        <v>7343</v>
      </c>
      <c r="C4114" s="83" t="s">
        <v>513</v>
      </c>
      <c r="D4114" s="83" t="s">
        <v>504</v>
      </c>
      <c r="E4114" s="84">
        <v>34985</v>
      </c>
      <c r="F4114" s="85">
        <v>17.875</v>
      </c>
      <c r="G4114" s="84">
        <v>175.8</v>
      </c>
      <c r="H4114" s="86">
        <f t="shared" si="256"/>
        <v>1099377.38625</v>
      </c>
      <c r="I4114" s="77">
        <f t="shared" si="257"/>
        <v>34985</v>
      </c>
      <c r="J4114" s="77">
        <f t="shared" si="258"/>
        <v>625356.875</v>
      </c>
      <c r="K4114" s="77">
        <f t="shared" si="259"/>
        <v>0</v>
      </c>
    </row>
    <row r="4115" spans="1:11" s="77" customFormat="1">
      <c r="A4115" s="82">
        <v>2016</v>
      </c>
      <c r="B4115" s="82">
        <v>7343</v>
      </c>
      <c r="C4115" s="83" t="s">
        <v>513</v>
      </c>
      <c r="D4115" s="83" t="s">
        <v>504</v>
      </c>
      <c r="E4115" s="84">
        <v>236</v>
      </c>
      <c r="F4115" s="85">
        <v>18.004000000000001</v>
      </c>
      <c r="G4115" s="84">
        <v>167.9</v>
      </c>
      <c r="H4115" s="86">
        <f t="shared" si="256"/>
        <v>7133.9769760000008</v>
      </c>
      <c r="I4115" s="77">
        <f t="shared" si="257"/>
        <v>236</v>
      </c>
      <c r="J4115" s="77">
        <f t="shared" si="258"/>
        <v>4248.9440000000004</v>
      </c>
      <c r="K4115" s="77">
        <f t="shared" si="259"/>
        <v>0</v>
      </c>
    </row>
    <row r="4116" spans="1:11" s="77" customFormat="1">
      <c r="A4116" s="82">
        <v>2016</v>
      </c>
      <c r="B4116" s="82">
        <v>7343</v>
      </c>
      <c r="C4116" s="83" t="s">
        <v>513</v>
      </c>
      <c r="D4116" s="83" t="s">
        <v>504</v>
      </c>
      <c r="E4116" s="84">
        <v>17735</v>
      </c>
      <c r="F4116" s="85">
        <v>17.384</v>
      </c>
      <c r="G4116" s="84">
        <v>166.9</v>
      </c>
      <c r="H4116" s="86">
        <f t="shared" si="256"/>
        <v>514561.44556000002</v>
      </c>
      <c r="I4116" s="77">
        <f t="shared" si="257"/>
        <v>17735</v>
      </c>
      <c r="J4116" s="77">
        <f t="shared" si="258"/>
        <v>308305.24</v>
      </c>
      <c r="K4116" s="77">
        <f t="shared" si="259"/>
        <v>0</v>
      </c>
    </row>
    <row r="4117" spans="1:11" s="77" customFormat="1">
      <c r="A4117" s="82">
        <v>2016</v>
      </c>
      <c r="B4117" s="82">
        <v>7343</v>
      </c>
      <c r="C4117" s="83" t="s">
        <v>513</v>
      </c>
      <c r="D4117" s="83" t="s">
        <v>504</v>
      </c>
      <c r="E4117" s="84">
        <v>17773</v>
      </c>
      <c r="F4117" s="85">
        <v>17.440000000000001</v>
      </c>
      <c r="G4117" s="84">
        <v>167.8</v>
      </c>
      <c r="H4117" s="86">
        <f t="shared" si="256"/>
        <v>520114.75936000008</v>
      </c>
      <c r="I4117" s="77">
        <f t="shared" si="257"/>
        <v>17773</v>
      </c>
      <c r="J4117" s="77">
        <f t="shared" si="258"/>
        <v>309961.12</v>
      </c>
      <c r="K4117" s="77">
        <f t="shared" si="259"/>
        <v>0</v>
      </c>
    </row>
    <row r="4118" spans="1:11" s="77" customFormat="1">
      <c r="A4118" s="82">
        <v>2016</v>
      </c>
      <c r="B4118" s="82">
        <v>7343</v>
      </c>
      <c r="C4118" s="83" t="s">
        <v>513</v>
      </c>
      <c r="D4118" s="83" t="s">
        <v>504</v>
      </c>
      <c r="E4118" s="84">
        <v>17789</v>
      </c>
      <c r="F4118" s="85">
        <v>17.123999999999999</v>
      </c>
      <c r="G4118" s="84">
        <v>162.4</v>
      </c>
      <c r="H4118" s="86">
        <f t="shared" si="256"/>
        <v>494700.98966399999</v>
      </c>
      <c r="I4118" s="77">
        <f t="shared" si="257"/>
        <v>17789</v>
      </c>
      <c r="J4118" s="77">
        <f t="shared" si="258"/>
        <v>304618.83599999995</v>
      </c>
      <c r="K4118" s="77">
        <f t="shared" si="259"/>
        <v>0</v>
      </c>
    </row>
    <row r="4119" spans="1:11" s="77" customFormat="1">
      <c r="A4119" s="82">
        <v>2016</v>
      </c>
      <c r="B4119" s="82">
        <v>7343</v>
      </c>
      <c r="C4119" s="83" t="s">
        <v>513</v>
      </c>
      <c r="D4119" s="83" t="s">
        <v>504</v>
      </c>
      <c r="E4119" s="84">
        <v>17719</v>
      </c>
      <c r="F4119" s="85">
        <v>17.884</v>
      </c>
      <c r="G4119" s="84">
        <v>165.6</v>
      </c>
      <c r="H4119" s="86">
        <f t="shared" si="256"/>
        <v>524764.20297600003</v>
      </c>
      <c r="I4119" s="77">
        <f t="shared" si="257"/>
        <v>17719</v>
      </c>
      <c r="J4119" s="77">
        <f t="shared" si="258"/>
        <v>316886.59600000002</v>
      </c>
      <c r="K4119" s="77">
        <f t="shared" si="259"/>
        <v>0</v>
      </c>
    </row>
    <row r="4120" spans="1:11" s="77" customFormat="1">
      <c r="A4120" s="82">
        <v>2016</v>
      </c>
      <c r="B4120" s="82">
        <v>7343</v>
      </c>
      <c r="C4120" s="83" t="s">
        <v>513</v>
      </c>
      <c r="D4120" s="83" t="s">
        <v>504</v>
      </c>
      <c r="E4120" s="84">
        <v>17749</v>
      </c>
      <c r="F4120" s="85">
        <v>17.718</v>
      </c>
      <c r="G4120" s="84">
        <v>150.6</v>
      </c>
      <c r="H4120" s="86">
        <f t="shared" si="256"/>
        <v>473602.03369200003</v>
      </c>
      <c r="I4120" s="77">
        <f t="shared" si="257"/>
        <v>17749</v>
      </c>
      <c r="J4120" s="77">
        <f t="shared" si="258"/>
        <v>314476.78200000001</v>
      </c>
      <c r="K4120" s="77">
        <f t="shared" si="259"/>
        <v>0</v>
      </c>
    </row>
    <row r="4121" spans="1:11" s="77" customFormat="1">
      <c r="A4121" s="82">
        <v>2016</v>
      </c>
      <c r="B4121" s="82">
        <v>7737</v>
      </c>
      <c r="C4121" s="83" t="s">
        <v>503</v>
      </c>
      <c r="D4121" s="83" t="s">
        <v>504</v>
      </c>
      <c r="E4121" s="84">
        <v>8046</v>
      </c>
      <c r="F4121" s="85">
        <v>26.047999999999998</v>
      </c>
      <c r="G4121" s="84">
        <v>307.7</v>
      </c>
      <c r="H4121" s="86">
        <f t="shared" si="256"/>
        <v>644884.45401599992</v>
      </c>
      <c r="I4121" s="77">
        <f t="shared" si="257"/>
        <v>8046</v>
      </c>
      <c r="J4121" s="77">
        <f t="shared" si="258"/>
        <v>209582.20799999998</v>
      </c>
      <c r="K4121" s="77">
        <f t="shared" si="259"/>
        <v>0</v>
      </c>
    </row>
    <row r="4122" spans="1:11" s="77" customFormat="1">
      <c r="A4122" s="82">
        <v>2016</v>
      </c>
      <c r="B4122" s="82">
        <v>7737</v>
      </c>
      <c r="C4122" s="83" t="s">
        <v>503</v>
      </c>
      <c r="D4122" s="83" t="s">
        <v>504</v>
      </c>
      <c r="E4122" s="84">
        <v>16121</v>
      </c>
      <c r="F4122" s="85">
        <v>26.065000000000001</v>
      </c>
      <c r="G4122" s="84">
        <v>336.7</v>
      </c>
      <c r="H4122" s="86">
        <f t="shared" si="256"/>
        <v>1414792.743455</v>
      </c>
      <c r="I4122" s="77">
        <f t="shared" si="257"/>
        <v>16121</v>
      </c>
      <c r="J4122" s="77">
        <f t="shared" si="258"/>
        <v>420193.86500000005</v>
      </c>
      <c r="K4122" s="77">
        <f t="shared" si="259"/>
        <v>0</v>
      </c>
    </row>
    <row r="4123" spans="1:11" s="77" customFormat="1">
      <c r="A4123" s="82">
        <v>2016</v>
      </c>
      <c r="B4123" s="82">
        <v>7790</v>
      </c>
      <c r="C4123" s="83" t="s">
        <v>503</v>
      </c>
      <c r="D4123" s="83" t="s">
        <v>504</v>
      </c>
      <c r="E4123" s="84">
        <v>11196</v>
      </c>
      <c r="F4123" s="85">
        <v>18.2</v>
      </c>
      <c r="G4123" s="84">
        <v>206</v>
      </c>
      <c r="H4123" s="86">
        <f t="shared" si="256"/>
        <v>419760.43199999997</v>
      </c>
      <c r="I4123" s="77">
        <f t="shared" si="257"/>
        <v>11196</v>
      </c>
      <c r="J4123" s="77">
        <f t="shared" si="258"/>
        <v>203767.19999999998</v>
      </c>
      <c r="K4123" s="77">
        <f t="shared" si="259"/>
        <v>0</v>
      </c>
    </row>
    <row r="4124" spans="1:11" s="77" customFormat="1">
      <c r="A4124" s="82">
        <v>2016</v>
      </c>
      <c r="B4124" s="82">
        <v>7902</v>
      </c>
      <c r="C4124" s="83" t="s">
        <v>512</v>
      </c>
      <c r="D4124" s="83" t="s">
        <v>504</v>
      </c>
      <c r="E4124" s="84">
        <v>352356</v>
      </c>
      <c r="F4124" s="85">
        <v>12.926</v>
      </c>
      <c r="G4124" s="84">
        <v>283.39999999999998</v>
      </c>
      <c r="H4124" s="86">
        <f t="shared" si="256"/>
        <v>12907605.061104</v>
      </c>
      <c r="I4124" s="77">
        <f t="shared" si="257"/>
        <v>352356</v>
      </c>
      <c r="J4124" s="77">
        <f t="shared" si="258"/>
        <v>4554553.6560000004</v>
      </c>
      <c r="K4124" s="77">
        <f t="shared" si="259"/>
        <v>1</v>
      </c>
    </row>
    <row r="4125" spans="1:11" s="77" customFormat="1">
      <c r="A4125" s="82">
        <v>2016</v>
      </c>
      <c r="B4125" s="82">
        <v>8023</v>
      </c>
      <c r="C4125" s="83" t="s">
        <v>513</v>
      </c>
      <c r="D4125" s="83" t="s">
        <v>504</v>
      </c>
      <c r="E4125" s="84">
        <v>28086</v>
      </c>
      <c r="F4125" s="85">
        <v>17.672000000000001</v>
      </c>
      <c r="G4125" s="84">
        <v>247.4</v>
      </c>
      <c r="H4125" s="86">
        <f t="shared" si="256"/>
        <v>1227934.7494080001</v>
      </c>
      <c r="I4125" s="77">
        <f t="shared" si="257"/>
        <v>28086</v>
      </c>
      <c r="J4125" s="77">
        <f t="shared" si="258"/>
        <v>496335.79200000002</v>
      </c>
      <c r="K4125" s="77">
        <f t="shared" si="259"/>
        <v>0</v>
      </c>
    </row>
    <row r="4126" spans="1:11" s="77" customFormat="1">
      <c r="A4126" s="82">
        <v>2016</v>
      </c>
      <c r="B4126" s="82">
        <v>8023</v>
      </c>
      <c r="C4126" s="83" t="s">
        <v>513</v>
      </c>
      <c r="D4126" s="83" t="s">
        <v>504</v>
      </c>
      <c r="E4126" s="84">
        <v>111737</v>
      </c>
      <c r="F4126" s="85">
        <v>17.936</v>
      </c>
      <c r="G4126" s="84">
        <v>246.9</v>
      </c>
      <c r="H4126" s="86">
        <f t="shared" si="256"/>
        <v>4948159.5202079993</v>
      </c>
      <c r="I4126" s="77">
        <f t="shared" si="257"/>
        <v>111737</v>
      </c>
      <c r="J4126" s="77">
        <f t="shared" si="258"/>
        <v>2004114.8319999999</v>
      </c>
      <c r="K4126" s="77">
        <f t="shared" si="259"/>
        <v>0</v>
      </c>
    </row>
    <row r="4127" spans="1:11" s="77" customFormat="1">
      <c r="A4127" s="82">
        <v>2016</v>
      </c>
      <c r="B4127" s="82">
        <v>8023</v>
      </c>
      <c r="C4127" s="83" t="s">
        <v>513</v>
      </c>
      <c r="D4127" s="83" t="s">
        <v>504</v>
      </c>
      <c r="E4127" s="84">
        <v>28057</v>
      </c>
      <c r="F4127" s="85">
        <v>16.803999999999998</v>
      </c>
      <c r="G4127" s="84">
        <v>246.4</v>
      </c>
      <c r="H4127" s="86">
        <f t="shared" si="256"/>
        <v>1161701.6561919998</v>
      </c>
      <c r="I4127" s="77">
        <f t="shared" si="257"/>
        <v>28057</v>
      </c>
      <c r="J4127" s="77">
        <f t="shared" si="258"/>
        <v>471469.82799999998</v>
      </c>
      <c r="K4127" s="77">
        <f t="shared" si="259"/>
        <v>0</v>
      </c>
    </row>
    <row r="4128" spans="1:11" s="77" customFormat="1">
      <c r="A4128" s="82">
        <v>2016</v>
      </c>
      <c r="B4128" s="82">
        <v>8042</v>
      </c>
      <c r="C4128" s="83" t="s">
        <v>503</v>
      </c>
      <c r="D4128" s="83" t="s">
        <v>504</v>
      </c>
      <c r="E4128" s="84">
        <v>10344</v>
      </c>
      <c r="F4128" s="85">
        <v>24.076000000000001</v>
      </c>
      <c r="G4128" s="84">
        <v>84.9</v>
      </c>
      <c r="H4128" s="86">
        <f t="shared" si="256"/>
        <v>211436.78025600003</v>
      </c>
      <c r="I4128" s="77">
        <f t="shared" si="257"/>
        <v>10344</v>
      </c>
      <c r="J4128" s="77">
        <f t="shared" si="258"/>
        <v>249042.144</v>
      </c>
      <c r="K4128" s="77">
        <f t="shared" si="259"/>
        <v>0</v>
      </c>
    </row>
    <row r="4129" spans="1:11" s="77" customFormat="1">
      <c r="A4129" s="82">
        <v>2016</v>
      </c>
      <c r="B4129" s="82">
        <v>8042</v>
      </c>
      <c r="C4129" s="83" t="s">
        <v>503</v>
      </c>
      <c r="D4129" s="83" t="s">
        <v>504</v>
      </c>
      <c r="E4129" s="84">
        <v>56675</v>
      </c>
      <c r="F4129" s="85">
        <v>24.693999999999999</v>
      </c>
      <c r="G4129" s="84">
        <v>297.39999999999998</v>
      </c>
      <c r="H4129" s="86">
        <f t="shared" si="256"/>
        <v>4162209.5062999995</v>
      </c>
      <c r="I4129" s="77">
        <f t="shared" si="257"/>
        <v>56675</v>
      </c>
      <c r="J4129" s="77">
        <f t="shared" si="258"/>
        <v>1399532.45</v>
      </c>
      <c r="K4129" s="77">
        <f t="shared" si="259"/>
        <v>0</v>
      </c>
    </row>
    <row r="4130" spans="1:11" s="77" customFormat="1">
      <c r="A4130" s="82">
        <v>2016</v>
      </c>
      <c r="B4130" s="82">
        <v>8042</v>
      </c>
      <c r="C4130" s="83" t="s">
        <v>503</v>
      </c>
      <c r="D4130" s="83" t="s">
        <v>504</v>
      </c>
      <c r="E4130" s="84">
        <v>23810</v>
      </c>
      <c r="F4130" s="85">
        <v>23.937999999999999</v>
      </c>
      <c r="G4130" s="84">
        <v>327.2</v>
      </c>
      <c r="H4130" s="86">
        <f t="shared" si="256"/>
        <v>1864921.4881599997</v>
      </c>
      <c r="I4130" s="77">
        <f t="shared" si="257"/>
        <v>23810</v>
      </c>
      <c r="J4130" s="77">
        <f t="shared" si="258"/>
        <v>569963.78</v>
      </c>
      <c r="K4130" s="77">
        <f t="shared" si="259"/>
        <v>0</v>
      </c>
    </row>
    <row r="4131" spans="1:11" s="77" customFormat="1">
      <c r="A4131" s="82">
        <v>2016</v>
      </c>
      <c r="B4131" s="82">
        <v>8042</v>
      </c>
      <c r="C4131" s="83" t="s">
        <v>503</v>
      </c>
      <c r="D4131" s="83" t="s">
        <v>504</v>
      </c>
      <c r="E4131" s="84">
        <v>11679</v>
      </c>
      <c r="F4131" s="85">
        <v>24.256</v>
      </c>
      <c r="G4131" s="84">
        <v>303.2</v>
      </c>
      <c r="H4131" s="86">
        <f t="shared" si="256"/>
        <v>858922.61836799991</v>
      </c>
      <c r="I4131" s="77">
        <f t="shared" si="257"/>
        <v>11679</v>
      </c>
      <c r="J4131" s="77">
        <f t="shared" si="258"/>
        <v>283285.82400000002</v>
      </c>
      <c r="K4131" s="77">
        <f t="shared" si="259"/>
        <v>0</v>
      </c>
    </row>
    <row r="4132" spans="1:11" s="77" customFormat="1">
      <c r="A4132" s="82">
        <v>2016</v>
      </c>
      <c r="B4132" s="82">
        <v>8042</v>
      </c>
      <c r="C4132" s="83" t="s">
        <v>503</v>
      </c>
      <c r="D4132" s="83" t="s">
        <v>504</v>
      </c>
      <c r="E4132" s="84">
        <v>48454</v>
      </c>
      <c r="F4132" s="85">
        <v>24.052</v>
      </c>
      <c r="G4132" s="84">
        <v>278.2</v>
      </c>
      <c r="H4132" s="86">
        <f t="shared" si="256"/>
        <v>3242186.2214560001</v>
      </c>
      <c r="I4132" s="77">
        <f t="shared" si="257"/>
        <v>48454</v>
      </c>
      <c r="J4132" s="77">
        <f t="shared" si="258"/>
        <v>1165415.608</v>
      </c>
      <c r="K4132" s="77">
        <f t="shared" si="259"/>
        <v>0</v>
      </c>
    </row>
    <row r="4133" spans="1:11" s="77" customFormat="1">
      <c r="A4133" s="82">
        <v>2016</v>
      </c>
      <c r="B4133" s="82">
        <v>8042</v>
      </c>
      <c r="C4133" s="83" t="s">
        <v>503</v>
      </c>
      <c r="D4133" s="83" t="s">
        <v>504</v>
      </c>
      <c r="E4133" s="84">
        <v>12328</v>
      </c>
      <c r="F4133" s="85">
        <v>25.068000000000001</v>
      </c>
      <c r="G4133" s="84">
        <v>368.6</v>
      </c>
      <c r="H4133" s="86">
        <f t="shared" si="256"/>
        <v>1139115.1885440003</v>
      </c>
      <c r="I4133" s="77">
        <f t="shared" si="257"/>
        <v>12328</v>
      </c>
      <c r="J4133" s="77">
        <f t="shared" si="258"/>
        <v>309038.304</v>
      </c>
      <c r="K4133" s="77">
        <f t="shared" si="259"/>
        <v>0</v>
      </c>
    </row>
    <row r="4134" spans="1:11" s="77" customFormat="1">
      <c r="A4134" s="82">
        <v>2016</v>
      </c>
      <c r="B4134" s="82">
        <v>8042</v>
      </c>
      <c r="C4134" s="83" t="s">
        <v>503</v>
      </c>
      <c r="D4134" s="83" t="s">
        <v>504</v>
      </c>
      <c r="E4134" s="84">
        <v>11909</v>
      </c>
      <c r="F4134" s="85">
        <v>25.565999999999999</v>
      </c>
      <c r="G4134" s="84">
        <v>300.2</v>
      </c>
      <c r="H4134" s="86">
        <f t="shared" si="256"/>
        <v>914005.41298799985</v>
      </c>
      <c r="I4134" s="77">
        <f t="shared" si="257"/>
        <v>11909</v>
      </c>
      <c r="J4134" s="77">
        <f t="shared" si="258"/>
        <v>304465.49400000001</v>
      </c>
      <c r="K4134" s="77">
        <f t="shared" si="259"/>
        <v>0</v>
      </c>
    </row>
    <row r="4135" spans="1:11" s="77" customFormat="1">
      <c r="A4135" s="82">
        <v>2016</v>
      </c>
      <c r="B4135" s="82">
        <v>8066</v>
      </c>
      <c r="C4135" s="83" t="s">
        <v>513</v>
      </c>
      <c r="D4135" s="83" t="s">
        <v>504</v>
      </c>
      <c r="E4135" s="84">
        <v>149146</v>
      </c>
      <c r="F4135" s="85">
        <v>18.794</v>
      </c>
      <c r="G4135" s="84">
        <v>222.7</v>
      </c>
      <c r="H4135" s="86">
        <f t="shared" si="256"/>
        <v>6242392.1807479989</v>
      </c>
      <c r="I4135" s="77">
        <f t="shared" si="257"/>
        <v>149146</v>
      </c>
      <c r="J4135" s="77">
        <f t="shared" si="258"/>
        <v>2803049.9240000001</v>
      </c>
      <c r="K4135" s="77">
        <f t="shared" si="259"/>
        <v>0</v>
      </c>
    </row>
    <row r="4136" spans="1:11" s="77" customFormat="1">
      <c r="A4136" s="82">
        <v>2016</v>
      </c>
      <c r="B4136" s="82">
        <v>8066</v>
      </c>
      <c r="C4136" s="83" t="s">
        <v>513</v>
      </c>
      <c r="D4136" s="83" t="s">
        <v>504</v>
      </c>
      <c r="E4136" s="84">
        <v>102823</v>
      </c>
      <c r="F4136" s="85">
        <v>17.134</v>
      </c>
      <c r="G4136" s="84">
        <v>412.8</v>
      </c>
      <c r="H4136" s="86">
        <f t="shared" si="256"/>
        <v>7272583.5960959997</v>
      </c>
      <c r="I4136" s="77">
        <f t="shared" si="257"/>
        <v>102823</v>
      </c>
      <c r="J4136" s="77">
        <f t="shared" si="258"/>
        <v>1761769.2820000001</v>
      </c>
      <c r="K4136" s="77">
        <f t="shared" si="259"/>
        <v>0</v>
      </c>
    </row>
    <row r="4137" spans="1:11" s="77" customFormat="1">
      <c r="A4137" s="82">
        <v>2016</v>
      </c>
      <c r="B4137" s="82">
        <v>8066</v>
      </c>
      <c r="C4137" s="83" t="s">
        <v>513</v>
      </c>
      <c r="D4137" s="83" t="s">
        <v>504</v>
      </c>
      <c r="E4137" s="84">
        <v>63061</v>
      </c>
      <c r="F4137" s="85">
        <v>17.134</v>
      </c>
      <c r="G4137" s="84">
        <v>412.8</v>
      </c>
      <c r="H4137" s="86">
        <f t="shared" si="256"/>
        <v>4460251.0542719997</v>
      </c>
      <c r="I4137" s="77">
        <f t="shared" si="257"/>
        <v>63061</v>
      </c>
      <c r="J4137" s="77">
        <f t="shared" si="258"/>
        <v>1080487.1740000001</v>
      </c>
      <c r="K4137" s="77">
        <f t="shared" si="259"/>
        <v>0</v>
      </c>
    </row>
    <row r="4138" spans="1:11" s="77" customFormat="1">
      <c r="A4138" s="82">
        <v>2016</v>
      </c>
      <c r="B4138" s="82">
        <v>8069</v>
      </c>
      <c r="C4138" s="83" t="s">
        <v>503</v>
      </c>
      <c r="D4138" s="83" t="s">
        <v>504</v>
      </c>
      <c r="E4138" s="84">
        <v>44687</v>
      </c>
      <c r="F4138" s="85">
        <v>23.643000000000001</v>
      </c>
      <c r="G4138" s="84">
        <v>173.5</v>
      </c>
      <c r="H4138" s="86">
        <f t="shared" si="256"/>
        <v>1833087.7756350001</v>
      </c>
      <c r="I4138" s="77">
        <f t="shared" si="257"/>
        <v>44687</v>
      </c>
      <c r="J4138" s="77">
        <f t="shared" si="258"/>
        <v>1056534.7409999999</v>
      </c>
      <c r="K4138" s="77">
        <f t="shared" si="259"/>
        <v>0</v>
      </c>
    </row>
    <row r="4139" spans="1:11" s="77" customFormat="1">
      <c r="A4139" s="82">
        <v>2016</v>
      </c>
      <c r="B4139" s="82">
        <v>8069</v>
      </c>
      <c r="C4139" s="83" t="s">
        <v>503</v>
      </c>
      <c r="D4139" s="83" t="s">
        <v>504</v>
      </c>
      <c r="E4139" s="84">
        <v>44084</v>
      </c>
      <c r="F4139" s="85">
        <v>21.536000000000001</v>
      </c>
      <c r="G4139" s="84">
        <v>204.4</v>
      </c>
      <c r="H4139" s="86">
        <f t="shared" si="256"/>
        <v>1940559.341056</v>
      </c>
      <c r="I4139" s="77">
        <f t="shared" si="257"/>
        <v>44084</v>
      </c>
      <c r="J4139" s="77">
        <f t="shared" si="258"/>
        <v>949393.02400000009</v>
      </c>
      <c r="K4139" s="77">
        <f t="shared" si="259"/>
        <v>0</v>
      </c>
    </row>
    <row r="4140" spans="1:11" s="77" customFormat="1">
      <c r="A4140" s="82">
        <v>2016</v>
      </c>
      <c r="B4140" s="82">
        <v>8069</v>
      </c>
      <c r="C4140" s="83" t="s">
        <v>503</v>
      </c>
      <c r="D4140" s="83" t="s">
        <v>504</v>
      </c>
      <c r="E4140" s="84">
        <v>33539</v>
      </c>
      <c r="F4140" s="85">
        <v>23.646000000000001</v>
      </c>
      <c r="G4140" s="84">
        <v>186</v>
      </c>
      <c r="H4140" s="86">
        <f t="shared" si="256"/>
        <v>1475097.5408400001</v>
      </c>
      <c r="I4140" s="77">
        <f t="shared" si="257"/>
        <v>33539</v>
      </c>
      <c r="J4140" s="77">
        <f t="shared" si="258"/>
        <v>793063.19400000002</v>
      </c>
      <c r="K4140" s="77">
        <f t="shared" si="259"/>
        <v>0</v>
      </c>
    </row>
    <row r="4141" spans="1:11" s="77" customFormat="1">
      <c r="A4141" s="82">
        <v>2016</v>
      </c>
      <c r="B4141" s="82">
        <v>8069</v>
      </c>
      <c r="C4141" s="83" t="s">
        <v>503</v>
      </c>
      <c r="D4141" s="83" t="s">
        <v>504</v>
      </c>
      <c r="E4141" s="84">
        <v>15004</v>
      </c>
      <c r="F4141" s="85">
        <v>23.35</v>
      </c>
      <c r="G4141" s="84">
        <v>188.5</v>
      </c>
      <c r="H4141" s="86">
        <f t="shared" si="256"/>
        <v>660397.30900000001</v>
      </c>
      <c r="I4141" s="77">
        <f t="shared" si="257"/>
        <v>15004</v>
      </c>
      <c r="J4141" s="77">
        <f t="shared" si="258"/>
        <v>350343.4</v>
      </c>
      <c r="K4141" s="77">
        <f t="shared" si="259"/>
        <v>0</v>
      </c>
    </row>
    <row r="4142" spans="1:11" s="77" customFormat="1">
      <c r="A4142" s="82">
        <v>2016</v>
      </c>
      <c r="B4142" s="82">
        <v>8069</v>
      </c>
      <c r="C4142" s="83" t="s">
        <v>503</v>
      </c>
      <c r="D4142" s="83" t="s">
        <v>504</v>
      </c>
      <c r="E4142" s="84">
        <v>13235</v>
      </c>
      <c r="F4142" s="85">
        <v>23.991</v>
      </c>
      <c r="G4142" s="84">
        <v>183.5</v>
      </c>
      <c r="H4142" s="86">
        <f t="shared" si="256"/>
        <v>582650.82397500006</v>
      </c>
      <c r="I4142" s="77">
        <f t="shared" si="257"/>
        <v>13235</v>
      </c>
      <c r="J4142" s="77">
        <f t="shared" si="258"/>
        <v>317520.88500000001</v>
      </c>
      <c r="K4142" s="77">
        <f t="shared" si="259"/>
        <v>0</v>
      </c>
    </row>
    <row r="4143" spans="1:11" s="77" customFormat="1">
      <c r="A4143" s="82">
        <v>2016</v>
      </c>
      <c r="B4143" s="82">
        <v>8102</v>
      </c>
      <c r="C4143" s="83" t="s">
        <v>503</v>
      </c>
      <c r="D4143" s="83" t="s">
        <v>504</v>
      </c>
      <c r="E4143" s="84">
        <v>22383</v>
      </c>
      <c r="F4143" s="85">
        <v>23.934000000000001</v>
      </c>
      <c r="G4143" s="84" t="s">
        <v>514</v>
      </c>
      <c r="H4143" s="86" t="str">
        <f t="shared" si="256"/>
        <v/>
      </c>
      <c r="I4143" s="77" t="str">
        <f t="shared" si="257"/>
        <v/>
      </c>
      <c r="J4143" s="77" t="str">
        <f t="shared" si="258"/>
        <v/>
      </c>
      <c r="K4143" s="77">
        <f t="shared" si="259"/>
        <v>0</v>
      </c>
    </row>
    <row r="4144" spans="1:11" s="77" customFormat="1">
      <c r="A4144" s="82">
        <v>2016</v>
      </c>
      <c r="B4144" s="82">
        <v>8102</v>
      </c>
      <c r="C4144" s="83" t="s">
        <v>503</v>
      </c>
      <c r="D4144" s="83" t="s">
        <v>504</v>
      </c>
      <c r="E4144" s="84">
        <v>13686</v>
      </c>
      <c r="F4144" s="85">
        <v>26.044</v>
      </c>
      <c r="G4144" s="84" t="s">
        <v>514</v>
      </c>
      <c r="H4144" s="86" t="str">
        <f t="shared" si="256"/>
        <v/>
      </c>
      <c r="I4144" s="77" t="str">
        <f t="shared" si="257"/>
        <v/>
      </c>
      <c r="J4144" s="77" t="str">
        <f t="shared" si="258"/>
        <v/>
      </c>
      <c r="K4144" s="77">
        <f t="shared" si="259"/>
        <v>0</v>
      </c>
    </row>
    <row r="4145" spans="1:11" s="77" customFormat="1">
      <c r="A4145" s="82">
        <v>2016</v>
      </c>
      <c r="B4145" s="82">
        <v>8102</v>
      </c>
      <c r="C4145" s="83" t="s">
        <v>503</v>
      </c>
      <c r="D4145" s="83" t="s">
        <v>504</v>
      </c>
      <c r="E4145" s="84">
        <v>22383</v>
      </c>
      <c r="F4145" s="85">
        <v>23.934000000000001</v>
      </c>
      <c r="G4145" s="84" t="s">
        <v>514</v>
      </c>
      <c r="H4145" s="86" t="str">
        <f t="shared" si="256"/>
        <v/>
      </c>
      <c r="I4145" s="77" t="str">
        <f t="shared" si="257"/>
        <v/>
      </c>
      <c r="J4145" s="77" t="str">
        <f t="shared" si="258"/>
        <v/>
      </c>
      <c r="K4145" s="77">
        <f t="shared" si="259"/>
        <v>0</v>
      </c>
    </row>
    <row r="4146" spans="1:11" s="77" customFormat="1">
      <c r="A4146" s="82">
        <v>2016</v>
      </c>
      <c r="B4146" s="82">
        <v>8102</v>
      </c>
      <c r="C4146" s="83" t="s">
        <v>503</v>
      </c>
      <c r="D4146" s="83" t="s">
        <v>504</v>
      </c>
      <c r="E4146" s="84">
        <v>336598</v>
      </c>
      <c r="F4146" s="85">
        <v>24.975999999999999</v>
      </c>
      <c r="G4146" s="84" t="s">
        <v>514</v>
      </c>
      <c r="H4146" s="86" t="str">
        <f t="shared" si="256"/>
        <v/>
      </c>
      <c r="I4146" s="77" t="str">
        <f t="shared" si="257"/>
        <v/>
      </c>
      <c r="J4146" s="77" t="str">
        <f t="shared" si="258"/>
        <v/>
      </c>
      <c r="K4146" s="77">
        <f t="shared" si="259"/>
        <v>0</v>
      </c>
    </row>
    <row r="4147" spans="1:11" s="77" customFormat="1">
      <c r="A4147" s="82">
        <v>2016</v>
      </c>
      <c r="B4147" s="82">
        <v>8102</v>
      </c>
      <c r="C4147" s="83" t="s">
        <v>503</v>
      </c>
      <c r="D4147" s="83" t="s">
        <v>504</v>
      </c>
      <c r="E4147" s="84">
        <v>89927</v>
      </c>
      <c r="F4147" s="85">
        <v>26.18</v>
      </c>
      <c r="G4147" s="84" t="s">
        <v>514</v>
      </c>
      <c r="H4147" s="86" t="str">
        <f t="shared" si="256"/>
        <v/>
      </c>
      <c r="I4147" s="77" t="str">
        <f t="shared" si="257"/>
        <v/>
      </c>
      <c r="J4147" s="77" t="str">
        <f t="shared" si="258"/>
        <v/>
      </c>
      <c r="K4147" s="77">
        <f t="shared" si="259"/>
        <v>0</v>
      </c>
    </row>
    <row r="4148" spans="1:11" s="77" customFormat="1">
      <c r="A4148" s="82">
        <v>2016</v>
      </c>
      <c r="B4148" s="82">
        <v>8102</v>
      </c>
      <c r="C4148" s="83" t="s">
        <v>503</v>
      </c>
      <c r="D4148" s="83" t="s">
        <v>504</v>
      </c>
      <c r="E4148" s="84">
        <v>91843</v>
      </c>
      <c r="F4148" s="85">
        <v>25.062000000000001</v>
      </c>
      <c r="G4148" s="84" t="s">
        <v>514</v>
      </c>
      <c r="H4148" s="86" t="str">
        <f t="shared" si="256"/>
        <v/>
      </c>
      <c r="I4148" s="77" t="str">
        <f t="shared" si="257"/>
        <v/>
      </c>
      <c r="J4148" s="77" t="str">
        <f t="shared" si="258"/>
        <v/>
      </c>
      <c r="K4148" s="77">
        <f t="shared" si="259"/>
        <v>0</v>
      </c>
    </row>
    <row r="4149" spans="1:11" s="77" customFormat="1">
      <c r="A4149" s="82">
        <v>2016</v>
      </c>
      <c r="B4149" s="82">
        <v>8219</v>
      </c>
      <c r="C4149" s="83" t="s">
        <v>513</v>
      </c>
      <c r="D4149" s="83" t="s">
        <v>504</v>
      </c>
      <c r="E4149" s="84">
        <v>14025</v>
      </c>
      <c r="F4149" s="85">
        <v>17.744</v>
      </c>
      <c r="G4149" s="84">
        <v>140.69999999999999</v>
      </c>
      <c r="H4149" s="86">
        <f t="shared" si="256"/>
        <v>350145.45719999995</v>
      </c>
      <c r="I4149" s="77">
        <f t="shared" si="257"/>
        <v>14025</v>
      </c>
      <c r="J4149" s="77">
        <f t="shared" si="258"/>
        <v>248859.6</v>
      </c>
      <c r="K4149" s="77">
        <f t="shared" si="259"/>
        <v>0</v>
      </c>
    </row>
    <row r="4150" spans="1:11" s="77" customFormat="1">
      <c r="A4150" s="82">
        <v>2016</v>
      </c>
      <c r="B4150" s="82">
        <v>8219</v>
      </c>
      <c r="C4150" s="83" t="s">
        <v>513</v>
      </c>
      <c r="D4150" s="83" t="s">
        <v>504</v>
      </c>
      <c r="E4150" s="84">
        <v>28151</v>
      </c>
      <c r="F4150" s="85">
        <v>17.547999999999998</v>
      </c>
      <c r="G4150" s="84">
        <v>147.9</v>
      </c>
      <c r="H4150" s="86">
        <f t="shared" si="256"/>
        <v>730616.75329200004</v>
      </c>
      <c r="I4150" s="77">
        <f t="shared" si="257"/>
        <v>28151</v>
      </c>
      <c r="J4150" s="77">
        <f t="shared" si="258"/>
        <v>493993.74799999996</v>
      </c>
      <c r="K4150" s="77">
        <f t="shared" si="259"/>
        <v>0</v>
      </c>
    </row>
    <row r="4151" spans="1:11" s="77" customFormat="1">
      <c r="A4151" s="82">
        <v>2016</v>
      </c>
      <c r="B4151" s="82">
        <v>8219</v>
      </c>
      <c r="C4151" s="83" t="s">
        <v>513</v>
      </c>
      <c r="D4151" s="83" t="s">
        <v>504</v>
      </c>
      <c r="E4151" s="84">
        <v>14125</v>
      </c>
      <c r="F4151" s="85">
        <v>17.986000000000001</v>
      </c>
      <c r="G4151" s="84">
        <v>138.6</v>
      </c>
      <c r="H4151" s="86">
        <f t="shared" si="256"/>
        <v>352116.41849999997</v>
      </c>
      <c r="I4151" s="77">
        <f t="shared" si="257"/>
        <v>14125</v>
      </c>
      <c r="J4151" s="77">
        <f t="shared" si="258"/>
        <v>254052.25</v>
      </c>
      <c r="K4151" s="77">
        <f t="shared" si="259"/>
        <v>0</v>
      </c>
    </row>
    <row r="4152" spans="1:11" s="77" customFormat="1">
      <c r="A4152" s="82">
        <v>2016</v>
      </c>
      <c r="B4152" s="82">
        <v>8222</v>
      </c>
      <c r="C4152" s="83" t="s">
        <v>512</v>
      </c>
      <c r="D4152" s="83" t="s">
        <v>504</v>
      </c>
      <c r="E4152" s="84">
        <v>13607</v>
      </c>
      <c r="F4152" s="85">
        <v>13.68</v>
      </c>
      <c r="G4152" s="84">
        <v>327.10000000000002</v>
      </c>
      <c r="H4152" s="86">
        <f t="shared" si="256"/>
        <v>608876.2389600001</v>
      </c>
      <c r="I4152" s="77">
        <f t="shared" si="257"/>
        <v>13607</v>
      </c>
      <c r="J4152" s="77">
        <f t="shared" si="258"/>
        <v>186143.76</v>
      </c>
      <c r="K4152" s="77">
        <f t="shared" si="259"/>
        <v>1</v>
      </c>
    </row>
    <row r="4153" spans="1:11" s="77" customFormat="1">
      <c r="A4153" s="82">
        <v>2016</v>
      </c>
      <c r="B4153" s="82">
        <v>8223</v>
      </c>
      <c r="C4153" s="83" t="s">
        <v>513</v>
      </c>
      <c r="D4153" s="83" t="s">
        <v>504</v>
      </c>
      <c r="E4153" s="84">
        <v>74869</v>
      </c>
      <c r="F4153" s="85">
        <v>17.690000000000001</v>
      </c>
      <c r="G4153" s="84">
        <v>229</v>
      </c>
      <c r="H4153" s="86">
        <f t="shared" si="256"/>
        <v>3032950.6769000003</v>
      </c>
      <c r="I4153" s="77">
        <f t="shared" si="257"/>
        <v>74869</v>
      </c>
      <c r="J4153" s="77">
        <f t="shared" si="258"/>
        <v>1324432.6100000001</v>
      </c>
      <c r="K4153" s="77">
        <f t="shared" si="259"/>
        <v>0</v>
      </c>
    </row>
    <row r="4154" spans="1:11" s="77" customFormat="1">
      <c r="A4154" s="82">
        <v>2016</v>
      </c>
      <c r="B4154" s="82">
        <v>8223</v>
      </c>
      <c r="C4154" s="83" t="s">
        <v>513</v>
      </c>
      <c r="D4154" s="83" t="s">
        <v>504</v>
      </c>
      <c r="E4154" s="84">
        <v>219317</v>
      </c>
      <c r="F4154" s="85">
        <v>18.260000000000002</v>
      </c>
      <c r="G4154" s="84">
        <v>169</v>
      </c>
      <c r="H4154" s="86">
        <f t="shared" si="256"/>
        <v>6767991.0298000006</v>
      </c>
      <c r="I4154" s="77">
        <f t="shared" si="257"/>
        <v>219317</v>
      </c>
      <c r="J4154" s="77">
        <f t="shared" si="258"/>
        <v>4004728.4200000004</v>
      </c>
      <c r="K4154" s="77">
        <f t="shared" si="259"/>
        <v>0</v>
      </c>
    </row>
    <row r="4155" spans="1:11" s="77" customFormat="1">
      <c r="A4155" s="82">
        <v>2016</v>
      </c>
      <c r="B4155" s="82">
        <v>8223</v>
      </c>
      <c r="C4155" s="83" t="s">
        <v>513</v>
      </c>
      <c r="D4155" s="83" t="s">
        <v>504</v>
      </c>
      <c r="E4155" s="84">
        <v>120620</v>
      </c>
      <c r="F4155" s="85">
        <v>17.579999999999998</v>
      </c>
      <c r="G4155" s="84">
        <v>196.3</v>
      </c>
      <c r="H4155" s="86">
        <f t="shared" si="256"/>
        <v>4162540.7148000002</v>
      </c>
      <c r="I4155" s="77">
        <f t="shared" si="257"/>
        <v>120620</v>
      </c>
      <c r="J4155" s="77">
        <f t="shared" si="258"/>
        <v>2120499.5999999996</v>
      </c>
      <c r="K4155" s="77">
        <f t="shared" si="259"/>
        <v>0</v>
      </c>
    </row>
    <row r="4156" spans="1:11" s="77" customFormat="1">
      <c r="A4156" s="82">
        <v>2016</v>
      </c>
      <c r="B4156" s="82">
        <v>8226</v>
      </c>
      <c r="C4156" s="83" t="s">
        <v>503</v>
      </c>
      <c r="D4156" s="83" t="s">
        <v>504</v>
      </c>
      <c r="E4156" s="84">
        <v>38582</v>
      </c>
      <c r="F4156" s="85">
        <v>25.21</v>
      </c>
      <c r="G4156" s="84" t="s">
        <v>514</v>
      </c>
      <c r="H4156" s="86" t="str">
        <f t="shared" si="256"/>
        <v/>
      </c>
      <c r="I4156" s="77" t="str">
        <f t="shared" si="257"/>
        <v/>
      </c>
      <c r="J4156" s="77" t="str">
        <f t="shared" si="258"/>
        <v/>
      </c>
      <c r="K4156" s="77">
        <f t="shared" si="259"/>
        <v>0</v>
      </c>
    </row>
    <row r="4157" spans="1:11" s="77" customFormat="1">
      <c r="A4157" s="82">
        <v>2016</v>
      </c>
      <c r="B4157" s="82">
        <v>8226</v>
      </c>
      <c r="C4157" s="83" t="s">
        <v>503</v>
      </c>
      <c r="D4157" s="83" t="s">
        <v>504</v>
      </c>
      <c r="E4157" s="84">
        <v>72053</v>
      </c>
      <c r="F4157" s="85">
        <v>26.18</v>
      </c>
      <c r="G4157" s="84" t="s">
        <v>514</v>
      </c>
      <c r="H4157" s="86" t="str">
        <f t="shared" si="256"/>
        <v/>
      </c>
      <c r="I4157" s="77" t="str">
        <f t="shared" si="257"/>
        <v/>
      </c>
      <c r="J4157" s="77" t="str">
        <f t="shared" si="258"/>
        <v/>
      </c>
      <c r="K4157" s="77">
        <f t="shared" si="259"/>
        <v>0</v>
      </c>
    </row>
    <row r="4158" spans="1:11" s="77" customFormat="1">
      <c r="A4158" s="82">
        <v>2016</v>
      </c>
      <c r="B4158" s="82">
        <v>8809</v>
      </c>
      <c r="C4158" s="83" t="s">
        <v>503</v>
      </c>
      <c r="D4158" s="83" t="s">
        <v>504</v>
      </c>
      <c r="E4158" s="84">
        <v>284</v>
      </c>
      <c r="F4158" s="85">
        <v>24.02</v>
      </c>
      <c r="G4158" s="84">
        <v>166.5</v>
      </c>
      <c r="H4158" s="86">
        <f t="shared" si="256"/>
        <v>11358.0972</v>
      </c>
      <c r="I4158" s="77">
        <f t="shared" si="257"/>
        <v>284</v>
      </c>
      <c r="J4158" s="77">
        <f t="shared" si="258"/>
        <v>6821.68</v>
      </c>
      <c r="K4158" s="77">
        <f t="shared" si="259"/>
        <v>0</v>
      </c>
    </row>
    <row r="4159" spans="1:11" s="77" customFormat="1">
      <c r="A4159" s="82">
        <v>2016</v>
      </c>
      <c r="B4159" s="82">
        <v>8816</v>
      </c>
      <c r="C4159" s="83" t="s">
        <v>503</v>
      </c>
      <c r="D4159" s="83" t="s">
        <v>504</v>
      </c>
      <c r="E4159" s="84">
        <v>12316</v>
      </c>
      <c r="F4159" s="85">
        <v>23.373999999999999</v>
      </c>
      <c r="G4159" s="84">
        <v>261.39999999999998</v>
      </c>
      <c r="H4159" s="86">
        <f t="shared" si="256"/>
        <v>752503.1169759999</v>
      </c>
      <c r="I4159" s="77">
        <f t="shared" si="257"/>
        <v>12316</v>
      </c>
      <c r="J4159" s="77">
        <f t="shared" si="258"/>
        <v>287874.18400000001</v>
      </c>
      <c r="K4159" s="77">
        <f t="shared" si="259"/>
        <v>0</v>
      </c>
    </row>
    <row r="4160" spans="1:11" s="77" customFormat="1">
      <c r="A4160" s="82">
        <v>2016</v>
      </c>
      <c r="B4160" s="82">
        <v>8816</v>
      </c>
      <c r="C4160" s="83" t="s">
        <v>503</v>
      </c>
      <c r="D4160" s="83" t="s">
        <v>504</v>
      </c>
      <c r="E4160" s="84">
        <v>67604</v>
      </c>
      <c r="F4160" s="85">
        <v>22.495999999999999</v>
      </c>
      <c r="G4160" s="84">
        <v>236.2</v>
      </c>
      <c r="H4160" s="86">
        <f t="shared" si="256"/>
        <v>3592175.8574079997</v>
      </c>
      <c r="I4160" s="77">
        <f t="shared" si="257"/>
        <v>67604</v>
      </c>
      <c r="J4160" s="77">
        <f t="shared" si="258"/>
        <v>1520819.5839999998</v>
      </c>
      <c r="K4160" s="77">
        <f t="shared" si="259"/>
        <v>0</v>
      </c>
    </row>
    <row r="4161" spans="1:11" s="77" customFormat="1">
      <c r="A4161" s="82">
        <v>2016</v>
      </c>
      <c r="B4161" s="82">
        <v>8827</v>
      </c>
      <c r="C4161" s="83" t="s">
        <v>503</v>
      </c>
      <c r="D4161" s="83" t="s">
        <v>504</v>
      </c>
      <c r="E4161" s="84">
        <v>22432</v>
      </c>
      <c r="F4161" s="85">
        <v>22.437999999999999</v>
      </c>
      <c r="G4161" s="84">
        <v>253.7</v>
      </c>
      <c r="H4161" s="86">
        <f t="shared" si="256"/>
        <v>1276946.2209919998</v>
      </c>
      <c r="I4161" s="77">
        <f t="shared" si="257"/>
        <v>22432</v>
      </c>
      <c r="J4161" s="77">
        <f t="shared" si="258"/>
        <v>503329.21599999996</v>
      </c>
      <c r="K4161" s="77">
        <f t="shared" si="259"/>
        <v>0</v>
      </c>
    </row>
    <row r="4162" spans="1:11" s="77" customFormat="1">
      <c r="A4162" s="82">
        <v>2016</v>
      </c>
      <c r="B4162" s="82">
        <v>8827</v>
      </c>
      <c r="C4162" s="83" t="s">
        <v>503</v>
      </c>
      <c r="D4162" s="83" t="s">
        <v>504</v>
      </c>
      <c r="E4162" s="84">
        <v>25569</v>
      </c>
      <c r="F4162" s="85">
        <v>22.454000000000001</v>
      </c>
      <c r="G4162" s="84">
        <v>266.2</v>
      </c>
      <c r="H4162" s="86">
        <f t="shared" si="256"/>
        <v>1528324.279812</v>
      </c>
      <c r="I4162" s="77">
        <f t="shared" si="257"/>
        <v>25569</v>
      </c>
      <c r="J4162" s="77">
        <f t="shared" si="258"/>
        <v>574126.326</v>
      </c>
      <c r="K4162" s="77">
        <f t="shared" si="259"/>
        <v>0</v>
      </c>
    </row>
    <row r="4163" spans="1:11" s="77" customFormat="1">
      <c r="A4163" s="82">
        <v>2016</v>
      </c>
      <c r="B4163" s="82">
        <v>8827</v>
      </c>
      <c r="C4163" s="83" t="s">
        <v>503</v>
      </c>
      <c r="D4163" s="83" t="s">
        <v>504</v>
      </c>
      <c r="E4163" s="84">
        <v>56867</v>
      </c>
      <c r="F4163" s="85">
        <v>23.404</v>
      </c>
      <c r="G4163" s="84">
        <v>274.60000000000002</v>
      </c>
      <c r="H4163" s="86">
        <f t="shared" si="256"/>
        <v>3654693.3259280003</v>
      </c>
      <c r="I4163" s="77">
        <f t="shared" si="257"/>
        <v>56867</v>
      </c>
      <c r="J4163" s="77">
        <f t="shared" si="258"/>
        <v>1330915.2679999999</v>
      </c>
      <c r="K4163" s="77">
        <f t="shared" si="259"/>
        <v>0</v>
      </c>
    </row>
    <row r="4164" spans="1:11" s="77" customFormat="1">
      <c r="A4164" s="82">
        <v>2016</v>
      </c>
      <c r="B4164" s="82">
        <v>8827</v>
      </c>
      <c r="C4164" s="83" t="s">
        <v>503</v>
      </c>
      <c r="D4164" s="83" t="s">
        <v>504</v>
      </c>
      <c r="E4164" s="84">
        <v>47835</v>
      </c>
      <c r="F4164" s="85">
        <v>22.384</v>
      </c>
      <c r="G4164" s="84">
        <v>245.2</v>
      </c>
      <c r="H4164" s="86">
        <f t="shared" si="256"/>
        <v>2625451.1452799998</v>
      </c>
      <c r="I4164" s="77">
        <f t="shared" si="257"/>
        <v>47835</v>
      </c>
      <c r="J4164" s="77">
        <f t="shared" si="258"/>
        <v>1070738.6400000001</v>
      </c>
      <c r="K4164" s="77">
        <f t="shared" si="259"/>
        <v>0</v>
      </c>
    </row>
    <row r="4165" spans="1:11" s="77" customFormat="1">
      <c r="A4165" s="82">
        <v>2016</v>
      </c>
      <c r="B4165" s="82">
        <v>8827</v>
      </c>
      <c r="C4165" s="83" t="s">
        <v>503</v>
      </c>
      <c r="D4165" s="83" t="s">
        <v>504</v>
      </c>
      <c r="E4165" s="84">
        <v>46537</v>
      </c>
      <c r="F4165" s="85">
        <v>24.013999999999999</v>
      </c>
      <c r="G4165" s="84">
        <v>320.2</v>
      </c>
      <c r="H4165" s="86">
        <f t="shared" si="256"/>
        <v>3578361.5366359996</v>
      </c>
      <c r="I4165" s="77">
        <f t="shared" si="257"/>
        <v>46537</v>
      </c>
      <c r="J4165" s="77">
        <f t="shared" si="258"/>
        <v>1117539.5179999999</v>
      </c>
      <c r="K4165" s="77">
        <f t="shared" si="259"/>
        <v>0</v>
      </c>
    </row>
    <row r="4166" spans="1:11" s="77" customFormat="1">
      <c r="A4166" s="82">
        <v>2016</v>
      </c>
      <c r="B4166" s="82">
        <v>8835</v>
      </c>
      <c r="C4166" s="83" t="s">
        <v>513</v>
      </c>
      <c r="D4166" s="83" t="s">
        <v>504</v>
      </c>
      <c r="E4166" s="84">
        <v>33172</v>
      </c>
      <c r="F4166" s="85">
        <v>17.498000000000001</v>
      </c>
      <c r="G4166" s="84">
        <v>179</v>
      </c>
      <c r="H4166" s="86">
        <f t="shared" si="256"/>
        <v>1038994.1442400002</v>
      </c>
      <c r="I4166" s="77">
        <f t="shared" si="257"/>
        <v>33172</v>
      </c>
      <c r="J4166" s="77">
        <f t="shared" si="258"/>
        <v>580443.65600000008</v>
      </c>
      <c r="K4166" s="77">
        <f t="shared" si="259"/>
        <v>0</v>
      </c>
    </row>
    <row r="4167" spans="1:11" s="77" customFormat="1">
      <c r="A4167" s="82">
        <v>2016</v>
      </c>
      <c r="B4167" s="82">
        <v>8837</v>
      </c>
      <c r="C4167" s="83" t="s">
        <v>503</v>
      </c>
      <c r="D4167" s="83" t="s">
        <v>504</v>
      </c>
      <c r="E4167" s="84">
        <v>86137</v>
      </c>
      <c r="F4167" s="85">
        <v>25.038</v>
      </c>
      <c r="G4167" s="84">
        <v>240.2</v>
      </c>
      <c r="H4167" s="86">
        <f t="shared" ref="H4167:H4230" si="260">IF(I4167="","",G4167/100*F4167*E4167)</f>
        <v>5180389.0908119995</v>
      </c>
      <c r="I4167" s="77">
        <f t="shared" ref="I4167:I4230" si="261">IF(OR(G4167=".",F4167=".",E4167="."),"",E4167)</f>
        <v>86137</v>
      </c>
      <c r="J4167" s="77">
        <f t="shared" ref="J4167:J4230" si="262">IF(I4167="","",F4167*I4167)</f>
        <v>2156698.2060000002</v>
      </c>
      <c r="K4167" s="77">
        <f t="shared" ref="K4167:K4230" si="263">IF(C4167="LIG",1,0)</f>
        <v>0</v>
      </c>
    </row>
    <row r="4168" spans="1:11" s="77" customFormat="1">
      <c r="A4168" s="82">
        <v>2016</v>
      </c>
      <c r="B4168" s="82">
        <v>8837</v>
      </c>
      <c r="C4168" s="83" t="s">
        <v>513</v>
      </c>
      <c r="D4168" s="83" t="s">
        <v>504</v>
      </c>
      <c r="E4168" s="84">
        <v>175335</v>
      </c>
      <c r="F4168" s="85">
        <v>17.507999999999999</v>
      </c>
      <c r="G4168" s="84">
        <v>188.2</v>
      </c>
      <c r="H4168" s="86">
        <f t="shared" si="260"/>
        <v>5777298.0687599992</v>
      </c>
      <c r="I4168" s="77">
        <f t="shared" si="261"/>
        <v>175335</v>
      </c>
      <c r="J4168" s="77">
        <f t="shared" si="262"/>
        <v>3069765.1799999997</v>
      </c>
      <c r="K4168" s="77">
        <f t="shared" si="263"/>
        <v>0</v>
      </c>
    </row>
    <row r="4169" spans="1:11" s="77" customFormat="1">
      <c r="A4169" s="82">
        <v>2016</v>
      </c>
      <c r="B4169" s="82">
        <v>8837</v>
      </c>
      <c r="C4169" s="83" t="s">
        <v>513</v>
      </c>
      <c r="D4169" s="83" t="s">
        <v>504</v>
      </c>
      <c r="E4169" s="84">
        <v>15790</v>
      </c>
      <c r="F4169" s="85">
        <v>17.492000000000001</v>
      </c>
      <c r="G4169" s="84">
        <v>217.3</v>
      </c>
      <c r="H4169" s="86">
        <f t="shared" si="260"/>
        <v>600179.73164000001</v>
      </c>
      <c r="I4169" s="77">
        <f t="shared" si="261"/>
        <v>15790</v>
      </c>
      <c r="J4169" s="77">
        <f t="shared" si="262"/>
        <v>276198.68</v>
      </c>
      <c r="K4169" s="77">
        <f t="shared" si="263"/>
        <v>0</v>
      </c>
    </row>
    <row r="4170" spans="1:11" s="77" customFormat="1">
      <c r="A4170" s="82">
        <v>2016</v>
      </c>
      <c r="B4170" s="82">
        <v>8837</v>
      </c>
      <c r="C4170" s="83" t="s">
        <v>513</v>
      </c>
      <c r="D4170" s="83" t="s">
        <v>504</v>
      </c>
      <c r="E4170" s="84">
        <v>48383</v>
      </c>
      <c r="F4170" s="85">
        <v>17.986000000000001</v>
      </c>
      <c r="G4170" s="84">
        <v>176.3</v>
      </c>
      <c r="H4170" s="86">
        <f t="shared" si="260"/>
        <v>1534191.9327940003</v>
      </c>
      <c r="I4170" s="77">
        <f t="shared" si="261"/>
        <v>48383</v>
      </c>
      <c r="J4170" s="77">
        <f t="shared" si="262"/>
        <v>870216.63800000004</v>
      </c>
      <c r="K4170" s="77">
        <f t="shared" si="263"/>
        <v>0</v>
      </c>
    </row>
    <row r="4171" spans="1:11" s="77" customFormat="1">
      <c r="A4171" s="82">
        <v>2016</v>
      </c>
      <c r="B4171" s="82">
        <v>8837</v>
      </c>
      <c r="C4171" s="83" t="s">
        <v>513</v>
      </c>
      <c r="D4171" s="83" t="s">
        <v>504</v>
      </c>
      <c r="E4171" s="84">
        <v>32439</v>
      </c>
      <c r="F4171" s="85">
        <v>17.684000000000001</v>
      </c>
      <c r="G4171" s="84">
        <v>180.6</v>
      </c>
      <c r="H4171" s="86">
        <f t="shared" si="260"/>
        <v>1036014.204456</v>
      </c>
      <c r="I4171" s="77">
        <f t="shared" si="261"/>
        <v>32439</v>
      </c>
      <c r="J4171" s="77">
        <f t="shared" si="262"/>
        <v>573651.27600000007</v>
      </c>
      <c r="K4171" s="77">
        <f t="shared" si="263"/>
        <v>0</v>
      </c>
    </row>
    <row r="4172" spans="1:11" s="77" customFormat="1">
      <c r="A4172" s="82">
        <v>2016</v>
      </c>
      <c r="B4172" s="82">
        <v>8841</v>
      </c>
      <c r="C4172" s="83" t="s">
        <v>513</v>
      </c>
      <c r="D4172" s="83" t="s">
        <v>504</v>
      </c>
      <c r="E4172" s="84">
        <v>88346</v>
      </c>
      <c r="F4172" s="85">
        <v>18.884</v>
      </c>
      <c r="G4172" s="84">
        <v>201.1</v>
      </c>
      <c r="H4172" s="86">
        <f t="shared" si="260"/>
        <v>3355003.312504</v>
      </c>
      <c r="I4172" s="77">
        <f t="shared" si="261"/>
        <v>88346</v>
      </c>
      <c r="J4172" s="77">
        <f t="shared" si="262"/>
        <v>1668325.8640000001</v>
      </c>
      <c r="K4172" s="77">
        <f t="shared" si="263"/>
        <v>0</v>
      </c>
    </row>
    <row r="4173" spans="1:11" s="77" customFormat="1">
      <c r="A4173" s="82">
        <v>2016</v>
      </c>
      <c r="B4173" s="82">
        <v>8841</v>
      </c>
      <c r="C4173" s="83" t="s">
        <v>513</v>
      </c>
      <c r="D4173" s="83" t="s">
        <v>504</v>
      </c>
      <c r="E4173" s="84">
        <v>132424</v>
      </c>
      <c r="F4173" s="85">
        <v>18.867999999999999</v>
      </c>
      <c r="G4173" s="84">
        <v>195.7</v>
      </c>
      <c r="H4173" s="86">
        <f t="shared" si="260"/>
        <v>4889713.2946239989</v>
      </c>
      <c r="I4173" s="77">
        <f t="shared" si="261"/>
        <v>132424</v>
      </c>
      <c r="J4173" s="77">
        <f t="shared" si="262"/>
        <v>2498576.0319999997</v>
      </c>
      <c r="K4173" s="77">
        <f t="shared" si="263"/>
        <v>0</v>
      </c>
    </row>
    <row r="4174" spans="1:11" s="77" customFormat="1">
      <c r="A4174" s="82">
        <v>2016</v>
      </c>
      <c r="B4174" s="82">
        <v>8841</v>
      </c>
      <c r="C4174" s="83" t="s">
        <v>513</v>
      </c>
      <c r="D4174" s="83" t="s">
        <v>504</v>
      </c>
      <c r="E4174" s="84">
        <v>57358</v>
      </c>
      <c r="F4174" s="85">
        <v>18.899999999999999</v>
      </c>
      <c r="G4174" s="84">
        <v>201.8</v>
      </c>
      <c r="H4174" s="86">
        <f t="shared" si="260"/>
        <v>2187645.5915999999</v>
      </c>
      <c r="I4174" s="77">
        <f t="shared" si="261"/>
        <v>57358</v>
      </c>
      <c r="J4174" s="77">
        <f t="shared" si="262"/>
        <v>1084066.2</v>
      </c>
      <c r="K4174" s="77">
        <f t="shared" si="263"/>
        <v>0</v>
      </c>
    </row>
    <row r="4175" spans="1:11" s="77" customFormat="1">
      <c r="A4175" s="82">
        <v>2016</v>
      </c>
      <c r="B4175" s="82">
        <v>8841</v>
      </c>
      <c r="C4175" s="83" t="s">
        <v>513</v>
      </c>
      <c r="D4175" s="83" t="s">
        <v>504</v>
      </c>
      <c r="E4175" s="84">
        <v>235420</v>
      </c>
      <c r="F4175" s="85">
        <v>18.777000000000001</v>
      </c>
      <c r="G4175" s="84">
        <v>202</v>
      </c>
      <c r="H4175" s="86">
        <f t="shared" si="260"/>
        <v>8929372.3068000004</v>
      </c>
      <c r="I4175" s="77">
        <f t="shared" si="261"/>
        <v>235420</v>
      </c>
      <c r="J4175" s="77">
        <f t="shared" si="262"/>
        <v>4420481.34</v>
      </c>
      <c r="K4175" s="77">
        <f t="shared" si="263"/>
        <v>0</v>
      </c>
    </row>
    <row r="4176" spans="1:11" s="77" customFormat="1">
      <c r="A4176" s="82">
        <v>2016</v>
      </c>
      <c r="B4176" s="82">
        <v>8841</v>
      </c>
      <c r="C4176" s="83" t="s">
        <v>513</v>
      </c>
      <c r="D4176" s="83" t="s">
        <v>504</v>
      </c>
      <c r="E4176" s="84">
        <v>176040</v>
      </c>
      <c r="F4176" s="85">
        <v>18.867999999999999</v>
      </c>
      <c r="G4176" s="84">
        <v>217</v>
      </c>
      <c r="H4176" s="86">
        <f t="shared" si="260"/>
        <v>7207704.3023999995</v>
      </c>
      <c r="I4176" s="77">
        <f t="shared" si="261"/>
        <v>176040</v>
      </c>
      <c r="J4176" s="77">
        <f t="shared" si="262"/>
        <v>3321522.7199999997</v>
      </c>
      <c r="K4176" s="77">
        <f t="shared" si="263"/>
        <v>0</v>
      </c>
    </row>
    <row r="4177" spans="1:11" s="77" customFormat="1">
      <c r="A4177" s="82">
        <v>2016</v>
      </c>
      <c r="B4177" s="82">
        <v>8845</v>
      </c>
      <c r="C4177" s="83" t="s">
        <v>503</v>
      </c>
      <c r="D4177" s="83" t="s">
        <v>504</v>
      </c>
      <c r="E4177" s="84">
        <v>1574</v>
      </c>
      <c r="F4177" s="85">
        <v>22.724</v>
      </c>
      <c r="G4177" s="84" t="s">
        <v>514</v>
      </c>
      <c r="H4177" s="86" t="str">
        <f t="shared" si="260"/>
        <v/>
      </c>
      <c r="I4177" s="77" t="str">
        <f t="shared" si="261"/>
        <v/>
      </c>
      <c r="J4177" s="77" t="str">
        <f t="shared" si="262"/>
        <v/>
      </c>
      <c r="K4177" s="77">
        <f t="shared" si="263"/>
        <v>0</v>
      </c>
    </row>
    <row r="4178" spans="1:11" s="77" customFormat="1">
      <c r="A4178" s="82">
        <v>2016</v>
      </c>
      <c r="B4178" s="82">
        <v>8845</v>
      </c>
      <c r="C4178" s="83" t="s">
        <v>503</v>
      </c>
      <c r="D4178" s="83" t="s">
        <v>504</v>
      </c>
      <c r="E4178" s="84">
        <v>9974</v>
      </c>
      <c r="F4178" s="85">
        <v>25.398</v>
      </c>
      <c r="G4178" s="84" t="s">
        <v>514</v>
      </c>
      <c r="H4178" s="86" t="str">
        <f t="shared" si="260"/>
        <v/>
      </c>
      <c r="I4178" s="77" t="str">
        <f t="shared" si="261"/>
        <v/>
      </c>
      <c r="J4178" s="77" t="str">
        <f t="shared" si="262"/>
        <v/>
      </c>
      <c r="K4178" s="77">
        <f t="shared" si="263"/>
        <v>0</v>
      </c>
    </row>
    <row r="4179" spans="1:11" s="77" customFormat="1">
      <c r="A4179" s="82">
        <v>2016</v>
      </c>
      <c r="B4179" s="82">
        <v>8845</v>
      </c>
      <c r="C4179" s="83" t="s">
        <v>503</v>
      </c>
      <c r="D4179" s="83" t="s">
        <v>504</v>
      </c>
      <c r="E4179" s="84">
        <v>1742</v>
      </c>
      <c r="F4179" s="85">
        <v>15.788</v>
      </c>
      <c r="G4179" s="84" t="s">
        <v>514</v>
      </c>
      <c r="H4179" s="86" t="str">
        <f t="shared" si="260"/>
        <v/>
      </c>
      <c r="I4179" s="77" t="str">
        <f t="shared" si="261"/>
        <v/>
      </c>
      <c r="J4179" s="77" t="str">
        <f t="shared" si="262"/>
        <v/>
      </c>
      <c r="K4179" s="77">
        <f t="shared" si="263"/>
        <v>0</v>
      </c>
    </row>
    <row r="4180" spans="1:11" s="77" customFormat="1">
      <c r="A4180" s="82">
        <v>2016</v>
      </c>
      <c r="B4180" s="82">
        <v>8845</v>
      </c>
      <c r="C4180" s="83" t="s">
        <v>503</v>
      </c>
      <c r="D4180" s="83" t="s">
        <v>504</v>
      </c>
      <c r="E4180" s="84">
        <v>62116</v>
      </c>
      <c r="F4180" s="85">
        <v>22.692</v>
      </c>
      <c r="G4180" s="84" t="s">
        <v>514</v>
      </c>
      <c r="H4180" s="86" t="str">
        <f t="shared" si="260"/>
        <v/>
      </c>
      <c r="I4180" s="77" t="str">
        <f t="shared" si="261"/>
        <v/>
      </c>
      <c r="J4180" s="77" t="str">
        <f t="shared" si="262"/>
        <v/>
      </c>
      <c r="K4180" s="77">
        <f t="shared" si="263"/>
        <v>0</v>
      </c>
    </row>
    <row r="4181" spans="1:11" s="77" customFormat="1">
      <c r="A4181" s="82">
        <v>2016</v>
      </c>
      <c r="B4181" s="82">
        <v>8845</v>
      </c>
      <c r="C4181" s="83" t="s">
        <v>503</v>
      </c>
      <c r="D4181" s="83" t="s">
        <v>504</v>
      </c>
      <c r="E4181" s="84">
        <v>8110</v>
      </c>
      <c r="F4181" s="85">
        <v>23.49</v>
      </c>
      <c r="G4181" s="84" t="s">
        <v>514</v>
      </c>
      <c r="H4181" s="86" t="str">
        <f t="shared" si="260"/>
        <v/>
      </c>
      <c r="I4181" s="77" t="str">
        <f t="shared" si="261"/>
        <v/>
      </c>
      <c r="J4181" s="77" t="str">
        <f t="shared" si="262"/>
        <v/>
      </c>
      <c r="K4181" s="77">
        <f t="shared" si="263"/>
        <v>0</v>
      </c>
    </row>
    <row r="4182" spans="1:11" s="77" customFormat="1">
      <c r="A4182" s="82">
        <v>2016</v>
      </c>
      <c r="B4182" s="82">
        <v>8845</v>
      </c>
      <c r="C4182" s="83" t="s">
        <v>503</v>
      </c>
      <c r="D4182" s="83" t="s">
        <v>504</v>
      </c>
      <c r="E4182" s="84">
        <v>152316</v>
      </c>
      <c r="F4182" s="85">
        <v>26.096</v>
      </c>
      <c r="G4182" s="84" t="s">
        <v>514</v>
      </c>
      <c r="H4182" s="86" t="str">
        <f t="shared" si="260"/>
        <v/>
      </c>
      <c r="I4182" s="77" t="str">
        <f t="shared" si="261"/>
        <v/>
      </c>
      <c r="J4182" s="77" t="str">
        <f t="shared" si="262"/>
        <v/>
      </c>
      <c r="K4182" s="77">
        <f t="shared" si="263"/>
        <v>0</v>
      </c>
    </row>
    <row r="4183" spans="1:11" s="77" customFormat="1">
      <c r="A4183" s="82">
        <v>2016</v>
      </c>
      <c r="B4183" s="82">
        <v>8845</v>
      </c>
      <c r="C4183" s="83" t="s">
        <v>503</v>
      </c>
      <c r="D4183" s="83" t="s">
        <v>504</v>
      </c>
      <c r="E4183" s="84">
        <v>30433</v>
      </c>
      <c r="F4183" s="85">
        <v>25.956</v>
      </c>
      <c r="G4183" s="84" t="s">
        <v>514</v>
      </c>
      <c r="H4183" s="86" t="str">
        <f t="shared" si="260"/>
        <v/>
      </c>
      <c r="I4183" s="77" t="str">
        <f t="shared" si="261"/>
        <v/>
      </c>
      <c r="J4183" s="77" t="str">
        <f t="shared" si="262"/>
        <v/>
      </c>
      <c r="K4183" s="77">
        <f t="shared" si="263"/>
        <v>0</v>
      </c>
    </row>
    <row r="4184" spans="1:11" s="77" customFormat="1">
      <c r="A4184" s="82">
        <v>2016</v>
      </c>
      <c r="B4184" s="82">
        <v>8845</v>
      </c>
      <c r="C4184" s="83" t="s">
        <v>503</v>
      </c>
      <c r="D4184" s="83" t="s">
        <v>504</v>
      </c>
      <c r="E4184" s="84">
        <v>1547</v>
      </c>
      <c r="F4184" s="85">
        <v>15.644</v>
      </c>
      <c r="G4184" s="84" t="s">
        <v>514</v>
      </c>
      <c r="H4184" s="86" t="str">
        <f t="shared" si="260"/>
        <v/>
      </c>
      <c r="I4184" s="77" t="str">
        <f t="shared" si="261"/>
        <v/>
      </c>
      <c r="J4184" s="77" t="str">
        <f t="shared" si="262"/>
        <v/>
      </c>
      <c r="K4184" s="77">
        <f t="shared" si="263"/>
        <v>0</v>
      </c>
    </row>
    <row r="4185" spans="1:11" s="77" customFormat="1">
      <c r="A4185" s="82">
        <v>2016</v>
      </c>
      <c r="B4185" s="82">
        <v>8845</v>
      </c>
      <c r="C4185" s="83" t="s">
        <v>503</v>
      </c>
      <c r="D4185" s="83" t="s">
        <v>504</v>
      </c>
      <c r="E4185" s="84">
        <v>1595</v>
      </c>
      <c r="F4185" s="85">
        <v>22.968</v>
      </c>
      <c r="G4185" s="84" t="s">
        <v>514</v>
      </c>
      <c r="H4185" s="86" t="str">
        <f t="shared" si="260"/>
        <v/>
      </c>
      <c r="I4185" s="77" t="str">
        <f t="shared" si="261"/>
        <v/>
      </c>
      <c r="J4185" s="77" t="str">
        <f t="shared" si="262"/>
        <v/>
      </c>
      <c r="K4185" s="77">
        <f t="shared" si="263"/>
        <v>0</v>
      </c>
    </row>
    <row r="4186" spans="1:11" s="77" customFormat="1">
      <c r="A4186" s="82">
        <v>2016</v>
      </c>
      <c r="B4186" s="82">
        <v>8846</v>
      </c>
      <c r="C4186" s="83" t="s">
        <v>503</v>
      </c>
      <c r="D4186" s="83" t="s">
        <v>504</v>
      </c>
      <c r="E4186" s="84">
        <v>16374</v>
      </c>
      <c r="F4186" s="85">
        <v>21.85</v>
      </c>
      <c r="G4186" s="84" t="s">
        <v>514</v>
      </c>
      <c r="H4186" s="86" t="str">
        <f t="shared" si="260"/>
        <v/>
      </c>
      <c r="I4186" s="77" t="str">
        <f t="shared" si="261"/>
        <v/>
      </c>
      <c r="J4186" s="77" t="str">
        <f t="shared" si="262"/>
        <v/>
      </c>
      <c r="K4186" s="77">
        <f t="shared" si="263"/>
        <v>0</v>
      </c>
    </row>
    <row r="4187" spans="1:11" s="77" customFormat="1">
      <c r="A4187" s="82">
        <v>2016</v>
      </c>
      <c r="B4187" s="82">
        <v>8846</v>
      </c>
      <c r="C4187" s="83" t="s">
        <v>503</v>
      </c>
      <c r="D4187" s="83" t="s">
        <v>504</v>
      </c>
      <c r="E4187" s="84">
        <v>10430</v>
      </c>
      <c r="F4187" s="85">
        <v>21.827999999999999</v>
      </c>
      <c r="G4187" s="84" t="s">
        <v>514</v>
      </c>
      <c r="H4187" s="86" t="str">
        <f t="shared" si="260"/>
        <v/>
      </c>
      <c r="I4187" s="77" t="str">
        <f t="shared" si="261"/>
        <v/>
      </c>
      <c r="J4187" s="77" t="str">
        <f t="shared" si="262"/>
        <v/>
      </c>
      <c r="K4187" s="77">
        <f t="shared" si="263"/>
        <v>0</v>
      </c>
    </row>
    <row r="4188" spans="1:11" s="77" customFormat="1">
      <c r="A4188" s="82">
        <v>2016</v>
      </c>
      <c r="B4188" s="82">
        <v>8846</v>
      </c>
      <c r="C4188" s="83" t="s">
        <v>515</v>
      </c>
      <c r="D4188" s="83" t="s">
        <v>504</v>
      </c>
      <c r="E4188" s="84">
        <v>1428</v>
      </c>
      <c r="F4188" s="85">
        <v>15.853999999999999</v>
      </c>
      <c r="G4188" s="84" t="s">
        <v>514</v>
      </c>
      <c r="H4188" s="86" t="str">
        <f t="shared" si="260"/>
        <v/>
      </c>
      <c r="I4188" s="77" t="str">
        <f t="shared" si="261"/>
        <v/>
      </c>
      <c r="J4188" s="77" t="str">
        <f t="shared" si="262"/>
        <v/>
      </c>
      <c r="K4188" s="77">
        <f t="shared" si="263"/>
        <v>0</v>
      </c>
    </row>
    <row r="4189" spans="1:11" s="77" customFormat="1">
      <c r="A4189" s="82">
        <v>2016</v>
      </c>
      <c r="B4189" s="82">
        <v>8846</v>
      </c>
      <c r="C4189" s="83" t="s">
        <v>503</v>
      </c>
      <c r="D4189" s="83" t="s">
        <v>504</v>
      </c>
      <c r="E4189" s="84">
        <v>9794</v>
      </c>
      <c r="F4189" s="85">
        <v>25.294</v>
      </c>
      <c r="G4189" s="84" t="s">
        <v>514</v>
      </c>
      <c r="H4189" s="86" t="str">
        <f t="shared" si="260"/>
        <v/>
      </c>
      <c r="I4189" s="77" t="str">
        <f t="shared" si="261"/>
        <v/>
      </c>
      <c r="J4189" s="77" t="str">
        <f t="shared" si="262"/>
        <v/>
      </c>
      <c r="K4189" s="77">
        <f t="shared" si="263"/>
        <v>0</v>
      </c>
    </row>
    <row r="4190" spans="1:11" s="77" customFormat="1">
      <c r="A4190" s="82">
        <v>2016</v>
      </c>
      <c r="B4190" s="82">
        <v>8846</v>
      </c>
      <c r="C4190" s="83" t="s">
        <v>503</v>
      </c>
      <c r="D4190" s="83" t="s">
        <v>504</v>
      </c>
      <c r="E4190" s="84">
        <v>17963</v>
      </c>
      <c r="F4190" s="85">
        <v>23.552</v>
      </c>
      <c r="G4190" s="84" t="s">
        <v>514</v>
      </c>
      <c r="H4190" s="86" t="str">
        <f t="shared" si="260"/>
        <v/>
      </c>
      <c r="I4190" s="77" t="str">
        <f t="shared" si="261"/>
        <v/>
      </c>
      <c r="J4190" s="77" t="str">
        <f t="shared" si="262"/>
        <v/>
      </c>
      <c r="K4190" s="77">
        <f t="shared" si="263"/>
        <v>0</v>
      </c>
    </row>
    <row r="4191" spans="1:11" s="77" customFormat="1">
      <c r="A4191" s="82">
        <v>2016</v>
      </c>
      <c r="B4191" s="82">
        <v>8846</v>
      </c>
      <c r="C4191" s="83" t="s">
        <v>503</v>
      </c>
      <c r="D4191" s="83" t="s">
        <v>504</v>
      </c>
      <c r="E4191" s="84">
        <v>2740</v>
      </c>
      <c r="F4191" s="85">
        <v>24.175999999999998</v>
      </c>
      <c r="G4191" s="84" t="s">
        <v>514</v>
      </c>
      <c r="H4191" s="86" t="str">
        <f t="shared" si="260"/>
        <v/>
      </c>
      <c r="I4191" s="77" t="str">
        <f t="shared" si="261"/>
        <v/>
      </c>
      <c r="J4191" s="77" t="str">
        <f t="shared" si="262"/>
        <v/>
      </c>
      <c r="K4191" s="77">
        <f t="shared" si="263"/>
        <v>0</v>
      </c>
    </row>
    <row r="4192" spans="1:11" s="77" customFormat="1">
      <c r="A4192" s="82">
        <v>2016</v>
      </c>
      <c r="B4192" s="82">
        <v>8846</v>
      </c>
      <c r="C4192" s="83" t="s">
        <v>503</v>
      </c>
      <c r="D4192" s="83" t="s">
        <v>504</v>
      </c>
      <c r="E4192" s="84">
        <v>2107</v>
      </c>
      <c r="F4192" s="85">
        <v>24.882000000000001</v>
      </c>
      <c r="G4192" s="84" t="s">
        <v>514</v>
      </c>
      <c r="H4192" s="86" t="str">
        <f t="shared" si="260"/>
        <v/>
      </c>
      <c r="I4192" s="77" t="str">
        <f t="shared" si="261"/>
        <v/>
      </c>
      <c r="J4192" s="77" t="str">
        <f t="shared" si="262"/>
        <v/>
      </c>
      <c r="K4192" s="77">
        <f t="shared" si="263"/>
        <v>0</v>
      </c>
    </row>
    <row r="4193" spans="1:11" s="77" customFormat="1">
      <c r="A4193" s="82">
        <v>2016</v>
      </c>
      <c r="B4193" s="82">
        <v>8846</v>
      </c>
      <c r="C4193" s="83" t="s">
        <v>503</v>
      </c>
      <c r="D4193" s="83" t="s">
        <v>504</v>
      </c>
      <c r="E4193" s="84">
        <v>6319</v>
      </c>
      <c r="F4193" s="85">
        <v>18.963999999999999</v>
      </c>
      <c r="G4193" s="84" t="s">
        <v>514</v>
      </c>
      <c r="H4193" s="86" t="str">
        <f t="shared" si="260"/>
        <v/>
      </c>
      <c r="I4193" s="77" t="str">
        <f t="shared" si="261"/>
        <v/>
      </c>
      <c r="J4193" s="77" t="str">
        <f t="shared" si="262"/>
        <v/>
      </c>
      <c r="K4193" s="77">
        <f t="shared" si="263"/>
        <v>0</v>
      </c>
    </row>
    <row r="4194" spans="1:11" s="77" customFormat="1">
      <c r="A4194" s="82">
        <v>2016</v>
      </c>
      <c r="B4194" s="82">
        <v>8846</v>
      </c>
      <c r="C4194" s="83" t="s">
        <v>503</v>
      </c>
      <c r="D4194" s="83" t="s">
        <v>504</v>
      </c>
      <c r="E4194" s="84">
        <v>8573</v>
      </c>
      <c r="F4194" s="85">
        <v>23.734000000000002</v>
      </c>
      <c r="G4194" s="84" t="s">
        <v>514</v>
      </c>
      <c r="H4194" s="86" t="str">
        <f t="shared" si="260"/>
        <v/>
      </c>
      <c r="I4194" s="77" t="str">
        <f t="shared" si="261"/>
        <v/>
      </c>
      <c r="J4194" s="77" t="str">
        <f t="shared" si="262"/>
        <v/>
      </c>
      <c r="K4194" s="77">
        <f t="shared" si="263"/>
        <v>0</v>
      </c>
    </row>
    <row r="4195" spans="1:11" s="77" customFormat="1">
      <c r="A4195" s="82">
        <v>2016</v>
      </c>
      <c r="B4195" s="82">
        <v>8846</v>
      </c>
      <c r="C4195" s="83" t="s">
        <v>503</v>
      </c>
      <c r="D4195" s="83" t="s">
        <v>504</v>
      </c>
      <c r="E4195" s="84">
        <v>7004</v>
      </c>
      <c r="F4195" s="85">
        <v>23.667999999999999</v>
      </c>
      <c r="G4195" s="84" t="s">
        <v>514</v>
      </c>
      <c r="H4195" s="86" t="str">
        <f t="shared" si="260"/>
        <v/>
      </c>
      <c r="I4195" s="77" t="str">
        <f t="shared" si="261"/>
        <v/>
      </c>
      <c r="J4195" s="77" t="str">
        <f t="shared" si="262"/>
        <v/>
      </c>
      <c r="K4195" s="77">
        <f t="shared" si="263"/>
        <v>0</v>
      </c>
    </row>
    <row r="4196" spans="1:11" s="77" customFormat="1">
      <c r="A4196" s="82">
        <v>2016</v>
      </c>
      <c r="B4196" s="82">
        <v>8846</v>
      </c>
      <c r="C4196" s="83" t="s">
        <v>515</v>
      </c>
      <c r="D4196" s="83" t="s">
        <v>504</v>
      </c>
      <c r="E4196" s="84">
        <v>4261</v>
      </c>
      <c r="F4196" s="85">
        <v>18.231999999999999</v>
      </c>
      <c r="G4196" s="84" t="s">
        <v>514</v>
      </c>
      <c r="H4196" s="86" t="str">
        <f t="shared" si="260"/>
        <v/>
      </c>
      <c r="I4196" s="77" t="str">
        <f t="shared" si="261"/>
        <v/>
      </c>
      <c r="J4196" s="77" t="str">
        <f t="shared" si="262"/>
        <v/>
      </c>
      <c r="K4196" s="77">
        <f t="shared" si="263"/>
        <v>0</v>
      </c>
    </row>
    <row r="4197" spans="1:11" s="77" customFormat="1">
      <c r="A4197" s="82">
        <v>2016</v>
      </c>
      <c r="B4197" s="82">
        <v>8846</v>
      </c>
      <c r="C4197" s="83" t="s">
        <v>503</v>
      </c>
      <c r="D4197" s="83" t="s">
        <v>504</v>
      </c>
      <c r="E4197" s="84">
        <v>29717</v>
      </c>
      <c r="F4197" s="85">
        <v>25.943999999999999</v>
      </c>
      <c r="G4197" s="84" t="s">
        <v>514</v>
      </c>
      <c r="H4197" s="86" t="str">
        <f t="shared" si="260"/>
        <v/>
      </c>
      <c r="I4197" s="77" t="str">
        <f t="shared" si="261"/>
        <v/>
      </c>
      <c r="J4197" s="77" t="str">
        <f t="shared" si="262"/>
        <v/>
      </c>
      <c r="K4197" s="77">
        <f t="shared" si="263"/>
        <v>0</v>
      </c>
    </row>
    <row r="4198" spans="1:11" s="77" customFormat="1">
      <c r="A4198" s="82">
        <v>2016</v>
      </c>
      <c r="B4198" s="82">
        <v>8846</v>
      </c>
      <c r="C4198" s="83" t="s">
        <v>503</v>
      </c>
      <c r="D4198" s="83" t="s">
        <v>504</v>
      </c>
      <c r="E4198" s="84">
        <v>74412</v>
      </c>
      <c r="F4198" s="85">
        <v>26.158000000000001</v>
      </c>
      <c r="G4198" s="84" t="s">
        <v>514</v>
      </c>
      <c r="H4198" s="86" t="str">
        <f t="shared" si="260"/>
        <v/>
      </c>
      <c r="I4198" s="77" t="str">
        <f t="shared" si="261"/>
        <v/>
      </c>
      <c r="J4198" s="77" t="str">
        <f t="shared" si="262"/>
        <v/>
      </c>
      <c r="K4198" s="77">
        <f t="shared" si="263"/>
        <v>0</v>
      </c>
    </row>
    <row r="4199" spans="1:11" s="77" customFormat="1">
      <c r="A4199" s="82">
        <v>2016</v>
      </c>
      <c r="B4199" s="82">
        <v>8846</v>
      </c>
      <c r="C4199" s="83" t="s">
        <v>503</v>
      </c>
      <c r="D4199" s="83" t="s">
        <v>504</v>
      </c>
      <c r="E4199" s="84">
        <v>3242</v>
      </c>
      <c r="F4199" s="85">
        <v>22.422000000000001</v>
      </c>
      <c r="G4199" s="84" t="s">
        <v>514</v>
      </c>
      <c r="H4199" s="86" t="str">
        <f t="shared" si="260"/>
        <v/>
      </c>
      <c r="I4199" s="77" t="str">
        <f t="shared" si="261"/>
        <v/>
      </c>
      <c r="J4199" s="77" t="str">
        <f t="shared" si="262"/>
        <v/>
      </c>
      <c r="K4199" s="77">
        <f t="shared" si="263"/>
        <v>0</v>
      </c>
    </row>
    <row r="4200" spans="1:11" s="77" customFormat="1">
      <c r="A4200" s="82">
        <v>2016</v>
      </c>
      <c r="B4200" s="82">
        <v>8846</v>
      </c>
      <c r="C4200" s="83" t="s">
        <v>503</v>
      </c>
      <c r="D4200" s="83" t="s">
        <v>504</v>
      </c>
      <c r="E4200" s="84">
        <v>2016</v>
      </c>
      <c r="F4200" s="85">
        <v>23.936</v>
      </c>
      <c r="G4200" s="84" t="s">
        <v>514</v>
      </c>
      <c r="H4200" s="86" t="str">
        <f t="shared" si="260"/>
        <v/>
      </c>
      <c r="I4200" s="77" t="str">
        <f t="shared" si="261"/>
        <v/>
      </c>
      <c r="J4200" s="77" t="str">
        <f t="shared" si="262"/>
        <v/>
      </c>
      <c r="K4200" s="77">
        <f t="shared" si="263"/>
        <v>0</v>
      </c>
    </row>
    <row r="4201" spans="1:11" s="77" customFormat="1">
      <c r="A4201" s="82">
        <v>2016</v>
      </c>
      <c r="B4201" s="82">
        <v>8851</v>
      </c>
      <c r="C4201" s="83" t="s">
        <v>503</v>
      </c>
      <c r="D4201" s="83" t="s">
        <v>504</v>
      </c>
      <c r="E4201" s="84">
        <v>29466</v>
      </c>
      <c r="F4201" s="85">
        <v>22.96</v>
      </c>
      <c r="G4201" s="84">
        <v>269</v>
      </c>
      <c r="H4201" s="86">
        <f t="shared" si="260"/>
        <v>1819890.8784</v>
      </c>
      <c r="I4201" s="77">
        <f t="shared" si="261"/>
        <v>29466</v>
      </c>
      <c r="J4201" s="77">
        <f t="shared" si="262"/>
        <v>676539.36</v>
      </c>
      <c r="K4201" s="77">
        <f t="shared" si="263"/>
        <v>0</v>
      </c>
    </row>
    <row r="4202" spans="1:11" s="77" customFormat="1">
      <c r="A4202" s="82">
        <v>2016</v>
      </c>
      <c r="B4202" s="82">
        <v>8851</v>
      </c>
      <c r="C4202" s="83" t="s">
        <v>503</v>
      </c>
      <c r="D4202" s="83" t="s">
        <v>504</v>
      </c>
      <c r="E4202" s="84">
        <v>2150</v>
      </c>
      <c r="F4202" s="85">
        <v>23.501999999999999</v>
      </c>
      <c r="G4202" s="84">
        <v>275.5</v>
      </c>
      <c r="H4202" s="86">
        <f t="shared" si="260"/>
        <v>139208.22149999999</v>
      </c>
      <c r="I4202" s="77">
        <f t="shared" si="261"/>
        <v>2150</v>
      </c>
      <c r="J4202" s="77">
        <f t="shared" si="262"/>
        <v>50529.299999999996</v>
      </c>
      <c r="K4202" s="77">
        <f t="shared" si="263"/>
        <v>0</v>
      </c>
    </row>
    <row r="4203" spans="1:11" s="77" customFormat="1">
      <c r="A4203" s="82">
        <v>2016</v>
      </c>
      <c r="B4203" s="82">
        <v>8851</v>
      </c>
      <c r="C4203" s="83" t="s">
        <v>503</v>
      </c>
      <c r="D4203" s="83" t="s">
        <v>504</v>
      </c>
      <c r="E4203" s="84">
        <v>4016</v>
      </c>
      <c r="F4203" s="85">
        <v>22.59</v>
      </c>
      <c r="G4203" s="84">
        <v>233.8</v>
      </c>
      <c r="H4203" s="86">
        <f t="shared" si="260"/>
        <v>212106.72672000001</v>
      </c>
      <c r="I4203" s="77">
        <f t="shared" si="261"/>
        <v>4016</v>
      </c>
      <c r="J4203" s="77">
        <f t="shared" si="262"/>
        <v>90721.44</v>
      </c>
      <c r="K4203" s="77">
        <f t="shared" si="263"/>
        <v>0</v>
      </c>
    </row>
    <row r="4204" spans="1:11" s="77" customFormat="1">
      <c r="A4204" s="82">
        <v>2016</v>
      </c>
      <c r="B4204" s="82">
        <v>8852</v>
      </c>
      <c r="C4204" s="83" t="s">
        <v>513</v>
      </c>
      <c r="D4204" s="83" t="s">
        <v>504</v>
      </c>
      <c r="E4204" s="84">
        <v>16675</v>
      </c>
      <c r="F4204" s="85">
        <v>17.64</v>
      </c>
      <c r="G4204" s="84">
        <v>199.6</v>
      </c>
      <c r="H4204" s="86">
        <f t="shared" si="260"/>
        <v>587117.41200000001</v>
      </c>
      <c r="I4204" s="77">
        <f t="shared" si="261"/>
        <v>16675</v>
      </c>
      <c r="J4204" s="77">
        <f t="shared" si="262"/>
        <v>294147</v>
      </c>
      <c r="K4204" s="77">
        <f t="shared" si="263"/>
        <v>0</v>
      </c>
    </row>
    <row r="4205" spans="1:11" s="77" customFormat="1">
      <c r="A4205" s="82">
        <v>2016</v>
      </c>
      <c r="B4205" s="82">
        <v>8852</v>
      </c>
      <c r="C4205" s="83" t="s">
        <v>513</v>
      </c>
      <c r="D4205" s="83" t="s">
        <v>504</v>
      </c>
      <c r="E4205" s="84">
        <v>33102</v>
      </c>
      <c r="F4205" s="85">
        <v>17.568000000000001</v>
      </c>
      <c r="G4205" s="84">
        <v>198.3</v>
      </c>
      <c r="H4205" s="86">
        <f t="shared" si="260"/>
        <v>1153185.7610880001</v>
      </c>
      <c r="I4205" s="77">
        <f t="shared" si="261"/>
        <v>33102</v>
      </c>
      <c r="J4205" s="77">
        <f t="shared" si="262"/>
        <v>581535.9360000001</v>
      </c>
      <c r="K4205" s="77">
        <f t="shared" si="263"/>
        <v>0</v>
      </c>
    </row>
    <row r="4206" spans="1:11" s="77" customFormat="1">
      <c r="A4206" s="82">
        <v>2016</v>
      </c>
      <c r="B4206" s="82">
        <v>8852</v>
      </c>
      <c r="C4206" s="83" t="s">
        <v>513</v>
      </c>
      <c r="D4206" s="83" t="s">
        <v>504</v>
      </c>
      <c r="E4206" s="84">
        <v>313331</v>
      </c>
      <c r="F4206" s="85">
        <v>17.568000000000001</v>
      </c>
      <c r="G4206" s="84">
        <v>206.1</v>
      </c>
      <c r="H4206" s="86">
        <f t="shared" si="260"/>
        <v>11344978.555488</v>
      </c>
      <c r="I4206" s="77">
        <f t="shared" si="261"/>
        <v>313331</v>
      </c>
      <c r="J4206" s="77">
        <f t="shared" si="262"/>
        <v>5504599.0080000004</v>
      </c>
      <c r="K4206" s="77">
        <f t="shared" si="263"/>
        <v>0</v>
      </c>
    </row>
    <row r="4207" spans="1:11" s="77" customFormat="1">
      <c r="A4207" s="82">
        <v>2016</v>
      </c>
      <c r="B4207" s="82">
        <v>8852</v>
      </c>
      <c r="C4207" s="83" t="s">
        <v>513</v>
      </c>
      <c r="D4207" s="83" t="s">
        <v>504</v>
      </c>
      <c r="E4207" s="84">
        <v>120</v>
      </c>
      <c r="F4207" s="85">
        <v>18.196000000000002</v>
      </c>
      <c r="G4207" s="84">
        <v>198.6</v>
      </c>
      <c r="H4207" s="86">
        <f t="shared" si="260"/>
        <v>4336.4707200000003</v>
      </c>
      <c r="I4207" s="77">
        <f t="shared" si="261"/>
        <v>120</v>
      </c>
      <c r="J4207" s="77">
        <f t="shared" si="262"/>
        <v>2183.52</v>
      </c>
      <c r="K4207" s="77">
        <f t="shared" si="263"/>
        <v>0</v>
      </c>
    </row>
    <row r="4208" spans="1:11" s="77" customFormat="1">
      <c r="A4208" s="82">
        <v>2016</v>
      </c>
      <c r="B4208" s="82">
        <v>10017</v>
      </c>
      <c r="C4208" s="83" t="s">
        <v>503</v>
      </c>
      <c r="D4208" s="83" t="s">
        <v>504</v>
      </c>
      <c r="E4208" s="84">
        <v>1576</v>
      </c>
      <c r="F4208" s="85">
        <v>25</v>
      </c>
      <c r="G4208" s="84" t="s">
        <v>514</v>
      </c>
      <c r="H4208" s="86" t="str">
        <f t="shared" si="260"/>
        <v/>
      </c>
      <c r="I4208" s="77" t="str">
        <f t="shared" si="261"/>
        <v/>
      </c>
      <c r="J4208" s="77" t="str">
        <f t="shared" si="262"/>
        <v/>
      </c>
      <c r="K4208" s="77">
        <f t="shared" si="263"/>
        <v>0</v>
      </c>
    </row>
    <row r="4209" spans="1:11" s="77" customFormat="1">
      <c r="A4209" s="82">
        <v>2016</v>
      </c>
      <c r="B4209" s="82">
        <v>10025</v>
      </c>
      <c r="C4209" s="83" t="s">
        <v>503</v>
      </c>
      <c r="D4209" s="83" t="s">
        <v>504</v>
      </c>
      <c r="E4209" s="84">
        <v>16004</v>
      </c>
      <c r="F4209" s="85">
        <v>26.35</v>
      </c>
      <c r="G4209" s="84" t="s">
        <v>514</v>
      </c>
      <c r="H4209" s="86" t="str">
        <f t="shared" si="260"/>
        <v/>
      </c>
      <c r="I4209" s="77" t="str">
        <f t="shared" si="261"/>
        <v/>
      </c>
      <c r="J4209" s="77" t="str">
        <f t="shared" si="262"/>
        <v/>
      </c>
      <c r="K4209" s="77">
        <f t="shared" si="263"/>
        <v>0</v>
      </c>
    </row>
    <row r="4210" spans="1:11" s="77" customFormat="1">
      <c r="A4210" s="82">
        <v>2016</v>
      </c>
      <c r="B4210" s="82">
        <v>10025</v>
      </c>
      <c r="C4210" s="83" t="s">
        <v>503</v>
      </c>
      <c r="D4210" s="83" t="s">
        <v>504</v>
      </c>
      <c r="E4210" s="84">
        <v>16496</v>
      </c>
      <c r="F4210" s="85">
        <v>26.05</v>
      </c>
      <c r="G4210" s="84" t="s">
        <v>514</v>
      </c>
      <c r="H4210" s="86" t="str">
        <f t="shared" si="260"/>
        <v/>
      </c>
      <c r="I4210" s="77" t="str">
        <f t="shared" si="261"/>
        <v/>
      </c>
      <c r="J4210" s="77" t="str">
        <f t="shared" si="262"/>
        <v/>
      </c>
      <c r="K4210" s="77">
        <f t="shared" si="263"/>
        <v>0</v>
      </c>
    </row>
    <row r="4211" spans="1:11" s="77" customFormat="1">
      <c r="A4211" s="82">
        <v>2016</v>
      </c>
      <c r="B4211" s="82">
        <v>10043</v>
      </c>
      <c r="C4211" s="83" t="s">
        <v>503</v>
      </c>
      <c r="D4211" s="83" t="s">
        <v>504</v>
      </c>
      <c r="E4211" s="84">
        <v>15694</v>
      </c>
      <c r="F4211" s="85">
        <v>25.61</v>
      </c>
      <c r="G4211" s="84" t="s">
        <v>514</v>
      </c>
      <c r="H4211" s="86" t="str">
        <f t="shared" si="260"/>
        <v/>
      </c>
      <c r="I4211" s="77" t="str">
        <f t="shared" si="261"/>
        <v/>
      </c>
      <c r="J4211" s="77" t="str">
        <f t="shared" si="262"/>
        <v/>
      </c>
      <c r="K4211" s="77">
        <f t="shared" si="263"/>
        <v>0</v>
      </c>
    </row>
    <row r="4212" spans="1:11" s="77" customFormat="1">
      <c r="A4212" s="82">
        <v>2016</v>
      </c>
      <c r="B4212" s="82">
        <v>10151</v>
      </c>
      <c r="C4212" s="83" t="s">
        <v>515</v>
      </c>
      <c r="D4212" s="83" t="s">
        <v>504</v>
      </c>
      <c r="E4212" s="84">
        <v>7851</v>
      </c>
      <c r="F4212" s="85">
        <v>18.239999999999998</v>
      </c>
      <c r="G4212" s="84" t="s">
        <v>514</v>
      </c>
      <c r="H4212" s="86" t="str">
        <f t="shared" si="260"/>
        <v/>
      </c>
      <c r="I4212" s="77" t="str">
        <f t="shared" si="261"/>
        <v/>
      </c>
      <c r="J4212" s="77" t="str">
        <f t="shared" si="262"/>
        <v/>
      </c>
      <c r="K4212" s="77">
        <f t="shared" si="263"/>
        <v>0</v>
      </c>
    </row>
    <row r="4213" spans="1:11" s="77" customFormat="1">
      <c r="A4213" s="82">
        <v>2016</v>
      </c>
      <c r="B4213" s="82">
        <v>10151</v>
      </c>
      <c r="C4213" s="83" t="s">
        <v>515</v>
      </c>
      <c r="D4213" s="83" t="s">
        <v>504</v>
      </c>
      <c r="E4213" s="84">
        <v>8696</v>
      </c>
      <c r="F4213" s="85">
        <v>8.58</v>
      </c>
      <c r="G4213" s="84" t="s">
        <v>514</v>
      </c>
      <c r="H4213" s="86" t="str">
        <f t="shared" si="260"/>
        <v/>
      </c>
      <c r="I4213" s="77" t="str">
        <f t="shared" si="261"/>
        <v/>
      </c>
      <c r="J4213" s="77" t="str">
        <f t="shared" si="262"/>
        <v/>
      </c>
      <c r="K4213" s="77">
        <f t="shared" si="263"/>
        <v>0</v>
      </c>
    </row>
    <row r="4214" spans="1:11" s="77" customFormat="1">
      <c r="A4214" s="82">
        <v>2016</v>
      </c>
      <c r="B4214" s="82">
        <v>10151</v>
      </c>
      <c r="C4214" s="83" t="s">
        <v>515</v>
      </c>
      <c r="D4214" s="83" t="s">
        <v>504</v>
      </c>
      <c r="E4214" s="84">
        <v>6492</v>
      </c>
      <c r="F4214" s="85">
        <v>17.54</v>
      </c>
      <c r="G4214" s="84" t="s">
        <v>514</v>
      </c>
      <c r="H4214" s="86" t="str">
        <f t="shared" si="260"/>
        <v/>
      </c>
      <c r="I4214" s="77" t="str">
        <f t="shared" si="261"/>
        <v/>
      </c>
      <c r="J4214" s="77" t="str">
        <f t="shared" si="262"/>
        <v/>
      </c>
      <c r="K4214" s="77">
        <f t="shared" si="263"/>
        <v>0</v>
      </c>
    </row>
    <row r="4215" spans="1:11" s="77" customFormat="1">
      <c r="A4215" s="82">
        <v>2016</v>
      </c>
      <c r="B4215" s="82">
        <v>10151</v>
      </c>
      <c r="C4215" s="83" t="s">
        <v>515</v>
      </c>
      <c r="D4215" s="83" t="s">
        <v>504</v>
      </c>
      <c r="E4215" s="84">
        <v>628</v>
      </c>
      <c r="F4215" s="85">
        <v>17.73</v>
      </c>
      <c r="G4215" s="84" t="s">
        <v>514</v>
      </c>
      <c r="H4215" s="86" t="str">
        <f t="shared" si="260"/>
        <v/>
      </c>
      <c r="I4215" s="77" t="str">
        <f t="shared" si="261"/>
        <v/>
      </c>
      <c r="J4215" s="77" t="str">
        <f t="shared" si="262"/>
        <v/>
      </c>
      <c r="K4215" s="77">
        <f t="shared" si="263"/>
        <v>0</v>
      </c>
    </row>
    <row r="4216" spans="1:11" s="77" customFormat="1">
      <c r="A4216" s="82">
        <v>2016</v>
      </c>
      <c r="B4216" s="82">
        <v>10151</v>
      </c>
      <c r="C4216" s="83" t="s">
        <v>515</v>
      </c>
      <c r="D4216" s="83" t="s">
        <v>504</v>
      </c>
      <c r="E4216" s="84">
        <v>1491</v>
      </c>
      <c r="F4216" s="85">
        <v>9.6300000000000008</v>
      </c>
      <c r="G4216" s="84" t="s">
        <v>514</v>
      </c>
      <c r="H4216" s="86" t="str">
        <f t="shared" si="260"/>
        <v/>
      </c>
      <c r="I4216" s="77" t="str">
        <f t="shared" si="261"/>
        <v/>
      </c>
      <c r="J4216" s="77" t="str">
        <f t="shared" si="262"/>
        <v/>
      </c>
      <c r="K4216" s="77">
        <f t="shared" si="263"/>
        <v>0</v>
      </c>
    </row>
    <row r="4217" spans="1:11" s="77" customFormat="1">
      <c r="A4217" s="82">
        <v>2016</v>
      </c>
      <c r="B4217" s="82">
        <v>10151</v>
      </c>
      <c r="C4217" s="83" t="s">
        <v>515</v>
      </c>
      <c r="D4217" s="83" t="s">
        <v>504</v>
      </c>
      <c r="E4217" s="84">
        <v>2288</v>
      </c>
      <c r="F4217" s="85">
        <v>15.35</v>
      </c>
      <c r="G4217" s="84" t="s">
        <v>514</v>
      </c>
      <c r="H4217" s="86" t="str">
        <f t="shared" si="260"/>
        <v/>
      </c>
      <c r="I4217" s="77" t="str">
        <f t="shared" si="261"/>
        <v/>
      </c>
      <c r="J4217" s="77" t="str">
        <f t="shared" si="262"/>
        <v/>
      </c>
      <c r="K4217" s="77">
        <f t="shared" si="263"/>
        <v>0</v>
      </c>
    </row>
    <row r="4218" spans="1:11" s="77" customFormat="1">
      <c r="A4218" s="82">
        <v>2016</v>
      </c>
      <c r="B4218" s="82">
        <v>10151</v>
      </c>
      <c r="C4218" s="83" t="s">
        <v>515</v>
      </c>
      <c r="D4218" s="83" t="s">
        <v>504</v>
      </c>
      <c r="E4218" s="84">
        <v>4104</v>
      </c>
      <c r="F4218" s="85">
        <v>16.170000000000002</v>
      </c>
      <c r="G4218" s="84" t="s">
        <v>514</v>
      </c>
      <c r="H4218" s="86" t="str">
        <f t="shared" si="260"/>
        <v/>
      </c>
      <c r="I4218" s="77" t="str">
        <f t="shared" si="261"/>
        <v/>
      </c>
      <c r="J4218" s="77" t="str">
        <f t="shared" si="262"/>
        <v/>
      </c>
      <c r="K4218" s="77">
        <f t="shared" si="263"/>
        <v>0</v>
      </c>
    </row>
    <row r="4219" spans="1:11" s="77" customFormat="1">
      <c r="A4219" s="82">
        <v>2016</v>
      </c>
      <c r="B4219" s="82">
        <v>10151</v>
      </c>
      <c r="C4219" s="83" t="s">
        <v>515</v>
      </c>
      <c r="D4219" s="83" t="s">
        <v>504</v>
      </c>
      <c r="E4219" s="84">
        <v>5986</v>
      </c>
      <c r="F4219" s="85">
        <v>16.170000000000002</v>
      </c>
      <c r="G4219" s="84" t="s">
        <v>514</v>
      </c>
      <c r="H4219" s="86" t="str">
        <f t="shared" si="260"/>
        <v/>
      </c>
      <c r="I4219" s="77" t="str">
        <f t="shared" si="261"/>
        <v/>
      </c>
      <c r="J4219" s="77" t="str">
        <f t="shared" si="262"/>
        <v/>
      </c>
      <c r="K4219" s="77">
        <f t="shared" si="263"/>
        <v>0</v>
      </c>
    </row>
    <row r="4220" spans="1:11" s="77" customFormat="1">
      <c r="A4220" s="82">
        <v>2016</v>
      </c>
      <c r="B4220" s="82">
        <v>10234</v>
      </c>
      <c r="C4220" s="83" t="s">
        <v>503</v>
      </c>
      <c r="D4220" s="83" t="s">
        <v>504</v>
      </c>
      <c r="E4220" s="84">
        <v>2775</v>
      </c>
      <c r="F4220" s="85">
        <v>22.2</v>
      </c>
      <c r="G4220" s="84" t="s">
        <v>514</v>
      </c>
      <c r="H4220" s="86" t="str">
        <f t="shared" si="260"/>
        <v/>
      </c>
      <c r="I4220" s="77" t="str">
        <f t="shared" si="261"/>
        <v/>
      </c>
      <c r="J4220" s="77" t="str">
        <f t="shared" si="262"/>
        <v/>
      </c>
      <c r="K4220" s="77">
        <f t="shared" si="263"/>
        <v>0</v>
      </c>
    </row>
    <row r="4221" spans="1:11" s="77" customFormat="1">
      <c r="A4221" s="82">
        <v>2016</v>
      </c>
      <c r="B4221" s="82">
        <v>10234</v>
      </c>
      <c r="C4221" s="83" t="s">
        <v>513</v>
      </c>
      <c r="D4221" s="83" t="s">
        <v>504</v>
      </c>
      <c r="E4221" s="84">
        <v>10632</v>
      </c>
      <c r="F4221" s="85">
        <v>17.53</v>
      </c>
      <c r="G4221" s="84" t="s">
        <v>514</v>
      </c>
      <c r="H4221" s="86" t="str">
        <f t="shared" si="260"/>
        <v/>
      </c>
      <c r="I4221" s="77" t="str">
        <f t="shared" si="261"/>
        <v/>
      </c>
      <c r="J4221" s="77" t="str">
        <f t="shared" si="262"/>
        <v/>
      </c>
      <c r="K4221" s="77">
        <f t="shared" si="263"/>
        <v>0</v>
      </c>
    </row>
    <row r="4222" spans="1:11" s="77" customFormat="1">
      <c r="A4222" s="82">
        <v>2016</v>
      </c>
      <c r="B4222" s="82">
        <v>10244</v>
      </c>
      <c r="C4222" s="83" t="s">
        <v>503</v>
      </c>
      <c r="D4222" s="83" t="s">
        <v>504</v>
      </c>
      <c r="E4222" s="84">
        <v>17701</v>
      </c>
      <c r="F4222" s="85">
        <v>22.95</v>
      </c>
      <c r="G4222" s="84" t="s">
        <v>514</v>
      </c>
      <c r="H4222" s="86" t="str">
        <f t="shared" si="260"/>
        <v/>
      </c>
      <c r="I4222" s="77" t="str">
        <f t="shared" si="261"/>
        <v/>
      </c>
      <c r="J4222" s="77" t="str">
        <f t="shared" si="262"/>
        <v/>
      </c>
      <c r="K4222" s="77">
        <f t="shared" si="263"/>
        <v>0</v>
      </c>
    </row>
    <row r="4223" spans="1:11" s="77" customFormat="1">
      <c r="A4223" s="82">
        <v>2016</v>
      </c>
      <c r="B4223" s="82">
        <v>10360</v>
      </c>
      <c r="C4223" s="83" t="s">
        <v>503</v>
      </c>
      <c r="D4223" s="83" t="s">
        <v>504</v>
      </c>
      <c r="E4223" s="84">
        <v>13962</v>
      </c>
      <c r="F4223" s="85">
        <v>22.37</v>
      </c>
      <c r="G4223" s="84" t="s">
        <v>514</v>
      </c>
      <c r="H4223" s="86" t="str">
        <f t="shared" si="260"/>
        <v/>
      </c>
      <c r="I4223" s="77" t="str">
        <f t="shared" si="261"/>
        <v/>
      </c>
      <c r="J4223" s="77" t="str">
        <f t="shared" si="262"/>
        <v/>
      </c>
      <c r="K4223" s="77">
        <f t="shared" si="263"/>
        <v>0</v>
      </c>
    </row>
    <row r="4224" spans="1:11" s="77" customFormat="1">
      <c r="A4224" s="82">
        <v>2016</v>
      </c>
      <c r="B4224" s="82">
        <v>10361</v>
      </c>
      <c r="C4224" s="83" t="s">
        <v>503</v>
      </c>
      <c r="D4224" s="83" t="s">
        <v>504</v>
      </c>
      <c r="E4224" s="84">
        <v>11141</v>
      </c>
      <c r="F4224" s="85">
        <v>21.9</v>
      </c>
      <c r="G4224" s="84" t="s">
        <v>514</v>
      </c>
      <c r="H4224" s="86" t="str">
        <f t="shared" si="260"/>
        <v/>
      </c>
      <c r="I4224" s="77" t="str">
        <f t="shared" si="261"/>
        <v/>
      </c>
      <c r="J4224" s="77" t="str">
        <f t="shared" si="262"/>
        <v/>
      </c>
      <c r="K4224" s="77">
        <f t="shared" si="263"/>
        <v>0</v>
      </c>
    </row>
    <row r="4225" spans="1:11" s="77" customFormat="1">
      <c r="A4225" s="82">
        <v>2016</v>
      </c>
      <c r="B4225" s="82">
        <v>10477</v>
      </c>
      <c r="C4225" s="83" t="s">
        <v>513</v>
      </c>
      <c r="D4225" s="83" t="s">
        <v>504</v>
      </c>
      <c r="E4225" s="84">
        <v>10944</v>
      </c>
      <c r="F4225" s="85">
        <v>17.53</v>
      </c>
      <c r="G4225" s="84" t="s">
        <v>514</v>
      </c>
      <c r="H4225" s="86" t="str">
        <f t="shared" si="260"/>
        <v/>
      </c>
      <c r="I4225" s="77" t="str">
        <f t="shared" si="261"/>
        <v/>
      </c>
      <c r="J4225" s="77" t="str">
        <f t="shared" si="262"/>
        <v/>
      </c>
      <c r="K4225" s="77">
        <f t="shared" si="263"/>
        <v>0</v>
      </c>
    </row>
    <row r="4226" spans="1:11" s="77" customFormat="1">
      <c r="A4226" s="82">
        <v>2016</v>
      </c>
      <c r="B4226" s="82">
        <v>10495</v>
      </c>
      <c r="C4226" s="83" t="s">
        <v>503</v>
      </c>
      <c r="D4226" s="83" t="s">
        <v>504</v>
      </c>
      <c r="E4226" s="84">
        <v>5199</v>
      </c>
      <c r="F4226" s="85">
        <v>25.2</v>
      </c>
      <c r="G4226" s="84" t="s">
        <v>514</v>
      </c>
      <c r="H4226" s="86" t="str">
        <f t="shared" si="260"/>
        <v/>
      </c>
      <c r="I4226" s="77" t="str">
        <f t="shared" si="261"/>
        <v/>
      </c>
      <c r="J4226" s="77" t="str">
        <f t="shared" si="262"/>
        <v/>
      </c>
      <c r="K4226" s="77">
        <f t="shared" si="263"/>
        <v>0</v>
      </c>
    </row>
    <row r="4227" spans="1:11" s="77" customFormat="1">
      <c r="A4227" s="82">
        <v>2016</v>
      </c>
      <c r="B4227" s="82">
        <v>10566</v>
      </c>
      <c r="C4227" s="83" t="s">
        <v>503</v>
      </c>
      <c r="D4227" s="83" t="s">
        <v>504</v>
      </c>
      <c r="E4227" s="84">
        <v>34720</v>
      </c>
      <c r="F4227" s="85">
        <v>26.01</v>
      </c>
      <c r="G4227" s="84" t="s">
        <v>514</v>
      </c>
      <c r="H4227" s="86" t="str">
        <f t="shared" si="260"/>
        <v/>
      </c>
      <c r="I4227" s="77" t="str">
        <f t="shared" si="261"/>
        <v/>
      </c>
      <c r="J4227" s="77" t="str">
        <f t="shared" si="262"/>
        <v/>
      </c>
      <c r="K4227" s="77">
        <f t="shared" si="263"/>
        <v>0</v>
      </c>
    </row>
    <row r="4228" spans="1:11" s="77" customFormat="1">
      <c r="A4228" s="82">
        <v>2016</v>
      </c>
      <c r="B4228" s="82">
        <v>10671</v>
      </c>
      <c r="C4228" s="83" t="s">
        <v>503</v>
      </c>
      <c r="D4228" s="83" t="s">
        <v>504</v>
      </c>
      <c r="E4228" s="84">
        <v>32615</v>
      </c>
      <c r="F4228" s="85">
        <v>21.17</v>
      </c>
      <c r="G4228" s="84" t="s">
        <v>514</v>
      </c>
      <c r="H4228" s="86" t="str">
        <f t="shared" si="260"/>
        <v/>
      </c>
      <c r="I4228" s="77" t="str">
        <f t="shared" si="261"/>
        <v/>
      </c>
      <c r="J4228" s="77" t="str">
        <f t="shared" si="262"/>
        <v/>
      </c>
      <c r="K4228" s="77">
        <f t="shared" si="263"/>
        <v>0</v>
      </c>
    </row>
    <row r="4229" spans="1:11" s="77" customFormat="1">
      <c r="A4229" s="82">
        <v>2016</v>
      </c>
      <c r="B4229" s="82">
        <v>10671</v>
      </c>
      <c r="C4229" s="83" t="s">
        <v>513</v>
      </c>
      <c r="D4229" s="83" t="s">
        <v>504</v>
      </c>
      <c r="E4229" s="84">
        <v>27758</v>
      </c>
      <c r="F4229" s="85">
        <v>16.62</v>
      </c>
      <c r="G4229" s="84" t="s">
        <v>514</v>
      </c>
      <c r="H4229" s="86" t="str">
        <f t="shared" si="260"/>
        <v/>
      </c>
      <c r="I4229" s="77" t="str">
        <f t="shared" si="261"/>
        <v/>
      </c>
      <c r="J4229" s="77" t="str">
        <f t="shared" si="262"/>
        <v/>
      </c>
      <c r="K4229" s="77">
        <f t="shared" si="263"/>
        <v>0</v>
      </c>
    </row>
    <row r="4230" spans="1:11" s="77" customFormat="1">
      <c r="A4230" s="82">
        <v>2016</v>
      </c>
      <c r="B4230" s="82">
        <v>10671</v>
      </c>
      <c r="C4230" s="83" t="s">
        <v>503</v>
      </c>
      <c r="D4230" s="83" t="s">
        <v>504</v>
      </c>
      <c r="E4230" s="84">
        <v>13233</v>
      </c>
      <c r="F4230" s="85">
        <v>21.02</v>
      </c>
      <c r="G4230" s="84" t="s">
        <v>514</v>
      </c>
      <c r="H4230" s="86" t="str">
        <f t="shared" si="260"/>
        <v/>
      </c>
      <c r="I4230" s="77" t="str">
        <f t="shared" si="261"/>
        <v/>
      </c>
      <c r="J4230" s="77" t="str">
        <f t="shared" si="262"/>
        <v/>
      </c>
      <c r="K4230" s="77">
        <f t="shared" si="263"/>
        <v>0</v>
      </c>
    </row>
    <row r="4231" spans="1:11" s="77" customFormat="1">
      <c r="A4231" s="82">
        <v>2016</v>
      </c>
      <c r="B4231" s="82">
        <v>10671</v>
      </c>
      <c r="C4231" s="83" t="s">
        <v>503</v>
      </c>
      <c r="D4231" s="83" t="s">
        <v>504</v>
      </c>
      <c r="E4231" s="84">
        <v>1207</v>
      </c>
      <c r="F4231" s="85">
        <v>16.809999999999999</v>
      </c>
      <c r="G4231" s="84" t="s">
        <v>514</v>
      </c>
      <c r="H4231" s="86" t="str">
        <f t="shared" ref="H4231:H4294" si="264">IF(I4231="","",G4231/100*F4231*E4231)</f>
        <v/>
      </c>
      <c r="I4231" s="77" t="str">
        <f t="shared" ref="I4231:I4294" si="265">IF(OR(G4231=".",F4231=".",E4231="."),"",E4231)</f>
        <v/>
      </c>
      <c r="J4231" s="77" t="str">
        <f t="shared" ref="J4231:J4294" si="266">IF(I4231="","",F4231*I4231)</f>
        <v/>
      </c>
      <c r="K4231" s="77">
        <f t="shared" ref="K4231:K4294" si="267">IF(C4231="LIG",1,0)</f>
        <v>0</v>
      </c>
    </row>
    <row r="4232" spans="1:11" s="77" customFormat="1">
      <c r="A4232" s="82">
        <v>2016</v>
      </c>
      <c r="B4232" s="82">
        <v>10673</v>
      </c>
      <c r="C4232" s="83" t="s">
        <v>503</v>
      </c>
      <c r="D4232" s="83" t="s">
        <v>504</v>
      </c>
      <c r="E4232" s="84">
        <v>59205</v>
      </c>
      <c r="F4232" s="85">
        <v>21.87</v>
      </c>
      <c r="G4232" s="84" t="s">
        <v>514</v>
      </c>
      <c r="H4232" s="86" t="str">
        <f t="shared" si="264"/>
        <v/>
      </c>
      <c r="I4232" s="77" t="str">
        <f t="shared" si="265"/>
        <v/>
      </c>
      <c r="J4232" s="77" t="str">
        <f t="shared" si="266"/>
        <v/>
      </c>
      <c r="K4232" s="77">
        <f t="shared" si="267"/>
        <v>0</v>
      </c>
    </row>
    <row r="4233" spans="1:11" s="77" customFormat="1">
      <c r="A4233" s="82">
        <v>2016</v>
      </c>
      <c r="B4233" s="82">
        <v>10678</v>
      </c>
      <c r="C4233" s="83" t="s">
        <v>503</v>
      </c>
      <c r="D4233" s="83" t="s">
        <v>504</v>
      </c>
      <c r="E4233" s="84">
        <v>12350</v>
      </c>
      <c r="F4233" s="85">
        <v>22.2</v>
      </c>
      <c r="G4233" s="84" t="s">
        <v>514</v>
      </c>
      <c r="H4233" s="86" t="str">
        <f t="shared" si="264"/>
        <v/>
      </c>
      <c r="I4233" s="77" t="str">
        <f t="shared" si="265"/>
        <v/>
      </c>
      <c r="J4233" s="77" t="str">
        <f t="shared" si="266"/>
        <v/>
      </c>
      <c r="K4233" s="77">
        <f t="shared" si="267"/>
        <v>0</v>
      </c>
    </row>
    <row r="4234" spans="1:11" s="77" customFormat="1">
      <c r="A4234" s="82">
        <v>2016</v>
      </c>
      <c r="B4234" s="82">
        <v>10678</v>
      </c>
      <c r="C4234" s="83" t="s">
        <v>503</v>
      </c>
      <c r="D4234" s="83" t="s">
        <v>504</v>
      </c>
      <c r="E4234" s="84">
        <v>3189</v>
      </c>
      <c r="F4234" s="85">
        <v>22.26</v>
      </c>
      <c r="G4234" s="84" t="s">
        <v>514</v>
      </c>
      <c r="H4234" s="86" t="str">
        <f t="shared" si="264"/>
        <v/>
      </c>
      <c r="I4234" s="77" t="str">
        <f t="shared" si="265"/>
        <v/>
      </c>
      <c r="J4234" s="77" t="str">
        <f t="shared" si="266"/>
        <v/>
      </c>
      <c r="K4234" s="77">
        <f t="shared" si="267"/>
        <v>0</v>
      </c>
    </row>
    <row r="4235" spans="1:11" s="77" customFormat="1">
      <c r="A4235" s="82">
        <v>2016</v>
      </c>
      <c r="B4235" s="82">
        <v>10678</v>
      </c>
      <c r="C4235" s="83" t="s">
        <v>503</v>
      </c>
      <c r="D4235" s="83" t="s">
        <v>504</v>
      </c>
      <c r="E4235" s="84">
        <v>11746</v>
      </c>
      <c r="F4235" s="85">
        <v>22.46</v>
      </c>
      <c r="G4235" s="84" t="s">
        <v>514</v>
      </c>
      <c r="H4235" s="86" t="str">
        <f t="shared" si="264"/>
        <v/>
      </c>
      <c r="I4235" s="77" t="str">
        <f t="shared" si="265"/>
        <v/>
      </c>
      <c r="J4235" s="77" t="str">
        <f t="shared" si="266"/>
        <v/>
      </c>
      <c r="K4235" s="77">
        <f t="shared" si="267"/>
        <v>0</v>
      </c>
    </row>
    <row r="4236" spans="1:11" s="77" customFormat="1">
      <c r="A4236" s="82">
        <v>2016</v>
      </c>
      <c r="B4236" s="82">
        <v>10678</v>
      </c>
      <c r="C4236" s="83" t="s">
        <v>503</v>
      </c>
      <c r="D4236" s="83" t="s">
        <v>504</v>
      </c>
      <c r="E4236" s="84">
        <v>11765</v>
      </c>
      <c r="F4236" s="85">
        <v>22.08</v>
      </c>
      <c r="G4236" s="84" t="s">
        <v>514</v>
      </c>
      <c r="H4236" s="86" t="str">
        <f t="shared" si="264"/>
        <v/>
      </c>
      <c r="I4236" s="77" t="str">
        <f t="shared" si="265"/>
        <v/>
      </c>
      <c r="J4236" s="77" t="str">
        <f t="shared" si="266"/>
        <v/>
      </c>
      <c r="K4236" s="77">
        <f t="shared" si="267"/>
        <v>0</v>
      </c>
    </row>
    <row r="4237" spans="1:11" s="77" customFormat="1">
      <c r="A4237" s="82">
        <v>2016</v>
      </c>
      <c r="B4237" s="82">
        <v>10684</v>
      </c>
      <c r="C4237" s="83" t="s">
        <v>503</v>
      </c>
      <c r="D4237" s="83" t="s">
        <v>504</v>
      </c>
      <c r="E4237" s="84">
        <v>43848</v>
      </c>
      <c r="F4237" s="85">
        <v>23.1</v>
      </c>
      <c r="G4237" s="84" t="s">
        <v>514</v>
      </c>
      <c r="H4237" s="86" t="str">
        <f t="shared" si="264"/>
        <v/>
      </c>
      <c r="I4237" s="77" t="str">
        <f t="shared" si="265"/>
        <v/>
      </c>
      <c r="J4237" s="77" t="str">
        <f t="shared" si="266"/>
        <v/>
      </c>
      <c r="K4237" s="77">
        <f t="shared" si="267"/>
        <v>0</v>
      </c>
    </row>
    <row r="4238" spans="1:11" s="77" customFormat="1">
      <c r="A4238" s="82">
        <v>2016</v>
      </c>
      <c r="B4238" s="82">
        <v>10864</v>
      </c>
      <c r="C4238" s="83" t="s">
        <v>503</v>
      </c>
      <c r="D4238" s="83" t="s">
        <v>504</v>
      </c>
      <c r="E4238" s="84">
        <v>32845</v>
      </c>
      <c r="F4238" s="85">
        <v>21.8</v>
      </c>
      <c r="G4238" s="84" t="s">
        <v>514</v>
      </c>
      <c r="H4238" s="86" t="str">
        <f t="shared" si="264"/>
        <v/>
      </c>
      <c r="I4238" s="77" t="str">
        <f t="shared" si="265"/>
        <v/>
      </c>
      <c r="J4238" s="77" t="str">
        <f t="shared" si="266"/>
        <v/>
      </c>
      <c r="K4238" s="77">
        <f t="shared" si="267"/>
        <v>0</v>
      </c>
    </row>
    <row r="4239" spans="1:11" s="77" customFormat="1">
      <c r="A4239" s="82">
        <v>2016</v>
      </c>
      <c r="B4239" s="82">
        <v>10864</v>
      </c>
      <c r="C4239" s="83" t="s">
        <v>513</v>
      </c>
      <c r="D4239" s="83" t="s">
        <v>504</v>
      </c>
      <c r="E4239" s="84">
        <v>65489</v>
      </c>
      <c r="F4239" s="85">
        <v>17.5</v>
      </c>
      <c r="G4239" s="84" t="s">
        <v>514</v>
      </c>
      <c r="H4239" s="86" t="str">
        <f t="shared" si="264"/>
        <v/>
      </c>
      <c r="I4239" s="77" t="str">
        <f t="shared" si="265"/>
        <v/>
      </c>
      <c r="J4239" s="77" t="str">
        <f t="shared" si="266"/>
        <v/>
      </c>
      <c r="K4239" s="77">
        <f t="shared" si="267"/>
        <v>0</v>
      </c>
    </row>
    <row r="4240" spans="1:11" s="77" customFormat="1">
      <c r="A4240" s="82">
        <v>2016</v>
      </c>
      <c r="B4240" s="82">
        <v>10865</v>
      </c>
      <c r="C4240" s="83" t="s">
        <v>503</v>
      </c>
      <c r="D4240" s="83" t="s">
        <v>504</v>
      </c>
      <c r="E4240" s="84">
        <v>1130</v>
      </c>
      <c r="F4240" s="85">
        <v>21.1</v>
      </c>
      <c r="G4240" s="84" t="s">
        <v>514</v>
      </c>
      <c r="H4240" s="86" t="str">
        <f t="shared" si="264"/>
        <v/>
      </c>
      <c r="I4240" s="77" t="str">
        <f t="shared" si="265"/>
        <v/>
      </c>
      <c r="J4240" s="77" t="str">
        <f t="shared" si="266"/>
        <v/>
      </c>
      <c r="K4240" s="77">
        <f t="shared" si="267"/>
        <v>0</v>
      </c>
    </row>
    <row r="4241" spans="1:11" s="77" customFormat="1">
      <c r="A4241" s="82">
        <v>2016</v>
      </c>
      <c r="B4241" s="82">
        <v>10865</v>
      </c>
      <c r="C4241" s="83" t="s">
        <v>503</v>
      </c>
      <c r="D4241" s="83" t="s">
        <v>504</v>
      </c>
      <c r="E4241" s="84">
        <v>54194</v>
      </c>
      <c r="F4241" s="85">
        <v>21.1</v>
      </c>
      <c r="G4241" s="84" t="s">
        <v>514</v>
      </c>
      <c r="H4241" s="86" t="str">
        <f t="shared" si="264"/>
        <v/>
      </c>
      <c r="I4241" s="77" t="str">
        <f t="shared" si="265"/>
        <v/>
      </c>
      <c r="J4241" s="77" t="str">
        <f t="shared" si="266"/>
        <v/>
      </c>
      <c r="K4241" s="77">
        <f t="shared" si="267"/>
        <v>0</v>
      </c>
    </row>
    <row r="4242" spans="1:11" s="77" customFormat="1">
      <c r="A4242" s="82">
        <v>2016</v>
      </c>
      <c r="B4242" s="82">
        <v>10865</v>
      </c>
      <c r="C4242" s="83" t="s">
        <v>503</v>
      </c>
      <c r="D4242" s="83" t="s">
        <v>504</v>
      </c>
      <c r="E4242" s="84">
        <v>35668</v>
      </c>
      <c r="F4242" s="85">
        <v>21.1</v>
      </c>
      <c r="G4242" s="84" t="s">
        <v>514</v>
      </c>
      <c r="H4242" s="86" t="str">
        <f t="shared" si="264"/>
        <v/>
      </c>
      <c r="I4242" s="77" t="str">
        <f t="shared" si="265"/>
        <v/>
      </c>
      <c r="J4242" s="77" t="str">
        <f t="shared" si="266"/>
        <v/>
      </c>
      <c r="K4242" s="77">
        <f t="shared" si="267"/>
        <v>0</v>
      </c>
    </row>
    <row r="4243" spans="1:11" s="77" customFormat="1">
      <c r="A4243" s="82">
        <v>2016</v>
      </c>
      <c r="B4243" s="82">
        <v>10865</v>
      </c>
      <c r="C4243" s="83" t="s">
        <v>503</v>
      </c>
      <c r="D4243" s="83" t="s">
        <v>504</v>
      </c>
      <c r="E4243" s="84">
        <v>3806</v>
      </c>
      <c r="F4243" s="85">
        <v>21.1</v>
      </c>
      <c r="G4243" s="84" t="s">
        <v>514</v>
      </c>
      <c r="H4243" s="86" t="str">
        <f t="shared" si="264"/>
        <v/>
      </c>
      <c r="I4243" s="77" t="str">
        <f t="shared" si="265"/>
        <v/>
      </c>
      <c r="J4243" s="77" t="str">
        <f t="shared" si="266"/>
        <v/>
      </c>
      <c r="K4243" s="77">
        <f t="shared" si="267"/>
        <v>0</v>
      </c>
    </row>
    <row r="4244" spans="1:11" s="77" customFormat="1">
      <c r="A4244" s="82">
        <v>2016</v>
      </c>
      <c r="B4244" s="82">
        <v>10865</v>
      </c>
      <c r="C4244" s="83" t="s">
        <v>513</v>
      </c>
      <c r="D4244" s="83" t="s">
        <v>504</v>
      </c>
      <c r="E4244" s="84">
        <v>32757</v>
      </c>
      <c r="F4244" s="85">
        <v>17.5</v>
      </c>
      <c r="G4244" s="84" t="s">
        <v>514</v>
      </c>
      <c r="H4244" s="86" t="str">
        <f t="shared" si="264"/>
        <v/>
      </c>
      <c r="I4244" s="77" t="str">
        <f t="shared" si="265"/>
        <v/>
      </c>
      <c r="J4244" s="77" t="str">
        <f t="shared" si="266"/>
        <v/>
      </c>
      <c r="K4244" s="77">
        <f t="shared" si="267"/>
        <v>0</v>
      </c>
    </row>
    <row r="4245" spans="1:11" s="77" customFormat="1">
      <c r="A4245" s="82">
        <v>2016</v>
      </c>
      <c r="B4245" s="82">
        <v>10865</v>
      </c>
      <c r="C4245" s="83" t="s">
        <v>513</v>
      </c>
      <c r="D4245" s="83" t="s">
        <v>504</v>
      </c>
      <c r="E4245" s="84">
        <v>32358</v>
      </c>
      <c r="F4245" s="85">
        <v>17.7</v>
      </c>
      <c r="G4245" s="84" t="s">
        <v>514</v>
      </c>
      <c r="H4245" s="86" t="str">
        <f t="shared" si="264"/>
        <v/>
      </c>
      <c r="I4245" s="77" t="str">
        <f t="shared" si="265"/>
        <v/>
      </c>
      <c r="J4245" s="77" t="str">
        <f t="shared" si="266"/>
        <v/>
      </c>
      <c r="K4245" s="77">
        <f t="shared" si="267"/>
        <v>0</v>
      </c>
    </row>
    <row r="4246" spans="1:11" s="77" customFormat="1">
      <c r="A4246" s="82">
        <v>2016</v>
      </c>
      <c r="B4246" s="82">
        <v>50282</v>
      </c>
      <c r="C4246" s="83" t="s">
        <v>503</v>
      </c>
      <c r="D4246" s="83" t="s">
        <v>504</v>
      </c>
      <c r="E4246" s="84">
        <v>4880</v>
      </c>
      <c r="F4246" s="85">
        <v>22.34</v>
      </c>
      <c r="G4246" s="84" t="s">
        <v>514</v>
      </c>
      <c r="H4246" s="86" t="str">
        <f t="shared" si="264"/>
        <v/>
      </c>
      <c r="I4246" s="77" t="str">
        <f t="shared" si="265"/>
        <v/>
      </c>
      <c r="J4246" s="77" t="str">
        <f t="shared" si="266"/>
        <v/>
      </c>
      <c r="K4246" s="77">
        <f t="shared" si="267"/>
        <v>0</v>
      </c>
    </row>
    <row r="4247" spans="1:11" s="77" customFormat="1">
      <c r="A4247" s="82">
        <v>2016</v>
      </c>
      <c r="B4247" s="82">
        <v>50282</v>
      </c>
      <c r="C4247" s="83" t="s">
        <v>503</v>
      </c>
      <c r="D4247" s="83" t="s">
        <v>504</v>
      </c>
      <c r="E4247" s="84">
        <v>10399</v>
      </c>
      <c r="F4247" s="85">
        <v>21.5</v>
      </c>
      <c r="G4247" s="84" t="s">
        <v>514</v>
      </c>
      <c r="H4247" s="86" t="str">
        <f t="shared" si="264"/>
        <v/>
      </c>
      <c r="I4247" s="77" t="str">
        <f t="shared" si="265"/>
        <v/>
      </c>
      <c r="J4247" s="77" t="str">
        <f t="shared" si="266"/>
        <v/>
      </c>
      <c r="K4247" s="77">
        <f t="shared" si="267"/>
        <v>0</v>
      </c>
    </row>
    <row r="4248" spans="1:11" s="77" customFormat="1">
      <c r="A4248" s="82">
        <v>2016</v>
      </c>
      <c r="B4248" s="82">
        <v>50282</v>
      </c>
      <c r="C4248" s="83" t="s">
        <v>503</v>
      </c>
      <c r="D4248" s="83" t="s">
        <v>504</v>
      </c>
      <c r="E4248" s="84">
        <v>3215</v>
      </c>
      <c r="F4248" s="85">
        <v>20.7</v>
      </c>
      <c r="G4248" s="84" t="s">
        <v>514</v>
      </c>
      <c r="H4248" s="86" t="str">
        <f t="shared" si="264"/>
        <v/>
      </c>
      <c r="I4248" s="77" t="str">
        <f t="shared" si="265"/>
        <v/>
      </c>
      <c r="J4248" s="77" t="str">
        <f t="shared" si="266"/>
        <v/>
      </c>
      <c r="K4248" s="77">
        <f t="shared" si="267"/>
        <v>0</v>
      </c>
    </row>
    <row r="4249" spans="1:11" s="77" customFormat="1">
      <c r="A4249" s="82">
        <v>2016</v>
      </c>
      <c r="B4249" s="82">
        <v>50447</v>
      </c>
      <c r="C4249" s="83" t="s">
        <v>503</v>
      </c>
      <c r="D4249" s="83" t="s">
        <v>504</v>
      </c>
      <c r="E4249" s="84">
        <v>756</v>
      </c>
      <c r="F4249" s="85">
        <v>25.24</v>
      </c>
      <c r="G4249" s="84" t="s">
        <v>514</v>
      </c>
      <c r="H4249" s="86" t="str">
        <f t="shared" si="264"/>
        <v/>
      </c>
      <c r="I4249" s="77" t="str">
        <f t="shared" si="265"/>
        <v/>
      </c>
      <c r="J4249" s="77" t="str">
        <f t="shared" si="266"/>
        <v/>
      </c>
      <c r="K4249" s="77">
        <f t="shared" si="267"/>
        <v>0</v>
      </c>
    </row>
    <row r="4250" spans="1:11" s="77" customFormat="1">
      <c r="A4250" s="82">
        <v>2016</v>
      </c>
      <c r="B4250" s="82">
        <v>50481</v>
      </c>
      <c r="C4250" s="83" t="s">
        <v>503</v>
      </c>
      <c r="D4250" s="83" t="s">
        <v>504</v>
      </c>
      <c r="E4250" s="84">
        <v>12847</v>
      </c>
      <c r="F4250" s="85">
        <v>26.48</v>
      </c>
      <c r="G4250" s="84" t="s">
        <v>514</v>
      </c>
      <c r="H4250" s="86" t="str">
        <f t="shared" si="264"/>
        <v/>
      </c>
      <c r="I4250" s="77" t="str">
        <f t="shared" si="265"/>
        <v/>
      </c>
      <c r="J4250" s="77" t="str">
        <f t="shared" si="266"/>
        <v/>
      </c>
      <c r="K4250" s="77">
        <f t="shared" si="267"/>
        <v>0</v>
      </c>
    </row>
    <row r="4251" spans="1:11" s="77" customFormat="1">
      <c r="A4251" s="82">
        <v>2016</v>
      </c>
      <c r="B4251" s="82">
        <v>50481</v>
      </c>
      <c r="C4251" s="83" t="s">
        <v>503</v>
      </c>
      <c r="D4251" s="83" t="s">
        <v>504</v>
      </c>
      <c r="E4251" s="84">
        <v>21032</v>
      </c>
      <c r="F4251" s="85">
        <v>26.14</v>
      </c>
      <c r="G4251" s="84" t="s">
        <v>514</v>
      </c>
      <c r="H4251" s="86" t="str">
        <f t="shared" si="264"/>
        <v/>
      </c>
      <c r="I4251" s="77" t="str">
        <f t="shared" si="265"/>
        <v/>
      </c>
      <c r="J4251" s="77" t="str">
        <f t="shared" si="266"/>
        <v/>
      </c>
      <c r="K4251" s="77">
        <f t="shared" si="267"/>
        <v>0</v>
      </c>
    </row>
    <row r="4252" spans="1:11" s="77" customFormat="1">
      <c r="A4252" s="82">
        <v>2016</v>
      </c>
      <c r="B4252" s="82">
        <v>50481</v>
      </c>
      <c r="C4252" s="83" t="s">
        <v>503</v>
      </c>
      <c r="D4252" s="83" t="s">
        <v>504</v>
      </c>
      <c r="E4252" s="84">
        <v>9438</v>
      </c>
      <c r="F4252" s="85">
        <v>26.69</v>
      </c>
      <c r="G4252" s="84" t="s">
        <v>514</v>
      </c>
      <c r="H4252" s="86" t="str">
        <f t="shared" si="264"/>
        <v/>
      </c>
      <c r="I4252" s="77" t="str">
        <f t="shared" si="265"/>
        <v/>
      </c>
      <c r="J4252" s="77" t="str">
        <f t="shared" si="266"/>
        <v/>
      </c>
      <c r="K4252" s="77">
        <f t="shared" si="267"/>
        <v>0</v>
      </c>
    </row>
    <row r="4253" spans="1:11" s="77" customFormat="1">
      <c r="A4253" s="82">
        <v>2016</v>
      </c>
      <c r="B4253" s="82">
        <v>50481</v>
      </c>
      <c r="C4253" s="83" t="s">
        <v>503</v>
      </c>
      <c r="D4253" s="83" t="s">
        <v>504</v>
      </c>
      <c r="E4253" s="84">
        <v>10648</v>
      </c>
      <c r="F4253" s="85">
        <v>26.13</v>
      </c>
      <c r="G4253" s="84" t="s">
        <v>514</v>
      </c>
      <c r="H4253" s="86" t="str">
        <f t="shared" si="264"/>
        <v/>
      </c>
      <c r="I4253" s="77" t="str">
        <f t="shared" si="265"/>
        <v/>
      </c>
      <c r="J4253" s="77" t="str">
        <f t="shared" si="266"/>
        <v/>
      </c>
      <c r="K4253" s="77">
        <f t="shared" si="267"/>
        <v>0</v>
      </c>
    </row>
    <row r="4254" spans="1:11" s="77" customFormat="1">
      <c r="A4254" s="82">
        <v>2016</v>
      </c>
      <c r="B4254" s="82">
        <v>50481</v>
      </c>
      <c r="C4254" s="83" t="s">
        <v>503</v>
      </c>
      <c r="D4254" s="83" t="s">
        <v>504</v>
      </c>
      <c r="E4254" s="84">
        <v>40624</v>
      </c>
      <c r="F4254" s="85">
        <v>26.92</v>
      </c>
      <c r="G4254" s="84" t="s">
        <v>514</v>
      </c>
      <c r="H4254" s="86" t="str">
        <f t="shared" si="264"/>
        <v/>
      </c>
      <c r="I4254" s="77" t="str">
        <f t="shared" si="265"/>
        <v/>
      </c>
      <c r="J4254" s="77" t="str">
        <f t="shared" si="266"/>
        <v/>
      </c>
      <c r="K4254" s="77">
        <f t="shared" si="267"/>
        <v>0</v>
      </c>
    </row>
    <row r="4255" spans="1:11" s="77" customFormat="1">
      <c r="A4255" s="82">
        <v>2016</v>
      </c>
      <c r="B4255" s="82">
        <v>50481</v>
      </c>
      <c r="C4255" s="83" t="s">
        <v>503</v>
      </c>
      <c r="D4255" s="83" t="s">
        <v>504</v>
      </c>
      <c r="E4255" s="84">
        <v>8976</v>
      </c>
      <c r="F4255" s="85">
        <v>26.28</v>
      </c>
      <c r="G4255" s="84" t="s">
        <v>514</v>
      </c>
      <c r="H4255" s="86" t="str">
        <f t="shared" si="264"/>
        <v/>
      </c>
      <c r="I4255" s="77" t="str">
        <f t="shared" si="265"/>
        <v/>
      </c>
      <c r="J4255" s="77" t="str">
        <f t="shared" si="266"/>
        <v/>
      </c>
      <c r="K4255" s="77">
        <f t="shared" si="267"/>
        <v>0</v>
      </c>
    </row>
    <row r="4256" spans="1:11" s="77" customFormat="1">
      <c r="A4256" s="82">
        <v>2016</v>
      </c>
      <c r="B4256" s="82">
        <v>50491</v>
      </c>
      <c r="C4256" s="83" t="s">
        <v>503</v>
      </c>
      <c r="D4256" s="83" t="s">
        <v>504</v>
      </c>
      <c r="E4256" s="84">
        <v>6828</v>
      </c>
      <c r="F4256" s="85">
        <v>24.44</v>
      </c>
      <c r="G4256" s="84" t="s">
        <v>514</v>
      </c>
      <c r="H4256" s="86" t="str">
        <f t="shared" si="264"/>
        <v/>
      </c>
      <c r="I4256" s="77" t="str">
        <f t="shared" si="265"/>
        <v/>
      </c>
      <c r="J4256" s="77" t="str">
        <f t="shared" si="266"/>
        <v/>
      </c>
      <c r="K4256" s="77">
        <f t="shared" si="267"/>
        <v>0</v>
      </c>
    </row>
    <row r="4257" spans="1:11" s="77" customFormat="1">
      <c r="A4257" s="82">
        <v>2016</v>
      </c>
      <c r="B4257" s="82">
        <v>50491</v>
      </c>
      <c r="C4257" s="83" t="s">
        <v>503</v>
      </c>
      <c r="D4257" s="83" t="s">
        <v>504</v>
      </c>
      <c r="E4257" s="84">
        <v>3257</v>
      </c>
      <c r="F4257" s="85">
        <v>22.94</v>
      </c>
      <c r="G4257" s="84" t="s">
        <v>514</v>
      </c>
      <c r="H4257" s="86" t="str">
        <f t="shared" si="264"/>
        <v/>
      </c>
      <c r="I4257" s="77" t="str">
        <f t="shared" si="265"/>
        <v/>
      </c>
      <c r="J4257" s="77" t="str">
        <f t="shared" si="266"/>
        <v/>
      </c>
      <c r="K4257" s="77">
        <f t="shared" si="267"/>
        <v>0</v>
      </c>
    </row>
    <row r="4258" spans="1:11" s="77" customFormat="1">
      <c r="A4258" s="82">
        <v>2016</v>
      </c>
      <c r="B4258" s="82">
        <v>50835</v>
      </c>
      <c r="C4258" s="83" t="s">
        <v>503</v>
      </c>
      <c r="D4258" s="83" t="s">
        <v>504</v>
      </c>
      <c r="E4258" s="84">
        <v>17944</v>
      </c>
      <c r="F4258" s="85">
        <v>20.45</v>
      </c>
      <c r="G4258" s="84" t="s">
        <v>514</v>
      </c>
      <c r="H4258" s="86" t="str">
        <f t="shared" si="264"/>
        <v/>
      </c>
      <c r="I4258" s="77" t="str">
        <f t="shared" si="265"/>
        <v/>
      </c>
      <c r="J4258" s="77" t="str">
        <f t="shared" si="266"/>
        <v/>
      </c>
      <c r="K4258" s="77">
        <f t="shared" si="267"/>
        <v>0</v>
      </c>
    </row>
    <row r="4259" spans="1:11" s="77" customFormat="1">
      <c r="A4259" s="82">
        <v>2016</v>
      </c>
      <c r="B4259" s="82">
        <v>50835</v>
      </c>
      <c r="C4259" s="83" t="s">
        <v>503</v>
      </c>
      <c r="D4259" s="83" t="s">
        <v>504</v>
      </c>
      <c r="E4259" s="84">
        <v>16552</v>
      </c>
      <c r="F4259" s="85">
        <v>25.81</v>
      </c>
      <c r="G4259" s="84" t="s">
        <v>514</v>
      </c>
      <c r="H4259" s="86" t="str">
        <f t="shared" si="264"/>
        <v/>
      </c>
      <c r="I4259" s="77" t="str">
        <f t="shared" si="265"/>
        <v/>
      </c>
      <c r="J4259" s="77" t="str">
        <f t="shared" si="266"/>
        <v/>
      </c>
      <c r="K4259" s="77">
        <f t="shared" si="267"/>
        <v>0</v>
      </c>
    </row>
    <row r="4260" spans="1:11" s="77" customFormat="1">
      <c r="A4260" s="82">
        <v>2016</v>
      </c>
      <c r="B4260" s="82">
        <v>50900</v>
      </c>
      <c r="C4260" s="83" t="s">
        <v>503</v>
      </c>
      <c r="D4260" s="83" t="s">
        <v>504</v>
      </c>
      <c r="E4260" s="84">
        <v>16882</v>
      </c>
      <c r="F4260" s="85">
        <v>26</v>
      </c>
      <c r="G4260" s="84" t="s">
        <v>514</v>
      </c>
      <c r="H4260" s="86" t="str">
        <f t="shared" si="264"/>
        <v/>
      </c>
      <c r="I4260" s="77" t="str">
        <f t="shared" si="265"/>
        <v/>
      </c>
      <c r="J4260" s="77" t="str">
        <f t="shared" si="266"/>
        <v/>
      </c>
      <c r="K4260" s="77">
        <f t="shared" si="267"/>
        <v>0</v>
      </c>
    </row>
    <row r="4261" spans="1:11" s="77" customFormat="1">
      <c r="A4261" s="82">
        <v>2016</v>
      </c>
      <c r="B4261" s="82">
        <v>50976</v>
      </c>
      <c r="C4261" s="83" t="s">
        <v>503</v>
      </c>
      <c r="D4261" s="83" t="s">
        <v>504</v>
      </c>
      <c r="E4261" s="84">
        <v>36610</v>
      </c>
      <c r="F4261" s="85">
        <v>24.52</v>
      </c>
      <c r="G4261" s="84" t="s">
        <v>514</v>
      </c>
      <c r="H4261" s="86" t="str">
        <f t="shared" si="264"/>
        <v/>
      </c>
      <c r="I4261" s="77" t="str">
        <f t="shared" si="265"/>
        <v/>
      </c>
      <c r="J4261" s="77" t="str">
        <f t="shared" si="266"/>
        <v/>
      </c>
      <c r="K4261" s="77">
        <f t="shared" si="267"/>
        <v>0</v>
      </c>
    </row>
    <row r="4262" spans="1:11" s="77" customFormat="1">
      <c r="A4262" s="82">
        <v>2016</v>
      </c>
      <c r="B4262" s="82">
        <v>52007</v>
      </c>
      <c r="C4262" s="83" t="s">
        <v>503</v>
      </c>
      <c r="D4262" s="83" t="s">
        <v>504</v>
      </c>
      <c r="E4262" s="84">
        <v>9351</v>
      </c>
      <c r="F4262" s="85">
        <v>25.481999999999999</v>
      </c>
      <c r="G4262" s="84">
        <v>301.5</v>
      </c>
      <c r="H4262" s="86">
        <f t="shared" si="264"/>
        <v>718420.77873000002</v>
      </c>
      <c r="I4262" s="77">
        <f t="shared" si="265"/>
        <v>9351</v>
      </c>
      <c r="J4262" s="77">
        <f t="shared" si="266"/>
        <v>238282.182</v>
      </c>
      <c r="K4262" s="77">
        <f t="shared" si="267"/>
        <v>0</v>
      </c>
    </row>
    <row r="4263" spans="1:11" s="77" customFormat="1">
      <c r="A4263" s="82">
        <v>2016</v>
      </c>
      <c r="B4263" s="82">
        <v>54101</v>
      </c>
      <c r="C4263" s="83" t="s">
        <v>503</v>
      </c>
      <c r="D4263" s="83" t="s">
        <v>504</v>
      </c>
      <c r="E4263" s="84">
        <v>3420</v>
      </c>
      <c r="F4263" s="85">
        <v>25.1</v>
      </c>
      <c r="G4263" s="84" t="s">
        <v>514</v>
      </c>
      <c r="H4263" s="86" t="str">
        <f t="shared" si="264"/>
        <v/>
      </c>
      <c r="I4263" s="77" t="str">
        <f t="shared" si="265"/>
        <v/>
      </c>
      <c r="J4263" s="77" t="str">
        <f t="shared" si="266"/>
        <v/>
      </c>
      <c r="K4263" s="77">
        <f t="shared" si="267"/>
        <v>0</v>
      </c>
    </row>
    <row r="4264" spans="1:11" s="77" customFormat="1">
      <c r="A4264" s="82">
        <v>2016</v>
      </c>
      <c r="B4264" s="82">
        <v>54101</v>
      </c>
      <c r="C4264" s="83" t="s">
        <v>503</v>
      </c>
      <c r="D4264" s="83" t="s">
        <v>504</v>
      </c>
      <c r="E4264" s="84">
        <v>3110</v>
      </c>
      <c r="F4264" s="85">
        <v>24.655999999999999</v>
      </c>
      <c r="G4264" s="84" t="s">
        <v>514</v>
      </c>
      <c r="H4264" s="86" t="str">
        <f t="shared" si="264"/>
        <v/>
      </c>
      <c r="I4264" s="77" t="str">
        <f t="shared" si="265"/>
        <v/>
      </c>
      <c r="J4264" s="77" t="str">
        <f t="shared" si="266"/>
        <v/>
      </c>
      <c r="K4264" s="77">
        <f t="shared" si="267"/>
        <v>0</v>
      </c>
    </row>
    <row r="4265" spans="1:11" s="77" customFormat="1">
      <c r="A4265" s="82">
        <v>2016</v>
      </c>
      <c r="B4265" s="82">
        <v>54104</v>
      </c>
      <c r="C4265" s="83" t="s">
        <v>503</v>
      </c>
      <c r="D4265" s="83" t="s">
        <v>504</v>
      </c>
      <c r="E4265" s="84">
        <v>2450</v>
      </c>
      <c r="F4265" s="85">
        <v>24</v>
      </c>
      <c r="G4265" s="84" t="s">
        <v>514</v>
      </c>
      <c r="H4265" s="86" t="str">
        <f t="shared" si="264"/>
        <v/>
      </c>
      <c r="I4265" s="77" t="str">
        <f t="shared" si="265"/>
        <v/>
      </c>
      <c r="J4265" s="77" t="str">
        <f t="shared" si="266"/>
        <v/>
      </c>
      <c r="K4265" s="77">
        <f t="shared" si="267"/>
        <v>0</v>
      </c>
    </row>
    <row r="4266" spans="1:11" s="77" customFormat="1">
      <c r="A4266" s="82">
        <v>2016</v>
      </c>
      <c r="B4266" s="82">
        <v>54638</v>
      </c>
      <c r="C4266" s="83" t="s">
        <v>503</v>
      </c>
      <c r="D4266" s="83" t="s">
        <v>504</v>
      </c>
      <c r="E4266" s="84">
        <v>3122</v>
      </c>
      <c r="F4266" s="85">
        <v>24.06</v>
      </c>
      <c r="G4266" s="84" t="s">
        <v>514</v>
      </c>
      <c r="H4266" s="86" t="str">
        <f t="shared" si="264"/>
        <v/>
      </c>
      <c r="I4266" s="77" t="str">
        <f t="shared" si="265"/>
        <v/>
      </c>
      <c r="J4266" s="77" t="str">
        <f t="shared" si="266"/>
        <v/>
      </c>
      <c r="K4266" s="77">
        <f t="shared" si="267"/>
        <v>0</v>
      </c>
    </row>
    <row r="4267" spans="1:11" s="77" customFormat="1">
      <c r="A4267" s="82">
        <v>2016</v>
      </c>
      <c r="B4267" s="82">
        <v>54638</v>
      </c>
      <c r="C4267" s="83" t="s">
        <v>503</v>
      </c>
      <c r="D4267" s="83" t="s">
        <v>504</v>
      </c>
      <c r="E4267" s="84">
        <v>2175</v>
      </c>
      <c r="F4267" s="85">
        <v>26.42</v>
      </c>
      <c r="G4267" s="84" t="s">
        <v>514</v>
      </c>
      <c r="H4267" s="86" t="str">
        <f t="shared" si="264"/>
        <v/>
      </c>
      <c r="I4267" s="77" t="str">
        <f t="shared" si="265"/>
        <v/>
      </c>
      <c r="J4267" s="77" t="str">
        <f t="shared" si="266"/>
        <v/>
      </c>
      <c r="K4267" s="77">
        <f t="shared" si="267"/>
        <v>0</v>
      </c>
    </row>
    <row r="4268" spans="1:11" s="77" customFormat="1">
      <c r="A4268" s="82">
        <v>2016</v>
      </c>
      <c r="B4268" s="82">
        <v>54638</v>
      </c>
      <c r="C4268" s="83" t="s">
        <v>503</v>
      </c>
      <c r="D4268" s="83" t="s">
        <v>504</v>
      </c>
      <c r="E4268" s="84">
        <v>3082</v>
      </c>
      <c r="F4268" s="85">
        <v>23.66</v>
      </c>
      <c r="G4268" s="84" t="s">
        <v>514</v>
      </c>
      <c r="H4268" s="86" t="str">
        <f t="shared" si="264"/>
        <v/>
      </c>
      <c r="I4268" s="77" t="str">
        <f t="shared" si="265"/>
        <v/>
      </c>
      <c r="J4268" s="77" t="str">
        <f t="shared" si="266"/>
        <v/>
      </c>
      <c r="K4268" s="77">
        <f t="shared" si="267"/>
        <v>0</v>
      </c>
    </row>
    <row r="4269" spans="1:11" s="77" customFormat="1">
      <c r="A4269" s="82">
        <v>2016</v>
      </c>
      <c r="B4269" s="82">
        <v>55076</v>
      </c>
      <c r="C4269" s="83" t="s">
        <v>512</v>
      </c>
      <c r="D4269" s="83" t="s">
        <v>504</v>
      </c>
      <c r="E4269" s="84">
        <v>213854</v>
      </c>
      <c r="F4269" s="85">
        <v>10.53</v>
      </c>
      <c r="G4269" s="84" t="s">
        <v>514</v>
      </c>
      <c r="H4269" s="86" t="str">
        <f t="shared" si="264"/>
        <v/>
      </c>
      <c r="I4269" s="77" t="str">
        <f t="shared" si="265"/>
        <v/>
      </c>
      <c r="J4269" s="77" t="str">
        <f t="shared" si="266"/>
        <v/>
      </c>
      <c r="K4269" s="77">
        <f t="shared" si="267"/>
        <v>1</v>
      </c>
    </row>
    <row r="4270" spans="1:11" s="77" customFormat="1">
      <c r="A4270" s="82">
        <v>2016</v>
      </c>
      <c r="B4270" s="82">
        <v>55856</v>
      </c>
      <c r="C4270" s="83" t="s">
        <v>503</v>
      </c>
      <c r="D4270" s="83" t="s">
        <v>504</v>
      </c>
      <c r="E4270" s="84">
        <v>506747</v>
      </c>
      <c r="F4270" s="85">
        <v>16.93</v>
      </c>
      <c r="G4270" s="84" t="s">
        <v>514</v>
      </c>
      <c r="H4270" s="86" t="str">
        <f t="shared" si="264"/>
        <v/>
      </c>
      <c r="I4270" s="77" t="str">
        <f t="shared" si="265"/>
        <v/>
      </c>
      <c r="J4270" s="77" t="str">
        <f t="shared" si="266"/>
        <v/>
      </c>
      <c r="K4270" s="77">
        <f t="shared" si="267"/>
        <v>0</v>
      </c>
    </row>
    <row r="4271" spans="1:11" s="77" customFormat="1">
      <c r="A4271" s="82">
        <v>2016</v>
      </c>
      <c r="B4271" s="82">
        <v>56068</v>
      </c>
      <c r="C4271" s="83" t="s">
        <v>503</v>
      </c>
      <c r="D4271" s="83" t="s">
        <v>504</v>
      </c>
      <c r="E4271" s="84">
        <v>15639</v>
      </c>
      <c r="F4271" s="85">
        <v>26.02</v>
      </c>
      <c r="G4271" s="84">
        <v>243.3</v>
      </c>
      <c r="H4271" s="86">
        <f t="shared" si="264"/>
        <v>990052.85574000014</v>
      </c>
      <c r="I4271" s="77">
        <f t="shared" si="265"/>
        <v>15639</v>
      </c>
      <c r="J4271" s="77">
        <f t="shared" si="266"/>
        <v>406926.77999999997</v>
      </c>
      <c r="K4271" s="77">
        <f t="shared" si="267"/>
        <v>0</v>
      </c>
    </row>
    <row r="4272" spans="1:11" s="77" customFormat="1">
      <c r="A4272" s="82">
        <v>2016</v>
      </c>
      <c r="B4272" s="82">
        <v>56068</v>
      </c>
      <c r="C4272" s="83" t="s">
        <v>513</v>
      </c>
      <c r="D4272" s="83" t="s">
        <v>504</v>
      </c>
      <c r="E4272" s="84">
        <v>264872</v>
      </c>
      <c r="F4272" s="85">
        <v>17.53</v>
      </c>
      <c r="G4272" s="84">
        <v>206.7</v>
      </c>
      <c r="H4272" s="86">
        <f t="shared" si="264"/>
        <v>9597507.1327199992</v>
      </c>
      <c r="I4272" s="77">
        <f t="shared" si="265"/>
        <v>264872</v>
      </c>
      <c r="J4272" s="77">
        <f t="shared" si="266"/>
        <v>4643206.16</v>
      </c>
      <c r="K4272" s="77">
        <f t="shared" si="267"/>
        <v>0</v>
      </c>
    </row>
    <row r="4273" spans="1:11" s="77" customFormat="1">
      <c r="A4273" s="82">
        <v>2016</v>
      </c>
      <c r="B4273" s="82">
        <v>56163</v>
      </c>
      <c r="C4273" s="83" t="s">
        <v>503</v>
      </c>
      <c r="D4273" s="83" t="s">
        <v>504</v>
      </c>
      <c r="E4273" s="84">
        <v>2470</v>
      </c>
      <c r="F4273" s="85">
        <v>22.6</v>
      </c>
      <c r="G4273" s="84" t="s">
        <v>514</v>
      </c>
      <c r="H4273" s="86" t="str">
        <f t="shared" si="264"/>
        <v/>
      </c>
      <c r="I4273" s="77" t="str">
        <f t="shared" si="265"/>
        <v/>
      </c>
      <c r="J4273" s="77" t="str">
        <f t="shared" si="266"/>
        <v/>
      </c>
      <c r="K4273" s="77">
        <f t="shared" si="267"/>
        <v>0</v>
      </c>
    </row>
    <row r="4274" spans="1:11" s="77" customFormat="1">
      <c r="A4274" s="82">
        <v>2016</v>
      </c>
      <c r="B4274" s="82">
        <v>56224</v>
      </c>
      <c r="C4274" s="83" t="s">
        <v>513</v>
      </c>
      <c r="D4274" s="83" t="s">
        <v>504</v>
      </c>
      <c r="E4274" s="84">
        <v>44403</v>
      </c>
      <c r="F4274" s="85">
        <v>17.943999999999999</v>
      </c>
      <c r="G4274" s="84" t="s">
        <v>514</v>
      </c>
      <c r="H4274" s="86" t="str">
        <f t="shared" si="264"/>
        <v/>
      </c>
      <c r="I4274" s="77" t="str">
        <f t="shared" si="265"/>
        <v/>
      </c>
      <c r="J4274" s="77" t="str">
        <f t="shared" si="266"/>
        <v/>
      </c>
      <c r="K4274" s="77">
        <f t="shared" si="267"/>
        <v>0</v>
      </c>
    </row>
    <row r="4275" spans="1:11" s="77" customFormat="1">
      <c r="A4275" s="82">
        <v>2016</v>
      </c>
      <c r="B4275" s="82">
        <v>56319</v>
      </c>
      <c r="C4275" s="83" t="s">
        <v>513</v>
      </c>
      <c r="D4275" s="83" t="s">
        <v>504</v>
      </c>
      <c r="E4275" s="84">
        <v>47726</v>
      </c>
      <c r="F4275" s="85">
        <v>15.79</v>
      </c>
      <c r="G4275" s="84">
        <v>105.5</v>
      </c>
      <c r="H4275" s="86">
        <f t="shared" si="264"/>
        <v>795041.18469999987</v>
      </c>
      <c r="I4275" s="77">
        <f t="shared" si="265"/>
        <v>47726</v>
      </c>
      <c r="J4275" s="77">
        <f t="shared" si="266"/>
        <v>753593.53999999992</v>
      </c>
      <c r="K4275" s="77">
        <f t="shared" si="267"/>
        <v>0</v>
      </c>
    </row>
    <row r="4276" spans="1:11" s="77" customFormat="1">
      <c r="A4276" s="82">
        <v>2016</v>
      </c>
      <c r="B4276" s="82">
        <v>56456</v>
      </c>
      <c r="C4276" s="83" t="s">
        <v>513</v>
      </c>
      <c r="D4276" s="83" t="s">
        <v>504</v>
      </c>
      <c r="E4276" s="84">
        <v>49656</v>
      </c>
      <c r="F4276" s="85">
        <v>17.600000000000001</v>
      </c>
      <c r="G4276" s="84" t="s">
        <v>514</v>
      </c>
      <c r="H4276" s="86" t="str">
        <f t="shared" si="264"/>
        <v/>
      </c>
      <c r="I4276" s="77" t="str">
        <f t="shared" si="265"/>
        <v/>
      </c>
      <c r="J4276" s="77" t="str">
        <f t="shared" si="266"/>
        <v/>
      </c>
      <c r="K4276" s="77">
        <f t="shared" si="267"/>
        <v>0</v>
      </c>
    </row>
    <row r="4277" spans="1:11" s="77" customFormat="1">
      <c r="A4277" s="82">
        <v>2016</v>
      </c>
      <c r="B4277" s="82">
        <v>56456</v>
      </c>
      <c r="C4277" s="83" t="s">
        <v>513</v>
      </c>
      <c r="D4277" s="83" t="s">
        <v>504</v>
      </c>
      <c r="E4277" s="84">
        <v>65814</v>
      </c>
      <c r="F4277" s="85">
        <v>17.899999999999999</v>
      </c>
      <c r="G4277" s="84" t="s">
        <v>514</v>
      </c>
      <c r="H4277" s="86" t="str">
        <f t="shared" si="264"/>
        <v/>
      </c>
      <c r="I4277" s="77" t="str">
        <f t="shared" si="265"/>
        <v/>
      </c>
      <c r="J4277" s="77" t="str">
        <f t="shared" si="266"/>
        <v/>
      </c>
      <c r="K4277" s="77">
        <f t="shared" si="267"/>
        <v>0</v>
      </c>
    </row>
    <row r="4278" spans="1:11" s="77" customFormat="1">
      <c r="A4278" s="82">
        <v>2016</v>
      </c>
      <c r="B4278" s="82">
        <v>56564</v>
      </c>
      <c r="C4278" s="83" t="s">
        <v>513</v>
      </c>
      <c r="D4278" s="83" t="s">
        <v>504</v>
      </c>
      <c r="E4278" s="84">
        <v>49053</v>
      </c>
      <c r="F4278" s="85">
        <v>17.686</v>
      </c>
      <c r="G4278" s="84">
        <v>216.3</v>
      </c>
      <c r="H4278" s="86">
        <f t="shared" si="264"/>
        <v>1876513.5873540004</v>
      </c>
      <c r="I4278" s="77">
        <f t="shared" si="265"/>
        <v>49053</v>
      </c>
      <c r="J4278" s="77">
        <f t="shared" si="266"/>
        <v>867551.35800000001</v>
      </c>
      <c r="K4278" s="77">
        <f t="shared" si="267"/>
        <v>0</v>
      </c>
    </row>
    <row r="4279" spans="1:11" s="77" customFormat="1">
      <c r="A4279" s="82">
        <v>2016</v>
      </c>
      <c r="B4279" s="82">
        <v>56564</v>
      </c>
      <c r="C4279" s="83" t="s">
        <v>513</v>
      </c>
      <c r="D4279" s="83" t="s">
        <v>504</v>
      </c>
      <c r="E4279" s="84">
        <v>16654</v>
      </c>
      <c r="F4279" s="85">
        <v>18.167999999999999</v>
      </c>
      <c r="G4279" s="84">
        <v>210.8</v>
      </c>
      <c r="H4279" s="86">
        <f t="shared" si="264"/>
        <v>637817.29017599998</v>
      </c>
      <c r="I4279" s="77">
        <f t="shared" si="265"/>
        <v>16654</v>
      </c>
      <c r="J4279" s="77">
        <f t="shared" si="266"/>
        <v>302569.87199999997</v>
      </c>
      <c r="K4279" s="77">
        <f t="shared" si="267"/>
        <v>0</v>
      </c>
    </row>
    <row r="4280" spans="1:11" s="77" customFormat="1">
      <c r="A4280" s="82">
        <v>2016</v>
      </c>
      <c r="B4280" s="82">
        <v>56609</v>
      </c>
      <c r="C4280" s="83" t="s">
        <v>513</v>
      </c>
      <c r="D4280" s="83" t="s">
        <v>504</v>
      </c>
      <c r="E4280" s="84">
        <v>156942</v>
      </c>
      <c r="F4280" s="85">
        <v>16.024000000000001</v>
      </c>
      <c r="G4280" s="84">
        <v>68.900000000000006</v>
      </c>
      <c r="H4280" s="86">
        <f t="shared" si="264"/>
        <v>1732723.8009120002</v>
      </c>
      <c r="I4280" s="77">
        <f t="shared" si="265"/>
        <v>156942</v>
      </c>
      <c r="J4280" s="77">
        <f t="shared" si="266"/>
        <v>2514838.608</v>
      </c>
      <c r="K4280" s="77">
        <f t="shared" si="267"/>
        <v>0</v>
      </c>
    </row>
    <row r="4281" spans="1:11" s="77" customFormat="1">
      <c r="A4281" s="82">
        <v>2016</v>
      </c>
      <c r="B4281" s="82">
        <v>56611</v>
      </c>
      <c r="C4281" s="83" t="s">
        <v>513</v>
      </c>
      <c r="D4281" s="83" t="s">
        <v>504</v>
      </c>
      <c r="E4281" s="84">
        <v>161854</v>
      </c>
      <c r="F4281" s="85">
        <v>17.61</v>
      </c>
      <c r="G4281" s="84" t="s">
        <v>514</v>
      </c>
      <c r="H4281" s="86" t="str">
        <f t="shared" si="264"/>
        <v/>
      </c>
      <c r="I4281" s="77" t="str">
        <f t="shared" si="265"/>
        <v/>
      </c>
      <c r="J4281" s="77" t="str">
        <f t="shared" si="266"/>
        <v/>
      </c>
      <c r="K4281" s="77">
        <f t="shared" si="267"/>
        <v>0</v>
      </c>
    </row>
    <row r="4282" spans="1:11" s="77" customFormat="1">
      <c r="A4282" s="82">
        <v>2016</v>
      </c>
      <c r="B4282" s="82">
        <v>56671</v>
      </c>
      <c r="C4282" s="83" t="s">
        <v>503</v>
      </c>
      <c r="D4282" s="83" t="s">
        <v>504</v>
      </c>
      <c r="E4282" s="84">
        <v>266186</v>
      </c>
      <c r="F4282" s="85">
        <v>21.95</v>
      </c>
      <c r="G4282" s="84" t="s">
        <v>514</v>
      </c>
      <c r="H4282" s="86" t="str">
        <f t="shared" si="264"/>
        <v/>
      </c>
      <c r="I4282" s="77" t="str">
        <f t="shared" si="265"/>
        <v/>
      </c>
      <c r="J4282" s="77" t="str">
        <f t="shared" si="266"/>
        <v/>
      </c>
      <c r="K4282" s="77">
        <f t="shared" si="267"/>
        <v>0</v>
      </c>
    </row>
    <row r="4283" spans="1:11" s="77" customFormat="1">
      <c r="A4283" s="82">
        <v>2016</v>
      </c>
      <c r="B4283" s="82">
        <v>56786</v>
      </c>
      <c r="C4283" s="83" t="s">
        <v>512</v>
      </c>
      <c r="D4283" s="83" t="s">
        <v>504</v>
      </c>
      <c r="E4283" s="84">
        <v>25030</v>
      </c>
      <c r="F4283" s="85">
        <v>14.1</v>
      </c>
      <c r="G4283" s="84">
        <v>243.9</v>
      </c>
      <c r="H4283" s="86">
        <f t="shared" si="264"/>
        <v>860779.19699999993</v>
      </c>
      <c r="I4283" s="77">
        <f t="shared" si="265"/>
        <v>25030</v>
      </c>
      <c r="J4283" s="77">
        <f t="shared" si="266"/>
        <v>352923</v>
      </c>
      <c r="K4283" s="77">
        <f t="shared" si="267"/>
        <v>1</v>
      </c>
    </row>
    <row r="4284" spans="1:11" s="77" customFormat="1">
      <c r="A4284" s="82">
        <v>2016</v>
      </c>
      <c r="B4284" s="82">
        <v>56808</v>
      </c>
      <c r="C4284" s="83" t="s">
        <v>503</v>
      </c>
      <c r="D4284" s="83" t="s">
        <v>504</v>
      </c>
      <c r="E4284" s="84">
        <v>194806</v>
      </c>
      <c r="F4284" s="85">
        <v>15.667</v>
      </c>
      <c r="G4284" s="84">
        <v>251.8</v>
      </c>
      <c r="H4284" s="86">
        <f t="shared" si="264"/>
        <v>7685000.4658360016</v>
      </c>
      <c r="I4284" s="77">
        <f t="shared" si="265"/>
        <v>194806</v>
      </c>
      <c r="J4284" s="77">
        <f t="shared" si="266"/>
        <v>3052025.602</v>
      </c>
      <c r="K4284" s="77">
        <f t="shared" si="267"/>
        <v>0</v>
      </c>
    </row>
    <row r="4285" spans="1:11" s="77" customFormat="1">
      <c r="A4285" s="82">
        <v>2016</v>
      </c>
      <c r="B4285" s="82">
        <v>3</v>
      </c>
      <c r="C4285" s="83" t="s">
        <v>503</v>
      </c>
      <c r="D4285" s="83" t="s">
        <v>504</v>
      </c>
      <c r="E4285" s="84">
        <v>296306</v>
      </c>
      <c r="F4285" s="85">
        <v>21.466000000000001</v>
      </c>
      <c r="G4285" s="84">
        <v>333.2</v>
      </c>
      <c r="H4285" s="86">
        <f t="shared" si="264"/>
        <v>21193201.313871998</v>
      </c>
      <c r="I4285" s="77">
        <f t="shared" si="265"/>
        <v>296306</v>
      </c>
      <c r="J4285" s="77">
        <f t="shared" si="266"/>
        <v>6360504.5959999999</v>
      </c>
      <c r="K4285" s="77">
        <f t="shared" si="267"/>
        <v>0</v>
      </c>
    </row>
    <row r="4286" spans="1:11" s="77" customFormat="1">
      <c r="A4286" s="82">
        <v>2016</v>
      </c>
      <c r="B4286" s="82">
        <v>8</v>
      </c>
      <c r="C4286" s="83" t="s">
        <v>503</v>
      </c>
      <c r="D4286" s="83" t="s">
        <v>504</v>
      </c>
      <c r="E4286" s="84">
        <v>123547</v>
      </c>
      <c r="F4286" s="85">
        <v>24.48</v>
      </c>
      <c r="G4286" s="84">
        <v>380.7</v>
      </c>
      <c r="H4286" s="86">
        <f t="shared" si="264"/>
        <v>11514007.141919998</v>
      </c>
      <c r="I4286" s="77">
        <f t="shared" si="265"/>
        <v>123547</v>
      </c>
      <c r="J4286" s="77">
        <f t="shared" si="266"/>
        <v>3024430.56</v>
      </c>
      <c r="K4286" s="77">
        <f t="shared" si="267"/>
        <v>0</v>
      </c>
    </row>
    <row r="4287" spans="1:11" s="77" customFormat="1">
      <c r="A4287" s="82">
        <v>2016</v>
      </c>
      <c r="B4287" s="82">
        <v>26</v>
      </c>
      <c r="C4287" s="83" t="s">
        <v>503</v>
      </c>
      <c r="D4287" s="83" t="s">
        <v>504</v>
      </c>
      <c r="E4287" s="84">
        <v>83954</v>
      </c>
      <c r="F4287" s="85">
        <v>23.45</v>
      </c>
      <c r="G4287" s="84">
        <v>269.10000000000002</v>
      </c>
      <c r="H4287" s="86">
        <f t="shared" si="264"/>
        <v>5297829.0183000006</v>
      </c>
      <c r="I4287" s="77">
        <f t="shared" si="265"/>
        <v>83954</v>
      </c>
      <c r="J4287" s="77">
        <f t="shared" si="266"/>
        <v>1968721.3</v>
      </c>
      <c r="K4287" s="77">
        <f t="shared" si="267"/>
        <v>0</v>
      </c>
    </row>
    <row r="4288" spans="1:11" s="77" customFormat="1">
      <c r="A4288" s="82">
        <v>2016</v>
      </c>
      <c r="B4288" s="82">
        <v>26</v>
      </c>
      <c r="C4288" s="83" t="s">
        <v>503</v>
      </c>
      <c r="D4288" s="83" t="s">
        <v>504</v>
      </c>
      <c r="E4288" s="84">
        <v>60523</v>
      </c>
      <c r="F4288" s="85">
        <v>24.024000000000001</v>
      </c>
      <c r="G4288" s="84">
        <v>268.39999999999998</v>
      </c>
      <c r="H4288" s="86">
        <f t="shared" si="264"/>
        <v>3902548.2175679994</v>
      </c>
      <c r="I4288" s="77">
        <f t="shared" si="265"/>
        <v>60523</v>
      </c>
      <c r="J4288" s="77">
        <f t="shared" si="266"/>
        <v>1454004.5520000001</v>
      </c>
      <c r="K4288" s="77">
        <f t="shared" si="267"/>
        <v>0</v>
      </c>
    </row>
    <row r="4289" spans="1:11" s="77" customFormat="1">
      <c r="A4289" s="82">
        <v>2016</v>
      </c>
      <c r="B4289" s="82">
        <v>51</v>
      </c>
      <c r="C4289" s="83" t="s">
        <v>512</v>
      </c>
      <c r="D4289" s="83" t="s">
        <v>504</v>
      </c>
      <c r="E4289" s="84">
        <v>69149</v>
      </c>
      <c r="F4289" s="85">
        <v>13.445</v>
      </c>
      <c r="G4289" s="84">
        <v>350.1</v>
      </c>
      <c r="H4289" s="86">
        <f t="shared" si="264"/>
        <v>3254908.7758050007</v>
      </c>
      <c r="I4289" s="77">
        <f t="shared" si="265"/>
        <v>69149</v>
      </c>
      <c r="J4289" s="77">
        <f t="shared" si="266"/>
        <v>929708.30500000005</v>
      </c>
      <c r="K4289" s="77">
        <f t="shared" si="267"/>
        <v>1</v>
      </c>
    </row>
    <row r="4290" spans="1:11" s="77" customFormat="1">
      <c r="A4290" s="82">
        <v>2016</v>
      </c>
      <c r="B4290" s="82">
        <v>51</v>
      </c>
      <c r="C4290" s="83" t="s">
        <v>512</v>
      </c>
      <c r="D4290" s="83" t="s">
        <v>504</v>
      </c>
      <c r="E4290" s="84">
        <v>224397</v>
      </c>
      <c r="F4290" s="85">
        <v>13.869</v>
      </c>
      <c r="G4290" s="84">
        <v>339.4</v>
      </c>
      <c r="H4290" s="86">
        <f t="shared" si="264"/>
        <v>10562677.804242</v>
      </c>
      <c r="I4290" s="77">
        <f t="shared" si="265"/>
        <v>224397</v>
      </c>
      <c r="J4290" s="77">
        <f t="shared" si="266"/>
        <v>3112161.9929999998</v>
      </c>
      <c r="K4290" s="77">
        <f t="shared" si="267"/>
        <v>1</v>
      </c>
    </row>
    <row r="4291" spans="1:11" s="77" customFormat="1">
      <c r="A4291" s="82">
        <v>2016</v>
      </c>
      <c r="B4291" s="82">
        <v>56</v>
      </c>
      <c r="C4291" s="83" t="s">
        <v>503</v>
      </c>
      <c r="D4291" s="83" t="s">
        <v>504</v>
      </c>
      <c r="E4291" s="84">
        <v>37340</v>
      </c>
      <c r="F4291" s="85">
        <v>23.265999999999998</v>
      </c>
      <c r="G4291" s="84">
        <v>275.2</v>
      </c>
      <c r="H4291" s="86">
        <f t="shared" si="264"/>
        <v>2390806.7148799999</v>
      </c>
      <c r="I4291" s="77">
        <f t="shared" si="265"/>
        <v>37340</v>
      </c>
      <c r="J4291" s="77">
        <f t="shared" si="266"/>
        <v>868752.44</v>
      </c>
      <c r="K4291" s="77">
        <f t="shared" si="267"/>
        <v>0</v>
      </c>
    </row>
    <row r="4292" spans="1:11" s="77" customFormat="1">
      <c r="A4292" s="82">
        <v>2016</v>
      </c>
      <c r="B4292" s="82">
        <v>56</v>
      </c>
      <c r="C4292" s="83" t="s">
        <v>503</v>
      </c>
      <c r="D4292" s="83" t="s">
        <v>504</v>
      </c>
      <c r="E4292" s="84">
        <v>3171</v>
      </c>
      <c r="F4292" s="85">
        <v>23.591999999999999</v>
      </c>
      <c r="G4292" s="84">
        <v>271.39999999999998</v>
      </c>
      <c r="H4292" s="86">
        <f t="shared" si="264"/>
        <v>203034.969648</v>
      </c>
      <c r="I4292" s="77">
        <f t="shared" si="265"/>
        <v>3171</v>
      </c>
      <c r="J4292" s="77">
        <f t="shared" si="266"/>
        <v>74810.231999999989</v>
      </c>
      <c r="K4292" s="77">
        <f t="shared" si="267"/>
        <v>0</v>
      </c>
    </row>
    <row r="4293" spans="1:11" s="77" customFormat="1">
      <c r="A4293" s="82">
        <v>2016</v>
      </c>
      <c r="B4293" s="82">
        <v>60</v>
      </c>
      <c r="C4293" s="83" t="s">
        <v>513</v>
      </c>
      <c r="D4293" s="83" t="s">
        <v>504</v>
      </c>
      <c r="E4293" s="84">
        <v>54890</v>
      </c>
      <c r="F4293" s="85">
        <v>16.399999999999999</v>
      </c>
      <c r="G4293" s="84">
        <v>157.6</v>
      </c>
      <c r="H4293" s="86">
        <f t="shared" si="264"/>
        <v>1418708.8959999997</v>
      </c>
      <c r="I4293" s="77">
        <f t="shared" si="265"/>
        <v>54890</v>
      </c>
      <c r="J4293" s="77">
        <f t="shared" si="266"/>
        <v>900195.99999999988</v>
      </c>
      <c r="K4293" s="77">
        <f t="shared" si="267"/>
        <v>0</v>
      </c>
    </row>
    <row r="4294" spans="1:11" s="77" customFormat="1">
      <c r="A4294" s="82">
        <v>2016</v>
      </c>
      <c r="B4294" s="82">
        <v>87</v>
      </c>
      <c r="C4294" s="83" t="s">
        <v>513</v>
      </c>
      <c r="D4294" s="83" t="s">
        <v>504</v>
      </c>
      <c r="E4294" s="84">
        <v>71310</v>
      </c>
      <c r="F4294" s="85">
        <v>18.420000000000002</v>
      </c>
      <c r="G4294" s="84">
        <v>200.1</v>
      </c>
      <c r="H4294" s="86">
        <f t="shared" si="264"/>
        <v>2628373.9302000003</v>
      </c>
      <c r="I4294" s="77">
        <f t="shared" si="265"/>
        <v>71310</v>
      </c>
      <c r="J4294" s="77">
        <f t="shared" si="266"/>
        <v>1313530.2000000002</v>
      </c>
      <c r="K4294" s="77">
        <f t="shared" si="267"/>
        <v>0</v>
      </c>
    </row>
    <row r="4295" spans="1:11" s="77" customFormat="1">
      <c r="A4295" s="82">
        <v>2016</v>
      </c>
      <c r="B4295" s="82">
        <v>108</v>
      </c>
      <c r="C4295" s="83" t="s">
        <v>513</v>
      </c>
      <c r="D4295" s="83" t="s">
        <v>504</v>
      </c>
      <c r="E4295" s="84">
        <v>15107</v>
      </c>
      <c r="F4295" s="85">
        <v>17.66</v>
      </c>
      <c r="G4295" s="84">
        <v>141.69999999999999</v>
      </c>
      <c r="H4295" s="86">
        <f t="shared" ref="H4295:H4358" si="268">IF(I4295="","",G4295/100*F4295*E4295)</f>
        <v>378040.89153999992</v>
      </c>
      <c r="I4295" s="77">
        <f t="shared" ref="I4295:I4358" si="269">IF(OR(G4295=".",F4295=".",E4295="."),"",E4295)</f>
        <v>15107</v>
      </c>
      <c r="J4295" s="77">
        <f t="shared" ref="J4295:J4358" si="270">IF(I4295="","",F4295*I4295)</f>
        <v>266789.62</v>
      </c>
      <c r="K4295" s="77">
        <f t="shared" ref="K4295:K4358" si="271">IF(C4295="LIG",1,0)</f>
        <v>0</v>
      </c>
    </row>
    <row r="4296" spans="1:11" s="77" customFormat="1">
      <c r="A4296" s="82">
        <v>2016</v>
      </c>
      <c r="B4296" s="82">
        <v>108</v>
      </c>
      <c r="C4296" s="83" t="s">
        <v>513</v>
      </c>
      <c r="D4296" s="83" t="s">
        <v>504</v>
      </c>
      <c r="E4296" s="84">
        <v>30016</v>
      </c>
      <c r="F4296" s="85">
        <v>17.756</v>
      </c>
      <c r="G4296" s="84">
        <v>128.80000000000001</v>
      </c>
      <c r="H4296" s="86">
        <f t="shared" si="268"/>
        <v>686457.75564800005</v>
      </c>
      <c r="I4296" s="77">
        <f t="shared" si="269"/>
        <v>30016</v>
      </c>
      <c r="J4296" s="77">
        <f t="shared" si="270"/>
        <v>532964.09600000002</v>
      </c>
      <c r="K4296" s="77">
        <f t="shared" si="271"/>
        <v>0</v>
      </c>
    </row>
    <row r="4297" spans="1:11" s="77" customFormat="1">
      <c r="A4297" s="82">
        <v>2016</v>
      </c>
      <c r="B4297" s="82">
        <v>108</v>
      </c>
      <c r="C4297" s="83" t="s">
        <v>513</v>
      </c>
      <c r="D4297" s="83" t="s">
        <v>504</v>
      </c>
      <c r="E4297" s="84">
        <v>30056</v>
      </c>
      <c r="F4297" s="85">
        <v>17.887</v>
      </c>
      <c r="G4297" s="84">
        <v>142.4</v>
      </c>
      <c r="H4297" s="86">
        <f t="shared" si="268"/>
        <v>765559.0209280001</v>
      </c>
      <c r="I4297" s="77">
        <f t="shared" si="269"/>
        <v>30056</v>
      </c>
      <c r="J4297" s="77">
        <f t="shared" si="270"/>
        <v>537611.67200000002</v>
      </c>
      <c r="K4297" s="77">
        <f t="shared" si="271"/>
        <v>0</v>
      </c>
    </row>
    <row r="4298" spans="1:11" s="77" customFormat="1">
      <c r="A4298" s="82">
        <v>2016</v>
      </c>
      <c r="B4298" s="82">
        <v>127</v>
      </c>
      <c r="C4298" s="83" t="s">
        <v>513</v>
      </c>
      <c r="D4298" s="83" t="s">
        <v>504</v>
      </c>
      <c r="E4298" s="84">
        <v>178853</v>
      </c>
      <c r="F4298" s="85">
        <v>17.356000000000002</v>
      </c>
      <c r="G4298" s="84">
        <v>205.2</v>
      </c>
      <c r="H4298" s="86">
        <f t="shared" si="268"/>
        <v>6369762.3147360012</v>
      </c>
      <c r="I4298" s="77">
        <f t="shared" si="269"/>
        <v>178853</v>
      </c>
      <c r="J4298" s="77">
        <f t="shared" si="270"/>
        <v>3104172.6680000001</v>
      </c>
      <c r="K4298" s="77">
        <f t="shared" si="271"/>
        <v>0</v>
      </c>
    </row>
    <row r="4299" spans="1:11" s="77" customFormat="1">
      <c r="A4299" s="82">
        <v>2016</v>
      </c>
      <c r="B4299" s="82">
        <v>130</v>
      </c>
      <c r="C4299" s="83" t="s">
        <v>503</v>
      </c>
      <c r="D4299" s="83" t="s">
        <v>504</v>
      </c>
      <c r="E4299" s="84">
        <v>106097</v>
      </c>
      <c r="F4299" s="85">
        <v>25.71</v>
      </c>
      <c r="G4299" s="84">
        <v>329.8</v>
      </c>
      <c r="H4299" s="86">
        <f t="shared" si="268"/>
        <v>8996132.2632600013</v>
      </c>
      <c r="I4299" s="77">
        <f t="shared" si="269"/>
        <v>106097</v>
      </c>
      <c r="J4299" s="77">
        <f t="shared" si="270"/>
        <v>2727753.87</v>
      </c>
      <c r="K4299" s="77">
        <f t="shared" si="271"/>
        <v>0</v>
      </c>
    </row>
    <row r="4300" spans="1:11" s="77" customFormat="1">
      <c r="A4300" s="82">
        <v>2016</v>
      </c>
      <c r="B4300" s="82">
        <v>130</v>
      </c>
      <c r="C4300" s="83" t="s">
        <v>503</v>
      </c>
      <c r="D4300" s="83" t="s">
        <v>504</v>
      </c>
      <c r="E4300" s="84">
        <v>12809</v>
      </c>
      <c r="F4300" s="85">
        <v>25.75</v>
      </c>
      <c r="G4300" s="84">
        <v>328.4</v>
      </c>
      <c r="H4300" s="86">
        <f t="shared" si="268"/>
        <v>1083167.4669999999</v>
      </c>
      <c r="I4300" s="77">
        <f t="shared" si="269"/>
        <v>12809</v>
      </c>
      <c r="J4300" s="77">
        <f t="shared" si="270"/>
        <v>329831.75</v>
      </c>
      <c r="K4300" s="77">
        <f t="shared" si="271"/>
        <v>0</v>
      </c>
    </row>
    <row r="4301" spans="1:11" s="77" customFormat="1">
      <c r="A4301" s="82">
        <v>2016</v>
      </c>
      <c r="B4301" s="82">
        <v>130</v>
      </c>
      <c r="C4301" s="83" t="s">
        <v>503</v>
      </c>
      <c r="D4301" s="83" t="s">
        <v>504</v>
      </c>
      <c r="E4301" s="84">
        <v>193410</v>
      </c>
      <c r="F4301" s="85">
        <v>24.16</v>
      </c>
      <c r="G4301" s="84">
        <v>295.39999999999998</v>
      </c>
      <c r="H4301" s="86">
        <f t="shared" si="268"/>
        <v>13803408.6624</v>
      </c>
      <c r="I4301" s="77">
        <f t="shared" si="269"/>
        <v>193410</v>
      </c>
      <c r="J4301" s="77">
        <f t="shared" si="270"/>
        <v>4672785.5999999996</v>
      </c>
      <c r="K4301" s="77">
        <f t="shared" si="271"/>
        <v>0</v>
      </c>
    </row>
    <row r="4302" spans="1:11" s="77" customFormat="1">
      <c r="A4302" s="82">
        <v>2016</v>
      </c>
      <c r="B4302" s="82">
        <v>136</v>
      </c>
      <c r="C4302" s="83" t="s">
        <v>503</v>
      </c>
      <c r="D4302" s="83" t="s">
        <v>504</v>
      </c>
      <c r="E4302" s="84">
        <v>180104</v>
      </c>
      <c r="F4302" s="85">
        <v>25.161999999999999</v>
      </c>
      <c r="G4302" s="84">
        <v>322</v>
      </c>
      <c r="H4302" s="86">
        <f t="shared" si="268"/>
        <v>14592321.450560002</v>
      </c>
      <c r="I4302" s="77">
        <f t="shared" si="269"/>
        <v>180104</v>
      </c>
      <c r="J4302" s="77">
        <f t="shared" si="270"/>
        <v>4531776.8480000002</v>
      </c>
      <c r="K4302" s="77">
        <f t="shared" si="271"/>
        <v>0</v>
      </c>
    </row>
    <row r="4303" spans="1:11" s="77" customFormat="1">
      <c r="A4303" s="82">
        <v>2016</v>
      </c>
      <c r="B4303" s="82">
        <v>136</v>
      </c>
      <c r="C4303" s="83" t="s">
        <v>503</v>
      </c>
      <c r="D4303" s="83" t="s">
        <v>504</v>
      </c>
      <c r="E4303" s="84">
        <v>61150</v>
      </c>
      <c r="F4303" s="85">
        <v>24.51</v>
      </c>
      <c r="G4303" s="84">
        <v>335.7</v>
      </c>
      <c r="H4303" s="86">
        <f t="shared" si="268"/>
        <v>5031426.2804999994</v>
      </c>
      <c r="I4303" s="77">
        <f t="shared" si="269"/>
        <v>61150</v>
      </c>
      <c r="J4303" s="77">
        <f t="shared" si="270"/>
        <v>1498786.5</v>
      </c>
      <c r="K4303" s="77">
        <f t="shared" si="271"/>
        <v>0</v>
      </c>
    </row>
    <row r="4304" spans="1:11" s="77" customFormat="1">
      <c r="A4304" s="82">
        <v>2016</v>
      </c>
      <c r="B4304" s="82">
        <v>160</v>
      </c>
      <c r="C4304" s="83" t="s">
        <v>503</v>
      </c>
      <c r="D4304" s="83" t="s">
        <v>504</v>
      </c>
      <c r="E4304" s="84">
        <v>26439</v>
      </c>
      <c r="F4304" s="85">
        <v>22.436</v>
      </c>
      <c r="G4304" s="84">
        <v>268.10000000000002</v>
      </c>
      <c r="H4304" s="86">
        <f t="shared" si="268"/>
        <v>1590330.068124</v>
      </c>
      <c r="I4304" s="77">
        <f t="shared" si="269"/>
        <v>26439</v>
      </c>
      <c r="J4304" s="77">
        <f t="shared" si="270"/>
        <v>593185.40399999998</v>
      </c>
      <c r="K4304" s="77">
        <f t="shared" si="271"/>
        <v>0</v>
      </c>
    </row>
    <row r="4305" spans="1:11" s="77" customFormat="1">
      <c r="A4305" s="82">
        <v>2016</v>
      </c>
      <c r="B4305" s="82">
        <v>160</v>
      </c>
      <c r="C4305" s="83" t="s">
        <v>503</v>
      </c>
      <c r="D4305" s="83" t="s">
        <v>504</v>
      </c>
      <c r="E4305" s="84">
        <v>12213</v>
      </c>
      <c r="F4305" s="85">
        <v>22.975999999999999</v>
      </c>
      <c r="G4305" s="84">
        <v>255.4</v>
      </c>
      <c r="H4305" s="86">
        <f t="shared" si="268"/>
        <v>716667.43795200007</v>
      </c>
      <c r="I4305" s="77">
        <f t="shared" si="269"/>
        <v>12213</v>
      </c>
      <c r="J4305" s="77">
        <f t="shared" si="270"/>
        <v>280605.88799999998</v>
      </c>
      <c r="K4305" s="77">
        <f t="shared" si="271"/>
        <v>0</v>
      </c>
    </row>
    <row r="4306" spans="1:11" s="77" customFormat="1">
      <c r="A4306" s="82">
        <v>2016</v>
      </c>
      <c r="B4306" s="82">
        <v>160</v>
      </c>
      <c r="C4306" s="83" t="s">
        <v>513</v>
      </c>
      <c r="D4306" s="83" t="s">
        <v>504</v>
      </c>
      <c r="E4306" s="84">
        <v>55420</v>
      </c>
      <c r="F4306" s="85">
        <v>18.55</v>
      </c>
      <c r="G4306" s="84">
        <v>229.5</v>
      </c>
      <c r="H4306" s="86">
        <f t="shared" si="268"/>
        <v>2359354.0949999997</v>
      </c>
      <c r="I4306" s="77">
        <f t="shared" si="269"/>
        <v>55420</v>
      </c>
      <c r="J4306" s="77">
        <f t="shared" si="270"/>
        <v>1028041</v>
      </c>
      <c r="K4306" s="77">
        <f t="shared" si="271"/>
        <v>0</v>
      </c>
    </row>
    <row r="4307" spans="1:11" s="77" customFormat="1">
      <c r="A4307" s="82">
        <v>2016</v>
      </c>
      <c r="B4307" s="82">
        <v>165</v>
      </c>
      <c r="C4307" s="83" t="s">
        <v>513</v>
      </c>
      <c r="D4307" s="83" t="s">
        <v>504</v>
      </c>
      <c r="E4307" s="84">
        <v>97951</v>
      </c>
      <c r="F4307" s="85">
        <v>16.73</v>
      </c>
      <c r="G4307" s="84">
        <v>205.8</v>
      </c>
      <c r="H4307" s="86">
        <f t="shared" si="268"/>
        <v>3372486.2333400007</v>
      </c>
      <c r="I4307" s="77">
        <f t="shared" si="269"/>
        <v>97951</v>
      </c>
      <c r="J4307" s="77">
        <f t="shared" si="270"/>
        <v>1638720.23</v>
      </c>
      <c r="K4307" s="77">
        <f t="shared" si="271"/>
        <v>0</v>
      </c>
    </row>
    <row r="4308" spans="1:11" s="77" customFormat="1">
      <c r="A4308" s="82">
        <v>2016</v>
      </c>
      <c r="B4308" s="82">
        <v>207</v>
      </c>
      <c r="C4308" s="83" t="s">
        <v>503</v>
      </c>
      <c r="D4308" s="83" t="s">
        <v>504</v>
      </c>
      <c r="E4308" s="84">
        <v>13464</v>
      </c>
      <c r="F4308" s="85">
        <v>22.74</v>
      </c>
      <c r="G4308" s="84">
        <v>396.1</v>
      </c>
      <c r="H4308" s="86">
        <f t="shared" si="268"/>
        <v>1212744.7569599999</v>
      </c>
      <c r="I4308" s="77">
        <f t="shared" si="269"/>
        <v>13464</v>
      </c>
      <c r="J4308" s="77">
        <f t="shared" si="270"/>
        <v>306171.36</v>
      </c>
      <c r="K4308" s="77">
        <f t="shared" si="271"/>
        <v>0</v>
      </c>
    </row>
    <row r="4309" spans="1:11" s="77" customFormat="1">
      <c r="A4309" s="82">
        <v>2016</v>
      </c>
      <c r="B4309" s="82">
        <v>207</v>
      </c>
      <c r="C4309" s="83" t="s">
        <v>503</v>
      </c>
      <c r="D4309" s="83" t="s">
        <v>504</v>
      </c>
      <c r="E4309" s="84">
        <v>63824</v>
      </c>
      <c r="F4309" s="85">
        <v>21.347999999999999</v>
      </c>
      <c r="G4309" s="84">
        <v>287.60000000000002</v>
      </c>
      <c r="H4309" s="86">
        <f t="shared" si="268"/>
        <v>3918592.4267520006</v>
      </c>
      <c r="I4309" s="77">
        <f t="shared" si="269"/>
        <v>63824</v>
      </c>
      <c r="J4309" s="77">
        <f t="shared" si="270"/>
        <v>1362514.7519999999</v>
      </c>
      <c r="K4309" s="77">
        <f t="shared" si="271"/>
        <v>0</v>
      </c>
    </row>
    <row r="4310" spans="1:11" s="77" customFormat="1">
      <c r="A4310" s="82">
        <v>2016</v>
      </c>
      <c r="B4310" s="82">
        <v>298</v>
      </c>
      <c r="C4310" s="83" t="s">
        <v>513</v>
      </c>
      <c r="D4310" s="83" t="s">
        <v>504</v>
      </c>
      <c r="E4310" s="84">
        <v>16344</v>
      </c>
      <c r="F4310" s="85">
        <v>16.57</v>
      </c>
      <c r="G4310" s="84" t="s">
        <v>514</v>
      </c>
      <c r="H4310" s="86" t="str">
        <f t="shared" si="268"/>
        <v/>
      </c>
      <c r="I4310" s="77" t="str">
        <f t="shared" si="269"/>
        <v/>
      </c>
      <c r="J4310" s="77" t="str">
        <f t="shared" si="270"/>
        <v/>
      </c>
      <c r="K4310" s="77">
        <f t="shared" si="271"/>
        <v>0</v>
      </c>
    </row>
    <row r="4311" spans="1:11" s="77" customFormat="1">
      <c r="A4311" s="82">
        <v>2016</v>
      </c>
      <c r="B4311" s="82">
        <v>298</v>
      </c>
      <c r="C4311" s="83" t="s">
        <v>513</v>
      </c>
      <c r="D4311" s="83" t="s">
        <v>504</v>
      </c>
      <c r="E4311" s="84">
        <v>16570</v>
      </c>
      <c r="F4311" s="85">
        <v>16.68</v>
      </c>
      <c r="G4311" s="84" t="s">
        <v>514</v>
      </c>
      <c r="H4311" s="86" t="str">
        <f t="shared" si="268"/>
        <v/>
      </c>
      <c r="I4311" s="77" t="str">
        <f t="shared" si="269"/>
        <v/>
      </c>
      <c r="J4311" s="77" t="str">
        <f t="shared" si="270"/>
        <v/>
      </c>
      <c r="K4311" s="77">
        <f t="shared" si="271"/>
        <v>0</v>
      </c>
    </row>
    <row r="4312" spans="1:11" s="77" customFormat="1">
      <c r="A4312" s="82">
        <v>2016</v>
      </c>
      <c r="B4312" s="82">
        <v>298</v>
      </c>
      <c r="C4312" s="83" t="s">
        <v>512</v>
      </c>
      <c r="D4312" s="83" t="s">
        <v>504</v>
      </c>
      <c r="E4312" s="84">
        <v>308292</v>
      </c>
      <c r="F4312" s="85">
        <v>13.61</v>
      </c>
      <c r="G4312" s="84" t="s">
        <v>514</v>
      </c>
      <c r="H4312" s="86" t="str">
        <f t="shared" si="268"/>
        <v/>
      </c>
      <c r="I4312" s="77" t="str">
        <f t="shared" si="269"/>
        <v/>
      </c>
      <c r="J4312" s="77" t="str">
        <f t="shared" si="270"/>
        <v/>
      </c>
      <c r="K4312" s="77">
        <f t="shared" si="271"/>
        <v>1</v>
      </c>
    </row>
    <row r="4313" spans="1:11" s="77" customFormat="1">
      <c r="A4313" s="82">
        <v>2016</v>
      </c>
      <c r="B4313" s="82">
        <v>298</v>
      </c>
      <c r="C4313" s="83" t="s">
        <v>513</v>
      </c>
      <c r="D4313" s="83" t="s">
        <v>504</v>
      </c>
      <c r="E4313" s="84">
        <v>106830</v>
      </c>
      <c r="F4313" s="85">
        <v>16.690000000000001</v>
      </c>
      <c r="G4313" s="84" t="s">
        <v>514</v>
      </c>
      <c r="H4313" s="86" t="str">
        <f t="shared" si="268"/>
        <v/>
      </c>
      <c r="I4313" s="77" t="str">
        <f t="shared" si="269"/>
        <v/>
      </c>
      <c r="J4313" s="77" t="str">
        <f t="shared" si="270"/>
        <v/>
      </c>
      <c r="K4313" s="77">
        <f t="shared" si="271"/>
        <v>0</v>
      </c>
    </row>
    <row r="4314" spans="1:11" s="77" customFormat="1">
      <c r="A4314" s="82">
        <v>2016</v>
      </c>
      <c r="B4314" s="82">
        <v>298</v>
      </c>
      <c r="C4314" s="83" t="s">
        <v>513</v>
      </c>
      <c r="D4314" s="83" t="s">
        <v>504</v>
      </c>
      <c r="E4314" s="84">
        <v>16502</v>
      </c>
      <c r="F4314" s="85">
        <v>16.600000000000001</v>
      </c>
      <c r="G4314" s="84" t="s">
        <v>514</v>
      </c>
      <c r="H4314" s="86" t="str">
        <f t="shared" si="268"/>
        <v/>
      </c>
      <c r="I4314" s="77" t="str">
        <f t="shared" si="269"/>
        <v/>
      </c>
      <c r="J4314" s="77" t="str">
        <f t="shared" si="270"/>
        <v/>
      </c>
      <c r="K4314" s="77">
        <f t="shared" si="271"/>
        <v>0</v>
      </c>
    </row>
    <row r="4315" spans="1:11" s="77" customFormat="1">
      <c r="A4315" s="82">
        <v>2016</v>
      </c>
      <c r="B4315" s="82">
        <v>298</v>
      </c>
      <c r="C4315" s="83" t="s">
        <v>513</v>
      </c>
      <c r="D4315" s="83" t="s">
        <v>504</v>
      </c>
      <c r="E4315" s="84">
        <v>64592</v>
      </c>
      <c r="F4315" s="85">
        <v>17.18</v>
      </c>
      <c r="G4315" s="84" t="s">
        <v>514</v>
      </c>
      <c r="H4315" s="86" t="str">
        <f t="shared" si="268"/>
        <v/>
      </c>
      <c r="I4315" s="77" t="str">
        <f t="shared" si="269"/>
        <v/>
      </c>
      <c r="J4315" s="77" t="str">
        <f t="shared" si="270"/>
        <v/>
      </c>
      <c r="K4315" s="77">
        <f t="shared" si="271"/>
        <v>0</v>
      </c>
    </row>
    <row r="4316" spans="1:11" s="77" customFormat="1">
      <c r="A4316" s="82">
        <v>2016</v>
      </c>
      <c r="B4316" s="82">
        <v>298</v>
      </c>
      <c r="C4316" s="83" t="s">
        <v>513</v>
      </c>
      <c r="D4316" s="83" t="s">
        <v>504</v>
      </c>
      <c r="E4316" s="84">
        <v>32733</v>
      </c>
      <c r="F4316" s="85">
        <v>16.850000000000001</v>
      </c>
      <c r="G4316" s="84" t="s">
        <v>514</v>
      </c>
      <c r="H4316" s="86" t="str">
        <f t="shared" si="268"/>
        <v/>
      </c>
      <c r="I4316" s="77" t="str">
        <f t="shared" si="269"/>
        <v/>
      </c>
      <c r="J4316" s="77" t="str">
        <f t="shared" si="270"/>
        <v/>
      </c>
      <c r="K4316" s="77">
        <f t="shared" si="271"/>
        <v>0</v>
      </c>
    </row>
    <row r="4317" spans="1:11" s="77" customFormat="1">
      <c r="A4317" s="82">
        <v>2016</v>
      </c>
      <c r="B4317" s="82">
        <v>469</v>
      </c>
      <c r="C4317" s="83" t="s">
        <v>503</v>
      </c>
      <c r="D4317" s="83" t="s">
        <v>504</v>
      </c>
      <c r="E4317" s="84">
        <v>81306</v>
      </c>
      <c r="F4317" s="85">
        <v>22.55</v>
      </c>
      <c r="G4317" s="84">
        <v>271.10000000000002</v>
      </c>
      <c r="H4317" s="86">
        <f t="shared" si="268"/>
        <v>4970483.7633000007</v>
      </c>
      <c r="I4317" s="77">
        <f t="shared" si="269"/>
        <v>81306</v>
      </c>
      <c r="J4317" s="77">
        <f t="shared" si="270"/>
        <v>1833450.3</v>
      </c>
      <c r="K4317" s="77">
        <f t="shared" si="271"/>
        <v>0</v>
      </c>
    </row>
    <row r="4318" spans="1:11" s="77" customFormat="1">
      <c r="A4318" s="82">
        <v>2016</v>
      </c>
      <c r="B4318" s="82">
        <v>470</v>
      </c>
      <c r="C4318" s="83" t="s">
        <v>513</v>
      </c>
      <c r="D4318" s="83" t="s">
        <v>504</v>
      </c>
      <c r="E4318" s="84">
        <v>70114</v>
      </c>
      <c r="F4318" s="85">
        <v>17.28</v>
      </c>
      <c r="G4318" s="84">
        <v>149.69999999999999</v>
      </c>
      <c r="H4318" s="86">
        <f t="shared" si="268"/>
        <v>1813720.1702399999</v>
      </c>
      <c r="I4318" s="77">
        <f t="shared" si="269"/>
        <v>70114</v>
      </c>
      <c r="J4318" s="77">
        <f t="shared" si="270"/>
        <v>1211569.9200000002</v>
      </c>
      <c r="K4318" s="77">
        <f t="shared" si="271"/>
        <v>0</v>
      </c>
    </row>
    <row r="4319" spans="1:11" s="77" customFormat="1">
      <c r="A4319" s="82">
        <v>2016</v>
      </c>
      <c r="B4319" s="82">
        <v>470</v>
      </c>
      <c r="C4319" s="83" t="s">
        <v>513</v>
      </c>
      <c r="D4319" s="83" t="s">
        <v>504</v>
      </c>
      <c r="E4319" s="84">
        <v>42338</v>
      </c>
      <c r="F4319" s="85">
        <v>17.72</v>
      </c>
      <c r="G4319" s="84">
        <v>143.4</v>
      </c>
      <c r="H4319" s="86">
        <f t="shared" si="268"/>
        <v>1075828.90224</v>
      </c>
      <c r="I4319" s="77">
        <f t="shared" si="269"/>
        <v>42338</v>
      </c>
      <c r="J4319" s="77">
        <f t="shared" si="270"/>
        <v>750229.36</v>
      </c>
      <c r="K4319" s="77">
        <f t="shared" si="271"/>
        <v>0</v>
      </c>
    </row>
    <row r="4320" spans="1:11" s="77" customFormat="1">
      <c r="A4320" s="82">
        <v>2016</v>
      </c>
      <c r="B4320" s="82">
        <v>470</v>
      </c>
      <c r="C4320" s="83" t="s">
        <v>513</v>
      </c>
      <c r="D4320" s="83" t="s">
        <v>504</v>
      </c>
      <c r="E4320" s="84">
        <v>122</v>
      </c>
      <c r="F4320" s="85">
        <v>16.73</v>
      </c>
      <c r="G4320" s="84">
        <v>135.9</v>
      </c>
      <c r="H4320" s="86">
        <f t="shared" si="268"/>
        <v>2773.8005400000002</v>
      </c>
      <c r="I4320" s="77">
        <f t="shared" si="269"/>
        <v>122</v>
      </c>
      <c r="J4320" s="77">
        <f t="shared" si="270"/>
        <v>2041.06</v>
      </c>
      <c r="K4320" s="77">
        <f t="shared" si="271"/>
        <v>0</v>
      </c>
    </row>
    <row r="4321" spans="1:11" s="77" customFormat="1">
      <c r="A4321" s="82">
        <v>2016</v>
      </c>
      <c r="B4321" s="82">
        <v>470</v>
      </c>
      <c r="C4321" s="83" t="s">
        <v>513</v>
      </c>
      <c r="D4321" s="83" t="s">
        <v>504</v>
      </c>
      <c r="E4321" s="84">
        <v>70752</v>
      </c>
      <c r="F4321" s="85">
        <v>18.09</v>
      </c>
      <c r="G4321" s="84">
        <v>141.80000000000001</v>
      </c>
      <c r="H4321" s="86">
        <f t="shared" si="268"/>
        <v>1814903.41824</v>
      </c>
      <c r="I4321" s="77">
        <f t="shared" si="269"/>
        <v>70752</v>
      </c>
      <c r="J4321" s="77">
        <f t="shared" si="270"/>
        <v>1279903.68</v>
      </c>
      <c r="K4321" s="77">
        <f t="shared" si="271"/>
        <v>0</v>
      </c>
    </row>
    <row r="4322" spans="1:11" s="77" customFormat="1">
      <c r="A4322" s="82">
        <v>2016</v>
      </c>
      <c r="B4322" s="82">
        <v>470</v>
      </c>
      <c r="C4322" s="83" t="s">
        <v>513</v>
      </c>
      <c r="D4322" s="83" t="s">
        <v>504</v>
      </c>
      <c r="E4322" s="84">
        <v>14131</v>
      </c>
      <c r="F4322" s="85">
        <v>17.23</v>
      </c>
      <c r="G4322" s="84">
        <v>152.30000000000001</v>
      </c>
      <c r="H4322" s="86">
        <f t="shared" si="268"/>
        <v>370815.66899000003</v>
      </c>
      <c r="I4322" s="77">
        <f t="shared" si="269"/>
        <v>14131</v>
      </c>
      <c r="J4322" s="77">
        <f t="shared" si="270"/>
        <v>243477.13</v>
      </c>
      <c r="K4322" s="77">
        <f t="shared" si="271"/>
        <v>0</v>
      </c>
    </row>
    <row r="4323" spans="1:11" s="77" customFormat="1">
      <c r="A4323" s="82">
        <v>2016</v>
      </c>
      <c r="B4323" s="82">
        <v>470</v>
      </c>
      <c r="C4323" s="83" t="s">
        <v>513</v>
      </c>
      <c r="D4323" s="83" t="s">
        <v>504</v>
      </c>
      <c r="E4323" s="84">
        <v>42621</v>
      </c>
      <c r="F4323" s="85">
        <v>17.75</v>
      </c>
      <c r="G4323" s="84">
        <v>134.6</v>
      </c>
      <c r="H4323" s="86">
        <f t="shared" si="268"/>
        <v>1018279.6214999999</v>
      </c>
      <c r="I4323" s="77">
        <f t="shared" si="269"/>
        <v>42621</v>
      </c>
      <c r="J4323" s="77">
        <f t="shared" si="270"/>
        <v>756522.75</v>
      </c>
      <c r="K4323" s="77">
        <f t="shared" si="271"/>
        <v>0</v>
      </c>
    </row>
    <row r="4324" spans="1:11" s="77" customFormat="1">
      <c r="A4324" s="82">
        <v>2016</v>
      </c>
      <c r="B4324" s="82">
        <v>477</v>
      </c>
      <c r="C4324" s="83" t="s">
        <v>503</v>
      </c>
      <c r="D4324" s="83" t="s">
        <v>504</v>
      </c>
      <c r="E4324" s="84">
        <v>29158</v>
      </c>
      <c r="F4324" s="85">
        <v>22.62</v>
      </c>
      <c r="G4324" s="84">
        <v>305.7</v>
      </c>
      <c r="H4324" s="86">
        <f t="shared" si="268"/>
        <v>2016256.45572</v>
      </c>
      <c r="I4324" s="77">
        <f t="shared" si="269"/>
        <v>29158</v>
      </c>
      <c r="J4324" s="77">
        <f t="shared" si="270"/>
        <v>659553.96000000008</v>
      </c>
      <c r="K4324" s="77">
        <f t="shared" si="271"/>
        <v>0</v>
      </c>
    </row>
    <row r="4325" spans="1:11" s="77" customFormat="1">
      <c r="A4325" s="82">
        <v>2016</v>
      </c>
      <c r="B4325" s="82">
        <v>492</v>
      </c>
      <c r="C4325" s="83" t="s">
        <v>513</v>
      </c>
      <c r="D4325" s="83" t="s">
        <v>504</v>
      </c>
      <c r="E4325" s="84">
        <v>28281</v>
      </c>
      <c r="F4325" s="85">
        <v>17.475000000000001</v>
      </c>
      <c r="G4325" s="84">
        <v>147.30000000000001</v>
      </c>
      <c r="H4325" s="86">
        <f t="shared" si="268"/>
        <v>727972.02967500011</v>
      </c>
      <c r="I4325" s="77">
        <f t="shared" si="269"/>
        <v>28281</v>
      </c>
      <c r="J4325" s="77">
        <f t="shared" si="270"/>
        <v>494210.47500000003</v>
      </c>
      <c r="K4325" s="77">
        <f t="shared" si="271"/>
        <v>0</v>
      </c>
    </row>
    <row r="4326" spans="1:11" s="77" customFormat="1">
      <c r="A4326" s="82">
        <v>2016</v>
      </c>
      <c r="B4326" s="82">
        <v>525</v>
      </c>
      <c r="C4326" s="83" t="s">
        <v>503</v>
      </c>
      <c r="D4326" s="83" t="s">
        <v>504</v>
      </c>
      <c r="E4326" s="84">
        <v>122045</v>
      </c>
      <c r="F4326" s="85">
        <v>22.46</v>
      </c>
      <c r="G4326" s="84">
        <v>224.5</v>
      </c>
      <c r="H4326" s="86">
        <f t="shared" si="268"/>
        <v>6153838.4215000011</v>
      </c>
      <c r="I4326" s="77">
        <f t="shared" si="269"/>
        <v>122045</v>
      </c>
      <c r="J4326" s="77">
        <f t="shared" si="270"/>
        <v>2741130.7</v>
      </c>
      <c r="K4326" s="77">
        <f t="shared" si="271"/>
        <v>0</v>
      </c>
    </row>
    <row r="4327" spans="1:11" s="77" customFormat="1">
      <c r="A4327" s="82">
        <v>2016</v>
      </c>
      <c r="B4327" s="82">
        <v>564</v>
      </c>
      <c r="C4327" s="83" t="s">
        <v>503</v>
      </c>
      <c r="D4327" s="83" t="s">
        <v>504</v>
      </c>
      <c r="E4327" s="84">
        <v>88162</v>
      </c>
      <c r="F4327" s="85">
        <v>24.45</v>
      </c>
      <c r="G4327" s="84">
        <v>278.10000000000002</v>
      </c>
      <c r="H4327" s="86">
        <f t="shared" si="268"/>
        <v>5994614.8629000001</v>
      </c>
      <c r="I4327" s="77">
        <f t="shared" si="269"/>
        <v>88162</v>
      </c>
      <c r="J4327" s="77">
        <f t="shared" si="270"/>
        <v>2155560.9</v>
      </c>
      <c r="K4327" s="77">
        <f t="shared" si="271"/>
        <v>0</v>
      </c>
    </row>
    <row r="4328" spans="1:11" s="77" customFormat="1">
      <c r="A4328" s="82">
        <v>2016</v>
      </c>
      <c r="B4328" s="82">
        <v>564</v>
      </c>
      <c r="C4328" s="83" t="s">
        <v>503</v>
      </c>
      <c r="D4328" s="83" t="s">
        <v>504</v>
      </c>
      <c r="E4328" s="84">
        <v>61414</v>
      </c>
      <c r="F4328" s="85">
        <v>24.13</v>
      </c>
      <c r="G4328" s="84">
        <v>285.8</v>
      </c>
      <c r="H4328" s="86">
        <f t="shared" si="268"/>
        <v>4235326.8455599993</v>
      </c>
      <c r="I4328" s="77">
        <f t="shared" si="269"/>
        <v>61414</v>
      </c>
      <c r="J4328" s="77">
        <f t="shared" si="270"/>
        <v>1481919.8199999998</v>
      </c>
      <c r="K4328" s="77">
        <f t="shared" si="271"/>
        <v>0</v>
      </c>
    </row>
    <row r="4329" spans="1:11" s="77" customFormat="1">
      <c r="A4329" s="82">
        <v>2016</v>
      </c>
      <c r="B4329" s="82">
        <v>594</v>
      </c>
      <c r="C4329" s="83" t="s">
        <v>503</v>
      </c>
      <c r="D4329" s="83" t="s">
        <v>504</v>
      </c>
      <c r="E4329" s="84">
        <v>27315</v>
      </c>
      <c r="F4329" s="85">
        <v>25.83</v>
      </c>
      <c r="G4329" s="84" t="s">
        <v>514</v>
      </c>
      <c r="H4329" s="86" t="str">
        <f t="shared" si="268"/>
        <v/>
      </c>
      <c r="I4329" s="77" t="str">
        <f t="shared" si="269"/>
        <v/>
      </c>
      <c r="J4329" s="77" t="str">
        <f t="shared" si="270"/>
        <v/>
      </c>
      <c r="K4329" s="77">
        <f t="shared" si="271"/>
        <v>0</v>
      </c>
    </row>
    <row r="4330" spans="1:11" s="77" customFormat="1">
      <c r="A4330" s="82">
        <v>2016</v>
      </c>
      <c r="B4330" s="82">
        <v>602</v>
      </c>
      <c r="C4330" s="83" t="s">
        <v>503</v>
      </c>
      <c r="D4330" s="83" t="s">
        <v>504</v>
      </c>
      <c r="E4330" s="84">
        <v>45578</v>
      </c>
      <c r="F4330" s="85">
        <v>25.76</v>
      </c>
      <c r="G4330" s="84" t="s">
        <v>514</v>
      </c>
      <c r="H4330" s="86" t="str">
        <f t="shared" si="268"/>
        <v/>
      </c>
      <c r="I4330" s="77" t="str">
        <f t="shared" si="269"/>
        <v/>
      </c>
      <c r="J4330" s="77" t="str">
        <f t="shared" si="270"/>
        <v/>
      </c>
      <c r="K4330" s="77">
        <f t="shared" si="271"/>
        <v>0</v>
      </c>
    </row>
    <row r="4331" spans="1:11" s="77" customFormat="1">
      <c r="A4331" s="82">
        <v>2016</v>
      </c>
      <c r="B4331" s="82">
        <v>628</v>
      </c>
      <c r="C4331" s="83" t="s">
        <v>503</v>
      </c>
      <c r="D4331" s="83" t="s">
        <v>504</v>
      </c>
      <c r="E4331" s="84">
        <v>32902</v>
      </c>
      <c r="F4331" s="85">
        <v>21.942</v>
      </c>
      <c r="G4331" s="84">
        <v>384</v>
      </c>
      <c r="H4331" s="86">
        <f t="shared" si="268"/>
        <v>2772233.0265599997</v>
      </c>
      <c r="I4331" s="77">
        <f t="shared" si="269"/>
        <v>32902</v>
      </c>
      <c r="J4331" s="77">
        <f t="shared" si="270"/>
        <v>721935.68400000001</v>
      </c>
      <c r="K4331" s="77">
        <f t="shared" si="271"/>
        <v>0</v>
      </c>
    </row>
    <row r="4332" spans="1:11" s="77" customFormat="1">
      <c r="A4332" s="82">
        <v>2016</v>
      </c>
      <c r="B4332" s="82">
        <v>641</v>
      </c>
      <c r="C4332" s="83" t="s">
        <v>503</v>
      </c>
      <c r="D4332" s="83" t="s">
        <v>504</v>
      </c>
      <c r="E4332" s="84">
        <v>128808</v>
      </c>
      <c r="F4332" s="85">
        <v>23.728000000000002</v>
      </c>
      <c r="G4332" s="84">
        <v>333</v>
      </c>
      <c r="H4332" s="86">
        <f t="shared" si="268"/>
        <v>10177666.225920001</v>
      </c>
      <c r="I4332" s="77">
        <f t="shared" si="269"/>
        <v>128808</v>
      </c>
      <c r="J4332" s="77">
        <f t="shared" si="270"/>
        <v>3056356.2240000004</v>
      </c>
      <c r="K4332" s="77">
        <f t="shared" si="271"/>
        <v>0</v>
      </c>
    </row>
    <row r="4333" spans="1:11" s="77" customFormat="1">
      <c r="A4333" s="82">
        <v>2016</v>
      </c>
      <c r="B4333" s="82">
        <v>645</v>
      </c>
      <c r="C4333" s="83" t="s">
        <v>503</v>
      </c>
      <c r="D4333" s="83" t="s">
        <v>504</v>
      </c>
      <c r="E4333" s="84">
        <v>90489</v>
      </c>
      <c r="F4333" s="85">
        <v>23.34</v>
      </c>
      <c r="G4333" s="84">
        <v>436.4</v>
      </c>
      <c r="H4333" s="86">
        <f t="shared" si="268"/>
        <v>9216825.8666399997</v>
      </c>
      <c r="I4333" s="77">
        <f t="shared" si="269"/>
        <v>90489</v>
      </c>
      <c r="J4333" s="77">
        <f t="shared" si="270"/>
        <v>2112013.2599999998</v>
      </c>
      <c r="K4333" s="77">
        <f t="shared" si="271"/>
        <v>0</v>
      </c>
    </row>
    <row r="4334" spans="1:11" s="77" customFormat="1">
      <c r="A4334" s="82">
        <v>2016</v>
      </c>
      <c r="B4334" s="82">
        <v>645</v>
      </c>
      <c r="C4334" s="83" t="s">
        <v>503</v>
      </c>
      <c r="D4334" s="83" t="s">
        <v>504</v>
      </c>
      <c r="E4334" s="84">
        <v>38637</v>
      </c>
      <c r="F4334" s="85">
        <v>25.88</v>
      </c>
      <c r="G4334" s="84">
        <v>433.5</v>
      </c>
      <c r="H4334" s="86">
        <f t="shared" si="268"/>
        <v>4334677.3026000001</v>
      </c>
      <c r="I4334" s="77">
        <f t="shared" si="269"/>
        <v>38637</v>
      </c>
      <c r="J4334" s="77">
        <f t="shared" si="270"/>
        <v>999925.55999999994</v>
      </c>
      <c r="K4334" s="77">
        <f t="shared" si="271"/>
        <v>0</v>
      </c>
    </row>
    <row r="4335" spans="1:11" s="77" customFormat="1">
      <c r="A4335" s="82">
        <v>2016</v>
      </c>
      <c r="B4335" s="82">
        <v>667</v>
      </c>
      <c r="C4335" s="83" t="s">
        <v>503</v>
      </c>
      <c r="D4335" s="83" t="s">
        <v>504</v>
      </c>
      <c r="E4335" s="84">
        <v>33416</v>
      </c>
      <c r="F4335" s="85">
        <v>22.08</v>
      </c>
      <c r="G4335" s="84">
        <v>206.4</v>
      </c>
      <c r="H4335" s="86">
        <f t="shared" si="268"/>
        <v>1522871.3779199999</v>
      </c>
      <c r="I4335" s="77">
        <f t="shared" si="269"/>
        <v>33416</v>
      </c>
      <c r="J4335" s="77">
        <f t="shared" si="270"/>
        <v>737825.27999999991</v>
      </c>
      <c r="K4335" s="77">
        <f t="shared" si="271"/>
        <v>0</v>
      </c>
    </row>
    <row r="4336" spans="1:11" s="77" customFormat="1">
      <c r="A4336" s="82">
        <v>2016</v>
      </c>
      <c r="B4336" s="82">
        <v>667</v>
      </c>
      <c r="C4336" s="83" t="s">
        <v>503</v>
      </c>
      <c r="D4336" s="83" t="s">
        <v>504</v>
      </c>
      <c r="E4336" s="84">
        <v>35730</v>
      </c>
      <c r="F4336" s="85">
        <v>23.224</v>
      </c>
      <c r="G4336" s="84">
        <v>190.9</v>
      </c>
      <c r="H4336" s="86">
        <f t="shared" si="268"/>
        <v>1584075.8296800002</v>
      </c>
      <c r="I4336" s="77">
        <f t="shared" si="269"/>
        <v>35730</v>
      </c>
      <c r="J4336" s="77">
        <f t="shared" si="270"/>
        <v>829793.52</v>
      </c>
      <c r="K4336" s="77">
        <f t="shared" si="271"/>
        <v>0</v>
      </c>
    </row>
    <row r="4337" spans="1:11" s="77" customFormat="1">
      <c r="A4337" s="82">
        <v>2016</v>
      </c>
      <c r="B4337" s="82">
        <v>676</v>
      </c>
      <c r="C4337" s="83" t="s">
        <v>503</v>
      </c>
      <c r="D4337" s="83" t="s">
        <v>504</v>
      </c>
      <c r="E4337" s="84">
        <v>36516</v>
      </c>
      <c r="F4337" s="85">
        <v>23.28</v>
      </c>
      <c r="G4337" s="84">
        <v>267</v>
      </c>
      <c r="H4337" s="86">
        <f t="shared" si="268"/>
        <v>2269746.9216</v>
      </c>
      <c r="I4337" s="77">
        <f t="shared" si="269"/>
        <v>36516</v>
      </c>
      <c r="J4337" s="77">
        <f t="shared" si="270"/>
        <v>850092.4800000001</v>
      </c>
      <c r="K4337" s="77">
        <f t="shared" si="271"/>
        <v>0</v>
      </c>
    </row>
    <row r="4338" spans="1:11" s="77" customFormat="1">
      <c r="A4338" s="82">
        <v>2016</v>
      </c>
      <c r="B4338" s="82">
        <v>703</v>
      </c>
      <c r="C4338" s="83" t="s">
        <v>503</v>
      </c>
      <c r="D4338" s="83" t="s">
        <v>504</v>
      </c>
      <c r="E4338" s="84">
        <v>67045</v>
      </c>
      <c r="F4338" s="85">
        <v>23.736000000000001</v>
      </c>
      <c r="G4338" s="84">
        <v>352.2</v>
      </c>
      <c r="H4338" s="86">
        <f t="shared" si="268"/>
        <v>5604840.7826399999</v>
      </c>
      <c r="I4338" s="77">
        <f t="shared" si="269"/>
        <v>67045</v>
      </c>
      <c r="J4338" s="77">
        <f t="shared" si="270"/>
        <v>1591380.12</v>
      </c>
      <c r="K4338" s="77">
        <f t="shared" si="271"/>
        <v>0</v>
      </c>
    </row>
    <row r="4339" spans="1:11" s="77" customFormat="1">
      <c r="A4339" s="82">
        <v>2016</v>
      </c>
      <c r="B4339" s="82">
        <v>703</v>
      </c>
      <c r="C4339" s="83" t="s">
        <v>503</v>
      </c>
      <c r="D4339" s="83" t="s">
        <v>504</v>
      </c>
      <c r="E4339" s="84">
        <v>133865</v>
      </c>
      <c r="F4339" s="85">
        <v>24.001999999999999</v>
      </c>
      <c r="G4339" s="84">
        <v>314.7</v>
      </c>
      <c r="H4339" s="86">
        <f t="shared" si="268"/>
        <v>10111398.266309999</v>
      </c>
      <c r="I4339" s="77">
        <f t="shared" si="269"/>
        <v>133865</v>
      </c>
      <c r="J4339" s="77">
        <f t="shared" si="270"/>
        <v>3213027.73</v>
      </c>
      <c r="K4339" s="77">
        <f t="shared" si="271"/>
        <v>0</v>
      </c>
    </row>
    <row r="4340" spans="1:11" s="77" customFormat="1">
      <c r="A4340" s="82">
        <v>2016</v>
      </c>
      <c r="B4340" s="82">
        <v>703</v>
      </c>
      <c r="C4340" s="83" t="s">
        <v>503</v>
      </c>
      <c r="D4340" s="83" t="s">
        <v>504</v>
      </c>
      <c r="E4340" s="84">
        <v>301711</v>
      </c>
      <c r="F4340" s="85">
        <v>23.96</v>
      </c>
      <c r="G4340" s="84">
        <v>355.4</v>
      </c>
      <c r="H4340" s="86">
        <f t="shared" si="268"/>
        <v>25691850.220240001</v>
      </c>
      <c r="I4340" s="77">
        <f t="shared" si="269"/>
        <v>301711</v>
      </c>
      <c r="J4340" s="77">
        <f t="shared" si="270"/>
        <v>7228995.5600000005</v>
      </c>
      <c r="K4340" s="77">
        <f t="shared" si="271"/>
        <v>0</v>
      </c>
    </row>
    <row r="4341" spans="1:11" s="77" customFormat="1">
      <c r="A4341" s="82">
        <v>2016</v>
      </c>
      <c r="B4341" s="82">
        <v>703</v>
      </c>
      <c r="C4341" s="83" t="s">
        <v>503</v>
      </c>
      <c r="D4341" s="83" t="s">
        <v>504</v>
      </c>
      <c r="E4341" s="84">
        <v>49888</v>
      </c>
      <c r="F4341" s="85">
        <v>25.803999999999998</v>
      </c>
      <c r="G4341" s="84">
        <v>309.39999999999998</v>
      </c>
      <c r="H4341" s="86">
        <f t="shared" si="268"/>
        <v>3982936.9914879999</v>
      </c>
      <c r="I4341" s="77">
        <f t="shared" si="269"/>
        <v>49888</v>
      </c>
      <c r="J4341" s="77">
        <f t="shared" si="270"/>
        <v>1287309.9519999998</v>
      </c>
      <c r="K4341" s="77">
        <f t="shared" si="271"/>
        <v>0</v>
      </c>
    </row>
    <row r="4342" spans="1:11" s="77" customFormat="1">
      <c r="A4342" s="82">
        <v>2016</v>
      </c>
      <c r="B4342" s="82">
        <v>703</v>
      </c>
      <c r="C4342" s="83" t="s">
        <v>503</v>
      </c>
      <c r="D4342" s="83" t="s">
        <v>504</v>
      </c>
      <c r="E4342" s="84">
        <v>33329</v>
      </c>
      <c r="F4342" s="85">
        <v>23.52</v>
      </c>
      <c r="G4342" s="84">
        <v>271.39999999999998</v>
      </c>
      <c r="H4342" s="86">
        <f t="shared" si="268"/>
        <v>2127499.3891199999</v>
      </c>
      <c r="I4342" s="77">
        <f t="shared" si="269"/>
        <v>33329</v>
      </c>
      <c r="J4342" s="77">
        <f t="shared" si="270"/>
        <v>783898.08</v>
      </c>
      <c r="K4342" s="77">
        <f t="shared" si="271"/>
        <v>0</v>
      </c>
    </row>
    <row r="4343" spans="1:11" s="77" customFormat="1">
      <c r="A4343" s="82">
        <v>2016</v>
      </c>
      <c r="B4343" s="82">
        <v>708</v>
      </c>
      <c r="C4343" s="83" t="s">
        <v>503</v>
      </c>
      <c r="D4343" s="83" t="s">
        <v>504</v>
      </c>
      <c r="E4343" s="84">
        <v>12670</v>
      </c>
      <c r="F4343" s="85">
        <v>23.876000000000001</v>
      </c>
      <c r="G4343" s="84">
        <v>350.9</v>
      </c>
      <c r="H4343" s="86">
        <f t="shared" si="268"/>
        <v>1061503.8002800001</v>
      </c>
      <c r="I4343" s="77">
        <f t="shared" si="269"/>
        <v>12670</v>
      </c>
      <c r="J4343" s="77">
        <f t="shared" si="270"/>
        <v>302508.92000000004</v>
      </c>
      <c r="K4343" s="77">
        <f t="shared" si="271"/>
        <v>0</v>
      </c>
    </row>
    <row r="4344" spans="1:11" s="77" customFormat="1">
      <c r="A4344" s="82">
        <v>2016</v>
      </c>
      <c r="B4344" s="82">
        <v>856</v>
      </c>
      <c r="C4344" s="83" t="s">
        <v>513</v>
      </c>
      <c r="D4344" s="83" t="s">
        <v>504</v>
      </c>
      <c r="E4344" s="84">
        <v>81870</v>
      </c>
      <c r="F4344" s="85">
        <v>17.600000000000001</v>
      </c>
      <c r="G4344" s="84" t="s">
        <v>514</v>
      </c>
      <c r="H4344" s="86" t="str">
        <f t="shared" si="268"/>
        <v/>
      </c>
      <c r="I4344" s="77" t="str">
        <f t="shared" si="269"/>
        <v/>
      </c>
      <c r="J4344" s="77" t="str">
        <f t="shared" si="270"/>
        <v/>
      </c>
      <c r="K4344" s="77">
        <f t="shared" si="271"/>
        <v>0</v>
      </c>
    </row>
    <row r="4345" spans="1:11" s="77" customFormat="1">
      <c r="A4345" s="82">
        <v>2016</v>
      </c>
      <c r="B4345" s="82">
        <v>856</v>
      </c>
      <c r="C4345" s="83" t="s">
        <v>513</v>
      </c>
      <c r="D4345" s="83" t="s">
        <v>504</v>
      </c>
      <c r="E4345" s="84">
        <v>16436</v>
      </c>
      <c r="F4345" s="85">
        <v>17.600000000000001</v>
      </c>
      <c r="G4345" s="84" t="s">
        <v>514</v>
      </c>
      <c r="H4345" s="86" t="str">
        <f t="shared" si="268"/>
        <v/>
      </c>
      <c r="I4345" s="77" t="str">
        <f t="shared" si="269"/>
        <v/>
      </c>
      <c r="J4345" s="77" t="str">
        <f t="shared" si="270"/>
        <v/>
      </c>
      <c r="K4345" s="77">
        <f t="shared" si="271"/>
        <v>0</v>
      </c>
    </row>
    <row r="4346" spans="1:11" s="77" customFormat="1">
      <c r="A4346" s="82">
        <v>2016</v>
      </c>
      <c r="B4346" s="82">
        <v>861</v>
      </c>
      <c r="C4346" s="83" t="s">
        <v>513</v>
      </c>
      <c r="D4346" s="83" t="s">
        <v>504</v>
      </c>
      <c r="E4346" s="84">
        <v>210823</v>
      </c>
      <c r="F4346" s="85">
        <v>17.600000000000001</v>
      </c>
      <c r="G4346" s="84" t="s">
        <v>514</v>
      </c>
      <c r="H4346" s="86" t="str">
        <f t="shared" si="268"/>
        <v/>
      </c>
      <c r="I4346" s="77" t="str">
        <f t="shared" si="269"/>
        <v/>
      </c>
      <c r="J4346" s="77" t="str">
        <f t="shared" si="270"/>
        <v/>
      </c>
      <c r="K4346" s="77">
        <f t="shared" si="271"/>
        <v>0</v>
      </c>
    </row>
    <row r="4347" spans="1:11" s="77" customFormat="1">
      <c r="A4347" s="82">
        <v>2016</v>
      </c>
      <c r="B4347" s="82">
        <v>861</v>
      </c>
      <c r="C4347" s="83" t="s">
        <v>513</v>
      </c>
      <c r="D4347" s="83" t="s">
        <v>504</v>
      </c>
      <c r="E4347" s="84">
        <v>42295</v>
      </c>
      <c r="F4347" s="85">
        <v>17.600000000000001</v>
      </c>
      <c r="G4347" s="84" t="s">
        <v>514</v>
      </c>
      <c r="H4347" s="86" t="str">
        <f t="shared" si="268"/>
        <v/>
      </c>
      <c r="I4347" s="77" t="str">
        <f t="shared" si="269"/>
        <v/>
      </c>
      <c r="J4347" s="77" t="str">
        <f t="shared" si="270"/>
        <v/>
      </c>
      <c r="K4347" s="77">
        <f t="shared" si="271"/>
        <v>0</v>
      </c>
    </row>
    <row r="4348" spans="1:11" s="77" customFormat="1">
      <c r="A4348" s="82">
        <v>2016</v>
      </c>
      <c r="B4348" s="82">
        <v>876</v>
      </c>
      <c r="C4348" s="83" t="s">
        <v>513</v>
      </c>
      <c r="D4348" s="83" t="s">
        <v>504</v>
      </c>
      <c r="E4348" s="84">
        <v>95733</v>
      </c>
      <c r="F4348" s="85">
        <v>17.850000000000001</v>
      </c>
      <c r="G4348" s="84" t="s">
        <v>514</v>
      </c>
      <c r="H4348" s="86" t="str">
        <f t="shared" si="268"/>
        <v/>
      </c>
      <c r="I4348" s="77" t="str">
        <f t="shared" si="269"/>
        <v/>
      </c>
      <c r="J4348" s="77" t="str">
        <f t="shared" si="270"/>
        <v/>
      </c>
      <c r="K4348" s="77">
        <f t="shared" si="271"/>
        <v>0</v>
      </c>
    </row>
    <row r="4349" spans="1:11" s="77" customFormat="1">
      <c r="A4349" s="82">
        <v>2016</v>
      </c>
      <c r="B4349" s="82">
        <v>876</v>
      </c>
      <c r="C4349" s="83" t="s">
        <v>513</v>
      </c>
      <c r="D4349" s="83" t="s">
        <v>504</v>
      </c>
      <c r="E4349" s="84">
        <v>95647</v>
      </c>
      <c r="F4349" s="85">
        <v>17.510000000000002</v>
      </c>
      <c r="G4349" s="84" t="s">
        <v>514</v>
      </c>
      <c r="H4349" s="86" t="str">
        <f t="shared" si="268"/>
        <v/>
      </c>
      <c r="I4349" s="77" t="str">
        <f t="shared" si="269"/>
        <v/>
      </c>
      <c r="J4349" s="77" t="str">
        <f t="shared" si="270"/>
        <v/>
      </c>
      <c r="K4349" s="77">
        <f t="shared" si="271"/>
        <v>0</v>
      </c>
    </row>
    <row r="4350" spans="1:11" s="77" customFormat="1">
      <c r="A4350" s="82">
        <v>2016</v>
      </c>
      <c r="B4350" s="82">
        <v>879</v>
      </c>
      <c r="C4350" s="83" t="s">
        <v>513</v>
      </c>
      <c r="D4350" s="83" t="s">
        <v>504</v>
      </c>
      <c r="E4350" s="84">
        <v>162631</v>
      </c>
      <c r="F4350" s="85">
        <v>17.18</v>
      </c>
      <c r="G4350" s="84" t="s">
        <v>514</v>
      </c>
      <c r="H4350" s="86" t="str">
        <f t="shared" si="268"/>
        <v/>
      </c>
      <c r="I4350" s="77" t="str">
        <f t="shared" si="269"/>
        <v/>
      </c>
      <c r="J4350" s="77" t="str">
        <f t="shared" si="270"/>
        <v/>
      </c>
      <c r="K4350" s="77">
        <f t="shared" si="271"/>
        <v>0</v>
      </c>
    </row>
    <row r="4351" spans="1:11" s="77" customFormat="1">
      <c r="A4351" s="82">
        <v>2016</v>
      </c>
      <c r="B4351" s="82">
        <v>883</v>
      </c>
      <c r="C4351" s="83" t="s">
        <v>513</v>
      </c>
      <c r="D4351" s="83" t="s">
        <v>504</v>
      </c>
      <c r="E4351" s="84">
        <v>82734</v>
      </c>
      <c r="F4351" s="85">
        <v>17.239999999999998</v>
      </c>
      <c r="G4351" s="84" t="s">
        <v>514</v>
      </c>
      <c r="H4351" s="86" t="str">
        <f t="shared" si="268"/>
        <v/>
      </c>
      <c r="I4351" s="77" t="str">
        <f t="shared" si="269"/>
        <v/>
      </c>
      <c r="J4351" s="77" t="str">
        <f t="shared" si="270"/>
        <v/>
      </c>
      <c r="K4351" s="77">
        <f t="shared" si="271"/>
        <v>0</v>
      </c>
    </row>
    <row r="4352" spans="1:11" s="77" customFormat="1">
      <c r="A4352" s="82">
        <v>2016</v>
      </c>
      <c r="B4352" s="82">
        <v>884</v>
      </c>
      <c r="C4352" s="83" t="s">
        <v>513</v>
      </c>
      <c r="D4352" s="83" t="s">
        <v>504</v>
      </c>
      <c r="E4352" s="84">
        <v>66039</v>
      </c>
      <c r="F4352" s="85">
        <v>17.170000000000002</v>
      </c>
      <c r="G4352" s="84" t="s">
        <v>514</v>
      </c>
      <c r="H4352" s="86" t="str">
        <f t="shared" si="268"/>
        <v/>
      </c>
      <c r="I4352" s="77" t="str">
        <f t="shared" si="269"/>
        <v/>
      </c>
      <c r="J4352" s="77" t="str">
        <f t="shared" si="270"/>
        <v/>
      </c>
      <c r="K4352" s="77">
        <f t="shared" si="271"/>
        <v>0</v>
      </c>
    </row>
    <row r="4353" spans="1:11" s="77" customFormat="1">
      <c r="A4353" s="82">
        <v>2016</v>
      </c>
      <c r="B4353" s="82">
        <v>887</v>
      </c>
      <c r="C4353" s="83" t="s">
        <v>513</v>
      </c>
      <c r="D4353" s="83" t="s">
        <v>504</v>
      </c>
      <c r="E4353" s="84">
        <v>32115</v>
      </c>
      <c r="F4353" s="85">
        <v>17.600000000000001</v>
      </c>
      <c r="G4353" s="84" t="s">
        <v>514</v>
      </c>
      <c r="H4353" s="86" t="str">
        <f t="shared" si="268"/>
        <v/>
      </c>
      <c r="I4353" s="77" t="str">
        <f t="shared" si="269"/>
        <v/>
      </c>
      <c r="J4353" s="77" t="str">
        <f t="shared" si="270"/>
        <v/>
      </c>
      <c r="K4353" s="77">
        <f t="shared" si="271"/>
        <v>0</v>
      </c>
    </row>
    <row r="4354" spans="1:11" s="77" customFormat="1">
      <c r="A4354" s="82">
        <v>2016</v>
      </c>
      <c r="B4354" s="82">
        <v>887</v>
      </c>
      <c r="C4354" s="83" t="s">
        <v>513</v>
      </c>
      <c r="D4354" s="83" t="s">
        <v>504</v>
      </c>
      <c r="E4354" s="84">
        <v>32061</v>
      </c>
      <c r="F4354" s="85">
        <v>17.600000000000001</v>
      </c>
      <c r="G4354" s="84" t="s">
        <v>514</v>
      </c>
      <c r="H4354" s="86" t="str">
        <f t="shared" si="268"/>
        <v/>
      </c>
      <c r="I4354" s="77" t="str">
        <f t="shared" si="269"/>
        <v/>
      </c>
      <c r="J4354" s="77" t="str">
        <f t="shared" si="270"/>
        <v/>
      </c>
      <c r="K4354" s="77">
        <f t="shared" si="271"/>
        <v>0</v>
      </c>
    </row>
    <row r="4355" spans="1:11" s="77" customFormat="1">
      <c r="A4355" s="82">
        <v>2016</v>
      </c>
      <c r="B4355" s="82">
        <v>889</v>
      </c>
      <c r="C4355" s="83" t="s">
        <v>513</v>
      </c>
      <c r="D4355" s="83" t="s">
        <v>504</v>
      </c>
      <c r="E4355" s="84">
        <v>406330</v>
      </c>
      <c r="F4355" s="85">
        <v>17.510000000000002</v>
      </c>
      <c r="G4355" s="84" t="s">
        <v>514</v>
      </c>
      <c r="H4355" s="86" t="str">
        <f t="shared" si="268"/>
        <v/>
      </c>
      <c r="I4355" s="77" t="str">
        <f t="shared" si="269"/>
        <v/>
      </c>
      <c r="J4355" s="77" t="str">
        <f t="shared" si="270"/>
        <v/>
      </c>
      <c r="K4355" s="77">
        <f t="shared" si="271"/>
        <v>0</v>
      </c>
    </row>
    <row r="4356" spans="1:11" s="77" customFormat="1">
      <c r="A4356" s="82">
        <v>2016</v>
      </c>
      <c r="B4356" s="82">
        <v>889</v>
      </c>
      <c r="C4356" s="83" t="s">
        <v>513</v>
      </c>
      <c r="D4356" s="83" t="s">
        <v>504</v>
      </c>
      <c r="E4356" s="84">
        <v>81474</v>
      </c>
      <c r="F4356" s="85">
        <v>17.34</v>
      </c>
      <c r="G4356" s="84" t="s">
        <v>514</v>
      </c>
      <c r="H4356" s="86" t="str">
        <f t="shared" si="268"/>
        <v/>
      </c>
      <c r="I4356" s="77" t="str">
        <f t="shared" si="269"/>
        <v/>
      </c>
      <c r="J4356" s="77" t="str">
        <f t="shared" si="270"/>
        <v/>
      </c>
      <c r="K4356" s="77">
        <f t="shared" si="271"/>
        <v>0</v>
      </c>
    </row>
    <row r="4357" spans="1:11" s="77" customFormat="1">
      <c r="A4357" s="82">
        <v>2016</v>
      </c>
      <c r="B4357" s="82">
        <v>891</v>
      </c>
      <c r="C4357" s="83" t="s">
        <v>513</v>
      </c>
      <c r="D4357" s="83" t="s">
        <v>504</v>
      </c>
      <c r="E4357" s="84">
        <v>62819</v>
      </c>
      <c r="F4357" s="85">
        <v>17.48</v>
      </c>
      <c r="G4357" s="84" t="s">
        <v>514</v>
      </c>
      <c r="H4357" s="86" t="str">
        <f t="shared" si="268"/>
        <v/>
      </c>
      <c r="I4357" s="77" t="str">
        <f t="shared" si="269"/>
        <v/>
      </c>
      <c r="J4357" s="77" t="str">
        <f t="shared" si="270"/>
        <v/>
      </c>
      <c r="K4357" s="77">
        <f t="shared" si="271"/>
        <v>0</v>
      </c>
    </row>
    <row r="4358" spans="1:11" s="77" customFormat="1">
      <c r="A4358" s="82">
        <v>2016</v>
      </c>
      <c r="B4358" s="82">
        <v>891</v>
      </c>
      <c r="C4358" s="83" t="s">
        <v>513</v>
      </c>
      <c r="D4358" s="83" t="s">
        <v>504</v>
      </c>
      <c r="E4358" s="84">
        <v>16084</v>
      </c>
      <c r="F4358" s="85">
        <v>17.86</v>
      </c>
      <c r="G4358" s="84" t="s">
        <v>514</v>
      </c>
      <c r="H4358" s="86" t="str">
        <f t="shared" si="268"/>
        <v/>
      </c>
      <c r="I4358" s="77" t="str">
        <f t="shared" si="269"/>
        <v/>
      </c>
      <c r="J4358" s="77" t="str">
        <f t="shared" si="270"/>
        <v/>
      </c>
      <c r="K4358" s="77">
        <f t="shared" si="271"/>
        <v>0</v>
      </c>
    </row>
    <row r="4359" spans="1:11" s="77" customFormat="1">
      <c r="A4359" s="82">
        <v>2016</v>
      </c>
      <c r="B4359" s="82">
        <v>891</v>
      </c>
      <c r="C4359" s="83" t="s">
        <v>513</v>
      </c>
      <c r="D4359" s="83" t="s">
        <v>504</v>
      </c>
      <c r="E4359" s="84">
        <v>12818</v>
      </c>
      <c r="F4359" s="85">
        <v>17.41</v>
      </c>
      <c r="G4359" s="84" t="s">
        <v>514</v>
      </c>
      <c r="H4359" s="86" t="str">
        <f t="shared" ref="H4359:H4422" si="272">IF(I4359="","",G4359/100*F4359*E4359)</f>
        <v/>
      </c>
      <c r="I4359" s="77" t="str">
        <f t="shared" ref="I4359:I4422" si="273">IF(OR(G4359=".",F4359=".",E4359="."),"",E4359)</f>
        <v/>
      </c>
      <c r="J4359" s="77" t="str">
        <f t="shared" ref="J4359:J4422" si="274">IF(I4359="","",F4359*I4359)</f>
        <v/>
      </c>
      <c r="K4359" s="77">
        <f t="shared" ref="K4359:K4422" si="275">IF(C4359="LIG",1,0)</f>
        <v>0</v>
      </c>
    </row>
    <row r="4360" spans="1:11" s="77" customFormat="1">
      <c r="A4360" s="82">
        <v>2016</v>
      </c>
      <c r="B4360" s="82">
        <v>892</v>
      </c>
      <c r="C4360" s="83" t="s">
        <v>513</v>
      </c>
      <c r="D4360" s="83" t="s">
        <v>504</v>
      </c>
      <c r="E4360" s="84">
        <v>14213</v>
      </c>
      <c r="F4360" s="85">
        <v>16.8</v>
      </c>
      <c r="G4360" s="84" t="s">
        <v>514</v>
      </c>
      <c r="H4360" s="86" t="str">
        <f t="shared" si="272"/>
        <v/>
      </c>
      <c r="I4360" s="77" t="str">
        <f t="shared" si="273"/>
        <v/>
      </c>
      <c r="J4360" s="77" t="str">
        <f t="shared" si="274"/>
        <v/>
      </c>
      <c r="K4360" s="77">
        <f t="shared" si="275"/>
        <v>0</v>
      </c>
    </row>
    <row r="4361" spans="1:11" s="77" customFormat="1">
      <c r="A4361" s="82">
        <v>2016</v>
      </c>
      <c r="B4361" s="82">
        <v>963</v>
      </c>
      <c r="C4361" s="83" t="s">
        <v>503</v>
      </c>
      <c r="D4361" s="83" t="s">
        <v>504</v>
      </c>
      <c r="E4361" s="84">
        <v>120972</v>
      </c>
      <c r="F4361" s="85">
        <v>21.114000000000001</v>
      </c>
      <c r="G4361" s="84">
        <v>182.4</v>
      </c>
      <c r="H4361" s="86">
        <f t="shared" si="272"/>
        <v>4658865.9217920005</v>
      </c>
      <c r="I4361" s="77">
        <f t="shared" si="273"/>
        <v>120972</v>
      </c>
      <c r="J4361" s="77">
        <f t="shared" si="274"/>
        <v>2554202.8080000002</v>
      </c>
      <c r="K4361" s="77">
        <f t="shared" si="275"/>
        <v>0</v>
      </c>
    </row>
    <row r="4362" spans="1:11" s="77" customFormat="1">
      <c r="A4362" s="82">
        <v>2016</v>
      </c>
      <c r="B4362" s="82">
        <v>976</v>
      </c>
      <c r="C4362" s="83" t="s">
        <v>503</v>
      </c>
      <c r="D4362" s="83" t="s">
        <v>504</v>
      </c>
      <c r="E4362" s="84">
        <v>29194</v>
      </c>
      <c r="F4362" s="85">
        <v>24.29</v>
      </c>
      <c r="G4362" s="84">
        <v>213.4</v>
      </c>
      <c r="H4362" s="86">
        <f t="shared" si="272"/>
        <v>1513266.9028399999</v>
      </c>
      <c r="I4362" s="77">
        <f t="shared" si="273"/>
        <v>29194</v>
      </c>
      <c r="J4362" s="77">
        <f t="shared" si="274"/>
        <v>709122.26</v>
      </c>
      <c r="K4362" s="77">
        <f t="shared" si="275"/>
        <v>0</v>
      </c>
    </row>
    <row r="4363" spans="1:11" s="77" customFormat="1">
      <c r="A4363" s="82">
        <v>2016</v>
      </c>
      <c r="B4363" s="82">
        <v>976</v>
      </c>
      <c r="C4363" s="83" t="s">
        <v>503</v>
      </c>
      <c r="D4363" s="83" t="s">
        <v>504</v>
      </c>
      <c r="E4363" s="84">
        <v>1062</v>
      </c>
      <c r="F4363" s="85">
        <v>23.25</v>
      </c>
      <c r="G4363" s="84">
        <v>213.6</v>
      </c>
      <c r="H4363" s="86">
        <f t="shared" si="272"/>
        <v>52741.044000000009</v>
      </c>
      <c r="I4363" s="77">
        <f t="shared" si="273"/>
        <v>1062</v>
      </c>
      <c r="J4363" s="77">
        <f t="shared" si="274"/>
        <v>24691.5</v>
      </c>
      <c r="K4363" s="77">
        <f t="shared" si="275"/>
        <v>0</v>
      </c>
    </row>
    <row r="4364" spans="1:11" s="77" customFormat="1">
      <c r="A4364" s="82">
        <v>2016</v>
      </c>
      <c r="B4364" s="82">
        <v>976</v>
      </c>
      <c r="C4364" s="83" t="s">
        <v>503</v>
      </c>
      <c r="D4364" s="83" t="s">
        <v>504</v>
      </c>
      <c r="E4364" s="84">
        <v>368</v>
      </c>
      <c r="F4364" s="85">
        <v>18.64</v>
      </c>
      <c r="G4364" s="84">
        <v>174.2</v>
      </c>
      <c r="H4364" s="86">
        <f t="shared" si="272"/>
        <v>11949.28384</v>
      </c>
      <c r="I4364" s="77">
        <f t="shared" si="273"/>
        <v>368</v>
      </c>
      <c r="J4364" s="77">
        <f t="shared" si="274"/>
        <v>6859.52</v>
      </c>
      <c r="K4364" s="77">
        <f t="shared" si="275"/>
        <v>0</v>
      </c>
    </row>
    <row r="4365" spans="1:11" s="77" customFormat="1">
      <c r="A4365" s="82">
        <v>2016</v>
      </c>
      <c r="B4365" s="82">
        <v>976</v>
      </c>
      <c r="C4365" s="83" t="s">
        <v>503</v>
      </c>
      <c r="D4365" s="83" t="s">
        <v>504</v>
      </c>
      <c r="E4365" s="84">
        <v>11</v>
      </c>
      <c r="F4365" s="85">
        <v>21.97</v>
      </c>
      <c r="G4365" s="84">
        <v>117.5</v>
      </c>
      <c r="H4365" s="86">
        <f t="shared" si="272"/>
        <v>283.96224999999998</v>
      </c>
      <c r="I4365" s="77">
        <f t="shared" si="273"/>
        <v>11</v>
      </c>
      <c r="J4365" s="77">
        <f t="shared" si="274"/>
        <v>241.67</v>
      </c>
      <c r="K4365" s="77">
        <f t="shared" si="275"/>
        <v>0</v>
      </c>
    </row>
    <row r="4366" spans="1:11" s="77" customFormat="1">
      <c r="A4366" s="82">
        <v>2016</v>
      </c>
      <c r="B4366" s="82">
        <v>976</v>
      </c>
      <c r="C4366" s="83" t="s">
        <v>503</v>
      </c>
      <c r="D4366" s="83" t="s">
        <v>504</v>
      </c>
      <c r="E4366" s="84">
        <v>176</v>
      </c>
      <c r="F4366" s="85">
        <v>21.35</v>
      </c>
      <c r="G4366" s="84">
        <v>191.4</v>
      </c>
      <c r="H4366" s="86">
        <f t="shared" si="272"/>
        <v>7192.0464000000011</v>
      </c>
      <c r="I4366" s="77">
        <f t="shared" si="273"/>
        <v>176</v>
      </c>
      <c r="J4366" s="77">
        <f t="shared" si="274"/>
        <v>3757.6000000000004</v>
      </c>
      <c r="K4366" s="77">
        <f t="shared" si="275"/>
        <v>0</v>
      </c>
    </row>
    <row r="4367" spans="1:11" s="77" customFormat="1">
      <c r="A4367" s="82">
        <v>2016</v>
      </c>
      <c r="B4367" s="82">
        <v>976</v>
      </c>
      <c r="C4367" s="83" t="s">
        <v>503</v>
      </c>
      <c r="D4367" s="83" t="s">
        <v>504</v>
      </c>
      <c r="E4367" s="84">
        <v>19771</v>
      </c>
      <c r="F4367" s="85">
        <v>21.67</v>
      </c>
      <c r="G4367" s="84">
        <v>199.2</v>
      </c>
      <c r="H4367" s="86">
        <f t="shared" si="272"/>
        <v>853447.63944000006</v>
      </c>
      <c r="I4367" s="77">
        <f t="shared" si="273"/>
        <v>19771</v>
      </c>
      <c r="J4367" s="77">
        <f t="shared" si="274"/>
        <v>428437.57</v>
      </c>
      <c r="K4367" s="77">
        <f t="shared" si="275"/>
        <v>0</v>
      </c>
    </row>
    <row r="4368" spans="1:11" s="77" customFormat="1">
      <c r="A4368" s="82">
        <v>2016</v>
      </c>
      <c r="B4368" s="82">
        <v>976</v>
      </c>
      <c r="C4368" s="83" t="s">
        <v>503</v>
      </c>
      <c r="D4368" s="83" t="s">
        <v>504</v>
      </c>
      <c r="E4368" s="84">
        <v>5879</v>
      </c>
      <c r="F4368" s="85">
        <v>19.329999999999998</v>
      </c>
      <c r="G4368" s="84">
        <v>159.6</v>
      </c>
      <c r="H4368" s="86">
        <f t="shared" si="272"/>
        <v>181371.14771999995</v>
      </c>
      <c r="I4368" s="77">
        <f t="shared" si="273"/>
        <v>5879</v>
      </c>
      <c r="J4368" s="77">
        <f t="shared" si="274"/>
        <v>113641.06999999999</v>
      </c>
      <c r="K4368" s="77">
        <f t="shared" si="275"/>
        <v>0</v>
      </c>
    </row>
    <row r="4369" spans="1:11" s="77" customFormat="1">
      <c r="A4369" s="82">
        <v>2016</v>
      </c>
      <c r="B4369" s="82">
        <v>976</v>
      </c>
      <c r="C4369" s="83" t="s">
        <v>503</v>
      </c>
      <c r="D4369" s="83" t="s">
        <v>504</v>
      </c>
      <c r="E4369" s="84">
        <v>6985</v>
      </c>
      <c r="F4369" s="85">
        <v>15.9</v>
      </c>
      <c r="G4369" s="84">
        <v>133.80000000000001</v>
      </c>
      <c r="H4369" s="86">
        <f t="shared" si="272"/>
        <v>148600.28700000001</v>
      </c>
      <c r="I4369" s="77">
        <f t="shared" si="273"/>
        <v>6985</v>
      </c>
      <c r="J4369" s="77">
        <f t="shared" si="274"/>
        <v>111061.5</v>
      </c>
      <c r="K4369" s="77">
        <f t="shared" si="275"/>
        <v>0</v>
      </c>
    </row>
    <row r="4370" spans="1:11" s="77" customFormat="1">
      <c r="A4370" s="82">
        <v>2016</v>
      </c>
      <c r="B4370" s="82">
        <v>976</v>
      </c>
      <c r="C4370" s="83" t="s">
        <v>503</v>
      </c>
      <c r="D4370" s="83" t="s">
        <v>504</v>
      </c>
      <c r="E4370" s="84">
        <v>34121</v>
      </c>
      <c r="F4370" s="85">
        <v>14.6</v>
      </c>
      <c r="G4370" s="84">
        <v>134.6</v>
      </c>
      <c r="H4370" s="86">
        <f t="shared" si="272"/>
        <v>670532.24359999993</v>
      </c>
      <c r="I4370" s="77">
        <f t="shared" si="273"/>
        <v>34121</v>
      </c>
      <c r="J4370" s="77">
        <f t="shared" si="274"/>
        <v>498166.6</v>
      </c>
      <c r="K4370" s="77">
        <f t="shared" si="275"/>
        <v>0</v>
      </c>
    </row>
    <row r="4371" spans="1:11" s="77" customFormat="1">
      <c r="A4371" s="82">
        <v>2016</v>
      </c>
      <c r="B4371" s="82">
        <v>983</v>
      </c>
      <c r="C4371" s="83" t="s">
        <v>503</v>
      </c>
      <c r="D4371" s="83" t="s">
        <v>504</v>
      </c>
      <c r="E4371" s="84">
        <v>94532</v>
      </c>
      <c r="F4371" s="85">
        <v>22.553999999999998</v>
      </c>
      <c r="G4371" s="84">
        <v>198.8</v>
      </c>
      <c r="H4371" s="86">
        <f t="shared" si="272"/>
        <v>4238564.5592640005</v>
      </c>
      <c r="I4371" s="77">
        <f t="shared" si="273"/>
        <v>94532</v>
      </c>
      <c r="J4371" s="77">
        <f t="shared" si="274"/>
        <v>2132074.7279999997</v>
      </c>
      <c r="K4371" s="77">
        <f t="shared" si="275"/>
        <v>0</v>
      </c>
    </row>
    <row r="4372" spans="1:11" s="77" customFormat="1">
      <c r="A4372" s="82">
        <v>2016</v>
      </c>
      <c r="B4372" s="82">
        <v>983</v>
      </c>
      <c r="C4372" s="83" t="s">
        <v>503</v>
      </c>
      <c r="D4372" s="83" t="s">
        <v>504</v>
      </c>
      <c r="E4372" s="84">
        <v>69058</v>
      </c>
      <c r="F4372" s="85">
        <v>23.07</v>
      </c>
      <c r="G4372" s="84">
        <v>259.89999999999998</v>
      </c>
      <c r="H4372" s="86">
        <f t="shared" si="272"/>
        <v>4140643.7879399997</v>
      </c>
      <c r="I4372" s="77">
        <f t="shared" si="273"/>
        <v>69058</v>
      </c>
      <c r="J4372" s="77">
        <f t="shared" si="274"/>
        <v>1593168.06</v>
      </c>
      <c r="K4372" s="77">
        <f t="shared" si="275"/>
        <v>0</v>
      </c>
    </row>
    <row r="4373" spans="1:11" s="77" customFormat="1">
      <c r="A4373" s="82">
        <v>2016</v>
      </c>
      <c r="B4373" s="82">
        <v>983</v>
      </c>
      <c r="C4373" s="83" t="s">
        <v>503</v>
      </c>
      <c r="D4373" s="83" t="s">
        <v>504</v>
      </c>
      <c r="E4373" s="84">
        <v>32227</v>
      </c>
      <c r="F4373" s="85">
        <v>22.63</v>
      </c>
      <c r="G4373" s="84">
        <v>190.7</v>
      </c>
      <c r="H4373" s="86">
        <f t="shared" si="272"/>
        <v>1390769.3980699999</v>
      </c>
      <c r="I4373" s="77">
        <f t="shared" si="273"/>
        <v>32227</v>
      </c>
      <c r="J4373" s="77">
        <f t="shared" si="274"/>
        <v>729297.01</v>
      </c>
      <c r="K4373" s="77">
        <f t="shared" si="275"/>
        <v>0</v>
      </c>
    </row>
    <row r="4374" spans="1:11" s="77" customFormat="1">
      <c r="A4374" s="82">
        <v>2016</v>
      </c>
      <c r="B4374" s="82">
        <v>994</v>
      </c>
      <c r="C4374" s="83" t="s">
        <v>503</v>
      </c>
      <c r="D4374" s="83" t="s">
        <v>504</v>
      </c>
      <c r="E4374" s="84">
        <v>23615</v>
      </c>
      <c r="F4374" s="85">
        <v>23.55</v>
      </c>
      <c r="G4374" s="84">
        <v>223</v>
      </c>
      <c r="H4374" s="86">
        <f t="shared" si="272"/>
        <v>1240177.1475</v>
      </c>
      <c r="I4374" s="77">
        <f t="shared" si="273"/>
        <v>23615</v>
      </c>
      <c r="J4374" s="77">
        <f t="shared" si="274"/>
        <v>556133.25</v>
      </c>
      <c r="K4374" s="77">
        <f t="shared" si="275"/>
        <v>0</v>
      </c>
    </row>
    <row r="4375" spans="1:11" s="77" customFormat="1">
      <c r="A4375" s="82">
        <v>2016</v>
      </c>
      <c r="B4375" s="82">
        <v>994</v>
      </c>
      <c r="C4375" s="83" t="s">
        <v>503</v>
      </c>
      <c r="D4375" s="83" t="s">
        <v>504</v>
      </c>
      <c r="E4375" s="84">
        <v>17453</v>
      </c>
      <c r="F4375" s="85">
        <v>24.11</v>
      </c>
      <c r="G4375" s="84">
        <v>228.4</v>
      </c>
      <c r="H4375" s="86">
        <f t="shared" si="272"/>
        <v>961088.53972000012</v>
      </c>
      <c r="I4375" s="77">
        <f t="shared" si="273"/>
        <v>17453</v>
      </c>
      <c r="J4375" s="77">
        <f t="shared" si="274"/>
        <v>420791.83</v>
      </c>
      <c r="K4375" s="77">
        <f t="shared" si="275"/>
        <v>0</v>
      </c>
    </row>
    <row r="4376" spans="1:11" s="77" customFormat="1">
      <c r="A4376" s="82">
        <v>2016</v>
      </c>
      <c r="B4376" s="82">
        <v>994</v>
      </c>
      <c r="C4376" s="83" t="s">
        <v>503</v>
      </c>
      <c r="D4376" s="83" t="s">
        <v>504</v>
      </c>
      <c r="E4376" s="84">
        <v>60058</v>
      </c>
      <c r="F4376" s="85">
        <v>23.32</v>
      </c>
      <c r="G4376" s="84">
        <v>204.8</v>
      </c>
      <c r="H4376" s="86">
        <f t="shared" si="272"/>
        <v>2868331.6428800002</v>
      </c>
      <c r="I4376" s="77">
        <f t="shared" si="273"/>
        <v>60058</v>
      </c>
      <c r="J4376" s="77">
        <f t="shared" si="274"/>
        <v>1400552.56</v>
      </c>
      <c r="K4376" s="77">
        <f t="shared" si="275"/>
        <v>0</v>
      </c>
    </row>
    <row r="4377" spans="1:11" s="77" customFormat="1">
      <c r="A4377" s="82">
        <v>2016</v>
      </c>
      <c r="B4377" s="82">
        <v>994</v>
      </c>
      <c r="C4377" s="83" t="s">
        <v>503</v>
      </c>
      <c r="D4377" s="83" t="s">
        <v>504</v>
      </c>
      <c r="E4377" s="84">
        <v>7764</v>
      </c>
      <c r="F4377" s="85">
        <v>22.48</v>
      </c>
      <c r="G4377" s="84">
        <v>222.2</v>
      </c>
      <c r="H4377" s="86">
        <f t="shared" si="272"/>
        <v>387816.14784000005</v>
      </c>
      <c r="I4377" s="77">
        <f t="shared" si="273"/>
        <v>7764</v>
      </c>
      <c r="J4377" s="77">
        <f t="shared" si="274"/>
        <v>174534.72</v>
      </c>
      <c r="K4377" s="77">
        <f t="shared" si="275"/>
        <v>0</v>
      </c>
    </row>
    <row r="4378" spans="1:11" s="77" customFormat="1">
      <c r="A4378" s="82">
        <v>2016</v>
      </c>
      <c r="B4378" s="82">
        <v>994</v>
      </c>
      <c r="C4378" s="83" t="s">
        <v>503</v>
      </c>
      <c r="D4378" s="83" t="s">
        <v>504</v>
      </c>
      <c r="E4378" s="84">
        <v>170422</v>
      </c>
      <c r="F4378" s="85">
        <v>22.69</v>
      </c>
      <c r="G4378" s="84">
        <v>217.9</v>
      </c>
      <c r="H4378" s="86">
        <f t="shared" si="272"/>
        <v>8425921.0172200017</v>
      </c>
      <c r="I4378" s="77">
        <f t="shared" si="273"/>
        <v>170422</v>
      </c>
      <c r="J4378" s="77">
        <f t="shared" si="274"/>
        <v>3866875.18</v>
      </c>
      <c r="K4378" s="77">
        <f t="shared" si="275"/>
        <v>0</v>
      </c>
    </row>
    <row r="4379" spans="1:11" s="77" customFormat="1">
      <c r="A4379" s="82">
        <v>2016</v>
      </c>
      <c r="B4379" s="82">
        <v>994</v>
      </c>
      <c r="C4379" s="83" t="s">
        <v>503</v>
      </c>
      <c r="D4379" s="83" t="s">
        <v>504</v>
      </c>
      <c r="E4379" s="84">
        <v>19894</v>
      </c>
      <c r="F4379" s="85">
        <v>23.62</v>
      </c>
      <c r="G4379" s="84">
        <v>226.5</v>
      </c>
      <c r="H4379" s="86">
        <f t="shared" si="272"/>
        <v>1064315.0742000001</v>
      </c>
      <c r="I4379" s="77">
        <f t="shared" si="273"/>
        <v>19894</v>
      </c>
      <c r="J4379" s="77">
        <f t="shared" si="274"/>
        <v>469896.28</v>
      </c>
      <c r="K4379" s="77">
        <f t="shared" si="275"/>
        <v>0</v>
      </c>
    </row>
    <row r="4380" spans="1:11" s="77" customFormat="1">
      <c r="A4380" s="82">
        <v>2016</v>
      </c>
      <c r="B4380" s="82">
        <v>995</v>
      </c>
      <c r="C4380" s="83" t="s">
        <v>503</v>
      </c>
      <c r="D4380" s="83" t="s">
        <v>504</v>
      </c>
      <c r="E4380" s="84">
        <v>111895</v>
      </c>
      <c r="F4380" s="85">
        <v>23.446000000000002</v>
      </c>
      <c r="G4380" s="84">
        <v>224.6</v>
      </c>
      <c r="H4380" s="86">
        <f t="shared" si="272"/>
        <v>5892358.9218200007</v>
      </c>
      <c r="I4380" s="77">
        <f t="shared" si="273"/>
        <v>111895</v>
      </c>
      <c r="J4380" s="77">
        <f t="shared" si="274"/>
        <v>2623490.1700000004</v>
      </c>
      <c r="K4380" s="77">
        <f t="shared" si="275"/>
        <v>0</v>
      </c>
    </row>
    <row r="4381" spans="1:11" s="77" customFormat="1">
      <c r="A4381" s="82">
        <v>2016</v>
      </c>
      <c r="B4381" s="82">
        <v>997</v>
      </c>
      <c r="C4381" s="83" t="s">
        <v>513</v>
      </c>
      <c r="D4381" s="83" t="s">
        <v>504</v>
      </c>
      <c r="E4381" s="84">
        <v>73973</v>
      </c>
      <c r="F4381" s="85">
        <v>18.102</v>
      </c>
      <c r="G4381" s="84">
        <v>199.9</v>
      </c>
      <c r="H4381" s="86">
        <f t="shared" si="272"/>
        <v>2676779.4327540002</v>
      </c>
      <c r="I4381" s="77">
        <f t="shared" si="273"/>
        <v>73973</v>
      </c>
      <c r="J4381" s="77">
        <f t="shared" si="274"/>
        <v>1339059.246</v>
      </c>
      <c r="K4381" s="77">
        <f t="shared" si="275"/>
        <v>0</v>
      </c>
    </row>
    <row r="4382" spans="1:11" s="77" customFormat="1">
      <c r="A4382" s="82">
        <v>2016</v>
      </c>
      <c r="B4382" s="82">
        <v>997</v>
      </c>
      <c r="C4382" s="83" t="s">
        <v>503</v>
      </c>
      <c r="D4382" s="83" t="s">
        <v>504</v>
      </c>
      <c r="E4382" s="84">
        <v>15142</v>
      </c>
      <c r="F4382" s="85">
        <v>25.765999999999998</v>
      </c>
      <c r="G4382" s="84">
        <v>213.8</v>
      </c>
      <c r="H4382" s="86">
        <f t="shared" si="272"/>
        <v>834138.07453599991</v>
      </c>
      <c r="I4382" s="77">
        <f t="shared" si="273"/>
        <v>15142</v>
      </c>
      <c r="J4382" s="77">
        <f t="shared" si="274"/>
        <v>390148.772</v>
      </c>
      <c r="K4382" s="77">
        <f t="shared" si="275"/>
        <v>0</v>
      </c>
    </row>
    <row r="4383" spans="1:11" s="77" customFormat="1">
      <c r="A4383" s="82">
        <v>2016</v>
      </c>
      <c r="B4383" s="82">
        <v>1001</v>
      </c>
      <c r="C4383" s="83" t="s">
        <v>503</v>
      </c>
      <c r="D4383" s="83" t="s">
        <v>504</v>
      </c>
      <c r="E4383" s="84">
        <v>11678</v>
      </c>
      <c r="F4383" s="85">
        <v>23.138000000000002</v>
      </c>
      <c r="G4383" s="84">
        <v>260.10000000000002</v>
      </c>
      <c r="H4383" s="86">
        <f t="shared" si="272"/>
        <v>702804.67196400021</v>
      </c>
      <c r="I4383" s="77">
        <f t="shared" si="273"/>
        <v>11678</v>
      </c>
      <c r="J4383" s="77">
        <f t="shared" si="274"/>
        <v>270205.56400000001</v>
      </c>
      <c r="K4383" s="77">
        <f t="shared" si="275"/>
        <v>0</v>
      </c>
    </row>
    <row r="4384" spans="1:11" s="77" customFormat="1">
      <c r="A4384" s="82">
        <v>2016</v>
      </c>
      <c r="B4384" s="82">
        <v>1001</v>
      </c>
      <c r="C4384" s="83" t="s">
        <v>503</v>
      </c>
      <c r="D4384" s="83" t="s">
        <v>504</v>
      </c>
      <c r="E4384" s="84">
        <v>47246</v>
      </c>
      <c r="F4384" s="85">
        <v>23.51</v>
      </c>
      <c r="G4384" s="84">
        <v>307.8</v>
      </c>
      <c r="H4384" s="86">
        <f t="shared" si="272"/>
        <v>3418899.1498800004</v>
      </c>
      <c r="I4384" s="77">
        <f t="shared" si="273"/>
        <v>47246</v>
      </c>
      <c r="J4384" s="77">
        <f t="shared" si="274"/>
        <v>1110753.46</v>
      </c>
      <c r="K4384" s="77">
        <f t="shared" si="275"/>
        <v>0</v>
      </c>
    </row>
    <row r="4385" spans="1:11" s="77" customFormat="1">
      <c r="A4385" s="82">
        <v>2016</v>
      </c>
      <c r="B4385" s="82">
        <v>1001</v>
      </c>
      <c r="C4385" s="83" t="s">
        <v>503</v>
      </c>
      <c r="D4385" s="83" t="s">
        <v>504</v>
      </c>
      <c r="E4385" s="84">
        <v>185717</v>
      </c>
      <c r="F4385" s="85">
        <v>22.245999999999999</v>
      </c>
      <c r="G4385" s="84">
        <v>208.5</v>
      </c>
      <c r="H4385" s="86">
        <f t="shared" si="272"/>
        <v>8614094.8964699991</v>
      </c>
      <c r="I4385" s="77">
        <f t="shared" si="273"/>
        <v>185717</v>
      </c>
      <c r="J4385" s="77">
        <f t="shared" si="274"/>
        <v>4131460.3819999998</v>
      </c>
      <c r="K4385" s="77">
        <f t="shared" si="275"/>
        <v>0</v>
      </c>
    </row>
    <row r="4386" spans="1:11" s="77" customFormat="1">
      <c r="A4386" s="82">
        <v>2016</v>
      </c>
      <c r="B4386" s="82">
        <v>1004</v>
      </c>
      <c r="C4386" s="83" t="s">
        <v>503</v>
      </c>
      <c r="D4386" s="83" t="s">
        <v>504</v>
      </c>
      <c r="E4386" s="84">
        <v>151280</v>
      </c>
      <c r="F4386" s="85">
        <v>22.306000000000001</v>
      </c>
      <c r="G4386" s="84">
        <v>174.5</v>
      </c>
      <c r="H4386" s="86">
        <f t="shared" si="272"/>
        <v>5888418.1816000007</v>
      </c>
      <c r="I4386" s="77">
        <f t="shared" si="273"/>
        <v>151280</v>
      </c>
      <c r="J4386" s="77">
        <f t="shared" si="274"/>
        <v>3374451.68</v>
      </c>
      <c r="K4386" s="77">
        <f t="shared" si="275"/>
        <v>0</v>
      </c>
    </row>
    <row r="4387" spans="1:11" s="77" customFormat="1">
      <c r="A4387" s="82">
        <v>2016</v>
      </c>
      <c r="B4387" s="82">
        <v>1012</v>
      </c>
      <c r="C4387" s="83" t="s">
        <v>503</v>
      </c>
      <c r="D4387" s="83" t="s">
        <v>504</v>
      </c>
      <c r="E4387" s="84">
        <v>54639</v>
      </c>
      <c r="F4387" s="85">
        <v>22.87</v>
      </c>
      <c r="G4387" s="84">
        <v>229.8</v>
      </c>
      <c r="H4387" s="86">
        <f t="shared" si="272"/>
        <v>2871566.8511400004</v>
      </c>
      <c r="I4387" s="77">
        <f t="shared" si="273"/>
        <v>54639</v>
      </c>
      <c r="J4387" s="77">
        <f t="shared" si="274"/>
        <v>1249593.9300000002</v>
      </c>
      <c r="K4387" s="77">
        <f t="shared" si="275"/>
        <v>0</v>
      </c>
    </row>
    <row r="4388" spans="1:11" s="77" customFormat="1">
      <c r="A4388" s="82">
        <v>2016</v>
      </c>
      <c r="B4388" s="82">
        <v>1047</v>
      </c>
      <c r="C4388" s="83" t="s">
        <v>513</v>
      </c>
      <c r="D4388" s="83" t="s">
        <v>504</v>
      </c>
      <c r="E4388" s="84">
        <v>64736</v>
      </c>
      <c r="F4388" s="85">
        <v>17.978000000000002</v>
      </c>
      <c r="G4388" s="84">
        <v>180.9</v>
      </c>
      <c r="H4388" s="86">
        <f t="shared" si="272"/>
        <v>2105357.2686720006</v>
      </c>
      <c r="I4388" s="77">
        <f t="shared" si="273"/>
        <v>64736</v>
      </c>
      <c r="J4388" s="77">
        <f t="shared" si="274"/>
        <v>1163823.8080000002</v>
      </c>
      <c r="K4388" s="77">
        <f t="shared" si="275"/>
        <v>0</v>
      </c>
    </row>
    <row r="4389" spans="1:11" s="77" customFormat="1">
      <c r="A4389" s="82">
        <v>2016</v>
      </c>
      <c r="B4389" s="82">
        <v>1073</v>
      </c>
      <c r="C4389" s="83" t="s">
        <v>513</v>
      </c>
      <c r="D4389" s="83" t="s">
        <v>504</v>
      </c>
      <c r="E4389" s="84">
        <v>44158</v>
      </c>
      <c r="F4389" s="85">
        <v>17.434000000000001</v>
      </c>
      <c r="G4389" s="84">
        <v>183.3</v>
      </c>
      <c r="H4389" s="86">
        <f t="shared" si="272"/>
        <v>1411136.0984760004</v>
      </c>
      <c r="I4389" s="77">
        <f t="shared" si="273"/>
        <v>44158</v>
      </c>
      <c r="J4389" s="77">
        <f t="shared" si="274"/>
        <v>769850.57200000004</v>
      </c>
      <c r="K4389" s="77">
        <f t="shared" si="275"/>
        <v>0</v>
      </c>
    </row>
    <row r="4390" spans="1:11" s="77" customFormat="1">
      <c r="A4390" s="82">
        <v>2016</v>
      </c>
      <c r="B4390" s="82">
        <v>1082</v>
      </c>
      <c r="C4390" s="83" t="s">
        <v>513</v>
      </c>
      <c r="D4390" s="83" t="s">
        <v>504</v>
      </c>
      <c r="E4390" s="84">
        <v>64987</v>
      </c>
      <c r="F4390" s="85">
        <v>17.829999999999998</v>
      </c>
      <c r="G4390" s="84">
        <v>142.6</v>
      </c>
      <c r="H4390" s="86">
        <f t="shared" si="272"/>
        <v>1652332.1674599997</v>
      </c>
      <c r="I4390" s="77">
        <f t="shared" si="273"/>
        <v>64987</v>
      </c>
      <c r="J4390" s="77">
        <f t="shared" si="274"/>
        <v>1158718.21</v>
      </c>
      <c r="K4390" s="77">
        <f t="shared" si="275"/>
        <v>0</v>
      </c>
    </row>
    <row r="4391" spans="1:11" s="77" customFormat="1">
      <c r="A4391" s="82">
        <v>2016</v>
      </c>
      <c r="B4391" s="82">
        <v>1082</v>
      </c>
      <c r="C4391" s="83" t="s">
        <v>513</v>
      </c>
      <c r="D4391" s="83" t="s">
        <v>504</v>
      </c>
      <c r="E4391" s="84">
        <v>16411</v>
      </c>
      <c r="F4391" s="85">
        <v>17.846</v>
      </c>
      <c r="G4391" s="84">
        <v>143.6</v>
      </c>
      <c r="H4391" s="86">
        <f t="shared" si="272"/>
        <v>420562.33381600003</v>
      </c>
      <c r="I4391" s="77">
        <f t="shared" si="273"/>
        <v>16411</v>
      </c>
      <c r="J4391" s="77">
        <f t="shared" si="274"/>
        <v>292870.70600000001</v>
      </c>
      <c r="K4391" s="77">
        <f t="shared" si="275"/>
        <v>0</v>
      </c>
    </row>
    <row r="4392" spans="1:11" s="77" customFormat="1">
      <c r="A4392" s="82">
        <v>2016</v>
      </c>
      <c r="B4392" s="82">
        <v>1082</v>
      </c>
      <c r="C4392" s="83" t="s">
        <v>513</v>
      </c>
      <c r="D4392" s="83" t="s">
        <v>504</v>
      </c>
      <c r="E4392" s="84">
        <v>81671</v>
      </c>
      <c r="F4392" s="85">
        <v>18.010000000000002</v>
      </c>
      <c r="G4392" s="84">
        <v>134.9</v>
      </c>
      <c r="H4392" s="86">
        <f t="shared" si="272"/>
        <v>1984236.9637900002</v>
      </c>
      <c r="I4392" s="77">
        <f t="shared" si="273"/>
        <v>81671</v>
      </c>
      <c r="J4392" s="77">
        <f t="shared" si="274"/>
        <v>1470894.7100000002</v>
      </c>
      <c r="K4392" s="77">
        <f t="shared" si="275"/>
        <v>0</v>
      </c>
    </row>
    <row r="4393" spans="1:11" s="77" customFormat="1">
      <c r="A4393" s="82">
        <v>2016</v>
      </c>
      <c r="B4393" s="82">
        <v>1082</v>
      </c>
      <c r="C4393" s="83" t="s">
        <v>513</v>
      </c>
      <c r="D4393" s="83" t="s">
        <v>504</v>
      </c>
      <c r="E4393" s="84">
        <v>32490</v>
      </c>
      <c r="F4393" s="85">
        <v>17.800999999999998</v>
      </c>
      <c r="G4393" s="84">
        <v>133.1</v>
      </c>
      <c r="H4393" s="86">
        <f t="shared" si="272"/>
        <v>769789.82618999993</v>
      </c>
      <c r="I4393" s="77">
        <f t="shared" si="273"/>
        <v>32490</v>
      </c>
      <c r="J4393" s="77">
        <f t="shared" si="274"/>
        <v>578354.49</v>
      </c>
      <c r="K4393" s="77">
        <f t="shared" si="275"/>
        <v>0</v>
      </c>
    </row>
    <row r="4394" spans="1:11" s="77" customFormat="1">
      <c r="A4394" s="82">
        <v>2016</v>
      </c>
      <c r="B4394" s="82">
        <v>1082</v>
      </c>
      <c r="C4394" s="83" t="s">
        <v>513</v>
      </c>
      <c r="D4394" s="83" t="s">
        <v>504</v>
      </c>
      <c r="E4394" s="84">
        <v>32685</v>
      </c>
      <c r="F4394" s="85">
        <v>17.463000000000001</v>
      </c>
      <c r="G4394" s="84">
        <v>140.5</v>
      </c>
      <c r="H4394" s="86">
        <f t="shared" si="272"/>
        <v>801943.30777499999</v>
      </c>
      <c r="I4394" s="77">
        <f t="shared" si="273"/>
        <v>32685</v>
      </c>
      <c r="J4394" s="77">
        <f t="shared" si="274"/>
        <v>570778.15500000003</v>
      </c>
      <c r="K4394" s="77">
        <f t="shared" si="275"/>
        <v>0</v>
      </c>
    </row>
    <row r="4395" spans="1:11" s="77" customFormat="1">
      <c r="A4395" s="82">
        <v>2016</v>
      </c>
      <c r="B4395" s="82">
        <v>1082</v>
      </c>
      <c r="C4395" s="83" t="s">
        <v>513</v>
      </c>
      <c r="D4395" s="83" t="s">
        <v>504</v>
      </c>
      <c r="E4395" s="84">
        <v>32877</v>
      </c>
      <c r="F4395" s="85">
        <v>17.462</v>
      </c>
      <c r="G4395" s="84">
        <v>126.5</v>
      </c>
      <c r="H4395" s="86">
        <f t="shared" si="272"/>
        <v>726234.19010999985</v>
      </c>
      <c r="I4395" s="77">
        <f t="shared" si="273"/>
        <v>32877</v>
      </c>
      <c r="J4395" s="77">
        <f t="shared" si="274"/>
        <v>574098.174</v>
      </c>
      <c r="K4395" s="77">
        <f t="shared" si="275"/>
        <v>0</v>
      </c>
    </row>
    <row r="4396" spans="1:11" s="77" customFormat="1">
      <c r="A4396" s="82">
        <v>2016</v>
      </c>
      <c r="B4396" s="82">
        <v>1082</v>
      </c>
      <c r="C4396" s="83" t="s">
        <v>513</v>
      </c>
      <c r="D4396" s="83" t="s">
        <v>504</v>
      </c>
      <c r="E4396" s="84">
        <v>48164</v>
      </c>
      <c r="F4396" s="85">
        <v>16.917000000000002</v>
      </c>
      <c r="G4396" s="84">
        <v>140.5</v>
      </c>
      <c r="H4396" s="86">
        <f t="shared" si="272"/>
        <v>1144780.49514</v>
      </c>
      <c r="I4396" s="77">
        <f t="shared" si="273"/>
        <v>48164</v>
      </c>
      <c r="J4396" s="77">
        <f t="shared" si="274"/>
        <v>814790.38800000004</v>
      </c>
      <c r="K4396" s="77">
        <f t="shared" si="275"/>
        <v>0</v>
      </c>
    </row>
    <row r="4397" spans="1:11" s="77" customFormat="1">
      <c r="A4397" s="82">
        <v>2016</v>
      </c>
      <c r="B4397" s="82">
        <v>1082</v>
      </c>
      <c r="C4397" s="83" t="s">
        <v>513</v>
      </c>
      <c r="D4397" s="83" t="s">
        <v>504</v>
      </c>
      <c r="E4397" s="84">
        <v>48572</v>
      </c>
      <c r="F4397" s="85">
        <v>17.981000000000002</v>
      </c>
      <c r="G4397" s="84">
        <v>132.5</v>
      </c>
      <c r="H4397" s="86">
        <f t="shared" si="272"/>
        <v>1157219.3999000001</v>
      </c>
      <c r="I4397" s="77">
        <f t="shared" si="273"/>
        <v>48572</v>
      </c>
      <c r="J4397" s="77">
        <f t="shared" si="274"/>
        <v>873373.1320000001</v>
      </c>
      <c r="K4397" s="77">
        <f t="shared" si="275"/>
        <v>0</v>
      </c>
    </row>
    <row r="4398" spans="1:11" s="77" customFormat="1">
      <c r="A4398" s="82">
        <v>2016</v>
      </c>
      <c r="B4398" s="82">
        <v>1082</v>
      </c>
      <c r="C4398" s="83" t="s">
        <v>513</v>
      </c>
      <c r="D4398" s="83" t="s">
        <v>504</v>
      </c>
      <c r="E4398" s="84">
        <v>49128</v>
      </c>
      <c r="F4398" s="85">
        <v>17.559000000000001</v>
      </c>
      <c r="G4398" s="84">
        <v>132.30000000000001</v>
      </c>
      <c r="H4398" s="86">
        <f t="shared" si="272"/>
        <v>1141270.8042960002</v>
      </c>
      <c r="I4398" s="77">
        <f t="shared" si="273"/>
        <v>49128</v>
      </c>
      <c r="J4398" s="77">
        <f t="shared" si="274"/>
        <v>862638.55200000003</v>
      </c>
      <c r="K4398" s="77">
        <f t="shared" si="275"/>
        <v>0</v>
      </c>
    </row>
    <row r="4399" spans="1:11" s="77" customFormat="1">
      <c r="A4399" s="82">
        <v>2016</v>
      </c>
      <c r="B4399" s="82">
        <v>1082</v>
      </c>
      <c r="C4399" s="83" t="s">
        <v>513</v>
      </c>
      <c r="D4399" s="83" t="s">
        <v>504</v>
      </c>
      <c r="E4399" s="84">
        <v>16187</v>
      </c>
      <c r="F4399" s="85">
        <v>17.992000000000001</v>
      </c>
      <c r="G4399" s="84">
        <v>113.9</v>
      </c>
      <c r="H4399" s="86">
        <f t="shared" si="272"/>
        <v>331718.37805599999</v>
      </c>
      <c r="I4399" s="77">
        <f t="shared" si="273"/>
        <v>16187</v>
      </c>
      <c r="J4399" s="77">
        <f t="shared" si="274"/>
        <v>291236.50400000002</v>
      </c>
      <c r="K4399" s="77">
        <f t="shared" si="275"/>
        <v>0</v>
      </c>
    </row>
    <row r="4400" spans="1:11" s="77" customFormat="1">
      <c r="A4400" s="82">
        <v>2016</v>
      </c>
      <c r="B4400" s="82">
        <v>1082</v>
      </c>
      <c r="C4400" s="83" t="s">
        <v>513</v>
      </c>
      <c r="D4400" s="83" t="s">
        <v>504</v>
      </c>
      <c r="E4400" s="84">
        <v>32254</v>
      </c>
      <c r="F4400" s="85">
        <v>17.645</v>
      </c>
      <c r="G4400" s="84">
        <v>117.8</v>
      </c>
      <c r="H4400" s="86">
        <f t="shared" si="272"/>
        <v>670425.51573999994</v>
      </c>
      <c r="I4400" s="77">
        <f t="shared" si="273"/>
        <v>32254</v>
      </c>
      <c r="J4400" s="77">
        <f t="shared" si="274"/>
        <v>569121.82999999996</v>
      </c>
      <c r="K4400" s="77">
        <f t="shared" si="275"/>
        <v>0</v>
      </c>
    </row>
    <row r="4401" spans="1:11" s="77" customFormat="1">
      <c r="A4401" s="82">
        <v>2016</v>
      </c>
      <c r="B4401" s="82">
        <v>1091</v>
      </c>
      <c r="C4401" s="83" t="s">
        <v>513</v>
      </c>
      <c r="D4401" s="83" t="s">
        <v>504</v>
      </c>
      <c r="E4401" s="84">
        <v>15833</v>
      </c>
      <c r="F4401" s="85">
        <v>17.867999999999999</v>
      </c>
      <c r="G4401" s="84">
        <v>179.2</v>
      </c>
      <c r="H4401" s="86">
        <f t="shared" si="272"/>
        <v>506964.04684799985</v>
      </c>
      <c r="I4401" s="77">
        <f t="shared" si="273"/>
        <v>15833</v>
      </c>
      <c r="J4401" s="77">
        <f t="shared" si="274"/>
        <v>282904.04399999999</v>
      </c>
      <c r="K4401" s="77">
        <f t="shared" si="275"/>
        <v>0</v>
      </c>
    </row>
    <row r="4402" spans="1:11" s="77" customFormat="1">
      <c r="A4402" s="82">
        <v>2016</v>
      </c>
      <c r="B4402" s="82">
        <v>1091</v>
      </c>
      <c r="C4402" s="83" t="s">
        <v>513</v>
      </c>
      <c r="D4402" s="83" t="s">
        <v>504</v>
      </c>
      <c r="E4402" s="84">
        <v>35424</v>
      </c>
      <c r="F4402" s="85">
        <v>17.928999999999998</v>
      </c>
      <c r="G4402" s="84">
        <v>164.5</v>
      </c>
      <c r="H4402" s="86">
        <f t="shared" si="272"/>
        <v>1044767.2939199999</v>
      </c>
      <c r="I4402" s="77">
        <f t="shared" si="273"/>
        <v>35424</v>
      </c>
      <c r="J4402" s="77">
        <f t="shared" si="274"/>
        <v>635116.89599999995</v>
      </c>
      <c r="K4402" s="77">
        <f t="shared" si="275"/>
        <v>0</v>
      </c>
    </row>
    <row r="4403" spans="1:11" s="77" customFormat="1">
      <c r="A4403" s="82">
        <v>2016</v>
      </c>
      <c r="B4403" s="82">
        <v>1091</v>
      </c>
      <c r="C4403" s="83" t="s">
        <v>513</v>
      </c>
      <c r="D4403" s="83" t="s">
        <v>504</v>
      </c>
      <c r="E4403" s="84">
        <v>35399</v>
      </c>
      <c r="F4403" s="85">
        <v>17.292999999999999</v>
      </c>
      <c r="G4403" s="84">
        <v>164.1</v>
      </c>
      <c r="H4403" s="86">
        <f t="shared" si="272"/>
        <v>1004546.202387</v>
      </c>
      <c r="I4403" s="77">
        <f t="shared" si="273"/>
        <v>35399</v>
      </c>
      <c r="J4403" s="77">
        <f t="shared" si="274"/>
        <v>612154.90700000001</v>
      </c>
      <c r="K4403" s="77">
        <f t="shared" si="275"/>
        <v>0</v>
      </c>
    </row>
    <row r="4404" spans="1:11" s="77" customFormat="1">
      <c r="A4404" s="82">
        <v>2016</v>
      </c>
      <c r="B4404" s="82">
        <v>1091</v>
      </c>
      <c r="C4404" s="83" t="s">
        <v>513</v>
      </c>
      <c r="D4404" s="83" t="s">
        <v>504</v>
      </c>
      <c r="E4404" s="84">
        <v>17613</v>
      </c>
      <c r="F4404" s="85">
        <v>17.946000000000002</v>
      </c>
      <c r="G4404" s="84">
        <v>167.8</v>
      </c>
      <c r="H4404" s="86">
        <f t="shared" si="272"/>
        <v>530387.1028440001</v>
      </c>
      <c r="I4404" s="77">
        <f t="shared" si="273"/>
        <v>17613</v>
      </c>
      <c r="J4404" s="77">
        <f t="shared" si="274"/>
        <v>316082.89800000004</v>
      </c>
      <c r="K4404" s="77">
        <f t="shared" si="275"/>
        <v>0</v>
      </c>
    </row>
    <row r="4405" spans="1:11" s="77" customFormat="1">
      <c r="A4405" s="82">
        <v>2016</v>
      </c>
      <c r="B4405" s="82">
        <v>1091</v>
      </c>
      <c r="C4405" s="83" t="s">
        <v>513</v>
      </c>
      <c r="D4405" s="83" t="s">
        <v>504</v>
      </c>
      <c r="E4405" s="84">
        <v>17765</v>
      </c>
      <c r="F4405" s="85">
        <v>17.385999999999999</v>
      </c>
      <c r="G4405" s="84">
        <v>177.3</v>
      </c>
      <c r="H4405" s="86">
        <f t="shared" si="272"/>
        <v>547612.84016999998</v>
      </c>
      <c r="I4405" s="77">
        <f t="shared" si="273"/>
        <v>17765</v>
      </c>
      <c r="J4405" s="77">
        <f t="shared" si="274"/>
        <v>308862.28999999998</v>
      </c>
      <c r="K4405" s="77">
        <f t="shared" si="275"/>
        <v>0</v>
      </c>
    </row>
    <row r="4406" spans="1:11" s="77" customFormat="1">
      <c r="A4406" s="82">
        <v>2016</v>
      </c>
      <c r="B4406" s="82">
        <v>1091</v>
      </c>
      <c r="C4406" s="83" t="s">
        <v>513</v>
      </c>
      <c r="D4406" s="83" t="s">
        <v>504</v>
      </c>
      <c r="E4406" s="84">
        <v>17474</v>
      </c>
      <c r="F4406" s="85">
        <v>17.998000000000001</v>
      </c>
      <c r="G4406" s="84">
        <v>148.9</v>
      </c>
      <c r="H4406" s="86">
        <f t="shared" si="272"/>
        <v>468286.1104280001</v>
      </c>
      <c r="I4406" s="77">
        <f t="shared" si="273"/>
        <v>17474</v>
      </c>
      <c r="J4406" s="77">
        <f t="shared" si="274"/>
        <v>314497.05200000003</v>
      </c>
      <c r="K4406" s="77">
        <f t="shared" si="275"/>
        <v>0</v>
      </c>
    </row>
    <row r="4407" spans="1:11" s="77" customFormat="1">
      <c r="A4407" s="82">
        <v>2016</v>
      </c>
      <c r="B4407" s="82">
        <v>1091</v>
      </c>
      <c r="C4407" s="83" t="s">
        <v>513</v>
      </c>
      <c r="D4407" s="83" t="s">
        <v>504</v>
      </c>
      <c r="E4407" s="84">
        <v>17781</v>
      </c>
      <c r="F4407" s="85">
        <v>17.762</v>
      </c>
      <c r="G4407" s="84">
        <v>152.80000000000001</v>
      </c>
      <c r="H4407" s="86">
        <f t="shared" si="272"/>
        <v>482582.31441600004</v>
      </c>
      <c r="I4407" s="77">
        <f t="shared" si="273"/>
        <v>17781</v>
      </c>
      <c r="J4407" s="77">
        <f t="shared" si="274"/>
        <v>315826.12200000003</v>
      </c>
      <c r="K4407" s="77">
        <f t="shared" si="275"/>
        <v>0</v>
      </c>
    </row>
    <row r="4408" spans="1:11" s="77" customFormat="1">
      <c r="A4408" s="82">
        <v>2016</v>
      </c>
      <c r="B4408" s="82">
        <v>1104</v>
      </c>
      <c r="C4408" s="83" t="s">
        <v>513</v>
      </c>
      <c r="D4408" s="83" t="s">
        <v>504</v>
      </c>
      <c r="E4408" s="84">
        <v>14018</v>
      </c>
      <c r="F4408" s="85">
        <v>17.931999999999999</v>
      </c>
      <c r="G4408" s="84">
        <v>148.4</v>
      </c>
      <c r="H4408" s="86">
        <f t="shared" si="272"/>
        <v>373034.23158399999</v>
      </c>
      <c r="I4408" s="77">
        <f t="shared" si="273"/>
        <v>14018</v>
      </c>
      <c r="J4408" s="77">
        <f t="shared" si="274"/>
        <v>251370.77599999998</v>
      </c>
      <c r="K4408" s="77">
        <f t="shared" si="275"/>
        <v>0</v>
      </c>
    </row>
    <row r="4409" spans="1:11" s="77" customFormat="1">
      <c r="A4409" s="82">
        <v>2016</v>
      </c>
      <c r="B4409" s="82">
        <v>1104</v>
      </c>
      <c r="C4409" s="83" t="s">
        <v>513</v>
      </c>
      <c r="D4409" s="83" t="s">
        <v>504</v>
      </c>
      <c r="E4409" s="84">
        <v>42122</v>
      </c>
      <c r="F4409" s="85">
        <v>17.981999999999999</v>
      </c>
      <c r="G4409" s="84">
        <v>165</v>
      </c>
      <c r="H4409" s="86">
        <f t="shared" si="272"/>
        <v>1249772.3765999998</v>
      </c>
      <c r="I4409" s="77">
        <f t="shared" si="273"/>
        <v>42122</v>
      </c>
      <c r="J4409" s="77">
        <f t="shared" si="274"/>
        <v>757437.804</v>
      </c>
      <c r="K4409" s="77">
        <f t="shared" si="275"/>
        <v>0</v>
      </c>
    </row>
    <row r="4410" spans="1:11" s="77" customFormat="1">
      <c r="A4410" s="82">
        <v>2016</v>
      </c>
      <c r="B4410" s="82">
        <v>1167</v>
      </c>
      <c r="C4410" s="83" t="s">
        <v>513</v>
      </c>
      <c r="D4410" s="83" t="s">
        <v>504</v>
      </c>
      <c r="E4410" s="84">
        <v>56839</v>
      </c>
      <c r="F4410" s="85">
        <v>16.710999999999999</v>
      </c>
      <c r="G4410" s="84">
        <v>168.5</v>
      </c>
      <c r="H4410" s="86">
        <f t="shared" si="272"/>
        <v>1600474.551365</v>
      </c>
      <c r="I4410" s="77">
        <f t="shared" si="273"/>
        <v>56839</v>
      </c>
      <c r="J4410" s="77">
        <f t="shared" si="274"/>
        <v>949836.52899999986</v>
      </c>
      <c r="K4410" s="77">
        <f t="shared" si="275"/>
        <v>0</v>
      </c>
    </row>
    <row r="4411" spans="1:11" s="77" customFormat="1">
      <c r="A4411" s="82">
        <v>2016</v>
      </c>
      <c r="B4411" s="82">
        <v>1241</v>
      </c>
      <c r="C4411" s="83" t="s">
        <v>503</v>
      </c>
      <c r="D4411" s="83" t="s">
        <v>504</v>
      </c>
      <c r="E4411" s="84">
        <v>18014</v>
      </c>
      <c r="F4411" s="85">
        <v>21.95</v>
      </c>
      <c r="G4411" s="84">
        <v>264.10000000000002</v>
      </c>
      <c r="H4411" s="86">
        <f t="shared" si="272"/>
        <v>1044270.6793</v>
      </c>
      <c r="I4411" s="77">
        <f t="shared" si="273"/>
        <v>18014</v>
      </c>
      <c r="J4411" s="77">
        <f t="shared" si="274"/>
        <v>395407.3</v>
      </c>
      <c r="K4411" s="77">
        <f t="shared" si="275"/>
        <v>0</v>
      </c>
    </row>
    <row r="4412" spans="1:11" s="77" customFormat="1">
      <c r="A4412" s="82">
        <v>2016</v>
      </c>
      <c r="B4412" s="82">
        <v>1241</v>
      </c>
      <c r="C4412" s="83" t="s">
        <v>513</v>
      </c>
      <c r="D4412" s="83" t="s">
        <v>504</v>
      </c>
      <c r="E4412" s="84">
        <v>49443</v>
      </c>
      <c r="F4412" s="85">
        <v>17.86</v>
      </c>
      <c r="G4412" s="84">
        <v>155.69999999999999</v>
      </c>
      <c r="H4412" s="86">
        <f t="shared" si="272"/>
        <v>1374911.9328600001</v>
      </c>
      <c r="I4412" s="77">
        <f t="shared" si="273"/>
        <v>49443</v>
      </c>
      <c r="J4412" s="77">
        <f t="shared" si="274"/>
        <v>883051.98</v>
      </c>
      <c r="K4412" s="77">
        <f t="shared" si="275"/>
        <v>0</v>
      </c>
    </row>
    <row r="4413" spans="1:11" s="77" customFormat="1">
      <c r="A4413" s="82">
        <v>2016</v>
      </c>
      <c r="B4413" s="82">
        <v>1241</v>
      </c>
      <c r="C4413" s="83" t="s">
        <v>513</v>
      </c>
      <c r="D4413" s="83" t="s">
        <v>504</v>
      </c>
      <c r="E4413" s="84">
        <v>96912</v>
      </c>
      <c r="F4413" s="85">
        <v>17.75</v>
      </c>
      <c r="G4413" s="84">
        <v>174.5</v>
      </c>
      <c r="H4413" s="86">
        <f t="shared" si="272"/>
        <v>3001728.06</v>
      </c>
      <c r="I4413" s="77">
        <f t="shared" si="273"/>
        <v>96912</v>
      </c>
      <c r="J4413" s="77">
        <f t="shared" si="274"/>
        <v>1720188</v>
      </c>
      <c r="K4413" s="77">
        <f t="shared" si="275"/>
        <v>0</v>
      </c>
    </row>
    <row r="4414" spans="1:11" s="77" customFormat="1">
      <c r="A4414" s="82">
        <v>2016</v>
      </c>
      <c r="B4414" s="82">
        <v>1241</v>
      </c>
      <c r="C4414" s="83" t="s">
        <v>513</v>
      </c>
      <c r="D4414" s="83" t="s">
        <v>504</v>
      </c>
      <c r="E4414" s="84">
        <v>16225</v>
      </c>
      <c r="F4414" s="85">
        <v>16.79</v>
      </c>
      <c r="G4414" s="84">
        <v>154.1</v>
      </c>
      <c r="H4414" s="86">
        <f t="shared" si="272"/>
        <v>419795.75274999993</v>
      </c>
      <c r="I4414" s="77">
        <f t="shared" si="273"/>
        <v>16225</v>
      </c>
      <c r="J4414" s="77">
        <f t="shared" si="274"/>
        <v>272417.75</v>
      </c>
      <c r="K4414" s="77">
        <f t="shared" si="275"/>
        <v>0</v>
      </c>
    </row>
    <row r="4415" spans="1:11" s="77" customFormat="1">
      <c r="A4415" s="82">
        <v>2016</v>
      </c>
      <c r="B4415" s="82">
        <v>1241</v>
      </c>
      <c r="C4415" s="83" t="s">
        <v>513</v>
      </c>
      <c r="D4415" s="83" t="s">
        <v>504</v>
      </c>
      <c r="E4415" s="84">
        <v>16008</v>
      </c>
      <c r="F4415" s="85">
        <v>16.84</v>
      </c>
      <c r="G4415" s="84">
        <v>154.80000000000001</v>
      </c>
      <c r="H4415" s="86">
        <f t="shared" si="272"/>
        <v>417301.66655999998</v>
      </c>
      <c r="I4415" s="77">
        <f t="shared" si="273"/>
        <v>16008</v>
      </c>
      <c r="J4415" s="77">
        <f t="shared" si="274"/>
        <v>269574.71999999997</v>
      </c>
      <c r="K4415" s="77">
        <f t="shared" si="275"/>
        <v>0</v>
      </c>
    </row>
    <row r="4416" spans="1:11" s="77" customFormat="1">
      <c r="A4416" s="82">
        <v>2016</v>
      </c>
      <c r="B4416" s="82">
        <v>1241</v>
      </c>
      <c r="C4416" s="83" t="s">
        <v>513</v>
      </c>
      <c r="D4416" s="83" t="s">
        <v>504</v>
      </c>
      <c r="E4416" s="84">
        <v>32078</v>
      </c>
      <c r="F4416" s="85">
        <v>17.52</v>
      </c>
      <c r="G4416" s="84">
        <v>155.6</v>
      </c>
      <c r="H4416" s="86">
        <f t="shared" si="272"/>
        <v>874482.20736</v>
      </c>
      <c r="I4416" s="77">
        <f t="shared" si="273"/>
        <v>32078</v>
      </c>
      <c r="J4416" s="77">
        <f t="shared" si="274"/>
        <v>562006.55999999994</v>
      </c>
      <c r="K4416" s="77">
        <f t="shared" si="275"/>
        <v>0</v>
      </c>
    </row>
    <row r="4417" spans="1:11" s="77" customFormat="1">
      <c r="A4417" s="82">
        <v>2016</v>
      </c>
      <c r="B4417" s="82">
        <v>1241</v>
      </c>
      <c r="C4417" s="83" t="s">
        <v>513</v>
      </c>
      <c r="D4417" s="83" t="s">
        <v>504</v>
      </c>
      <c r="E4417" s="84">
        <v>32626</v>
      </c>
      <c r="F4417" s="85">
        <v>17.39</v>
      </c>
      <c r="G4417" s="84">
        <v>173.3</v>
      </c>
      <c r="H4417" s="86">
        <f t="shared" si="272"/>
        <v>983245.52062000008</v>
      </c>
      <c r="I4417" s="77">
        <f t="shared" si="273"/>
        <v>32626</v>
      </c>
      <c r="J4417" s="77">
        <f t="shared" si="274"/>
        <v>567366.14</v>
      </c>
      <c r="K4417" s="77">
        <f t="shared" si="275"/>
        <v>0</v>
      </c>
    </row>
    <row r="4418" spans="1:11" s="77" customFormat="1">
      <c r="A4418" s="82">
        <v>2016</v>
      </c>
      <c r="B4418" s="82">
        <v>1241</v>
      </c>
      <c r="C4418" s="83" t="s">
        <v>513</v>
      </c>
      <c r="D4418" s="83" t="s">
        <v>504</v>
      </c>
      <c r="E4418" s="84">
        <v>32629</v>
      </c>
      <c r="F4418" s="85">
        <v>17.48</v>
      </c>
      <c r="G4418" s="84">
        <v>161.80000000000001</v>
      </c>
      <c r="H4418" s="86">
        <f t="shared" si="272"/>
        <v>922834.26056000008</v>
      </c>
      <c r="I4418" s="77">
        <f t="shared" si="273"/>
        <v>32629</v>
      </c>
      <c r="J4418" s="77">
        <f t="shared" si="274"/>
        <v>570354.92000000004</v>
      </c>
      <c r="K4418" s="77">
        <f t="shared" si="275"/>
        <v>0</v>
      </c>
    </row>
    <row r="4419" spans="1:11" s="77" customFormat="1">
      <c r="A4419" s="82">
        <v>2016</v>
      </c>
      <c r="B4419" s="82">
        <v>1241</v>
      </c>
      <c r="C4419" s="83" t="s">
        <v>513</v>
      </c>
      <c r="D4419" s="83" t="s">
        <v>504</v>
      </c>
      <c r="E4419" s="84">
        <v>32735</v>
      </c>
      <c r="F4419" s="85">
        <v>17.75</v>
      </c>
      <c r="G4419" s="84">
        <v>162.9</v>
      </c>
      <c r="H4419" s="86">
        <f t="shared" si="272"/>
        <v>946524.34125000006</v>
      </c>
      <c r="I4419" s="77">
        <f t="shared" si="273"/>
        <v>32735</v>
      </c>
      <c r="J4419" s="77">
        <f t="shared" si="274"/>
        <v>581046.25</v>
      </c>
      <c r="K4419" s="77">
        <f t="shared" si="275"/>
        <v>0</v>
      </c>
    </row>
    <row r="4420" spans="1:11" s="77" customFormat="1">
      <c r="A4420" s="82">
        <v>2016</v>
      </c>
      <c r="B4420" s="82">
        <v>1241</v>
      </c>
      <c r="C4420" s="83" t="s">
        <v>513</v>
      </c>
      <c r="D4420" s="83" t="s">
        <v>504</v>
      </c>
      <c r="E4420" s="84">
        <v>32858</v>
      </c>
      <c r="F4420" s="85">
        <v>17.53</v>
      </c>
      <c r="G4420" s="84">
        <v>158.80000000000001</v>
      </c>
      <c r="H4420" s="86">
        <f t="shared" si="272"/>
        <v>914689.17512000015</v>
      </c>
      <c r="I4420" s="77">
        <f t="shared" si="273"/>
        <v>32858</v>
      </c>
      <c r="J4420" s="77">
        <f t="shared" si="274"/>
        <v>576000.74</v>
      </c>
      <c r="K4420" s="77">
        <f t="shared" si="275"/>
        <v>0</v>
      </c>
    </row>
    <row r="4421" spans="1:11" s="77" customFormat="1">
      <c r="A4421" s="82">
        <v>2016</v>
      </c>
      <c r="B4421" s="82">
        <v>1241</v>
      </c>
      <c r="C4421" s="83" t="s">
        <v>513</v>
      </c>
      <c r="D4421" s="83" t="s">
        <v>504</v>
      </c>
      <c r="E4421" s="84">
        <v>49058</v>
      </c>
      <c r="F4421" s="85">
        <v>17.079999999999998</v>
      </c>
      <c r="G4421" s="84">
        <v>159.69999999999999</v>
      </c>
      <c r="H4421" s="86">
        <f t="shared" si="272"/>
        <v>1338143.2920799998</v>
      </c>
      <c r="I4421" s="77">
        <f t="shared" si="273"/>
        <v>49058</v>
      </c>
      <c r="J4421" s="77">
        <f t="shared" si="274"/>
        <v>837910.6399999999</v>
      </c>
      <c r="K4421" s="77">
        <f t="shared" si="275"/>
        <v>0</v>
      </c>
    </row>
    <row r="4422" spans="1:11" s="77" customFormat="1">
      <c r="A4422" s="82">
        <v>2016</v>
      </c>
      <c r="B4422" s="82">
        <v>1241</v>
      </c>
      <c r="C4422" s="83" t="s">
        <v>513</v>
      </c>
      <c r="D4422" s="83" t="s">
        <v>504</v>
      </c>
      <c r="E4422" s="84">
        <v>30816</v>
      </c>
      <c r="F4422" s="85">
        <v>17.350000000000001</v>
      </c>
      <c r="G4422" s="84">
        <v>170.5</v>
      </c>
      <c r="H4422" s="86">
        <f t="shared" si="272"/>
        <v>911591.2080000001</v>
      </c>
      <c r="I4422" s="77">
        <f t="shared" si="273"/>
        <v>30816</v>
      </c>
      <c r="J4422" s="77">
        <f t="shared" si="274"/>
        <v>534657.60000000009</v>
      </c>
      <c r="K4422" s="77">
        <f t="shared" si="275"/>
        <v>0</v>
      </c>
    </row>
    <row r="4423" spans="1:11" s="77" customFormat="1">
      <c r="A4423" s="82">
        <v>2016</v>
      </c>
      <c r="B4423" s="82">
        <v>1250</v>
      </c>
      <c r="C4423" s="83" t="s">
        <v>513</v>
      </c>
      <c r="D4423" s="83" t="s">
        <v>504</v>
      </c>
      <c r="E4423" s="84">
        <v>81218</v>
      </c>
      <c r="F4423" s="85">
        <v>18.010000000000002</v>
      </c>
      <c r="G4423" s="84">
        <v>176.9</v>
      </c>
      <c r="H4423" s="86">
        <f t="shared" ref="H4423:H4486" si="276">IF(I4423="","",G4423/100*F4423*E4423)</f>
        <v>2587580.3024200005</v>
      </c>
      <c r="I4423" s="77">
        <f t="shared" ref="I4423:I4486" si="277">IF(OR(G4423=".",F4423=".",E4423="."),"",E4423)</f>
        <v>81218</v>
      </c>
      <c r="J4423" s="77">
        <f t="shared" ref="J4423:J4486" si="278">IF(I4423="","",F4423*I4423)</f>
        <v>1462736.1800000002</v>
      </c>
      <c r="K4423" s="77">
        <f t="shared" ref="K4423:K4486" si="279">IF(C4423="LIG",1,0)</f>
        <v>0</v>
      </c>
    </row>
    <row r="4424" spans="1:11" s="77" customFormat="1">
      <c r="A4424" s="82">
        <v>2016</v>
      </c>
      <c r="B4424" s="82">
        <v>1252</v>
      </c>
      <c r="C4424" s="83" t="s">
        <v>513</v>
      </c>
      <c r="D4424" s="83" t="s">
        <v>504</v>
      </c>
      <c r="E4424" s="84">
        <v>14093</v>
      </c>
      <c r="F4424" s="85">
        <v>18.010000000000002</v>
      </c>
      <c r="G4424" s="84">
        <v>176.8</v>
      </c>
      <c r="H4424" s="86">
        <f t="shared" si="276"/>
        <v>448744.79624000005</v>
      </c>
      <c r="I4424" s="77">
        <f t="shared" si="277"/>
        <v>14093</v>
      </c>
      <c r="J4424" s="77">
        <f t="shared" si="278"/>
        <v>253814.93000000002</v>
      </c>
      <c r="K4424" s="77">
        <f t="shared" si="279"/>
        <v>0</v>
      </c>
    </row>
    <row r="4425" spans="1:11" s="77" customFormat="1">
      <c r="A4425" s="82">
        <v>2016</v>
      </c>
      <c r="B4425" s="82">
        <v>1355</v>
      </c>
      <c r="C4425" s="83" t="s">
        <v>503</v>
      </c>
      <c r="D4425" s="83" t="s">
        <v>504</v>
      </c>
      <c r="E4425" s="84">
        <v>44323</v>
      </c>
      <c r="F4425" s="85">
        <v>23.184000000000001</v>
      </c>
      <c r="G4425" s="84">
        <v>260.39999999999998</v>
      </c>
      <c r="H4425" s="86">
        <f t="shared" si="276"/>
        <v>2675829.8609279995</v>
      </c>
      <c r="I4425" s="77">
        <f t="shared" si="277"/>
        <v>44323</v>
      </c>
      <c r="J4425" s="77">
        <f t="shared" si="278"/>
        <v>1027584.432</v>
      </c>
      <c r="K4425" s="77">
        <f t="shared" si="279"/>
        <v>0</v>
      </c>
    </row>
    <row r="4426" spans="1:11" s="77" customFormat="1">
      <c r="A4426" s="82">
        <v>2016</v>
      </c>
      <c r="B4426" s="82">
        <v>1355</v>
      </c>
      <c r="C4426" s="83" t="s">
        <v>503</v>
      </c>
      <c r="D4426" s="83" t="s">
        <v>504</v>
      </c>
      <c r="E4426" s="84">
        <v>11210</v>
      </c>
      <c r="F4426" s="85">
        <v>22.654</v>
      </c>
      <c r="G4426" s="84">
        <v>241.5</v>
      </c>
      <c r="H4426" s="86">
        <f t="shared" si="276"/>
        <v>613292.48609999998</v>
      </c>
      <c r="I4426" s="77">
        <f t="shared" si="277"/>
        <v>11210</v>
      </c>
      <c r="J4426" s="77">
        <f t="shared" si="278"/>
        <v>253951.34</v>
      </c>
      <c r="K4426" s="77">
        <f t="shared" si="279"/>
        <v>0</v>
      </c>
    </row>
    <row r="4427" spans="1:11" s="77" customFormat="1">
      <c r="A4427" s="82">
        <v>2016</v>
      </c>
      <c r="B4427" s="82">
        <v>1355</v>
      </c>
      <c r="C4427" s="83" t="s">
        <v>503</v>
      </c>
      <c r="D4427" s="83" t="s">
        <v>504</v>
      </c>
      <c r="E4427" s="84">
        <v>22401</v>
      </c>
      <c r="F4427" s="85">
        <v>22.302</v>
      </c>
      <c r="G4427" s="84">
        <v>246</v>
      </c>
      <c r="H4427" s="86">
        <f t="shared" si="276"/>
        <v>1228984.2709199998</v>
      </c>
      <c r="I4427" s="77">
        <f t="shared" si="277"/>
        <v>22401</v>
      </c>
      <c r="J4427" s="77">
        <f t="shared" si="278"/>
        <v>499587.10200000001</v>
      </c>
      <c r="K4427" s="77">
        <f t="shared" si="279"/>
        <v>0</v>
      </c>
    </row>
    <row r="4428" spans="1:11" s="77" customFormat="1">
      <c r="A4428" s="82">
        <v>2016</v>
      </c>
      <c r="B4428" s="82">
        <v>1356</v>
      </c>
      <c r="C4428" s="83" t="s">
        <v>503</v>
      </c>
      <c r="D4428" s="83" t="s">
        <v>504</v>
      </c>
      <c r="E4428" s="84">
        <v>72234</v>
      </c>
      <c r="F4428" s="85">
        <v>22.437000000000001</v>
      </c>
      <c r="G4428" s="84">
        <v>183.8</v>
      </c>
      <c r="H4428" s="86">
        <f t="shared" si="276"/>
        <v>2978872.806204</v>
      </c>
      <c r="I4428" s="77">
        <f t="shared" si="277"/>
        <v>72234</v>
      </c>
      <c r="J4428" s="77">
        <f t="shared" si="278"/>
        <v>1620714.2580000001</v>
      </c>
      <c r="K4428" s="77">
        <f t="shared" si="279"/>
        <v>0</v>
      </c>
    </row>
    <row r="4429" spans="1:11" s="77" customFormat="1">
      <c r="A4429" s="82">
        <v>2016</v>
      </c>
      <c r="B4429" s="82">
        <v>1356</v>
      </c>
      <c r="C4429" s="83" t="s">
        <v>503</v>
      </c>
      <c r="D4429" s="83" t="s">
        <v>504</v>
      </c>
      <c r="E4429" s="84">
        <v>49924</v>
      </c>
      <c r="F4429" s="85">
        <v>22.545000000000002</v>
      </c>
      <c r="G4429" s="84">
        <v>207.1</v>
      </c>
      <c r="H4429" s="86">
        <f t="shared" si="276"/>
        <v>2330986.2571799997</v>
      </c>
      <c r="I4429" s="77">
        <f t="shared" si="277"/>
        <v>49924</v>
      </c>
      <c r="J4429" s="77">
        <f t="shared" si="278"/>
        <v>1125536.58</v>
      </c>
      <c r="K4429" s="77">
        <f t="shared" si="279"/>
        <v>0</v>
      </c>
    </row>
    <row r="4430" spans="1:11" s="77" customFormat="1">
      <c r="A4430" s="82">
        <v>2016</v>
      </c>
      <c r="B4430" s="82">
        <v>1356</v>
      </c>
      <c r="C4430" s="83" t="s">
        <v>503</v>
      </c>
      <c r="D4430" s="83" t="s">
        <v>504</v>
      </c>
      <c r="E4430" s="84">
        <v>9539</v>
      </c>
      <c r="F4430" s="85">
        <v>23.332000000000001</v>
      </c>
      <c r="G4430" s="84">
        <v>252.8</v>
      </c>
      <c r="H4430" s="86">
        <f t="shared" si="276"/>
        <v>562641.66054399998</v>
      </c>
      <c r="I4430" s="77">
        <f t="shared" si="277"/>
        <v>9539</v>
      </c>
      <c r="J4430" s="77">
        <f t="shared" si="278"/>
        <v>222563.948</v>
      </c>
      <c r="K4430" s="77">
        <f t="shared" si="279"/>
        <v>0</v>
      </c>
    </row>
    <row r="4431" spans="1:11" s="77" customFormat="1">
      <c r="A4431" s="82">
        <v>2016</v>
      </c>
      <c r="B4431" s="82">
        <v>1356</v>
      </c>
      <c r="C4431" s="83" t="s">
        <v>503</v>
      </c>
      <c r="D4431" s="83" t="s">
        <v>504</v>
      </c>
      <c r="E4431" s="84">
        <v>1590</v>
      </c>
      <c r="F4431" s="85">
        <v>23.888000000000002</v>
      </c>
      <c r="G4431" s="84">
        <v>195.4</v>
      </c>
      <c r="H4431" s="86">
        <f t="shared" si="276"/>
        <v>74216.671679999999</v>
      </c>
      <c r="I4431" s="77">
        <f t="shared" si="277"/>
        <v>1590</v>
      </c>
      <c r="J4431" s="77">
        <f t="shared" si="278"/>
        <v>37981.920000000006</v>
      </c>
      <c r="K4431" s="77">
        <f t="shared" si="279"/>
        <v>0</v>
      </c>
    </row>
    <row r="4432" spans="1:11" s="77" customFormat="1">
      <c r="A4432" s="82">
        <v>2016</v>
      </c>
      <c r="B4432" s="82">
        <v>1356</v>
      </c>
      <c r="C4432" s="83" t="s">
        <v>503</v>
      </c>
      <c r="D4432" s="83" t="s">
        <v>504</v>
      </c>
      <c r="E4432" s="84">
        <v>13157</v>
      </c>
      <c r="F4432" s="85">
        <v>25.364999999999998</v>
      </c>
      <c r="G4432" s="84">
        <v>191.9</v>
      </c>
      <c r="H4432" s="86">
        <f t="shared" si="276"/>
        <v>640422.69829500001</v>
      </c>
      <c r="I4432" s="77">
        <f t="shared" si="277"/>
        <v>13157</v>
      </c>
      <c r="J4432" s="77">
        <f t="shared" si="278"/>
        <v>333727.30499999999</v>
      </c>
      <c r="K4432" s="77">
        <f t="shared" si="279"/>
        <v>0</v>
      </c>
    </row>
    <row r="4433" spans="1:11" s="77" customFormat="1">
      <c r="A4433" s="82">
        <v>2016</v>
      </c>
      <c r="B4433" s="82">
        <v>1356</v>
      </c>
      <c r="C4433" s="83" t="s">
        <v>503</v>
      </c>
      <c r="D4433" s="83" t="s">
        <v>504</v>
      </c>
      <c r="E4433" s="84">
        <v>37441</v>
      </c>
      <c r="F4433" s="85">
        <v>22.273</v>
      </c>
      <c r="G4433" s="84">
        <v>187.9</v>
      </c>
      <c r="H4433" s="86">
        <f t="shared" si="276"/>
        <v>1566942.0554469998</v>
      </c>
      <c r="I4433" s="77">
        <f t="shared" si="277"/>
        <v>37441</v>
      </c>
      <c r="J4433" s="77">
        <f t="shared" si="278"/>
        <v>833923.39300000004</v>
      </c>
      <c r="K4433" s="77">
        <f t="shared" si="279"/>
        <v>0</v>
      </c>
    </row>
    <row r="4434" spans="1:11" s="77" customFormat="1">
      <c r="A4434" s="82">
        <v>2016</v>
      </c>
      <c r="B4434" s="82">
        <v>1356</v>
      </c>
      <c r="C4434" s="83" t="s">
        <v>503</v>
      </c>
      <c r="D4434" s="83" t="s">
        <v>504</v>
      </c>
      <c r="E4434" s="84">
        <v>32282</v>
      </c>
      <c r="F4434" s="85">
        <v>22.393000000000001</v>
      </c>
      <c r="G4434" s="84">
        <v>178.6</v>
      </c>
      <c r="H4434" s="86">
        <f t="shared" si="276"/>
        <v>1291083.0152360001</v>
      </c>
      <c r="I4434" s="77">
        <f t="shared" si="277"/>
        <v>32282</v>
      </c>
      <c r="J4434" s="77">
        <f t="shared" si="278"/>
        <v>722890.826</v>
      </c>
      <c r="K4434" s="77">
        <f t="shared" si="279"/>
        <v>0</v>
      </c>
    </row>
    <row r="4435" spans="1:11" s="77" customFormat="1">
      <c r="A4435" s="82">
        <v>2016</v>
      </c>
      <c r="B4435" s="82">
        <v>1356</v>
      </c>
      <c r="C4435" s="83" t="s">
        <v>503</v>
      </c>
      <c r="D4435" s="83" t="s">
        <v>504</v>
      </c>
      <c r="E4435" s="84">
        <v>70124</v>
      </c>
      <c r="F4435" s="85">
        <v>22.683</v>
      </c>
      <c r="G4435" s="84">
        <v>140.4</v>
      </c>
      <c r="H4435" s="86">
        <f t="shared" si="276"/>
        <v>2233234.2595680002</v>
      </c>
      <c r="I4435" s="77">
        <f t="shared" si="277"/>
        <v>70124</v>
      </c>
      <c r="J4435" s="77">
        <f t="shared" si="278"/>
        <v>1590622.692</v>
      </c>
      <c r="K4435" s="77">
        <f t="shared" si="279"/>
        <v>0</v>
      </c>
    </row>
    <row r="4436" spans="1:11" s="77" customFormat="1">
      <c r="A4436" s="82">
        <v>2016</v>
      </c>
      <c r="B4436" s="82">
        <v>1356</v>
      </c>
      <c r="C4436" s="83" t="s">
        <v>503</v>
      </c>
      <c r="D4436" s="83" t="s">
        <v>504</v>
      </c>
      <c r="E4436" s="84">
        <v>9644</v>
      </c>
      <c r="F4436" s="85">
        <v>22.344999999999999</v>
      </c>
      <c r="G4436" s="84">
        <v>211</v>
      </c>
      <c r="H4436" s="86">
        <f t="shared" si="276"/>
        <v>454694.82979999995</v>
      </c>
      <c r="I4436" s="77">
        <f t="shared" si="277"/>
        <v>9644</v>
      </c>
      <c r="J4436" s="77">
        <f t="shared" si="278"/>
        <v>215495.18</v>
      </c>
      <c r="K4436" s="77">
        <f t="shared" si="279"/>
        <v>0</v>
      </c>
    </row>
    <row r="4437" spans="1:11" s="77" customFormat="1">
      <c r="A4437" s="82">
        <v>2016</v>
      </c>
      <c r="B4437" s="82">
        <v>1356</v>
      </c>
      <c r="C4437" s="83" t="s">
        <v>503</v>
      </c>
      <c r="D4437" s="83" t="s">
        <v>504</v>
      </c>
      <c r="E4437" s="84">
        <v>96266</v>
      </c>
      <c r="F4437" s="85">
        <v>22.792000000000002</v>
      </c>
      <c r="G4437" s="84">
        <v>229</v>
      </c>
      <c r="H4437" s="86">
        <f t="shared" si="276"/>
        <v>5024476.7988800006</v>
      </c>
      <c r="I4437" s="77">
        <f t="shared" si="277"/>
        <v>96266</v>
      </c>
      <c r="J4437" s="77">
        <f t="shared" si="278"/>
        <v>2194094.6720000003</v>
      </c>
      <c r="K4437" s="77">
        <f t="shared" si="279"/>
        <v>0</v>
      </c>
    </row>
    <row r="4438" spans="1:11" s="77" customFormat="1">
      <c r="A4438" s="82">
        <v>2016</v>
      </c>
      <c r="B4438" s="82">
        <v>1356</v>
      </c>
      <c r="C4438" s="83" t="s">
        <v>503</v>
      </c>
      <c r="D4438" s="83" t="s">
        <v>504</v>
      </c>
      <c r="E4438" s="84">
        <v>4628</v>
      </c>
      <c r="F4438" s="85">
        <v>20.696999999999999</v>
      </c>
      <c r="G4438" s="84">
        <v>170.1</v>
      </c>
      <c r="H4438" s="86">
        <f t="shared" si="276"/>
        <v>162931.502916</v>
      </c>
      <c r="I4438" s="77">
        <f t="shared" si="277"/>
        <v>4628</v>
      </c>
      <c r="J4438" s="77">
        <f t="shared" si="278"/>
        <v>95785.716</v>
      </c>
      <c r="K4438" s="77">
        <f t="shared" si="279"/>
        <v>0</v>
      </c>
    </row>
    <row r="4439" spans="1:11" s="77" customFormat="1">
      <c r="A4439" s="82">
        <v>2016</v>
      </c>
      <c r="B4439" s="82">
        <v>1356</v>
      </c>
      <c r="C4439" s="83" t="s">
        <v>503</v>
      </c>
      <c r="D4439" s="83" t="s">
        <v>504</v>
      </c>
      <c r="E4439" s="84">
        <v>6409</v>
      </c>
      <c r="F4439" s="85">
        <v>23.065999999999999</v>
      </c>
      <c r="G4439" s="84">
        <v>217.8</v>
      </c>
      <c r="H4439" s="86">
        <f t="shared" si="276"/>
        <v>321973.72693199996</v>
      </c>
      <c r="I4439" s="77">
        <f t="shared" si="277"/>
        <v>6409</v>
      </c>
      <c r="J4439" s="77">
        <f t="shared" si="278"/>
        <v>147829.99400000001</v>
      </c>
      <c r="K4439" s="77">
        <f t="shared" si="279"/>
        <v>0</v>
      </c>
    </row>
    <row r="4440" spans="1:11" s="77" customFormat="1">
      <c r="A4440" s="82">
        <v>2016</v>
      </c>
      <c r="B4440" s="82">
        <v>1356</v>
      </c>
      <c r="C4440" s="83" t="s">
        <v>503</v>
      </c>
      <c r="D4440" s="83" t="s">
        <v>504</v>
      </c>
      <c r="E4440" s="84">
        <v>8095</v>
      </c>
      <c r="F4440" s="85">
        <v>19.526</v>
      </c>
      <c r="G4440" s="84">
        <v>150.5</v>
      </c>
      <c r="H4440" s="86">
        <f t="shared" si="276"/>
        <v>237884.76984999998</v>
      </c>
      <c r="I4440" s="77">
        <f t="shared" si="277"/>
        <v>8095</v>
      </c>
      <c r="J4440" s="77">
        <f t="shared" si="278"/>
        <v>158062.97</v>
      </c>
      <c r="K4440" s="77">
        <f t="shared" si="279"/>
        <v>0</v>
      </c>
    </row>
    <row r="4441" spans="1:11" s="77" customFormat="1">
      <c r="A4441" s="82">
        <v>2016</v>
      </c>
      <c r="B4441" s="82">
        <v>1356</v>
      </c>
      <c r="C4441" s="83" t="s">
        <v>503</v>
      </c>
      <c r="D4441" s="83" t="s">
        <v>504</v>
      </c>
      <c r="E4441" s="84">
        <v>49349</v>
      </c>
      <c r="F4441" s="85">
        <v>23.484000000000002</v>
      </c>
      <c r="G4441" s="84">
        <v>221.4</v>
      </c>
      <c r="H4441" s="86">
        <f t="shared" si="276"/>
        <v>2565830.982024</v>
      </c>
      <c r="I4441" s="77">
        <f t="shared" si="277"/>
        <v>49349</v>
      </c>
      <c r="J4441" s="77">
        <f t="shared" si="278"/>
        <v>1158911.9160000002</v>
      </c>
      <c r="K4441" s="77">
        <f t="shared" si="279"/>
        <v>0</v>
      </c>
    </row>
    <row r="4442" spans="1:11" s="77" customFormat="1">
      <c r="A4442" s="82">
        <v>2016</v>
      </c>
      <c r="B4442" s="82">
        <v>1356</v>
      </c>
      <c r="C4442" s="83" t="s">
        <v>503</v>
      </c>
      <c r="D4442" s="83" t="s">
        <v>504</v>
      </c>
      <c r="E4442" s="84">
        <v>9555</v>
      </c>
      <c r="F4442" s="85">
        <v>23.061</v>
      </c>
      <c r="G4442" s="84">
        <v>222.7</v>
      </c>
      <c r="H4442" s="86">
        <f t="shared" si="276"/>
        <v>490714.67308499996</v>
      </c>
      <c r="I4442" s="77">
        <f t="shared" si="277"/>
        <v>9555</v>
      </c>
      <c r="J4442" s="77">
        <f t="shared" si="278"/>
        <v>220347.85500000001</v>
      </c>
      <c r="K4442" s="77">
        <f t="shared" si="279"/>
        <v>0</v>
      </c>
    </row>
    <row r="4443" spans="1:11" s="77" customFormat="1">
      <c r="A4443" s="82">
        <v>2016</v>
      </c>
      <c r="B4443" s="82">
        <v>1356</v>
      </c>
      <c r="C4443" s="83" t="s">
        <v>503</v>
      </c>
      <c r="D4443" s="83" t="s">
        <v>504</v>
      </c>
      <c r="E4443" s="84">
        <v>54087</v>
      </c>
      <c r="F4443" s="85">
        <v>23.681999999999999</v>
      </c>
      <c r="G4443" s="84">
        <v>198.4</v>
      </c>
      <c r="H4443" s="86">
        <f t="shared" si="276"/>
        <v>2541282.4546559998</v>
      </c>
      <c r="I4443" s="77">
        <f t="shared" si="277"/>
        <v>54087</v>
      </c>
      <c r="J4443" s="77">
        <f t="shared" si="278"/>
        <v>1280888.334</v>
      </c>
      <c r="K4443" s="77">
        <f t="shared" si="279"/>
        <v>0</v>
      </c>
    </row>
    <row r="4444" spans="1:11" s="77" customFormat="1">
      <c r="A4444" s="82">
        <v>2016</v>
      </c>
      <c r="B4444" s="82">
        <v>1364</v>
      </c>
      <c r="C4444" s="83" t="s">
        <v>503</v>
      </c>
      <c r="D4444" s="83" t="s">
        <v>504</v>
      </c>
      <c r="E4444" s="84">
        <v>255896</v>
      </c>
      <c r="F4444" s="85">
        <v>24.210999999999999</v>
      </c>
      <c r="G4444" s="84">
        <v>220.1</v>
      </c>
      <c r="H4444" s="86">
        <f t="shared" si="276"/>
        <v>13636291.221255999</v>
      </c>
      <c r="I4444" s="77">
        <f t="shared" si="277"/>
        <v>255896</v>
      </c>
      <c r="J4444" s="77">
        <f t="shared" si="278"/>
        <v>6195498.0559999999</v>
      </c>
      <c r="K4444" s="77">
        <f t="shared" si="279"/>
        <v>0</v>
      </c>
    </row>
    <row r="4445" spans="1:11" s="77" customFormat="1">
      <c r="A4445" s="82">
        <v>2016</v>
      </c>
      <c r="B4445" s="82">
        <v>1364</v>
      </c>
      <c r="C4445" s="83" t="s">
        <v>503</v>
      </c>
      <c r="D4445" s="83" t="s">
        <v>504</v>
      </c>
      <c r="E4445" s="84">
        <v>8096</v>
      </c>
      <c r="F4445" s="85">
        <v>23.707999999999998</v>
      </c>
      <c r="G4445" s="84">
        <v>195.7</v>
      </c>
      <c r="H4445" s="86">
        <f t="shared" si="276"/>
        <v>375626.51737599995</v>
      </c>
      <c r="I4445" s="77">
        <f t="shared" si="277"/>
        <v>8096</v>
      </c>
      <c r="J4445" s="77">
        <f t="shared" si="278"/>
        <v>191939.96799999999</v>
      </c>
      <c r="K4445" s="77">
        <f t="shared" si="279"/>
        <v>0</v>
      </c>
    </row>
    <row r="4446" spans="1:11" s="77" customFormat="1">
      <c r="A4446" s="82">
        <v>2016</v>
      </c>
      <c r="B4446" s="82">
        <v>1364</v>
      </c>
      <c r="C4446" s="83" t="s">
        <v>503</v>
      </c>
      <c r="D4446" s="83" t="s">
        <v>504</v>
      </c>
      <c r="E4446" s="84">
        <v>6327</v>
      </c>
      <c r="F4446" s="85">
        <v>23.471</v>
      </c>
      <c r="G4446" s="84">
        <v>218.9</v>
      </c>
      <c r="H4446" s="86">
        <f t="shared" si="276"/>
        <v>325068.72621300002</v>
      </c>
      <c r="I4446" s="77">
        <f t="shared" si="277"/>
        <v>6327</v>
      </c>
      <c r="J4446" s="77">
        <f t="shared" si="278"/>
        <v>148501.01699999999</v>
      </c>
      <c r="K4446" s="77">
        <f t="shared" si="279"/>
        <v>0</v>
      </c>
    </row>
    <row r="4447" spans="1:11" s="77" customFormat="1">
      <c r="A4447" s="82">
        <v>2016</v>
      </c>
      <c r="B4447" s="82">
        <v>1374</v>
      </c>
      <c r="C4447" s="83" t="s">
        <v>503</v>
      </c>
      <c r="D4447" s="83" t="s">
        <v>504</v>
      </c>
      <c r="E4447" s="84">
        <v>7099</v>
      </c>
      <c r="F4447" s="85">
        <v>23.488</v>
      </c>
      <c r="G4447" s="84">
        <v>195.6</v>
      </c>
      <c r="H4447" s="86">
        <f t="shared" si="276"/>
        <v>326146.00627199997</v>
      </c>
      <c r="I4447" s="77">
        <f t="shared" si="277"/>
        <v>7099</v>
      </c>
      <c r="J4447" s="77">
        <f t="shared" si="278"/>
        <v>166741.31200000001</v>
      </c>
      <c r="K4447" s="77">
        <f t="shared" si="279"/>
        <v>0</v>
      </c>
    </row>
    <row r="4448" spans="1:11" s="77" customFormat="1">
      <c r="A4448" s="82">
        <v>2016</v>
      </c>
      <c r="B4448" s="82">
        <v>1374</v>
      </c>
      <c r="C4448" s="83" t="s">
        <v>503</v>
      </c>
      <c r="D4448" s="83" t="s">
        <v>504</v>
      </c>
      <c r="E4448" s="84">
        <v>15087</v>
      </c>
      <c r="F4448" s="85">
        <v>22.393999999999998</v>
      </c>
      <c r="G4448" s="84">
        <v>196.5</v>
      </c>
      <c r="H4448" s="86">
        <f t="shared" si="276"/>
        <v>663891.51627000002</v>
      </c>
      <c r="I4448" s="77">
        <f t="shared" si="277"/>
        <v>15087</v>
      </c>
      <c r="J4448" s="77">
        <f t="shared" si="278"/>
        <v>337858.27799999999</v>
      </c>
      <c r="K4448" s="77">
        <f t="shared" si="279"/>
        <v>0</v>
      </c>
    </row>
    <row r="4449" spans="1:11" s="77" customFormat="1">
      <c r="A4449" s="82">
        <v>2016</v>
      </c>
      <c r="B4449" s="82">
        <v>1374</v>
      </c>
      <c r="C4449" s="83" t="s">
        <v>503</v>
      </c>
      <c r="D4449" s="83" t="s">
        <v>504</v>
      </c>
      <c r="E4449" s="84">
        <v>27177</v>
      </c>
      <c r="F4449" s="85">
        <v>22.4</v>
      </c>
      <c r="G4449" s="84">
        <v>195</v>
      </c>
      <c r="H4449" s="86">
        <f t="shared" si="276"/>
        <v>1187091.3600000001</v>
      </c>
      <c r="I4449" s="77">
        <f t="shared" si="277"/>
        <v>27177</v>
      </c>
      <c r="J4449" s="77">
        <f t="shared" si="278"/>
        <v>608764.79999999993</v>
      </c>
      <c r="K4449" s="77">
        <f t="shared" si="279"/>
        <v>0</v>
      </c>
    </row>
    <row r="4450" spans="1:11" s="77" customFormat="1">
      <c r="A4450" s="82">
        <v>2016</v>
      </c>
      <c r="B4450" s="82">
        <v>1374</v>
      </c>
      <c r="C4450" s="83" t="s">
        <v>503</v>
      </c>
      <c r="D4450" s="83" t="s">
        <v>504</v>
      </c>
      <c r="E4450" s="84">
        <v>31850</v>
      </c>
      <c r="F4450" s="85">
        <v>23.84</v>
      </c>
      <c r="G4450" s="84">
        <v>199</v>
      </c>
      <c r="H4450" s="86">
        <f t="shared" si="276"/>
        <v>1511014.96</v>
      </c>
      <c r="I4450" s="77">
        <f t="shared" si="277"/>
        <v>31850</v>
      </c>
      <c r="J4450" s="77">
        <f t="shared" si="278"/>
        <v>759304</v>
      </c>
      <c r="K4450" s="77">
        <f t="shared" si="279"/>
        <v>0</v>
      </c>
    </row>
    <row r="4451" spans="1:11" s="77" customFormat="1">
      <c r="A4451" s="82">
        <v>2016</v>
      </c>
      <c r="B4451" s="82">
        <v>1378</v>
      </c>
      <c r="C4451" s="83" t="s">
        <v>503</v>
      </c>
      <c r="D4451" s="83" t="s">
        <v>504</v>
      </c>
      <c r="E4451" s="84">
        <v>37085</v>
      </c>
      <c r="F4451" s="85">
        <v>23.28</v>
      </c>
      <c r="G4451" s="84">
        <v>266.3</v>
      </c>
      <c r="H4451" s="86">
        <f t="shared" si="276"/>
        <v>2299071.2244000002</v>
      </c>
      <c r="I4451" s="77">
        <f t="shared" si="277"/>
        <v>37085</v>
      </c>
      <c r="J4451" s="77">
        <f t="shared" si="278"/>
        <v>863338.8</v>
      </c>
      <c r="K4451" s="77">
        <f t="shared" si="279"/>
        <v>0</v>
      </c>
    </row>
    <row r="4452" spans="1:11" s="77" customFormat="1">
      <c r="A4452" s="82">
        <v>2016</v>
      </c>
      <c r="B4452" s="82">
        <v>1378</v>
      </c>
      <c r="C4452" s="83" t="s">
        <v>503</v>
      </c>
      <c r="D4452" s="83" t="s">
        <v>504</v>
      </c>
      <c r="E4452" s="84">
        <v>49087</v>
      </c>
      <c r="F4452" s="85">
        <v>23.768000000000001</v>
      </c>
      <c r="G4452" s="84">
        <v>224.6</v>
      </c>
      <c r="H4452" s="86">
        <f t="shared" si="276"/>
        <v>2620407.7867359999</v>
      </c>
      <c r="I4452" s="77">
        <f t="shared" si="277"/>
        <v>49087</v>
      </c>
      <c r="J4452" s="77">
        <f t="shared" si="278"/>
        <v>1166699.8160000001</v>
      </c>
      <c r="K4452" s="77">
        <f t="shared" si="279"/>
        <v>0</v>
      </c>
    </row>
    <row r="4453" spans="1:11" s="77" customFormat="1">
      <c r="A4453" s="82">
        <v>2016</v>
      </c>
      <c r="B4453" s="82">
        <v>1378</v>
      </c>
      <c r="C4453" s="83" t="s">
        <v>503</v>
      </c>
      <c r="D4453" s="83" t="s">
        <v>504</v>
      </c>
      <c r="E4453" s="84">
        <v>88938</v>
      </c>
      <c r="F4453" s="85">
        <v>23.404</v>
      </c>
      <c r="G4453" s="84">
        <v>235.3</v>
      </c>
      <c r="H4453" s="86">
        <f t="shared" si="276"/>
        <v>4897781.1520560002</v>
      </c>
      <c r="I4453" s="77">
        <f t="shared" si="277"/>
        <v>88938</v>
      </c>
      <c r="J4453" s="77">
        <f t="shared" si="278"/>
        <v>2081504.952</v>
      </c>
      <c r="K4453" s="77">
        <f t="shared" si="279"/>
        <v>0</v>
      </c>
    </row>
    <row r="4454" spans="1:11" s="77" customFormat="1">
      <c r="A4454" s="82">
        <v>2016</v>
      </c>
      <c r="B4454" s="82">
        <v>1378</v>
      </c>
      <c r="C4454" s="83" t="s">
        <v>503</v>
      </c>
      <c r="D4454" s="83" t="s">
        <v>504</v>
      </c>
      <c r="E4454" s="84">
        <v>111623</v>
      </c>
      <c r="F4454" s="85">
        <v>23.588000000000001</v>
      </c>
      <c r="G4454" s="84">
        <v>202.3</v>
      </c>
      <c r="H4454" s="86">
        <f t="shared" si="276"/>
        <v>5326484.8044520002</v>
      </c>
      <c r="I4454" s="77">
        <f t="shared" si="277"/>
        <v>111623</v>
      </c>
      <c r="J4454" s="77">
        <f t="shared" si="278"/>
        <v>2632963.324</v>
      </c>
      <c r="K4454" s="77">
        <f t="shared" si="279"/>
        <v>0</v>
      </c>
    </row>
    <row r="4455" spans="1:11" s="77" customFormat="1">
      <c r="A4455" s="82">
        <v>2016</v>
      </c>
      <c r="B4455" s="82">
        <v>1379</v>
      </c>
      <c r="C4455" s="83" t="s">
        <v>513</v>
      </c>
      <c r="D4455" s="83" t="s">
        <v>504</v>
      </c>
      <c r="E4455" s="84">
        <v>300716</v>
      </c>
      <c r="F4455" s="85">
        <v>17.957999999999998</v>
      </c>
      <c r="G4455" s="84">
        <v>166.3</v>
      </c>
      <c r="H4455" s="86">
        <f t="shared" si="276"/>
        <v>8980628.9342640005</v>
      </c>
      <c r="I4455" s="77">
        <f t="shared" si="277"/>
        <v>300716</v>
      </c>
      <c r="J4455" s="77">
        <f t="shared" si="278"/>
        <v>5400257.9279999994</v>
      </c>
      <c r="K4455" s="77">
        <f t="shared" si="279"/>
        <v>0</v>
      </c>
    </row>
    <row r="4456" spans="1:11" s="77" customFormat="1">
      <c r="A4456" s="82">
        <v>2016</v>
      </c>
      <c r="B4456" s="82">
        <v>1379</v>
      </c>
      <c r="C4456" s="83" t="s">
        <v>513</v>
      </c>
      <c r="D4456" s="83" t="s">
        <v>504</v>
      </c>
      <c r="E4456" s="84">
        <v>95714</v>
      </c>
      <c r="F4456" s="85">
        <v>17.917999999999999</v>
      </c>
      <c r="G4456" s="84">
        <v>170.6</v>
      </c>
      <c r="H4456" s="86">
        <f t="shared" si="276"/>
        <v>2925795.8891119999</v>
      </c>
      <c r="I4456" s="77">
        <f t="shared" si="277"/>
        <v>95714</v>
      </c>
      <c r="J4456" s="77">
        <f t="shared" si="278"/>
        <v>1715003.4519999998</v>
      </c>
      <c r="K4456" s="77">
        <f t="shared" si="279"/>
        <v>0</v>
      </c>
    </row>
    <row r="4457" spans="1:11" s="77" customFormat="1">
      <c r="A4457" s="82">
        <v>2016</v>
      </c>
      <c r="B4457" s="82">
        <v>1382</v>
      </c>
      <c r="C4457" s="83" t="s">
        <v>503</v>
      </c>
      <c r="D4457" s="83" t="s">
        <v>504</v>
      </c>
      <c r="E4457" s="84">
        <v>20074</v>
      </c>
      <c r="F4457" s="85">
        <v>24.43</v>
      </c>
      <c r="G4457" s="84">
        <v>263.10000000000002</v>
      </c>
      <c r="H4457" s="86">
        <f t="shared" si="276"/>
        <v>1290262.9744200003</v>
      </c>
      <c r="I4457" s="77">
        <f t="shared" si="277"/>
        <v>20074</v>
      </c>
      <c r="J4457" s="77">
        <f t="shared" si="278"/>
        <v>490407.82</v>
      </c>
      <c r="K4457" s="77">
        <f t="shared" si="279"/>
        <v>0</v>
      </c>
    </row>
    <row r="4458" spans="1:11" s="77" customFormat="1">
      <c r="A4458" s="82">
        <v>2016</v>
      </c>
      <c r="B4458" s="82">
        <v>1382</v>
      </c>
      <c r="C4458" s="83" t="s">
        <v>503</v>
      </c>
      <c r="D4458" s="83" t="s">
        <v>504</v>
      </c>
      <c r="E4458" s="84">
        <v>25031</v>
      </c>
      <c r="F4458" s="85">
        <v>24.32</v>
      </c>
      <c r="G4458" s="84">
        <v>232</v>
      </c>
      <c r="H4458" s="86">
        <f t="shared" si="276"/>
        <v>1412309.0943999998</v>
      </c>
      <c r="I4458" s="77">
        <f t="shared" si="277"/>
        <v>25031</v>
      </c>
      <c r="J4458" s="77">
        <f t="shared" si="278"/>
        <v>608753.92000000004</v>
      </c>
      <c r="K4458" s="77">
        <f t="shared" si="279"/>
        <v>0</v>
      </c>
    </row>
    <row r="4459" spans="1:11" s="77" customFormat="1">
      <c r="A4459" s="82">
        <v>2016</v>
      </c>
      <c r="B4459" s="82">
        <v>1382</v>
      </c>
      <c r="C4459" s="83" t="s">
        <v>503</v>
      </c>
      <c r="D4459" s="83" t="s">
        <v>504</v>
      </c>
      <c r="E4459" s="84">
        <v>8028</v>
      </c>
      <c r="F4459" s="85">
        <v>24.26</v>
      </c>
      <c r="G4459" s="84">
        <v>223.3</v>
      </c>
      <c r="H4459" s="86">
        <f t="shared" si="276"/>
        <v>434897.47224000003</v>
      </c>
      <c r="I4459" s="77">
        <f t="shared" si="277"/>
        <v>8028</v>
      </c>
      <c r="J4459" s="77">
        <f t="shared" si="278"/>
        <v>194759.28</v>
      </c>
      <c r="K4459" s="77">
        <f t="shared" si="279"/>
        <v>0</v>
      </c>
    </row>
    <row r="4460" spans="1:11" s="77" customFormat="1">
      <c r="A4460" s="82">
        <v>2016</v>
      </c>
      <c r="B4460" s="82">
        <v>1384</v>
      </c>
      <c r="C4460" s="83" t="s">
        <v>503</v>
      </c>
      <c r="D4460" s="83" t="s">
        <v>504</v>
      </c>
      <c r="E4460" s="84">
        <v>7745</v>
      </c>
      <c r="F4460" s="85">
        <v>24.34</v>
      </c>
      <c r="G4460" s="84">
        <v>288.89999999999998</v>
      </c>
      <c r="H4460" s="86">
        <f t="shared" si="276"/>
        <v>544614.92369999993</v>
      </c>
      <c r="I4460" s="77">
        <f t="shared" si="277"/>
        <v>7745</v>
      </c>
      <c r="J4460" s="77">
        <f t="shared" si="278"/>
        <v>188513.3</v>
      </c>
      <c r="K4460" s="77">
        <f t="shared" si="279"/>
        <v>0</v>
      </c>
    </row>
    <row r="4461" spans="1:11" s="77" customFormat="1">
      <c r="A4461" s="82">
        <v>2016</v>
      </c>
      <c r="B4461" s="82">
        <v>1393</v>
      </c>
      <c r="C4461" s="83" t="s">
        <v>513</v>
      </c>
      <c r="D4461" s="83" t="s">
        <v>504</v>
      </c>
      <c r="E4461" s="84">
        <v>30286</v>
      </c>
      <c r="F4461" s="85">
        <v>18.16</v>
      </c>
      <c r="G4461" s="84">
        <v>241.4</v>
      </c>
      <c r="H4461" s="86">
        <f t="shared" si="276"/>
        <v>1327684.9366400002</v>
      </c>
      <c r="I4461" s="77">
        <f t="shared" si="277"/>
        <v>30286</v>
      </c>
      <c r="J4461" s="77">
        <f t="shared" si="278"/>
        <v>549993.76</v>
      </c>
      <c r="K4461" s="77">
        <f t="shared" si="279"/>
        <v>0</v>
      </c>
    </row>
    <row r="4462" spans="1:11" s="77" customFormat="1">
      <c r="A4462" s="82">
        <v>2016</v>
      </c>
      <c r="B4462" s="82">
        <v>1393</v>
      </c>
      <c r="C4462" s="83" t="s">
        <v>513</v>
      </c>
      <c r="D4462" s="83" t="s">
        <v>504</v>
      </c>
      <c r="E4462" s="84">
        <v>75831</v>
      </c>
      <c r="F4462" s="85">
        <v>16.940000000000001</v>
      </c>
      <c r="G4462" s="84">
        <v>240.5</v>
      </c>
      <c r="H4462" s="86">
        <f t="shared" si="276"/>
        <v>3089408.0216999999</v>
      </c>
      <c r="I4462" s="77">
        <f t="shared" si="277"/>
        <v>75831</v>
      </c>
      <c r="J4462" s="77">
        <f t="shared" si="278"/>
        <v>1284577.1400000001</v>
      </c>
      <c r="K4462" s="77">
        <f t="shared" si="279"/>
        <v>0</v>
      </c>
    </row>
    <row r="4463" spans="1:11" s="77" customFormat="1">
      <c r="A4463" s="82">
        <v>2016</v>
      </c>
      <c r="B4463" s="82">
        <v>1393</v>
      </c>
      <c r="C4463" s="83" t="s">
        <v>513</v>
      </c>
      <c r="D4463" s="83" t="s">
        <v>504</v>
      </c>
      <c r="E4463" s="84">
        <v>29570</v>
      </c>
      <c r="F4463" s="85">
        <v>16.93</v>
      </c>
      <c r="G4463" s="84">
        <v>235.4</v>
      </c>
      <c r="H4463" s="86">
        <f t="shared" si="276"/>
        <v>1178459.7154000001</v>
      </c>
      <c r="I4463" s="77">
        <f t="shared" si="277"/>
        <v>29570</v>
      </c>
      <c r="J4463" s="77">
        <f t="shared" si="278"/>
        <v>500620.1</v>
      </c>
      <c r="K4463" s="77">
        <f t="shared" si="279"/>
        <v>0</v>
      </c>
    </row>
    <row r="4464" spans="1:11" s="77" customFormat="1">
      <c r="A4464" s="82">
        <v>2016</v>
      </c>
      <c r="B4464" s="82">
        <v>1554</v>
      </c>
      <c r="C4464" s="83" t="s">
        <v>503</v>
      </c>
      <c r="D4464" s="83" t="s">
        <v>504</v>
      </c>
      <c r="E4464" s="84">
        <v>11858</v>
      </c>
      <c r="F4464" s="85">
        <v>24.89</v>
      </c>
      <c r="G4464" s="84" t="s">
        <v>514</v>
      </c>
      <c r="H4464" s="86" t="str">
        <f t="shared" si="276"/>
        <v/>
      </c>
      <c r="I4464" s="77" t="str">
        <f t="shared" si="277"/>
        <v/>
      </c>
      <c r="J4464" s="77" t="str">
        <f t="shared" si="278"/>
        <v/>
      </c>
      <c r="K4464" s="77">
        <f t="shared" si="279"/>
        <v>0</v>
      </c>
    </row>
    <row r="4465" spans="1:11" s="77" customFormat="1">
      <c r="A4465" s="82">
        <v>2016</v>
      </c>
      <c r="B4465" s="82">
        <v>1554</v>
      </c>
      <c r="C4465" s="83" t="s">
        <v>503</v>
      </c>
      <c r="D4465" s="83" t="s">
        <v>504</v>
      </c>
      <c r="E4465" s="84">
        <v>11526</v>
      </c>
      <c r="F4465" s="85">
        <v>25.57</v>
      </c>
      <c r="G4465" s="84" t="s">
        <v>514</v>
      </c>
      <c r="H4465" s="86" t="str">
        <f t="shared" si="276"/>
        <v/>
      </c>
      <c r="I4465" s="77" t="str">
        <f t="shared" si="277"/>
        <v/>
      </c>
      <c r="J4465" s="77" t="str">
        <f t="shared" si="278"/>
        <v/>
      </c>
      <c r="K4465" s="77">
        <f t="shared" si="279"/>
        <v>0</v>
      </c>
    </row>
    <row r="4466" spans="1:11" s="77" customFormat="1">
      <c r="A4466" s="82">
        <v>2016</v>
      </c>
      <c r="B4466" s="82">
        <v>1571</v>
      </c>
      <c r="C4466" s="83" t="s">
        <v>503</v>
      </c>
      <c r="D4466" s="83" t="s">
        <v>504</v>
      </c>
      <c r="E4466" s="84">
        <v>15350</v>
      </c>
      <c r="F4466" s="85">
        <v>26.29</v>
      </c>
      <c r="G4466" s="84" t="s">
        <v>514</v>
      </c>
      <c r="H4466" s="86" t="str">
        <f t="shared" si="276"/>
        <v/>
      </c>
      <c r="I4466" s="77" t="str">
        <f t="shared" si="277"/>
        <v/>
      </c>
      <c r="J4466" s="77" t="str">
        <f t="shared" si="278"/>
        <v/>
      </c>
      <c r="K4466" s="77">
        <f t="shared" si="279"/>
        <v>0</v>
      </c>
    </row>
    <row r="4467" spans="1:11" s="77" customFormat="1">
      <c r="A4467" s="82">
        <v>2016</v>
      </c>
      <c r="B4467" s="82">
        <v>1571</v>
      </c>
      <c r="C4467" s="83" t="s">
        <v>503</v>
      </c>
      <c r="D4467" s="83" t="s">
        <v>504</v>
      </c>
      <c r="E4467" s="84">
        <v>15106</v>
      </c>
      <c r="F4467" s="85">
        <v>25.5</v>
      </c>
      <c r="G4467" s="84" t="s">
        <v>514</v>
      </c>
      <c r="H4467" s="86" t="str">
        <f t="shared" si="276"/>
        <v/>
      </c>
      <c r="I4467" s="77" t="str">
        <f t="shared" si="277"/>
        <v/>
      </c>
      <c r="J4467" s="77" t="str">
        <f t="shared" si="278"/>
        <v/>
      </c>
      <c r="K4467" s="77">
        <f t="shared" si="279"/>
        <v>0</v>
      </c>
    </row>
    <row r="4468" spans="1:11" s="77" customFormat="1">
      <c r="A4468" s="82">
        <v>2016</v>
      </c>
      <c r="B4468" s="82">
        <v>1572</v>
      </c>
      <c r="C4468" s="83" t="s">
        <v>503</v>
      </c>
      <c r="D4468" s="83" t="s">
        <v>504</v>
      </c>
      <c r="E4468" s="84">
        <v>30488</v>
      </c>
      <c r="F4468" s="85">
        <v>25.77</v>
      </c>
      <c r="G4468" s="84" t="s">
        <v>514</v>
      </c>
      <c r="H4468" s="86" t="str">
        <f t="shared" si="276"/>
        <v/>
      </c>
      <c r="I4468" s="77" t="str">
        <f t="shared" si="277"/>
        <v/>
      </c>
      <c r="J4468" s="77" t="str">
        <f t="shared" si="278"/>
        <v/>
      </c>
      <c r="K4468" s="77">
        <f t="shared" si="279"/>
        <v>0</v>
      </c>
    </row>
    <row r="4469" spans="1:11" s="77" customFormat="1">
      <c r="A4469" s="82">
        <v>2016</v>
      </c>
      <c r="B4469" s="82">
        <v>1573</v>
      </c>
      <c r="C4469" s="83" t="s">
        <v>503</v>
      </c>
      <c r="D4469" s="83" t="s">
        <v>504</v>
      </c>
      <c r="E4469" s="84">
        <v>60796</v>
      </c>
      <c r="F4469" s="85">
        <v>25.77</v>
      </c>
      <c r="G4469" s="84" t="s">
        <v>514</v>
      </c>
      <c r="H4469" s="86" t="str">
        <f t="shared" si="276"/>
        <v/>
      </c>
      <c r="I4469" s="77" t="str">
        <f t="shared" si="277"/>
        <v/>
      </c>
      <c r="J4469" s="77" t="str">
        <f t="shared" si="278"/>
        <v/>
      </c>
      <c r="K4469" s="77">
        <f t="shared" si="279"/>
        <v>0</v>
      </c>
    </row>
    <row r="4470" spans="1:11" s="77" customFormat="1">
      <c r="A4470" s="82">
        <v>2016</v>
      </c>
      <c r="B4470" s="82">
        <v>1573</v>
      </c>
      <c r="C4470" s="83" t="s">
        <v>503</v>
      </c>
      <c r="D4470" s="83" t="s">
        <v>504</v>
      </c>
      <c r="E4470" s="84">
        <v>15347</v>
      </c>
      <c r="F4470" s="85">
        <v>26.15</v>
      </c>
      <c r="G4470" s="84" t="s">
        <v>514</v>
      </c>
      <c r="H4470" s="86" t="str">
        <f t="shared" si="276"/>
        <v/>
      </c>
      <c r="I4470" s="77" t="str">
        <f t="shared" si="277"/>
        <v/>
      </c>
      <c r="J4470" s="77" t="str">
        <f t="shared" si="278"/>
        <v/>
      </c>
      <c r="K4470" s="77">
        <f t="shared" si="279"/>
        <v>0</v>
      </c>
    </row>
    <row r="4471" spans="1:11" s="77" customFormat="1">
      <c r="A4471" s="82">
        <v>2016</v>
      </c>
      <c r="B4471" s="82">
        <v>1573</v>
      </c>
      <c r="C4471" s="83" t="s">
        <v>503</v>
      </c>
      <c r="D4471" s="83" t="s">
        <v>504</v>
      </c>
      <c r="E4471" s="84">
        <v>15096</v>
      </c>
      <c r="F4471" s="85">
        <v>26.32</v>
      </c>
      <c r="G4471" s="84" t="s">
        <v>514</v>
      </c>
      <c r="H4471" s="86" t="str">
        <f t="shared" si="276"/>
        <v/>
      </c>
      <c r="I4471" s="77" t="str">
        <f t="shared" si="277"/>
        <v/>
      </c>
      <c r="J4471" s="77" t="str">
        <f t="shared" si="278"/>
        <v/>
      </c>
      <c r="K4471" s="77">
        <f t="shared" si="279"/>
        <v>0</v>
      </c>
    </row>
    <row r="4472" spans="1:11" s="77" customFormat="1">
      <c r="A4472" s="82">
        <v>2016</v>
      </c>
      <c r="B4472" s="82">
        <v>1702</v>
      </c>
      <c r="C4472" s="83" t="s">
        <v>513</v>
      </c>
      <c r="D4472" s="83" t="s">
        <v>504</v>
      </c>
      <c r="E4472" s="84">
        <v>31783</v>
      </c>
      <c r="F4472" s="85">
        <v>17.698</v>
      </c>
      <c r="G4472" s="84">
        <v>210.6</v>
      </c>
      <c r="H4472" s="86">
        <f t="shared" si="276"/>
        <v>1184615.594604</v>
      </c>
      <c r="I4472" s="77">
        <f t="shared" si="277"/>
        <v>31783</v>
      </c>
      <c r="J4472" s="77">
        <f t="shared" si="278"/>
        <v>562495.53399999999</v>
      </c>
      <c r="K4472" s="77">
        <f t="shared" si="279"/>
        <v>0</v>
      </c>
    </row>
    <row r="4473" spans="1:11" s="77" customFormat="1">
      <c r="A4473" s="82">
        <v>2016</v>
      </c>
      <c r="B4473" s="82">
        <v>1702</v>
      </c>
      <c r="C4473" s="83" t="s">
        <v>513</v>
      </c>
      <c r="D4473" s="83" t="s">
        <v>504</v>
      </c>
      <c r="E4473" s="84">
        <v>15992</v>
      </c>
      <c r="F4473" s="85">
        <v>17.829999999999998</v>
      </c>
      <c r="G4473" s="84">
        <v>229.1</v>
      </c>
      <c r="H4473" s="86">
        <f t="shared" si="276"/>
        <v>653249.69175999996</v>
      </c>
      <c r="I4473" s="77">
        <f t="shared" si="277"/>
        <v>15992</v>
      </c>
      <c r="J4473" s="77">
        <f t="shared" si="278"/>
        <v>285137.36</v>
      </c>
      <c r="K4473" s="77">
        <f t="shared" si="279"/>
        <v>0</v>
      </c>
    </row>
    <row r="4474" spans="1:11" s="77" customFormat="1">
      <c r="A4474" s="82">
        <v>2016</v>
      </c>
      <c r="B4474" s="82">
        <v>1702</v>
      </c>
      <c r="C4474" s="83" t="s">
        <v>513</v>
      </c>
      <c r="D4474" s="83" t="s">
        <v>504</v>
      </c>
      <c r="E4474" s="84">
        <v>15944</v>
      </c>
      <c r="F4474" s="85">
        <v>17.765999999999998</v>
      </c>
      <c r="G4474" s="84">
        <v>214.3</v>
      </c>
      <c r="H4474" s="86">
        <f t="shared" si="276"/>
        <v>607028.54587200005</v>
      </c>
      <c r="I4474" s="77">
        <f t="shared" si="277"/>
        <v>15944</v>
      </c>
      <c r="J4474" s="77">
        <f t="shared" si="278"/>
        <v>283261.10399999999</v>
      </c>
      <c r="K4474" s="77">
        <f t="shared" si="279"/>
        <v>0</v>
      </c>
    </row>
    <row r="4475" spans="1:11" s="77" customFormat="1">
      <c r="A4475" s="82">
        <v>2016</v>
      </c>
      <c r="B4475" s="82">
        <v>1702</v>
      </c>
      <c r="C4475" s="83" t="s">
        <v>513</v>
      </c>
      <c r="D4475" s="83" t="s">
        <v>504</v>
      </c>
      <c r="E4475" s="84">
        <v>15891</v>
      </c>
      <c r="F4475" s="85">
        <v>18.286000000000001</v>
      </c>
      <c r="G4475" s="84">
        <v>200.4</v>
      </c>
      <c r="H4475" s="86">
        <f t="shared" si="276"/>
        <v>582327.98330399999</v>
      </c>
      <c r="I4475" s="77">
        <f t="shared" si="277"/>
        <v>15891</v>
      </c>
      <c r="J4475" s="77">
        <f t="shared" si="278"/>
        <v>290582.826</v>
      </c>
      <c r="K4475" s="77">
        <f t="shared" si="279"/>
        <v>0</v>
      </c>
    </row>
    <row r="4476" spans="1:11" s="77" customFormat="1">
      <c r="A4476" s="82">
        <v>2016</v>
      </c>
      <c r="B4476" s="82">
        <v>1710</v>
      </c>
      <c r="C4476" s="83" t="s">
        <v>513</v>
      </c>
      <c r="D4476" s="83" t="s">
        <v>504</v>
      </c>
      <c r="E4476" s="84">
        <v>79513</v>
      </c>
      <c r="F4476" s="85">
        <v>17.946999999999999</v>
      </c>
      <c r="G4476" s="84">
        <v>246.9</v>
      </c>
      <c r="H4476" s="86">
        <f t="shared" si="276"/>
        <v>3523311.9133589994</v>
      </c>
      <c r="I4476" s="77">
        <f t="shared" si="277"/>
        <v>79513</v>
      </c>
      <c r="J4476" s="77">
        <f t="shared" si="278"/>
        <v>1427019.811</v>
      </c>
      <c r="K4476" s="77">
        <f t="shared" si="279"/>
        <v>0</v>
      </c>
    </row>
    <row r="4477" spans="1:11" s="77" customFormat="1">
      <c r="A4477" s="82">
        <v>2016</v>
      </c>
      <c r="B4477" s="82">
        <v>1710</v>
      </c>
      <c r="C4477" s="83" t="s">
        <v>513</v>
      </c>
      <c r="D4477" s="83" t="s">
        <v>504</v>
      </c>
      <c r="E4477" s="84">
        <v>31784</v>
      </c>
      <c r="F4477" s="85">
        <v>18.111000000000001</v>
      </c>
      <c r="G4477" s="84">
        <v>256.7</v>
      </c>
      <c r="H4477" s="86">
        <f t="shared" si="276"/>
        <v>1477667.9416079998</v>
      </c>
      <c r="I4477" s="77">
        <f t="shared" si="277"/>
        <v>31784</v>
      </c>
      <c r="J4477" s="77">
        <f t="shared" si="278"/>
        <v>575640.02399999998</v>
      </c>
      <c r="K4477" s="77">
        <f t="shared" si="279"/>
        <v>0</v>
      </c>
    </row>
    <row r="4478" spans="1:11" s="77" customFormat="1">
      <c r="A4478" s="82">
        <v>2016</v>
      </c>
      <c r="B4478" s="82">
        <v>1710</v>
      </c>
      <c r="C4478" s="83" t="s">
        <v>513</v>
      </c>
      <c r="D4478" s="83" t="s">
        <v>504</v>
      </c>
      <c r="E4478" s="84">
        <v>31917</v>
      </c>
      <c r="F4478" s="85">
        <v>17.925000000000001</v>
      </c>
      <c r="G4478" s="84">
        <v>241.8</v>
      </c>
      <c r="H4478" s="86">
        <f t="shared" si="276"/>
        <v>1383367.3600500003</v>
      </c>
      <c r="I4478" s="77">
        <f t="shared" si="277"/>
        <v>31917</v>
      </c>
      <c r="J4478" s="77">
        <f t="shared" si="278"/>
        <v>572112.22499999998</v>
      </c>
      <c r="K4478" s="77">
        <f t="shared" si="279"/>
        <v>0</v>
      </c>
    </row>
    <row r="4479" spans="1:11" s="77" customFormat="1">
      <c r="A4479" s="82">
        <v>2016</v>
      </c>
      <c r="B4479" s="82">
        <v>1710</v>
      </c>
      <c r="C4479" s="83" t="s">
        <v>513</v>
      </c>
      <c r="D4479" s="83" t="s">
        <v>504</v>
      </c>
      <c r="E4479" s="84">
        <v>31763</v>
      </c>
      <c r="F4479" s="85">
        <v>17.923999999999999</v>
      </c>
      <c r="G4479" s="84">
        <v>231.9</v>
      </c>
      <c r="H4479" s="86">
        <f t="shared" si="276"/>
        <v>1320253.1078280001</v>
      </c>
      <c r="I4479" s="77">
        <f t="shared" si="277"/>
        <v>31763</v>
      </c>
      <c r="J4479" s="77">
        <f t="shared" si="278"/>
        <v>569320.01199999999</v>
      </c>
      <c r="K4479" s="77">
        <f t="shared" si="279"/>
        <v>0</v>
      </c>
    </row>
    <row r="4480" spans="1:11" s="77" customFormat="1">
      <c r="A4480" s="82">
        <v>2016</v>
      </c>
      <c r="B4480" s="82">
        <v>1710</v>
      </c>
      <c r="C4480" s="83" t="s">
        <v>513</v>
      </c>
      <c r="D4480" s="83" t="s">
        <v>504</v>
      </c>
      <c r="E4480" s="84">
        <v>31723</v>
      </c>
      <c r="F4480" s="85">
        <v>18.052</v>
      </c>
      <c r="G4480" s="84">
        <v>231</v>
      </c>
      <c r="H4480" s="86">
        <f t="shared" si="276"/>
        <v>1322852.9067599999</v>
      </c>
      <c r="I4480" s="77">
        <f t="shared" si="277"/>
        <v>31723</v>
      </c>
      <c r="J4480" s="77">
        <f t="shared" si="278"/>
        <v>572663.59600000002</v>
      </c>
      <c r="K4480" s="77">
        <f t="shared" si="279"/>
        <v>0</v>
      </c>
    </row>
    <row r="4481" spans="1:11" s="77" customFormat="1">
      <c r="A4481" s="82">
        <v>2016</v>
      </c>
      <c r="B4481" s="82">
        <v>1710</v>
      </c>
      <c r="C4481" s="83" t="s">
        <v>513</v>
      </c>
      <c r="D4481" s="83" t="s">
        <v>504</v>
      </c>
      <c r="E4481" s="84">
        <v>15821</v>
      </c>
      <c r="F4481" s="85">
        <v>17.654</v>
      </c>
      <c r="G4481" s="84">
        <v>240.4</v>
      </c>
      <c r="H4481" s="86">
        <f t="shared" si="276"/>
        <v>671446.657336</v>
      </c>
      <c r="I4481" s="77">
        <f t="shared" si="277"/>
        <v>15821</v>
      </c>
      <c r="J4481" s="77">
        <f t="shared" si="278"/>
        <v>279303.93400000001</v>
      </c>
      <c r="K4481" s="77">
        <f t="shared" si="279"/>
        <v>0</v>
      </c>
    </row>
    <row r="4482" spans="1:11" s="77" customFormat="1">
      <c r="A4482" s="82">
        <v>2016</v>
      </c>
      <c r="B4482" s="82">
        <v>1710</v>
      </c>
      <c r="C4482" s="83" t="s">
        <v>513</v>
      </c>
      <c r="D4482" s="83" t="s">
        <v>504</v>
      </c>
      <c r="E4482" s="84">
        <v>15881</v>
      </c>
      <c r="F4482" s="85">
        <v>17.757999999999999</v>
      </c>
      <c r="G4482" s="84">
        <v>249.1</v>
      </c>
      <c r="H4482" s="86">
        <f t="shared" si="276"/>
        <v>702498.86181799998</v>
      </c>
      <c r="I4482" s="77">
        <f t="shared" si="277"/>
        <v>15881</v>
      </c>
      <c r="J4482" s="77">
        <f t="shared" si="278"/>
        <v>282014.79800000001</v>
      </c>
      <c r="K4482" s="77">
        <f t="shared" si="279"/>
        <v>0</v>
      </c>
    </row>
    <row r="4483" spans="1:11" s="77" customFormat="1">
      <c r="A4483" s="82">
        <v>2016</v>
      </c>
      <c r="B4483" s="82">
        <v>1710</v>
      </c>
      <c r="C4483" s="83" t="s">
        <v>513</v>
      </c>
      <c r="D4483" s="83" t="s">
        <v>504</v>
      </c>
      <c r="E4483" s="84">
        <v>15885</v>
      </c>
      <c r="F4483" s="85">
        <v>18.111999999999998</v>
      </c>
      <c r="G4483" s="84">
        <v>257</v>
      </c>
      <c r="H4483" s="86">
        <f t="shared" si="276"/>
        <v>739412.43839999987</v>
      </c>
      <c r="I4483" s="77">
        <f t="shared" si="277"/>
        <v>15885</v>
      </c>
      <c r="J4483" s="77">
        <f t="shared" si="278"/>
        <v>287709.12</v>
      </c>
      <c r="K4483" s="77">
        <f t="shared" si="279"/>
        <v>0</v>
      </c>
    </row>
    <row r="4484" spans="1:11" s="77" customFormat="1">
      <c r="A4484" s="82">
        <v>2016</v>
      </c>
      <c r="B4484" s="82">
        <v>1733</v>
      </c>
      <c r="C4484" s="83" t="s">
        <v>503</v>
      </c>
      <c r="D4484" s="83" t="s">
        <v>504</v>
      </c>
      <c r="E4484" s="84">
        <v>15745</v>
      </c>
      <c r="F4484" s="85">
        <v>25.8</v>
      </c>
      <c r="G4484" s="84">
        <v>248.2</v>
      </c>
      <c r="H4484" s="86">
        <f t="shared" si="276"/>
        <v>1008240.522</v>
      </c>
      <c r="I4484" s="77">
        <f t="shared" si="277"/>
        <v>15745</v>
      </c>
      <c r="J4484" s="77">
        <f t="shared" si="278"/>
        <v>406221</v>
      </c>
      <c r="K4484" s="77">
        <f t="shared" si="279"/>
        <v>0</v>
      </c>
    </row>
    <row r="4485" spans="1:11" s="77" customFormat="1">
      <c r="A4485" s="82">
        <v>2016</v>
      </c>
      <c r="B4485" s="82">
        <v>1733</v>
      </c>
      <c r="C4485" s="83" t="s">
        <v>513</v>
      </c>
      <c r="D4485" s="83" t="s">
        <v>504</v>
      </c>
      <c r="E4485" s="84">
        <v>15007</v>
      </c>
      <c r="F4485" s="85">
        <v>17.763999999999999</v>
      </c>
      <c r="G4485" s="84">
        <v>231.9</v>
      </c>
      <c r="H4485" s="86">
        <f t="shared" si="276"/>
        <v>618209.10301199998</v>
      </c>
      <c r="I4485" s="77">
        <f t="shared" si="277"/>
        <v>15007</v>
      </c>
      <c r="J4485" s="77">
        <f t="shared" si="278"/>
        <v>266584.348</v>
      </c>
      <c r="K4485" s="77">
        <f t="shared" si="279"/>
        <v>0</v>
      </c>
    </row>
    <row r="4486" spans="1:11" s="77" customFormat="1">
      <c r="A4486" s="82">
        <v>2016</v>
      </c>
      <c r="B4486" s="82">
        <v>1733</v>
      </c>
      <c r="C4486" s="83" t="s">
        <v>503</v>
      </c>
      <c r="D4486" s="83" t="s">
        <v>504</v>
      </c>
      <c r="E4486" s="84">
        <v>46957</v>
      </c>
      <c r="F4486" s="85">
        <v>25.9</v>
      </c>
      <c r="G4486" s="84">
        <v>280.39999999999998</v>
      </c>
      <c r="H4486" s="86">
        <f t="shared" si="276"/>
        <v>3410186.3851999999</v>
      </c>
      <c r="I4486" s="77">
        <f t="shared" si="277"/>
        <v>46957</v>
      </c>
      <c r="J4486" s="77">
        <f t="shared" si="278"/>
        <v>1216186.3</v>
      </c>
      <c r="K4486" s="77">
        <f t="shared" si="279"/>
        <v>0</v>
      </c>
    </row>
    <row r="4487" spans="1:11" s="77" customFormat="1">
      <c r="A4487" s="82">
        <v>2016</v>
      </c>
      <c r="B4487" s="82">
        <v>1733</v>
      </c>
      <c r="C4487" s="83" t="s">
        <v>513</v>
      </c>
      <c r="D4487" s="83" t="s">
        <v>504</v>
      </c>
      <c r="E4487" s="84">
        <v>15730</v>
      </c>
      <c r="F4487" s="85">
        <v>18</v>
      </c>
      <c r="G4487" s="84">
        <v>201.5</v>
      </c>
      <c r="H4487" s="86">
        <f t="shared" ref="H4487:H4550" si="280">IF(I4487="","",G4487/100*F4487*E4487)</f>
        <v>570527.10000000009</v>
      </c>
      <c r="I4487" s="77">
        <f t="shared" ref="I4487:I4550" si="281">IF(OR(G4487=".",F4487=".",E4487="."),"",E4487)</f>
        <v>15730</v>
      </c>
      <c r="J4487" s="77">
        <f t="shared" ref="J4487:J4550" si="282">IF(I4487="","",F4487*I4487)</f>
        <v>283140</v>
      </c>
      <c r="K4487" s="77">
        <f t="shared" ref="K4487:K4550" si="283">IF(C4487="LIG",1,0)</f>
        <v>0</v>
      </c>
    </row>
    <row r="4488" spans="1:11" s="77" customFormat="1">
      <c r="A4488" s="82">
        <v>2016</v>
      </c>
      <c r="B4488" s="82">
        <v>1733</v>
      </c>
      <c r="C4488" s="83" t="s">
        <v>513</v>
      </c>
      <c r="D4488" s="83" t="s">
        <v>504</v>
      </c>
      <c r="E4488" s="84">
        <v>15695</v>
      </c>
      <c r="F4488" s="85">
        <v>17.899999999999999</v>
      </c>
      <c r="G4488" s="84">
        <v>201.8</v>
      </c>
      <c r="H4488" s="86">
        <f t="shared" si="280"/>
        <v>566937.929</v>
      </c>
      <c r="I4488" s="77">
        <f t="shared" si="281"/>
        <v>15695</v>
      </c>
      <c r="J4488" s="77">
        <f t="shared" si="282"/>
        <v>280940.5</v>
      </c>
      <c r="K4488" s="77">
        <f t="shared" si="283"/>
        <v>0</v>
      </c>
    </row>
    <row r="4489" spans="1:11" s="77" customFormat="1">
      <c r="A4489" s="82">
        <v>2016</v>
      </c>
      <c r="B4489" s="82">
        <v>1733</v>
      </c>
      <c r="C4489" s="83" t="s">
        <v>513</v>
      </c>
      <c r="D4489" s="83" t="s">
        <v>504</v>
      </c>
      <c r="E4489" s="84">
        <v>15841</v>
      </c>
      <c r="F4489" s="85">
        <v>17.899999999999999</v>
      </c>
      <c r="G4489" s="84">
        <v>218.2</v>
      </c>
      <c r="H4489" s="86">
        <f t="shared" si="280"/>
        <v>618714.60979999986</v>
      </c>
      <c r="I4489" s="77">
        <f t="shared" si="281"/>
        <v>15841</v>
      </c>
      <c r="J4489" s="77">
        <f t="shared" si="282"/>
        <v>283553.89999999997</v>
      </c>
      <c r="K4489" s="77">
        <f t="shared" si="283"/>
        <v>0</v>
      </c>
    </row>
    <row r="4490" spans="1:11" s="77" customFormat="1">
      <c r="A4490" s="82">
        <v>2016</v>
      </c>
      <c r="B4490" s="82">
        <v>1733</v>
      </c>
      <c r="C4490" s="83" t="s">
        <v>513</v>
      </c>
      <c r="D4490" s="83" t="s">
        <v>504</v>
      </c>
      <c r="E4490" s="84">
        <v>31532</v>
      </c>
      <c r="F4490" s="85">
        <v>18.100000000000001</v>
      </c>
      <c r="G4490" s="84">
        <v>200.9</v>
      </c>
      <c r="H4490" s="86">
        <f t="shared" si="280"/>
        <v>1146594.9628000001</v>
      </c>
      <c r="I4490" s="77">
        <f t="shared" si="281"/>
        <v>31532</v>
      </c>
      <c r="J4490" s="77">
        <f t="shared" si="282"/>
        <v>570729.20000000007</v>
      </c>
      <c r="K4490" s="77">
        <f t="shared" si="283"/>
        <v>0</v>
      </c>
    </row>
    <row r="4491" spans="1:11" s="77" customFormat="1">
      <c r="A4491" s="82">
        <v>2016</v>
      </c>
      <c r="B4491" s="82">
        <v>1733</v>
      </c>
      <c r="C4491" s="83" t="s">
        <v>513</v>
      </c>
      <c r="D4491" s="83" t="s">
        <v>504</v>
      </c>
      <c r="E4491" s="84">
        <v>44484</v>
      </c>
      <c r="F4491" s="85">
        <v>17.474</v>
      </c>
      <c r="G4491" s="84">
        <v>239.8</v>
      </c>
      <c r="H4491" s="86">
        <f t="shared" si="280"/>
        <v>1863997.5715680001</v>
      </c>
      <c r="I4491" s="77">
        <f t="shared" si="281"/>
        <v>44484</v>
      </c>
      <c r="J4491" s="77">
        <f t="shared" si="282"/>
        <v>777313.41599999997</v>
      </c>
      <c r="K4491" s="77">
        <f t="shared" si="283"/>
        <v>0</v>
      </c>
    </row>
    <row r="4492" spans="1:11" s="77" customFormat="1">
      <c r="A4492" s="82">
        <v>2016</v>
      </c>
      <c r="B4492" s="82">
        <v>1733</v>
      </c>
      <c r="C4492" s="83" t="s">
        <v>513</v>
      </c>
      <c r="D4492" s="83" t="s">
        <v>504</v>
      </c>
      <c r="E4492" s="84">
        <v>45468</v>
      </c>
      <c r="F4492" s="85">
        <v>17.8</v>
      </c>
      <c r="G4492" s="84">
        <v>222.9</v>
      </c>
      <c r="H4492" s="86">
        <f t="shared" si="280"/>
        <v>1803997.4616</v>
      </c>
      <c r="I4492" s="77">
        <f t="shared" si="281"/>
        <v>45468</v>
      </c>
      <c r="J4492" s="77">
        <f t="shared" si="282"/>
        <v>809330.4</v>
      </c>
      <c r="K4492" s="77">
        <f t="shared" si="283"/>
        <v>0</v>
      </c>
    </row>
    <row r="4493" spans="1:11" s="77" customFormat="1">
      <c r="A4493" s="82">
        <v>2016</v>
      </c>
      <c r="B4493" s="82">
        <v>1733</v>
      </c>
      <c r="C4493" s="83" t="s">
        <v>513</v>
      </c>
      <c r="D4493" s="83" t="s">
        <v>504</v>
      </c>
      <c r="E4493" s="84">
        <v>46448</v>
      </c>
      <c r="F4493" s="85">
        <v>17.713000000000001</v>
      </c>
      <c r="G4493" s="84">
        <v>234.2</v>
      </c>
      <c r="H4493" s="86">
        <f t="shared" si="280"/>
        <v>1926841.6790080003</v>
      </c>
      <c r="I4493" s="77">
        <f t="shared" si="281"/>
        <v>46448</v>
      </c>
      <c r="J4493" s="77">
        <f t="shared" si="282"/>
        <v>822733.424</v>
      </c>
      <c r="K4493" s="77">
        <f t="shared" si="283"/>
        <v>0</v>
      </c>
    </row>
    <row r="4494" spans="1:11" s="77" customFormat="1">
      <c r="A4494" s="82">
        <v>2016</v>
      </c>
      <c r="B4494" s="82">
        <v>1733</v>
      </c>
      <c r="C4494" s="83" t="s">
        <v>513</v>
      </c>
      <c r="D4494" s="83" t="s">
        <v>504</v>
      </c>
      <c r="E4494" s="84">
        <v>78405</v>
      </c>
      <c r="F4494" s="85">
        <v>17.529</v>
      </c>
      <c r="G4494" s="84">
        <v>226</v>
      </c>
      <c r="H4494" s="86">
        <f t="shared" si="280"/>
        <v>3106056.4136999995</v>
      </c>
      <c r="I4494" s="77">
        <f t="shared" si="281"/>
        <v>78405</v>
      </c>
      <c r="J4494" s="77">
        <f t="shared" si="282"/>
        <v>1374361.2449999999</v>
      </c>
      <c r="K4494" s="77">
        <f t="shared" si="283"/>
        <v>0</v>
      </c>
    </row>
    <row r="4495" spans="1:11" s="77" customFormat="1">
      <c r="A4495" s="82">
        <v>2016</v>
      </c>
      <c r="B4495" s="82">
        <v>1733</v>
      </c>
      <c r="C4495" s="83" t="s">
        <v>513</v>
      </c>
      <c r="D4495" s="83" t="s">
        <v>504</v>
      </c>
      <c r="E4495" s="84">
        <v>110267</v>
      </c>
      <c r="F4495" s="85">
        <v>17.899999999999999</v>
      </c>
      <c r="G4495" s="84">
        <v>225.4</v>
      </c>
      <c r="H4495" s="86">
        <f t="shared" si="280"/>
        <v>4448898.5421999991</v>
      </c>
      <c r="I4495" s="77">
        <f t="shared" si="281"/>
        <v>110267</v>
      </c>
      <c r="J4495" s="77">
        <f t="shared" si="282"/>
        <v>1973779.2999999998</v>
      </c>
      <c r="K4495" s="77">
        <f t="shared" si="283"/>
        <v>0</v>
      </c>
    </row>
    <row r="4496" spans="1:11" s="77" customFormat="1">
      <c r="A4496" s="82">
        <v>2016</v>
      </c>
      <c r="B4496" s="82">
        <v>1733</v>
      </c>
      <c r="C4496" s="83" t="s">
        <v>503</v>
      </c>
      <c r="D4496" s="83" t="s">
        <v>504</v>
      </c>
      <c r="E4496" s="84">
        <v>14614</v>
      </c>
      <c r="F4496" s="85">
        <v>26.012</v>
      </c>
      <c r="G4496" s="84">
        <v>255.5</v>
      </c>
      <c r="H4496" s="86">
        <f t="shared" si="280"/>
        <v>971256.08524000004</v>
      </c>
      <c r="I4496" s="77">
        <f t="shared" si="281"/>
        <v>14614</v>
      </c>
      <c r="J4496" s="77">
        <f t="shared" si="282"/>
        <v>380139.36800000002</v>
      </c>
      <c r="K4496" s="77">
        <f t="shared" si="283"/>
        <v>0</v>
      </c>
    </row>
    <row r="4497" spans="1:11" s="77" customFormat="1">
      <c r="A4497" s="82">
        <v>2016</v>
      </c>
      <c r="B4497" s="82">
        <v>1733</v>
      </c>
      <c r="C4497" s="83" t="s">
        <v>503</v>
      </c>
      <c r="D4497" s="83" t="s">
        <v>504</v>
      </c>
      <c r="E4497" s="84">
        <v>51680</v>
      </c>
      <c r="F4497" s="85">
        <v>26.04</v>
      </c>
      <c r="G4497" s="84">
        <v>217.1</v>
      </c>
      <c r="H4497" s="86">
        <f t="shared" si="280"/>
        <v>2921617.1711999997</v>
      </c>
      <c r="I4497" s="77">
        <f t="shared" si="281"/>
        <v>51680</v>
      </c>
      <c r="J4497" s="77">
        <f t="shared" si="282"/>
        <v>1345747.2</v>
      </c>
      <c r="K4497" s="77">
        <f t="shared" si="283"/>
        <v>0</v>
      </c>
    </row>
    <row r="4498" spans="1:11" s="77" customFormat="1">
      <c r="A4498" s="82">
        <v>2016</v>
      </c>
      <c r="B4498" s="82">
        <v>1733</v>
      </c>
      <c r="C4498" s="83" t="s">
        <v>503</v>
      </c>
      <c r="D4498" s="83" t="s">
        <v>504</v>
      </c>
      <c r="E4498" s="84">
        <v>24255</v>
      </c>
      <c r="F4498" s="85">
        <v>26.071000000000002</v>
      </c>
      <c r="G4498" s="84">
        <v>290.60000000000002</v>
      </c>
      <c r="H4498" s="86">
        <f t="shared" si="280"/>
        <v>1837615.21713</v>
      </c>
      <c r="I4498" s="77">
        <f t="shared" si="281"/>
        <v>24255</v>
      </c>
      <c r="J4498" s="77">
        <f t="shared" si="282"/>
        <v>632352.10499999998</v>
      </c>
      <c r="K4498" s="77">
        <f t="shared" si="283"/>
        <v>0</v>
      </c>
    </row>
    <row r="4499" spans="1:11" s="77" customFormat="1">
      <c r="A4499" s="82">
        <v>2016</v>
      </c>
      <c r="B4499" s="82">
        <v>1733</v>
      </c>
      <c r="C4499" s="83" t="s">
        <v>503</v>
      </c>
      <c r="D4499" s="83" t="s">
        <v>504</v>
      </c>
      <c r="E4499" s="84">
        <v>6266</v>
      </c>
      <c r="F4499" s="85">
        <v>26.09</v>
      </c>
      <c r="G4499" s="84">
        <v>279.5</v>
      </c>
      <c r="H4499" s="86">
        <f t="shared" si="280"/>
        <v>456926.43229999999</v>
      </c>
      <c r="I4499" s="77">
        <f t="shared" si="281"/>
        <v>6266</v>
      </c>
      <c r="J4499" s="77">
        <f t="shared" si="282"/>
        <v>163479.94</v>
      </c>
      <c r="K4499" s="77">
        <f t="shared" si="283"/>
        <v>0</v>
      </c>
    </row>
    <row r="4500" spans="1:11" s="77" customFormat="1">
      <c r="A4500" s="82">
        <v>2016</v>
      </c>
      <c r="B4500" s="82">
        <v>1733</v>
      </c>
      <c r="C4500" s="83" t="s">
        <v>513</v>
      </c>
      <c r="D4500" s="83" t="s">
        <v>504</v>
      </c>
      <c r="E4500" s="84">
        <v>44539</v>
      </c>
      <c r="F4500" s="85">
        <v>17.626000000000001</v>
      </c>
      <c r="G4500" s="84">
        <v>228.6</v>
      </c>
      <c r="H4500" s="86">
        <f t="shared" si="280"/>
        <v>1794611.5304040001</v>
      </c>
      <c r="I4500" s="77">
        <f t="shared" si="281"/>
        <v>44539</v>
      </c>
      <c r="J4500" s="77">
        <f t="shared" si="282"/>
        <v>785044.41400000011</v>
      </c>
      <c r="K4500" s="77">
        <f t="shared" si="283"/>
        <v>0</v>
      </c>
    </row>
    <row r="4501" spans="1:11" s="77" customFormat="1">
      <c r="A4501" s="82">
        <v>2016</v>
      </c>
      <c r="B4501" s="82">
        <v>1733</v>
      </c>
      <c r="C4501" s="83" t="s">
        <v>513</v>
      </c>
      <c r="D4501" s="83" t="s">
        <v>504</v>
      </c>
      <c r="E4501" s="84">
        <v>29600</v>
      </c>
      <c r="F4501" s="85">
        <v>17.893999999999998</v>
      </c>
      <c r="G4501" s="84">
        <v>238.5</v>
      </c>
      <c r="H4501" s="86">
        <f t="shared" si="280"/>
        <v>1263244.8239999996</v>
      </c>
      <c r="I4501" s="77">
        <f t="shared" si="281"/>
        <v>29600</v>
      </c>
      <c r="J4501" s="77">
        <f t="shared" si="282"/>
        <v>529662.39999999991</v>
      </c>
      <c r="K4501" s="77">
        <f t="shared" si="283"/>
        <v>0</v>
      </c>
    </row>
    <row r="4502" spans="1:11" s="77" customFormat="1">
      <c r="A4502" s="82">
        <v>2016</v>
      </c>
      <c r="B4502" s="82">
        <v>1743</v>
      </c>
      <c r="C4502" s="83" t="s">
        <v>503</v>
      </c>
      <c r="D4502" s="83" t="s">
        <v>504</v>
      </c>
      <c r="E4502" s="84">
        <v>23360</v>
      </c>
      <c r="F4502" s="85">
        <v>25</v>
      </c>
      <c r="G4502" s="84">
        <v>255.2</v>
      </c>
      <c r="H4502" s="86">
        <f t="shared" si="280"/>
        <v>1490368</v>
      </c>
      <c r="I4502" s="77">
        <f t="shared" si="281"/>
        <v>23360</v>
      </c>
      <c r="J4502" s="77">
        <f t="shared" si="282"/>
        <v>584000</v>
      </c>
      <c r="K4502" s="77">
        <f t="shared" si="283"/>
        <v>0</v>
      </c>
    </row>
    <row r="4503" spans="1:11" s="77" customFormat="1">
      <c r="A4503" s="82">
        <v>2016</v>
      </c>
      <c r="B4503" s="82">
        <v>1745</v>
      </c>
      <c r="C4503" s="83" t="s">
        <v>513</v>
      </c>
      <c r="D4503" s="83" t="s">
        <v>504</v>
      </c>
      <c r="E4503" s="84">
        <v>15786</v>
      </c>
      <c r="F4503" s="85">
        <v>18.100000000000001</v>
      </c>
      <c r="G4503" s="84">
        <v>225.9</v>
      </c>
      <c r="H4503" s="86">
        <f t="shared" si="280"/>
        <v>645456.38939999999</v>
      </c>
      <c r="I4503" s="77">
        <f t="shared" si="281"/>
        <v>15786</v>
      </c>
      <c r="J4503" s="77">
        <f t="shared" si="282"/>
        <v>285726.60000000003</v>
      </c>
      <c r="K4503" s="77">
        <f t="shared" si="283"/>
        <v>0</v>
      </c>
    </row>
    <row r="4504" spans="1:11" s="77" customFormat="1">
      <c r="A4504" s="82">
        <v>2016</v>
      </c>
      <c r="B4504" s="82">
        <v>1745</v>
      </c>
      <c r="C4504" s="83" t="s">
        <v>513</v>
      </c>
      <c r="D4504" s="83" t="s">
        <v>504</v>
      </c>
      <c r="E4504" s="84">
        <v>15870</v>
      </c>
      <c r="F4504" s="85">
        <v>17.899999999999999</v>
      </c>
      <c r="G4504" s="84">
        <v>224.1</v>
      </c>
      <c r="H4504" s="86">
        <f t="shared" si="280"/>
        <v>636607.59299999999</v>
      </c>
      <c r="I4504" s="77">
        <f t="shared" si="281"/>
        <v>15870</v>
      </c>
      <c r="J4504" s="77">
        <f t="shared" si="282"/>
        <v>284073</v>
      </c>
      <c r="K4504" s="77">
        <f t="shared" si="283"/>
        <v>0</v>
      </c>
    </row>
    <row r="4505" spans="1:11" s="77" customFormat="1">
      <c r="A4505" s="82">
        <v>2016</v>
      </c>
      <c r="B4505" s="82">
        <v>1745</v>
      </c>
      <c r="C4505" s="83" t="s">
        <v>513</v>
      </c>
      <c r="D4505" s="83" t="s">
        <v>504</v>
      </c>
      <c r="E4505" s="84">
        <v>15843</v>
      </c>
      <c r="F4505" s="85">
        <v>17.7</v>
      </c>
      <c r="G4505" s="84">
        <v>223.5</v>
      </c>
      <c r="H4505" s="86">
        <f t="shared" si="280"/>
        <v>626741.1584999999</v>
      </c>
      <c r="I4505" s="77">
        <f t="shared" si="281"/>
        <v>15843</v>
      </c>
      <c r="J4505" s="77">
        <f t="shared" si="282"/>
        <v>280421.09999999998</v>
      </c>
      <c r="K4505" s="77">
        <f t="shared" si="283"/>
        <v>0</v>
      </c>
    </row>
    <row r="4506" spans="1:11" s="77" customFormat="1">
      <c r="A4506" s="82">
        <v>2016</v>
      </c>
      <c r="B4506" s="82">
        <v>1745</v>
      </c>
      <c r="C4506" s="83" t="s">
        <v>513</v>
      </c>
      <c r="D4506" s="83" t="s">
        <v>504</v>
      </c>
      <c r="E4506" s="84">
        <v>15787</v>
      </c>
      <c r="F4506" s="85">
        <v>17.899999999999999</v>
      </c>
      <c r="G4506" s="84">
        <v>205.1</v>
      </c>
      <c r="H4506" s="86">
        <f t="shared" si="280"/>
        <v>579586.55229999998</v>
      </c>
      <c r="I4506" s="77">
        <f t="shared" si="281"/>
        <v>15787</v>
      </c>
      <c r="J4506" s="77">
        <f t="shared" si="282"/>
        <v>282587.3</v>
      </c>
      <c r="K4506" s="77">
        <f t="shared" si="283"/>
        <v>0</v>
      </c>
    </row>
    <row r="4507" spans="1:11" s="77" customFormat="1">
      <c r="A4507" s="82">
        <v>2016</v>
      </c>
      <c r="B4507" s="82">
        <v>1769</v>
      </c>
      <c r="C4507" s="83" t="s">
        <v>513</v>
      </c>
      <c r="D4507" s="83" t="s">
        <v>504</v>
      </c>
      <c r="E4507" s="84">
        <v>72798</v>
      </c>
      <c r="F4507" s="85">
        <v>17.68</v>
      </c>
      <c r="G4507" s="84">
        <v>225.5</v>
      </c>
      <c r="H4507" s="86">
        <f t="shared" si="280"/>
        <v>2902339.7831999995</v>
      </c>
      <c r="I4507" s="77">
        <f t="shared" si="281"/>
        <v>72798</v>
      </c>
      <c r="J4507" s="77">
        <f t="shared" si="282"/>
        <v>1287068.6399999999</v>
      </c>
      <c r="K4507" s="77">
        <f t="shared" si="283"/>
        <v>0</v>
      </c>
    </row>
    <row r="4508" spans="1:11" s="77" customFormat="1">
      <c r="A4508" s="82">
        <v>2016</v>
      </c>
      <c r="B4508" s="82">
        <v>1769</v>
      </c>
      <c r="C4508" s="83" t="s">
        <v>513</v>
      </c>
      <c r="D4508" s="83" t="s">
        <v>504</v>
      </c>
      <c r="E4508" s="84">
        <v>59562</v>
      </c>
      <c r="F4508" s="85">
        <v>18.8</v>
      </c>
      <c r="G4508" s="84">
        <v>222.6</v>
      </c>
      <c r="H4508" s="86">
        <f t="shared" si="280"/>
        <v>2492598.2256000005</v>
      </c>
      <c r="I4508" s="77">
        <f t="shared" si="281"/>
        <v>59562</v>
      </c>
      <c r="J4508" s="77">
        <f t="shared" si="282"/>
        <v>1119765.6000000001</v>
      </c>
      <c r="K4508" s="77">
        <f t="shared" si="283"/>
        <v>0</v>
      </c>
    </row>
    <row r="4509" spans="1:11" s="77" customFormat="1">
      <c r="A4509" s="82">
        <v>2016</v>
      </c>
      <c r="B4509" s="82">
        <v>1831</v>
      </c>
      <c r="C4509" s="83" t="s">
        <v>513</v>
      </c>
      <c r="D4509" s="83" t="s">
        <v>504</v>
      </c>
      <c r="E4509" s="84">
        <v>43506</v>
      </c>
      <c r="F4509" s="85">
        <v>17.882000000000001</v>
      </c>
      <c r="G4509" s="84">
        <v>242.6</v>
      </c>
      <c r="H4509" s="86">
        <f t="shared" si="280"/>
        <v>1887365.6323920002</v>
      </c>
      <c r="I4509" s="77">
        <f t="shared" si="281"/>
        <v>43506</v>
      </c>
      <c r="J4509" s="77">
        <f t="shared" si="282"/>
        <v>777974.29200000002</v>
      </c>
      <c r="K4509" s="77">
        <f t="shared" si="283"/>
        <v>0</v>
      </c>
    </row>
    <row r="4510" spans="1:11" s="77" customFormat="1">
      <c r="A4510" s="82">
        <v>2016</v>
      </c>
      <c r="B4510" s="82">
        <v>1893</v>
      </c>
      <c r="C4510" s="83" t="s">
        <v>513</v>
      </c>
      <c r="D4510" s="83" t="s">
        <v>504</v>
      </c>
      <c r="E4510" s="84">
        <v>30101</v>
      </c>
      <c r="F4510" s="85">
        <v>17.71</v>
      </c>
      <c r="G4510" s="84">
        <v>203.5</v>
      </c>
      <c r="H4510" s="86">
        <f t="shared" si="280"/>
        <v>1084835.5248499999</v>
      </c>
      <c r="I4510" s="77">
        <f t="shared" si="281"/>
        <v>30101</v>
      </c>
      <c r="J4510" s="77">
        <f t="shared" si="282"/>
        <v>533088.71000000008</v>
      </c>
      <c r="K4510" s="77">
        <f t="shared" si="283"/>
        <v>0</v>
      </c>
    </row>
    <row r="4511" spans="1:11" s="77" customFormat="1">
      <c r="A4511" s="82">
        <v>2016</v>
      </c>
      <c r="B4511" s="82">
        <v>1893</v>
      </c>
      <c r="C4511" s="83" t="s">
        <v>513</v>
      </c>
      <c r="D4511" s="83" t="s">
        <v>504</v>
      </c>
      <c r="E4511" s="84">
        <v>44084</v>
      </c>
      <c r="F4511" s="85">
        <v>19.02</v>
      </c>
      <c r="G4511" s="84">
        <v>198.4</v>
      </c>
      <c r="H4511" s="86">
        <f t="shared" si="280"/>
        <v>1663539.7171200002</v>
      </c>
      <c r="I4511" s="77">
        <f t="shared" si="281"/>
        <v>44084</v>
      </c>
      <c r="J4511" s="77">
        <f t="shared" si="282"/>
        <v>838477.67999999993</v>
      </c>
      <c r="K4511" s="77">
        <f t="shared" si="283"/>
        <v>0</v>
      </c>
    </row>
    <row r="4512" spans="1:11" s="77" customFormat="1">
      <c r="A4512" s="82">
        <v>2016</v>
      </c>
      <c r="B4512" s="82">
        <v>1893</v>
      </c>
      <c r="C4512" s="83" t="s">
        <v>513</v>
      </c>
      <c r="D4512" s="83" t="s">
        <v>504</v>
      </c>
      <c r="E4512" s="84">
        <v>134484</v>
      </c>
      <c r="F4512" s="85">
        <v>18</v>
      </c>
      <c r="G4512" s="84">
        <v>203.3</v>
      </c>
      <c r="H4512" s="86">
        <f t="shared" si="280"/>
        <v>4921307.4960000003</v>
      </c>
      <c r="I4512" s="77">
        <f t="shared" si="281"/>
        <v>134484</v>
      </c>
      <c r="J4512" s="77">
        <f t="shared" si="282"/>
        <v>2420712</v>
      </c>
      <c r="K4512" s="77">
        <f t="shared" si="283"/>
        <v>0</v>
      </c>
    </row>
    <row r="4513" spans="1:11" s="77" customFormat="1">
      <c r="A4513" s="82">
        <v>2016</v>
      </c>
      <c r="B4513" s="82">
        <v>1893</v>
      </c>
      <c r="C4513" s="83" t="s">
        <v>513</v>
      </c>
      <c r="D4513" s="83" t="s">
        <v>504</v>
      </c>
      <c r="E4513" s="84">
        <v>73044</v>
      </c>
      <c r="F4513" s="85">
        <v>18.63</v>
      </c>
      <c r="G4513" s="84">
        <v>187.6</v>
      </c>
      <c r="H4513" s="86">
        <f t="shared" si="280"/>
        <v>2552879.0347199994</v>
      </c>
      <c r="I4513" s="77">
        <f t="shared" si="281"/>
        <v>73044</v>
      </c>
      <c r="J4513" s="77">
        <f t="shared" si="282"/>
        <v>1360809.72</v>
      </c>
      <c r="K4513" s="77">
        <f t="shared" si="283"/>
        <v>0</v>
      </c>
    </row>
    <row r="4514" spans="1:11" s="77" customFormat="1">
      <c r="A4514" s="82">
        <v>2016</v>
      </c>
      <c r="B4514" s="82">
        <v>1915</v>
      </c>
      <c r="C4514" s="83" t="s">
        <v>513</v>
      </c>
      <c r="D4514" s="83" t="s">
        <v>504</v>
      </c>
      <c r="E4514" s="84">
        <v>39521</v>
      </c>
      <c r="F4514" s="85">
        <v>17.920000000000002</v>
      </c>
      <c r="G4514" s="84">
        <v>214.3</v>
      </c>
      <c r="H4514" s="86">
        <f t="shared" si="280"/>
        <v>1517707.5737600003</v>
      </c>
      <c r="I4514" s="77">
        <f t="shared" si="281"/>
        <v>39521</v>
      </c>
      <c r="J4514" s="77">
        <f t="shared" si="282"/>
        <v>708216.32000000007</v>
      </c>
      <c r="K4514" s="77">
        <f t="shared" si="283"/>
        <v>0</v>
      </c>
    </row>
    <row r="4515" spans="1:11" s="77" customFormat="1">
      <c r="A4515" s="82">
        <v>2016</v>
      </c>
      <c r="B4515" s="82">
        <v>1915</v>
      </c>
      <c r="C4515" s="83" t="s">
        <v>513</v>
      </c>
      <c r="D4515" s="83" t="s">
        <v>504</v>
      </c>
      <c r="E4515" s="84">
        <v>13227</v>
      </c>
      <c r="F4515" s="85">
        <v>17.829999999999998</v>
      </c>
      <c r="G4515" s="84">
        <v>216.9</v>
      </c>
      <c r="H4515" s="86">
        <f t="shared" si="280"/>
        <v>511531.34228999994</v>
      </c>
      <c r="I4515" s="77">
        <f t="shared" si="281"/>
        <v>13227</v>
      </c>
      <c r="J4515" s="77">
        <f t="shared" si="282"/>
        <v>235837.40999999997</v>
      </c>
      <c r="K4515" s="77">
        <f t="shared" si="283"/>
        <v>0</v>
      </c>
    </row>
    <row r="4516" spans="1:11" s="77" customFormat="1">
      <c r="A4516" s="82">
        <v>2016</v>
      </c>
      <c r="B4516" s="82">
        <v>1915</v>
      </c>
      <c r="C4516" s="83" t="s">
        <v>513</v>
      </c>
      <c r="D4516" s="83" t="s">
        <v>504</v>
      </c>
      <c r="E4516" s="84">
        <v>26237</v>
      </c>
      <c r="F4516" s="85">
        <v>17.47</v>
      </c>
      <c r="G4516" s="84">
        <v>216.1</v>
      </c>
      <c r="H4516" s="86">
        <f t="shared" si="280"/>
        <v>990516.80278999987</v>
      </c>
      <c r="I4516" s="77">
        <f t="shared" si="281"/>
        <v>26237</v>
      </c>
      <c r="J4516" s="77">
        <f t="shared" si="282"/>
        <v>458360.38999999996</v>
      </c>
      <c r="K4516" s="77">
        <f t="shared" si="283"/>
        <v>0</v>
      </c>
    </row>
    <row r="4517" spans="1:11" s="77" customFormat="1">
      <c r="A4517" s="82">
        <v>2016</v>
      </c>
      <c r="B4517" s="82">
        <v>1915</v>
      </c>
      <c r="C4517" s="83" t="s">
        <v>513</v>
      </c>
      <c r="D4517" s="83" t="s">
        <v>504</v>
      </c>
      <c r="E4517" s="84">
        <v>37771</v>
      </c>
      <c r="F4517" s="85">
        <v>18.23</v>
      </c>
      <c r="G4517" s="84">
        <v>214.4</v>
      </c>
      <c r="H4517" s="86">
        <f t="shared" si="280"/>
        <v>1476284.06752</v>
      </c>
      <c r="I4517" s="77">
        <f t="shared" si="281"/>
        <v>37771</v>
      </c>
      <c r="J4517" s="77">
        <f t="shared" si="282"/>
        <v>688565.33</v>
      </c>
      <c r="K4517" s="77">
        <f t="shared" si="283"/>
        <v>0</v>
      </c>
    </row>
    <row r="4518" spans="1:11" s="77" customFormat="1">
      <c r="A4518" s="82">
        <v>2016</v>
      </c>
      <c r="B4518" s="82">
        <v>1915</v>
      </c>
      <c r="C4518" s="83" t="s">
        <v>513</v>
      </c>
      <c r="D4518" s="83" t="s">
        <v>504</v>
      </c>
      <c r="E4518" s="84">
        <v>26145</v>
      </c>
      <c r="F4518" s="85">
        <v>18.2</v>
      </c>
      <c r="G4518" s="84">
        <v>195.2</v>
      </c>
      <c r="H4518" s="86">
        <f t="shared" si="280"/>
        <v>928837.72799999989</v>
      </c>
      <c r="I4518" s="77">
        <f t="shared" si="281"/>
        <v>26145</v>
      </c>
      <c r="J4518" s="77">
        <f t="shared" si="282"/>
        <v>475839</v>
      </c>
      <c r="K4518" s="77">
        <f t="shared" si="283"/>
        <v>0</v>
      </c>
    </row>
    <row r="4519" spans="1:11" s="77" customFormat="1">
      <c r="A4519" s="82">
        <v>2016</v>
      </c>
      <c r="B4519" s="82">
        <v>2076</v>
      </c>
      <c r="C4519" s="83" t="s">
        <v>513</v>
      </c>
      <c r="D4519" s="83" t="s">
        <v>504</v>
      </c>
      <c r="E4519" s="84">
        <v>30727</v>
      </c>
      <c r="F4519" s="85">
        <v>17.86</v>
      </c>
      <c r="G4519" s="84">
        <v>180.4</v>
      </c>
      <c r="H4519" s="86">
        <f t="shared" si="280"/>
        <v>990006.73287999991</v>
      </c>
      <c r="I4519" s="77">
        <f t="shared" si="281"/>
        <v>30727</v>
      </c>
      <c r="J4519" s="77">
        <f t="shared" si="282"/>
        <v>548784.22</v>
      </c>
      <c r="K4519" s="77">
        <f t="shared" si="283"/>
        <v>0</v>
      </c>
    </row>
    <row r="4520" spans="1:11" s="77" customFormat="1">
      <c r="A4520" s="82">
        <v>2016</v>
      </c>
      <c r="B4520" s="82">
        <v>2076</v>
      </c>
      <c r="C4520" s="83" t="s">
        <v>513</v>
      </c>
      <c r="D4520" s="83" t="s">
        <v>504</v>
      </c>
      <c r="E4520" s="84">
        <v>30495</v>
      </c>
      <c r="F4520" s="85">
        <v>18.18</v>
      </c>
      <c r="G4520" s="84">
        <v>205</v>
      </c>
      <c r="H4520" s="86">
        <f t="shared" si="280"/>
        <v>1136518.155</v>
      </c>
      <c r="I4520" s="77">
        <f t="shared" si="281"/>
        <v>30495</v>
      </c>
      <c r="J4520" s="77">
        <f t="shared" si="282"/>
        <v>554399.1</v>
      </c>
      <c r="K4520" s="77">
        <f t="shared" si="283"/>
        <v>0</v>
      </c>
    </row>
    <row r="4521" spans="1:11" s="77" customFormat="1">
      <c r="A4521" s="82">
        <v>2016</v>
      </c>
      <c r="B4521" s="82">
        <v>2079</v>
      </c>
      <c r="C4521" s="83" t="s">
        <v>513</v>
      </c>
      <c r="D4521" s="83" t="s">
        <v>504</v>
      </c>
      <c r="E4521" s="84">
        <v>15054</v>
      </c>
      <c r="F4521" s="85">
        <v>17.850000000000001</v>
      </c>
      <c r="G4521" s="84">
        <v>143.69999999999999</v>
      </c>
      <c r="H4521" s="86">
        <f t="shared" si="280"/>
        <v>386141.87429999997</v>
      </c>
      <c r="I4521" s="77">
        <f t="shared" si="281"/>
        <v>15054</v>
      </c>
      <c r="J4521" s="77">
        <f t="shared" si="282"/>
        <v>268713.90000000002</v>
      </c>
      <c r="K4521" s="77">
        <f t="shared" si="283"/>
        <v>0</v>
      </c>
    </row>
    <row r="4522" spans="1:11" s="77" customFormat="1">
      <c r="A4522" s="82">
        <v>2016</v>
      </c>
      <c r="B4522" s="82">
        <v>2079</v>
      </c>
      <c r="C4522" s="83" t="s">
        <v>513</v>
      </c>
      <c r="D4522" s="83" t="s">
        <v>504</v>
      </c>
      <c r="E4522" s="84">
        <v>16293</v>
      </c>
      <c r="F4522" s="85">
        <v>18.010000000000002</v>
      </c>
      <c r="G4522" s="84">
        <v>138.6</v>
      </c>
      <c r="H4522" s="86">
        <f t="shared" si="280"/>
        <v>406703.58498000004</v>
      </c>
      <c r="I4522" s="77">
        <f t="shared" si="281"/>
        <v>16293</v>
      </c>
      <c r="J4522" s="77">
        <f t="shared" si="282"/>
        <v>293436.93000000005</v>
      </c>
      <c r="K4522" s="77">
        <f t="shared" si="283"/>
        <v>0</v>
      </c>
    </row>
    <row r="4523" spans="1:11" s="77" customFormat="1">
      <c r="A4523" s="82">
        <v>2016</v>
      </c>
      <c r="B4523" s="82">
        <v>2079</v>
      </c>
      <c r="C4523" s="83" t="s">
        <v>513</v>
      </c>
      <c r="D4523" s="83" t="s">
        <v>504</v>
      </c>
      <c r="E4523" s="84">
        <v>16424</v>
      </c>
      <c r="F4523" s="85">
        <v>18.05</v>
      </c>
      <c r="G4523" s="84">
        <v>140.4</v>
      </c>
      <c r="H4523" s="86">
        <f t="shared" si="280"/>
        <v>416220.29280000005</v>
      </c>
      <c r="I4523" s="77">
        <f t="shared" si="281"/>
        <v>16424</v>
      </c>
      <c r="J4523" s="77">
        <f t="shared" si="282"/>
        <v>296453.2</v>
      </c>
      <c r="K4523" s="77">
        <f t="shared" si="283"/>
        <v>0</v>
      </c>
    </row>
    <row r="4524" spans="1:11" s="77" customFormat="1">
      <c r="A4524" s="82">
        <v>2016</v>
      </c>
      <c r="B4524" s="82">
        <v>2079</v>
      </c>
      <c r="C4524" s="83" t="s">
        <v>513</v>
      </c>
      <c r="D4524" s="83" t="s">
        <v>504</v>
      </c>
      <c r="E4524" s="84">
        <v>44824</v>
      </c>
      <c r="F4524" s="85">
        <v>17.760000000000002</v>
      </c>
      <c r="G4524" s="84">
        <v>149.4</v>
      </c>
      <c r="H4524" s="86">
        <f t="shared" si="280"/>
        <v>1189334.9145600002</v>
      </c>
      <c r="I4524" s="77">
        <f t="shared" si="281"/>
        <v>44824</v>
      </c>
      <c r="J4524" s="77">
        <f t="shared" si="282"/>
        <v>796074.24000000011</v>
      </c>
      <c r="K4524" s="77">
        <f t="shared" si="283"/>
        <v>0</v>
      </c>
    </row>
    <row r="4525" spans="1:11" s="77" customFormat="1">
      <c r="A4525" s="82">
        <v>2016</v>
      </c>
      <c r="B4525" s="82">
        <v>2079</v>
      </c>
      <c r="C4525" s="83" t="s">
        <v>513</v>
      </c>
      <c r="D4525" s="83" t="s">
        <v>504</v>
      </c>
      <c r="E4525" s="84">
        <v>47983</v>
      </c>
      <c r="F4525" s="85">
        <v>18.03</v>
      </c>
      <c r="G4525" s="84">
        <v>147.80000000000001</v>
      </c>
      <c r="H4525" s="86">
        <f t="shared" si="280"/>
        <v>1278667.2982200002</v>
      </c>
      <c r="I4525" s="77">
        <f t="shared" si="281"/>
        <v>47983</v>
      </c>
      <c r="J4525" s="77">
        <f t="shared" si="282"/>
        <v>865133.49000000011</v>
      </c>
      <c r="K4525" s="77">
        <f t="shared" si="283"/>
        <v>0</v>
      </c>
    </row>
    <row r="4526" spans="1:11" s="77" customFormat="1">
      <c r="A4526" s="82">
        <v>2016</v>
      </c>
      <c r="B4526" s="82">
        <v>2080</v>
      </c>
      <c r="C4526" s="83" t="s">
        <v>513</v>
      </c>
      <c r="D4526" s="83" t="s">
        <v>504</v>
      </c>
      <c r="E4526" s="84">
        <v>15892</v>
      </c>
      <c r="F4526" s="85">
        <v>17.23</v>
      </c>
      <c r="G4526" s="84">
        <v>206.4</v>
      </c>
      <c r="H4526" s="86">
        <f t="shared" si="280"/>
        <v>565162.74624000001</v>
      </c>
      <c r="I4526" s="77">
        <f t="shared" si="281"/>
        <v>15892</v>
      </c>
      <c r="J4526" s="77">
        <f t="shared" si="282"/>
        <v>273819.16000000003</v>
      </c>
      <c r="K4526" s="77">
        <f t="shared" si="283"/>
        <v>0</v>
      </c>
    </row>
    <row r="4527" spans="1:11" s="77" customFormat="1">
      <c r="A4527" s="82">
        <v>2016</v>
      </c>
      <c r="B4527" s="82">
        <v>2094</v>
      </c>
      <c r="C4527" s="83" t="s">
        <v>513</v>
      </c>
      <c r="D4527" s="83" t="s">
        <v>504</v>
      </c>
      <c r="E4527" s="84">
        <v>13038</v>
      </c>
      <c r="F4527" s="85">
        <v>17.82</v>
      </c>
      <c r="G4527" s="84">
        <v>160.6</v>
      </c>
      <c r="H4527" s="86">
        <f t="shared" si="280"/>
        <v>373133.47895999998</v>
      </c>
      <c r="I4527" s="77">
        <f t="shared" si="281"/>
        <v>13038</v>
      </c>
      <c r="J4527" s="77">
        <f t="shared" si="282"/>
        <v>232337.16</v>
      </c>
      <c r="K4527" s="77">
        <f t="shared" si="283"/>
        <v>0</v>
      </c>
    </row>
    <row r="4528" spans="1:11" s="77" customFormat="1">
      <c r="A4528" s="82">
        <v>2016</v>
      </c>
      <c r="B4528" s="82">
        <v>2094</v>
      </c>
      <c r="C4528" s="83" t="s">
        <v>513</v>
      </c>
      <c r="D4528" s="83" t="s">
        <v>504</v>
      </c>
      <c r="E4528" s="84">
        <v>12960</v>
      </c>
      <c r="F4528" s="85">
        <v>17.8</v>
      </c>
      <c r="G4528" s="84">
        <v>138.69999999999999</v>
      </c>
      <c r="H4528" s="86">
        <f t="shared" si="280"/>
        <v>319964.25599999999</v>
      </c>
      <c r="I4528" s="77">
        <f t="shared" si="281"/>
        <v>12960</v>
      </c>
      <c r="J4528" s="77">
        <f t="shared" si="282"/>
        <v>230688</v>
      </c>
      <c r="K4528" s="77">
        <f t="shared" si="283"/>
        <v>0</v>
      </c>
    </row>
    <row r="4529" spans="1:11" s="77" customFormat="1">
      <c r="A4529" s="82">
        <v>2016</v>
      </c>
      <c r="B4529" s="82">
        <v>2094</v>
      </c>
      <c r="C4529" s="83" t="s">
        <v>513</v>
      </c>
      <c r="D4529" s="83" t="s">
        <v>504</v>
      </c>
      <c r="E4529" s="84">
        <v>51991</v>
      </c>
      <c r="F4529" s="85">
        <v>18.16</v>
      </c>
      <c r="G4529" s="84">
        <v>156.1</v>
      </c>
      <c r="H4529" s="86">
        <f t="shared" si="280"/>
        <v>1473828.39016</v>
      </c>
      <c r="I4529" s="77">
        <f t="shared" si="281"/>
        <v>51991</v>
      </c>
      <c r="J4529" s="77">
        <f t="shared" si="282"/>
        <v>944156.56</v>
      </c>
      <c r="K4529" s="77">
        <f t="shared" si="283"/>
        <v>0</v>
      </c>
    </row>
    <row r="4530" spans="1:11" s="77" customFormat="1">
      <c r="A4530" s="82">
        <v>2016</v>
      </c>
      <c r="B4530" s="82">
        <v>2103</v>
      </c>
      <c r="C4530" s="83" t="s">
        <v>513</v>
      </c>
      <c r="D4530" s="83" t="s">
        <v>504</v>
      </c>
      <c r="E4530" s="84">
        <v>81285</v>
      </c>
      <c r="F4530" s="85">
        <v>17.579999999999998</v>
      </c>
      <c r="G4530" s="84">
        <v>183.6</v>
      </c>
      <c r="H4530" s="86">
        <f t="shared" si="280"/>
        <v>2623626.1907999995</v>
      </c>
      <c r="I4530" s="77">
        <f t="shared" si="281"/>
        <v>81285</v>
      </c>
      <c r="J4530" s="77">
        <f t="shared" si="282"/>
        <v>1428990.2999999998</v>
      </c>
      <c r="K4530" s="77">
        <f t="shared" si="283"/>
        <v>0</v>
      </c>
    </row>
    <row r="4531" spans="1:11" s="77" customFormat="1">
      <c r="A4531" s="82">
        <v>2016</v>
      </c>
      <c r="B4531" s="82">
        <v>2103</v>
      </c>
      <c r="C4531" s="83" t="s">
        <v>513</v>
      </c>
      <c r="D4531" s="83" t="s">
        <v>504</v>
      </c>
      <c r="E4531" s="84">
        <v>351432</v>
      </c>
      <c r="F4531" s="85">
        <v>17.59</v>
      </c>
      <c r="G4531" s="84">
        <v>209.4</v>
      </c>
      <c r="H4531" s="86">
        <f t="shared" si="280"/>
        <v>12944456.514719998</v>
      </c>
      <c r="I4531" s="77">
        <f t="shared" si="281"/>
        <v>351432</v>
      </c>
      <c r="J4531" s="77">
        <f t="shared" si="282"/>
        <v>6181688.8799999999</v>
      </c>
      <c r="K4531" s="77">
        <f t="shared" si="283"/>
        <v>0</v>
      </c>
    </row>
    <row r="4532" spans="1:11" s="77" customFormat="1">
      <c r="A4532" s="82">
        <v>2016</v>
      </c>
      <c r="B4532" s="82">
        <v>2103</v>
      </c>
      <c r="C4532" s="83" t="s">
        <v>513</v>
      </c>
      <c r="D4532" s="83" t="s">
        <v>504</v>
      </c>
      <c r="E4532" s="84">
        <v>256164</v>
      </c>
      <c r="F4532" s="85">
        <v>17.59</v>
      </c>
      <c r="G4532" s="84">
        <v>206.4</v>
      </c>
      <c r="H4532" s="86">
        <f t="shared" si="280"/>
        <v>9300228.7046399992</v>
      </c>
      <c r="I4532" s="77">
        <f t="shared" si="281"/>
        <v>256164</v>
      </c>
      <c r="J4532" s="77">
        <f t="shared" si="282"/>
        <v>4505924.76</v>
      </c>
      <c r="K4532" s="77">
        <f t="shared" si="283"/>
        <v>0</v>
      </c>
    </row>
    <row r="4533" spans="1:11" s="77" customFormat="1">
      <c r="A4533" s="82">
        <v>2016</v>
      </c>
      <c r="B4533" s="82">
        <v>2103</v>
      </c>
      <c r="C4533" s="83" t="s">
        <v>513</v>
      </c>
      <c r="D4533" s="83" t="s">
        <v>504</v>
      </c>
      <c r="E4533" s="84">
        <v>31642</v>
      </c>
      <c r="F4533" s="85">
        <v>17.04</v>
      </c>
      <c r="G4533" s="84">
        <v>205.8</v>
      </c>
      <c r="H4533" s="86">
        <f t="shared" si="280"/>
        <v>1109631.78144</v>
      </c>
      <c r="I4533" s="77">
        <f t="shared" si="281"/>
        <v>31642</v>
      </c>
      <c r="J4533" s="77">
        <f t="shared" si="282"/>
        <v>539179.67999999993</v>
      </c>
      <c r="K4533" s="77">
        <f t="shared" si="283"/>
        <v>0</v>
      </c>
    </row>
    <row r="4534" spans="1:11" s="77" customFormat="1">
      <c r="A4534" s="82">
        <v>2016</v>
      </c>
      <c r="B4534" s="82">
        <v>2104</v>
      </c>
      <c r="C4534" s="83" t="s">
        <v>513</v>
      </c>
      <c r="D4534" s="83" t="s">
        <v>504</v>
      </c>
      <c r="E4534" s="84">
        <v>63697</v>
      </c>
      <c r="F4534" s="85">
        <v>16.95</v>
      </c>
      <c r="G4534" s="84">
        <v>206.1</v>
      </c>
      <c r="H4534" s="86">
        <f t="shared" si="280"/>
        <v>2225187.8131499998</v>
      </c>
      <c r="I4534" s="77">
        <f t="shared" si="281"/>
        <v>63697</v>
      </c>
      <c r="J4534" s="77">
        <f t="shared" si="282"/>
        <v>1079664.1499999999</v>
      </c>
      <c r="K4534" s="77">
        <f t="shared" si="283"/>
        <v>0</v>
      </c>
    </row>
    <row r="4535" spans="1:11" s="77" customFormat="1">
      <c r="A4535" s="82">
        <v>2016</v>
      </c>
      <c r="B4535" s="82">
        <v>2104</v>
      </c>
      <c r="C4535" s="83" t="s">
        <v>513</v>
      </c>
      <c r="D4535" s="83" t="s">
        <v>504</v>
      </c>
      <c r="E4535" s="84">
        <v>47752</v>
      </c>
      <c r="F4535" s="85">
        <v>17.670000000000002</v>
      </c>
      <c r="G4535" s="84">
        <v>207.7</v>
      </c>
      <c r="H4535" s="86">
        <f t="shared" si="280"/>
        <v>1752526.5736800001</v>
      </c>
      <c r="I4535" s="77">
        <f t="shared" si="281"/>
        <v>47752</v>
      </c>
      <c r="J4535" s="77">
        <f t="shared" si="282"/>
        <v>843777.84000000008</v>
      </c>
      <c r="K4535" s="77">
        <f t="shared" si="283"/>
        <v>0</v>
      </c>
    </row>
    <row r="4536" spans="1:11" s="77" customFormat="1">
      <c r="A4536" s="82">
        <v>2016</v>
      </c>
      <c r="B4536" s="82">
        <v>2107</v>
      </c>
      <c r="C4536" s="83" t="s">
        <v>503</v>
      </c>
      <c r="D4536" s="83" t="s">
        <v>504</v>
      </c>
      <c r="E4536" s="84">
        <v>27014</v>
      </c>
      <c r="F4536" s="85">
        <v>22.26</v>
      </c>
      <c r="G4536" s="84">
        <v>171.7</v>
      </c>
      <c r="H4536" s="86">
        <f t="shared" si="280"/>
        <v>1032486.4258799999</v>
      </c>
      <c r="I4536" s="77">
        <f t="shared" si="281"/>
        <v>27014</v>
      </c>
      <c r="J4536" s="77">
        <f t="shared" si="282"/>
        <v>601331.64</v>
      </c>
      <c r="K4536" s="77">
        <f t="shared" si="283"/>
        <v>0</v>
      </c>
    </row>
    <row r="4537" spans="1:11" s="77" customFormat="1">
      <c r="A4537" s="82">
        <v>2016</v>
      </c>
      <c r="B4537" s="82">
        <v>2107</v>
      </c>
      <c r="C4537" s="83" t="s">
        <v>503</v>
      </c>
      <c r="D4537" s="83" t="s">
        <v>504</v>
      </c>
      <c r="E4537" s="84">
        <v>30373</v>
      </c>
      <c r="F4537" s="85">
        <v>22.44</v>
      </c>
      <c r="G4537" s="84">
        <v>171</v>
      </c>
      <c r="H4537" s="86">
        <f t="shared" si="280"/>
        <v>1165484.9051999999</v>
      </c>
      <c r="I4537" s="77">
        <f t="shared" si="281"/>
        <v>30373</v>
      </c>
      <c r="J4537" s="77">
        <f t="shared" si="282"/>
        <v>681570.12</v>
      </c>
      <c r="K4537" s="77">
        <f t="shared" si="283"/>
        <v>0</v>
      </c>
    </row>
    <row r="4538" spans="1:11" s="77" customFormat="1">
      <c r="A4538" s="82">
        <v>2016</v>
      </c>
      <c r="B4538" s="82">
        <v>2107</v>
      </c>
      <c r="C4538" s="83" t="s">
        <v>513</v>
      </c>
      <c r="D4538" s="83" t="s">
        <v>504</v>
      </c>
      <c r="E4538" s="84">
        <v>31816</v>
      </c>
      <c r="F4538" s="85">
        <v>17.510000000000002</v>
      </c>
      <c r="G4538" s="84">
        <v>202.1</v>
      </c>
      <c r="H4538" s="86">
        <f t="shared" si="280"/>
        <v>1125895.38136</v>
      </c>
      <c r="I4538" s="77">
        <f t="shared" si="281"/>
        <v>31816</v>
      </c>
      <c r="J4538" s="77">
        <f t="shared" si="282"/>
        <v>557098.16</v>
      </c>
      <c r="K4538" s="77">
        <f t="shared" si="283"/>
        <v>0</v>
      </c>
    </row>
    <row r="4539" spans="1:11" s="77" customFormat="1">
      <c r="A4539" s="82">
        <v>2016</v>
      </c>
      <c r="B4539" s="82">
        <v>2107</v>
      </c>
      <c r="C4539" s="83" t="s">
        <v>513</v>
      </c>
      <c r="D4539" s="83" t="s">
        <v>504</v>
      </c>
      <c r="E4539" s="84">
        <v>111311</v>
      </c>
      <c r="F4539" s="85">
        <v>17.55</v>
      </c>
      <c r="G4539" s="84">
        <v>204.8</v>
      </c>
      <c r="H4539" s="86">
        <f t="shared" si="280"/>
        <v>4000784.4863999998</v>
      </c>
      <c r="I4539" s="77">
        <f t="shared" si="281"/>
        <v>111311</v>
      </c>
      <c r="J4539" s="77">
        <f t="shared" si="282"/>
        <v>1953508.05</v>
      </c>
      <c r="K4539" s="77">
        <f t="shared" si="283"/>
        <v>0</v>
      </c>
    </row>
    <row r="4540" spans="1:11" s="77" customFormat="1">
      <c r="A4540" s="82">
        <v>2016</v>
      </c>
      <c r="B4540" s="82">
        <v>2167</v>
      </c>
      <c r="C4540" s="83" t="s">
        <v>513</v>
      </c>
      <c r="D4540" s="83" t="s">
        <v>504</v>
      </c>
      <c r="E4540" s="84">
        <v>263278</v>
      </c>
      <c r="F4540" s="85">
        <v>17.591000000000001</v>
      </c>
      <c r="G4540" s="84">
        <v>183.2</v>
      </c>
      <c r="H4540" s="86">
        <f t="shared" si="280"/>
        <v>8484584.2819359992</v>
      </c>
      <c r="I4540" s="77">
        <f t="shared" si="281"/>
        <v>263278</v>
      </c>
      <c r="J4540" s="77">
        <f t="shared" si="282"/>
        <v>4631323.2980000004</v>
      </c>
      <c r="K4540" s="77">
        <f t="shared" si="283"/>
        <v>0</v>
      </c>
    </row>
    <row r="4541" spans="1:11" s="77" customFormat="1">
      <c r="A4541" s="82">
        <v>2016</v>
      </c>
      <c r="B4541" s="82">
        <v>2168</v>
      </c>
      <c r="C4541" s="83" t="s">
        <v>513</v>
      </c>
      <c r="D4541" s="83" t="s">
        <v>504</v>
      </c>
      <c r="E4541" s="84">
        <v>310805</v>
      </c>
      <c r="F4541" s="85">
        <v>17.565999999999999</v>
      </c>
      <c r="G4541" s="84">
        <v>182.8</v>
      </c>
      <c r="H4541" s="86">
        <f t="shared" si="280"/>
        <v>9980149.9516399987</v>
      </c>
      <c r="I4541" s="77">
        <f t="shared" si="281"/>
        <v>310805</v>
      </c>
      <c r="J4541" s="77">
        <f t="shared" si="282"/>
        <v>5459600.6299999999</v>
      </c>
      <c r="K4541" s="77">
        <f t="shared" si="283"/>
        <v>0</v>
      </c>
    </row>
    <row r="4542" spans="1:11" s="77" customFormat="1">
      <c r="A4542" s="82">
        <v>2016</v>
      </c>
      <c r="B4542" s="82">
        <v>2240</v>
      </c>
      <c r="C4542" s="83" t="s">
        <v>513</v>
      </c>
      <c r="D4542" s="83" t="s">
        <v>504</v>
      </c>
      <c r="E4542" s="84">
        <v>14607</v>
      </c>
      <c r="F4542" s="85">
        <v>17.84</v>
      </c>
      <c r="G4542" s="84">
        <v>156.5</v>
      </c>
      <c r="H4542" s="86">
        <f t="shared" si="280"/>
        <v>407821.59719999996</v>
      </c>
      <c r="I4542" s="77">
        <f t="shared" si="281"/>
        <v>14607</v>
      </c>
      <c r="J4542" s="77">
        <f t="shared" si="282"/>
        <v>260588.88</v>
      </c>
      <c r="K4542" s="77">
        <f t="shared" si="283"/>
        <v>0</v>
      </c>
    </row>
    <row r="4543" spans="1:11" s="77" customFormat="1">
      <c r="A4543" s="82">
        <v>2016</v>
      </c>
      <c r="B4543" s="82">
        <v>2240</v>
      </c>
      <c r="C4543" s="83" t="s">
        <v>513</v>
      </c>
      <c r="D4543" s="83" t="s">
        <v>504</v>
      </c>
      <c r="E4543" s="84">
        <v>14515</v>
      </c>
      <c r="F4543" s="85">
        <v>17.170000000000002</v>
      </c>
      <c r="G4543" s="84">
        <v>138.4</v>
      </c>
      <c r="H4543" s="86">
        <f t="shared" si="280"/>
        <v>344924.00920000009</v>
      </c>
      <c r="I4543" s="77">
        <f t="shared" si="281"/>
        <v>14515</v>
      </c>
      <c r="J4543" s="77">
        <f t="shared" si="282"/>
        <v>249222.55000000002</v>
      </c>
      <c r="K4543" s="77">
        <f t="shared" si="283"/>
        <v>0</v>
      </c>
    </row>
    <row r="4544" spans="1:11" s="77" customFormat="1">
      <c r="A4544" s="82">
        <v>2016</v>
      </c>
      <c r="B4544" s="82">
        <v>2277</v>
      </c>
      <c r="C4544" s="83" t="s">
        <v>513</v>
      </c>
      <c r="D4544" s="83" t="s">
        <v>504</v>
      </c>
      <c r="E4544" s="84">
        <v>14548</v>
      </c>
      <c r="F4544" s="85">
        <v>17.436</v>
      </c>
      <c r="G4544" s="84">
        <v>162.5</v>
      </c>
      <c r="H4544" s="86">
        <f t="shared" si="280"/>
        <v>412195.75800000003</v>
      </c>
      <c r="I4544" s="77">
        <f t="shared" si="281"/>
        <v>14548</v>
      </c>
      <c r="J4544" s="77">
        <f t="shared" si="282"/>
        <v>253658.92799999999</v>
      </c>
      <c r="K4544" s="77">
        <f t="shared" si="283"/>
        <v>0</v>
      </c>
    </row>
    <row r="4545" spans="1:11" s="77" customFormat="1">
      <c r="A4545" s="82">
        <v>2016</v>
      </c>
      <c r="B4545" s="82">
        <v>2291</v>
      </c>
      <c r="C4545" s="83" t="s">
        <v>513</v>
      </c>
      <c r="D4545" s="83" t="s">
        <v>504</v>
      </c>
      <c r="E4545" s="84">
        <v>79553</v>
      </c>
      <c r="F4545" s="85">
        <v>16.84</v>
      </c>
      <c r="G4545" s="84">
        <v>130.6</v>
      </c>
      <c r="H4545" s="86">
        <f t="shared" si="280"/>
        <v>1749612.31112</v>
      </c>
      <c r="I4545" s="77">
        <f t="shared" si="281"/>
        <v>79553</v>
      </c>
      <c r="J4545" s="77">
        <f t="shared" si="282"/>
        <v>1339672.52</v>
      </c>
      <c r="K4545" s="77">
        <f t="shared" si="283"/>
        <v>0</v>
      </c>
    </row>
    <row r="4546" spans="1:11" s="77" customFormat="1">
      <c r="A4546" s="82">
        <v>2016</v>
      </c>
      <c r="B4546" s="82">
        <v>2364</v>
      </c>
      <c r="C4546" s="83" t="s">
        <v>503</v>
      </c>
      <c r="D4546" s="83" t="s">
        <v>504</v>
      </c>
      <c r="E4546" s="84">
        <v>10134</v>
      </c>
      <c r="F4546" s="85">
        <v>26.2</v>
      </c>
      <c r="G4546" s="84">
        <v>396.2</v>
      </c>
      <c r="H4546" s="86">
        <f t="shared" si="280"/>
        <v>1051953.7895999998</v>
      </c>
      <c r="I4546" s="77">
        <f t="shared" si="281"/>
        <v>10134</v>
      </c>
      <c r="J4546" s="77">
        <f t="shared" si="282"/>
        <v>265510.8</v>
      </c>
      <c r="K4546" s="77">
        <f t="shared" si="283"/>
        <v>0</v>
      </c>
    </row>
    <row r="4547" spans="1:11" s="77" customFormat="1">
      <c r="A4547" s="82">
        <v>2016</v>
      </c>
      <c r="B4547" s="82">
        <v>2364</v>
      </c>
      <c r="C4547" s="83" t="s">
        <v>503</v>
      </c>
      <c r="D4547" s="83" t="s">
        <v>504</v>
      </c>
      <c r="E4547" s="84">
        <v>10148</v>
      </c>
      <c r="F4547" s="85">
        <v>25.5</v>
      </c>
      <c r="G4547" s="84">
        <v>426.9</v>
      </c>
      <c r="H4547" s="86">
        <f t="shared" si="280"/>
        <v>1104706.206</v>
      </c>
      <c r="I4547" s="77">
        <f t="shared" si="281"/>
        <v>10148</v>
      </c>
      <c r="J4547" s="77">
        <f t="shared" si="282"/>
        <v>258774</v>
      </c>
      <c r="K4547" s="77">
        <f t="shared" si="283"/>
        <v>0</v>
      </c>
    </row>
    <row r="4548" spans="1:11" s="77" customFormat="1">
      <c r="A4548" s="82">
        <v>2016</v>
      </c>
      <c r="B4548" s="82">
        <v>2442</v>
      </c>
      <c r="C4548" s="83" t="s">
        <v>513</v>
      </c>
      <c r="D4548" s="83" t="s">
        <v>504</v>
      </c>
      <c r="E4548" s="84">
        <v>497717</v>
      </c>
      <c r="F4548" s="85">
        <v>17.492999999999999</v>
      </c>
      <c r="G4548" s="84">
        <v>170.2</v>
      </c>
      <c r="H4548" s="86">
        <f t="shared" si="280"/>
        <v>14818571.044661999</v>
      </c>
      <c r="I4548" s="77">
        <f t="shared" si="281"/>
        <v>497717</v>
      </c>
      <c r="J4548" s="77">
        <f t="shared" si="282"/>
        <v>8706563.4809999987</v>
      </c>
      <c r="K4548" s="77">
        <f t="shared" si="283"/>
        <v>0</v>
      </c>
    </row>
    <row r="4549" spans="1:11" s="77" customFormat="1">
      <c r="A4549" s="82">
        <v>2016</v>
      </c>
      <c r="B4549" s="82">
        <v>2451</v>
      </c>
      <c r="C4549" s="83" t="s">
        <v>503</v>
      </c>
      <c r="D4549" s="83" t="s">
        <v>504</v>
      </c>
      <c r="E4549" s="84">
        <v>593946</v>
      </c>
      <c r="F4549" s="85">
        <v>18.98</v>
      </c>
      <c r="G4549" s="84">
        <v>148</v>
      </c>
      <c r="H4549" s="86">
        <f t="shared" si="280"/>
        <v>16684180.7184</v>
      </c>
      <c r="I4549" s="77">
        <f t="shared" si="281"/>
        <v>593946</v>
      </c>
      <c r="J4549" s="77">
        <f t="shared" si="282"/>
        <v>11273095.08</v>
      </c>
      <c r="K4549" s="77">
        <f t="shared" si="283"/>
        <v>0</v>
      </c>
    </row>
    <row r="4550" spans="1:11" s="77" customFormat="1">
      <c r="A4550" s="82">
        <v>2016</v>
      </c>
      <c r="B4550" s="82">
        <v>2535</v>
      </c>
      <c r="C4550" s="83" t="s">
        <v>503</v>
      </c>
      <c r="D4550" s="83" t="s">
        <v>504</v>
      </c>
      <c r="E4550" s="84">
        <v>10414</v>
      </c>
      <c r="F4550" s="85">
        <v>26.036000000000001</v>
      </c>
      <c r="G4550" s="84" t="s">
        <v>514</v>
      </c>
      <c r="H4550" s="86" t="str">
        <f t="shared" si="280"/>
        <v/>
      </c>
      <c r="I4550" s="77" t="str">
        <f t="shared" si="281"/>
        <v/>
      </c>
      <c r="J4550" s="77" t="str">
        <f t="shared" si="282"/>
        <v/>
      </c>
      <c r="K4550" s="77">
        <f t="shared" si="283"/>
        <v>0</v>
      </c>
    </row>
    <row r="4551" spans="1:11" s="77" customFormat="1">
      <c r="A4551" s="82">
        <v>2016</v>
      </c>
      <c r="B4551" s="82">
        <v>2535</v>
      </c>
      <c r="C4551" s="83" t="s">
        <v>503</v>
      </c>
      <c r="D4551" s="83" t="s">
        <v>504</v>
      </c>
      <c r="E4551" s="84">
        <v>12130</v>
      </c>
      <c r="F4551" s="85">
        <v>26.335999999999999</v>
      </c>
      <c r="G4551" s="84" t="s">
        <v>514</v>
      </c>
      <c r="H4551" s="86" t="str">
        <f t="shared" ref="H4551:H4614" si="284">IF(I4551="","",G4551/100*F4551*E4551)</f>
        <v/>
      </c>
      <c r="I4551" s="77" t="str">
        <f t="shared" ref="I4551:I4614" si="285">IF(OR(G4551=".",F4551=".",E4551="."),"",E4551)</f>
        <v/>
      </c>
      <c r="J4551" s="77" t="str">
        <f t="shared" ref="J4551:J4614" si="286">IF(I4551="","",F4551*I4551)</f>
        <v/>
      </c>
      <c r="K4551" s="77">
        <f t="shared" ref="K4551:K4614" si="287">IF(C4551="LIG",1,0)</f>
        <v>0</v>
      </c>
    </row>
    <row r="4552" spans="1:11" s="77" customFormat="1">
      <c r="A4552" s="82">
        <v>2016</v>
      </c>
      <c r="B4552" s="82">
        <v>2535</v>
      </c>
      <c r="C4552" s="83" t="s">
        <v>503</v>
      </c>
      <c r="D4552" s="83" t="s">
        <v>504</v>
      </c>
      <c r="E4552" s="84">
        <v>11266</v>
      </c>
      <c r="F4552" s="85">
        <v>26.225999999999999</v>
      </c>
      <c r="G4552" s="84" t="s">
        <v>514</v>
      </c>
      <c r="H4552" s="86" t="str">
        <f t="shared" si="284"/>
        <v/>
      </c>
      <c r="I4552" s="77" t="str">
        <f t="shared" si="285"/>
        <v/>
      </c>
      <c r="J4552" s="77" t="str">
        <f t="shared" si="286"/>
        <v/>
      </c>
      <c r="K4552" s="77">
        <f t="shared" si="287"/>
        <v>0</v>
      </c>
    </row>
    <row r="4553" spans="1:11" s="77" customFormat="1">
      <c r="A4553" s="82">
        <v>2016</v>
      </c>
      <c r="B4553" s="82">
        <v>2535</v>
      </c>
      <c r="C4553" s="83" t="s">
        <v>503</v>
      </c>
      <c r="D4553" s="83" t="s">
        <v>504</v>
      </c>
      <c r="E4553" s="84">
        <v>11152</v>
      </c>
      <c r="F4553" s="85">
        <v>25.803999999999998</v>
      </c>
      <c r="G4553" s="84" t="s">
        <v>514</v>
      </c>
      <c r="H4553" s="86" t="str">
        <f t="shared" si="284"/>
        <v/>
      </c>
      <c r="I4553" s="77" t="str">
        <f t="shared" si="285"/>
        <v/>
      </c>
      <c r="J4553" s="77" t="str">
        <f t="shared" si="286"/>
        <v/>
      </c>
      <c r="K4553" s="77">
        <f t="shared" si="287"/>
        <v>0</v>
      </c>
    </row>
    <row r="4554" spans="1:11" s="77" customFormat="1">
      <c r="A4554" s="82">
        <v>2016</v>
      </c>
      <c r="B4554" s="82">
        <v>2706</v>
      </c>
      <c r="C4554" s="83" t="s">
        <v>503</v>
      </c>
      <c r="D4554" s="83" t="s">
        <v>504</v>
      </c>
      <c r="E4554" s="84">
        <v>23027</v>
      </c>
      <c r="F4554" s="85">
        <v>24.012</v>
      </c>
      <c r="G4554" s="84">
        <v>286.5</v>
      </c>
      <c r="H4554" s="86">
        <f t="shared" si="284"/>
        <v>1584128.1882600002</v>
      </c>
      <c r="I4554" s="77">
        <f t="shared" si="285"/>
        <v>23027</v>
      </c>
      <c r="J4554" s="77">
        <f t="shared" si="286"/>
        <v>552924.32400000002</v>
      </c>
      <c r="K4554" s="77">
        <f t="shared" si="287"/>
        <v>0</v>
      </c>
    </row>
    <row r="4555" spans="1:11" s="77" customFormat="1">
      <c r="A4555" s="82">
        <v>2016</v>
      </c>
      <c r="B4555" s="82">
        <v>2712</v>
      </c>
      <c r="C4555" s="83" t="s">
        <v>503</v>
      </c>
      <c r="D4555" s="83" t="s">
        <v>504</v>
      </c>
      <c r="E4555" s="84">
        <v>46970</v>
      </c>
      <c r="F4555" s="85">
        <v>25.616</v>
      </c>
      <c r="G4555" s="84">
        <v>270.39999999999998</v>
      </c>
      <c r="H4555" s="86">
        <f t="shared" si="284"/>
        <v>3253408.2380799996</v>
      </c>
      <c r="I4555" s="77">
        <f t="shared" si="285"/>
        <v>46970</v>
      </c>
      <c r="J4555" s="77">
        <f t="shared" si="286"/>
        <v>1203183.52</v>
      </c>
      <c r="K4555" s="77">
        <f t="shared" si="287"/>
        <v>0</v>
      </c>
    </row>
    <row r="4556" spans="1:11" s="77" customFormat="1">
      <c r="A4556" s="82">
        <v>2016</v>
      </c>
      <c r="B4556" s="82">
        <v>2712</v>
      </c>
      <c r="C4556" s="83" t="s">
        <v>503</v>
      </c>
      <c r="D4556" s="83" t="s">
        <v>504</v>
      </c>
      <c r="E4556" s="84">
        <v>51588</v>
      </c>
      <c r="F4556" s="85">
        <v>25.274000000000001</v>
      </c>
      <c r="G4556" s="84">
        <v>290.60000000000002</v>
      </c>
      <c r="H4556" s="86">
        <f t="shared" si="284"/>
        <v>3788944.8354720003</v>
      </c>
      <c r="I4556" s="77">
        <f t="shared" si="285"/>
        <v>51588</v>
      </c>
      <c r="J4556" s="77">
        <f t="shared" si="286"/>
        <v>1303835.112</v>
      </c>
      <c r="K4556" s="77">
        <f t="shared" si="287"/>
        <v>0</v>
      </c>
    </row>
    <row r="4557" spans="1:11" s="77" customFormat="1">
      <c r="A4557" s="82">
        <v>2016</v>
      </c>
      <c r="B4557" s="82">
        <v>2712</v>
      </c>
      <c r="C4557" s="83" t="s">
        <v>503</v>
      </c>
      <c r="D4557" s="83" t="s">
        <v>504</v>
      </c>
      <c r="E4557" s="84">
        <v>35985</v>
      </c>
      <c r="F4557" s="85">
        <v>23.948</v>
      </c>
      <c r="G4557" s="84">
        <v>294.60000000000002</v>
      </c>
      <c r="H4557" s="86">
        <f t="shared" si="284"/>
        <v>2538770.8258799999</v>
      </c>
      <c r="I4557" s="77">
        <f t="shared" si="285"/>
        <v>35985</v>
      </c>
      <c r="J4557" s="77">
        <f t="shared" si="286"/>
        <v>861768.78</v>
      </c>
      <c r="K4557" s="77">
        <f t="shared" si="287"/>
        <v>0</v>
      </c>
    </row>
    <row r="4558" spans="1:11" s="77" customFormat="1">
      <c r="A4558" s="82">
        <v>2016</v>
      </c>
      <c r="B4558" s="82">
        <v>2712</v>
      </c>
      <c r="C4558" s="83" t="s">
        <v>503</v>
      </c>
      <c r="D4558" s="83" t="s">
        <v>504</v>
      </c>
      <c r="E4558" s="84">
        <v>35075</v>
      </c>
      <c r="F4558" s="85">
        <v>25.866</v>
      </c>
      <c r="G4558" s="84">
        <v>271.8</v>
      </c>
      <c r="H4558" s="86">
        <f t="shared" si="284"/>
        <v>2465905.3640999999</v>
      </c>
      <c r="I4558" s="77">
        <f t="shared" si="285"/>
        <v>35075</v>
      </c>
      <c r="J4558" s="77">
        <f t="shared" si="286"/>
        <v>907249.95</v>
      </c>
      <c r="K4558" s="77">
        <f t="shared" si="287"/>
        <v>0</v>
      </c>
    </row>
    <row r="4559" spans="1:11" s="77" customFormat="1">
      <c r="A4559" s="82">
        <v>2016</v>
      </c>
      <c r="B4559" s="82">
        <v>2712</v>
      </c>
      <c r="C4559" s="83" t="s">
        <v>503</v>
      </c>
      <c r="D4559" s="83" t="s">
        <v>504</v>
      </c>
      <c r="E4559" s="84">
        <v>46903</v>
      </c>
      <c r="F4559" s="85">
        <v>25.661999999999999</v>
      </c>
      <c r="G4559" s="84">
        <v>329.6</v>
      </c>
      <c r="H4559" s="86">
        <f t="shared" si="284"/>
        <v>3967147.2946560001</v>
      </c>
      <c r="I4559" s="77">
        <f t="shared" si="285"/>
        <v>46903</v>
      </c>
      <c r="J4559" s="77">
        <f t="shared" si="286"/>
        <v>1203624.7859999998</v>
      </c>
      <c r="K4559" s="77">
        <f t="shared" si="287"/>
        <v>0</v>
      </c>
    </row>
    <row r="4560" spans="1:11" s="77" customFormat="1">
      <c r="A4560" s="82">
        <v>2016</v>
      </c>
      <c r="B4560" s="82">
        <v>2718</v>
      </c>
      <c r="C4560" s="83" t="s">
        <v>503</v>
      </c>
      <c r="D4560" s="83" t="s">
        <v>504</v>
      </c>
      <c r="E4560" s="84">
        <v>23274</v>
      </c>
      <c r="F4560" s="85">
        <v>24.1</v>
      </c>
      <c r="G4560" s="84">
        <v>288.3</v>
      </c>
      <c r="H4560" s="86">
        <f t="shared" si="284"/>
        <v>1617084.5022</v>
      </c>
      <c r="I4560" s="77">
        <f t="shared" si="285"/>
        <v>23274</v>
      </c>
      <c r="J4560" s="77">
        <f t="shared" si="286"/>
        <v>560903.4</v>
      </c>
      <c r="K4560" s="77">
        <f t="shared" si="287"/>
        <v>0</v>
      </c>
    </row>
    <row r="4561" spans="1:11" s="77" customFormat="1">
      <c r="A4561" s="82">
        <v>2016</v>
      </c>
      <c r="B4561" s="82">
        <v>2721</v>
      </c>
      <c r="C4561" s="83" t="s">
        <v>503</v>
      </c>
      <c r="D4561" s="83" t="s">
        <v>504</v>
      </c>
      <c r="E4561" s="84">
        <v>25438</v>
      </c>
      <c r="F4561" s="85">
        <v>23.73</v>
      </c>
      <c r="G4561" s="84">
        <v>350.6</v>
      </c>
      <c r="H4561" s="86">
        <f t="shared" si="284"/>
        <v>2116374.9524400001</v>
      </c>
      <c r="I4561" s="77">
        <f t="shared" si="285"/>
        <v>25438</v>
      </c>
      <c r="J4561" s="77">
        <f t="shared" si="286"/>
        <v>603643.74</v>
      </c>
      <c r="K4561" s="77">
        <f t="shared" si="287"/>
        <v>0</v>
      </c>
    </row>
    <row r="4562" spans="1:11" s="77" customFormat="1">
      <c r="A4562" s="82">
        <v>2016</v>
      </c>
      <c r="B4562" s="82">
        <v>2721</v>
      </c>
      <c r="C4562" s="83" t="s">
        <v>503</v>
      </c>
      <c r="D4562" s="83" t="s">
        <v>504</v>
      </c>
      <c r="E4562" s="84">
        <v>25847</v>
      </c>
      <c r="F4562" s="85">
        <v>23.722000000000001</v>
      </c>
      <c r="G4562" s="84">
        <v>366.7</v>
      </c>
      <c r="H4562" s="86">
        <f t="shared" si="284"/>
        <v>2248393.6721780002</v>
      </c>
      <c r="I4562" s="77">
        <f t="shared" si="285"/>
        <v>25847</v>
      </c>
      <c r="J4562" s="77">
        <f t="shared" si="286"/>
        <v>613142.53399999999</v>
      </c>
      <c r="K4562" s="77">
        <f t="shared" si="287"/>
        <v>0</v>
      </c>
    </row>
    <row r="4563" spans="1:11" s="77" customFormat="1">
      <c r="A4563" s="82">
        <v>2016</v>
      </c>
      <c r="B4563" s="82">
        <v>2727</v>
      </c>
      <c r="C4563" s="83" t="s">
        <v>503</v>
      </c>
      <c r="D4563" s="83" t="s">
        <v>504</v>
      </c>
      <c r="E4563" s="84">
        <v>96333</v>
      </c>
      <c r="F4563" s="85">
        <v>26.2</v>
      </c>
      <c r="G4563" s="84">
        <v>321.2</v>
      </c>
      <c r="H4563" s="86">
        <f t="shared" si="284"/>
        <v>8106845.8151999991</v>
      </c>
      <c r="I4563" s="77">
        <f t="shared" si="285"/>
        <v>96333</v>
      </c>
      <c r="J4563" s="77">
        <f t="shared" si="286"/>
        <v>2523924.6</v>
      </c>
      <c r="K4563" s="77">
        <f t="shared" si="287"/>
        <v>0</v>
      </c>
    </row>
    <row r="4564" spans="1:11" s="77" customFormat="1">
      <c r="A4564" s="82">
        <v>2016</v>
      </c>
      <c r="B4564" s="82">
        <v>2727</v>
      </c>
      <c r="C4564" s="83" t="s">
        <v>503</v>
      </c>
      <c r="D4564" s="83" t="s">
        <v>504</v>
      </c>
      <c r="E4564" s="84">
        <v>11370</v>
      </c>
      <c r="F4564" s="85">
        <v>23.885999999999999</v>
      </c>
      <c r="G4564" s="84">
        <v>327</v>
      </c>
      <c r="H4564" s="86">
        <f t="shared" si="284"/>
        <v>888079.09140000003</v>
      </c>
      <c r="I4564" s="77">
        <f t="shared" si="285"/>
        <v>11370</v>
      </c>
      <c r="J4564" s="77">
        <f t="shared" si="286"/>
        <v>271583.82</v>
      </c>
      <c r="K4564" s="77">
        <f t="shared" si="287"/>
        <v>0</v>
      </c>
    </row>
    <row r="4565" spans="1:11" s="77" customFormat="1">
      <c r="A4565" s="82">
        <v>2016</v>
      </c>
      <c r="B4565" s="82">
        <v>2727</v>
      </c>
      <c r="C4565" s="83" t="s">
        <v>503</v>
      </c>
      <c r="D4565" s="83" t="s">
        <v>504</v>
      </c>
      <c r="E4565" s="84">
        <v>34540</v>
      </c>
      <c r="F4565" s="85">
        <v>24.085999999999999</v>
      </c>
      <c r="G4565" s="84">
        <v>276.7</v>
      </c>
      <c r="H4565" s="86">
        <f t="shared" si="284"/>
        <v>2301951.5274799997</v>
      </c>
      <c r="I4565" s="77">
        <f t="shared" si="285"/>
        <v>34540</v>
      </c>
      <c r="J4565" s="77">
        <f t="shared" si="286"/>
        <v>831930.44</v>
      </c>
      <c r="K4565" s="77">
        <f t="shared" si="287"/>
        <v>0</v>
      </c>
    </row>
    <row r="4566" spans="1:11" s="77" customFormat="1">
      <c r="A4566" s="82">
        <v>2016</v>
      </c>
      <c r="B4566" s="82">
        <v>2727</v>
      </c>
      <c r="C4566" s="83" t="s">
        <v>503</v>
      </c>
      <c r="D4566" s="83" t="s">
        <v>504</v>
      </c>
      <c r="E4566" s="84">
        <v>24127</v>
      </c>
      <c r="F4566" s="85">
        <v>24.082000000000001</v>
      </c>
      <c r="G4566" s="84">
        <v>272</v>
      </c>
      <c r="H4566" s="86">
        <f t="shared" si="284"/>
        <v>1580391.8460800003</v>
      </c>
      <c r="I4566" s="77">
        <f t="shared" si="285"/>
        <v>24127</v>
      </c>
      <c r="J4566" s="77">
        <f t="shared" si="286"/>
        <v>581026.41399999999</v>
      </c>
      <c r="K4566" s="77">
        <f t="shared" si="287"/>
        <v>0</v>
      </c>
    </row>
    <row r="4567" spans="1:11" s="77" customFormat="1">
      <c r="A4567" s="82">
        <v>2016</v>
      </c>
      <c r="B4567" s="82">
        <v>2727</v>
      </c>
      <c r="C4567" s="83" t="s">
        <v>503</v>
      </c>
      <c r="D4567" s="83" t="s">
        <v>504</v>
      </c>
      <c r="E4567" s="84">
        <v>12008</v>
      </c>
      <c r="F4567" s="85">
        <v>26.033999999999999</v>
      </c>
      <c r="G4567" s="84">
        <v>260.2</v>
      </c>
      <c r="H4567" s="86">
        <f t="shared" si="284"/>
        <v>813427.53974399995</v>
      </c>
      <c r="I4567" s="77">
        <f t="shared" si="285"/>
        <v>12008</v>
      </c>
      <c r="J4567" s="77">
        <f t="shared" si="286"/>
        <v>312616.272</v>
      </c>
      <c r="K4567" s="77">
        <f t="shared" si="287"/>
        <v>0</v>
      </c>
    </row>
    <row r="4568" spans="1:11" s="77" customFormat="1">
      <c r="A4568" s="82">
        <v>2016</v>
      </c>
      <c r="B4568" s="82">
        <v>2727</v>
      </c>
      <c r="C4568" s="83" t="s">
        <v>503</v>
      </c>
      <c r="D4568" s="83" t="s">
        <v>504</v>
      </c>
      <c r="E4568" s="84">
        <v>12183</v>
      </c>
      <c r="F4568" s="85">
        <v>24.844000000000001</v>
      </c>
      <c r="G4568" s="84">
        <v>444.7</v>
      </c>
      <c r="H4568" s="86">
        <f t="shared" si="284"/>
        <v>1345993.288044</v>
      </c>
      <c r="I4568" s="77">
        <f t="shared" si="285"/>
        <v>12183</v>
      </c>
      <c r="J4568" s="77">
        <f t="shared" si="286"/>
        <v>302674.45199999999</v>
      </c>
      <c r="K4568" s="77">
        <f t="shared" si="287"/>
        <v>0</v>
      </c>
    </row>
    <row r="4569" spans="1:11" s="77" customFormat="1">
      <c r="A4569" s="82">
        <v>2016</v>
      </c>
      <c r="B4569" s="82">
        <v>2817</v>
      </c>
      <c r="C4569" s="83" t="s">
        <v>512</v>
      </c>
      <c r="D4569" s="83" t="s">
        <v>504</v>
      </c>
      <c r="E4569" s="84">
        <v>260623</v>
      </c>
      <c r="F4569" s="85">
        <v>13.298</v>
      </c>
      <c r="G4569" s="84">
        <v>143.6</v>
      </c>
      <c r="H4569" s="86">
        <f t="shared" si="284"/>
        <v>4976838.0431439998</v>
      </c>
      <c r="I4569" s="77">
        <f t="shared" si="285"/>
        <v>260623</v>
      </c>
      <c r="J4569" s="77">
        <f t="shared" si="286"/>
        <v>3465764.6540000001</v>
      </c>
      <c r="K4569" s="77">
        <f t="shared" si="287"/>
        <v>1</v>
      </c>
    </row>
    <row r="4570" spans="1:11" s="77" customFormat="1">
      <c r="A4570" s="82">
        <v>2016</v>
      </c>
      <c r="B4570" s="82">
        <v>2817</v>
      </c>
      <c r="C4570" s="83" t="s">
        <v>513</v>
      </c>
      <c r="D4570" s="83" t="s">
        <v>504</v>
      </c>
      <c r="E4570" s="84">
        <v>64060</v>
      </c>
      <c r="F4570" s="85">
        <v>16.114000000000001</v>
      </c>
      <c r="G4570" s="84">
        <v>192.2</v>
      </c>
      <c r="H4570" s="86">
        <f t="shared" si="284"/>
        <v>1984009.17848</v>
      </c>
      <c r="I4570" s="77">
        <f t="shared" si="285"/>
        <v>64060</v>
      </c>
      <c r="J4570" s="77">
        <f t="shared" si="286"/>
        <v>1032262.8400000001</v>
      </c>
      <c r="K4570" s="77">
        <f t="shared" si="287"/>
        <v>0</v>
      </c>
    </row>
    <row r="4571" spans="1:11" s="77" customFormat="1">
      <c r="A4571" s="82">
        <v>2016</v>
      </c>
      <c r="B4571" s="82">
        <v>2823</v>
      </c>
      <c r="C4571" s="83" t="s">
        <v>512</v>
      </c>
      <c r="D4571" s="83" t="s">
        <v>504</v>
      </c>
      <c r="E4571" s="84">
        <v>165639</v>
      </c>
      <c r="F4571" s="85">
        <v>13.074</v>
      </c>
      <c r="G4571" s="84">
        <v>134.5</v>
      </c>
      <c r="H4571" s="86">
        <f t="shared" si="284"/>
        <v>2912683.9646700001</v>
      </c>
      <c r="I4571" s="77">
        <f t="shared" si="285"/>
        <v>165639</v>
      </c>
      <c r="J4571" s="77">
        <f t="shared" si="286"/>
        <v>2165564.2859999998</v>
      </c>
      <c r="K4571" s="77">
        <f t="shared" si="287"/>
        <v>1</v>
      </c>
    </row>
    <row r="4572" spans="1:11" s="77" customFormat="1">
      <c r="A4572" s="82">
        <v>2016</v>
      </c>
      <c r="B4572" s="82">
        <v>2823</v>
      </c>
      <c r="C4572" s="83" t="s">
        <v>512</v>
      </c>
      <c r="D4572" s="83" t="s">
        <v>504</v>
      </c>
      <c r="E4572" s="84">
        <v>233169</v>
      </c>
      <c r="F4572" s="85">
        <v>12.885999999999999</v>
      </c>
      <c r="G4572" s="84">
        <v>147.30000000000001</v>
      </c>
      <c r="H4572" s="86">
        <f t="shared" si="284"/>
        <v>4425798.9761819998</v>
      </c>
      <c r="I4572" s="77">
        <f t="shared" si="285"/>
        <v>233169</v>
      </c>
      <c r="J4572" s="77">
        <f t="shared" si="286"/>
        <v>3004615.7339999997</v>
      </c>
      <c r="K4572" s="77">
        <f t="shared" si="287"/>
        <v>1</v>
      </c>
    </row>
    <row r="4573" spans="1:11" s="77" customFormat="1">
      <c r="A4573" s="82">
        <v>2016</v>
      </c>
      <c r="B4573" s="82">
        <v>2828</v>
      </c>
      <c r="C4573" s="83" t="s">
        <v>503</v>
      </c>
      <c r="D4573" s="83" t="s">
        <v>504</v>
      </c>
      <c r="E4573" s="84">
        <v>20476</v>
      </c>
      <c r="F4573" s="85">
        <v>23.952000000000002</v>
      </c>
      <c r="G4573" s="84" t="s">
        <v>514</v>
      </c>
      <c r="H4573" s="86" t="str">
        <f t="shared" si="284"/>
        <v/>
      </c>
      <c r="I4573" s="77" t="str">
        <f t="shared" si="285"/>
        <v/>
      </c>
      <c r="J4573" s="77" t="str">
        <f t="shared" si="286"/>
        <v/>
      </c>
      <c r="K4573" s="77">
        <f t="shared" si="287"/>
        <v>0</v>
      </c>
    </row>
    <row r="4574" spans="1:11" s="77" customFormat="1">
      <c r="A4574" s="82">
        <v>2016</v>
      </c>
      <c r="B4574" s="82">
        <v>2828</v>
      </c>
      <c r="C4574" s="83" t="s">
        <v>503</v>
      </c>
      <c r="D4574" s="83" t="s">
        <v>504</v>
      </c>
      <c r="E4574" s="84">
        <v>21064</v>
      </c>
      <c r="F4574" s="85">
        <v>25.372</v>
      </c>
      <c r="G4574" s="84" t="s">
        <v>514</v>
      </c>
      <c r="H4574" s="86" t="str">
        <f t="shared" si="284"/>
        <v/>
      </c>
      <c r="I4574" s="77" t="str">
        <f t="shared" si="285"/>
        <v/>
      </c>
      <c r="J4574" s="77" t="str">
        <f t="shared" si="286"/>
        <v/>
      </c>
      <c r="K4574" s="77">
        <f t="shared" si="287"/>
        <v>0</v>
      </c>
    </row>
    <row r="4575" spans="1:11" s="77" customFormat="1">
      <c r="A4575" s="82">
        <v>2016</v>
      </c>
      <c r="B4575" s="82">
        <v>2828</v>
      </c>
      <c r="C4575" s="83" t="s">
        <v>503</v>
      </c>
      <c r="D4575" s="83" t="s">
        <v>504</v>
      </c>
      <c r="E4575" s="84">
        <v>25550</v>
      </c>
      <c r="F4575" s="85">
        <v>25.29</v>
      </c>
      <c r="G4575" s="84" t="s">
        <v>514</v>
      </c>
      <c r="H4575" s="86" t="str">
        <f t="shared" si="284"/>
        <v/>
      </c>
      <c r="I4575" s="77" t="str">
        <f t="shared" si="285"/>
        <v/>
      </c>
      <c r="J4575" s="77" t="str">
        <f t="shared" si="286"/>
        <v/>
      </c>
      <c r="K4575" s="77">
        <f t="shared" si="287"/>
        <v>0</v>
      </c>
    </row>
    <row r="4576" spans="1:11" s="77" customFormat="1">
      <c r="A4576" s="82">
        <v>2016</v>
      </c>
      <c r="B4576" s="82">
        <v>2828</v>
      </c>
      <c r="C4576" s="83" t="s">
        <v>503</v>
      </c>
      <c r="D4576" s="83" t="s">
        <v>504</v>
      </c>
      <c r="E4576" s="84">
        <v>15745</v>
      </c>
      <c r="F4576" s="85">
        <v>24.222000000000001</v>
      </c>
      <c r="G4576" s="84" t="s">
        <v>514</v>
      </c>
      <c r="H4576" s="86" t="str">
        <f t="shared" si="284"/>
        <v/>
      </c>
      <c r="I4576" s="77" t="str">
        <f t="shared" si="285"/>
        <v/>
      </c>
      <c r="J4576" s="77" t="str">
        <f t="shared" si="286"/>
        <v/>
      </c>
      <c r="K4576" s="77">
        <f t="shared" si="287"/>
        <v>0</v>
      </c>
    </row>
    <row r="4577" spans="1:11" s="77" customFormat="1">
      <c r="A4577" s="82">
        <v>2016</v>
      </c>
      <c r="B4577" s="82">
        <v>2828</v>
      </c>
      <c r="C4577" s="83" t="s">
        <v>503</v>
      </c>
      <c r="D4577" s="83" t="s">
        <v>504</v>
      </c>
      <c r="E4577" s="84">
        <v>14758</v>
      </c>
      <c r="F4577" s="85">
        <v>24.425999999999998</v>
      </c>
      <c r="G4577" s="84" t="s">
        <v>514</v>
      </c>
      <c r="H4577" s="86" t="str">
        <f t="shared" si="284"/>
        <v/>
      </c>
      <c r="I4577" s="77" t="str">
        <f t="shared" si="285"/>
        <v/>
      </c>
      <c r="J4577" s="77" t="str">
        <f t="shared" si="286"/>
        <v/>
      </c>
      <c r="K4577" s="77">
        <f t="shared" si="287"/>
        <v>0</v>
      </c>
    </row>
    <row r="4578" spans="1:11" s="77" customFormat="1">
      <c r="A4578" s="82">
        <v>2016</v>
      </c>
      <c r="B4578" s="82">
        <v>2828</v>
      </c>
      <c r="C4578" s="83" t="s">
        <v>503</v>
      </c>
      <c r="D4578" s="83" t="s">
        <v>504</v>
      </c>
      <c r="E4578" s="84">
        <v>33382</v>
      </c>
      <c r="F4578" s="85">
        <v>25.204000000000001</v>
      </c>
      <c r="G4578" s="84" t="s">
        <v>514</v>
      </c>
      <c r="H4578" s="86" t="str">
        <f t="shared" si="284"/>
        <v/>
      </c>
      <c r="I4578" s="77" t="str">
        <f t="shared" si="285"/>
        <v/>
      </c>
      <c r="J4578" s="77" t="str">
        <f t="shared" si="286"/>
        <v/>
      </c>
      <c r="K4578" s="77">
        <f t="shared" si="287"/>
        <v>0</v>
      </c>
    </row>
    <row r="4579" spans="1:11" s="77" customFormat="1">
      <c r="A4579" s="82">
        <v>2016</v>
      </c>
      <c r="B4579" s="82">
        <v>2828</v>
      </c>
      <c r="C4579" s="83" t="s">
        <v>503</v>
      </c>
      <c r="D4579" s="83" t="s">
        <v>504</v>
      </c>
      <c r="E4579" s="84">
        <v>79680</v>
      </c>
      <c r="F4579" s="85">
        <v>26.126000000000001</v>
      </c>
      <c r="G4579" s="84" t="s">
        <v>514</v>
      </c>
      <c r="H4579" s="86" t="str">
        <f t="shared" si="284"/>
        <v/>
      </c>
      <c r="I4579" s="77" t="str">
        <f t="shared" si="285"/>
        <v/>
      </c>
      <c r="J4579" s="77" t="str">
        <f t="shared" si="286"/>
        <v/>
      </c>
      <c r="K4579" s="77">
        <f t="shared" si="287"/>
        <v>0</v>
      </c>
    </row>
    <row r="4580" spans="1:11" s="77" customFormat="1">
      <c r="A4580" s="82">
        <v>2016</v>
      </c>
      <c r="B4580" s="82">
        <v>2828</v>
      </c>
      <c r="C4580" s="83" t="s">
        <v>503</v>
      </c>
      <c r="D4580" s="83" t="s">
        <v>504</v>
      </c>
      <c r="E4580" s="84">
        <v>1642</v>
      </c>
      <c r="F4580" s="85">
        <v>25.373999999999999</v>
      </c>
      <c r="G4580" s="84" t="s">
        <v>514</v>
      </c>
      <c r="H4580" s="86" t="str">
        <f t="shared" si="284"/>
        <v/>
      </c>
      <c r="I4580" s="77" t="str">
        <f t="shared" si="285"/>
        <v/>
      </c>
      <c r="J4580" s="77" t="str">
        <f t="shared" si="286"/>
        <v/>
      </c>
      <c r="K4580" s="77">
        <f t="shared" si="287"/>
        <v>0</v>
      </c>
    </row>
    <row r="4581" spans="1:11" s="77" customFormat="1">
      <c r="A4581" s="82">
        <v>2016</v>
      </c>
      <c r="B4581" s="82">
        <v>2828</v>
      </c>
      <c r="C4581" s="83" t="s">
        <v>503</v>
      </c>
      <c r="D4581" s="83" t="s">
        <v>504</v>
      </c>
      <c r="E4581" s="84">
        <v>1642</v>
      </c>
      <c r="F4581" s="85">
        <v>25.373999999999999</v>
      </c>
      <c r="G4581" s="84" t="s">
        <v>514</v>
      </c>
      <c r="H4581" s="86" t="str">
        <f t="shared" si="284"/>
        <v/>
      </c>
      <c r="I4581" s="77" t="str">
        <f t="shared" si="285"/>
        <v/>
      </c>
      <c r="J4581" s="77" t="str">
        <f t="shared" si="286"/>
        <v/>
      </c>
      <c r="K4581" s="77">
        <f t="shared" si="287"/>
        <v>0</v>
      </c>
    </row>
    <row r="4582" spans="1:11" s="77" customFormat="1">
      <c r="A4582" s="82">
        <v>2016</v>
      </c>
      <c r="B4582" s="82">
        <v>2828</v>
      </c>
      <c r="C4582" s="83" t="s">
        <v>503</v>
      </c>
      <c r="D4582" s="83" t="s">
        <v>504</v>
      </c>
      <c r="E4582" s="84">
        <v>33172</v>
      </c>
      <c r="F4582" s="85">
        <v>25.204000000000001</v>
      </c>
      <c r="G4582" s="84" t="s">
        <v>514</v>
      </c>
      <c r="H4582" s="86" t="str">
        <f t="shared" si="284"/>
        <v/>
      </c>
      <c r="I4582" s="77" t="str">
        <f t="shared" si="285"/>
        <v/>
      </c>
      <c r="J4582" s="77" t="str">
        <f t="shared" si="286"/>
        <v/>
      </c>
      <c r="K4582" s="77">
        <f t="shared" si="287"/>
        <v>0</v>
      </c>
    </row>
    <row r="4583" spans="1:11" s="77" customFormat="1">
      <c r="A4583" s="82">
        <v>2016</v>
      </c>
      <c r="B4583" s="82">
        <v>2828</v>
      </c>
      <c r="C4583" s="83" t="s">
        <v>503</v>
      </c>
      <c r="D4583" s="83" t="s">
        <v>504</v>
      </c>
      <c r="E4583" s="84">
        <v>16670</v>
      </c>
      <c r="F4583" s="85">
        <v>25.271999999999998</v>
      </c>
      <c r="G4583" s="84" t="s">
        <v>514</v>
      </c>
      <c r="H4583" s="86" t="str">
        <f t="shared" si="284"/>
        <v/>
      </c>
      <c r="I4583" s="77" t="str">
        <f t="shared" si="285"/>
        <v/>
      </c>
      <c r="J4583" s="77" t="str">
        <f t="shared" si="286"/>
        <v/>
      </c>
      <c r="K4583" s="77">
        <f t="shared" si="287"/>
        <v>0</v>
      </c>
    </row>
    <row r="4584" spans="1:11" s="77" customFormat="1">
      <c r="A4584" s="82">
        <v>2016</v>
      </c>
      <c r="B4584" s="82">
        <v>2828</v>
      </c>
      <c r="C4584" s="83" t="s">
        <v>503</v>
      </c>
      <c r="D4584" s="83" t="s">
        <v>504</v>
      </c>
      <c r="E4584" s="84">
        <v>25250</v>
      </c>
      <c r="F4584" s="85">
        <v>25.094000000000001</v>
      </c>
      <c r="G4584" s="84" t="s">
        <v>514</v>
      </c>
      <c r="H4584" s="86" t="str">
        <f t="shared" si="284"/>
        <v/>
      </c>
      <c r="I4584" s="77" t="str">
        <f t="shared" si="285"/>
        <v/>
      </c>
      <c r="J4584" s="77" t="str">
        <f t="shared" si="286"/>
        <v/>
      </c>
      <c r="K4584" s="77">
        <f t="shared" si="287"/>
        <v>0</v>
      </c>
    </row>
    <row r="4585" spans="1:11" s="77" customFormat="1">
      <c r="A4585" s="82">
        <v>2016</v>
      </c>
      <c r="B4585" s="82">
        <v>2832</v>
      </c>
      <c r="C4585" s="83" t="s">
        <v>503</v>
      </c>
      <c r="D4585" s="83" t="s">
        <v>504</v>
      </c>
      <c r="E4585" s="84">
        <v>22604</v>
      </c>
      <c r="F4585" s="85">
        <v>26.135999999999999</v>
      </c>
      <c r="G4585" s="84" t="s">
        <v>514</v>
      </c>
      <c r="H4585" s="86" t="str">
        <f t="shared" si="284"/>
        <v/>
      </c>
      <c r="I4585" s="77" t="str">
        <f t="shared" si="285"/>
        <v/>
      </c>
      <c r="J4585" s="77" t="str">
        <f t="shared" si="286"/>
        <v/>
      </c>
      <c r="K4585" s="77">
        <f t="shared" si="287"/>
        <v>0</v>
      </c>
    </row>
    <row r="4586" spans="1:11" s="77" customFormat="1">
      <c r="A4586" s="82">
        <v>2016</v>
      </c>
      <c r="B4586" s="82">
        <v>2832</v>
      </c>
      <c r="C4586" s="83" t="s">
        <v>503</v>
      </c>
      <c r="D4586" s="83" t="s">
        <v>504</v>
      </c>
      <c r="E4586" s="84">
        <v>17736</v>
      </c>
      <c r="F4586" s="85">
        <v>25.207999999999998</v>
      </c>
      <c r="G4586" s="84" t="s">
        <v>514</v>
      </c>
      <c r="H4586" s="86" t="str">
        <f t="shared" si="284"/>
        <v/>
      </c>
      <c r="I4586" s="77" t="str">
        <f t="shared" si="285"/>
        <v/>
      </c>
      <c r="J4586" s="77" t="str">
        <f t="shared" si="286"/>
        <v/>
      </c>
      <c r="K4586" s="77">
        <f t="shared" si="287"/>
        <v>0</v>
      </c>
    </row>
    <row r="4587" spans="1:11" s="77" customFormat="1">
      <c r="A4587" s="82">
        <v>2016</v>
      </c>
      <c r="B4587" s="82">
        <v>2832</v>
      </c>
      <c r="C4587" s="83" t="s">
        <v>503</v>
      </c>
      <c r="D4587" s="83" t="s">
        <v>504</v>
      </c>
      <c r="E4587" s="84">
        <v>25840</v>
      </c>
      <c r="F4587" s="85">
        <v>25.222000000000001</v>
      </c>
      <c r="G4587" s="84" t="s">
        <v>514</v>
      </c>
      <c r="H4587" s="86" t="str">
        <f t="shared" si="284"/>
        <v/>
      </c>
      <c r="I4587" s="77" t="str">
        <f t="shared" si="285"/>
        <v/>
      </c>
      <c r="J4587" s="77" t="str">
        <f t="shared" si="286"/>
        <v/>
      </c>
      <c r="K4587" s="77">
        <f t="shared" si="287"/>
        <v>0</v>
      </c>
    </row>
    <row r="4588" spans="1:11" s="77" customFormat="1">
      <c r="A4588" s="82">
        <v>2016</v>
      </c>
      <c r="B4588" s="82">
        <v>2832</v>
      </c>
      <c r="C4588" s="83" t="s">
        <v>503</v>
      </c>
      <c r="D4588" s="83" t="s">
        <v>504</v>
      </c>
      <c r="E4588" s="84">
        <v>26442</v>
      </c>
      <c r="F4588" s="85">
        <v>25.26</v>
      </c>
      <c r="G4588" s="84" t="s">
        <v>514</v>
      </c>
      <c r="H4588" s="86" t="str">
        <f t="shared" si="284"/>
        <v/>
      </c>
      <c r="I4588" s="77" t="str">
        <f t="shared" si="285"/>
        <v/>
      </c>
      <c r="J4588" s="77" t="str">
        <f t="shared" si="286"/>
        <v/>
      </c>
      <c r="K4588" s="77">
        <f t="shared" si="287"/>
        <v>0</v>
      </c>
    </row>
    <row r="4589" spans="1:11" s="77" customFormat="1">
      <c r="A4589" s="82">
        <v>2016</v>
      </c>
      <c r="B4589" s="82">
        <v>2832</v>
      </c>
      <c r="C4589" s="83" t="s">
        <v>503</v>
      </c>
      <c r="D4589" s="83" t="s">
        <v>504</v>
      </c>
      <c r="E4589" s="84">
        <v>92461</v>
      </c>
      <c r="F4589" s="85">
        <v>25.542000000000002</v>
      </c>
      <c r="G4589" s="84" t="s">
        <v>514</v>
      </c>
      <c r="H4589" s="86" t="str">
        <f t="shared" si="284"/>
        <v/>
      </c>
      <c r="I4589" s="77" t="str">
        <f t="shared" si="285"/>
        <v/>
      </c>
      <c r="J4589" s="77" t="str">
        <f t="shared" si="286"/>
        <v/>
      </c>
      <c r="K4589" s="77">
        <f t="shared" si="287"/>
        <v>0</v>
      </c>
    </row>
    <row r="4590" spans="1:11" s="77" customFormat="1">
      <c r="A4590" s="82">
        <v>2016</v>
      </c>
      <c r="B4590" s="82">
        <v>2832</v>
      </c>
      <c r="C4590" s="83" t="s">
        <v>503</v>
      </c>
      <c r="D4590" s="83" t="s">
        <v>504</v>
      </c>
      <c r="E4590" s="84">
        <v>70006</v>
      </c>
      <c r="F4590" s="85">
        <v>22.17</v>
      </c>
      <c r="G4590" s="84" t="s">
        <v>514</v>
      </c>
      <c r="H4590" s="86" t="str">
        <f t="shared" si="284"/>
        <v/>
      </c>
      <c r="I4590" s="77" t="str">
        <f t="shared" si="285"/>
        <v/>
      </c>
      <c r="J4590" s="77" t="str">
        <f t="shared" si="286"/>
        <v/>
      </c>
      <c r="K4590" s="77">
        <f t="shared" si="287"/>
        <v>0</v>
      </c>
    </row>
    <row r="4591" spans="1:11" s="77" customFormat="1">
      <c r="A4591" s="82">
        <v>2016</v>
      </c>
      <c r="B4591" s="82">
        <v>2836</v>
      </c>
      <c r="C4591" s="83" t="s">
        <v>503</v>
      </c>
      <c r="D4591" s="83" t="s">
        <v>504</v>
      </c>
      <c r="E4591" s="84">
        <v>10977</v>
      </c>
      <c r="F4591" s="85">
        <v>22.75</v>
      </c>
      <c r="G4591" s="84" t="s">
        <v>514</v>
      </c>
      <c r="H4591" s="86" t="str">
        <f t="shared" si="284"/>
        <v/>
      </c>
      <c r="I4591" s="77" t="str">
        <f t="shared" si="285"/>
        <v/>
      </c>
      <c r="J4591" s="77" t="str">
        <f t="shared" si="286"/>
        <v/>
      </c>
      <c r="K4591" s="77">
        <f t="shared" si="287"/>
        <v>0</v>
      </c>
    </row>
    <row r="4592" spans="1:11" s="77" customFormat="1">
      <c r="A4592" s="82">
        <v>2016</v>
      </c>
      <c r="B4592" s="82">
        <v>2836</v>
      </c>
      <c r="C4592" s="83" t="s">
        <v>503</v>
      </c>
      <c r="D4592" s="83" t="s">
        <v>504</v>
      </c>
      <c r="E4592" s="84">
        <v>49836</v>
      </c>
      <c r="F4592" s="85">
        <v>22.89</v>
      </c>
      <c r="G4592" s="84" t="s">
        <v>514</v>
      </c>
      <c r="H4592" s="86" t="str">
        <f t="shared" si="284"/>
        <v/>
      </c>
      <c r="I4592" s="77" t="str">
        <f t="shared" si="285"/>
        <v/>
      </c>
      <c r="J4592" s="77" t="str">
        <f t="shared" si="286"/>
        <v/>
      </c>
      <c r="K4592" s="77">
        <f t="shared" si="287"/>
        <v>0</v>
      </c>
    </row>
    <row r="4593" spans="1:11" s="77" customFormat="1">
      <c r="A4593" s="82">
        <v>2016</v>
      </c>
      <c r="B4593" s="82">
        <v>2840</v>
      </c>
      <c r="C4593" s="83" t="s">
        <v>503</v>
      </c>
      <c r="D4593" s="83" t="s">
        <v>504</v>
      </c>
      <c r="E4593" s="84">
        <v>75050</v>
      </c>
      <c r="F4593" s="85">
        <v>23.192</v>
      </c>
      <c r="G4593" s="84" t="s">
        <v>514</v>
      </c>
      <c r="H4593" s="86" t="str">
        <f t="shared" si="284"/>
        <v/>
      </c>
      <c r="I4593" s="77" t="str">
        <f t="shared" si="285"/>
        <v/>
      </c>
      <c r="J4593" s="77" t="str">
        <f t="shared" si="286"/>
        <v/>
      </c>
      <c r="K4593" s="77">
        <f t="shared" si="287"/>
        <v>0</v>
      </c>
    </row>
    <row r="4594" spans="1:11" s="77" customFormat="1">
      <c r="A4594" s="82">
        <v>2016</v>
      </c>
      <c r="B4594" s="82">
        <v>2840</v>
      </c>
      <c r="C4594" s="83" t="s">
        <v>503</v>
      </c>
      <c r="D4594" s="83" t="s">
        <v>504</v>
      </c>
      <c r="E4594" s="84">
        <v>59583</v>
      </c>
      <c r="F4594" s="85">
        <v>23.486000000000001</v>
      </c>
      <c r="G4594" s="84" t="s">
        <v>514</v>
      </c>
      <c r="H4594" s="86" t="str">
        <f t="shared" si="284"/>
        <v/>
      </c>
      <c r="I4594" s="77" t="str">
        <f t="shared" si="285"/>
        <v/>
      </c>
      <c r="J4594" s="77" t="str">
        <f t="shared" si="286"/>
        <v/>
      </c>
      <c r="K4594" s="77">
        <f t="shared" si="287"/>
        <v>0</v>
      </c>
    </row>
    <row r="4595" spans="1:11" s="77" customFormat="1">
      <c r="A4595" s="82">
        <v>2016</v>
      </c>
      <c r="B4595" s="82">
        <v>2840</v>
      </c>
      <c r="C4595" s="83" t="s">
        <v>503</v>
      </c>
      <c r="D4595" s="83" t="s">
        <v>504</v>
      </c>
      <c r="E4595" s="84">
        <v>32986</v>
      </c>
      <c r="F4595" s="85">
        <v>24.001999999999999</v>
      </c>
      <c r="G4595" s="84" t="s">
        <v>514</v>
      </c>
      <c r="H4595" s="86" t="str">
        <f t="shared" si="284"/>
        <v/>
      </c>
      <c r="I4595" s="77" t="str">
        <f t="shared" si="285"/>
        <v/>
      </c>
      <c r="J4595" s="77" t="str">
        <f t="shared" si="286"/>
        <v/>
      </c>
      <c r="K4595" s="77">
        <f t="shared" si="287"/>
        <v>0</v>
      </c>
    </row>
    <row r="4596" spans="1:11" s="77" customFormat="1">
      <c r="A4596" s="82">
        <v>2016</v>
      </c>
      <c r="B4596" s="82">
        <v>2850</v>
      </c>
      <c r="C4596" s="83" t="s">
        <v>503</v>
      </c>
      <c r="D4596" s="83" t="s">
        <v>504</v>
      </c>
      <c r="E4596" s="84">
        <v>10462</v>
      </c>
      <c r="F4596" s="85">
        <v>25.35</v>
      </c>
      <c r="G4596" s="84">
        <v>178.1</v>
      </c>
      <c r="H4596" s="86">
        <f t="shared" si="284"/>
        <v>472342.03769999999</v>
      </c>
      <c r="I4596" s="77">
        <f t="shared" si="285"/>
        <v>10462</v>
      </c>
      <c r="J4596" s="77">
        <f t="shared" si="286"/>
        <v>265211.7</v>
      </c>
      <c r="K4596" s="77">
        <f t="shared" si="287"/>
        <v>0</v>
      </c>
    </row>
    <row r="4597" spans="1:11" s="77" customFormat="1">
      <c r="A4597" s="82">
        <v>2016</v>
      </c>
      <c r="B4597" s="82">
        <v>2850</v>
      </c>
      <c r="C4597" s="83" t="s">
        <v>503</v>
      </c>
      <c r="D4597" s="83" t="s">
        <v>504</v>
      </c>
      <c r="E4597" s="84">
        <v>24673</v>
      </c>
      <c r="F4597" s="85">
        <v>23.58</v>
      </c>
      <c r="G4597" s="84">
        <v>177.7</v>
      </c>
      <c r="H4597" s="86">
        <f t="shared" si="284"/>
        <v>1033839.6571799999</v>
      </c>
      <c r="I4597" s="77">
        <f t="shared" si="285"/>
        <v>24673</v>
      </c>
      <c r="J4597" s="77">
        <f t="shared" si="286"/>
        <v>581789.34</v>
      </c>
      <c r="K4597" s="77">
        <f t="shared" si="287"/>
        <v>0</v>
      </c>
    </row>
    <row r="4598" spans="1:11" s="77" customFormat="1">
      <c r="A4598" s="82">
        <v>2016</v>
      </c>
      <c r="B4598" s="82">
        <v>2850</v>
      </c>
      <c r="C4598" s="83" t="s">
        <v>503</v>
      </c>
      <c r="D4598" s="83" t="s">
        <v>504</v>
      </c>
      <c r="E4598" s="84">
        <v>62188</v>
      </c>
      <c r="F4598" s="85">
        <v>23.53</v>
      </c>
      <c r="G4598" s="84">
        <v>219.6</v>
      </c>
      <c r="H4598" s="86">
        <f t="shared" si="284"/>
        <v>3213370.8734399998</v>
      </c>
      <c r="I4598" s="77">
        <f t="shared" si="285"/>
        <v>62188</v>
      </c>
      <c r="J4598" s="77">
        <f t="shared" si="286"/>
        <v>1463283.6400000001</v>
      </c>
      <c r="K4598" s="77">
        <f t="shared" si="287"/>
        <v>0</v>
      </c>
    </row>
    <row r="4599" spans="1:11" s="77" customFormat="1">
      <c r="A4599" s="82">
        <v>2016</v>
      </c>
      <c r="B4599" s="82">
        <v>2850</v>
      </c>
      <c r="C4599" s="83" t="s">
        <v>503</v>
      </c>
      <c r="D4599" s="83" t="s">
        <v>504</v>
      </c>
      <c r="E4599" s="84">
        <v>24384</v>
      </c>
      <c r="F4599" s="85">
        <v>25.18</v>
      </c>
      <c r="G4599" s="84">
        <v>215.9</v>
      </c>
      <c r="H4599" s="86">
        <f t="shared" si="284"/>
        <v>1325602.5100800002</v>
      </c>
      <c r="I4599" s="77">
        <f t="shared" si="285"/>
        <v>24384</v>
      </c>
      <c r="J4599" s="77">
        <f t="shared" si="286"/>
        <v>613989.12</v>
      </c>
      <c r="K4599" s="77">
        <f t="shared" si="287"/>
        <v>0</v>
      </c>
    </row>
    <row r="4600" spans="1:11" s="77" customFormat="1">
      <c r="A4600" s="82">
        <v>2016</v>
      </c>
      <c r="B4600" s="82">
        <v>2850</v>
      </c>
      <c r="C4600" s="83" t="s">
        <v>503</v>
      </c>
      <c r="D4600" s="83" t="s">
        <v>504</v>
      </c>
      <c r="E4600" s="84">
        <v>1705</v>
      </c>
      <c r="F4600" s="85">
        <v>23.59</v>
      </c>
      <c r="G4600" s="84">
        <v>182.2</v>
      </c>
      <c r="H4600" s="86">
        <f t="shared" si="284"/>
        <v>73282.570899999992</v>
      </c>
      <c r="I4600" s="77">
        <f t="shared" si="285"/>
        <v>1705</v>
      </c>
      <c r="J4600" s="77">
        <f t="shared" si="286"/>
        <v>40220.949999999997</v>
      </c>
      <c r="K4600" s="77">
        <f t="shared" si="287"/>
        <v>0</v>
      </c>
    </row>
    <row r="4601" spans="1:11" s="77" customFormat="1">
      <c r="A4601" s="82">
        <v>2016</v>
      </c>
      <c r="B4601" s="82">
        <v>2850</v>
      </c>
      <c r="C4601" s="83" t="s">
        <v>503</v>
      </c>
      <c r="D4601" s="83" t="s">
        <v>504</v>
      </c>
      <c r="E4601" s="84">
        <v>24228</v>
      </c>
      <c r="F4601" s="85">
        <v>23.62</v>
      </c>
      <c r="G4601" s="84">
        <v>187.2</v>
      </c>
      <c r="H4601" s="86">
        <f t="shared" si="284"/>
        <v>1071280.75392</v>
      </c>
      <c r="I4601" s="77">
        <f t="shared" si="285"/>
        <v>24228</v>
      </c>
      <c r="J4601" s="77">
        <f t="shared" si="286"/>
        <v>572265.36</v>
      </c>
      <c r="K4601" s="77">
        <f t="shared" si="287"/>
        <v>0</v>
      </c>
    </row>
    <row r="4602" spans="1:11" s="77" customFormat="1">
      <c r="A4602" s="82">
        <v>2016</v>
      </c>
      <c r="B4602" s="82">
        <v>2850</v>
      </c>
      <c r="C4602" s="83" t="s">
        <v>503</v>
      </c>
      <c r="D4602" s="83" t="s">
        <v>504</v>
      </c>
      <c r="E4602" s="84">
        <v>6790</v>
      </c>
      <c r="F4602" s="85">
        <v>23.65</v>
      </c>
      <c r="G4602" s="84">
        <v>174.5</v>
      </c>
      <c r="H4602" s="86">
        <f t="shared" si="284"/>
        <v>280218.20750000002</v>
      </c>
      <c r="I4602" s="77">
        <f t="shared" si="285"/>
        <v>6790</v>
      </c>
      <c r="J4602" s="77">
        <f t="shared" si="286"/>
        <v>160583.5</v>
      </c>
      <c r="K4602" s="77">
        <f t="shared" si="287"/>
        <v>0</v>
      </c>
    </row>
    <row r="4603" spans="1:11" s="77" customFormat="1">
      <c r="A4603" s="82">
        <v>2016</v>
      </c>
      <c r="B4603" s="82">
        <v>2850</v>
      </c>
      <c r="C4603" s="83" t="s">
        <v>503</v>
      </c>
      <c r="D4603" s="83" t="s">
        <v>504</v>
      </c>
      <c r="E4603" s="84">
        <v>169218</v>
      </c>
      <c r="F4603" s="85">
        <v>26.14</v>
      </c>
      <c r="G4603" s="84">
        <v>151.30000000000001</v>
      </c>
      <c r="H4603" s="86">
        <f t="shared" si="284"/>
        <v>6692541.4407600006</v>
      </c>
      <c r="I4603" s="77">
        <f t="shared" si="285"/>
        <v>169218</v>
      </c>
      <c r="J4603" s="77">
        <f t="shared" si="286"/>
        <v>4423358.5200000005</v>
      </c>
      <c r="K4603" s="77">
        <f t="shared" si="287"/>
        <v>0</v>
      </c>
    </row>
    <row r="4604" spans="1:11" s="77" customFormat="1">
      <c r="A4604" s="82">
        <v>2016</v>
      </c>
      <c r="B4604" s="82">
        <v>2850</v>
      </c>
      <c r="C4604" s="83" t="s">
        <v>503</v>
      </c>
      <c r="D4604" s="83" t="s">
        <v>504</v>
      </c>
      <c r="E4604" s="84">
        <v>1673</v>
      </c>
      <c r="F4604" s="85">
        <v>26.09</v>
      </c>
      <c r="G4604" s="84">
        <v>147.5</v>
      </c>
      <c r="H4604" s="86">
        <f t="shared" si="284"/>
        <v>64381.640750000006</v>
      </c>
      <c r="I4604" s="77">
        <f t="shared" si="285"/>
        <v>1673</v>
      </c>
      <c r="J4604" s="77">
        <f t="shared" si="286"/>
        <v>43648.57</v>
      </c>
      <c r="K4604" s="77">
        <f t="shared" si="287"/>
        <v>0</v>
      </c>
    </row>
    <row r="4605" spans="1:11" s="77" customFormat="1">
      <c r="A4605" s="82">
        <v>2016</v>
      </c>
      <c r="B4605" s="82">
        <v>2850</v>
      </c>
      <c r="C4605" s="83" t="s">
        <v>503</v>
      </c>
      <c r="D4605" s="83" t="s">
        <v>504</v>
      </c>
      <c r="E4605" s="84">
        <v>8082</v>
      </c>
      <c r="F4605" s="85">
        <v>26.09</v>
      </c>
      <c r="G4605" s="84">
        <v>159</v>
      </c>
      <c r="H4605" s="86">
        <f t="shared" si="284"/>
        <v>335266.4142</v>
      </c>
      <c r="I4605" s="77">
        <f t="shared" si="285"/>
        <v>8082</v>
      </c>
      <c r="J4605" s="77">
        <f t="shared" si="286"/>
        <v>210859.38</v>
      </c>
      <c r="K4605" s="77">
        <f t="shared" si="287"/>
        <v>0</v>
      </c>
    </row>
    <row r="4606" spans="1:11" s="77" customFormat="1">
      <c r="A4606" s="82">
        <v>2016</v>
      </c>
      <c r="B4606" s="82">
        <v>2850</v>
      </c>
      <c r="C4606" s="83" t="s">
        <v>503</v>
      </c>
      <c r="D4606" s="83" t="s">
        <v>504</v>
      </c>
      <c r="E4606" s="84">
        <v>5409</v>
      </c>
      <c r="F4606" s="85">
        <v>23.66</v>
      </c>
      <c r="G4606" s="84">
        <v>218.4</v>
      </c>
      <c r="H4606" s="86">
        <f t="shared" si="284"/>
        <v>279501.63696000003</v>
      </c>
      <c r="I4606" s="77">
        <f t="shared" si="285"/>
        <v>5409</v>
      </c>
      <c r="J4606" s="77">
        <f t="shared" si="286"/>
        <v>127976.94</v>
      </c>
      <c r="K4606" s="77">
        <f t="shared" si="287"/>
        <v>0</v>
      </c>
    </row>
    <row r="4607" spans="1:11" s="77" customFormat="1">
      <c r="A4607" s="82">
        <v>2016</v>
      </c>
      <c r="B4607" s="82">
        <v>2866</v>
      </c>
      <c r="C4607" s="83" t="s">
        <v>503</v>
      </c>
      <c r="D4607" s="83" t="s">
        <v>504</v>
      </c>
      <c r="E4607" s="84">
        <v>5746</v>
      </c>
      <c r="F4607" s="85">
        <v>22.93</v>
      </c>
      <c r="G4607" s="84" t="s">
        <v>514</v>
      </c>
      <c r="H4607" s="86" t="str">
        <f t="shared" si="284"/>
        <v/>
      </c>
      <c r="I4607" s="77" t="str">
        <f t="shared" si="285"/>
        <v/>
      </c>
      <c r="J4607" s="77" t="str">
        <f t="shared" si="286"/>
        <v/>
      </c>
      <c r="K4607" s="77">
        <f t="shared" si="287"/>
        <v>0</v>
      </c>
    </row>
    <row r="4608" spans="1:11" s="77" customFormat="1">
      <c r="A4608" s="82">
        <v>2016</v>
      </c>
      <c r="B4608" s="82">
        <v>2866</v>
      </c>
      <c r="C4608" s="83" t="s">
        <v>503</v>
      </c>
      <c r="D4608" s="83" t="s">
        <v>504</v>
      </c>
      <c r="E4608" s="84">
        <v>5887</v>
      </c>
      <c r="F4608" s="85">
        <v>17.88</v>
      </c>
      <c r="G4608" s="84" t="s">
        <v>514</v>
      </c>
      <c r="H4608" s="86" t="str">
        <f t="shared" si="284"/>
        <v/>
      </c>
      <c r="I4608" s="77" t="str">
        <f t="shared" si="285"/>
        <v/>
      </c>
      <c r="J4608" s="77" t="str">
        <f t="shared" si="286"/>
        <v/>
      </c>
      <c r="K4608" s="77">
        <f t="shared" si="287"/>
        <v>0</v>
      </c>
    </row>
    <row r="4609" spans="1:11" s="77" customFormat="1">
      <c r="A4609" s="82">
        <v>2016</v>
      </c>
      <c r="B4609" s="82">
        <v>2866</v>
      </c>
      <c r="C4609" s="83" t="s">
        <v>503</v>
      </c>
      <c r="D4609" s="83" t="s">
        <v>504</v>
      </c>
      <c r="E4609" s="84">
        <v>20245</v>
      </c>
      <c r="F4609" s="85">
        <v>25.22</v>
      </c>
      <c r="G4609" s="84" t="s">
        <v>514</v>
      </c>
      <c r="H4609" s="86" t="str">
        <f t="shared" si="284"/>
        <v/>
      </c>
      <c r="I4609" s="77" t="str">
        <f t="shared" si="285"/>
        <v/>
      </c>
      <c r="J4609" s="77" t="str">
        <f t="shared" si="286"/>
        <v/>
      </c>
      <c r="K4609" s="77">
        <f t="shared" si="287"/>
        <v>0</v>
      </c>
    </row>
    <row r="4610" spans="1:11" s="77" customFormat="1">
      <c r="A4610" s="82">
        <v>2016</v>
      </c>
      <c r="B4610" s="82">
        <v>2866</v>
      </c>
      <c r="C4610" s="83" t="s">
        <v>503</v>
      </c>
      <c r="D4610" s="83" t="s">
        <v>504</v>
      </c>
      <c r="E4610" s="84">
        <v>45775</v>
      </c>
      <c r="F4610" s="85">
        <v>26.1</v>
      </c>
      <c r="G4610" s="84" t="s">
        <v>514</v>
      </c>
      <c r="H4610" s="86" t="str">
        <f t="shared" si="284"/>
        <v/>
      </c>
      <c r="I4610" s="77" t="str">
        <f t="shared" si="285"/>
        <v/>
      </c>
      <c r="J4610" s="77" t="str">
        <f t="shared" si="286"/>
        <v/>
      </c>
      <c r="K4610" s="77">
        <f t="shared" si="287"/>
        <v>0</v>
      </c>
    </row>
    <row r="4611" spans="1:11" s="77" customFormat="1">
      <c r="A4611" s="82">
        <v>2016</v>
      </c>
      <c r="B4611" s="82">
        <v>2866</v>
      </c>
      <c r="C4611" s="83" t="s">
        <v>503</v>
      </c>
      <c r="D4611" s="83" t="s">
        <v>504</v>
      </c>
      <c r="E4611" s="84">
        <v>46521</v>
      </c>
      <c r="F4611" s="85">
        <v>25.85</v>
      </c>
      <c r="G4611" s="84" t="s">
        <v>514</v>
      </c>
      <c r="H4611" s="86" t="str">
        <f t="shared" si="284"/>
        <v/>
      </c>
      <c r="I4611" s="77" t="str">
        <f t="shared" si="285"/>
        <v/>
      </c>
      <c r="J4611" s="77" t="str">
        <f t="shared" si="286"/>
        <v/>
      </c>
      <c r="K4611" s="77">
        <f t="shared" si="287"/>
        <v>0</v>
      </c>
    </row>
    <row r="4612" spans="1:11" s="77" customFormat="1">
      <c r="A4612" s="82">
        <v>2016</v>
      </c>
      <c r="B4612" s="82">
        <v>2866</v>
      </c>
      <c r="C4612" s="83" t="s">
        <v>503</v>
      </c>
      <c r="D4612" s="83" t="s">
        <v>504</v>
      </c>
      <c r="E4612" s="84">
        <v>196059</v>
      </c>
      <c r="F4612" s="85">
        <v>25.2</v>
      </c>
      <c r="G4612" s="84" t="s">
        <v>514</v>
      </c>
      <c r="H4612" s="86" t="str">
        <f t="shared" si="284"/>
        <v/>
      </c>
      <c r="I4612" s="77" t="str">
        <f t="shared" si="285"/>
        <v/>
      </c>
      <c r="J4612" s="77" t="str">
        <f t="shared" si="286"/>
        <v/>
      </c>
      <c r="K4612" s="77">
        <f t="shared" si="287"/>
        <v>0</v>
      </c>
    </row>
    <row r="4613" spans="1:11" s="77" customFormat="1">
      <c r="A4613" s="82">
        <v>2016</v>
      </c>
      <c r="B4613" s="82">
        <v>2866</v>
      </c>
      <c r="C4613" s="83" t="s">
        <v>513</v>
      </c>
      <c r="D4613" s="83" t="s">
        <v>504</v>
      </c>
      <c r="E4613" s="84">
        <v>15070</v>
      </c>
      <c r="F4613" s="85">
        <v>18.05</v>
      </c>
      <c r="G4613" s="84" t="s">
        <v>514</v>
      </c>
      <c r="H4613" s="86" t="str">
        <f t="shared" si="284"/>
        <v/>
      </c>
      <c r="I4613" s="77" t="str">
        <f t="shared" si="285"/>
        <v/>
      </c>
      <c r="J4613" s="77" t="str">
        <f t="shared" si="286"/>
        <v/>
      </c>
      <c r="K4613" s="77">
        <f t="shared" si="287"/>
        <v>0</v>
      </c>
    </row>
    <row r="4614" spans="1:11" s="77" customFormat="1">
      <c r="A4614" s="82">
        <v>2016</v>
      </c>
      <c r="B4614" s="82">
        <v>2876</v>
      </c>
      <c r="C4614" s="83" t="s">
        <v>503</v>
      </c>
      <c r="D4614" s="83" t="s">
        <v>504</v>
      </c>
      <c r="E4614" s="84">
        <v>169965</v>
      </c>
      <c r="F4614" s="85">
        <v>24.998000000000001</v>
      </c>
      <c r="G4614" s="84">
        <v>192.3</v>
      </c>
      <c r="H4614" s="86">
        <f t="shared" si="284"/>
        <v>8170413.6896099998</v>
      </c>
      <c r="I4614" s="77">
        <f t="shared" si="285"/>
        <v>169965</v>
      </c>
      <c r="J4614" s="77">
        <f t="shared" si="286"/>
        <v>4248785.07</v>
      </c>
      <c r="K4614" s="77">
        <f t="shared" si="287"/>
        <v>0</v>
      </c>
    </row>
    <row r="4615" spans="1:11" s="77" customFormat="1">
      <c r="A4615" s="82">
        <v>2016</v>
      </c>
      <c r="B4615" s="82">
        <v>2952</v>
      </c>
      <c r="C4615" s="83" t="s">
        <v>513</v>
      </c>
      <c r="D4615" s="83" t="s">
        <v>504</v>
      </c>
      <c r="E4615" s="84">
        <v>48349</v>
      </c>
      <c r="F4615" s="85">
        <v>17.872</v>
      </c>
      <c r="G4615" s="84">
        <v>206.5</v>
      </c>
      <c r="H4615" s="86">
        <f t="shared" ref="H4615:H4678" si="288">IF(I4615="","",G4615/100*F4615*E4615)</f>
        <v>1784352.7223199999</v>
      </c>
      <c r="I4615" s="77">
        <f t="shared" ref="I4615:I4678" si="289">IF(OR(G4615=".",F4615=".",E4615="."),"",E4615)</f>
        <v>48349</v>
      </c>
      <c r="J4615" s="77">
        <f t="shared" ref="J4615:J4678" si="290">IF(I4615="","",F4615*I4615)</f>
        <v>864093.32799999998</v>
      </c>
      <c r="K4615" s="77">
        <f t="shared" ref="K4615:K4678" si="291">IF(C4615="LIG",1,0)</f>
        <v>0</v>
      </c>
    </row>
    <row r="4616" spans="1:11" s="77" customFormat="1">
      <c r="A4616" s="82">
        <v>2016</v>
      </c>
      <c r="B4616" s="82">
        <v>2952</v>
      </c>
      <c r="C4616" s="83" t="s">
        <v>513</v>
      </c>
      <c r="D4616" s="83" t="s">
        <v>504</v>
      </c>
      <c r="E4616" s="84">
        <v>16157</v>
      </c>
      <c r="F4616" s="85">
        <v>17.027999999999999</v>
      </c>
      <c r="G4616" s="84">
        <v>242.5</v>
      </c>
      <c r="H4616" s="86">
        <f t="shared" si="288"/>
        <v>667169.38529999997</v>
      </c>
      <c r="I4616" s="77">
        <f t="shared" si="289"/>
        <v>16157</v>
      </c>
      <c r="J4616" s="77">
        <f t="shared" si="290"/>
        <v>275121.39600000001</v>
      </c>
      <c r="K4616" s="77">
        <f t="shared" si="291"/>
        <v>0</v>
      </c>
    </row>
    <row r="4617" spans="1:11" s="77" customFormat="1">
      <c r="A4617" s="82">
        <v>2016</v>
      </c>
      <c r="B4617" s="82">
        <v>2952</v>
      </c>
      <c r="C4617" s="83" t="s">
        <v>513</v>
      </c>
      <c r="D4617" s="83" t="s">
        <v>504</v>
      </c>
      <c r="E4617" s="84">
        <v>14924</v>
      </c>
      <c r="F4617" s="85">
        <v>17.404</v>
      </c>
      <c r="G4617" s="84">
        <v>237.7</v>
      </c>
      <c r="H4617" s="86">
        <f t="shared" si="288"/>
        <v>617395.55259199999</v>
      </c>
      <c r="I4617" s="77">
        <f t="shared" si="289"/>
        <v>14924</v>
      </c>
      <c r="J4617" s="77">
        <f t="shared" si="290"/>
        <v>259737.296</v>
      </c>
      <c r="K4617" s="77">
        <f t="shared" si="291"/>
        <v>0</v>
      </c>
    </row>
    <row r="4618" spans="1:11" s="77" customFormat="1">
      <c r="A4618" s="82">
        <v>2016</v>
      </c>
      <c r="B4618" s="82">
        <v>2963</v>
      </c>
      <c r="C4618" s="83" t="s">
        <v>513</v>
      </c>
      <c r="D4618" s="83" t="s">
        <v>504</v>
      </c>
      <c r="E4618" s="84">
        <v>92013</v>
      </c>
      <c r="F4618" s="85">
        <v>17.262</v>
      </c>
      <c r="G4618" s="84">
        <v>143.5</v>
      </c>
      <c r="H4618" s="86">
        <f t="shared" si="288"/>
        <v>2279251.2626100001</v>
      </c>
      <c r="I4618" s="77">
        <f t="shared" si="289"/>
        <v>92013</v>
      </c>
      <c r="J4618" s="77">
        <f t="shared" si="290"/>
        <v>1588328.406</v>
      </c>
      <c r="K4618" s="77">
        <f t="shared" si="291"/>
        <v>0</v>
      </c>
    </row>
    <row r="4619" spans="1:11" s="77" customFormat="1">
      <c r="A4619" s="82">
        <v>2016</v>
      </c>
      <c r="B4619" s="82">
        <v>2963</v>
      </c>
      <c r="C4619" s="83" t="s">
        <v>513</v>
      </c>
      <c r="D4619" s="83" t="s">
        <v>504</v>
      </c>
      <c r="E4619" s="84">
        <v>30957</v>
      </c>
      <c r="F4619" s="85">
        <v>17.117999999999999</v>
      </c>
      <c r="G4619" s="84">
        <v>150.4</v>
      </c>
      <c r="H4619" s="86">
        <f t="shared" si="288"/>
        <v>797002.57670400001</v>
      </c>
      <c r="I4619" s="77">
        <f t="shared" si="289"/>
        <v>30957</v>
      </c>
      <c r="J4619" s="77">
        <f t="shared" si="290"/>
        <v>529921.92599999998</v>
      </c>
      <c r="K4619" s="77">
        <f t="shared" si="291"/>
        <v>0</v>
      </c>
    </row>
    <row r="4620" spans="1:11" s="77" customFormat="1">
      <c r="A4620" s="82">
        <v>2016</v>
      </c>
      <c r="B4620" s="82">
        <v>3122</v>
      </c>
      <c r="C4620" s="83" t="s">
        <v>503</v>
      </c>
      <c r="D4620" s="83" t="s">
        <v>504</v>
      </c>
      <c r="E4620" s="84">
        <v>14829</v>
      </c>
      <c r="F4620" s="85">
        <v>26</v>
      </c>
      <c r="G4620" s="84" t="s">
        <v>514</v>
      </c>
      <c r="H4620" s="86" t="str">
        <f t="shared" si="288"/>
        <v/>
      </c>
      <c r="I4620" s="77" t="str">
        <f t="shared" si="289"/>
        <v/>
      </c>
      <c r="J4620" s="77" t="str">
        <f t="shared" si="290"/>
        <v/>
      </c>
      <c r="K4620" s="77">
        <f t="shared" si="291"/>
        <v>0</v>
      </c>
    </row>
    <row r="4621" spans="1:11" s="77" customFormat="1">
      <c r="A4621" s="82">
        <v>2016</v>
      </c>
      <c r="B4621" s="82">
        <v>3122</v>
      </c>
      <c r="C4621" s="83" t="s">
        <v>503</v>
      </c>
      <c r="D4621" s="83" t="s">
        <v>504</v>
      </c>
      <c r="E4621" s="84">
        <v>99325</v>
      </c>
      <c r="F4621" s="85">
        <v>26</v>
      </c>
      <c r="G4621" s="84" t="s">
        <v>514</v>
      </c>
      <c r="H4621" s="86" t="str">
        <f t="shared" si="288"/>
        <v/>
      </c>
      <c r="I4621" s="77" t="str">
        <f t="shared" si="289"/>
        <v/>
      </c>
      <c r="J4621" s="77" t="str">
        <f t="shared" si="290"/>
        <v/>
      </c>
      <c r="K4621" s="77">
        <f t="shared" si="291"/>
        <v>0</v>
      </c>
    </row>
    <row r="4622" spans="1:11" s="77" customFormat="1">
      <c r="A4622" s="82">
        <v>2016</v>
      </c>
      <c r="B4622" s="82">
        <v>3122</v>
      </c>
      <c r="C4622" s="83" t="s">
        <v>503</v>
      </c>
      <c r="D4622" s="83" t="s">
        <v>504</v>
      </c>
      <c r="E4622" s="84">
        <v>97582</v>
      </c>
      <c r="F4622" s="85">
        <v>25</v>
      </c>
      <c r="G4622" s="84" t="s">
        <v>514</v>
      </c>
      <c r="H4622" s="86" t="str">
        <f t="shared" si="288"/>
        <v/>
      </c>
      <c r="I4622" s="77" t="str">
        <f t="shared" si="289"/>
        <v/>
      </c>
      <c r="J4622" s="77" t="str">
        <f t="shared" si="290"/>
        <v/>
      </c>
      <c r="K4622" s="77">
        <f t="shared" si="291"/>
        <v>0</v>
      </c>
    </row>
    <row r="4623" spans="1:11" s="77" customFormat="1">
      <c r="A4623" s="82">
        <v>2016</v>
      </c>
      <c r="B4623" s="82">
        <v>3122</v>
      </c>
      <c r="C4623" s="83" t="s">
        <v>503</v>
      </c>
      <c r="D4623" s="83" t="s">
        <v>504</v>
      </c>
      <c r="E4623" s="84">
        <v>5116</v>
      </c>
      <c r="F4623" s="85">
        <v>25</v>
      </c>
      <c r="G4623" s="84" t="s">
        <v>514</v>
      </c>
      <c r="H4623" s="86" t="str">
        <f t="shared" si="288"/>
        <v/>
      </c>
      <c r="I4623" s="77" t="str">
        <f t="shared" si="289"/>
        <v/>
      </c>
      <c r="J4623" s="77" t="str">
        <f t="shared" si="290"/>
        <v/>
      </c>
      <c r="K4623" s="77">
        <f t="shared" si="291"/>
        <v>0</v>
      </c>
    </row>
    <row r="4624" spans="1:11" s="77" customFormat="1">
      <c r="A4624" s="82">
        <v>2016</v>
      </c>
      <c r="B4624" s="82">
        <v>3122</v>
      </c>
      <c r="C4624" s="83" t="s">
        <v>503</v>
      </c>
      <c r="D4624" s="83" t="s">
        <v>504</v>
      </c>
      <c r="E4624" s="84">
        <v>9131</v>
      </c>
      <c r="F4624" s="85">
        <v>24</v>
      </c>
      <c r="G4624" s="84" t="s">
        <v>514</v>
      </c>
      <c r="H4624" s="86" t="str">
        <f t="shared" si="288"/>
        <v/>
      </c>
      <c r="I4624" s="77" t="str">
        <f t="shared" si="289"/>
        <v/>
      </c>
      <c r="J4624" s="77" t="str">
        <f t="shared" si="290"/>
        <v/>
      </c>
      <c r="K4624" s="77">
        <f t="shared" si="291"/>
        <v>0</v>
      </c>
    </row>
    <row r="4625" spans="1:11" s="77" customFormat="1">
      <c r="A4625" s="82">
        <v>2016</v>
      </c>
      <c r="B4625" s="82">
        <v>3122</v>
      </c>
      <c r="C4625" s="83" t="s">
        <v>503</v>
      </c>
      <c r="D4625" s="83" t="s">
        <v>504</v>
      </c>
      <c r="E4625" s="84">
        <v>7574</v>
      </c>
      <c r="F4625" s="85">
        <v>24</v>
      </c>
      <c r="G4625" s="84" t="s">
        <v>514</v>
      </c>
      <c r="H4625" s="86" t="str">
        <f t="shared" si="288"/>
        <v/>
      </c>
      <c r="I4625" s="77" t="str">
        <f t="shared" si="289"/>
        <v/>
      </c>
      <c r="J4625" s="77" t="str">
        <f t="shared" si="290"/>
        <v/>
      </c>
      <c r="K4625" s="77">
        <f t="shared" si="291"/>
        <v>0</v>
      </c>
    </row>
    <row r="4626" spans="1:11" s="77" customFormat="1">
      <c r="A4626" s="82">
        <v>2016</v>
      </c>
      <c r="B4626" s="82">
        <v>3122</v>
      </c>
      <c r="C4626" s="83" t="s">
        <v>503</v>
      </c>
      <c r="D4626" s="83" t="s">
        <v>504</v>
      </c>
      <c r="E4626" s="84">
        <v>5201</v>
      </c>
      <c r="F4626" s="85">
        <v>25</v>
      </c>
      <c r="G4626" s="84" t="s">
        <v>514</v>
      </c>
      <c r="H4626" s="86" t="str">
        <f t="shared" si="288"/>
        <v/>
      </c>
      <c r="I4626" s="77" t="str">
        <f t="shared" si="289"/>
        <v/>
      </c>
      <c r="J4626" s="77" t="str">
        <f t="shared" si="290"/>
        <v/>
      </c>
      <c r="K4626" s="77">
        <f t="shared" si="291"/>
        <v>0</v>
      </c>
    </row>
    <row r="4627" spans="1:11" s="77" customFormat="1">
      <c r="A4627" s="82">
        <v>2016</v>
      </c>
      <c r="B4627" s="82">
        <v>3122</v>
      </c>
      <c r="C4627" s="83" t="s">
        <v>503</v>
      </c>
      <c r="D4627" s="83" t="s">
        <v>504</v>
      </c>
      <c r="E4627" s="84">
        <v>4611</v>
      </c>
      <c r="F4627" s="85">
        <v>23</v>
      </c>
      <c r="G4627" s="84" t="s">
        <v>514</v>
      </c>
      <c r="H4627" s="86" t="str">
        <f t="shared" si="288"/>
        <v/>
      </c>
      <c r="I4627" s="77" t="str">
        <f t="shared" si="289"/>
        <v/>
      </c>
      <c r="J4627" s="77" t="str">
        <f t="shared" si="290"/>
        <v/>
      </c>
      <c r="K4627" s="77">
        <f t="shared" si="291"/>
        <v>0</v>
      </c>
    </row>
    <row r="4628" spans="1:11" s="77" customFormat="1">
      <c r="A4628" s="82">
        <v>2016</v>
      </c>
      <c r="B4628" s="82">
        <v>3130</v>
      </c>
      <c r="C4628" s="83" t="s">
        <v>515</v>
      </c>
      <c r="D4628" s="83" t="s">
        <v>504</v>
      </c>
      <c r="E4628" s="84">
        <v>232107</v>
      </c>
      <c r="F4628" s="85">
        <v>12.4</v>
      </c>
      <c r="G4628" s="84" t="s">
        <v>514</v>
      </c>
      <c r="H4628" s="86" t="str">
        <f t="shared" si="288"/>
        <v/>
      </c>
      <c r="I4628" s="77" t="str">
        <f t="shared" si="289"/>
        <v/>
      </c>
      <c r="J4628" s="77" t="str">
        <f t="shared" si="290"/>
        <v/>
      </c>
      <c r="K4628" s="77">
        <f t="shared" si="291"/>
        <v>0</v>
      </c>
    </row>
    <row r="4629" spans="1:11" s="77" customFormat="1">
      <c r="A4629" s="82">
        <v>2016</v>
      </c>
      <c r="B4629" s="82">
        <v>3149</v>
      </c>
      <c r="C4629" s="83" t="s">
        <v>503</v>
      </c>
      <c r="D4629" s="83" t="s">
        <v>504</v>
      </c>
      <c r="E4629" s="84">
        <v>93274</v>
      </c>
      <c r="F4629" s="85">
        <v>26.65</v>
      </c>
      <c r="G4629" s="84" t="s">
        <v>514</v>
      </c>
      <c r="H4629" s="86" t="str">
        <f t="shared" si="288"/>
        <v/>
      </c>
      <c r="I4629" s="77" t="str">
        <f t="shared" si="289"/>
        <v/>
      </c>
      <c r="J4629" s="77" t="str">
        <f t="shared" si="290"/>
        <v/>
      </c>
      <c r="K4629" s="77">
        <f t="shared" si="291"/>
        <v>0</v>
      </c>
    </row>
    <row r="4630" spans="1:11" s="77" customFormat="1">
      <c r="A4630" s="82">
        <v>2016</v>
      </c>
      <c r="B4630" s="82">
        <v>3297</v>
      </c>
      <c r="C4630" s="83" t="s">
        <v>503</v>
      </c>
      <c r="D4630" s="83" t="s">
        <v>504</v>
      </c>
      <c r="E4630" s="84">
        <v>26355</v>
      </c>
      <c r="F4630" s="85">
        <v>25.95</v>
      </c>
      <c r="G4630" s="84">
        <v>325.89999999999998</v>
      </c>
      <c r="H4630" s="86">
        <f t="shared" si="288"/>
        <v>2228870.02275</v>
      </c>
      <c r="I4630" s="77">
        <f t="shared" si="289"/>
        <v>26355</v>
      </c>
      <c r="J4630" s="77">
        <f t="shared" si="290"/>
        <v>683912.25</v>
      </c>
      <c r="K4630" s="77">
        <f t="shared" si="291"/>
        <v>0</v>
      </c>
    </row>
    <row r="4631" spans="1:11" s="77" customFormat="1">
      <c r="A4631" s="82">
        <v>2016</v>
      </c>
      <c r="B4631" s="82">
        <v>3297</v>
      </c>
      <c r="C4631" s="83" t="s">
        <v>503</v>
      </c>
      <c r="D4631" s="83" t="s">
        <v>504</v>
      </c>
      <c r="E4631" s="84">
        <v>24068</v>
      </c>
      <c r="F4631" s="85">
        <v>25.83</v>
      </c>
      <c r="G4631" s="84">
        <v>324.10000000000002</v>
      </c>
      <c r="H4631" s="86">
        <f t="shared" si="288"/>
        <v>2014853.34204</v>
      </c>
      <c r="I4631" s="77">
        <f t="shared" si="289"/>
        <v>24068</v>
      </c>
      <c r="J4631" s="77">
        <f t="shared" si="290"/>
        <v>621676.43999999994</v>
      </c>
      <c r="K4631" s="77">
        <f t="shared" si="291"/>
        <v>0</v>
      </c>
    </row>
    <row r="4632" spans="1:11" s="77" customFormat="1">
      <c r="A4632" s="82">
        <v>2016</v>
      </c>
      <c r="B4632" s="82">
        <v>3297</v>
      </c>
      <c r="C4632" s="83" t="s">
        <v>503</v>
      </c>
      <c r="D4632" s="83" t="s">
        <v>504</v>
      </c>
      <c r="E4632" s="84">
        <v>24416</v>
      </c>
      <c r="F4632" s="85">
        <v>25.77</v>
      </c>
      <c r="G4632" s="84">
        <v>186.1</v>
      </c>
      <c r="H4632" s="86">
        <f t="shared" si="288"/>
        <v>1170941.7955199999</v>
      </c>
      <c r="I4632" s="77">
        <f t="shared" si="289"/>
        <v>24416</v>
      </c>
      <c r="J4632" s="77">
        <f t="shared" si="290"/>
        <v>629200.31999999995</v>
      </c>
      <c r="K4632" s="77">
        <f t="shared" si="291"/>
        <v>0</v>
      </c>
    </row>
    <row r="4633" spans="1:11" s="77" customFormat="1">
      <c r="A4633" s="82">
        <v>2016</v>
      </c>
      <c r="B4633" s="82">
        <v>3298</v>
      </c>
      <c r="C4633" s="83" t="s">
        <v>503</v>
      </c>
      <c r="D4633" s="83" t="s">
        <v>504</v>
      </c>
      <c r="E4633" s="84">
        <v>13016</v>
      </c>
      <c r="F4633" s="85">
        <v>24.82</v>
      </c>
      <c r="G4633" s="84">
        <v>285.39999999999998</v>
      </c>
      <c r="H4633" s="86">
        <f t="shared" si="288"/>
        <v>922005.02047999983</v>
      </c>
      <c r="I4633" s="77">
        <f t="shared" si="289"/>
        <v>13016</v>
      </c>
      <c r="J4633" s="77">
        <f t="shared" si="290"/>
        <v>323057.12</v>
      </c>
      <c r="K4633" s="77">
        <f t="shared" si="291"/>
        <v>0</v>
      </c>
    </row>
    <row r="4634" spans="1:11" s="77" customFormat="1">
      <c r="A4634" s="82">
        <v>2016</v>
      </c>
      <c r="B4634" s="82">
        <v>3298</v>
      </c>
      <c r="C4634" s="83" t="s">
        <v>503</v>
      </c>
      <c r="D4634" s="83" t="s">
        <v>504</v>
      </c>
      <c r="E4634" s="84">
        <v>13005</v>
      </c>
      <c r="F4634" s="85">
        <v>25.22</v>
      </c>
      <c r="G4634" s="84">
        <v>268.7</v>
      </c>
      <c r="H4634" s="86">
        <f t="shared" si="288"/>
        <v>881298.65069999988</v>
      </c>
      <c r="I4634" s="77">
        <f t="shared" si="289"/>
        <v>13005</v>
      </c>
      <c r="J4634" s="77">
        <f t="shared" si="290"/>
        <v>327986.09999999998</v>
      </c>
      <c r="K4634" s="77">
        <f t="shared" si="291"/>
        <v>0</v>
      </c>
    </row>
    <row r="4635" spans="1:11" s="77" customFormat="1">
      <c r="A4635" s="82">
        <v>2016</v>
      </c>
      <c r="B4635" s="82">
        <v>3298</v>
      </c>
      <c r="C4635" s="83" t="s">
        <v>503</v>
      </c>
      <c r="D4635" s="83" t="s">
        <v>504</v>
      </c>
      <c r="E4635" s="84">
        <v>39274</v>
      </c>
      <c r="F4635" s="85">
        <v>26.27</v>
      </c>
      <c r="G4635" s="84">
        <v>285.39999999999998</v>
      </c>
      <c r="H4635" s="86">
        <f t="shared" si="288"/>
        <v>2944551.6549199997</v>
      </c>
      <c r="I4635" s="77">
        <f t="shared" si="289"/>
        <v>39274</v>
      </c>
      <c r="J4635" s="77">
        <f t="shared" si="290"/>
        <v>1031727.98</v>
      </c>
      <c r="K4635" s="77">
        <f t="shared" si="291"/>
        <v>0</v>
      </c>
    </row>
    <row r="4636" spans="1:11" s="77" customFormat="1">
      <c r="A4636" s="82">
        <v>2016</v>
      </c>
      <c r="B4636" s="82">
        <v>3298</v>
      </c>
      <c r="C4636" s="83" t="s">
        <v>503</v>
      </c>
      <c r="D4636" s="83" t="s">
        <v>504</v>
      </c>
      <c r="E4636" s="84">
        <v>12721</v>
      </c>
      <c r="F4636" s="85">
        <v>25.67</v>
      </c>
      <c r="G4636" s="84">
        <v>244.7</v>
      </c>
      <c r="H4636" s="86">
        <f t="shared" si="288"/>
        <v>799063.12729000009</v>
      </c>
      <c r="I4636" s="77">
        <f t="shared" si="289"/>
        <v>12721</v>
      </c>
      <c r="J4636" s="77">
        <f t="shared" si="290"/>
        <v>326548.07</v>
      </c>
      <c r="K4636" s="77">
        <f t="shared" si="291"/>
        <v>0</v>
      </c>
    </row>
    <row r="4637" spans="1:11" s="77" customFormat="1">
      <c r="A4637" s="82">
        <v>2016</v>
      </c>
      <c r="B4637" s="82">
        <v>3396</v>
      </c>
      <c r="C4637" s="83" t="s">
        <v>503</v>
      </c>
      <c r="D4637" s="83" t="s">
        <v>504</v>
      </c>
      <c r="E4637" s="84">
        <v>23287</v>
      </c>
      <c r="F4637" s="85">
        <v>25.9</v>
      </c>
      <c r="G4637" s="84">
        <v>216.5</v>
      </c>
      <c r="H4637" s="86">
        <f t="shared" si="288"/>
        <v>1305783.5944999999</v>
      </c>
      <c r="I4637" s="77">
        <f t="shared" si="289"/>
        <v>23287</v>
      </c>
      <c r="J4637" s="77">
        <f t="shared" si="290"/>
        <v>603133.29999999993</v>
      </c>
      <c r="K4637" s="77">
        <f t="shared" si="291"/>
        <v>0</v>
      </c>
    </row>
    <row r="4638" spans="1:11" s="77" customFormat="1">
      <c r="A4638" s="82">
        <v>2016</v>
      </c>
      <c r="B4638" s="82">
        <v>3396</v>
      </c>
      <c r="C4638" s="83" t="s">
        <v>503</v>
      </c>
      <c r="D4638" s="83" t="s">
        <v>504</v>
      </c>
      <c r="E4638" s="84">
        <v>11820</v>
      </c>
      <c r="F4638" s="85">
        <v>24.884</v>
      </c>
      <c r="G4638" s="84">
        <v>225.8</v>
      </c>
      <c r="H4638" s="86">
        <f t="shared" si="288"/>
        <v>664143.01104000001</v>
      </c>
      <c r="I4638" s="77">
        <f t="shared" si="289"/>
        <v>11820</v>
      </c>
      <c r="J4638" s="77">
        <f t="shared" si="290"/>
        <v>294128.88</v>
      </c>
      <c r="K4638" s="77">
        <f t="shared" si="291"/>
        <v>0</v>
      </c>
    </row>
    <row r="4639" spans="1:11" s="77" customFormat="1">
      <c r="A4639" s="82">
        <v>2016</v>
      </c>
      <c r="B4639" s="82">
        <v>3399</v>
      </c>
      <c r="C4639" s="83" t="s">
        <v>503</v>
      </c>
      <c r="D4639" s="83" t="s">
        <v>504</v>
      </c>
      <c r="E4639" s="84">
        <v>90070</v>
      </c>
      <c r="F4639" s="85">
        <v>23.614000000000001</v>
      </c>
      <c r="G4639" s="84">
        <v>221.4</v>
      </c>
      <c r="H4639" s="86">
        <f t="shared" si="288"/>
        <v>4708985.3377200002</v>
      </c>
      <c r="I4639" s="77">
        <f t="shared" si="289"/>
        <v>90070</v>
      </c>
      <c r="J4639" s="77">
        <f t="shared" si="290"/>
        <v>2126912.98</v>
      </c>
      <c r="K4639" s="77">
        <f t="shared" si="291"/>
        <v>0</v>
      </c>
    </row>
    <row r="4640" spans="1:11" s="77" customFormat="1">
      <c r="A4640" s="82">
        <v>2016</v>
      </c>
      <c r="B4640" s="82">
        <v>3399</v>
      </c>
      <c r="C4640" s="83" t="s">
        <v>503</v>
      </c>
      <c r="D4640" s="83" t="s">
        <v>504</v>
      </c>
      <c r="E4640" s="84">
        <v>56697</v>
      </c>
      <c r="F4640" s="85">
        <v>22.914000000000001</v>
      </c>
      <c r="G4640" s="84">
        <v>241.6</v>
      </c>
      <c r="H4640" s="86">
        <f t="shared" si="288"/>
        <v>3138758.6201280002</v>
      </c>
      <c r="I4640" s="77">
        <f t="shared" si="289"/>
        <v>56697</v>
      </c>
      <c r="J4640" s="77">
        <f t="shared" si="290"/>
        <v>1299155.0580000002</v>
      </c>
      <c r="K4640" s="77">
        <f t="shared" si="291"/>
        <v>0</v>
      </c>
    </row>
    <row r="4641" spans="1:11" s="77" customFormat="1">
      <c r="A4641" s="82">
        <v>2016</v>
      </c>
      <c r="B4641" s="82">
        <v>3399</v>
      </c>
      <c r="C4641" s="83" t="s">
        <v>503</v>
      </c>
      <c r="D4641" s="83" t="s">
        <v>504</v>
      </c>
      <c r="E4641" s="84">
        <v>199041</v>
      </c>
      <c r="F4641" s="85">
        <v>24.228000000000002</v>
      </c>
      <c r="G4641" s="84">
        <v>196.4</v>
      </c>
      <c r="H4641" s="86">
        <f t="shared" si="288"/>
        <v>9471125.5434720013</v>
      </c>
      <c r="I4641" s="77">
        <f t="shared" si="289"/>
        <v>199041</v>
      </c>
      <c r="J4641" s="77">
        <f t="shared" si="290"/>
        <v>4822365.3480000002</v>
      </c>
      <c r="K4641" s="77">
        <f t="shared" si="291"/>
        <v>0</v>
      </c>
    </row>
    <row r="4642" spans="1:11" s="77" customFormat="1">
      <c r="A4642" s="82">
        <v>2016</v>
      </c>
      <c r="B4642" s="82">
        <v>3407</v>
      </c>
      <c r="C4642" s="83" t="s">
        <v>503</v>
      </c>
      <c r="D4642" s="83" t="s">
        <v>504</v>
      </c>
      <c r="E4642" s="84">
        <v>46555</v>
      </c>
      <c r="F4642" s="85">
        <v>23.571999999999999</v>
      </c>
      <c r="G4642" s="84">
        <v>213.6</v>
      </c>
      <c r="H4642" s="86">
        <f t="shared" si="288"/>
        <v>2344034.5665600002</v>
      </c>
      <c r="I4642" s="77">
        <f t="shared" si="289"/>
        <v>46555</v>
      </c>
      <c r="J4642" s="77">
        <f t="shared" si="290"/>
        <v>1097394.46</v>
      </c>
      <c r="K4642" s="77">
        <f t="shared" si="291"/>
        <v>0</v>
      </c>
    </row>
    <row r="4643" spans="1:11" s="77" customFormat="1">
      <c r="A4643" s="82">
        <v>2016</v>
      </c>
      <c r="B4643" s="82">
        <v>3407</v>
      </c>
      <c r="C4643" s="83" t="s">
        <v>503</v>
      </c>
      <c r="D4643" s="83" t="s">
        <v>504</v>
      </c>
      <c r="E4643" s="84">
        <v>47569</v>
      </c>
      <c r="F4643" s="85">
        <v>25.25</v>
      </c>
      <c r="G4643" s="84">
        <v>289.10000000000002</v>
      </c>
      <c r="H4643" s="86">
        <f t="shared" si="288"/>
        <v>3472429.9697499997</v>
      </c>
      <c r="I4643" s="77">
        <f t="shared" si="289"/>
        <v>47569</v>
      </c>
      <c r="J4643" s="77">
        <f t="shared" si="290"/>
        <v>1201117.25</v>
      </c>
      <c r="K4643" s="77">
        <f t="shared" si="291"/>
        <v>0</v>
      </c>
    </row>
    <row r="4644" spans="1:11" s="77" customFormat="1">
      <c r="A4644" s="82">
        <v>2016</v>
      </c>
      <c r="B4644" s="82">
        <v>3407</v>
      </c>
      <c r="C4644" s="83" t="s">
        <v>503</v>
      </c>
      <c r="D4644" s="83" t="s">
        <v>504</v>
      </c>
      <c r="E4644" s="84">
        <v>10948</v>
      </c>
      <c r="F4644" s="85">
        <v>22.1</v>
      </c>
      <c r="G4644" s="84">
        <v>247</v>
      </c>
      <c r="H4644" s="86">
        <f t="shared" si="288"/>
        <v>597618.47600000014</v>
      </c>
      <c r="I4644" s="77">
        <f t="shared" si="289"/>
        <v>10948</v>
      </c>
      <c r="J4644" s="77">
        <f t="shared" si="290"/>
        <v>241950.80000000002</v>
      </c>
      <c r="K4644" s="77">
        <f t="shared" si="291"/>
        <v>0</v>
      </c>
    </row>
    <row r="4645" spans="1:11" s="77" customFormat="1">
      <c r="A4645" s="82">
        <v>2016</v>
      </c>
      <c r="B4645" s="82">
        <v>3407</v>
      </c>
      <c r="C4645" s="83" t="s">
        <v>503</v>
      </c>
      <c r="D4645" s="83" t="s">
        <v>504</v>
      </c>
      <c r="E4645" s="84">
        <v>23351</v>
      </c>
      <c r="F4645" s="85">
        <v>23.4</v>
      </c>
      <c r="G4645" s="84">
        <v>293.2</v>
      </c>
      <c r="H4645" s="86">
        <f t="shared" si="288"/>
        <v>1602084.0887999998</v>
      </c>
      <c r="I4645" s="77">
        <f t="shared" si="289"/>
        <v>23351</v>
      </c>
      <c r="J4645" s="77">
        <f t="shared" si="290"/>
        <v>546413.4</v>
      </c>
      <c r="K4645" s="77">
        <f t="shared" si="291"/>
        <v>0</v>
      </c>
    </row>
    <row r="4646" spans="1:11" s="77" customFormat="1">
      <c r="A4646" s="82">
        <v>2016</v>
      </c>
      <c r="B4646" s="82">
        <v>3407</v>
      </c>
      <c r="C4646" s="83" t="s">
        <v>513</v>
      </c>
      <c r="D4646" s="83" t="s">
        <v>504</v>
      </c>
      <c r="E4646" s="84">
        <v>14583</v>
      </c>
      <c r="F4646" s="85">
        <v>18.265999999999998</v>
      </c>
      <c r="G4646" s="84">
        <v>240.2</v>
      </c>
      <c r="H4646" s="86">
        <f t="shared" si="288"/>
        <v>639828.13335599983</v>
      </c>
      <c r="I4646" s="77">
        <f t="shared" si="289"/>
        <v>14583</v>
      </c>
      <c r="J4646" s="77">
        <f t="shared" si="290"/>
        <v>266373.07799999998</v>
      </c>
      <c r="K4646" s="77">
        <f t="shared" si="291"/>
        <v>0</v>
      </c>
    </row>
    <row r="4647" spans="1:11" s="77" customFormat="1">
      <c r="A4647" s="82">
        <v>2016</v>
      </c>
      <c r="B4647" s="82">
        <v>3407</v>
      </c>
      <c r="C4647" s="83" t="s">
        <v>513</v>
      </c>
      <c r="D4647" s="83" t="s">
        <v>504</v>
      </c>
      <c r="E4647" s="84">
        <v>43882</v>
      </c>
      <c r="F4647" s="85">
        <v>18.181999999999999</v>
      </c>
      <c r="G4647" s="84">
        <v>232.2</v>
      </c>
      <c r="H4647" s="86">
        <f t="shared" si="288"/>
        <v>1852636.780728</v>
      </c>
      <c r="I4647" s="77">
        <f t="shared" si="289"/>
        <v>43882</v>
      </c>
      <c r="J4647" s="77">
        <f t="shared" si="290"/>
        <v>797862.52399999998</v>
      </c>
      <c r="K4647" s="77">
        <f t="shared" si="291"/>
        <v>0</v>
      </c>
    </row>
    <row r="4648" spans="1:11" s="77" customFormat="1">
      <c r="A4648" s="82">
        <v>2016</v>
      </c>
      <c r="B4648" s="82">
        <v>3470</v>
      </c>
      <c r="C4648" s="83" t="s">
        <v>513</v>
      </c>
      <c r="D4648" s="83" t="s">
        <v>504</v>
      </c>
      <c r="E4648" s="84">
        <v>14670</v>
      </c>
      <c r="F4648" s="85">
        <v>18.170000000000002</v>
      </c>
      <c r="G4648" s="84" t="s">
        <v>514</v>
      </c>
      <c r="H4648" s="86" t="str">
        <f t="shared" si="288"/>
        <v/>
      </c>
      <c r="I4648" s="77" t="str">
        <f t="shared" si="289"/>
        <v/>
      </c>
      <c r="J4648" s="77" t="str">
        <f t="shared" si="290"/>
        <v/>
      </c>
      <c r="K4648" s="77">
        <f t="shared" si="291"/>
        <v>0</v>
      </c>
    </row>
    <row r="4649" spans="1:11" s="77" customFormat="1">
      <c r="A4649" s="82">
        <v>2016</v>
      </c>
      <c r="B4649" s="82">
        <v>3470</v>
      </c>
      <c r="C4649" s="83" t="s">
        <v>513</v>
      </c>
      <c r="D4649" s="83" t="s">
        <v>504</v>
      </c>
      <c r="E4649" s="84">
        <v>15155</v>
      </c>
      <c r="F4649" s="85">
        <v>16.72</v>
      </c>
      <c r="G4649" s="84" t="s">
        <v>514</v>
      </c>
      <c r="H4649" s="86" t="str">
        <f t="shared" si="288"/>
        <v/>
      </c>
      <c r="I4649" s="77" t="str">
        <f t="shared" si="289"/>
        <v/>
      </c>
      <c r="J4649" s="77" t="str">
        <f t="shared" si="290"/>
        <v/>
      </c>
      <c r="K4649" s="77">
        <f t="shared" si="291"/>
        <v>0</v>
      </c>
    </row>
    <row r="4650" spans="1:11" s="77" customFormat="1">
      <c r="A4650" s="82">
        <v>2016</v>
      </c>
      <c r="B4650" s="82">
        <v>3470</v>
      </c>
      <c r="C4650" s="83" t="s">
        <v>513</v>
      </c>
      <c r="D4650" s="83" t="s">
        <v>504</v>
      </c>
      <c r="E4650" s="84">
        <v>15010</v>
      </c>
      <c r="F4650" s="85">
        <v>18.010000000000002</v>
      </c>
      <c r="G4650" s="84" t="s">
        <v>514</v>
      </c>
      <c r="H4650" s="86" t="str">
        <f t="shared" si="288"/>
        <v/>
      </c>
      <c r="I4650" s="77" t="str">
        <f t="shared" si="289"/>
        <v/>
      </c>
      <c r="J4650" s="77" t="str">
        <f t="shared" si="290"/>
        <v/>
      </c>
      <c r="K4650" s="77">
        <f t="shared" si="291"/>
        <v>0</v>
      </c>
    </row>
    <row r="4651" spans="1:11" s="77" customFormat="1">
      <c r="A4651" s="82">
        <v>2016</v>
      </c>
      <c r="B4651" s="82">
        <v>3470</v>
      </c>
      <c r="C4651" s="83" t="s">
        <v>513</v>
      </c>
      <c r="D4651" s="83" t="s">
        <v>504</v>
      </c>
      <c r="E4651" s="84">
        <v>392101</v>
      </c>
      <c r="F4651" s="85">
        <v>16.649999999999999</v>
      </c>
      <c r="G4651" s="84" t="s">
        <v>514</v>
      </c>
      <c r="H4651" s="86" t="str">
        <f t="shared" si="288"/>
        <v/>
      </c>
      <c r="I4651" s="77" t="str">
        <f t="shared" si="289"/>
        <v/>
      </c>
      <c r="J4651" s="77" t="str">
        <f t="shared" si="290"/>
        <v/>
      </c>
      <c r="K4651" s="77">
        <f t="shared" si="291"/>
        <v>0</v>
      </c>
    </row>
    <row r="4652" spans="1:11" s="77" customFormat="1">
      <c r="A4652" s="82">
        <v>2016</v>
      </c>
      <c r="B4652" s="82">
        <v>3470</v>
      </c>
      <c r="C4652" s="83" t="s">
        <v>513</v>
      </c>
      <c r="D4652" s="83" t="s">
        <v>504</v>
      </c>
      <c r="E4652" s="84">
        <v>15055</v>
      </c>
      <c r="F4652" s="85">
        <v>16.47</v>
      </c>
      <c r="G4652" s="84" t="s">
        <v>514</v>
      </c>
      <c r="H4652" s="86" t="str">
        <f t="shared" si="288"/>
        <v/>
      </c>
      <c r="I4652" s="77" t="str">
        <f t="shared" si="289"/>
        <v/>
      </c>
      <c r="J4652" s="77" t="str">
        <f t="shared" si="290"/>
        <v/>
      </c>
      <c r="K4652" s="77">
        <f t="shared" si="291"/>
        <v>0</v>
      </c>
    </row>
    <row r="4653" spans="1:11" s="77" customFormat="1">
      <c r="A4653" s="82">
        <v>2016</v>
      </c>
      <c r="B4653" s="82">
        <v>3470</v>
      </c>
      <c r="C4653" s="83" t="s">
        <v>513</v>
      </c>
      <c r="D4653" s="83" t="s">
        <v>504</v>
      </c>
      <c r="E4653" s="84">
        <v>44622</v>
      </c>
      <c r="F4653" s="85">
        <v>16.75</v>
      </c>
      <c r="G4653" s="84" t="s">
        <v>514</v>
      </c>
      <c r="H4653" s="86" t="str">
        <f t="shared" si="288"/>
        <v/>
      </c>
      <c r="I4653" s="77" t="str">
        <f t="shared" si="289"/>
        <v/>
      </c>
      <c r="J4653" s="77" t="str">
        <f t="shared" si="290"/>
        <v/>
      </c>
      <c r="K4653" s="77">
        <f t="shared" si="291"/>
        <v>0</v>
      </c>
    </row>
    <row r="4654" spans="1:11" s="77" customFormat="1">
      <c r="A4654" s="82">
        <v>2016</v>
      </c>
      <c r="B4654" s="82">
        <v>3470</v>
      </c>
      <c r="C4654" s="83" t="s">
        <v>513</v>
      </c>
      <c r="D4654" s="83" t="s">
        <v>504</v>
      </c>
      <c r="E4654" s="84">
        <v>30333</v>
      </c>
      <c r="F4654" s="85">
        <v>17.05</v>
      </c>
      <c r="G4654" s="84" t="s">
        <v>514</v>
      </c>
      <c r="H4654" s="86" t="str">
        <f t="shared" si="288"/>
        <v/>
      </c>
      <c r="I4654" s="77" t="str">
        <f t="shared" si="289"/>
        <v/>
      </c>
      <c r="J4654" s="77" t="str">
        <f t="shared" si="290"/>
        <v/>
      </c>
      <c r="K4654" s="77">
        <f t="shared" si="291"/>
        <v>0</v>
      </c>
    </row>
    <row r="4655" spans="1:11" s="77" customFormat="1">
      <c r="A4655" s="82">
        <v>2016</v>
      </c>
      <c r="B4655" s="82">
        <v>3497</v>
      </c>
      <c r="C4655" s="83" t="s">
        <v>513</v>
      </c>
      <c r="D4655" s="83" t="s">
        <v>504</v>
      </c>
      <c r="E4655" s="84">
        <v>15721</v>
      </c>
      <c r="F4655" s="85">
        <v>16.760000000000002</v>
      </c>
      <c r="G4655" s="84" t="s">
        <v>514</v>
      </c>
      <c r="H4655" s="86" t="str">
        <f t="shared" si="288"/>
        <v/>
      </c>
      <c r="I4655" s="77" t="str">
        <f t="shared" si="289"/>
        <v/>
      </c>
      <c r="J4655" s="77" t="str">
        <f t="shared" si="290"/>
        <v/>
      </c>
      <c r="K4655" s="77">
        <f t="shared" si="291"/>
        <v>0</v>
      </c>
    </row>
    <row r="4656" spans="1:11" s="77" customFormat="1">
      <c r="A4656" s="82">
        <v>2016</v>
      </c>
      <c r="B4656" s="82">
        <v>3497</v>
      </c>
      <c r="C4656" s="83" t="s">
        <v>512</v>
      </c>
      <c r="D4656" s="83" t="s">
        <v>504</v>
      </c>
      <c r="E4656" s="84">
        <v>79510</v>
      </c>
      <c r="F4656" s="85">
        <v>13.34</v>
      </c>
      <c r="G4656" s="84" t="s">
        <v>514</v>
      </c>
      <c r="H4656" s="86" t="str">
        <f t="shared" si="288"/>
        <v/>
      </c>
      <c r="I4656" s="77" t="str">
        <f t="shared" si="289"/>
        <v/>
      </c>
      <c r="J4656" s="77" t="str">
        <f t="shared" si="290"/>
        <v/>
      </c>
      <c r="K4656" s="77">
        <f t="shared" si="291"/>
        <v>1</v>
      </c>
    </row>
    <row r="4657" spans="1:11" s="77" customFormat="1">
      <c r="A4657" s="82">
        <v>2016</v>
      </c>
      <c r="B4657" s="82">
        <v>3797</v>
      </c>
      <c r="C4657" s="83" t="s">
        <v>503</v>
      </c>
      <c r="D4657" s="83" t="s">
        <v>504</v>
      </c>
      <c r="E4657" s="84">
        <v>11815</v>
      </c>
      <c r="F4657" s="85">
        <v>25.353999999999999</v>
      </c>
      <c r="G4657" s="84">
        <v>305.3</v>
      </c>
      <c r="H4657" s="86">
        <f t="shared" si="288"/>
        <v>914549.07802999998</v>
      </c>
      <c r="I4657" s="77">
        <f t="shared" si="289"/>
        <v>11815</v>
      </c>
      <c r="J4657" s="77">
        <f t="shared" si="290"/>
        <v>299557.51</v>
      </c>
      <c r="K4657" s="77">
        <f t="shared" si="291"/>
        <v>0</v>
      </c>
    </row>
    <row r="4658" spans="1:11" s="77" customFormat="1">
      <c r="A4658" s="82">
        <v>2016</v>
      </c>
      <c r="B4658" s="82">
        <v>3797</v>
      </c>
      <c r="C4658" s="83" t="s">
        <v>503</v>
      </c>
      <c r="D4658" s="83" t="s">
        <v>504</v>
      </c>
      <c r="E4658" s="84">
        <v>24088</v>
      </c>
      <c r="F4658" s="85">
        <v>24.907</v>
      </c>
      <c r="G4658" s="84">
        <v>312.39999999999998</v>
      </c>
      <c r="H4658" s="86">
        <f t="shared" si="288"/>
        <v>1874274.4651839999</v>
      </c>
      <c r="I4658" s="77">
        <f t="shared" si="289"/>
        <v>24088</v>
      </c>
      <c r="J4658" s="77">
        <f t="shared" si="290"/>
        <v>599959.81599999999</v>
      </c>
      <c r="K4658" s="77">
        <f t="shared" si="291"/>
        <v>0</v>
      </c>
    </row>
    <row r="4659" spans="1:11" s="77" customFormat="1">
      <c r="A4659" s="82">
        <v>2016</v>
      </c>
      <c r="B4659" s="82">
        <v>3797</v>
      </c>
      <c r="C4659" s="83" t="s">
        <v>503</v>
      </c>
      <c r="D4659" s="83" t="s">
        <v>504</v>
      </c>
      <c r="E4659" s="84">
        <v>11700</v>
      </c>
      <c r="F4659" s="85">
        <v>26.062000000000001</v>
      </c>
      <c r="G4659" s="84">
        <v>308</v>
      </c>
      <c r="H4659" s="86">
        <f t="shared" si="288"/>
        <v>939170.23200000008</v>
      </c>
      <c r="I4659" s="77">
        <f t="shared" si="289"/>
        <v>11700</v>
      </c>
      <c r="J4659" s="77">
        <f t="shared" si="290"/>
        <v>304925.40000000002</v>
      </c>
      <c r="K4659" s="77">
        <f t="shared" si="291"/>
        <v>0</v>
      </c>
    </row>
    <row r="4660" spans="1:11" s="77" customFormat="1">
      <c r="A4660" s="82">
        <v>2016</v>
      </c>
      <c r="B4660" s="82">
        <v>3797</v>
      </c>
      <c r="C4660" s="83" t="s">
        <v>503</v>
      </c>
      <c r="D4660" s="83" t="s">
        <v>504</v>
      </c>
      <c r="E4660" s="84">
        <v>11819</v>
      </c>
      <c r="F4660" s="85">
        <v>24.852</v>
      </c>
      <c r="G4660" s="84">
        <v>350.3</v>
      </c>
      <c r="H4660" s="86">
        <f t="shared" si="288"/>
        <v>1028921.435364</v>
      </c>
      <c r="I4660" s="77">
        <f t="shared" si="289"/>
        <v>11819</v>
      </c>
      <c r="J4660" s="77">
        <f t="shared" si="290"/>
        <v>293725.788</v>
      </c>
      <c r="K4660" s="77">
        <f t="shared" si="291"/>
        <v>0</v>
      </c>
    </row>
    <row r="4661" spans="1:11" s="77" customFormat="1">
      <c r="A4661" s="82">
        <v>2016</v>
      </c>
      <c r="B4661" s="82">
        <v>3797</v>
      </c>
      <c r="C4661" s="83" t="s">
        <v>503</v>
      </c>
      <c r="D4661" s="83" t="s">
        <v>504</v>
      </c>
      <c r="E4661" s="84">
        <v>11925</v>
      </c>
      <c r="F4661" s="85">
        <v>24.635999999999999</v>
      </c>
      <c r="G4661" s="84">
        <v>311.5</v>
      </c>
      <c r="H4661" s="86">
        <f t="shared" si="288"/>
        <v>915138.09450000001</v>
      </c>
      <c r="I4661" s="77">
        <f t="shared" si="289"/>
        <v>11925</v>
      </c>
      <c r="J4661" s="77">
        <f t="shared" si="290"/>
        <v>293784.3</v>
      </c>
      <c r="K4661" s="77">
        <f t="shared" si="291"/>
        <v>0</v>
      </c>
    </row>
    <row r="4662" spans="1:11" s="77" customFormat="1">
      <c r="A4662" s="82">
        <v>2016</v>
      </c>
      <c r="B4662" s="82">
        <v>3797</v>
      </c>
      <c r="C4662" s="83" t="s">
        <v>503</v>
      </c>
      <c r="D4662" s="83" t="s">
        <v>504</v>
      </c>
      <c r="E4662" s="84">
        <v>11984</v>
      </c>
      <c r="F4662" s="85">
        <v>25.963999999999999</v>
      </c>
      <c r="G4662" s="84">
        <v>337.9</v>
      </c>
      <c r="H4662" s="86">
        <f t="shared" si="288"/>
        <v>1051384.5543039998</v>
      </c>
      <c r="I4662" s="77">
        <f t="shared" si="289"/>
        <v>11984</v>
      </c>
      <c r="J4662" s="77">
        <f t="shared" si="290"/>
        <v>311152.576</v>
      </c>
      <c r="K4662" s="77">
        <f t="shared" si="291"/>
        <v>0</v>
      </c>
    </row>
    <row r="4663" spans="1:11" s="77" customFormat="1">
      <c r="A4663" s="82">
        <v>2016</v>
      </c>
      <c r="B4663" s="82">
        <v>3797</v>
      </c>
      <c r="C4663" s="83" t="s">
        <v>503</v>
      </c>
      <c r="D4663" s="83" t="s">
        <v>504</v>
      </c>
      <c r="E4663" s="84">
        <v>12037</v>
      </c>
      <c r="F4663" s="85">
        <v>25.888000000000002</v>
      </c>
      <c r="G4663" s="84">
        <v>297.10000000000002</v>
      </c>
      <c r="H4663" s="86">
        <f t="shared" si="288"/>
        <v>925804.76617600012</v>
      </c>
      <c r="I4663" s="77">
        <f t="shared" si="289"/>
        <v>12037</v>
      </c>
      <c r="J4663" s="77">
        <f t="shared" si="290"/>
        <v>311613.85600000003</v>
      </c>
      <c r="K4663" s="77">
        <f t="shared" si="291"/>
        <v>0</v>
      </c>
    </row>
    <row r="4664" spans="1:11" s="77" customFormat="1">
      <c r="A4664" s="82">
        <v>2016</v>
      </c>
      <c r="B4664" s="82">
        <v>3797</v>
      </c>
      <c r="C4664" s="83" t="s">
        <v>503</v>
      </c>
      <c r="D4664" s="83" t="s">
        <v>504</v>
      </c>
      <c r="E4664" s="84">
        <v>11952</v>
      </c>
      <c r="F4664" s="85">
        <v>25.81</v>
      </c>
      <c r="G4664" s="84">
        <v>266.2</v>
      </c>
      <c r="H4664" s="86">
        <f t="shared" si="288"/>
        <v>821176.7414399999</v>
      </c>
      <c r="I4664" s="77">
        <f t="shared" si="289"/>
        <v>11952</v>
      </c>
      <c r="J4664" s="77">
        <f t="shared" si="290"/>
        <v>308481.12</v>
      </c>
      <c r="K4664" s="77">
        <f t="shared" si="291"/>
        <v>0</v>
      </c>
    </row>
    <row r="4665" spans="1:11" s="77" customFormat="1">
      <c r="A4665" s="82">
        <v>2016</v>
      </c>
      <c r="B4665" s="82">
        <v>3797</v>
      </c>
      <c r="C4665" s="83" t="s">
        <v>503</v>
      </c>
      <c r="D4665" s="83" t="s">
        <v>504</v>
      </c>
      <c r="E4665" s="84">
        <v>11933</v>
      </c>
      <c r="F4665" s="85">
        <v>24.7</v>
      </c>
      <c r="G4665" s="84">
        <v>228.6</v>
      </c>
      <c r="H4665" s="86">
        <f t="shared" si="288"/>
        <v>673787.29859999998</v>
      </c>
      <c r="I4665" s="77">
        <f t="shared" si="289"/>
        <v>11933</v>
      </c>
      <c r="J4665" s="77">
        <f t="shared" si="290"/>
        <v>294745.09999999998</v>
      </c>
      <c r="K4665" s="77">
        <f t="shared" si="291"/>
        <v>0</v>
      </c>
    </row>
    <row r="4666" spans="1:11" s="77" customFormat="1">
      <c r="A4666" s="82">
        <v>2016</v>
      </c>
      <c r="B4666" s="82">
        <v>3845</v>
      </c>
      <c r="C4666" s="83" t="s">
        <v>513</v>
      </c>
      <c r="D4666" s="83" t="s">
        <v>504</v>
      </c>
      <c r="E4666" s="84">
        <v>55893</v>
      </c>
      <c r="F4666" s="85">
        <v>17.23</v>
      </c>
      <c r="G4666" s="84" t="s">
        <v>514</v>
      </c>
      <c r="H4666" s="86" t="str">
        <f t="shared" si="288"/>
        <v/>
      </c>
      <c r="I4666" s="77" t="str">
        <f t="shared" si="289"/>
        <v/>
      </c>
      <c r="J4666" s="77" t="str">
        <f t="shared" si="290"/>
        <v/>
      </c>
      <c r="K4666" s="77">
        <f t="shared" si="291"/>
        <v>0</v>
      </c>
    </row>
    <row r="4667" spans="1:11" s="77" customFormat="1">
      <c r="A4667" s="82">
        <v>2016</v>
      </c>
      <c r="B4667" s="82">
        <v>3845</v>
      </c>
      <c r="C4667" s="83" t="s">
        <v>513</v>
      </c>
      <c r="D4667" s="83" t="s">
        <v>504</v>
      </c>
      <c r="E4667" s="84">
        <v>29062</v>
      </c>
      <c r="F4667" s="85">
        <v>16.41</v>
      </c>
      <c r="G4667" s="84" t="s">
        <v>514</v>
      </c>
      <c r="H4667" s="86" t="str">
        <f t="shared" si="288"/>
        <v/>
      </c>
      <c r="I4667" s="77" t="str">
        <f t="shared" si="289"/>
        <v/>
      </c>
      <c r="J4667" s="77" t="str">
        <f t="shared" si="290"/>
        <v/>
      </c>
      <c r="K4667" s="77">
        <f t="shared" si="291"/>
        <v>0</v>
      </c>
    </row>
    <row r="4668" spans="1:11" s="77" customFormat="1">
      <c r="A4668" s="82">
        <v>2016</v>
      </c>
      <c r="B4668" s="82">
        <v>3845</v>
      </c>
      <c r="C4668" s="83" t="s">
        <v>515</v>
      </c>
      <c r="D4668" s="83" t="s">
        <v>504</v>
      </c>
      <c r="E4668" s="84">
        <v>169</v>
      </c>
      <c r="F4668" s="85">
        <v>16.04</v>
      </c>
      <c r="G4668" s="84" t="s">
        <v>514</v>
      </c>
      <c r="H4668" s="86" t="str">
        <f t="shared" si="288"/>
        <v/>
      </c>
      <c r="I4668" s="77" t="str">
        <f t="shared" si="289"/>
        <v/>
      </c>
      <c r="J4668" s="77" t="str">
        <f t="shared" si="290"/>
        <v/>
      </c>
      <c r="K4668" s="77">
        <f t="shared" si="291"/>
        <v>0</v>
      </c>
    </row>
    <row r="4669" spans="1:11" s="77" customFormat="1">
      <c r="A4669" s="82">
        <v>2016</v>
      </c>
      <c r="B4669" s="82">
        <v>3935</v>
      </c>
      <c r="C4669" s="83" t="s">
        <v>503</v>
      </c>
      <c r="D4669" s="83" t="s">
        <v>504</v>
      </c>
      <c r="E4669" s="84">
        <v>5310</v>
      </c>
      <c r="F4669" s="85">
        <v>24.038</v>
      </c>
      <c r="G4669" s="84">
        <v>232.2</v>
      </c>
      <c r="H4669" s="86">
        <f t="shared" si="288"/>
        <v>296384.21316000004</v>
      </c>
      <c r="I4669" s="77">
        <f t="shared" si="289"/>
        <v>5310</v>
      </c>
      <c r="J4669" s="77">
        <f t="shared" si="290"/>
        <v>127641.78</v>
      </c>
      <c r="K4669" s="77">
        <f t="shared" si="291"/>
        <v>0</v>
      </c>
    </row>
    <row r="4670" spans="1:11" s="77" customFormat="1">
      <c r="A4670" s="82">
        <v>2016</v>
      </c>
      <c r="B4670" s="82">
        <v>3935</v>
      </c>
      <c r="C4670" s="83" t="s">
        <v>503</v>
      </c>
      <c r="D4670" s="83" t="s">
        <v>504</v>
      </c>
      <c r="E4670" s="84">
        <v>5310</v>
      </c>
      <c r="F4670" s="85">
        <v>24.038</v>
      </c>
      <c r="G4670" s="84">
        <v>232.2</v>
      </c>
      <c r="H4670" s="86">
        <f t="shared" si="288"/>
        <v>296384.21316000004</v>
      </c>
      <c r="I4670" s="77">
        <f t="shared" si="289"/>
        <v>5310</v>
      </c>
      <c r="J4670" s="77">
        <f t="shared" si="290"/>
        <v>127641.78</v>
      </c>
      <c r="K4670" s="77">
        <f t="shared" si="291"/>
        <v>0</v>
      </c>
    </row>
    <row r="4671" spans="1:11" s="77" customFormat="1">
      <c r="A4671" s="82">
        <v>2016</v>
      </c>
      <c r="B4671" s="82">
        <v>3935</v>
      </c>
      <c r="C4671" s="83" t="s">
        <v>503</v>
      </c>
      <c r="D4671" s="83" t="s">
        <v>504</v>
      </c>
      <c r="E4671" s="84">
        <v>33482</v>
      </c>
      <c r="F4671" s="85">
        <v>25.126000000000001</v>
      </c>
      <c r="G4671" s="84">
        <v>229.4</v>
      </c>
      <c r="H4671" s="86">
        <f t="shared" si="288"/>
        <v>1929870.4712080001</v>
      </c>
      <c r="I4671" s="77">
        <f t="shared" si="289"/>
        <v>33482</v>
      </c>
      <c r="J4671" s="77">
        <f t="shared" si="290"/>
        <v>841268.73200000008</v>
      </c>
      <c r="K4671" s="77">
        <f t="shared" si="291"/>
        <v>0</v>
      </c>
    </row>
    <row r="4672" spans="1:11" s="77" customFormat="1">
      <c r="A4672" s="82">
        <v>2016</v>
      </c>
      <c r="B4672" s="82">
        <v>3935</v>
      </c>
      <c r="C4672" s="83" t="s">
        <v>503</v>
      </c>
      <c r="D4672" s="83" t="s">
        <v>504</v>
      </c>
      <c r="E4672" s="84">
        <v>33157</v>
      </c>
      <c r="F4672" s="85">
        <v>25.088000000000001</v>
      </c>
      <c r="G4672" s="84">
        <v>223.5</v>
      </c>
      <c r="H4672" s="86">
        <f t="shared" si="288"/>
        <v>1859168.6937599999</v>
      </c>
      <c r="I4672" s="77">
        <f t="shared" si="289"/>
        <v>33157</v>
      </c>
      <c r="J4672" s="77">
        <f t="shared" si="290"/>
        <v>831842.81599999999</v>
      </c>
      <c r="K4672" s="77">
        <f t="shared" si="291"/>
        <v>0</v>
      </c>
    </row>
    <row r="4673" spans="1:11" s="77" customFormat="1">
      <c r="A4673" s="82">
        <v>2016</v>
      </c>
      <c r="B4673" s="82">
        <v>3935</v>
      </c>
      <c r="C4673" s="83" t="s">
        <v>503</v>
      </c>
      <c r="D4673" s="83" t="s">
        <v>504</v>
      </c>
      <c r="E4673" s="84">
        <v>34619</v>
      </c>
      <c r="F4673" s="85">
        <v>24.321999999999999</v>
      </c>
      <c r="G4673" s="84">
        <v>216.8</v>
      </c>
      <c r="H4673" s="86">
        <f t="shared" si="288"/>
        <v>1825463.1934240002</v>
      </c>
      <c r="I4673" s="77">
        <f t="shared" si="289"/>
        <v>34619</v>
      </c>
      <c r="J4673" s="77">
        <f t="shared" si="290"/>
        <v>842003.31799999997</v>
      </c>
      <c r="K4673" s="77">
        <f t="shared" si="291"/>
        <v>0</v>
      </c>
    </row>
    <row r="4674" spans="1:11" s="77" customFormat="1">
      <c r="A4674" s="82">
        <v>2016</v>
      </c>
      <c r="B4674" s="82">
        <v>3935</v>
      </c>
      <c r="C4674" s="83" t="s">
        <v>503</v>
      </c>
      <c r="D4674" s="83" t="s">
        <v>504</v>
      </c>
      <c r="E4674" s="84">
        <v>8375</v>
      </c>
      <c r="F4674" s="85">
        <v>23.88</v>
      </c>
      <c r="G4674" s="84">
        <v>268.5</v>
      </c>
      <c r="H4674" s="86">
        <f t="shared" si="288"/>
        <v>536986.57500000007</v>
      </c>
      <c r="I4674" s="77">
        <f t="shared" si="289"/>
        <v>8375</v>
      </c>
      <c r="J4674" s="77">
        <f t="shared" si="290"/>
        <v>199995</v>
      </c>
      <c r="K4674" s="77">
        <f t="shared" si="291"/>
        <v>0</v>
      </c>
    </row>
    <row r="4675" spans="1:11" s="77" customFormat="1">
      <c r="A4675" s="82">
        <v>2016</v>
      </c>
      <c r="B4675" s="82">
        <v>3935</v>
      </c>
      <c r="C4675" s="83" t="s">
        <v>503</v>
      </c>
      <c r="D4675" s="83" t="s">
        <v>504</v>
      </c>
      <c r="E4675" s="84">
        <v>48522</v>
      </c>
      <c r="F4675" s="85">
        <v>24.623999999999999</v>
      </c>
      <c r="G4675" s="84">
        <v>256.7</v>
      </c>
      <c r="H4675" s="86">
        <f t="shared" si="288"/>
        <v>3067066.3037759992</v>
      </c>
      <c r="I4675" s="77">
        <f t="shared" si="289"/>
        <v>48522</v>
      </c>
      <c r="J4675" s="77">
        <f t="shared" si="290"/>
        <v>1194805.7279999999</v>
      </c>
      <c r="K4675" s="77">
        <f t="shared" si="291"/>
        <v>0</v>
      </c>
    </row>
    <row r="4676" spans="1:11" s="77" customFormat="1">
      <c r="A4676" s="82">
        <v>2016</v>
      </c>
      <c r="B4676" s="82">
        <v>3935</v>
      </c>
      <c r="C4676" s="83" t="s">
        <v>503</v>
      </c>
      <c r="D4676" s="83" t="s">
        <v>504</v>
      </c>
      <c r="E4676" s="84">
        <v>8375</v>
      </c>
      <c r="F4676" s="85">
        <v>23.88</v>
      </c>
      <c r="G4676" s="84">
        <v>268.5</v>
      </c>
      <c r="H4676" s="86">
        <f t="shared" si="288"/>
        <v>536986.57500000007</v>
      </c>
      <c r="I4676" s="77">
        <f t="shared" si="289"/>
        <v>8375</v>
      </c>
      <c r="J4676" s="77">
        <f t="shared" si="290"/>
        <v>199995</v>
      </c>
      <c r="K4676" s="77">
        <f t="shared" si="291"/>
        <v>0</v>
      </c>
    </row>
    <row r="4677" spans="1:11" s="77" customFormat="1">
      <c r="A4677" s="82">
        <v>2016</v>
      </c>
      <c r="B4677" s="82">
        <v>3935</v>
      </c>
      <c r="C4677" s="83" t="s">
        <v>503</v>
      </c>
      <c r="D4677" s="83" t="s">
        <v>504</v>
      </c>
      <c r="E4677" s="84">
        <v>34619</v>
      </c>
      <c r="F4677" s="85">
        <v>24.321999999999999</v>
      </c>
      <c r="G4677" s="84">
        <v>216.8</v>
      </c>
      <c r="H4677" s="86">
        <f t="shared" si="288"/>
        <v>1825463.1934240002</v>
      </c>
      <c r="I4677" s="77">
        <f t="shared" si="289"/>
        <v>34619</v>
      </c>
      <c r="J4677" s="77">
        <f t="shared" si="290"/>
        <v>842003.31799999997</v>
      </c>
      <c r="K4677" s="77">
        <f t="shared" si="291"/>
        <v>0</v>
      </c>
    </row>
    <row r="4678" spans="1:11" s="77" customFormat="1">
      <c r="A4678" s="82">
        <v>2016</v>
      </c>
      <c r="B4678" s="82">
        <v>3935</v>
      </c>
      <c r="C4678" s="83" t="s">
        <v>503</v>
      </c>
      <c r="D4678" s="83" t="s">
        <v>504</v>
      </c>
      <c r="E4678" s="84">
        <v>32623</v>
      </c>
      <c r="F4678" s="85">
        <v>25.3</v>
      </c>
      <c r="G4678" s="84">
        <v>199.5</v>
      </c>
      <c r="H4678" s="86">
        <f t="shared" si="288"/>
        <v>1646596.9905000001</v>
      </c>
      <c r="I4678" s="77">
        <f t="shared" si="289"/>
        <v>32623</v>
      </c>
      <c r="J4678" s="77">
        <f t="shared" si="290"/>
        <v>825361.9</v>
      </c>
      <c r="K4678" s="77">
        <f t="shared" si="291"/>
        <v>0</v>
      </c>
    </row>
    <row r="4679" spans="1:11" s="77" customFormat="1">
      <c r="A4679" s="82">
        <v>2016</v>
      </c>
      <c r="B4679" s="82">
        <v>3935</v>
      </c>
      <c r="C4679" s="83" t="s">
        <v>503</v>
      </c>
      <c r="D4679" s="83" t="s">
        <v>504</v>
      </c>
      <c r="E4679" s="84">
        <v>39326</v>
      </c>
      <c r="F4679" s="85">
        <v>25.428000000000001</v>
      </c>
      <c r="G4679" s="84">
        <v>246.4</v>
      </c>
      <c r="H4679" s="86">
        <f t="shared" ref="H4679:H4742" si="292">IF(I4679="","",G4679/100*F4679*E4679)</f>
        <v>2463954.4849919998</v>
      </c>
      <c r="I4679" s="77">
        <f t="shared" ref="I4679:I4742" si="293">IF(OR(G4679=".",F4679=".",E4679="."),"",E4679)</f>
        <v>39326</v>
      </c>
      <c r="J4679" s="77">
        <f t="shared" ref="J4679:J4742" si="294">IF(I4679="","",F4679*I4679)</f>
        <v>999981.52800000005</v>
      </c>
      <c r="K4679" s="77">
        <f t="shared" ref="K4679:K4742" si="295">IF(C4679="LIG",1,0)</f>
        <v>0</v>
      </c>
    </row>
    <row r="4680" spans="1:11" s="77" customFormat="1">
      <c r="A4680" s="82">
        <v>2016</v>
      </c>
      <c r="B4680" s="82">
        <v>3935</v>
      </c>
      <c r="C4680" s="83" t="s">
        <v>503</v>
      </c>
      <c r="D4680" s="83" t="s">
        <v>504</v>
      </c>
      <c r="E4680" s="84">
        <v>213073</v>
      </c>
      <c r="F4680" s="85">
        <v>25.366</v>
      </c>
      <c r="G4680" s="84">
        <v>193.1</v>
      </c>
      <c r="H4680" s="86">
        <f t="shared" si="292"/>
        <v>10436687.565458</v>
      </c>
      <c r="I4680" s="77">
        <f t="shared" si="293"/>
        <v>213073</v>
      </c>
      <c r="J4680" s="77">
        <f t="shared" si="294"/>
        <v>5404809.7180000003</v>
      </c>
      <c r="K4680" s="77">
        <f t="shared" si="295"/>
        <v>0</v>
      </c>
    </row>
    <row r="4681" spans="1:11" s="77" customFormat="1">
      <c r="A4681" s="82">
        <v>2016</v>
      </c>
      <c r="B4681" s="82">
        <v>3943</v>
      </c>
      <c r="C4681" s="83" t="s">
        <v>503</v>
      </c>
      <c r="D4681" s="83" t="s">
        <v>504</v>
      </c>
      <c r="E4681" s="84">
        <v>73891</v>
      </c>
      <c r="F4681" s="85">
        <v>24.11</v>
      </c>
      <c r="G4681" s="84">
        <v>217.6</v>
      </c>
      <c r="H4681" s="86">
        <f t="shared" si="292"/>
        <v>3876570.1337600001</v>
      </c>
      <c r="I4681" s="77">
        <f t="shared" si="293"/>
        <v>73891</v>
      </c>
      <c r="J4681" s="77">
        <f t="shared" si="294"/>
        <v>1781512.01</v>
      </c>
      <c r="K4681" s="77">
        <f t="shared" si="295"/>
        <v>0</v>
      </c>
    </row>
    <row r="4682" spans="1:11" s="77" customFormat="1">
      <c r="A4682" s="82">
        <v>2016</v>
      </c>
      <c r="B4682" s="82">
        <v>3943</v>
      </c>
      <c r="C4682" s="83" t="s">
        <v>503</v>
      </c>
      <c r="D4682" s="83" t="s">
        <v>504</v>
      </c>
      <c r="E4682" s="84">
        <v>57450</v>
      </c>
      <c r="F4682" s="85">
        <v>25.26</v>
      </c>
      <c r="G4682" s="84">
        <v>236.5</v>
      </c>
      <c r="H4682" s="86">
        <f t="shared" si="292"/>
        <v>3432057.2550000004</v>
      </c>
      <c r="I4682" s="77">
        <f t="shared" si="293"/>
        <v>57450</v>
      </c>
      <c r="J4682" s="77">
        <f t="shared" si="294"/>
        <v>1451187</v>
      </c>
      <c r="K4682" s="77">
        <f t="shared" si="295"/>
        <v>0</v>
      </c>
    </row>
    <row r="4683" spans="1:11" s="77" customFormat="1">
      <c r="A4683" s="82">
        <v>2016</v>
      </c>
      <c r="B4683" s="82">
        <v>3943</v>
      </c>
      <c r="C4683" s="83" t="s">
        <v>503</v>
      </c>
      <c r="D4683" s="83" t="s">
        <v>504</v>
      </c>
      <c r="E4683" s="84">
        <v>10237</v>
      </c>
      <c r="F4683" s="85">
        <v>25.2</v>
      </c>
      <c r="G4683" s="84">
        <v>335.5</v>
      </c>
      <c r="H4683" s="86">
        <f t="shared" si="292"/>
        <v>865497.40199999989</v>
      </c>
      <c r="I4683" s="77">
        <f t="shared" si="293"/>
        <v>10237</v>
      </c>
      <c r="J4683" s="77">
        <f t="shared" si="294"/>
        <v>257972.4</v>
      </c>
      <c r="K4683" s="77">
        <f t="shared" si="295"/>
        <v>0</v>
      </c>
    </row>
    <row r="4684" spans="1:11" s="77" customFormat="1">
      <c r="A4684" s="82">
        <v>2016</v>
      </c>
      <c r="B4684" s="82">
        <v>3944</v>
      </c>
      <c r="C4684" s="83" t="s">
        <v>503</v>
      </c>
      <c r="D4684" s="83" t="s">
        <v>504</v>
      </c>
      <c r="E4684" s="84">
        <v>562569</v>
      </c>
      <c r="F4684" s="85">
        <v>25.09</v>
      </c>
      <c r="G4684" s="84">
        <v>232.6</v>
      </c>
      <c r="H4684" s="86">
        <f t="shared" si="292"/>
        <v>32831155.544460002</v>
      </c>
      <c r="I4684" s="77">
        <f t="shared" si="293"/>
        <v>562569</v>
      </c>
      <c r="J4684" s="77">
        <f t="shared" si="294"/>
        <v>14114856.209999999</v>
      </c>
      <c r="K4684" s="77">
        <f t="shared" si="295"/>
        <v>0</v>
      </c>
    </row>
    <row r="4685" spans="1:11" s="77" customFormat="1">
      <c r="A4685" s="82">
        <v>2016</v>
      </c>
      <c r="B4685" s="82">
        <v>3948</v>
      </c>
      <c r="C4685" s="83" t="s">
        <v>503</v>
      </c>
      <c r="D4685" s="83" t="s">
        <v>504</v>
      </c>
      <c r="E4685" s="84">
        <v>10875</v>
      </c>
      <c r="F4685" s="85">
        <v>24.48</v>
      </c>
      <c r="G4685" s="84">
        <v>281.3</v>
      </c>
      <c r="H4685" s="86">
        <f t="shared" si="292"/>
        <v>748876.86</v>
      </c>
      <c r="I4685" s="77">
        <f t="shared" si="293"/>
        <v>10875</v>
      </c>
      <c r="J4685" s="77">
        <f t="shared" si="294"/>
        <v>266220</v>
      </c>
      <c r="K4685" s="77">
        <f t="shared" si="295"/>
        <v>0</v>
      </c>
    </row>
    <row r="4686" spans="1:11" s="77" customFormat="1">
      <c r="A4686" s="82">
        <v>2016</v>
      </c>
      <c r="B4686" s="82">
        <v>3948</v>
      </c>
      <c r="C4686" s="83" t="s">
        <v>503</v>
      </c>
      <c r="D4686" s="83" t="s">
        <v>504</v>
      </c>
      <c r="E4686" s="84">
        <v>4604</v>
      </c>
      <c r="F4686" s="85">
        <v>24.044</v>
      </c>
      <c r="G4686" s="84">
        <v>226.4</v>
      </c>
      <c r="H4686" s="86">
        <f t="shared" si="292"/>
        <v>250621.57606400005</v>
      </c>
      <c r="I4686" s="77">
        <f t="shared" si="293"/>
        <v>4604</v>
      </c>
      <c r="J4686" s="77">
        <f t="shared" si="294"/>
        <v>110698.576</v>
      </c>
      <c r="K4686" s="77">
        <f t="shared" si="295"/>
        <v>0</v>
      </c>
    </row>
    <row r="4687" spans="1:11" s="77" customFormat="1">
      <c r="A4687" s="82">
        <v>2016</v>
      </c>
      <c r="B4687" s="82">
        <v>3948</v>
      </c>
      <c r="C4687" s="83" t="s">
        <v>503</v>
      </c>
      <c r="D4687" s="83" t="s">
        <v>504</v>
      </c>
      <c r="E4687" s="84">
        <v>10875</v>
      </c>
      <c r="F4687" s="85">
        <v>24.48</v>
      </c>
      <c r="G4687" s="84">
        <v>281.3</v>
      </c>
      <c r="H4687" s="86">
        <f t="shared" si="292"/>
        <v>748876.86</v>
      </c>
      <c r="I4687" s="77">
        <f t="shared" si="293"/>
        <v>10875</v>
      </c>
      <c r="J4687" s="77">
        <f t="shared" si="294"/>
        <v>266220</v>
      </c>
      <c r="K4687" s="77">
        <f t="shared" si="295"/>
        <v>0</v>
      </c>
    </row>
    <row r="4688" spans="1:11" s="77" customFormat="1">
      <c r="A4688" s="82">
        <v>2016</v>
      </c>
      <c r="B4688" s="82">
        <v>3948</v>
      </c>
      <c r="C4688" s="83" t="s">
        <v>503</v>
      </c>
      <c r="D4688" s="83" t="s">
        <v>504</v>
      </c>
      <c r="E4688" s="84">
        <v>10989</v>
      </c>
      <c r="F4688" s="85">
        <v>24.417999999999999</v>
      </c>
      <c r="G4688" s="84">
        <v>236.6</v>
      </c>
      <c r="H4688" s="86">
        <f t="shared" si="292"/>
        <v>634867.36513199995</v>
      </c>
      <c r="I4688" s="77">
        <f t="shared" si="293"/>
        <v>10989</v>
      </c>
      <c r="J4688" s="77">
        <f t="shared" si="294"/>
        <v>268329.402</v>
      </c>
      <c r="K4688" s="77">
        <f t="shared" si="295"/>
        <v>0</v>
      </c>
    </row>
    <row r="4689" spans="1:11" s="77" customFormat="1">
      <c r="A4689" s="82">
        <v>2016</v>
      </c>
      <c r="B4689" s="82">
        <v>3948</v>
      </c>
      <c r="C4689" s="83" t="s">
        <v>503</v>
      </c>
      <c r="D4689" s="83" t="s">
        <v>504</v>
      </c>
      <c r="E4689" s="84">
        <v>10989</v>
      </c>
      <c r="F4689" s="85">
        <v>24.417999999999999</v>
      </c>
      <c r="G4689" s="84">
        <v>236.6</v>
      </c>
      <c r="H4689" s="86">
        <f t="shared" si="292"/>
        <v>634867.36513199995</v>
      </c>
      <c r="I4689" s="77">
        <f t="shared" si="293"/>
        <v>10989</v>
      </c>
      <c r="J4689" s="77">
        <f t="shared" si="294"/>
        <v>268329.402</v>
      </c>
      <c r="K4689" s="77">
        <f t="shared" si="295"/>
        <v>0</v>
      </c>
    </row>
    <row r="4690" spans="1:11" s="77" customFormat="1">
      <c r="A4690" s="82">
        <v>2016</v>
      </c>
      <c r="B4690" s="82">
        <v>3948</v>
      </c>
      <c r="C4690" s="83" t="s">
        <v>503</v>
      </c>
      <c r="D4690" s="83" t="s">
        <v>504</v>
      </c>
      <c r="E4690" s="84">
        <v>113480</v>
      </c>
      <c r="F4690" s="85">
        <v>25.468</v>
      </c>
      <c r="G4690" s="84">
        <v>207.8</v>
      </c>
      <c r="H4690" s="86">
        <f t="shared" si="292"/>
        <v>6005645.753920001</v>
      </c>
      <c r="I4690" s="77">
        <f t="shared" si="293"/>
        <v>113480</v>
      </c>
      <c r="J4690" s="77">
        <f t="shared" si="294"/>
        <v>2890108.64</v>
      </c>
      <c r="K4690" s="77">
        <f t="shared" si="295"/>
        <v>0</v>
      </c>
    </row>
    <row r="4691" spans="1:11" s="77" customFormat="1">
      <c r="A4691" s="82">
        <v>2016</v>
      </c>
      <c r="B4691" s="82">
        <v>3954</v>
      </c>
      <c r="C4691" s="83" t="s">
        <v>503</v>
      </c>
      <c r="D4691" s="83" t="s">
        <v>504</v>
      </c>
      <c r="E4691" s="84">
        <v>26036</v>
      </c>
      <c r="F4691" s="85">
        <v>25.317</v>
      </c>
      <c r="G4691" s="84">
        <v>306.7</v>
      </c>
      <c r="H4691" s="86">
        <f t="shared" si="292"/>
        <v>2021623.5146039999</v>
      </c>
      <c r="I4691" s="77">
        <f t="shared" si="293"/>
        <v>26036</v>
      </c>
      <c r="J4691" s="77">
        <f t="shared" si="294"/>
        <v>659153.41200000001</v>
      </c>
      <c r="K4691" s="77">
        <f t="shared" si="295"/>
        <v>0</v>
      </c>
    </row>
    <row r="4692" spans="1:11" s="77" customFormat="1">
      <c r="A4692" s="82">
        <v>2016</v>
      </c>
      <c r="B4692" s="82">
        <v>3954</v>
      </c>
      <c r="C4692" s="83" t="s">
        <v>503</v>
      </c>
      <c r="D4692" s="83" t="s">
        <v>504</v>
      </c>
      <c r="E4692" s="84">
        <v>12836</v>
      </c>
      <c r="F4692" s="85">
        <v>22.727</v>
      </c>
      <c r="G4692" s="84">
        <v>226.6</v>
      </c>
      <c r="H4692" s="86">
        <f t="shared" si="292"/>
        <v>661046.06735200004</v>
      </c>
      <c r="I4692" s="77">
        <f t="shared" si="293"/>
        <v>12836</v>
      </c>
      <c r="J4692" s="77">
        <f t="shared" si="294"/>
        <v>291723.772</v>
      </c>
      <c r="K4692" s="77">
        <f t="shared" si="295"/>
        <v>0</v>
      </c>
    </row>
    <row r="4693" spans="1:11" s="77" customFormat="1">
      <c r="A4693" s="82">
        <v>2016</v>
      </c>
      <c r="B4693" s="82">
        <v>3954</v>
      </c>
      <c r="C4693" s="83" t="s">
        <v>503</v>
      </c>
      <c r="D4693" s="83" t="s">
        <v>504</v>
      </c>
      <c r="E4693" s="84">
        <v>26789</v>
      </c>
      <c r="F4693" s="85">
        <v>23.35</v>
      </c>
      <c r="G4693" s="84">
        <v>202.9</v>
      </c>
      <c r="H4693" s="86">
        <f t="shared" si="292"/>
        <v>1269186.47135</v>
      </c>
      <c r="I4693" s="77">
        <f t="shared" si="293"/>
        <v>26789</v>
      </c>
      <c r="J4693" s="77">
        <f t="shared" si="294"/>
        <v>625523.15</v>
      </c>
      <c r="K4693" s="77">
        <f t="shared" si="295"/>
        <v>0</v>
      </c>
    </row>
    <row r="4694" spans="1:11" s="77" customFormat="1">
      <c r="A4694" s="82">
        <v>2016</v>
      </c>
      <c r="B4694" s="82">
        <v>3954</v>
      </c>
      <c r="C4694" s="83" t="s">
        <v>503</v>
      </c>
      <c r="D4694" s="83" t="s">
        <v>504</v>
      </c>
      <c r="E4694" s="84">
        <v>36042</v>
      </c>
      <c r="F4694" s="85">
        <v>25.978999999999999</v>
      </c>
      <c r="G4694" s="84">
        <v>241.1</v>
      </c>
      <c r="H4694" s="86">
        <f t="shared" si="292"/>
        <v>2257503.9694980001</v>
      </c>
      <c r="I4694" s="77">
        <f t="shared" si="293"/>
        <v>36042</v>
      </c>
      <c r="J4694" s="77">
        <f t="shared" si="294"/>
        <v>936335.11800000002</v>
      </c>
      <c r="K4694" s="77">
        <f t="shared" si="295"/>
        <v>0</v>
      </c>
    </row>
    <row r="4695" spans="1:11" s="77" customFormat="1">
      <c r="A4695" s="82">
        <v>2016</v>
      </c>
      <c r="B4695" s="82">
        <v>3954</v>
      </c>
      <c r="C4695" s="83" t="s">
        <v>503</v>
      </c>
      <c r="D4695" s="83" t="s">
        <v>504</v>
      </c>
      <c r="E4695" s="84">
        <v>36057</v>
      </c>
      <c r="F4695" s="85">
        <v>25.972999999999999</v>
      </c>
      <c r="G4695" s="84">
        <v>283.5</v>
      </c>
      <c r="H4695" s="86">
        <f t="shared" si="292"/>
        <v>2655001.4869349999</v>
      </c>
      <c r="I4695" s="77">
        <f t="shared" si="293"/>
        <v>36057</v>
      </c>
      <c r="J4695" s="77">
        <f t="shared" si="294"/>
        <v>936508.46100000001</v>
      </c>
      <c r="K4695" s="77">
        <f t="shared" si="295"/>
        <v>0</v>
      </c>
    </row>
    <row r="4696" spans="1:11" s="77" customFormat="1">
      <c r="A4696" s="82">
        <v>2016</v>
      </c>
      <c r="B4696" s="82">
        <v>3954</v>
      </c>
      <c r="C4696" s="83" t="s">
        <v>503</v>
      </c>
      <c r="D4696" s="83" t="s">
        <v>504</v>
      </c>
      <c r="E4696" s="84">
        <v>18078</v>
      </c>
      <c r="F4696" s="85">
        <v>25.879000000000001</v>
      </c>
      <c r="G4696" s="84">
        <v>209.6</v>
      </c>
      <c r="H4696" s="86">
        <f t="shared" si="292"/>
        <v>980593.81795200019</v>
      </c>
      <c r="I4696" s="77">
        <f t="shared" si="293"/>
        <v>18078</v>
      </c>
      <c r="J4696" s="77">
        <f t="shared" si="294"/>
        <v>467840.56200000003</v>
      </c>
      <c r="K4696" s="77">
        <f t="shared" si="295"/>
        <v>0</v>
      </c>
    </row>
    <row r="4697" spans="1:11" s="77" customFormat="1">
      <c r="A4697" s="82">
        <v>2016</v>
      </c>
      <c r="B4697" s="82">
        <v>3954</v>
      </c>
      <c r="C4697" s="83" t="s">
        <v>503</v>
      </c>
      <c r="D4697" s="83" t="s">
        <v>504</v>
      </c>
      <c r="E4697" s="84">
        <v>181295</v>
      </c>
      <c r="F4697" s="85">
        <v>23.988</v>
      </c>
      <c r="G4697" s="84">
        <v>310.39999999999998</v>
      </c>
      <c r="H4697" s="86">
        <f t="shared" si="292"/>
        <v>13498999.443839999</v>
      </c>
      <c r="I4697" s="77">
        <f t="shared" si="293"/>
        <v>181295</v>
      </c>
      <c r="J4697" s="77">
        <f t="shared" si="294"/>
        <v>4348904.46</v>
      </c>
      <c r="K4697" s="77">
        <f t="shared" si="295"/>
        <v>0</v>
      </c>
    </row>
    <row r="4698" spans="1:11" s="77" customFormat="1">
      <c r="A4698" s="82">
        <v>2016</v>
      </c>
      <c r="B4698" s="82">
        <v>3954</v>
      </c>
      <c r="C4698" s="83" t="s">
        <v>503</v>
      </c>
      <c r="D4698" s="83" t="s">
        <v>504</v>
      </c>
      <c r="E4698" s="84">
        <v>26872</v>
      </c>
      <c r="F4698" s="85">
        <v>26.326000000000001</v>
      </c>
      <c r="G4698" s="84">
        <v>164.1</v>
      </c>
      <c r="H4698" s="86">
        <f t="shared" si="292"/>
        <v>1160896.3583520001</v>
      </c>
      <c r="I4698" s="77">
        <f t="shared" si="293"/>
        <v>26872</v>
      </c>
      <c r="J4698" s="77">
        <f t="shared" si="294"/>
        <v>707432.272</v>
      </c>
      <c r="K4698" s="77">
        <f t="shared" si="295"/>
        <v>0</v>
      </c>
    </row>
    <row r="4699" spans="1:11" s="77" customFormat="1">
      <c r="A4699" s="82">
        <v>2016</v>
      </c>
      <c r="B4699" s="82">
        <v>3954</v>
      </c>
      <c r="C4699" s="83" t="s">
        <v>503</v>
      </c>
      <c r="D4699" s="83" t="s">
        <v>504</v>
      </c>
      <c r="E4699" s="84">
        <v>35612</v>
      </c>
      <c r="F4699" s="85">
        <v>26.117999999999999</v>
      </c>
      <c r="G4699" s="84">
        <v>172.6</v>
      </c>
      <c r="H4699" s="86">
        <f t="shared" si="292"/>
        <v>1605377.1368159999</v>
      </c>
      <c r="I4699" s="77">
        <f t="shared" si="293"/>
        <v>35612</v>
      </c>
      <c r="J4699" s="77">
        <f t="shared" si="294"/>
        <v>930114.2159999999</v>
      </c>
      <c r="K4699" s="77">
        <f t="shared" si="295"/>
        <v>0</v>
      </c>
    </row>
    <row r="4700" spans="1:11" s="77" customFormat="1">
      <c r="A4700" s="82">
        <v>2016</v>
      </c>
      <c r="B4700" s="82">
        <v>4041</v>
      </c>
      <c r="C4700" s="83" t="s">
        <v>513</v>
      </c>
      <c r="D4700" s="83" t="s">
        <v>504</v>
      </c>
      <c r="E4700" s="84">
        <v>35060</v>
      </c>
      <c r="F4700" s="85">
        <v>17.48</v>
      </c>
      <c r="G4700" s="84">
        <v>207.2</v>
      </c>
      <c r="H4700" s="86">
        <f t="shared" si="292"/>
        <v>1269822.7136000001</v>
      </c>
      <c r="I4700" s="77">
        <f t="shared" si="293"/>
        <v>35060</v>
      </c>
      <c r="J4700" s="77">
        <f t="shared" si="294"/>
        <v>612848.80000000005</v>
      </c>
      <c r="K4700" s="77">
        <f t="shared" si="295"/>
        <v>0</v>
      </c>
    </row>
    <row r="4701" spans="1:11" s="77" customFormat="1">
      <c r="A4701" s="82">
        <v>2016</v>
      </c>
      <c r="B4701" s="82">
        <v>4041</v>
      </c>
      <c r="C4701" s="83" t="s">
        <v>513</v>
      </c>
      <c r="D4701" s="83" t="s">
        <v>504</v>
      </c>
      <c r="E4701" s="84">
        <v>53280</v>
      </c>
      <c r="F4701" s="85">
        <v>17.79</v>
      </c>
      <c r="G4701" s="84">
        <v>185.8</v>
      </c>
      <c r="H4701" s="86">
        <f t="shared" si="292"/>
        <v>1761107.5296</v>
      </c>
      <c r="I4701" s="77">
        <f t="shared" si="293"/>
        <v>53280</v>
      </c>
      <c r="J4701" s="77">
        <f t="shared" si="294"/>
        <v>947851.2</v>
      </c>
      <c r="K4701" s="77">
        <f t="shared" si="295"/>
        <v>0</v>
      </c>
    </row>
    <row r="4702" spans="1:11" s="77" customFormat="1">
      <c r="A4702" s="82">
        <v>2016</v>
      </c>
      <c r="B4702" s="82">
        <v>4041</v>
      </c>
      <c r="C4702" s="83" t="s">
        <v>513</v>
      </c>
      <c r="D4702" s="83" t="s">
        <v>504</v>
      </c>
      <c r="E4702" s="84">
        <v>107132</v>
      </c>
      <c r="F4702" s="85">
        <v>17.59</v>
      </c>
      <c r="G4702" s="84">
        <v>209.4</v>
      </c>
      <c r="H4702" s="86">
        <f t="shared" si="292"/>
        <v>3946042.2367199995</v>
      </c>
      <c r="I4702" s="77">
        <f t="shared" si="293"/>
        <v>107132</v>
      </c>
      <c r="J4702" s="77">
        <f t="shared" si="294"/>
        <v>1884451.88</v>
      </c>
      <c r="K4702" s="77">
        <f t="shared" si="295"/>
        <v>0</v>
      </c>
    </row>
    <row r="4703" spans="1:11" s="77" customFormat="1">
      <c r="A4703" s="82">
        <v>2016</v>
      </c>
      <c r="B4703" s="82">
        <v>4050</v>
      </c>
      <c r="C4703" s="83" t="s">
        <v>513</v>
      </c>
      <c r="D4703" s="83" t="s">
        <v>504</v>
      </c>
      <c r="E4703" s="84">
        <v>14883</v>
      </c>
      <c r="F4703" s="85">
        <v>18.222000000000001</v>
      </c>
      <c r="G4703" s="84">
        <v>226</v>
      </c>
      <c r="H4703" s="86">
        <f t="shared" si="292"/>
        <v>612907.53876000002</v>
      </c>
      <c r="I4703" s="77">
        <f t="shared" si="293"/>
        <v>14883</v>
      </c>
      <c r="J4703" s="77">
        <f t="shared" si="294"/>
        <v>271198.02600000001</v>
      </c>
      <c r="K4703" s="77">
        <f t="shared" si="295"/>
        <v>0</v>
      </c>
    </row>
    <row r="4704" spans="1:11" s="77" customFormat="1">
      <c r="A4704" s="82">
        <v>2016</v>
      </c>
      <c r="B4704" s="82">
        <v>4050</v>
      </c>
      <c r="C4704" s="83" t="s">
        <v>513</v>
      </c>
      <c r="D4704" s="83" t="s">
        <v>504</v>
      </c>
      <c r="E4704" s="84">
        <v>15100</v>
      </c>
      <c r="F4704" s="85">
        <v>18.058</v>
      </c>
      <c r="G4704" s="84">
        <v>228.8</v>
      </c>
      <c r="H4704" s="86">
        <f t="shared" si="292"/>
        <v>623882.2304</v>
      </c>
      <c r="I4704" s="77">
        <f t="shared" si="293"/>
        <v>15100</v>
      </c>
      <c r="J4704" s="77">
        <f t="shared" si="294"/>
        <v>272675.8</v>
      </c>
      <c r="K4704" s="77">
        <f t="shared" si="295"/>
        <v>0</v>
      </c>
    </row>
    <row r="4705" spans="1:11" s="77" customFormat="1">
      <c r="A4705" s="82">
        <v>2016</v>
      </c>
      <c r="B4705" s="82">
        <v>4050</v>
      </c>
      <c r="C4705" s="83" t="s">
        <v>513</v>
      </c>
      <c r="D4705" s="83" t="s">
        <v>504</v>
      </c>
      <c r="E4705" s="84">
        <v>42320</v>
      </c>
      <c r="F4705" s="85">
        <v>18.001999999999999</v>
      </c>
      <c r="G4705" s="84">
        <v>228.6</v>
      </c>
      <c r="H4705" s="86">
        <f t="shared" si="292"/>
        <v>1741576.8470399999</v>
      </c>
      <c r="I4705" s="77">
        <f t="shared" si="293"/>
        <v>42320</v>
      </c>
      <c r="J4705" s="77">
        <f t="shared" si="294"/>
        <v>761844.6399999999</v>
      </c>
      <c r="K4705" s="77">
        <f t="shared" si="295"/>
        <v>0</v>
      </c>
    </row>
    <row r="4706" spans="1:11" s="77" customFormat="1">
      <c r="A4706" s="82">
        <v>2016</v>
      </c>
      <c r="B4706" s="82">
        <v>4050</v>
      </c>
      <c r="C4706" s="83" t="s">
        <v>513</v>
      </c>
      <c r="D4706" s="83" t="s">
        <v>504</v>
      </c>
      <c r="E4706" s="84">
        <v>57951</v>
      </c>
      <c r="F4706" s="85">
        <v>16.898</v>
      </c>
      <c r="G4706" s="84">
        <v>228.2</v>
      </c>
      <c r="H4706" s="86">
        <f t="shared" si="292"/>
        <v>2234662.187436</v>
      </c>
      <c r="I4706" s="77">
        <f t="shared" si="293"/>
        <v>57951</v>
      </c>
      <c r="J4706" s="77">
        <f t="shared" si="294"/>
        <v>979255.99800000002</v>
      </c>
      <c r="K4706" s="77">
        <f t="shared" si="295"/>
        <v>0</v>
      </c>
    </row>
    <row r="4707" spans="1:11" s="77" customFormat="1">
      <c r="A4707" s="82">
        <v>2016</v>
      </c>
      <c r="B4707" s="82">
        <v>4078</v>
      </c>
      <c r="C4707" s="83" t="s">
        <v>513</v>
      </c>
      <c r="D4707" s="83" t="s">
        <v>504</v>
      </c>
      <c r="E4707" s="84">
        <v>49915</v>
      </c>
      <c r="F4707" s="85">
        <v>17.77</v>
      </c>
      <c r="G4707" s="84">
        <v>229.2</v>
      </c>
      <c r="H4707" s="86">
        <f t="shared" si="292"/>
        <v>2032980.0485999999</v>
      </c>
      <c r="I4707" s="77">
        <f t="shared" si="293"/>
        <v>49915</v>
      </c>
      <c r="J4707" s="77">
        <f t="shared" si="294"/>
        <v>886989.54999999993</v>
      </c>
      <c r="K4707" s="77">
        <f t="shared" si="295"/>
        <v>0</v>
      </c>
    </row>
    <row r="4708" spans="1:11" s="77" customFormat="1">
      <c r="A4708" s="82">
        <v>2016</v>
      </c>
      <c r="B4708" s="82">
        <v>4078</v>
      </c>
      <c r="C4708" s="83" t="s">
        <v>513</v>
      </c>
      <c r="D4708" s="83" t="s">
        <v>504</v>
      </c>
      <c r="E4708" s="84">
        <v>33439</v>
      </c>
      <c r="F4708" s="85">
        <v>17.829999999999998</v>
      </c>
      <c r="G4708" s="84">
        <v>235.2</v>
      </c>
      <c r="H4708" s="86">
        <f t="shared" si="292"/>
        <v>1402303.2542399997</v>
      </c>
      <c r="I4708" s="77">
        <f t="shared" si="293"/>
        <v>33439</v>
      </c>
      <c r="J4708" s="77">
        <f t="shared" si="294"/>
        <v>596217.37</v>
      </c>
      <c r="K4708" s="77">
        <f t="shared" si="295"/>
        <v>0</v>
      </c>
    </row>
    <row r="4709" spans="1:11" s="77" customFormat="1">
      <c r="A4709" s="82">
        <v>2016</v>
      </c>
      <c r="B4709" s="82">
        <v>4078</v>
      </c>
      <c r="C4709" s="83" t="s">
        <v>513</v>
      </c>
      <c r="D4709" s="83" t="s">
        <v>504</v>
      </c>
      <c r="E4709" s="84">
        <v>84634</v>
      </c>
      <c r="F4709" s="85">
        <v>17.53</v>
      </c>
      <c r="G4709" s="84">
        <v>235.1</v>
      </c>
      <c r="H4709" s="86">
        <f t="shared" si="292"/>
        <v>3488023.5810200004</v>
      </c>
      <c r="I4709" s="77">
        <f t="shared" si="293"/>
        <v>84634</v>
      </c>
      <c r="J4709" s="77">
        <f t="shared" si="294"/>
        <v>1483634.02</v>
      </c>
      <c r="K4709" s="77">
        <f t="shared" si="295"/>
        <v>0</v>
      </c>
    </row>
    <row r="4710" spans="1:11" s="77" customFormat="1">
      <c r="A4710" s="82">
        <v>2016</v>
      </c>
      <c r="B4710" s="82">
        <v>4125</v>
      </c>
      <c r="C4710" s="83" t="s">
        <v>503</v>
      </c>
      <c r="D4710" s="83" t="s">
        <v>504</v>
      </c>
      <c r="E4710" s="84">
        <v>1216</v>
      </c>
      <c r="F4710" s="85">
        <v>21.891999999999999</v>
      </c>
      <c r="G4710" s="84">
        <v>303.8</v>
      </c>
      <c r="H4710" s="86">
        <f t="shared" si="292"/>
        <v>80873.601536000002</v>
      </c>
      <c r="I4710" s="77">
        <f t="shared" si="293"/>
        <v>1216</v>
      </c>
      <c r="J4710" s="77">
        <f t="shared" si="294"/>
        <v>26620.671999999999</v>
      </c>
      <c r="K4710" s="77">
        <f t="shared" si="295"/>
        <v>0</v>
      </c>
    </row>
    <row r="4711" spans="1:11" s="77" customFormat="1">
      <c r="A4711" s="82">
        <v>2016</v>
      </c>
      <c r="B4711" s="82">
        <v>4143</v>
      </c>
      <c r="C4711" s="83" t="s">
        <v>513</v>
      </c>
      <c r="D4711" s="83" t="s">
        <v>504</v>
      </c>
      <c r="E4711" s="84">
        <v>148530</v>
      </c>
      <c r="F4711" s="85">
        <v>17.96</v>
      </c>
      <c r="G4711" s="84">
        <v>269.39999999999998</v>
      </c>
      <c r="H4711" s="86">
        <f t="shared" si="292"/>
        <v>7186511.1672</v>
      </c>
      <c r="I4711" s="77">
        <f t="shared" si="293"/>
        <v>148530</v>
      </c>
      <c r="J4711" s="77">
        <f t="shared" si="294"/>
        <v>2667598.8000000003</v>
      </c>
      <c r="K4711" s="77">
        <f t="shared" si="295"/>
        <v>0</v>
      </c>
    </row>
    <row r="4712" spans="1:11" s="77" customFormat="1">
      <c r="A4712" s="82">
        <v>2016</v>
      </c>
      <c r="B4712" s="82">
        <v>4158</v>
      </c>
      <c r="C4712" s="83" t="s">
        <v>513</v>
      </c>
      <c r="D4712" s="83" t="s">
        <v>504</v>
      </c>
      <c r="E4712" s="84">
        <v>192220</v>
      </c>
      <c r="F4712" s="85">
        <v>16.096</v>
      </c>
      <c r="G4712" s="84">
        <v>98</v>
      </c>
      <c r="H4712" s="86">
        <f t="shared" si="292"/>
        <v>3032093.6576</v>
      </c>
      <c r="I4712" s="77">
        <f t="shared" si="293"/>
        <v>192220</v>
      </c>
      <c r="J4712" s="77">
        <f t="shared" si="294"/>
        <v>3093973.12</v>
      </c>
      <c r="K4712" s="77">
        <f t="shared" si="295"/>
        <v>0</v>
      </c>
    </row>
    <row r="4713" spans="1:11" s="77" customFormat="1">
      <c r="A4713" s="82">
        <v>2016</v>
      </c>
      <c r="B4713" s="82">
        <v>4158</v>
      </c>
      <c r="C4713" s="83" t="s">
        <v>513</v>
      </c>
      <c r="D4713" s="83" t="s">
        <v>504</v>
      </c>
      <c r="E4713" s="84">
        <v>44909</v>
      </c>
      <c r="F4713" s="85">
        <v>16.78</v>
      </c>
      <c r="G4713" s="84">
        <v>95.6</v>
      </c>
      <c r="H4713" s="86">
        <f t="shared" si="292"/>
        <v>720415.80712000001</v>
      </c>
      <c r="I4713" s="77">
        <f t="shared" si="293"/>
        <v>44909</v>
      </c>
      <c r="J4713" s="77">
        <f t="shared" si="294"/>
        <v>753573.02</v>
      </c>
      <c r="K4713" s="77">
        <f t="shared" si="295"/>
        <v>0</v>
      </c>
    </row>
    <row r="4714" spans="1:11" s="77" customFormat="1">
      <c r="A4714" s="82">
        <v>2016</v>
      </c>
      <c r="B4714" s="82">
        <v>4162</v>
      </c>
      <c r="C4714" s="83" t="s">
        <v>513</v>
      </c>
      <c r="D4714" s="83" t="s">
        <v>504</v>
      </c>
      <c r="E4714" s="84">
        <v>190013</v>
      </c>
      <c r="F4714" s="85">
        <v>20.492000000000001</v>
      </c>
      <c r="G4714" s="84">
        <v>159.69999999999999</v>
      </c>
      <c r="H4714" s="86">
        <f t="shared" si="292"/>
        <v>6218312.9944120003</v>
      </c>
      <c r="I4714" s="77">
        <f t="shared" si="293"/>
        <v>190013</v>
      </c>
      <c r="J4714" s="77">
        <f t="shared" si="294"/>
        <v>3893746.3960000002</v>
      </c>
      <c r="K4714" s="77">
        <f t="shared" si="295"/>
        <v>0</v>
      </c>
    </row>
    <row r="4715" spans="1:11" s="77" customFormat="1">
      <c r="A4715" s="82">
        <v>2016</v>
      </c>
      <c r="B4715" s="82">
        <v>4271</v>
      </c>
      <c r="C4715" s="83" t="s">
        <v>513</v>
      </c>
      <c r="D4715" s="83" t="s">
        <v>504</v>
      </c>
      <c r="E4715" s="84">
        <v>77457</v>
      </c>
      <c r="F4715" s="85">
        <v>17.484000000000002</v>
      </c>
      <c r="G4715" s="84">
        <v>232</v>
      </c>
      <c r="H4715" s="86">
        <f t="shared" si="292"/>
        <v>3141878.9961600001</v>
      </c>
      <c r="I4715" s="77">
        <f t="shared" si="293"/>
        <v>77457</v>
      </c>
      <c r="J4715" s="77">
        <f t="shared" si="294"/>
        <v>1354258.1880000001</v>
      </c>
      <c r="K4715" s="77">
        <f t="shared" si="295"/>
        <v>0</v>
      </c>
    </row>
    <row r="4716" spans="1:11" s="77" customFormat="1">
      <c r="A4716" s="82">
        <v>2016</v>
      </c>
      <c r="B4716" s="82">
        <v>4941</v>
      </c>
      <c r="C4716" s="83" t="s">
        <v>503</v>
      </c>
      <c r="D4716" s="83" t="s">
        <v>504</v>
      </c>
      <c r="E4716" s="84">
        <v>425155</v>
      </c>
      <c r="F4716" s="85">
        <v>21.6</v>
      </c>
      <c r="G4716" s="84">
        <v>217.2</v>
      </c>
      <c r="H4716" s="86">
        <f t="shared" si="292"/>
        <v>19946231.855999999</v>
      </c>
      <c r="I4716" s="77">
        <f t="shared" si="293"/>
        <v>425155</v>
      </c>
      <c r="J4716" s="77">
        <f t="shared" si="294"/>
        <v>9183348</v>
      </c>
      <c r="K4716" s="77">
        <f t="shared" si="295"/>
        <v>0</v>
      </c>
    </row>
    <row r="4717" spans="1:11" s="77" customFormat="1">
      <c r="A4717" s="82">
        <v>2016</v>
      </c>
      <c r="B4717" s="82">
        <v>6002</v>
      </c>
      <c r="C4717" s="83" t="s">
        <v>513</v>
      </c>
      <c r="D4717" s="83" t="s">
        <v>504</v>
      </c>
      <c r="E4717" s="84">
        <v>176735</v>
      </c>
      <c r="F4717" s="85">
        <v>17.652000000000001</v>
      </c>
      <c r="G4717" s="84">
        <v>144.9</v>
      </c>
      <c r="H4717" s="86">
        <f t="shared" si="292"/>
        <v>4520483.2927800007</v>
      </c>
      <c r="I4717" s="77">
        <f t="shared" si="293"/>
        <v>176735</v>
      </c>
      <c r="J4717" s="77">
        <f t="shared" si="294"/>
        <v>3119726.22</v>
      </c>
      <c r="K4717" s="77">
        <f t="shared" si="295"/>
        <v>0</v>
      </c>
    </row>
    <row r="4718" spans="1:11" s="77" customFormat="1">
      <c r="A4718" s="82">
        <v>2016</v>
      </c>
      <c r="B4718" s="82">
        <v>6002</v>
      </c>
      <c r="C4718" s="83" t="s">
        <v>513</v>
      </c>
      <c r="D4718" s="83" t="s">
        <v>504</v>
      </c>
      <c r="E4718" s="84">
        <v>31942</v>
      </c>
      <c r="F4718" s="85">
        <v>17.324000000000002</v>
      </c>
      <c r="G4718" s="84">
        <v>152.6</v>
      </c>
      <c r="H4718" s="86">
        <f t="shared" si="292"/>
        <v>844432.25540800008</v>
      </c>
      <c r="I4718" s="77">
        <f t="shared" si="293"/>
        <v>31942</v>
      </c>
      <c r="J4718" s="77">
        <f t="shared" si="294"/>
        <v>553363.2080000001</v>
      </c>
      <c r="K4718" s="77">
        <f t="shared" si="295"/>
        <v>0</v>
      </c>
    </row>
    <row r="4719" spans="1:11" s="77" customFormat="1">
      <c r="A4719" s="82">
        <v>2016</v>
      </c>
      <c r="B4719" s="82">
        <v>6002</v>
      </c>
      <c r="C4719" s="83" t="s">
        <v>513</v>
      </c>
      <c r="D4719" s="83" t="s">
        <v>504</v>
      </c>
      <c r="E4719" s="84">
        <v>367783</v>
      </c>
      <c r="F4719" s="85">
        <v>17.824000000000002</v>
      </c>
      <c r="G4719" s="84">
        <v>163.19999999999999</v>
      </c>
      <c r="H4719" s="86">
        <f t="shared" si="292"/>
        <v>10698354.361344</v>
      </c>
      <c r="I4719" s="77">
        <f t="shared" si="293"/>
        <v>367783</v>
      </c>
      <c r="J4719" s="77">
        <f t="shared" si="294"/>
        <v>6555364.1920000007</v>
      </c>
      <c r="K4719" s="77">
        <f t="shared" si="295"/>
        <v>0</v>
      </c>
    </row>
    <row r="4720" spans="1:11" s="77" customFormat="1">
      <c r="A4720" s="82">
        <v>2016</v>
      </c>
      <c r="B4720" s="82">
        <v>6002</v>
      </c>
      <c r="C4720" s="83" t="s">
        <v>513</v>
      </c>
      <c r="D4720" s="83" t="s">
        <v>504</v>
      </c>
      <c r="E4720" s="84">
        <v>48157</v>
      </c>
      <c r="F4720" s="85">
        <v>17.847999999999999</v>
      </c>
      <c r="G4720" s="84">
        <v>143.80000000000001</v>
      </c>
      <c r="H4720" s="86">
        <f t="shared" si="292"/>
        <v>1235969.823568</v>
      </c>
      <c r="I4720" s="77">
        <f t="shared" si="293"/>
        <v>48157</v>
      </c>
      <c r="J4720" s="77">
        <f t="shared" si="294"/>
        <v>859506.13599999994</v>
      </c>
      <c r="K4720" s="77">
        <f t="shared" si="295"/>
        <v>0</v>
      </c>
    </row>
    <row r="4721" spans="1:11" s="77" customFormat="1">
      <c r="A4721" s="82">
        <v>2016</v>
      </c>
      <c r="B4721" s="82">
        <v>6002</v>
      </c>
      <c r="C4721" s="83" t="s">
        <v>513</v>
      </c>
      <c r="D4721" s="83" t="s">
        <v>504</v>
      </c>
      <c r="E4721" s="84">
        <v>47967</v>
      </c>
      <c r="F4721" s="85">
        <v>17.937999999999999</v>
      </c>
      <c r="G4721" s="84">
        <v>157.4</v>
      </c>
      <c r="H4721" s="86">
        <f t="shared" si="292"/>
        <v>1354320.0404039999</v>
      </c>
      <c r="I4721" s="77">
        <f t="shared" si="293"/>
        <v>47967</v>
      </c>
      <c r="J4721" s="77">
        <f t="shared" si="294"/>
        <v>860432.04599999997</v>
      </c>
      <c r="K4721" s="77">
        <f t="shared" si="295"/>
        <v>0</v>
      </c>
    </row>
    <row r="4722" spans="1:11" s="77" customFormat="1">
      <c r="A4722" s="82">
        <v>2016</v>
      </c>
      <c r="B4722" s="82">
        <v>6002</v>
      </c>
      <c r="C4722" s="83" t="s">
        <v>513</v>
      </c>
      <c r="D4722" s="83" t="s">
        <v>504</v>
      </c>
      <c r="E4722" s="84">
        <v>48089</v>
      </c>
      <c r="F4722" s="85">
        <v>17.474</v>
      </c>
      <c r="G4722" s="84">
        <v>160.1</v>
      </c>
      <c r="H4722" s="86">
        <f t="shared" si="292"/>
        <v>1345331.8047859999</v>
      </c>
      <c r="I4722" s="77">
        <f t="shared" si="293"/>
        <v>48089</v>
      </c>
      <c r="J4722" s="77">
        <f t="shared" si="294"/>
        <v>840307.18599999999</v>
      </c>
      <c r="K4722" s="77">
        <f t="shared" si="295"/>
        <v>0</v>
      </c>
    </row>
    <row r="4723" spans="1:11" s="77" customFormat="1">
      <c r="A4723" s="82">
        <v>2016</v>
      </c>
      <c r="B4723" s="82">
        <v>6002</v>
      </c>
      <c r="C4723" s="83" t="s">
        <v>513</v>
      </c>
      <c r="D4723" s="83" t="s">
        <v>504</v>
      </c>
      <c r="E4723" s="84">
        <v>127955</v>
      </c>
      <c r="F4723" s="85">
        <v>17.414000000000001</v>
      </c>
      <c r="G4723" s="84">
        <v>142.30000000000001</v>
      </c>
      <c r="H4723" s="86">
        <f t="shared" si="292"/>
        <v>3170740.5105100004</v>
      </c>
      <c r="I4723" s="77">
        <f t="shared" si="293"/>
        <v>127955</v>
      </c>
      <c r="J4723" s="77">
        <f t="shared" si="294"/>
        <v>2228208.37</v>
      </c>
      <c r="K4723" s="77">
        <f t="shared" si="295"/>
        <v>0</v>
      </c>
    </row>
    <row r="4724" spans="1:11" s="77" customFormat="1">
      <c r="A4724" s="82">
        <v>2016</v>
      </c>
      <c r="B4724" s="82">
        <v>6004</v>
      </c>
      <c r="C4724" s="83" t="s">
        <v>503</v>
      </c>
      <c r="D4724" s="83" t="s">
        <v>504</v>
      </c>
      <c r="E4724" s="84">
        <v>72379</v>
      </c>
      <c r="F4724" s="85">
        <v>25.31</v>
      </c>
      <c r="G4724" s="84" t="s">
        <v>514</v>
      </c>
      <c r="H4724" s="86" t="str">
        <f t="shared" si="292"/>
        <v/>
      </c>
      <c r="I4724" s="77" t="str">
        <f t="shared" si="293"/>
        <v/>
      </c>
      <c r="J4724" s="77" t="str">
        <f t="shared" si="294"/>
        <v/>
      </c>
      <c r="K4724" s="77">
        <f t="shared" si="295"/>
        <v>0</v>
      </c>
    </row>
    <row r="4725" spans="1:11" s="77" customFormat="1">
      <c r="A4725" s="82">
        <v>2016</v>
      </c>
      <c r="B4725" s="82">
        <v>6004</v>
      </c>
      <c r="C4725" s="83" t="s">
        <v>503</v>
      </c>
      <c r="D4725" s="83" t="s">
        <v>504</v>
      </c>
      <c r="E4725" s="84">
        <v>5298</v>
      </c>
      <c r="F4725" s="85">
        <v>25.28</v>
      </c>
      <c r="G4725" s="84" t="s">
        <v>514</v>
      </c>
      <c r="H4725" s="86" t="str">
        <f t="shared" si="292"/>
        <v/>
      </c>
      <c r="I4725" s="77" t="str">
        <f t="shared" si="293"/>
        <v/>
      </c>
      <c r="J4725" s="77" t="str">
        <f t="shared" si="294"/>
        <v/>
      </c>
      <c r="K4725" s="77">
        <f t="shared" si="295"/>
        <v>0</v>
      </c>
    </row>
    <row r="4726" spans="1:11" s="77" customFormat="1">
      <c r="A4726" s="82">
        <v>2016</v>
      </c>
      <c r="B4726" s="82">
        <v>6009</v>
      </c>
      <c r="C4726" s="83" t="s">
        <v>513</v>
      </c>
      <c r="D4726" s="83" t="s">
        <v>504</v>
      </c>
      <c r="E4726" s="84">
        <v>16213</v>
      </c>
      <c r="F4726" s="85">
        <v>17.010000000000002</v>
      </c>
      <c r="G4726" s="84">
        <v>212</v>
      </c>
      <c r="H4726" s="86">
        <f t="shared" si="292"/>
        <v>584660.23560000013</v>
      </c>
      <c r="I4726" s="77">
        <f t="shared" si="293"/>
        <v>16213</v>
      </c>
      <c r="J4726" s="77">
        <f t="shared" si="294"/>
        <v>275783.13</v>
      </c>
      <c r="K4726" s="77">
        <f t="shared" si="295"/>
        <v>0</v>
      </c>
    </row>
    <row r="4727" spans="1:11" s="77" customFormat="1">
      <c r="A4727" s="82">
        <v>2016</v>
      </c>
      <c r="B4727" s="82">
        <v>6009</v>
      </c>
      <c r="C4727" s="83" t="s">
        <v>513</v>
      </c>
      <c r="D4727" s="83" t="s">
        <v>504</v>
      </c>
      <c r="E4727" s="84">
        <v>79950</v>
      </c>
      <c r="F4727" s="85">
        <v>17.96</v>
      </c>
      <c r="G4727" s="84">
        <v>213.4</v>
      </c>
      <c r="H4727" s="86">
        <f t="shared" si="292"/>
        <v>3064214.8679999998</v>
      </c>
      <c r="I4727" s="77">
        <f t="shared" si="293"/>
        <v>79950</v>
      </c>
      <c r="J4727" s="77">
        <f t="shared" si="294"/>
        <v>1435902</v>
      </c>
      <c r="K4727" s="77">
        <f t="shared" si="295"/>
        <v>0</v>
      </c>
    </row>
    <row r="4728" spans="1:11" s="77" customFormat="1">
      <c r="A4728" s="82">
        <v>2016</v>
      </c>
      <c r="B4728" s="82">
        <v>6009</v>
      </c>
      <c r="C4728" s="83" t="s">
        <v>513</v>
      </c>
      <c r="D4728" s="83" t="s">
        <v>504</v>
      </c>
      <c r="E4728" s="84">
        <v>32959</v>
      </c>
      <c r="F4728" s="85">
        <v>17.62</v>
      </c>
      <c r="G4728" s="84">
        <v>218.6</v>
      </c>
      <c r="H4728" s="86">
        <f t="shared" si="292"/>
        <v>1269492.3498799999</v>
      </c>
      <c r="I4728" s="77">
        <f t="shared" si="293"/>
        <v>32959</v>
      </c>
      <c r="J4728" s="77">
        <f t="shared" si="294"/>
        <v>580737.58000000007</v>
      </c>
      <c r="K4728" s="77">
        <f t="shared" si="295"/>
        <v>0</v>
      </c>
    </row>
    <row r="4729" spans="1:11" s="77" customFormat="1">
      <c r="A4729" s="82">
        <v>2016</v>
      </c>
      <c r="B4729" s="82">
        <v>6009</v>
      </c>
      <c r="C4729" s="83" t="s">
        <v>513</v>
      </c>
      <c r="D4729" s="83" t="s">
        <v>504</v>
      </c>
      <c r="E4729" s="84">
        <v>16537</v>
      </c>
      <c r="F4729" s="85">
        <v>16.95</v>
      </c>
      <c r="G4729" s="84">
        <v>210.7</v>
      </c>
      <c r="H4729" s="86">
        <f t="shared" si="292"/>
        <v>590596.63004999992</v>
      </c>
      <c r="I4729" s="77">
        <f t="shared" si="293"/>
        <v>16537</v>
      </c>
      <c r="J4729" s="77">
        <f t="shared" si="294"/>
        <v>280302.14999999997</v>
      </c>
      <c r="K4729" s="77">
        <f t="shared" si="295"/>
        <v>0</v>
      </c>
    </row>
    <row r="4730" spans="1:11" s="77" customFormat="1">
      <c r="A4730" s="82">
        <v>2016</v>
      </c>
      <c r="B4730" s="82">
        <v>6009</v>
      </c>
      <c r="C4730" s="83" t="s">
        <v>513</v>
      </c>
      <c r="D4730" s="83" t="s">
        <v>504</v>
      </c>
      <c r="E4730" s="84">
        <v>31544</v>
      </c>
      <c r="F4730" s="85">
        <v>18.100000000000001</v>
      </c>
      <c r="G4730" s="84">
        <v>210.3</v>
      </c>
      <c r="H4730" s="86">
        <f t="shared" si="292"/>
        <v>1200700.2792000002</v>
      </c>
      <c r="I4730" s="77">
        <f t="shared" si="293"/>
        <v>31544</v>
      </c>
      <c r="J4730" s="77">
        <f t="shared" si="294"/>
        <v>570946.4</v>
      </c>
      <c r="K4730" s="77">
        <f t="shared" si="295"/>
        <v>0</v>
      </c>
    </row>
    <row r="4731" spans="1:11" s="77" customFormat="1">
      <c r="A4731" s="82">
        <v>2016</v>
      </c>
      <c r="B4731" s="82">
        <v>6009</v>
      </c>
      <c r="C4731" s="83" t="s">
        <v>513</v>
      </c>
      <c r="D4731" s="83" t="s">
        <v>504</v>
      </c>
      <c r="E4731" s="84">
        <v>97505</v>
      </c>
      <c r="F4731" s="85">
        <v>16.940000000000001</v>
      </c>
      <c r="G4731" s="84">
        <v>204.6</v>
      </c>
      <c r="H4731" s="86">
        <f t="shared" si="292"/>
        <v>3379449.1961999997</v>
      </c>
      <c r="I4731" s="77">
        <f t="shared" si="293"/>
        <v>97505</v>
      </c>
      <c r="J4731" s="77">
        <f t="shared" si="294"/>
        <v>1651734.7000000002</v>
      </c>
      <c r="K4731" s="77">
        <f t="shared" si="295"/>
        <v>0</v>
      </c>
    </row>
    <row r="4732" spans="1:11" s="77" customFormat="1">
      <c r="A4732" s="82">
        <v>2016</v>
      </c>
      <c r="B4732" s="82">
        <v>6016</v>
      </c>
      <c r="C4732" s="83" t="s">
        <v>513</v>
      </c>
      <c r="D4732" s="83" t="s">
        <v>504</v>
      </c>
      <c r="E4732" s="84">
        <v>131565</v>
      </c>
      <c r="F4732" s="85">
        <v>17.98</v>
      </c>
      <c r="G4732" s="84" t="s">
        <v>514</v>
      </c>
      <c r="H4732" s="86" t="str">
        <f t="shared" si="292"/>
        <v/>
      </c>
      <c r="I4732" s="77" t="str">
        <f t="shared" si="293"/>
        <v/>
      </c>
      <c r="J4732" s="77" t="str">
        <f t="shared" si="294"/>
        <v/>
      </c>
      <c r="K4732" s="77">
        <f t="shared" si="295"/>
        <v>0</v>
      </c>
    </row>
    <row r="4733" spans="1:11" s="77" customFormat="1">
      <c r="A4733" s="82">
        <v>2016</v>
      </c>
      <c r="B4733" s="82">
        <v>6017</v>
      </c>
      <c r="C4733" s="83" t="s">
        <v>513</v>
      </c>
      <c r="D4733" s="83" t="s">
        <v>504</v>
      </c>
      <c r="E4733" s="84">
        <v>16767</v>
      </c>
      <c r="F4733" s="85">
        <v>17.7</v>
      </c>
      <c r="G4733" s="84" t="s">
        <v>514</v>
      </c>
      <c r="H4733" s="86" t="str">
        <f t="shared" si="292"/>
        <v/>
      </c>
      <c r="I4733" s="77" t="str">
        <f t="shared" si="293"/>
        <v/>
      </c>
      <c r="J4733" s="77" t="str">
        <f t="shared" si="294"/>
        <v/>
      </c>
      <c r="K4733" s="77">
        <f t="shared" si="295"/>
        <v>0</v>
      </c>
    </row>
    <row r="4734" spans="1:11" s="77" customFormat="1">
      <c r="A4734" s="82">
        <v>2016</v>
      </c>
      <c r="B4734" s="82">
        <v>6017</v>
      </c>
      <c r="C4734" s="83" t="s">
        <v>513</v>
      </c>
      <c r="D4734" s="83" t="s">
        <v>504</v>
      </c>
      <c r="E4734" s="84">
        <v>5806</v>
      </c>
      <c r="F4734" s="85">
        <v>17.7</v>
      </c>
      <c r="G4734" s="84" t="s">
        <v>514</v>
      </c>
      <c r="H4734" s="86" t="str">
        <f t="shared" si="292"/>
        <v/>
      </c>
      <c r="I4734" s="77" t="str">
        <f t="shared" si="293"/>
        <v/>
      </c>
      <c r="J4734" s="77" t="str">
        <f t="shared" si="294"/>
        <v/>
      </c>
      <c r="K4734" s="77">
        <f t="shared" si="295"/>
        <v>0</v>
      </c>
    </row>
    <row r="4735" spans="1:11" s="77" customFormat="1">
      <c r="A4735" s="82">
        <v>2016</v>
      </c>
      <c r="B4735" s="82">
        <v>6017</v>
      </c>
      <c r="C4735" s="83" t="s">
        <v>513</v>
      </c>
      <c r="D4735" s="83" t="s">
        <v>504</v>
      </c>
      <c r="E4735" s="84">
        <v>122</v>
      </c>
      <c r="F4735" s="85">
        <v>17.7</v>
      </c>
      <c r="G4735" s="84" t="s">
        <v>514</v>
      </c>
      <c r="H4735" s="86" t="str">
        <f t="shared" si="292"/>
        <v/>
      </c>
      <c r="I4735" s="77" t="str">
        <f t="shared" si="293"/>
        <v/>
      </c>
      <c r="J4735" s="77" t="str">
        <f t="shared" si="294"/>
        <v/>
      </c>
      <c r="K4735" s="77">
        <f t="shared" si="295"/>
        <v>0</v>
      </c>
    </row>
    <row r="4736" spans="1:11" s="77" customFormat="1">
      <c r="A4736" s="82">
        <v>2016</v>
      </c>
      <c r="B4736" s="82">
        <v>6018</v>
      </c>
      <c r="C4736" s="83" t="s">
        <v>503</v>
      </c>
      <c r="D4736" s="83" t="s">
        <v>504</v>
      </c>
      <c r="E4736" s="84">
        <v>64648</v>
      </c>
      <c r="F4736" s="85">
        <v>23.052</v>
      </c>
      <c r="G4736" s="84">
        <v>224</v>
      </c>
      <c r="H4736" s="86">
        <f t="shared" si="292"/>
        <v>3338195.1590400003</v>
      </c>
      <c r="I4736" s="77">
        <f t="shared" si="293"/>
        <v>64648</v>
      </c>
      <c r="J4736" s="77">
        <f t="shared" si="294"/>
        <v>1490265.696</v>
      </c>
      <c r="K4736" s="77">
        <f t="shared" si="295"/>
        <v>0</v>
      </c>
    </row>
    <row r="4737" spans="1:11" s="77" customFormat="1">
      <c r="A4737" s="82">
        <v>2016</v>
      </c>
      <c r="B4737" s="82">
        <v>6018</v>
      </c>
      <c r="C4737" s="83" t="s">
        <v>503</v>
      </c>
      <c r="D4737" s="83" t="s">
        <v>504</v>
      </c>
      <c r="E4737" s="84">
        <v>9712</v>
      </c>
      <c r="F4737" s="85">
        <v>26.02</v>
      </c>
      <c r="G4737" s="84">
        <v>184.2</v>
      </c>
      <c r="H4737" s="86">
        <f t="shared" si="292"/>
        <v>465484.89407999994</v>
      </c>
      <c r="I4737" s="77">
        <f t="shared" si="293"/>
        <v>9712</v>
      </c>
      <c r="J4737" s="77">
        <f t="shared" si="294"/>
        <v>252706.24</v>
      </c>
      <c r="K4737" s="77">
        <f t="shared" si="295"/>
        <v>0</v>
      </c>
    </row>
    <row r="4738" spans="1:11" s="77" customFormat="1">
      <c r="A4738" s="82">
        <v>2016</v>
      </c>
      <c r="B4738" s="82">
        <v>6018</v>
      </c>
      <c r="C4738" s="83" t="s">
        <v>503</v>
      </c>
      <c r="D4738" s="83" t="s">
        <v>504</v>
      </c>
      <c r="E4738" s="84">
        <v>7854</v>
      </c>
      <c r="F4738" s="85">
        <v>22.61</v>
      </c>
      <c r="G4738" s="84">
        <v>200.4</v>
      </c>
      <c r="H4738" s="86">
        <f t="shared" si="292"/>
        <v>355868.19575999997</v>
      </c>
      <c r="I4738" s="77">
        <f t="shared" si="293"/>
        <v>7854</v>
      </c>
      <c r="J4738" s="77">
        <f t="shared" si="294"/>
        <v>177578.94</v>
      </c>
      <c r="K4738" s="77">
        <f t="shared" si="295"/>
        <v>0</v>
      </c>
    </row>
    <row r="4739" spans="1:11" s="77" customFormat="1">
      <c r="A4739" s="82">
        <v>2016</v>
      </c>
      <c r="B4739" s="82">
        <v>6018</v>
      </c>
      <c r="C4739" s="83" t="s">
        <v>503</v>
      </c>
      <c r="D4739" s="83" t="s">
        <v>504</v>
      </c>
      <c r="E4739" s="84">
        <v>9203</v>
      </c>
      <c r="F4739" s="85">
        <v>23.423999999999999</v>
      </c>
      <c r="G4739" s="84">
        <v>187.3</v>
      </c>
      <c r="H4739" s="86">
        <f t="shared" si="292"/>
        <v>403764.61785600003</v>
      </c>
      <c r="I4739" s="77">
        <f t="shared" si="293"/>
        <v>9203</v>
      </c>
      <c r="J4739" s="77">
        <f t="shared" si="294"/>
        <v>215571.07199999999</v>
      </c>
      <c r="K4739" s="77">
        <f t="shared" si="295"/>
        <v>0</v>
      </c>
    </row>
    <row r="4740" spans="1:11" s="77" customFormat="1">
      <c r="A4740" s="82">
        <v>2016</v>
      </c>
      <c r="B4740" s="82">
        <v>6018</v>
      </c>
      <c r="C4740" s="83" t="s">
        <v>503</v>
      </c>
      <c r="D4740" s="83" t="s">
        <v>504</v>
      </c>
      <c r="E4740" s="84">
        <v>19243</v>
      </c>
      <c r="F4740" s="85">
        <v>25.192</v>
      </c>
      <c r="G4740" s="84">
        <v>180.5</v>
      </c>
      <c r="H4740" s="86">
        <f t="shared" si="292"/>
        <v>875009.22907999996</v>
      </c>
      <c r="I4740" s="77">
        <f t="shared" si="293"/>
        <v>19243</v>
      </c>
      <c r="J4740" s="77">
        <f t="shared" si="294"/>
        <v>484769.65600000002</v>
      </c>
      <c r="K4740" s="77">
        <f t="shared" si="295"/>
        <v>0</v>
      </c>
    </row>
    <row r="4741" spans="1:11" s="77" customFormat="1">
      <c r="A4741" s="82">
        <v>2016</v>
      </c>
      <c r="B4741" s="82">
        <v>6018</v>
      </c>
      <c r="C4741" s="83" t="s">
        <v>503</v>
      </c>
      <c r="D4741" s="83" t="s">
        <v>504</v>
      </c>
      <c r="E4741" s="84">
        <v>15861</v>
      </c>
      <c r="F4741" s="85">
        <v>26.178000000000001</v>
      </c>
      <c r="G4741" s="84">
        <v>195.1</v>
      </c>
      <c r="H4741" s="86">
        <f t="shared" si="292"/>
        <v>810073.26235799992</v>
      </c>
      <c r="I4741" s="77">
        <f t="shared" si="293"/>
        <v>15861</v>
      </c>
      <c r="J4741" s="77">
        <f t="shared" si="294"/>
        <v>415209.25800000003</v>
      </c>
      <c r="K4741" s="77">
        <f t="shared" si="295"/>
        <v>0</v>
      </c>
    </row>
    <row r="4742" spans="1:11" s="77" customFormat="1">
      <c r="A4742" s="82">
        <v>2016</v>
      </c>
      <c r="B4742" s="82">
        <v>6018</v>
      </c>
      <c r="C4742" s="83" t="s">
        <v>503</v>
      </c>
      <c r="D4742" s="83" t="s">
        <v>504</v>
      </c>
      <c r="E4742" s="84">
        <v>3285</v>
      </c>
      <c r="F4742" s="85">
        <v>24.97</v>
      </c>
      <c r="G4742" s="84">
        <v>177</v>
      </c>
      <c r="H4742" s="86">
        <f t="shared" si="292"/>
        <v>145186.81649999999</v>
      </c>
      <c r="I4742" s="77">
        <f t="shared" si="293"/>
        <v>3285</v>
      </c>
      <c r="J4742" s="77">
        <f t="shared" si="294"/>
        <v>82026.45</v>
      </c>
      <c r="K4742" s="77">
        <f t="shared" si="295"/>
        <v>0</v>
      </c>
    </row>
    <row r="4743" spans="1:11" s="77" customFormat="1">
      <c r="A4743" s="82">
        <v>2016</v>
      </c>
      <c r="B4743" s="82">
        <v>6019</v>
      </c>
      <c r="C4743" s="83" t="s">
        <v>503</v>
      </c>
      <c r="D4743" s="83" t="s">
        <v>504</v>
      </c>
      <c r="E4743" s="84">
        <v>30783</v>
      </c>
      <c r="F4743" s="85">
        <v>25.21</v>
      </c>
      <c r="G4743" s="84" t="s">
        <v>514</v>
      </c>
      <c r="H4743" s="86" t="str">
        <f t="shared" ref="H4743:H4806" si="296">IF(I4743="","",G4743/100*F4743*E4743)</f>
        <v/>
      </c>
      <c r="I4743" s="77" t="str">
        <f t="shared" ref="I4743:I4806" si="297">IF(OR(G4743=".",F4743=".",E4743="."),"",E4743)</f>
        <v/>
      </c>
      <c r="J4743" s="77" t="str">
        <f t="shared" ref="J4743:J4806" si="298">IF(I4743="","",F4743*I4743)</f>
        <v/>
      </c>
      <c r="K4743" s="77">
        <f t="shared" ref="K4743:K4806" si="299">IF(C4743="LIG",1,0)</f>
        <v>0</v>
      </c>
    </row>
    <row r="4744" spans="1:11" s="77" customFormat="1">
      <c r="A4744" s="82">
        <v>2016</v>
      </c>
      <c r="B4744" s="82">
        <v>6019</v>
      </c>
      <c r="C4744" s="83" t="s">
        <v>503</v>
      </c>
      <c r="D4744" s="83" t="s">
        <v>504</v>
      </c>
      <c r="E4744" s="84">
        <v>30869</v>
      </c>
      <c r="F4744" s="85">
        <v>25.23</v>
      </c>
      <c r="G4744" s="84" t="s">
        <v>514</v>
      </c>
      <c r="H4744" s="86" t="str">
        <f t="shared" si="296"/>
        <v/>
      </c>
      <c r="I4744" s="77" t="str">
        <f t="shared" si="297"/>
        <v/>
      </c>
      <c r="J4744" s="77" t="str">
        <f t="shared" si="298"/>
        <v/>
      </c>
      <c r="K4744" s="77">
        <f t="shared" si="299"/>
        <v>0</v>
      </c>
    </row>
    <row r="4745" spans="1:11" s="77" customFormat="1">
      <c r="A4745" s="82">
        <v>2016</v>
      </c>
      <c r="B4745" s="82">
        <v>6019</v>
      </c>
      <c r="C4745" s="83" t="s">
        <v>503</v>
      </c>
      <c r="D4745" s="83" t="s">
        <v>504</v>
      </c>
      <c r="E4745" s="84">
        <v>35257</v>
      </c>
      <c r="F4745" s="85">
        <v>25.98</v>
      </c>
      <c r="G4745" s="84" t="s">
        <v>514</v>
      </c>
      <c r="H4745" s="86" t="str">
        <f t="shared" si="296"/>
        <v/>
      </c>
      <c r="I4745" s="77" t="str">
        <f t="shared" si="297"/>
        <v/>
      </c>
      <c r="J4745" s="77" t="str">
        <f t="shared" si="298"/>
        <v/>
      </c>
      <c r="K4745" s="77">
        <f t="shared" si="299"/>
        <v>0</v>
      </c>
    </row>
    <row r="4746" spans="1:11" s="77" customFormat="1">
      <c r="A4746" s="82">
        <v>2016</v>
      </c>
      <c r="B4746" s="82">
        <v>6019</v>
      </c>
      <c r="C4746" s="83" t="s">
        <v>503</v>
      </c>
      <c r="D4746" s="83" t="s">
        <v>504</v>
      </c>
      <c r="E4746" s="84">
        <v>44206</v>
      </c>
      <c r="F4746" s="85">
        <v>25.25</v>
      </c>
      <c r="G4746" s="84" t="s">
        <v>514</v>
      </c>
      <c r="H4746" s="86" t="str">
        <f t="shared" si="296"/>
        <v/>
      </c>
      <c r="I4746" s="77" t="str">
        <f t="shared" si="297"/>
        <v/>
      </c>
      <c r="J4746" s="77" t="str">
        <f t="shared" si="298"/>
        <v/>
      </c>
      <c r="K4746" s="77">
        <f t="shared" si="299"/>
        <v>0</v>
      </c>
    </row>
    <row r="4747" spans="1:11" s="77" customFormat="1">
      <c r="A4747" s="82">
        <v>2016</v>
      </c>
      <c r="B4747" s="82">
        <v>6019</v>
      </c>
      <c r="C4747" s="83" t="s">
        <v>503</v>
      </c>
      <c r="D4747" s="83" t="s">
        <v>504</v>
      </c>
      <c r="E4747" s="84">
        <v>8045</v>
      </c>
      <c r="F4747" s="85">
        <v>22.26</v>
      </c>
      <c r="G4747" s="84" t="s">
        <v>514</v>
      </c>
      <c r="H4747" s="86" t="str">
        <f t="shared" si="296"/>
        <v/>
      </c>
      <c r="I4747" s="77" t="str">
        <f t="shared" si="297"/>
        <v/>
      </c>
      <c r="J4747" s="77" t="str">
        <f t="shared" si="298"/>
        <v/>
      </c>
      <c r="K4747" s="77">
        <f t="shared" si="299"/>
        <v>0</v>
      </c>
    </row>
    <row r="4748" spans="1:11" s="77" customFormat="1">
      <c r="A4748" s="82">
        <v>2016</v>
      </c>
      <c r="B4748" s="82">
        <v>6019</v>
      </c>
      <c r="C4748" s="83" t="s">
        <v>503</v>
      </c>
      <c r="D4748" s="83" t="s">
        <v>504</v>
      </c>
      <c r="E4748" s="84">
        <v>76727</v>
      </c>
      <c r="F4748" s="85">
        <v>22.09</v>
      </c>
      <c r="G4748" s="84" t="s">
        <v>514</v>
      </c>
      <c r="H4748" s="86" t="str">
        <f t="shared" si="296"/>
        <v/>
      </c>
      <c r="I4748" s="77" t="str">
        <f t="shared" si="297"/>
        <v/>
      </c>
      <c r="J4748" s="77" t="str">
        <f t="shared" si="298"/>
        <v/>
      </c>
      <c r="K4748" s="77">
        <f t="shared" si="299"/>
        <v>0</v>
      </c>
    </row>
    <row r="4749" spans="1:11" s="77" customFormat="1">
      <c r="A4749" s="82">
        <v>2016</v>
      </c>
      <c r="B4749" s="82">
        <v>6019</v>
      </c>
      <c r="C4749" s="83" t="s">
        <v>503</v>
      </c>
      <c r="D4749" s="83" t="s">
        <v>504</v>
      </c>
      <c r="E4749" s="84">
        <v>37887</v>
      </c>
      <c r="F4749" s="85">
        <v>25.15</v>
      </c>
      <c r="G4749" s="84" t="s">
        <v>514</v>
      </c>
      <c r="H4749" s="86" t="str">
        <f t="shared" si="296"/>
        <v/>
      </c>
      <c r="I4749" s="77" t="str">
        <f t="shared" si="297"/>
        <v/>
      </c>
      <c r="J4749" s="77" t="str">
        <f t="shared" si="298"/>
        <v/>
      </c>
      <c r="K4749" s="77">
        <f t="shared" si="299"/>
        <v>0</v>
      </c>
    </row>
    <row r="4750" spans="1:11" s="77" customFormat="1">
      <c r="A4750" s="82">
        <v>2016</v>
      </c>
      <c r="B4750" s="82">
        <v>6021</v>
      </c>
      <c r="C4750" s="83" t="s">
        <v>513</v>
      </c>
      <c r="D4750" s="83" t="s">
        <v>504</v>
      </c>
      <c r="E4750" s="84">
        <v>110715</v>
      </c>
      <c r="F4750" s="85">
        <v>20.54</v>
      </c>
      <c r="G4750" s="84">
        <v>250.2</v>
      </c>
      <c r="H4750" s="86">
        <f t="shared" si="296"/>
        <v>5689763.4221999999</v>
      </c>
      <c r="I4750" s="77">
        <f t="shared" si="297"/>
        <v>110715</v>
      </c>
      <c r="J4750" s="77">
        <f t="shared" si="298"/>
        <v>2274086.1</v>
      </c>
      <c r="K4750" s="77">
        <f t="shared" si="299"/>
        <v>0</v>
      </c>
    </row>
    <row r="4751" spans="1:11" s="77" customFormat="1">
      <c r="A4751" s="82">
        <v>2016</v>
      </c>
      <c r="B4751" s="82">
        <v>6021</v>
      </c>
      <c r="C4751" s="83" t="s">
        <v>513</v>
      </c>
      <c r="D4751" s="83" t="s">
        <v>504</v>
      </c>
      <c r="E4751" s="84">
        <v>99091</v>
      </c>
      <c r="F4751" s="85">
        <v>20.54</v>
      </c>
      <c r="G4751" s="84">
        <v>339.8</v>
      </c>
      <c r="H4751" s="86">
        <f t="shared" si="296"/>
        <v>6916048.4177200003</v>
      </c>
      <c r="I4751" s="77">
        <f t="shared" si="297"/>
        <v>99091</v>
      </c>
      <c r="J4751" s="77">
        <f t="shared" si="298"/>
        <v>2035329.14</v>
      </c>
      <c r="K4751" s="77">
        <f t="shared" si="299"/>
        <v>0</v>
      </c>
    </row>
    <row r="4752" spans="1:11" s="77" customFormat="1">
      <c r="A4752" s="82">
        <v>2016</v>
      </c>
      <c r="B4752" s="82">
        <v>6021</v>
      </c>
      <c r="C4752" s="83" t="s">
        <v>513</v>
      </c>
      <c r="D4752" s="83" t="s">
        <v>504</v>
      </c>
      <c r="E4752" s="84">
        <v>179538</v>
      </c>
      <c r="F4752" s="85">
        <v>19.84</v>
      </c>
      <c r="G4752" s="84">
        <v>191.8</v>
      </c>
      <c r="H4752" s="86">
        <f t="shared" si="296"/>
        <v>6831981.0585599998</v>
      </c>
      <c r="I4752" s="77">
        <f t="shared" si="297"/>
        <v>179538</v>
      </c>
      <c r="J4752" s="77">
        <f t="shared" si="298"/>
        <v>3562033.92</v>
      </c>
      <c r="K4752" s="77">
        <f t="shared" si="299"/>
        <v>0</v>
      </c>
    </row>
    <row r="4753" spans="1:11" s="77" customFormat="1">
      <c r="A4753" s="82">
        <v>2016</v>
      </c>
      <c r="B4753" s="82">
        <v>6030</v>
      </c>
      <c r="C4753" s="83" t="s">
        <v>512</v>
      </c>
      <c r="D4753" s="83" t="s">
        <v>504</v>
      </c>
      <c r="E4753" s="84">
        <v>608183</v>
      </c>
      <c r="F4753" s="85">
        <v>12.7</v>
      </c>
      <c r="G4753" s="84">
        <v>190.3</v>
      </c>
      <c r="H4753" s="86">
        <f t="shared" si="296"/>
        <v>14698627.5623</v>
      </c>
      <c r="I4753" s="77">
        <f t="shared" si="297"/>
        <v>608183</v>
      </c>
      <c r="J4753" s="77">
        <f t="shared" si="298"/>
        <v>7723924.0999999996</v>
      </c>
      <c r="K4753" s="77">
        <f t="shared" si="299"/>
        <v>1</v>
      </c>
    </row>
    <row r="4754" spans="1:11" s="77" customFormat="1">
      <c r="A4754" s="82">
        <v>2016</v>
      </c>
      <c r="B4754" s="82">
        <v>6031</v>
      </c>
      <c r="C4754" s="83" t="s">
        <v>503</v>
      </c>
      <c r="D4754" s="83" t="s">
        <v>504</v>
      </c>
      <c r="E4754" s="84">
        <v>82756</v>
      </c>
      <c r="F4754" s="85">
        <v>23.59</v>
      </c>
      <c r="G4754" s="84">
        <v>219.6</v>
      </c>
      <c r="H4754" s="86">
        <f t="shared" si="296"/>
        <v>4287062.0318399994</v>
      </c>
      <c r="I4754" s="77">
        <f t="shared" si="297"/>
        <v>82756</v>
      </c>
      <c r="J4754" s="77">
        <f t="shared" si="298"/>
        <v>1952214.04</v>
      </c>
      <c r="K4754" s="77">
        <f t="shared" si="299"/>
        <v>0</v>
      </c>
    </row>
    <row r="4755" spans="1:11" s="77" customFormat="1">
      <c r="A4755" s="82">
        <v>2016</v>
      </c>
      <c r="B4755" s="82">
        <v>6031</v>
      </c>
      <c r="C4755" s="83" t="s">
        <v>503</v>
      </c>
      <c r="D4755" s="83" t="s">
        <v>504</v>
      </c>
      <c r="E4755" s="84">
        <v>10685</v>
      </c>
      <c r="F4755" s="85">
        <v>25.16</v>
      </c>
      <c r="G4755" s="84">
        <v>215.9</v>
      </c>
      <c r="H4755" s="86">
        <f t="shared" si="296"/>
        <v>580413.90140000009</v>
      </c>
      <c r="I4755" s="77">
        <f t="shared" si="297"/>
        <v>10685</v>
      </c>
      <c r="J4755" s="77">
        <f t="shared" si="298"/>
        <v>268834.59999999998</v>
      </c>
      <c r="K4755" s="77">
        <f t="shared" si="299"/>
        <v>0</v>
      </c>
    </row>
    <row r="4756" spans="1:11" s="77" customFormat="1">
      <c r="A4756" s="82">
        <v>2016</v>
      </c>
      <c r="B4756" s="82">
        <v>6031</v>
      </c>
      <c r="C4756" s="83" t="s">
        <v>503</v>
      </c>
      <c r="D4756" s="83" t="s">
        <v>504</v>
      </c>
      <c r="E4756" s="84">
        <v>5009</v>
      </c>
      <c r="F4756" s="85">
        <v>23.61</v>
      </c>
      <c r="G4756" s="84">
        <v>177.7</v>
      </c>
      <c r="H4756" s="86">
        <f t="shared" si="296"/>
        <v>210152.44472999999</v>
      </c>
      <c r="I4756" s="77">
        <f t="shared" si="297"/>
        <v>5009</v>
      </c>
      <c r="J4756" s="77">
        <f t="shared" si="298"/>
        <v>118262.48999999999</v>
      </c>
      <c r="K4756" s="77">
        <f t="shared" si="299"/>
        <v>0</v>
      </c>
    </row>
    <row r="4757" spans="1:11" s="77" customFormat="1">
      <c r="A4757" s="82">
        <v>2016</v>
      </c>
      <c r="B4757" s="82">
        <v>6031</v>
      </c>
      <c r="C4757" s="83" t="s">
        <v>503</v>
      </c>
      <c r="D4757" s="83" t="s">
        <v>504</v>
      </c>
      <c r="E4757" s="84">
        <v>5270</v>
      </c>
      <c r="F4757" s="85">
        <v>23.64</v>
      </c>
      <c r="G4757" s="84">
        <v>187.2</v>
      </c>
      <c r="H4757" s="86">
        <f t="shared" si="296"/>
        <v>233219.00160000002</v>
      </c>
      <c r="I4757" s="77">
        <f t="shared" si="297"/>
        <v>5270</v>
      </c>
      <c r="J4757" s="77">
        <f t="shared" si="298"/>
        <v>124582.8</v>
      </c>
      <c r="K4757" s="77">
        <f t="shared" si="299"/>
        <v>0</v>
      </c>
    </row>
    <row r="4758" spans="1:11" s="77" customFormat="1">
      <c r="A4758" s="82">
        <v>2016</v>
      </c>
      <c r="B4758" s="82">
        <v>6031</v>
      </c>
      <c r="C4758" s="83" t="s">
        <v>503</v>
      </c>
      <c r="D4758" s="83" t="s">
        <v>504</v>
      </c>
      <c r="E4758" s="84">
        <v>14291</v>
      </c>
      <c r="F4758" s="85">
        <v>23.58</v>
      </c>
      <c r="G4758" s="84">
        <v>182.2</v>
      </c>
      <c r="H4758" s="86">
        <f t="shared" si="296"/>
        <v>613980.80315999989</v>
      </c>
      <c r="I4758" s="77">
        <f t="shared" si="297"/>
        <v>14291</v>
      </c>
      <c r="J4758" s="77">
        <f t="shared" si="298"/>
        <v>336981.77999999997</v>
      </c>
      <c r="K4758" s="77">
        <f t="shared" si="299"/>
        <v>0</v>
      </c>
    </row>
    <row r="4759" spans="1:11" s="77" customFormat="1">
      <c r="A4759" s="82">
        <v>2016</v>
      </c>
      <c r="B4759" s="82">
        <v>6031</v>
      </c>
      <c r="C4759" s="83" t="s">
        <v>503</v>
      </c>
      <c r="D4759" s="83" t="s">
        <v>504</v>
      </c>
      <c r="E4759" s="84">
        <v>22029</v>
      </c>
      <c r="F4759" s="85">
        <v>25.21</v>
      </c>
      <c r="G4759" s="84">
        <v>178.2</v>
      </c>
      <c r="H4759" s="86">
        <f t="shared" si="296"/>
        <v>989635.64237999998</v>
      </c>
      <c r="I4759" s="77">
        <f t="shared" si="297"/>
        <v>22029</v>
      </c>
      <c r="J4759" s="77">
        <f t="shared" si="298"/>
        <v>555351.09</v>
      </c>
      <c r="K4759" s="77">
        <f t="shared" si="299"/>
        <v>0</v>
      </c>
    </row>
    <row r="4760" spans="1:11" s="77" customFormat="1">
      <c r="A4760" s="82">
        <v>2016</v>
      </c>
      <c r="B4760" s="82">
        <v>6031</v>
      </c>
      <c r="C4760" s="83" t="s">
        <v>503</v>
      </c>
      <c r="D4760" s="83" t="s">
        <v>504</v>
      </c>
      <c r="E4760" s="84">
        <v>3465</v>
      </c>
      <c r="F4760" s="85">
        <v>23.65</v>
      </c>
      <c r="G4760" s="84">
        <v>174.5</v>
      </c>
      <c r="H4760" s="86">
        <f t="shared" si="296"/>
        <v>142997.95125000001</v>
      </c>
      <c r="I4760" s="77">
        <f t="shared" si="297"/>
        <v>3465</v>
      </c>
      <c r="J4760" s="77">
        <f t="shared" si="298"/>
        <v>81947.25</v>
      </c>
      <c r="K4760" s="77">
        <f t="shared" si="299"/>
        <v>0</v>
      </c>
    </row>
    <row r="4761" spans="1:11" s="77" customFormat="1">
      <c r="A4761" s="82">
        <v>2016</v>
      </c>
      <c r="B4761" s="82">
        <v>6041</v>
      </c>
      <c r="C4761" s="83" t="s">
        <v>503</v>
      </c>
      <c r="D4761" s="83" t="s">
        <v>504</v>
      </c>
      <c r="E4761" s="84">
        <v>32560</v>
      </c>
      <c r="F4761" s="85">
        <v>22.3</v>
      </c>
      <c r="G4761" s="84">
        <v>192.2</v>
      </c>
      <c r="H4761" s="86">
        <f t="shared" si="296"/>
        <v>1395541.1359999999</v>
      </c>
      <c r="I4761" s="77">
        <f t="shared" si="297"/>
        <v>32560</v>
      </c>
      <c r="J4761" s="77">
        <f t="shared" si="298"/>
        <v>726088</v>
      </c>
      <c r="K4761" s="77">
        <f t="shared" si="299"/>
        <v>0</v>
      </c>
    </row>
    <row r="4762" spans="1:11" s="77" customFormat="1">
      <c r="A4762" s="82">
        <v>2016</v>
      </c>
      <c r="B4762" s="82">
        <v>6041</v>
      </c>
      <c r="C4762" s="83" t="s">
        <v>503</v>
      </c>
      <c r="D4762" s="83" t="s">
        <v>504</v>
      </c>
      <c r="E4762" s="84">
        <v>23036</v>
      </c>
      <c r="F4762" s="85">
        <v>22.68</v>
      </c>
      <c r="G4762" s="84">
        <v>178.1</v>
      </c>
      <c r="H4762" s="86">
        <f t="shared" si="296"/>
        <v>930494.99087999994</v>
      </c>
      <c r="I4762" s="77">
        <f t="shared" si="297"/>
        <v>23036</v>
      </c>
      <c r="J4762" s="77">
        <f t="shared" si="298"/>
        <v>522456.48</v>
      </c>
      <c r="K4762" s="77">
        <f t="shared" si="299"/>
        <v>0</v>
      </c>
    </row>
    <row r="4763" spans="1:11" s="77" customFormat="1">
      <c r="A4763" s="82">
        <v>2016</v>
      </c>
      <c r="B4763" s="82">
        <v>6041</v>
      </c>
      <c r="C4763" s="83" t="s">
        <v>503</v>
      </c>
      <c r="D4763" s="83" t="s">
        <v>504</v>
      </c>
      <c r="E4763" s="84">
        <v>20680</v>
      </c>
      <c r="F4763" s="85">
        <v>23.08</v>
      </c>
      <c r="G4763" s="84">
        <v>265.3</v>
      </c>
      <c r="H4763" s="86">
        <f t="shared" si="296"/>
        <v>1266262.0432</v>
      </c>
      <c r="I4763" s="77">
        <f t="shared" si="297"/>
        <v>20680</v>
      </c>
      <c r="J4763" s="77">
        <f t="shared" si="298"/>
        <v>477294.39999999997</v>
      </c>
      <c r="K4763" s="77">
        <f t="shared" si="299"/>
        <v>0</v>
      </c>
    </row>
    <row r="4764" spans="1:11" s="77" customFormat="1">
      <c r="A4764" s="82">
        <v>2016</v>
      </c>
      <c r="B4764" s="82">
        <v>6041</v>
      </c>
      <c r="C4764" s="83" t="s">
        <v>503</v>
      </c>
      <c r="D4764" s="83" t="s">
        <v>504</v>
      </c>
      <c r="E4764" s="84">
        <v>17545</v>
      </c>
      <c r="F4764" s="85">
        <v>23.59</v>
      </c>
      <c r="G4764" s="84">
        <v>226.6</v>
      </c>
      <c r="H4764" s="86">
        <f t="shared" si="296"/>
        <v>937866.92229999998</v>
      </c>
      <c r="I4764" s="77">
        <f t="shared" si="297"/>
        <v>17545</v>
      </c>
      <c r="J4764" s="77">
        <f t="shared" si="298"/>
        <v>413886.55</v>
      </c>
      <c r="K4764" s="77">
        <f t="shared" si="299"/>
        <v>0</v>
      </c>
    </row>
    <row r="4765" spans="1:11" s="77" customFormat="1">
      <c r="A4765" s="82">
        <v>2016</v>
      </c>
      <c r="B4765" s="82">
        <v>6041</v>
      </c>
      <c r="C4765" s="83" t="s">
        <v>503</v>
      </c>
      <c r="D4765" s="83" t="s">
        <v>504</v>
      </c>
      <c r="E4765" s="84">
        <v>30812</v>
      </c>
      <c r="F4765" s="85">
        <v>22.22</v>
      </c>
      <c r="G4765" s="84">
        <v>238.9</v>
      </c>
      <c r="H4765" s="86">
        <f t="shared" si="296"/>
        <v>1635611.2669600002</v>
      </c>
      <c r="I4765" s="77">
        <f t="shared" si="297"/>
        <v>30812</v>
      </c>
      <c r="J4765" s="77">
        <f t="shared" si="298"/>
        <v>684642.64</v>
      </c>
      <c r="K4765" s="77">
        <f t="shared" si="299"/>
        <v>0</v>
      </c>
    </row>
    <row r="4766" spans="1:11" s="77" customFormat="1">
      <c r="A4766" s="82">
        <v>2016</v>
      </c>
      <c r="B4766" s="82">
        <v>6041</v>
      </c>
      <c r="C4766" s="83" t="s">
        <v>503</v>
      </c>
      <c r="D4766" s="83" t="s">
        <v>504</v>
      </c>
      <c r="E4766" s="84">
        <v>6842</v>
      </c>
      <c r="F4766" s="85">
        <v>22.83</v>
      </c>
      <c r="G4766" s="84">
        <v>179</v>
      </c>
      <c r="H4766" s="86">
        <f t="shared" si="296"/>
        <v>279603.11939999997</v>
      </c>
      <c r="I4766" s="77">
        <f t="shared" si="297"/>
        <v>6842</v>
      </c>
      <c r="J4766" s="77">
        <f t="shared" si="298"/>
        <v>156202.85999999999</v>
      </c>
      <c r="K4766" s="77">
        <f t="shared" si="299"/>
        <v>0</v>
      </c>
    </row>
    <row r="4767" spans="1:11" s="77" customFormat="1">
      <c r="A4767" s="82">
        <v>2016</v>
      </c>
      <c r="B4767" s="82">
        <v>6041</v>
      </c>
      <c r="C4767" s="83" t="s">
        <v>503</v>
      </c>
      <c r="D4767" s="83" t="s">
        <v>504</v>
      </c>
      <c r="E4767" s="84">
        <v>9652</v>
      </c>
      <c r="F4767" s="85">
        <v>23.66</v>
      </c>
      <c r="G4767" s="84">
        <v>226.6</v>
      </c>
      <c r="H4767" s="86">
        <f t="shared" si="296"/>
        <v>517478.08111999999</v>
      </c>
      <c r="I4767" s="77">
        <f t="shared" si="297"/>
        <v>9652</v>
      </c>
      <c r="J4767" s="77">
        <f t="shared" si="298"/>
        <v>228366.32</v>
      </c>
      <c r="K4767" s="77">
        <f t="shared" si="299"/>
        <v>0</v>
      </c>
    </row>
    <row r="4768" spans="1:11" s="77" customFormat="1">
      <c r="A4768" s="82">
        <v>2016</v>
      </c>
      <c r="B4768" s="82">
        <v>6041</v>
      </c>
      <c r="C4768" s="83" t="s">
        <v>503</v>
      </c>
      <c r="D4768" s="83" t="s">
        <v>504</v>
      </c>
      <c r="E4768" s="84">
        <v>14265</v>
      </c>
      <c r="F4768" s="85">
        <v>23.65</v>
      </c>
      <c r="G4768" s="84">
        <v>243.2</v>
      </c>
      <c r="H4768" s="86">
        <f t="shared" si="296"/>
        <v>820477.152</v>
      </c>
      <c r="I4768" s="77">
        <f t="shared" si="297"/>
        <v>14265</v>
      </c>
      <c r="J4768" s="77">
        <f t="shared" si="298"/>
        <v>337367.25</v>
      </c>
      <c r="K4768" s="77">
        <f t="shared" si="299"/>
        <v>0</v>
      </c>
    </row>
    <row r="4769" spans="1:11" s="77" customFormat="1">
      <c r="A4769" s="82">
        <v>2016</v>
      </c>
      <c r="B4769" s="82">
        <v>6041</v>
      </c>
      <c r="C4769" s="83" t="s">
        <v>503</v>
      </c>
      <c r="D4769" s="83" t="s">
        <v>504</v>
      </c>
      <c r="E4769" s="84">
        <v>15862</v>
      </c>
      <c r="F4769" s="85">
        <v>23.09</v>
      </c>
      <c r="G4769" s="84">
        <v>219.9</v>
      </c>
      <c r="H4769" s="86">
        <f t="shared" si="296"/>
        <v>805391.62242000003</v>
      </c>
      <c r="I4769" s="77">
        <f t="shared" si="297"/>
        <v>15862</v>
      </c>
      <c r="J4769" s="77">
        <f t="shared" si="298"/>
        <v>366253.58</v>
      </c>
      <c r="K4769" s="77">
        <f t="shared" si="299"/>
        <v>0</v>
      </c>
    </row>
    <row r="4770" spans="1:11" s="77" customFormat="1">
      <c r="A4770" s="82">
        <v>2016</v>
      </c>
      <c r="B4770" s="82">
        <v>6041</v>
      </c>
      <c r="C4770" s="83" t="s">
        <v>503</v>
      </c>
      <c r="D4770" s="83" t="s">
        <v>504</v>
      </c>
      <c r="E4770" s="84">
        <v>12836</v>
      </c>
      <c r="F4770" s="85">
        <v>23.61</v>
      </c>
      <c r="G4770" s="84">
        <v>243.2</v>
      </c>
      <c r="H4770" s="86">
        <f t="shared" si="296"/>
        <v>737036.95872</v>
      </c>
      <c r="I4770" s="77">
        <f t="shared" si="297"/>
        <v>12836</v>
      </c>
      <c r="J4770" s="77">
        <f t="shared" si="298"/>
        <v>303057.96000000002</v>
      </c>
      <c r="K4770" s="77">
        <f t="shared" si="299"/>
        <v>0</v>
      </c>
    </row>
    <row r="4771" spans="1:11" s="77" customFormat="1">
      <c r="A4771" s="82">
        <v>2016</v>
      </c>
      <c r="B4771" s="82">
        <v>6041</v>
      </c>
      <c r="C4771" s="83" t="s">
        <v>503</v>
      </c>
      <c r="D4771" s="83" t="s">
        <v>504</v>
      </c>
      <c r="E4771" s="84">
        <v>9978</v>
      </c>
      <c r="F4771" s="85">
        <v>22.45</v>
      </c>
      <c r="G4771" s="84">
        <v>173.3</v>
      </c>
      <c r="H4771" s="86">
        <f t="shared" si="296"/>
        <v>388202.57130000001</v>
      </c>
      <c r="I4771" s="77">
        <f t="shared" si="297"/>
        <v>9978</v>
      </c>
      <c r="J4771" s="77">
        <f t="shared" si="298"/>
        <v>224006.1</v>
      </c>
      <c r="K4771" s="77">
        <f t="shared" si="299"/>
        <v>0</v>
      </c>
    </row>
    <row r="4772" spans="1:11" s="77" customFormat="1">
      <c r="A4772" s="82">
        <v>2016</v>
      </c>
      <c r="B4772" s="82">
        <v>6041</v>
      </c>
      <c r="C4772" s="83" t="s">
        <v>503</v>
      </c>
      <c r="D4772" s="83" t="s">
        <v>504</v>
      </c>
      <c r="E4772" s="84">
        <v>3168</v>
      </c>
      <c r="F4772" s="85">
        <v>23.64</v>
      </c>
      <c r="G4772" s="84">
        <v>194.3</v>
      </c>
      <c r="H4772" s="86">
        <f t="shared" si="296"/>
        <v>145514.22336</v>
      </c>
      <c r="I4772" s="77">
        <f t="shared" si="297"/>
        <v>3168</v>
      </c>
      <c r="J4772" s="77">
        <f t="shared" si="298"/>
        <v>74891.520000000004</v>
      </c>
      <c r="K4772" s="77">
        <f t="shared" si="299"/>
        <v>0</v>
      </c>
    </row>
    <row r="4773" spans="1:11" s="77" customFormat="1">
      <c r="A4773" s="82">
        <v>2016</v>
      </c>
      <c r="B4773" s="82">
        <v>6041</v>
      </c>
      <c r="C4773" s="83" t="s">
        <v>503</v>
      </c>
      <c r="D4773" s="83" t="s">
        <v>504</v>
      </c>
      <c r="E4773" s="84">
        <v>4719</v>
      </c>
      <c r="F4773" s="85">
        <v>23.58</v>
      </c>
      <c r="G4773" s="84">
        <v>194.3</v>
      </c>
      <c r="H4773" s="86">
        <f t="shared" si="296"/>
        <v>216205.42085999998</v>
      </c>
      <c r="I4773" s="77">
        <f t="shared" si="297"/>
        <v>4719</v>
      </c>
      <c r="J4773" s="77">
        <f t="shared" si="298"/>
        <v>111274.01999999999</v>
      </c>
      <c r="K4773" s="77">
        <f t="shared" si="299"/>
        <v>0</v>
      </c>
    </row>
    <row r="4774" spans="1:11" s="77" customFormat="1">
      <c r="A4774" s="82">
        <v>2016</v>
      </c>
      <c r="B4774" s="82">
        <v>6041</v>
      </c>
      <c r="C4774" s="83" t="s">
        <v>503</v>
      </c>
      <c r="D4774" s="83" t="s">
        <v>504</v>
      </c>
      <c r="E4774" s="84">
        <v>36067</v>
      </c>
      <c r="F4774" s="85">
        <v>23.39</v>
      </c>
      <c r="G4774" s="84">
        <v>191.3</v>
      </c>
      <c r="H4774" s="86">
        <f t="shared" si="296"/>
        <v>1613820.4396899999</v>
      </c>
      <c r="I4774" s="77">
        <f t="shared" si="297"/>
        <v>36067</v>
      </c>
      <c r="J4774" s="77">
        <f t="shared" si="298"/>
        <v>843607.13</v>
      </c>
      <c r="K4774" s="77">
        <f t="shared" si="299"/>
        <v>0</v>
      </c>
    </row>
    <row r="4775" spans="1:11" s="77" customFormat="1">
      <c r="A4775" s="82">
        <v>2016</v>
      </c>
      <c r="B4775" s="82">
        <v>6041</v>
      </c>
      <c r="C4775" s="83" t="s">
        <v>503</v>
      </c>
      <c r="D4775" s="83" t="s">
        <v>504</v>
      </c>
      <c r="E4775" s="84">
        <v>15649</v>
      </c>
      <c r="F4775" s="85">
        <v>23.63</v>
      </c>
      <c r="G4775" s="84">
        <v>225.1</v>
      </c>
      <c r="H4775" s="86">
        <f t="shared" si="296"/>
        <v>832387.99336999992</v>
      </c>
      <c r="I4775" s="77">
        <f t="shared" si="297"/>
        <v>15649</v>
      </c>
      <c r="J4775" s="77">
        <f t="shared" si="298"/>
        <v>369785.87</v>
      </c>
      <c r="K4775" s="77">
        <f t="shared" si="299"/>
        <v>0</v>
      </c>
    </row>
    <row r="4776" spans="1:11" s="77" customFormat="1">
      <c r="A4776" s="82">
        <v>2016</v>
      </c>
      <c r="B4776" s="82">
        <v>6041</v>
      </c>
      <c r="C4776" s="83" t="s">
        <v>503</v>
      </c>
      <c r="D4776" s="83" t="s">
        <v>504</v>
      </c>
      <c r="E4776" s="84">
        <v>6390</v>
      </c>
      <c r="F4776" s="85">
        <v>25.33</v>
      </c>
      <c r="G4776" s="84">
        <v>219.3</v>
      </c>
      <c r="H4776" s="86">
        <f t="shared" si="296"/>
        <v>354956.12910000002</v>
      </c>
      <c r="I4776" s="77">
        <f t="shared" si="297"/>
        <v>6390</v>
      </c>
      <c r="J4776" s="77">
        <f t="shared" si="298"/>
        <v>161858.69999999998</v>
      </c>
      <c r="K4776" s="77">
        <f t="shared" si="299"/>
        <v>0</v>
      </c>
    </row>
    <row r="4777" spans="1:11" s="77" customFormat="1">
      <c r="A4777" s="82">
        <v>2016</v>
      </c>
      <c r="B4777" s="82">
        <v>6041</v>
      </c>
      <c r="C4777" s="83" t="s">
        <v>503</v>
      </c>
      <c r="D4777" s="83" t="s">
        <v>504</v>
      </c>
      <c r="E4777" s="84">
        <v>20625</v>
      </c>
      <c r="F4777" s="85">
        <v>23.02</v>
      </c>
      <c r="G4777" s="84">
        <v>252.2</v>
      </c>
      <c r="H4777" s="86">
        <f t="shared" si="296"/>
        <v>1197414.075</v>
      </c>
      <c r="I4777" s="77">
        <f t="shared" si="297"/>
        <v>20625</v>
      </c>
      <c r="J4777" s="77">
        <f t="shared" si="298"/>
        <v>474787.5</v>
      </c>
      <c r="K4777" s="77">
        <f t="shared" si="299"/>
        <v>0</v>
      </c>
    </row>
    <row r="4778" spans="1:11" s="77" customFormat="1">
      <c r="A4778" s="82">
        <v>2016</v>
      </c>
      <c r="B4778" s="82">
        <v>6041</v>
      </c>
      <c r="C4778" s="83" t="s">
        <v>503</v>
      </c>
      <c r="D4778" s="83" t="s">
        <v>504</v>
      </c>
      <c r="E4778" s="84">
        <v>9728</v>
      </c>
      <c r="F4778" s="85">
        <v>25.12</v>
      </c>
      <c r="G4778" s="84">
        <v>265.3</v>
      </c>
      <c r="H4778" s="86">
        <f t="shared" si="296"/>
        <v>648306.60608000006</v>
      </c>
      <c r="I4778" s="77">
        <f t="shared" si="297"/>
        <v>9728</v>
      </c>
      <c r="J4778" s="77">
        <f t="shared" si="298"/>
        <v>244367.36000000002</v>
      </c>
      <c r="K4778" s="77">
        <f t="shared" si="299"/>
        <v>0</v>
      </c>
    </row>
    <row r="4779" spans="1:11" s="77" customFormat="1">
      <c r="A4779" s="82">
        <v>2016</v>
      </c>
      <c r="B4779" s="82">
        <v>6041</v>
      </c>
      <c r="C4779" s="83" t="s">
        <v>503</v>
      </c>
      <c r="D4779" s="83" t="s">
        <v>504</v>
      </c>
      <c r="E4779" s="84">
        <v>4867</v>
      </c>
      <c r="F4779" s="85">
        <v>25.21</v>
      </c>
      <c r="G4779" s="84">
        <v>237.4</v>
      </c>
      <c r="H4779" s="86">
        <f t="shared" si="296"/>
        <v>291282.84418000001</v>
      </c>
      <c r="I4779" s="77">
        <f t="shared" si="297"/>
        <v>4867</v>
      </c>
      <c r="J4779" s="77">
        <f t="shared" si="298"/>
        <v>122697.07</v>
      </c>
      <c r="K4779" s="77">
        <f t="shared" si="299"/>
        <v>0</v>
      </c>
    </row>
    <row r="4780" spans="1:11" s="77" customFormat="1">
      <c r="A4780" s="82">
        <v>2016</v>
      </c>
      <c r="B4780" s="82">
        <v>6052</v>
      </c>
      <c r="C4780" s="83" t="s">
        <v>503</v>
      </c>
      <c r="D4780" s="83" t="s">
        <v>504</v>
      </c>
      <c r="E4780" s="84">
        <v>88839</v>
      </c>
      <c r="F4780" s="85">
        <v>23.957999999999998</v>
      </c>
      <c r="G4780" s="84">
        <v>286.60000000000002</v>
      </c>
      <c r="H4780" s="86">
        <f t="shared" si="296"/>
        <v>6100008.0478920005</v>
      </c>
      <c r="I4780" s="77">
        <f t="shared" si="297"/>
        <v>88839</v>
      </c>
      <c r="J4780" s="77">
        <f t="shared" si="298"/>
        <v>2128404.7619999996</v>
      </c>
      <c r="K4780" s="77">
        <f t="shared" si="299"/>
        <v>0</v>
      </c>
    </row>
    <row r="4781" spans="1:11" s="77" customFormat="1">
      <c r="A4781" s="82">
        <v>2016</v>
      </c>
      <c r="B4781" s="82">
        <v>6052</v>
      </c>
      <c r="C4781" s="83" t="s">
        <v>503</v>
      </c>
      <c r="D4781" s="83" t="s">
        <v>504</v>
      </c>
      <c r="E4781" s="84">
        <v>38389</v>
      </c>
      <c r="F4781" s="85">
        <v>23.968</v>
      </c>
      <c r="G4781" s="84">
        <v>296.10000000000002</v>
      </c>
      <c r="H4781" s="86">
        <f t="shared" si="296"/>
        <v>2724438.4614720005</v>
      </c>
      <c r="I4781" s="77">
        <f t="shared" si="297"/>
        <v>38389</v>
      </c>
      <c r="J4781" s="77">
        <f t="shared" si="298"/>
        <v>920107.55200000003</v>
      </c>
      <c r="K4781" s="77">
        <f t="shared" si="299"/>
        <v>0</v>
      </c>
    </row>
    <row r="4782" spans="1:11" s="77" customFormat="1">
      <c r="A4782" s="82">
        <v>2016</v>
      </c>
      <c r="B4782" s="82">
        <v>6055</v>
      </c>
      <c r="C4782" s="83" t="s">
        <v>513</v>
      </c>
      <c r="D4782" s="83" t="s">
        <v>504</v>
      </c>
      <c r="E4782" s="84">
        <v>16478</v>
      </c>
      <c r="F4782" s="85">
        <v>17.010000000000002</v>
      </c>
      <c r="G4782" s="84" t="s">
        <v>514</v>
      </c>
      <c r="H4782" s="86" t="str">
        <f t="shared" si="296"/>
        <v/>
      </c>
      <c r="I4782" s="77" t="str">
        <f t="shared" si="297"/>
        <v/>
      </c>
      <c r="J4782" s="77" t="str">
        <f t="shared" si="298"/>
        <v/>
      </c>
      <c r="K4782" s="77">
        <f t="shared" si="299"/>
        <v>0</v>
      </c>
    </row>
    <row r="4783" spans="1:11" s="77" customFormat="1">
      <c r="A4783" s="82">
        <v>2016</v>
      </c>
      <c r="B4783" s="82">
        <v>6055</v>
      </c>
      <c r="C4783" s="83" t="s">
        <v>513</v>
      </c>
      <c r="D4783" s="83" t="s">
        <v>504</v>
      </c>
      <c r="E4783" s="84">
        <v>16475</v>
      </c>
      <c r="F4783" s="85">
        <v>17.010000000000002</v>
      </c>
      <c r="G4783" s="84" t="s">
        <v>514</v>
      </c>
      <c r="H4783" s="86" t="str">
        <f t="shared" si="296"/>
        <v/>
      </c>
      <c r="I4783" s="77" t="str">
        <f t="shared" si="297"/>
        <v/>
      </c>
      <c r="J4783" s="77" t="str">
        <f t="shared" si="298"/>
        <v/>
      </c>
      <c r="K4783" s="77">
        <f t="shared" si="299"/>
        <v>0</v>
      </c>
    </row>
    <row r="4784" spans="1:11" s="77" customFormat="1">
      <c r="A4784" s="82">
        <v>2016</v>
      </c>
      <c r="B4784" s="82">
        <v>6055</v>
      </c>
      <c r="C4784" s="83" t="s">
        <v>513</v>
      </c>
      <c r="D4784" s="83" t="s">
        <v>504</v>
      </c>
      <c r="E4784" s="84">
        <v>15116</v>
      </c>
      <c r="F4784" s="85">
        <v>17.100000000000001</v>
      </c>
      <c r="G4784" s="84" t="s">
        <v>514</v>
      </c>
      <c r="H4784" s="86" t="str">
        <f t="shared" si="296"/>
        <v/>
      </c>
      <c r="I4784" s="77" t="str">
        <f t="shared" si="297"/>
        <v/>
      </c>
      <c r="J4784" s="77" t="str">
        <f t="shared" si="298"/>
        <v/>
      </c>
      <c r="K4784" s="77">
        <f t="shared" si="299"/>
        <v>0</v>
      </c>
    </row>
    <row r="4785" spans="1:11" s="77" customFormat="1">
      <c r="A4785" s="82">
        <v>2016</v>
      </c>
      <c r="B4785" s="82">
        <v>6055</v>
      </c>
      <c r="C4785" s="83" t="s">
        <v>513</v>
      </c>
      <c r="D4785" s="83" t="s">
        <v>504</v>
      </c>
      <c r="E4785" s="84">
        <v>49282</v>
      </c>
      <c r="F4785" s="85">
        <v>17.010000000000002</v>
      </c>
      <c r="G4785" s="84" t="s">
        <v>514</v>
      </c>
      <c r="H4785" s="86" t="str">
        <f t="shared" si="296"/>
        <v/>
      </c>
      <c r="I4785" s="77" t="str">
        <f t="shared" si="297"/>
        <v/>
      </c>
      <c r="J4785" s="77" t="str">
        <f t="shared" si="298"/>
        <v/>
      </c>
      <c r="K4785" s="77">
        <f t="shared" si="299"/>
        <v>0</v>
      </c>
    </row>
    <row r="4786" spans="1:11" s="77" customFormat="1">
      <c r="A4786" s="82">
        <v>2016</v>
      </c>
      <c r="B4786" s="82">
        <v>6064</v>
      </c>
      <c r="C4786" s="83" t="s">
        <v>513</v>
      </c>
      <c r="D4786" s="83" t="s">
        <v>504</v>
      </c>
      <c r="E4786" s="84">
        <v>83354</v>
      </c>
      <c r="F4786" s="85">
        <v>16.920000000000002</v>
      </c>
      <c r="G4786" s="84">
        <v>169.1</v>
      </c>
      <c r="H4786" s="86">
        <f t="shared" si="296"/>
        <v>2384901.3088800004</v>
      </c>
      <c r="I4786" s="77">
        <f t="shared" si="297"/>
        <v>83354</v>
      </c>
      <c r="J4786" s="77">
        <f t="shared" si="298"/>
        <v>1410349.6800000002</v>
      </c>
      <c r="K4786" s="77">
        <f t="shared" si="299"/>
        <v>0</v>
      </c>
    </row>
    <row r="4787" spans="1:11" s="77" customFormat="1">
      <c r="A4787" s="82">
        <v>2016</v>
      </c>
      <c r="B4787" s="82">
        <v>6064</v>
      </c>
      <c r="C4787" s="83" t="s">
        <v>513</v>
      </c>
      <c r="D4787" s="83" t="s">
        <v>504</v>
      </c>
      <c r="E4787" s="84">
        <v>14037</v>
      </c>
      <c r="F4787" s="85">
        <v>16.95</v>
      </c>
      <c r="G4787" s="84">
        <v>168.8</v>
      </c>
      <c r="H4787" s="86">
        <f t="shared" si="296"/>
        <v>401621.02920000005</v>
      </c>
      <c r="I4787" s="77">
        <f t="shared" si="297"/>
        <v>14037</v>
      </c>
      <c r="J4787" s="77">
        <f t="shared" si="298"/>
        <v>237927.15</v>
      </c>
      <c r="K4787" s="77">
        <f t="shared" si="299"/>
        <v>0</v>
      </c>
    </row>
    <row r="4788" spans="1:11" s="77" customFormat="1">
      <c r="A4788" s="82">
        <v>2016</v>
      </c>
      <c r="B4788" s="82">
        <v>6065</v>
      </c>
      <c r="C4788" s="83" t="s">
        <v>513</v>
      </c>
      <c r="D4788" s="83" t="s">
        <v>504</v>
      </c>
      <c r="E4788" s="84">
        <v>81378</v>
      </c>
      <c r="F4788" s="85">
        <v>17.73</v>
      </c>
      <c r="G4788" s="84">
        <v>153.80000000000001</v>
      </c>
      <c r="H4788" s="86">
        <f t="shared" si="296"/>
        <v>2219075.5237199999</v>
      </c>
      <c r="I4788" s="77">
        <f t="shared" si="297"/>
        <v>81378</v>
      </c>
      <c r="J4788" s="77">
        <f t="shared" si="298"/>
        <v>1442831.94</v>
      </c>
      <c r="K4788" s="77">
        <f t="shared" si="299"/>
        <v>0</v>
      </c>
    </row>
    <row r="4789" spans="1:11" s="77" customFormat="1">
      <c r="A4789" s="82">
        <v>2016</v>
      </c>
      <c r="B4789" s="82">
        <v>6065</v>
      </c>
      <c r="C4789" s="83" t="s">
        <v>513</v>
      </c>
      <c r="D4789" s="83" t="s">
        <v>504</v>
      </c>
      <c r="E4789" s="84">
        <v>16474</v>
      </c>
      <c r="F4789" s="85">
        <v>17.649999999999999</v>
      </c>
      <c r="G4789" s="84">
        <v>137.1</v>
      </c>
      <c r="H4789" s="86">
        <f t="shared" si="296"/>
        <v>398640.32309999998</v>
      </c>
      <c r="I4789" s="77">
        <f t="shared" si="297"/>
        <v>16474</v>
      </c>
      <c r="J4789" s="77">
        <f t="shared" si="298"/>
        <v>290766.09999999998</v>
      </c>
      <c r="K4789" s="77">
        <f t="shared" si="299"/>
        <v>0</v>
      </c>
    </row>
    <row r="4790" spans="1:11" s="77" customFormat="1">
      <c r="A4790" s="82">
        <v>2016</v>
      </c>
      <c r="B4790" s="82">
        <v>6065</v>
      </c>
      <c r="C4790" s="83" t="s">
        <v>513</v>
      </c>
      <c r="D4790" s="83" t="s">
        <v>504</v>
      </c>
      <c r="E4790" s="84">
        <v>49509</v>
      </c>
      <c r="F4790" s="85">
        <v>17.440000000000001</v>
      </c>
      <c r="G4790" s="84">
        <v>148.80000000000001</v>
      </c>
      <c r="H4790" s="86">
        <f t="shared" si="296"/>
        <v>1284794.1964800002</v>
      </c>
      <c r="I4790" s="77">
        <f t="shared" si="297"/>
        <v>49509</v>
      </c>
      <c r="J4790" s="77">
        <f t="shared" si="298"/>
        <v>863436.96000000008</v>
      </c>
      <c r="K4790" s="77">
        <f t="shared" si="299"/>
        <v>0</v>
      </c>
    </row>
    <row r="4791" spans="1:11" s="77" customFormat="1">
      <c r="A4791" s="82">
        <v>2016</v>
      </c>
      <c r="B4791" s="82">
        <v>6065</v>
      </c>
      <c r="C4791" s="83" t="s">
        <v>513</v>
      </c>
      <c r="D4791" s="83" t="s">
        <v>504</v>
      </c>
      <c r="E4791" s="84">
        <v>48990</v>
      </c>
      <c r="F4791" s="85">
        <v>17.34</v>
      </c>
      <c r="G4791" s="84">
        <v>135.30000000000001</v>
      </c>
      <c r="H4791" s="86">
        <f t="shared" si="296"/>
        <v>1149355.3698000002</v>
      </c>
      <c r="I4791" s="77">
        <f t="shared" si="297"/>
        <v>48990</v>
      </c>
      <c r="J4791" s="77">
        <f t="shared" si="298"/>
        <v>849486.6</v>
      </c>
      <c r="K4791" s="77">
        <f t="shared" si="299"/>
        <v>0</v>
      </c>
    </row>
    <row r="4792" spans="1:11" s="77" customFormat="1">
      <c r="A4792" s="82">
        <v>2016</v>
      </c>
      <c r="B4792" s="82">
        <v>6065</v>
      </c>
      <c r="C4792" s="83" t="s">
        <v>513</v>
      </c>
      <c r="D4792" s="83" t="s">
        <v>504</v>
      </c>
      <c r="E4792" s="84">
        <v>16251</v>
      </c>
      <c r="F4792" s="85">
        <v>16.82</v>
      </c>
      <c r="G4792" s="84">
        <v>131.80000000000001</v>
      </c>
      <c r="H4792" s="86">
        <f t="shared" si="296"/>
        <v>360264.51876000006</v>
      </c>
      <c r="I4792" s="77">
        <f t="shared" si="297"/>
        <v>16251</v>
      </c>
      <c r="J4792" s="77">
        <f t="shared" si="298"/>
        <v>273341.82</v>
      </c>
      <c r="K4792" s="77">
        <f t="shared" si="299"/>
        <v>0</v>
      </c>
    </row>
    <row r="4793" spans="1:11" s="77" customFormat="1">
      <c r="A4793" s="82">
        <v>2016</v>
      </c>
      <c r="B4793" s="82">
        <v>6065</v>
      </c>
      <c r="C4793" s="83" t="s">
        <v>513</v>
      </c>
      <c r="D4793" s="83" t="s">
        <v>504</v>
      </c>
      <c r="E4793" s="84">
        <v>32488</v>
      </c>
      <c r="F4793" s="85">
        <v>18.059999999999999</v>
      </c>
      <c r="G4793" s="84">
        <v>140.80000000000001</v>
      </c>
      <c r="H4793" s="86">
        <f t="shared" si="296"/>
        <v>826120.45824000007</v>
      </c>
      <c r="I4793" s="77">
        <f t="shared" si="297"/>
        <v>32488</v>
      </c>
      <c r="J4793" s="77">
        <f t="shared" si="298"/>
        <v>586733.27999999991</v>
      </c>
      <c r="K4793" s="77">
        <f t="shared" si="299"/>
        <v>0</v>
      </c>
    </row>
    <row r="4794" spans="1:11" s="77" customFormat="1">
      <c r="A4794" s="82">
        <v>2016</v>
      </c>
      <c r="B4794" s="82">
        <v>6065</v>
      </c>
      <c r="C4794" s="83" t="s">
        <v>513</v>
      </c>
      <c r="D4794" s="83" t="s">
        <v>504</v>
      </c>
      <c r="E4794" s="84">
        <v>16418</v>
      </c>
      <c r="F4794" s="85">
        <v>17.38</v>
      </c>
      <c r="G4794" s="84">
        <v>141.1</v>
      </c>
      <c r="H4794" s="86">
        <f t="shared" si="296"/>
        <v>402621.56923999998</v>
      </c>
      <c r="I4794" s="77">
        <f t="shared" si="297"/>
        <v>16418</v>
      </c>
      <c r="J4794" s="77">
        <f t="shared" si="298"/>
        <v>285344.83999999997</v>
      </c>
      <c r="K4794" s="77">
        <f t="shared" si="299"/>
        <v>0</v>
      </c>
    </row>
    <row r="4795" spans="1:11" s="77" customFormat="1">
      <c r="A4795" s="82">
        <v>2016</v>
      </c>
      <c r="B4795" s="82">
        <v>6065</v>
      </c>
      <c r="C4795" s="83" t="s">
        <v>513</v>
      </c>
      <c r="D4795" s="83" t="s">
        <v>504</v>
      </c>
      <c r="E4795" s="84">
        <v>16393</v>
      </c>
      <c r="F4795" s="85">
        <v>17.96</v>
      </c>
      <c r="G4795" s="84">
        <v>141.19999999999999</v>
      </c>
      <c r="H4795" s="86">
        <f t="shared" si="296"/>
        <v>415718.61135999998</v>
      </c>
      <c r="I4795" s="77">
        <f t="shared" si="297"/>
        <v>16393</v>
      </c>
      <c r="J4795" s="77">
        <f t="shared" si="298"/>
        <v>294418.28000000003</v>
      </c>
      <c r="K4795" s="77">
        <f t="shared" si="299"/>
        <v>0</v>
      </c>
    </row>
    <row r="4796" spans="1:11" s="77" customFormat="1">
      <c r="A4796" s="82">
        <v>2016</v>
      </c>
      <c r="B4796" s="82">
        <v>6065</v>
      </c>
      <c r="C4796" s="83" t="s">
        <v>513</v>
      </c>
      <c r="D4796" s="83" t="s">
        <v>504</v>
      </c>
      <c r="E4796" s="84">
        <v>16381</v>
      </c>
      <c r="F4796" s="85">
        <v>16.98</v>
      </c>
      <c r="G4796" s="84">
        <v>132.30000000000001</v>
      </c>
      <c r="H4796" s="86">
        <f t="shared" si="296"/>
        <v>367991.62974000006</v>
      </c>
      <c r="I4796" s="77">
        <f t="shared" si="297"/>
        <v>16381</v>
      </c>
      <c r="J4796" s="77">
        <f t="shared" si="298"/>
        <v>278149.38</v>
      </c>
      <c r="K4796" s="77">
        <f t="shared" si="299"/>
        <v>0</v>
      </c>
    </row>
    <row r="4797" spans="1:11" s="77" customFormat="1">
      <c r="A4797" s="82">
        <v>2016</v>
      </c>
      <c r="B4797" s="82">
        <v>6065</v>
      </c>
      <c r="C4797" s="83" t="s">
        <v>513</v>
      </c>
      <c r="D4797" s="83" t="s">
        <v>504</v>
      </c>
      <c r="E4797" s="84">
        <v>81278</v>
      </c>
      <c r="F4797" s="85">
        <v>17.579999999999998</v>
      </c>
      <c r="G4797" s="84">
        <v>130.80000000000001</v>
      </c>
      <c r="H4797" s="86">
        <f t="shared" si="296"/>
        <v>1868958.3499199999</v>
      </c>
      <c r="I4797" s="77">
        <f t="shared" si="297"/>
        <v>81278</v>
      </c>
      <c r="J4797" s="77">
        <f t="shared" si="298"/>
        <v>1428867.2399999998</v>
      </c>
      <c r="K4797" s="77">
        <f t="shared" si="299"/>
        <v>0</v>
      </c>
    </row>
    <row r="4798" spans="1:11" s="77" customFormat="1">
      <c r="A4798" s="82">
        <v>2016</v>
      </c>
      <c r="B4798" s="82">
        <v>6065</v>
      </c>
      <c r="C4798" s="83" t="s">
        <v>513</v>
      </c>
      <c r="D4798" s="83" t="s">
        <v>504</v>
      </c>
      <c r="E4798" s="84">
        <v>97606</v>
      </c>
      <c r="F4798" s="85">
        <v>16.920000000000002</v>
      </c>
      <c r="G4798" s="84">
        <v>139.4</v>
      </c>
      <c r="H4798" s="86">
        <f t="shared" si="296"/>
        <v>2302181.9668800007</v>
      </c>
      <c r="I4798" s="77">
        <f t="shared" si="297"/>
        <v>97606</v>
      </c>
      <c r="J4798" s="77">
        <f t="shared" si="298"/>
        <v>1651493.5200000003</v>
      </c>
      <c r="K4798" s="77">
        <f t="shared" si="299"/>
        <v>0</v>
      </c>
    </row>
    <row r="4799" spans="1:11" s="77" customFormat="1">
      <c r="A4799" s="82">
        <v>2016</v>
      </c>
      <c r="B4799" s="82">
        <v>6065</v>
      </c>
      <c r="C4799" s="83" t="s">
        <v>513</v>
      </c>
      <c r="D4799" s="83" t="s">
        <v>504</v>
      </c>
      <c r="E4799" s="84">
        <v>47898</v>
      </c>
      <c r="F4799" s="85">
        <v>17.43</v>
      </c>
      <c r="G4799" s="84">
        <v>148.6</v>
      </c>
      <c r="H4799" s="86">
        <f t="shared" si="296"/>
        <v>1240605.14004</v>
      </c>
      <c r="I4799" s="77">
        <f t="shared" si="297"/>
        <v>47898</v>
      </c>
      <c r="J4799" s="77">
        <f t="shared" si="298"/>
        <v>834862.14</v>
      </c>
      <c r="K4799" s="77">
        <f t="shared" si="299"/>
        <v>0</v>
      </c>
    </row>
    <row r="4800" spans="1:11" s="77" customFormat="1">
      <c r="A4800" s="82">
        <v>2016</v>
      </c>
      <c r="B4800" s="82">
        <v>6068</v>
      </c>
      <c r="C4800" s="83" t="s">
        <v>513</v>
      </c>
      <c r="D4800" s="83" t="s">
        <v>504</v>
      </c>
      <c r="E4800" s="84">
        <v>493524</v>
      </c>
      <c r="F4800" s="85">
        <v>16.712</v>
      </c>
      <c r="G4800" s="84">
        <v>168.2</v>
      </c>
      <c r="H4800" s="86">
        <f t="shared" si="296"/>
        <v>13872754.334015999</v>
      </c>
      <c r="I4800" s="77">
        <f t="shared" si="297"/>
        <v>493524</v>
      </c>
      <c r="J4800" s="77">
        <f t="shared" si="298"/>
        <v>8247773.0879999995</v>
      </c>
      <c r="K4800" s="77">
        <f t="shared" si="299"/>
        <v>0</v>
      </c>
    </row>
    <row r="4801" spans="1:11" s="77" customFormat="1">
      <c r="A4801" s="82">
        <v>2016</v>
      </c>
      <c r="B4801" s="82">
        <v>6071</v>
      </c>
      <c r="C4801" s="83" t="s">
        <v>503</v>
      </c>
      <c r="D4801" s="83" t="s">
        <v>504</v>
      </c>
      <c r="E4801" s="84">
        <v>14459</v>
      </c>
      <c r="F4801" s="85">
        <v>22.164999999999999</v>
      </c>
      <c r="G4801" s="84">
        <v>184.4</v>
      </c>
      <c r="H4801" s="86">
        <f t="shared" si="296"/>
        <v>590972.00734000001</v>
      </c>
      <c r="I4801" s="77">
        <f t="shared" si="297"/>
        <v>14459</v>
      </c>
      <c r="J4801" s="77">
        <f t="shared" si="298"/>
        <v>320483.73499999999</v>
      </c>
      <c r="K4801" s="77">
        <f t="shared" si="299"/>
        <v>0</v>
      </c>
    </row>
    <row r="4802" spans="1:11" s="77" customFormat="1">
      <c r="A4802" s="82">
        <v>2016</v>
      </c>
      <c r="B4802" s="82">
        <v>6071</v>
      </c>
      <c r="C4802" s="83" t="s">
        <v>503</v>
      </c>
      <c r="D4802" s="83" t="s">
        <v>504</v>
      </c>
      <c r="E4802" s="84">
        <v>9556</v>
      </c>
      <c r="F4802" s="85">
        <v>22.501999999999999</v>
      </c>
      <c r="G4802" s="84">
        <v>205.8</v>
      </c>
      <c r="H4802" s="86">
        <f t="shared" si="296"/>
        <v>442529.912496</v>
      </c>
      <c r="I4802" s="77">
        <f t="shared" si="297"/>
        <v>9556</v>
      </c>
      <c r="J4802" s="77">
        <f t="shared" si="298"/>
        <v>215029.11199999999</v>
      </c>
      <c r="K4802" s="77">
        <f t="shared" si="299"/>
        <v>0</v>
      </c>
    </row>
    <row r="4803" spans="1:11" s="77" customFormat="1">
      <c r="A4803" s="82">
        <v>2016</v>
      </c>
      <c r="B4803" s="82">
        <v>6071</v>
      </c>
      <c r="C4803" s="83" t="s">
        <v>513</v>
      </c>
      <c r="D4803" s="83" t="s">
        <v>504</v>
      </c>
      <c r="E4803" s="84">
        <v>12098</v>
      </c>
      <c r="F4803" s="85">
        <v>17.956</v>
      </c>
      <c r="G4803" s="84">
        <v>216.8</v>
      </c>
      <c r="H4803" s="86">
        <f t="shared" si="296"/>
        <v>470958.29958400002</v>
      </c>
      <c r="I4803" s="77">
        <f t="shared" si="297"/>
        <v>12098</v>
      </c>
      <c r="J4803" s="77">
        <f t="shared" si="298"/>
        <v>217231.68799999999</v>
      </c>
      <c r="K4803" s="77">
        <f t="shared" si="299"/>
        <v>0</v>
      </c>
    </row>
    <row r="4804" spans="1:11" s="77" customFormat="1">
      <c r="A4804" s="82">
        <v>2016</v>
      </c>
      <c r="B4804" s="82">
        <v>6071</v>
      </c>
      <c r="C4804" s="83" t="s">
        <v>503</v>
      </c>
      <c r="D4804" s="83" t="s">
        <v>504</v>
      </c>
      <c r="E4804" s="84">
        <v>4993</v>
      </c>
      <c r="F4804" s="85">
        <v>25.38</v>
      </c>
      <c r="G4804" s="84">
        <v>189.4</v>
      </c>
      <c r="H4804" s="86">
        <f t="shared" si="296"/>
        <v>240012.11196000001</v>
      </c>
      <c r="I4804" s="77">
        <f t="shared" si="297"/>
        <v>4993</v>
      </c>
      <c r="J4804" s="77">
        <f t="shared" si="298"/>
        <v>126722.34</v>
      </c>
      <c r="K4804" s="77">
        <f t="shared" si="299"/>
        <v>0</v>
      </c>
    </row>
    <row r="4805" spans="1:11" s="77" customFormat="1">
      <c r="A4805" s="82">
        <v>2016</v>
      </c>
      <c r="B4805" s="82">
        <v>6071</v>
      </c>
      <c r="C4805" s="83" t="s">
        <v>503</v>
      </c>
      <c r="D4805" s="83" t="s">
        <v>504</v>
      </c>
      <c r="E4805" s="84">
        <v>27112</v>
      </c>
      <c r="F4805" s="85">
        <v>22.613</v>
      </c>
      <c r="G4805" s="84">
        <v>139.19999999999999</v>
      </c>
      <c r="H4805" s="86">
        <f t="shared" si="296"/>
        <v>853412.4491519999</v>
      </c>
      <c r="I4805" s="77">
        <f t="shared" si="297"/>
        <v>27112</v>
      </c>
      <c r="J4805" s="77">
        <f t="shared" si="298"/>
        <v>613083.65599999996</v>
      </c>
      <c r="K4805" s="77">
        <f t="shared" si="299"/>
        <v>0</v>
      </c>
    </row>
    <row r="4806" spans="1:11" s="77" customFormat="1">
      <c r="A4806" s="82">
        <v>2016</v>
      </c>
      <c r="B4806" s="82">
        <v>6071</v>
      </c>
      <c r="C4806" s="83" t="s">
        <v>503</v>
      </c>
      <c r="D4806" s="83" t="s">
        <v>504</v>
      </c>
      <c r="E4806" s="84">
        <v>3230</v>
      </c>
      <c r="F4806" s="85">
        <v>19.841999999999999</v>
      </c>
      <c r="G4806" s="84">
        <v>150.9</v>
      </c>
      <c r="H4806" s="86">
        <f t="shared" si="296"/>
        <v>96711.29694</v>
      </c>
      <c r="I4806" s="77">
        <f t="shared" si="297"/>
        <v>3230</v>
      </c>
      <c r="J4806" s="77">
        <f t="shared" si="298"/>
        <v>64089.659999999996</v>
      </c>
      <c r="K4806" s="77">
        <f t="shared" si="299"/>
        <v>0</v>
      </c>
    </row>
    <row r="4807" spans="1:11" s="77" customFormat="1">
      <c r="A4807" s="82">
        <v>2016</v>
      </c>
      <c r="B4807" s="82">
        <v>6071</v>
      </c>
      <c r="C4807" s="83" t="s">
        <v>503</v>
      </c>
      <c r="D4807" s="83" t="s">
        <v>504</v>
      </c>
      <c r="E4807" s="84">
        <v>83610</v>
      </c>
      <c r="F4807" s="85">
        <v>22.917999999999999</v>
      </c>
      <c r="G4807" s="84">
        <v>217.5</v>
      </c>
      <c r="H4807" s="86">
        <f t="shared" ref="H4807:H4870" si="300">IF(I4807="","",G4807/100*F4807*E4807)</f>
        <v>4167678.4064999996</v>
      </c>
      <c r="I4807" s="77">
        <f t="shared" ref="I4807:I4870" si="301">IF(OR(G4807=".",F4807=".",E4807="."),"",E4807)</f>
        <v>83610</v>
      </c>
      <c r="J4807" s="77">
        <f t="shared" ref="J4807:J4870" si="302">IF(I4807="","",F4807*I4807)</f>
        <v>1916173.98</v>
      </c>
      <c r="K4807" s="77">
        <f t="shared" ref="K4807:K4870" si="303">IF(C4807="LIG",1,0)</f>
        <v>0</v>
      </c>
    </row>
    <row r="4808" spans="1:11" s="77" customFormat="1">
      <c r="A4808" s="82">
        <v>2016</v>
      </c>
      <c r="B4808" s="82">
        <v>6071</v>
      </c>
      <c r="C4808" s="83" t="s">
        <v>503</v>
      </c>
      <c r="D4808" s="83" t="s">
        <v>504</v>
      </c>
      <c r="E4808" s="84">
        <v>15983</v>
      </c>
      <c r="F4808" s="85">
        <v>23.486999999999998</v>
      </c>
      <c r="G4808" s="84">
        <v>198.1</v>
      </c>
      <c r="H4808" s="86">
        <f t="shared" si="300"/>
        <v>743652.98030099983</v>
      </c>
      <c r="I4808" s="77">
        <f t="shared" si="301"/>
        <v>15983</v>
      </c>
      <c r="J4808" s="77">
        <f t="shared" si="302"/>
        <v>375392.72099999996</v>
      </c>
      <c r="K4808" s="77">
        <f t="shared" si="303"/>
        <v>0</v>
      </c>
    </row>
    <row r="4809" spans="1:11" s="77" customFormat="1">
      <c r="A4809" s="82">
        <v>2016</v>
      </c>
      <c r="B4809" s="82">
        <v>6071</v>
      </c>
      <c r="C4809" s="83" t="s">
        <v>503</v>
      </c>
      <c r="D4809" s="83" t="s">
        <v>504</v>
      </c>
      <c r="E4809" s="84">
        <v>23961</v>
      </c>
      <c r="F4809" s="85">
        <v>23.495999999999999</v>
      </c>
      <c r="G4809" s="84">
        <v>219.1</v>
      </c>
      <c r="H4809" s="86">
        <f t="shared" si="300"/>
        <v>1233505.9542959998</v>
      </c>
      <c r="I4809" s="77">
        <f t="shared" si="301"/>
        <v>23961</v>
      </c>
      <c r="J4809" s="77">
        <f t="shared" si="302"/>
        <v>562987.65599999996</v>
      </c>
      <c r="K4809" s="77">
        <f t="shared" si="303"/>
        <v>0</v>
      </c>
    </row>
    <row r="4810" spans="1:11" s="77" customFormat="1">
      <c r="A4810" s="82">
        <v>2016</v>
      </c>
      <c r="B4810" s="82">
        <v>6071</v>
      </c>
      <c r="C4810" s="83" t="s">
        <v>503</v>
      </c>
      <c r="D4810" s="83" t="s">
        <v>504</v>
      </c>
      <c r="E4810" s="84">
        <v>74800</v>
      </c>
      <c r="F4810" s="85">
        <v>22.991</v>
      </c>
      <c r="G4810" s="84">
        <v>221.7</v>
      </c>
      <c r="H4810" s="86">
        <f t="shared" si="300"/>
        <v>3812634.3155999999</v>
      </c>
      <c r="I4810" s="77">
        <f t="shared" si="301"/>
        <v>74800</v>
      </c>
      <c r="J4810" s="77">
        <f t="shared" si="302"/>
        <v>1719726.8</v>
      </c>
      <c r="K4810" s="77">
        <f t="shared" si="303"/>
        <v>0</v>
      </c>
    </row>
    <row r="4811" spans="1:11" s="77" customFormat="1">
      <c r="A4811" s="82">
        <v>2016</v>
      </c>
      <c r="B4811" s="82">
        <v>6071</v>
      </c>
      <c r="C4811" s="83" t="s">
        <v>503</v>
      </c>
      <c r="D4811" s="83" t="s">
        <v>504</v>
      </c>
      <c r="E4811" s="84">
        <v>6196</v>
      </c>
      <c r="F4811" s="85">
        <v>20.751000000000001</v>
      </c>
      <c r="G4811" s="84">
        <v>170.6</v>
      </c>
      <c r="H4811" s="86">
        <f t="shared" si="300"/>
        <v>219345.87237600001</v>
      </c>
      <c r="I4811" s="77">
        <f t="shared" si="301"/>
        <v>6196</v>
      </c>
      <c r="J4811" s="77">
        <f t="shared" si="302"/>
        <v>128573.19600000001</v>
      </c>
      <c r="K4811" s="77">
        <f t="shared" si="303"/>
        <v>0</v>
      </c>
    </row>
    <row r="4812" spans="1:11" s="77" customFormat="1">
      <c r="A4812" s="82">
        <v>2016</v>
      </c>
      <c r="B4812" s="82">
        <v>6076</v>
      </c>
      <c r="C4812" s="83" t="s">
        <v>513</v>
      </c>
      <c r="D4812" s="83" t="s">
        <v>504</v>
      </c>
      <c r="E4812" s="84">
        <v>355220</v>
      </c>
      <c r="F4812" s="85">
        <v>16.771999999999998</v>
      </c>
      <c r="G4812" s="84" t="s">
        <v>514</v>
      </c>
      <c r="H4812" s="86" t="str">
        <f t="shared" si="300"/>
        <v/>
      </c>
      <c r="I4812" s="77" t="str">
        <f t="shared" si="301"/>
        <v/>
      </c>
      <c r="J4812" s="77" t="str">
        <f t="shared" si="302"/>
        <v/>
      </c>
      <c r="K4812" s="77">
        <f t="shared" si="303"/>
        <v>0</v>
      </c>
    </row>
    <row r="4813" spans="1:11" s="77" customFormat="1">
      <c r="A4813" s="82">
        <v>2016</v>
      </c>
      <c r="B4813" s="82">
        <v>6076</v>
      </c>
      <c r="C4813" s="83" t="s">
        <v>513</v>
      </c>
      <c r="D4813" s="83" t="s">
        <v>504</v>
      </c>
      <c r="E4813" s="84">
        <v>211089</v>
      </c>
      <c r="F4813" s="85">
        <v>17.385999999999999</v>
      </c>
      <c r="G4813" s="84" t="s">
        <v>514</v>
      </c>
      <c r="H4813" s="86" t="str">
        <f t="shared" si="300"/>
        <v/>
      </c>
      <c r="I4813" s="77" t="str">
        <f t="shared" si="301"/>
        <v/>
      </c>
      <c r="J4813" s="77" t="str">
        <f t="shared" si="302"/>
        <v/>
      </c>
      <c r="K4813" s="77">
        <f t="shared" si="303"/>
        <v>0</v>
      </c>
    </row>
    <row r="4814" spans="1:11" s="77" customFormat="1">
      <c r="A4814" s="82">
        <v>2016</v>
      </c>
      <c r="B4814" s="82">
        <v>6077</v>
      </c>
      <c r="C4814" s="83" t="s">
        <v>513</v>
      </c>
      <c r="D4814" s="83" t="s">
        <v>504</v>
      </c>
      <c r="E4814" s="84">
        <v>136855</v>
      </c>
      <c r="F4814" s="85">
        <v>16.908000000000001</v>
      </c>
      <c r="G4814" s="84">
        <v>127.9</v>
      </c>
      <c r="H4814" s="86">
        <f t="shared" si="300"/>
        <v>2959534.8108600006</v>
      </c>
      <c r="I4814" s="77">
        <f t="shared" si="301"/>
        <v>136855</v>
      </c>
      <c r="J4814" s="77">
        <f t="shared" si="302"/>
        <v>2313944.3400000003</v>
      </c>
      <c r="K4814" s="77">
        <f t="shared" si="303"/>
        <v>0</v>
      </c>
    </row>
    <row r="4815" spans="1:11" s="77" customFormat="1">
      <c r="A4815" s="82">
        <v>2016</v>
      </c>
      <c r="B4815" s="82">
        <v>6077</v>
      </c>
      <c r="C4815" s="83" t="s">
        <v>513</v>
      </c>
      <c r="D4815" s="83" t="s">
        <v>504</v>
      </c>
      <c r="E4815" s="84">
        <v>17120</v>
      </c>
      <c r="F4815" s="85">
        <v>17.074000000000002</v>
      </c>
      <c r="G4815" s="84">
        <v>118.4</v>
      </c>
      <c r="H4815" s="86">
        <f t="shared" si="300"/>
        <v>346091.34592000005</v>
      </c>
      <c r="I4815" s="77">
        <f t="shared" si="301"/>
        <v>17120</v>
      </c>
      <c r="J4815" s="77">
        <f t="shared" si="302"/>
        <v>292306.88</v>
      </c>
      <c r="K4815" s="77">
        <f t="shared" si="303"/>
        <v>0</v>
      </c>
    </row>
    <row r="4816" spans="1:11" s="77" customFormat="1">
      <c r="A4816" s="82">
        <v>2016</v>
      </c>
      <c r="B4816" s="82">
        <v>6077</v>
      </c>
      <c r="C4816" s="83" t="s">
        <v>513</v>
      </c>
      <c r="D4816" s="83" t="s">
        <v>504</v>
      </c>
      <c r="E4816" s="84">
        <v>85652</v>
      </c>
      <c r="F4816" s="85">
        <v>17.085000000000001</v>
      </c>
      <c r="G4816" s="84">
        <v>123.7</v>
      </c>
      <c r="H4816" s="86">
        <f t="shared" si="300"/>
        <v>1810181.7875400004</v>
      </c>
      <c r="I4816" s="77">
        <f t="shared" si="301"/>
        <v>85652</v>
      </c>
      <c r="J4816" s="77">
        <f t="shared" si="302"/>
        <v>1463364.4200000002</v>
      </c>
      <c r="K4816" s="77">
        <f t="shared" si="303"/>
        <v>0</v>
      </c>
    </row>
    <row r="4817" spans="1:11" s="77" customFormat="1">
      <c r="A4817" s="82">
        <v>2016</v>
      </c>
      <c r="B4817" s="82">
        <v>6077</v>
      </c>
      <c r="C4817" s="83" t="s">
        <v>513</v>
      </c>
      <c r="D4817" s="83" t="s">
        <v>504</v>
      </c>
      <c r="E4817" s="84">
        <v>171259</v>
      </c>
      <c r="F4817" s="85">
        <v>17.308</v>
      </c>
      <c r="G4817" s="84">
        <v>124.7</v>
      </c>
      <c r="H4817" s="86">
        <f t="shared" si="300"/>
        <v>3696296.0126840002</v>
      </c>
      <c r="I4817" s="77">
        <f t="shared" si="301"/>
        <v>171259</v>
      </c>
      <c r="J4817" s="77">
        <f t="shared" si="302"/>
        <v>2964150.7719999999</v>
      </c>
      <c r="K4817" s="77">
        <f t="shared" si="303"/>
        <v>0</v>
      </c>
    </row>
    <row r="4818" spans="1:11" s="77" customFormat="1">
      <c r="A4818" s="82">
        <v>2016</v>
      </c>
      <c r="B4818" s="82">
        <v>6085</v>
      </c>
      <c r="C4818" s="83" t="s">
        <v>513</v>
      </c>
      <c r="D4818" s="83" t="s">
        <v>504</v>
      </c>
      <c r="E4818" s="84">
        <v>29805</v>
      </c>
      <c r="F4818" s="85">
        <v>18.021999999999998</v>
      </c>
      <c r="G4818" s="84">
        <v>226.4</v>
      </c>
      <c r="H4818" s="86">
        <f t="shared" si="300"/>
        <v>1216097.88744</v>
      </c>
      <c r="I4818" s="77">
        <f t="shared" si="301"/>
        <v>29805</v>
      </c>
      <c r="J4818" s="77">
        <f t="shared" si="302"/>
        <v>537145.71</v>
      </c>
      <c r="K4818" s="77">
        <f t="shared" si="303"/>
        <v>0</v>
      </c>
    </row>
    <row r="4819" spans="1:11" s="77" customFormat="1">
      <c r="A4819" s="82">
        <v>2016</v>
      </c>
      <c r="B4819" s="82">
        <v>6085</v>
      </c>
      <c r="C4819" s="83" t="s">
        <v>513</v>
      </c>
      <c r="D4819" s="83" t="s">
        <v>504</v>
      </c>
      <c r="E4819" s="84">
        <v>78593</v>
      </c>
      <c r="F4819" s="85">
        <v>17.606000000000002</v>
      </c>
      <c r="G4819" s="84">
        <v>229.4</v>
      </c>
      <c r="H4819" s="86">
        <f t="shared" si="300"/>
        <v>3174226.9732520003</v>
      </c>
      <c r="I4819" s="77">
        <f t="shared" si="301"/>
        <v>78593</v>
      </c>
      <c r="J4819" s="77">
        <f t="shared" si="302"/>
        <v>1383708.3580000002</v>
      </c>
      <c r="K4819" s="77">
        <f t="shared" si="303"/>
        <v>0</v>
      </c>
    </row>
    <row r="4820" spans="1:11" s="77" customFormat="1">
      <c r="A4820" s="82">
        <v>2016</v>
      </c>
      <c r="B4820" s="82">
        <v>6085</v>
      </c>
      <c r="C4820" s="83" t="s">
        <v>503</v>
      </c>
      <c r="D4820" s="83" t="s">
        <v>504</v>
      </c>
      <c r="E4820" s="84">
        <v>151235</v>
      </c>
      <c r="F4820" s="85">
        <v>22.096</v>
      </c>
      <c r="G4820" s="84">
        <v>252.6</v>
      </c>
      <c r="H4820" s="86">
        <f t="shared" si="300"/>
        <v>8441105.3025599997</v>
      </c>
      <c r="I4820" s="77">
        <f t="shared" si="301"/>
        <v>151235</v>
      </c>
      <c r="J4820" s="77">
        <f t="shared" si="302"/>
        <v>3341688.56</v>
      </c>
      <c r="K4820" s="77">
        <f t="shared" si="303"/>
        <v>0</v>
      </c>
    </row>
    <row r="4821" spans="1:11" s="77" customFormat="1">
      <c r="A4821" s="82">
        <v>2016</v>
      </c>
      <c r="B4821" s="82">
        <v>6090</v>
      </c>
      <c r="C4821" s="83" t="s">
        <v>513</v>
      </c>
      <c r="D4821" s="83" t="s">
        <v>504</v>
      </c>
      <c r="E4821" s="84">
        <v>115516</v>
      </c>
      <c r="F4821" s="85">
        <v>16.989999999999998</v>
      </c>
      <c r="G4821" s="84">
        <v>202.6</v>
      </c>
      <c r="H4821" s="86">
        <f t="shared" si="300"/>
        <v>3976261.7178399991</v>
      </c>
      <c r="I4821" s="77">
        <f t="shared" si="301"/>
        <v>115516</v>
      </c>
      <c r="J4821" s="77">
        <f t="shared" si="302"/>
        <v>1962616.8399999999</v>
      </c>
      <c r="K4821" s="77">
        <f t="shared" si="303"/>
        <v>0</v>
      </c>
    </row>
    <row r="4822" spans="1:11" s="77" customFormat="1">
      <c r="A4822" s="82">
        <v>2016</v>
      </c>
      <c r="B4822" s="82">
        <v>6090</v>
      </c>
      <c r="C4822" s="83" t="s">
        <v>513</v>
      </c>
      <c r="D4822" s="83" t="s">
        <v>504</v>
      </c>
      <c r="E4822" s="84">
        <v>72912</v>
      </c>
      <c r="F4822" s="85">
        <v>17.32</v>
      </c>
      <c r="G4822" s="84">
        <v>196.6</v>
      </c>
      <c r="H4822" s="86">
        <f t="shared" si="300"/>
        <v>2482735.26144</v>
      </c>
      <c r="I4822" s="77">
        <f t="shared" si="301"/>
        <v>72912</v>
      </c>
      <c r="J4822" s="77">
        <f t="shared" si="302"/>
        <v>1262835.8400000001</v>
      </c>
      <c r="K4822" s="77">
        <f t="shared" si="303"/>
        <v>0</v>
      </c>
    </row>
    <row r="4823" spans="1:11" s="77" customFormat="1">
      <c r="A4823" s="82">
        <v>2016</v>
      </c>
      <c r="B4823" s="82">
        <v>6090</v>
      </c>
      <c r="C4823" s="83" t="s">
        <v>513</v>
      </c>
      <c r="D4823" s="83" t="s">
        <v>504</v>
      </c>
      <c r="E4823" s="84">
        <v>44183</v>
      </c>
      <c r="F4823" s="85">
        <v>16.809999999999999</v>
      </c>
      <c r="G4823" s="84">
        <v>205.1</v>
      </c>
      <c r="H4823" s="86">
        <f t="shared" si="300"/>
        <v>1523310.9877300002</v>
      </c>
      <c r="I4823" s="77">
        <f t="shared" si="301"/>
        <v>44183</v>
      </c>
      <c r="J4823" s="77">
        <f t="shared" si="302"/>
        <v>742716.23</v>
      </c>
      <c r="K4823" s="77">
        <f t="shared" si="303"/>
        <v>0</v>
      </c>
    </row>
    <row r="4824" spans="1:11" s="77" customFormat="1">
      <c r="A4824" s="82">
        <v>2016</v>
      </c>
      <c r="B4824" s="82">
        <v>6090</v>
      </c>
      <c r="C4824" s="83" t="s">
        <v>513</v>
      </c>
      <c r="D4824" s="83" t="s">
        <v>504</v>
      </c>
      <c r="E4824" s="84">
        <v>366</v>
      </c>
      <c r="F4824" s="85">
        <v>18.11</v>
      </c>
      <c r="G4824" s="84">
        <v>216.9</v>
      </c>
      <c r="H4824" s="86">
        <f t="shared" si="300"/>
        <v>14376.69594</v>
      </c>
      <c r="I4824" s="77">
        <f t="shared" si="301"/>
        <v>366</v>
      </c>
      <c r="J4824" s="77">
        <f t="shared" si="302"/>
        <v>6628.26</v>
      </c>
      <c r="K4824" s="77">
        <f t="shared" si="303"/>
        <v>0</v>
      </c>
    </row>
    <row r="4825" spans="1:11" s="77" customFormat="1">
      <c r="A4825" s="82">
        <v>2016</v>
      </c>
      <c r="B4825" s="82">
        <v>6090</v>
      </c>
      <c r="C4825" s="83" t="s">
        <v>513</v>
      </c>
      <c r="D4825" s="83" t="s">
        <v>504</v>
      </c>
      <c r="E4825" s="84">
        <v>15260</v>
      </c>
      <c r="F4825" s="85">
        <v>16.82</v>
      </c>
      <c r="G4825" s="84">
        <v>199.6</v>
      </c>
      <c r="H4825" s="86">
        <f t="shared" si="300"/>
        <v>512319.70720000006</v>
      </c>
      <c r="I4825" s="77">
        <f t="shared" si="301"/>
        <v>15260</v>
      </c>
      <c r="J4825" s="77">
        <f t="shared" si="302"/>
        <v>256673.2</v>
      </c>
      <c r="K4825" s="77">
        <f t="shared" si="303"/>
        <v>0</v>
      </c>
    </row>
    <row r="4826" spans="1:11" s="77" customFormat="1">
      <c r="A4826" s="82">
        <v>2016</v>
      </c>
      <c r="B4826" s="82">
        <v>6090</v>
      </c>
      <c r="C4826" s="83" t="s">
        <v>513</v>
      </c>
      <c r="D4826" s="83" t="s">
        <v>504</v>
      </c>
      <c r="E4826" s="84">
        <v>28892</v>
      </c>
      <c r="F4826" s="85">
        <v>17.690000000000001</v>
      </c>
      <c r="G4826" s="84">
        <v>206.8</v>
      </c>
      <c r="H4826" s="86">
        <f t="shared" si="300"/>
        <v>1056953.7246400001</v>
      </c>
      <c r="I4826" s="77">
        <f t="shared" si="301"/>
        <v>28892</v>
      </c>
      <c r="J4826" s="77">
        <f t="shared" si="302"/>
        <v>511099.48000000004</v>
      </c>
      <c r="K4826" s="77">
        <f t="shared" si="303"/>
        <v>0</v>
      </c>
    </row>
    <row r="4827" spans="1:11" s="77" customFormat="1">
      <c r="A4827" s="82">
        <v>2016</v>
      </c>
      <c r="B4827" s="82">
        <v>6090</v>
      </c>
      <c r="C4827" s="83" t="s">
        <v>513</v>
      </c>
      <c r="D4827" s="83" t="s">
        <v>504</v>
      </c>
      <c r="E4827" s="84">
        <v>14488</v>
      </c>
      <c r="F4827" s="85">
        <v>17.97</v>
      </c>
      <c r="G4827" s="84">
        <v>206.2</v>
      </c>
      <c r="H4827" s="86">
        <f t="shared" si="300"/>
        <v>536840.38032</v>
      </c>
      <c r="I4827" s="77">
        <f t="shared" si="301"/>
        <v>14488</v>
      </c>
      <c r="J4827" s="77">
        <f t="shared" si="302"/>
        <v>260349.36</v>
      </c>
      <c r="K4827" s="77">
        <f t="shared" si="303"/>
        <v>0</v>
      </c>
    </row>
    <row r="4828" spans="1:11" s="77" customFormat="1">
      <c r="A4828" s="82">
        <v>2016</v>
      </c>
      <c r="B4828" s="82">
        <v>6090</v>
      </c>
      <c r="C4828" s="83" t="s">
        <v>513</v>
      </c>
      <c r="D4828" s="83" t="s">
        <v>504</v>
      </c>
      <c r="E4828" s="84">
        <v>43348</v>
      </c>
      <c r="F4828" s="85">
        <v>17.38</v>
      </c>
      <c r="G4828" s="84" t="s">
        <v>514</v>
      </c>
      <c r="H4828" s="86" t="str">
        <f t="shared" si="300"/>
        <v/>
      </c>
      <c r="I4828" s="77" t="str">
        <f t="shared" si="301"/>
        <v/>
      </c>
      <c r="J4828" s="77" t="str">
        <f t="shared" si="302"/>
        <v/>
      </c>
      <c r="K4828" s="77">
        <f t="shared" si="303"/>
        <v>0</v>
      </c>
    </row>
    <row r="4829" spans="1:11" s="77" customFormat="1">
      <c r="A4829" s="82">
        <v>2016</v>
      </c>
      <c r="B4829" s="82">
        <v>6094</v>
      </c>
      <c r="C4829" s="83" t="s">
        <v>503</v>
      </c>
      <c r="D4829" s="83" t="s">
        <v>504</v>
      </c>
      <c r="E4829" s="84">
        <v>2069</v>
      </c>
      <c r="F4829" s="85">
        <v>16.68</v>
      </c>
      <c r="G4829" s="84" t="s">
        <v>514</v>
      </c>
      <c r="H4829" s="86" t="str">
        <f t="shared" si="300"/>
        <v/>
      </c>
      <c r="I4829" s="77" t="str">
        <f t="shared" si="301"/>
        <v/>
      </c>
      <c r="J4829" s="77" t="str">
        <f t="shared" si="302"/>
        <v/>
      </c>
      <c r="K4829" s="77">
        <f t="shared" si="303"/>
        <v>0</v>
      </c>
    </row>
    <row r="4830" spans="1:11" s="77" customFormat="1">
      <c r="A4830" s="82">
        <v>2016</v>
      </c>
      <c r="B4830" s="82">
        <v>6094</v>
      </c>
      <c r="C4830" s="83" t="s">
        <v>503</v>
      </c>
      <c r="D4830" s="83" t="s">
        <v>504</v>
      </c>
      <c r="E4830" s="84">
        <v>1389</v>
      </c>
      <c r="F4830" s="85">
        <v>25</v>
      </c>
      <c r="G4830" s="84" t="s">
        <v>514</v>
      </c>
      <c r="H4830" s="86" t="str">
        <f t="shared" si="300"/>
        <v/>
      </c>
      <c r="I4830" s="77" t="str">
        <f t="shared" si="301"/>
        <v/>
      </c>
      <c r="J4830" s="77" t="str">
        <f t="shared" si="302"/>
        <v/>
      </c>
      <c r="K4830" s="77">
        <f t="shared" si="303"/>
        <v>0</v>
      </c>
    </row>
    <row r="4831" spans="1:11" s="77" customFormat="1">
      <c r="A4831" s="82">
        <v>2016</v>
      </c>
      <c r="B4831" s="82">
        <v>6094</v>
      </c>
      <c r="C4831" s="83" t="s">
        <v>503</v>
      </c>
      <c r="D4831" s="83" t="s">
        <v>504</v>
      </c>
      <c r="E4831" s="84">
        <v>369902</v>
      </c>
      <c r="F4831" s="85">
        <v>25.43</v>
      </c>
      <c r="G4831" s="84" t="s">
        <v>514</v>
      </c>
      <c r="H4831" s="86" t="str">
        <f t="shared" si="300"/>
        <v/>
      </c>
      <c r="I4831" s="77" t="str">
        <f t="shared" si="301"/>
        <v/>
      </c>
      <c r="J4831" s="77" t="str">
        <f t="shared" si="302"/>
        <v/>
      </c>
      <c r="K4831" s="77">
        <f t="shared" si="303"/>
        <v>0</v>
      </c>
    </row>
    <row r="4832" spans="1:11" s="77" customFormat="1">
      <c r="A4832" s="82">
        <v>2016</v>
      </c>
      <c r="B4832" s="82">
        <v>6095</v>
      </c>
      <c r="C4832" s="83" t="s">
        <v>513</v>
      </c>
      <c r="D4832" s="83" t="s">
        <v>504</v>
      </c>
      <c r="E4832" s="84">
        <v>54871</v>
      </c>
      <c r="F4832" s="85">
        <v>17.602</v>
      </c>
      <c r="G4832" s="84">
        <v>186.5</v>
      </c>
      <c r="H4832" s="86">
        <f t="shared" si="300"/>
        <v>1801290.3728300002</v>
      </c>
      <c r="I4832" s="77">
        <f t="shared" si="301"/>
        <v>54871</v>
      </c>
      <c r="J4832" s="77">
        <f t="shared" si="302"/>
        <v>965839.34200000006</v>
      </c>
      <c r="K4832" s="77">
        <f t="shared" si="303"/>
        <v>0</v>
      </c>
    </row>
    <row r="4833" spans="1:11" s="77" customFormat="1">
      <c r="A4833" s="82">
        <v>2016</v>
      </c>
      <c r="B4833" s="82">
        <v>6095</v>
      </c>
      <c r="C4833" s="83" t="s">
        <v>513</v>
      </c>
      <c r="D4833" s="83" t="s">
        <v>504</v>
      </c>
      <c r="E4833" s="84">
        <v>254369</v>
      </c>
      <c r="F4833" s="85">
        <v>17.122</v>
      </c>
      <c r="G4833" s="84">
        <v>215.6</v>
      </c>
      <c r="H4833" s="86">
        <f t="shared" si="300"/>
        <v>9390039.7748080008</v>
      </c>
      <c r="I4833" s="77">
        <f t="shared" si="301"/>
        <v>254369</v>
      </c>
      <c r="J4833" s="77">
        <f t="shared" si="302"/>
        <v>4355306.0180000002</v>
      </c>
      <c r="K4833" s="77">
        <f t="shared" si="303"/>
        <v>0</v>
      </c>
    </row>
    <row r="4834" spans="1:11" s="77" customFormat="1">
      <c r="A4834" s="82">
        <v>2016</v>
      </c>
      <c r="B4834" s="82">
        <v>6096</v>
      </c>
      <c r="C4834" s="83" t="s">
        <v>513</v>
      </c>
      <c r="D4834" s="83" t="s">
        <v>504</v>
      </c>
      <c r="E4834" s="84">
        <v>464389</v>
      </c>
      <c r="F4834" s="85">
        <v>16.73</v>
      </c>
      <c r="G4834" s="84">
        <v>137.80000000000001</v>
      </c>
      <c r="H4834" s="86">
        <f t="shared" si="300"/>
        <v>10705996.142659999</v>
      </c>
      <c r="I4834" s="77">
        <f t="shared" si="301"/>
        <v>464389</v>
      </c>
      <c r="J4834" s="77">
        <f t="shared" si="302"/>
        <v>7769227.9699999997</v>
      </c>
      <c r="K4834" s="77">
        <f t="shared" si="303"/>
        <v>0</v>
      </c>
    </row>
    <row r="4835" spans="1:11" s="77" customFormat="1">
      <c r="A4835" s="82">
        <v>2016</v>
      </c>
      <c r="B4835" s="82">
        <v>6098</v>
      </c>
      <c r="C4835" s="83" t="s">
        <v>513</v>
      </c>
      <c r="D4835" s="83" t="s">
        <v>504</v>
      </c>
      <c r="E4835" s="84">
        <v>28130</v>
      </c>
      <c r="F4835" s="85">
        <v>16.562000000000001</v>
      </c>
      <c r="G4835" s="84">
        <v>222.1</v>
      </c>
      <c r="H4835" s="86">
        <f t="shared" si="300"/>
        <v>1034739.6022600001</v>
      </c>
      <c r="I4835" s="77">
        <f t="shared" si="301"/>
        <v>28130</v>
      </c>
      <c r="J4835" s="77">
        <f t="shared" si="302"/>
        <v>465889.06000000006</v>
      </c>
      <c r="K4835" s="77">
        <f t="shared" si="303"/>
        <v>0</v>
      </c>
    </row>
    <row r="4836" spans="1:11" s="77" customFormat="1">
      <c r="A4836" s="82">
        <v>2016</v>
      </c>
      <c r="B4836" s="82">
        <v>6098</v>
      </c>
      <c r="C4836" s="83" t="s">
        <v>513</v>
      </c>
      <c r="D4836" s="83" t="s">
        <v>504</v>
      </c>
      <c r="E4836" s="84">
        <v>71035</v>
      </c>
      <c r="F4836" s="85">
        <v>16.506</v>
      </c>
      <c r="G4836" s="84">
        <v>226.1</v>
      </c>
      <c r="H4836" s="86">
        <f t="shared" si="300"/>
        <v>2651030.8883100003</v>
      </c>
      <c r="I4836" s="77">
        <f t="shared" si="301"/>
        <v>71035</v>
      </c>
      <c r="J4836" s="77">
        <f t="shared" si="302"/>
        <v>1172503.71</v>
      </c>
      <c r="K4836" s="77">
        <f t="shared" si="303"/>
        <v>0</v>
      </c>
    </row>
    <row r="4837" spans="1:11" s="77" customFormat="1">
      <c r="A4837" s="82">
        <v>2016</v>
      </c>
      <c r="B4837" s="82">
        <v>6106</v>
      </c>
      <c r="C4837" s="83" t="s">
        <v>513</v>
      </c>
      <c r="D4837" s="83" t="s">
        <v>504</v>
      </c>
      <c r="E4837" s="84">
        <v>109348</v>
      </c>
      <c r="F4837" s="85">
        <v>17.350000000000001</v>
      </c>
      <c r="G4837" s="84">
        <v>225.8</v>
      </c>
      <c r="H4837" s="86">
        <f t="shared" si="300"/>
        <v>4283850.0524000004</v>
      </c>
      <c r="I4837" s="77">
        <f t="shared" si="301"/>
        <v>109348</v>
      </c>
      <c r="J4837" s="77">
        <f t="shared" si="302"/>
        <v>1897187.8</v>
      </c>
      <c r="K4837" s="77">
        <f t="shared" si="303"/>
        <v>0</v>
      </c>
    </row>
    <row r="4838" spans="1:11" s="77" customFormat="1">
      <c r="A4838" s="82">
        <v>2016</v>
      </c>
      <c r="B4838" s="82">
        <v>6106</v>
      </c>
      <c r="C4838" s="83" t="s">
        <v>513</v>
      </c>
      <c r="D4838" s="83" t="s">
        <v>504</v>
      </c>
      <c r="E4838" s="84">
        <v>486</v>
      </c>
      <c r="F4838" s="85">
        <v>17.579999999999998</v>
      </c>
      <c r="G4838" s="84">
        <v>250</v>
      </c>
      <c r="H4838" s="86">
        <f t="shared" si="300"/>
        <v>21359.699999999997</v>
      </c>
      <c r="I4838" s="77">
        <f t="shared" si="301"/>
        <v>486</v>
      </c>
      <c r="J4838" s="77">
        <f t="shared" si="302"/>
        <v>8543.8799999999992</v>
      </c>
      <c r="K4838" s="77">
        <f t="shared" si="303"/>
        <v>0</v>
      </c>
    </row>
    <row r="4839" spans="1:11" s="77" customFormat="1">
      <c r="A4839" s="82">
        <v>2016</v>
      </c>
      <c r="B4839" s="82">
        <v>6113</v>
      </c>
      <c r="C4839" s="83" t="s">
        <v>503</v>
      </c>
      <c r="D4839" s="83" t="s">
        <v>504</v>
      </c>
      <c r="E4839" s="84">
        <v>98271</v>
      </c>
      <c r="F4839" s="85">
        <v>23.346</v>
      </c>
      <c r="G4839" s="84">
        <v>363.4</v>
      </c>
      <c r="H4839" s="86">
        <f t="shared" si="300"/>
        <v>8337249.1396440007</v>
      </c>
      <c r="I4839" s="77">
        <f t="shared" si="301"/>
        <v>98271</v>
      </c>
      <c r="J4839" s="77">
        <f t="shared" si="302"/>
        <v>2294234.7659999998</v>
      </c>
      <c r="K4839" s="77">
        <f t="shared" si="303"/>
        <v>0</v>
      </c>
    </row>
    <row r="4840" spans="1:11" s="77" customFormat="1">
      <c r="A4840" s="82">
        <v>2016</v>
      </c>
      <c r="B4840" s="82">
        <v>6113</v>
      </c>
      <c r="C4840" s="83" t="s">
        <v>503</v>
      </c>
      <c r="D4840" s="83" t="s">
        <v>504</v>
      </c>
      <c r="E4840" s="84">
        <v>164412</v>
      </c>
      <c r="F4840" s="85">
        <v>22.872</v>
      </c>
      <c r="G4840" s="84">
        <v>211.5</v>
      </c>
      <c r="H4840" s="86">
        <f t="shared" si="300"/>
        <v>7953312.1233600006</v>
      </c>
      <c r="I4840" s="77">
        <f t="shared" si="301"/>
        <v>164412</v>
      </c>
      <c r="J4840" s="77">
        <f t="shared" si="302"/>
        <v>3760431.264</v>
      </c>
      <c r="K4840" s="77">
        <f t="shared" si="303"/>
        <v>0</v>
      </c>
    </row>
    <row r="4841" spans="1:11" s="77" customFormat="1">
      <c r="A4841" s="82">
        <v>2016</v>
      </c>
      <c r="B4841" s="82">
        <v>6113</v>
      </c>
      <c r="C4841" s="83" t="s">
        <v>503</v>
      </c>
      <c r="D4841" s="83" t="s">
        <v>504</v>
      </c>
      <c r="E4841" s="84">
        <v>169930</v>
      </c>
      <c r="F4841" s="85">
        <v>22.815999999999999</v>
      </c>
      <c r="G4841" s="84">
        <v>191.8</v>
      </c>
      <c r="H4841" s="86">
        <f t="shared" si="300"/>
        <v>7436321.6838400001</v>
      </c>
      <c r="I4841" s="77">
        <f t="shared" si="301"/>
        <v>169930</v>
      </c>
      <c r="J4841" s="77">
        <f t="shared" si="302"/>
        <v>3877122.88</v>
      </c>
      <c r="K4841" s="77">
        <f t="shared" si="303"/>
        <v>0</v>
      </c>
    </row>
    <row r="4842" spans="1:11" s="77" customFormat="1">
      <c r="A4842" s="82">
        <v>2016</v>
      </c>
      <c r="B4842" s="82">
        <v>6113</v>
      </c>
      <c r="C4842" s="83" t="s">
        <v>503</v>
      </c>
      <c r="D4842" s="83" t="s">
        <v>504</v>
      </c>
      <c r="E4842" s="84">
        <v>47007</v>
      </c>
      <c r="F4842" s="85">
        <v>22.936</v>
      </c>
      <c r="G4842" s="84">
        <v>186.7</v>
      </c>
      <c r="H4842" s="86">
        <f t="shared" si="300"/>
        <v>2012910.814584</v>
      </c>
      <c r="I4842" s="77">
        <f t="shared" si="301"/>
        <v>47007</v>
      </c>
      <c r="J4842" s="77">
        <f t="shared" si="302"/>
        <v>1078152.5519999999</v>
      </c>
      <c r="K4842" s="77">
        <f t="shared" si="303"/>
        <v>0</v>
      </c>
    </row>
    <row r="4843" spans="1:11" s="77" customFormat="1">
      <c r="A4843" s="82">
        <v>2016</v>
      </c>
      <c r="B4843" s="82">
        <v>6113</v>
      </c>
      <c r="C4843" s="83" t="s">
        <v>503</v>
      </c>
      <c r="D4843" s="83" t="s">
        <v>504</v>
      </c>
      <c r="E4843" s="84">
        <v>41846</v>
      </c>
      <c r="F4843" s="85">
        <v>22.02</v>
      </c>
      <c r="G4843" s="84">
        <v>198.1</v>
      </c>
      <c r="H4843" s="86">
        <f t="shared" si="300"/>
        <v>1825390.3105199996</v>
      </c>
      <c r="I4843" s="77">
        <f t="shared" si="301"/>
        <v>41846</v>
      </c>
      <c r="J4843" s="77">
        <f t="shared" si="302"/>
        <v>921448.91999999993</v>
      </c>
      <c r="K4843" s="77">
        <f t="shared" si="303"/>
        <v>0</v>
      </c>
    </row>
    <row r="4844" spans="1:11" s="77" customFormat="1">
      <c r="A4844" s="82">
        <v>2016</v>
      </c>
      <c r="B4844" s="82">
        <v>6136</v>
      </c>
      <c r="C4844" s="83" t="s">
        <v>513</v>
      </c>
      <c r="D4844" s="83" t="s">
        <v>504</v>
      </c>
      <c r="E4844" s="84">
        <v>59674</v>
      </c>
      <c r="F4844" s="85">
        <v>16.399999999999999</v>
      </c>
      <c r="G4844" s="84">
        <v>208.2</v>
      </c>
      <c r="H4844" s="86">
        <f t="shared" si="300"/>
        <v>2037556.7951999998</v>
      </c>
      <c r="I4844" s="77">
        <f t="shared" si="301"/>
        <v>59674</v>
      </c>
      <c r="J4844" s="77">
        <f t="shared" si="302"/>
        <v>978653.59999999986</v>
      </c>
      <c r="K4844" s="77">
        <f t="shared" si="303"/>
        <v>0</v>
      </c>
    </row>
    <row r="4845" spans="1:11" s="77" customFormat="1">
      <c r="A4845" s="82">
        <v>2016</v>
      </c>
      <c r="B4845" s="82">
        <v>6137</v>
      </c>
      <c r="C4845" s="83" t="s">
        <v>503</v>
      </c>
      <c r="D4845" s="83" t="s">
        <v>504</v>
      </c>
      <c r="E4845" s="84">
        <v>70692</v>
      </c>
      <c r="F4845" s="85">
        <v>23.352</v>
      </c>
      <c r="G4845" s="84">
        <v>228.5</v>
      </c>
      <c r="H4845" s="86">
        <f t="shared" si="300"/>
        <v>3772077.0494400002</v>
      </c>
      <c r="I4845" s="77">
        <f t="shared" si="301"/>
        <v>70692</v>
      </c>
      <c r="J4845" s="77">
        <f t="shared" si="302"/>
        <v>1650799.584</v>
      </c>
      <c r="K4845" s="77">
        <f t="shared" si="303"/>
        <v>0</v>
      </c>
    </row>
    <row r="4846" spans="1:11" s="77" customFormat="1">
      <c r="A4846" s="82">
        <v>2016</v>
      </c>
      <c r="B4846" s="82">
        <v>6138</v>
      </c>
      <c r="C4846" s="83" t="s">
        <v>513</v>
      </c>
      <c r="D4846" s="83" t="s">
        <v>504</v>
      </c>
      <c r="E4846" s="84">
        <v>15104</v>
      </c>
      <c r="F4846" s="85">
        <v>17.347999999999999</v>
      </c>
      <c r="G4846" s="84">
        <v>170.8</v>
      </c>
      <c r="H4846" s="86">
        <f t="shared" si="300"/>
        <v>447537.31993600004</v>
      </c>
      <c r="I4846" s="77">
        <f t="shared" si="301"/>
        <v>15104</v>
      </c>
      <c r="J4846" s="77">
        <f t="shared" si="302"/>
        <v>262024.19199999998</v>
      </c>
      <c r="K4846" s="77">
        <f t="shared" si="303"/>
        <v>0</v>
      </c>
    </row>
    <row r="4847" spans="1:11" s="77" customFormat="1">
      <c r="A4847" s="82">
        <v>2016</v>
      </c>
      <c r="B4847" s="82">
        <v>6138</v>
      </c>
      <c r="C4847" s="83" t="s">
        <v>513</v>
      </c>
      <c r="D4847" s="83" t="s">
        <v>504</v>
      </c>
      <c r="E4847" s="84">
        <v>15092</v>
      </c>
      <c r="F4847" s="85">
        <v>17.388000000000002</v>
      </c>
      <c r="G4847" s="84">
        <v>160.69999999999999</v>
      </c>
      <c r="H4847" s="86">
        <f t="shared" si="300"/>
        <v>421708.45147200004</v>
      </c>
      <c r="I4847" s="77">
        <f t="shared" si="301"/>
        <v>15092</v>
      </c>
      <c r="J4847" s="77">
        <f t="shared" si="302"/>
        <v>262419.696</v>
      </c>
      <c r="K4847" s="77">
        <f t="shared" si="303"/>
        <v>0</v>
      </c>
    </row>
    <row r="4848" spans="1:11" s="77" customFormat="1">
      <c r="A4848" s="82">
        <v>2016</v>
      </c>
      <c r="B4848" s="82">
        <v>6138</v>
      </c>
      <c r="C4848" s="83" t="s">
        <v>513</v>
      </c>
      <c r="D4848" s="83" t="s">
        <v>504</v>
      </c>
      <c r="E4848" s="84">
        <v>45711</v>
      </c>
      <c r="F4848" s="85">
        <v>17.239999999999998</v>
      </c>
      <c r="G4848" s="84">
        <v>183.7</v>
      </c>
      <c r="H4848" s="86">
        <f t="shared" si="300"/>
        <v>1447661.8846799999</v>
      </c>
      <c r="I4848" s="77">
        <f t="shared" si="301"/>
        <v>45711</v>
      </c>
      <c r="J4848" s="77">
        <f t="shared" si="302"/>
        <v>788057.6399999999</v>
      </c>
      <c r="K4848" s="77">
        <f t="shared" si="303"/>
        <v>0</v>
      </c>
    </row>
    <row r="4849" spans="1:11" s="77" customFormat="1">
      <c r="A4849" s="82">
        <v>2016</v>
      </c>
      <c r="B4849" s="82">
        <v>6139</v>
      </c>
      <c r="C4849" s="83" t="s">
        <v>513</v>
      </c>
      <c r="D4849" s="83" t="s">
        <v>504</v>
      </c>
      <c r="E4849" s="84">
        <v>106553</v>
      </c>
      <c r="F4849" s="85">
        <v>17.344000000000001</v>
      </c>
      <c r="G4849" s="84">
        <v>189.3</v>
      </c>
      <c r="H4849" s="86">
        <f t="shared" si="300"/>
        <v>3498368.5541759999</v>
      </c>
      <c r="I4849" s="77">
        <f t="shared" si="301"/>
        <v>106553</v>
      </c>
      <c r="J4849" s="77">
        <f t="shared" si="302"/>
        <v>1848055.2320000001</v>
      </c>
      <c r="K4849" s="77">
        <f t="shared" si="303"/>
        <v>0</v>
      </c>
    </row>
    <row r="4850" spans="1:11" s="77" customFormat="1">
      <c r="A4850" s="82">
        <v>2016</v>
      </c>
      <c r="B4850" s="82">
        <v>6139</v>
      </c>
      <c r="C4850" s="83" t="s">
        <v>513</v>
      </c>
      <c r="D4850" s="83" t="s">
        <v>504</v>
      </c>
      <c r="E4850" s="84">
        <v>30555</v>
      </c>
      <c r="F4850" s="85">
        <v>17.184000000000001</v>
      </c>
      <c r="G4850" s="84">
        <v>199.9</v>
      </c>
      <c r="H4850" s="86">
        <f t="shared" si="300"/>
        <v>1049589.18288</v>
      </c>
      <c r="I4850" s="77">
        <f t="shared" si="301"/>
        <v>30555</v>
      </c>
      <c r="J4850" s="77">
        <f t="shared" si="302"/>
        <v>525057.12</v>
      </c>
      <c r="K4850" s="77">
        <f t="shared" si="303"/>
        <v>0</v>
      </c>
    </row>
    <row r="4851" spans="1:11" s="77" customFormat="1">
      <c r="A4851" s="82">
        <v>2016</v>
      </c>
      <c r="B4851" s="82">
        <v>6139</v>
      </c>
      <c r="C4851" s="83" t="s">
        <v>513</v>
      </c>
      <c r="D4851" s="83" t="s">
        <v>504</v>
      </c>
      <c r="E4851" s="84">
        <v>150682</v>
      </c>
      <c r="F4851" s="85">
        <v>17.34</v>
      </c>
      <c r="G4851" s="84">
        <v>211.8</v>
      </c>
      <c r="H4851" s="86">
        <f t="shared" si="300"/>
        <v>5533965.2138400013</v>
      </c>
      <c r="I4851" s="77">
        <f t="shared" si="301"/>
        <v>150682</v>
      </c>
      <c r="J4851" s="77">
        <f t="shared" si="302"/>
        <v>2612825.88</v>
      </c>
      <c r="K4851" s="77">
        <f t="shared" si="303"/>
        <v>0</v>
      </c>
    </row>
    <row r="4852" spans="1:11" s="77" customFormat="1">
      <c r="A4852" s="82">
        <v>2016</v>
      </c>
      <c r="B4852" s="82">
        <v>6146</v>
      </c>
      <c r="C4852" s="83" t="s">
        <v>513</v>
      </c>
      <c r="D4852" s="83" t="s">
        <v>504</v>
      </c>
      <c r="E4852" s="84">
        <v>116939</v>
      </c>
      <c r="F4852" s="85">
        <v>16.829999999999998</v>
      </c>
      <c r="G4852" s="84" t="s">
        <v>514</v>
      </c>
      <c r="H4852" s="86" t="str">
        <f t="shared" si="300"/>
        <v/>
      </c>
      <c r="I4852" s="77" t="str">
        <f t="shared" si="301"/>
        <v/>
      </c>
      <c r="J4852" s="77" t="str">
        <f t="shared" si="302"/>
        <v/>
      </c>
      <c r="K4852" s="77">
        <f t="shared" si="303"/>
        <v>0</v>
      </c>
    </row>
    <row r="4853" spans="1:11" s="77" customFormat="1">
      <c r="A4853" s="82">
        <v>2016</v>
      </c>
      <c r="B4853" s="82">
        <v>6146</v>
      </c>
      <c r="C4853" s="83" t="s">
        <v>512</v>
      </c>
      <c r="D4853" s="83" t="s">
        <v>504</v>
      </c>
      <c r="E4853" s="84">
        <v>564616</v>
      </c>
      <c r="F4853" s="85">
        <v>13.48</v>
      </c>
      <c r="G4853" s="84" t="s">
        <v>514</v>
      </c>
      <c r="H4853" s="86" t="str">
        <f t="shared" si="300"/>
        <v/>
      </c>
      <c r="I4853" s="77" t="str">
        <f t="shared" si="301"/>
        <v/>
      </c>
      <c r="J4853" s="77" t="str">
        <f t="shared" si="302"/>
        <v/>
      </c>
      <c r="K4853" s="77">
        <f t="shared" si="303"/>
        <v>1</v>
      </c>
    </row>
    <row r="4854" spans="1:11" s="77" customFormat="1">
      <c r="A4854" s="82">
        <v>2016</v>
      </c>
      <c r="B4854" s="82">
        <v>6147</v>
      </c>
      <c r="C4854" s="83" t="s">
        <v>513</v>
      </c>
      <c r="D4854" s="83" t="s">
        <v>504</v>
      </c>
      <c r="E4854" s="84">
        <v>437803</v>
      </c>
      <c r="F4854" s="85">
        <v>16.04</v>
      </c>
      <c r="G4854" s="84" t="s">
        <v>514</v>
      </c>
      <c r="H4854" s="86" t="str">
        <f t="shared" si="300"/>
        <v/>
      </c>
      <c r="I4854" s="77" t="str">
        <f t="shared" si="301"/>
        <v/>
      </c>
      <c r="J4854" s="77" t="str">
        <f t="shared" si="302"/>
        <v/>
      </c>
      <c r="K4854" s="77">
        <f t="shared" si="303"/>
        <v>0</v>
      </c>
    </row>
    <row r="4855" spans="1:11" s="77" customFormat="1">
      <c r="A4855" s="82">
        <v>2016</v>
      </c>
      <c r="B4855" s="82">
        <v>6155</v>
      </c>
      <c r="C4855" s="83" t="s">
        <v>513</v>
      </c>
      <c r="D4855" s="83" t="s">
        <v>504</v>
      </c>
      <c r="E4855" s="84">
        <v>349520</v>
      </c>
      <c r="F4855" s="85">
        <v>17.149999999999999</v>
      </c>
      <c r="G4855" s="84">
        <v>208.2</v>
      </c>
      <c r="H4855" s="86">
        <f t="shared" si="300"/>
        <v>12480065.975999998</v>
      </c>
      <c r="I4855" s="77">
        <f t="shared" si="301"/>
        <v>349520</v>
      </c>
      <c r="J4855" s="77">
        <f t="shared" si="302"/>
        <v>5994267.9999999991</v>
      </c>
      <c r="K4855" s="77">
        <f t="shared" si="303"/>
        <v>0</v>
      </c>
    </row>
    <row r="4856" spans="1:11" s="77" customFormat="1">
      <c r="A4856" s="82">
        <v>2016</v>
      </c>
      <c r="B4856" s="82">
        <v>6165</v>
      </c>
      <c r="C4856" s="83" t="s">
        <v>503</v>
      </c>
      <c r="D4856" s="83" t="s">
        <v>504</v>
      </c>
      <c r="E4856" s="84">
        <v>59671</v>
      </c>
      <c r="F4856" s="85">
        <v>23.79</v>
      </c>
      <c r="G4856" s="84">
        <v>187.7</v>
      </c>
      <c r="H4856" s="86">
        <f t="shared" si="300"/>
        <v>2664538.6899299994</v>
      </c>
      <c r="I4856" s="77">
        <f t="shared" si="301"/>
        <v>59671</v>
      </c>
      <c r="J4856" s="77">
        <f t="shared" si="302"/>
        <v>1419573.0899999999</v>
      </c>
      <c r="K4856" s="77">
        <f t="shared" si="303"/>
        <v>0</v>
      </c>
    </row>
    <row r="4857" spans="1:11" s="77" customFormat="1">
      <c r="A4857" s="82">
        <v>2016</v>
      </c>
      <c r="B4857" s="82">
        <v>6165</v>
      </c>
      <c r="C4857" s="83" t="s">
        <v>503</v>
      </c>
      <c r="D4857" s="83" t="s">
        <v>504</v>
      </c>
      <c r="E4857" s="84">
        <v>281746</v>
      </c>
      <c r="F4857" s="85">
        <v>22.143999999999998</v>
      </c>
      <c r="G4857" s="84">
        <v>176.3</v>
      </c>
      <c r="H4857" s="86">
        <f t="shared" si="300"/>
        <v>10999327.776512001</v>
      </c>
      <c r="I4857" s="77">
        <f t="shared" si="301"/>
        <v>281746</v>
      </c>
      <c r="J4857" s="77">
        <f t="shared" si="302"/>
        <v>6238983.4239999996</v>
      </c>
      <c r="K4857" s="77">
        <f t="shared" si="303"/>
        <v>0</v>
      </c>
    </row>
    <row r="4858" spans="1:11" s="77" customFormat="1">
      <c r="A4858" s="82">
        <v>2016</v>
      </c>
      <c r="B4858" s="82">
        <v>6166</v>
      </c>
      <c r="C4858" s="83" t="s">
        <v>503</v>
      </c>
      <c r="D4858" s="83" t="s">
        <v>504</v>
      </c>
      <c r="E4858" s="84">
        <v>20737</v>
      </c>
      <c r="F4858" s="85">
        <v>24.234000000000002</v>
      </c>
      <c r="G4858" s="84">
        <v>224.2</v>
      </c>
      <c r="H4858" s="86">
        <f t="shared" si="300"/>
        <v>1126695.7068360001</v>
      </c>
      <c r="I4858" s="77">
        <f t="shared" si="301"/>
        <v>20737</v>
      </c>
      <c r="J4858" s="77">
        <f t="shared" si="302"/>
        <v>502540.45800000004</v>
      </c>
      <c r="K4858" s="77">
        <f t="shared" si="303"/>
        <v>0</v>
      </c>
    </row>
    <row r="4859" spans="1:11" s="77" customFormat="1">
      <c r="A4859" s="82">
        <v>2016</v>
      </c>
      <c r="B4859" s="82">
        <v>6166</v>
      </c>
      <c r="C4859" s="83" t="s">
        <v>503</v>
      </c>
      <c r="D4859" s="83" t="s">
        <v>504</v>
      </c>
      <c r="E4859" s="84">
        <v>12217</v>
      </c>
      <c r="F4859" s="85">
        <v>24.5</v>
      </c>
      <c r="G4859" s="84">
        <v>292.60000000000002</v>
      </c>
      <c r="H4859" s="86">
        <f t="shared" si="300"/>
        <v>875800.07900000003</v>
      </c>
      <c r="I4859" s="77">
        <f t="shared" si="301"/>
        <v>12217</v>
      </c>
      <c r="J4859" s="77">
        <f t="shared" si="302"/>
        <v>299316.5</v>
      </c>
      <c r="K4859" s="77">
        <f t="shared" si="303"/>
        <v>0</v>
      </c>
    </row>
    <row r="4860" spans="1:11" s="77" customFormat="1">
      <c r="A4860" s="82">
        <v>2016</v>
      </c>
      <c r="B4860" s="82">
        <v>6166</v>
      </c>
      <c r="C4860" s="83" t="s">
        <v>503</v>
      </c>
      <c r="D4860" s="83" t="s">
        <v>504</v>
      </c>
      <c r="E4860" s="84">
        <v>31996</v>
      </c>
      <c r="F4860" s="85">
        <v>24.437999999999999</v>
      </c>
      <c r="G4860" s="84">
        <v>248.2</v>
      </c>
      <c r="H4860" s="86">
        <f t="shared" si="300"/>
        <v>1940721.0915359997</v>
      </c>
      <c r="I4860" s="77">
        <f t="shared" si="301"/>
        <v>31996</v>
      </c>
      <c r="J4860" s="77">
        <f t="shared" si="302"/>
        <v>781918.24799999991</v>
      </c>
      <c r="K4860" s="77">
        <f t="shared" si="303"/>
        <v>0</v>
      </c>
    </row>
    <row r="4861" spans="1:11" s="77" customFormat="1">
      <c r="A4861" s="82">
        <v>2016</v>
      </c>
      <c r="B4861" s="82">
        <v>6166</v>
      </c>
      <c r="C4861" s="83" t="s">
        <v>503</v>
      </c>
      <c r="D4861" s="83" t="s">
        <v>504</v>
      </c>
      <c r="E4861" s="84">
        <v>8057</v>
      </c>
      <c r="F4861" s="85">
        <v>24.128</v>
      </c>
      <c r="G4861" s="84">
        <v>243.9</v>
      </c>
      <c r="H4861" s="86">
        <f t="shared" si="300"/>
        <v>474139.88294400001</v>
      </c>
      <c r="I4861" s="77">
        <f t="shared" si="301"/>
        <v>8057</v>
      </c>
      <c r="J4861" s="77">
        <f t="shared" si="302"/>
        <v>194399.296</v>
      </c>
      <c r="K4861" s="77">
        <f t="shared" si="303"/>
        <v>0</v>
      </c>
    </row>
    <row r="4862" spans="1:11" s="77" customFormat="1">
      <c r="A4862" s="82">
        <v>2016</v>
      </c>
      <c r="B4862" s="82">
        <v>6170</v>
      </c>
      <c r="C4862" s="83" t="s">
        <v>513</v>
      </c>
      <c r="D4862" s="83" t="s">
        <v>504</v>
      </c>
      <c r="E4862" s="84">
        <v>179440</v>
      </c>
      <c r="F4862" s="85">
        <v>16.91</v>
      </c>
      <c r="G4862" s="84">
        <v>178.7</v>
      </c>
      <c r="H4862" s="86">
        <f t="shared" si="300"/>
        <v>5422348.4248000002</v>
      </c>
      <c r="I4862" s="77">
        <f t="shared" si="301"/>
        <v>179440</v>
      </c>
      <c r="J4862" s="77">
        <f t="shared" si="302"/>
        <v>3034330.4</v>
      </c>
      <c r="K4862" s="77">
        <f t="shared" si="303"/>
        <v>0</v>
      </c>
    </row>
    <row r="4863" spans="1:11" s="77" customFormat="1">
      <c r="A4863" s="82">
        <v>2016</v>
      </c>
      <c r="B4863" s="82">
        <v>6170</v>
      </c>
      <c r="C4863" s="83" t="s">
        <v>513</v>
      </c>
      <c r="D4863" s="83" t="s">
        <v>504</v>
      </c>
      <c r="E4863" s="84">
        <v>98333</v>
      </c>
      <c r="F4863" s="85">
        <v>16.89</v>
      </c>
      <c r="G4863" s="84">
        <v>178.9</v>
      </c>
      <c r="H4863" s="86">
        <f t="shared" si="300"/>
        <v>2971250.5779300001</v>
      </c>
      <c r="I4863" s="77">
        <f t="shared" si="301"/>
        <v>98333</v>
      </c>
      <c r="J4863" s="77">
        <f t="shared" si="302"/>
        <v>1660844.37</v>
      </c>
      <c r="K4863" s="77">
        <f t="shared" si="303"/>
        <v>0</v>
      </c>
    </row>
    <row r="4864" spans="1:11" s="77" customFormat="1">
      <c r="A4864" s="82">
        <v>2016</v>
      </c>
      <c r="B4864" s="82">
        <v>6170</v>
      </c>
      <c r="C4864" s="83" t="s">
        <v>513</v>
      </c>
      <c r="D4864" s="83" t="s">
        <v>504</v>
      </c>
      <c r="E4864" s="84">
        <v>16593</v>
      </c>
      <c r="F4864" s="85">
        <v>17.829999999999998</v>
      </c>
      <c r="G4864" s="84">
        <v>166.6</v>
      </c>
      <c r="H4864" s="86">
        <f t="shared" si="300"/>
        <v>492891.41453999991</v>
      </c>
      <c r="I4864" s="77">
        <f t="shared" si="301"/>
        <v>16593</v>
      </c>
      <c r="J4864" s="77">
        <f t="shared" si="302"/>
        <v>295853.18999999994</v>
      </c>
      <c r="K4864" s="77">
        <f t="shared" si="303"/>
        <v>0</v>
      </c>
    </row>
    <row r="4865" spans="1:11" s="77" customFormat="1">
      <c r="A4865" s="82">
        <v>2016</v>
      </c>
      <c r="B4865" s="82">
        <v>6170</v>
      </c>
      <c r="C4865" s="83" t="s">
        <v>513</v>
      </c>
      <c r="D4865" s="83" t="s">
        <v>504</v>
      </c>
      <c r="E4865" s="84">
        <v>35619</v>
      </c>
      <c r="F4865" s="85">
        <v>17.739999999999998</v>
      </c>
      <c r="G4865" s="84">
        <v>188.6</v>
      </c>
      <c r="H4865" s="86">
        <f t="shared" si="300"/>
        <v>1191727.6791599998</v>
      </c>
      <c r="I4865" s="77">
        <f t="shared" si="301"/>
        <v>35619</v>
      </c>
      <c r="J4865" s="77">
        <f t="shared" si="302"/>
        <v>631881.05999999994</v>
      </c>
      <c r="K4865" s="77">
        <f t="shared" si="303"/>
        <v>0</v>
      </c>
    </row>
    <row r="4866" spans="1:11" s="77" customFormat="1">
      <c r="A4866" s="82">
        <v>2016</v>
      </c>
      <c r="B4866" s="82">
        <v>6177</v>
      </c>
      <c r="C4866" s="83" t="s">
        <v>513</v>
      </c>
      <c r="D4866" s="83" t="s">
        <v>504</v>
      </c>
      <c r="E4866" s="84">
        <v>14359</v>
      </c>
      <c r="F4866" s="85">
        <v>19</v>
      </c>
      <c r="G4866" s="84">
        <v>219</v>
      </c>
      <c r="H4866" s="86">
        <f t="shared" si="300"/>
        <v>597477.99</v>
      </c>
      <c r="I4866" s="77">
        <f t="shared" si="301"/>
        <v>14359</v>
      </c>
      <c r="J4866" s="77">
        <f t="shared" si="302"/>
        <v>272821</v>
      </c>
      <c r="K4866" s="77">
        <f t="shared" si="303"/>
        <v>0</v>
      </c>
    </row>
    <row r="4867" spans="1:11" s="77" customFormat="1">
      <c r="A4867" s="82">
        <v>2016</v>
      </c>
      <c r="B4867" s="82">
        <v>6177</v>
      </c>
      <c r="C4867" s="83" t="s">
        <v>513</v>
      </c>
      <c r="D4867" s="83" t="s">
        <v>504</v>
      </c>
      <c r="E4867" s="84">
        <v>74433</v>
      </c>
      <c r="F4867" s="85">
        <v>17.8</v>
      </c>
      <c r="G4867" s="84">
        <v>230.5</v>
      </c>
      <c r="H4867" s="86">
        <f t="shared" si="300"/>
        <v>3053911.557</v>
      </c>
      <c r="I4867" s="77">
        <f t="shared" si="301"/>
        <v>74433</v>
      </c>
      <c r="J4867" s="77">
        <f t="shared" si="302"/>
        <v>1324907.4000000001</v>
      </c>
      <c r="K4867" s="77">
        <f t="shared" si="303"/>
        <v>0</v>
      </c>
    </row>
    <row r="4868" spans="1:11" s="77" customFormat="1">
      <c r="A4868" s="82">
        <v>2016</v>
      </c>
      <c r="B4868" s="82">
        <v>6178</v>
      </c>
      <c r="C4868" s="83" t="s">
        <v>513</v>
      </c>
      <c r="D4868" s="83" t="s">
        <v>504</v>
      </c>
      <c r="E4868" s="84">
        <v>16551</v>
      </c>
      <c r="F4868" s="85">
        <v>18.190000000000001</v>
      </c>
      <c r="G4868" s="84" t="s">
        <v>514</v>
      </c>
      <c r="H4868" s="86" t="str">
        <f t="shared" si="300"/>
        <v/>
      </c>
      <c r="I4868" s="77" t="str">
        <f t="shared" si="301"/>
        <v/>
      </c>
      <c r="J4868" s="77" t="str">
        <f t="shared" si="302"/>
        <v/>
      </c>
      <c r="K4868" s="77">
        <f t="shared" si="303"/>
        <v>0</v>
      </c>
    </row>
    <row r="4869" spans="1:11" s="77" customFormat="1">
      <c r="A4869" s="82">
        <v>2016</v>
      </c>
      <c r="B4869" s="82">
        <v>6178</v>
      </c>
      <c r="C4869" s="83" t="s">
        <v>513</v>
      </c>
      <c r="D4869" s="83" t="s">
        <v>504</v>
      </c>
      <c r="E4869" s="84">
        <v>16569</v>
      </c>
      <c r="F4869" s="85">
        <v>17.61</v>
      </c>
      <c r="G4869" s="84" t="s">
        <v>514</v>
      </c>
      <c r="H4869" s="86" t="str">
        <f t="shared" si="300"/>
        <v/>
      </c>
      <c r="I4869" s="77" t="str">
        <f t="shared" si="301"/>
        <v/>
      </c>
      <c r="J4869" s="77" t="str">
        <f t="shared" si="302"/>
        <v/>
      </c>
      <c r="K4869" s="77">
        <f t="shared" si="303"/>
        <v>0</v>
      </c>
    </row>
    <row r="4870" spans="1:11" s="77" customFormat="1">
      <c r="A4870" s="82">
        <v>2016</v>
      </c>
      <c r="B4870" s="82">
        <v>6179</v>
      </c>
      <c r="C4870" s="83" t="s">
        <v>513</v>
      </c>
      <c r="D4870" s="83" t="s">
        <v>504</v>
      </c>
      <c r="E4870" s="84">
        <v>45326</v>
      </c>
      <c r="F4870" s="85">
        <v>16.684999999999999</v>
      </c>
      <c r="G4870" s="84">
        <v>151.69999999999999</v>
      </c>
      <c r="H4870" s="86">
        <f t="shared" si="300"/>
        <v>1147252.9582699998</v>
      </c>
      <c r="I4870" s="77">
        <f t="shared" si="301"/>
        <v>45326</v>
      </c>
      <c r="J4870" s="77">
        <f t="shared" si="302"/>
        <v>756264.30999999994</v>
      </c>
      <c r="K4870" s="77">
        <f t="shared" si="303"/>
        <v>0</v>
      </c>
    </row>
    <row r="4871" spans="1:11" s="77" customFormat="1">
      <c r="A4871" s="82">
        <v>2016</v>
      </c>
      <c r="B4871" s="82">
        <v>6179</v>
      </c>
      <c r="C4871" s="83" t="s">
        <v>513</v>
      </c>
      <c r="D4871" s="83" t="s">
        <v>504</v>
      </c>
      <c r="E4871" s="84">
        <v>15098</v>
      </c>
      <c r="F4871" s="85">
        <v>16.474</v>
      </c>
      <c r="G4871" s="84">
        <v>152.4</v>
      </c>
      <c r="H4871" s="86">
        <f t="shared" ref="H4871:H4934" si="304">IF(I4871="","",G4871/100*F4871*E4871)</f>
        <v>379056.06484800001</v>
      </c>
      <c r="I4871" s="77">
        <f t="shared" ref="I4871:I4934" si="305">IF(OR(G4871=".",F4871=".",E4871="."),"",E4871)</f>
        <v>15098</v>
      </c>
      <c r="J4871" s="77">
        <f t="shared" ref="J4871:J4934" si="306">IF(I4871="","",F4871*I4871)</f>
        <v>248724.45199999999</v>
      </c>
      <c r="K4871" s="77">
        <f t="shared" ref="K4871:K4934" si="307">IF(C4871="LIG",1,0)</f>
        <v>0</v>
      </c>
    </row>
    <row r="4872" spans="1:11" s="77" customFormat="1">
      <c r="A4872" s="82">
        <v>2016</v>
      </c>
      <c r="B4872" s="82">
        <v>6179</v>
      </c>
      <c r="C4872" s="83" t="s">
        <v>513</v>
      </c>
      <c r="D4872" s="83" t="s">
        <v>504</v>
      </c>
      <c r="E4872" s="84">
        <v>45074</v>
      </c>
      <c r="F4872" s="85">
        <v>16.798999999999999</v>
      </c>
      <c r="G4872" s="84">
        <v>154.19999999999999</v>
      </c>
      <c r="H4872" s="86">
        <f t="shared" si="304"/>
        <v>1167599.5102919999</v>
      </c>
      <c r="I4872" s="77">
        <f t="shared" si="305"/>
        <v>45074</v>
      </c>
      <c r="J4872" s="77">
        <f t="shared" si="306"/>
        <v>757198.12599999993</v>
      </c>
      <c r="K4872" s="77">
        <f t="shared" si="307"/>
        <v>0</v>
      </c>
    </row>
    <row r="4873" spans="1:11" s="77" customFormat="1">
      <c r="A4873" s="82">
        <v>2016</v>
      </c>
      <c r="B4873" s="82">
        <v>6179</v>
      </c>
      <c r="C4873" s="83" t="s">
        <v>513</v>
      </c>
      <c r="D4873" s="83" t="s">
        <v>504</v>
      </c>
      <c r="E4873" s="84">
        <v>44894</v>
      </c>
      <c r="F4873" s="85">
        <v>16.866</v>
      </c>
      <c r="G4873" s="84">
        <v>154.19999999999999</v>
      </c>
      <c r="H4873" s="86">
        <f t="shared" si="304"/>
        <v>1167574.9585679998</v>
      </c>
      <c r="I4873" s="77">
        <f t="shared" si="305"/>
        <v>44894</v>
      </c>
      <c r="J4873" s="77">
        <f t="shared" si="306"/>
        <v>757182.20400000003</v>
      </c>
      <c r="K4873" s="77">
        <f t="shared" si="307"/>
        <v>0</v>
      </c>
    </row>
    <row r="4874" spans="1:11" s="77" customFormat="1">
      <c r="A4874" s="82">
        <v>2016</v>
      </c>
      <c r="B4874" s="82">
        <v>6179</v>
      </c>
      <c r="C4874" s="83" t="s">
        <v>513</v>
      </c>
      <c r="D4874" s="83" t="s">
        <v>504</v>
      </c>
      <c r="E4874" s="84">
        <v>14666</v>
      </c>
      <c r="F4874" s="85">
        <v>16.481999999999999</v>
      </c>
      <c r="G4874" s="84">
        <v>152</v>
      </c>
      <c r="H4874" s="86">
        <f t="shared" si="304"/>
        <v>367422.01824</v>
      </c>
      <c r="I4874" s="77">
        <f t="shared" si="305"/>
        <v>14666</v>
      </c>
      <c r="J4874" s="77">
        <f t="shared" si="306"/>
        <v>241725.01199999999</v>
      </c>
      <c r="K4874" s="77">
        <f t="shared" si="307"/>
        <v>0</v>
      </c>
    </row>
    <row r="4875" spans="1:11" s="77" customFormat="1">
      <c r="A4875" s="82">
        <v>2016</v>
      </c>
      <c r="B4875" s="82">
        <v>6179</v>
      </c>
      <c r="C4875" s="83" t="s">
        <v>513</v>
      </c>
      <c r="D4875" s="83" t="s">
        <v>504</v>
      </c>
      <c r="E4875" s="84">
        <v>60333</v>
      </c>
      <c r="F4875" s="85">
        <v>17.759</v>
      </c>
      <c r="G4875" s="84">
        <v>133.5</v>
      </c>
      <c r="H4875" s="86">
        <f t="shared" si="304"/>
        <v>1430390.7522450001</v>
      </c>
      <c r="I4875" s="77">
        <f t="shared" si="305"/>
        <v>60333</v>
      </c>
      <c r="J4875" s="77">
        <f t="shared" si="306"/>
        <v>1071453.747</v>
      </c>
      <c r="K4875" s="77">
        <f t="shared" si="307"/>
        <v>0</v>
      </c>
    </row>
    <row r="4876" spans="1:11" s="77" customFormat="1">
      <c r="A4876" s="82">
        <v>2016</v>
      </c>
      <c r="B4876" s="82">
        <v>6179</v>
      </c>
      <c r="C4876" s="83" t="s">
        <v>513</v>
      </c>
      <c r="D4876" s="83" t="s">
        <v>504</v>
      </c>
      <c r="E4876" s="84">
        <v>60232</v>
      </c>
      <c r="F4876" s="85">
        <v>16.731999999999999</v>
      </c>
      <c r="G4876" s="84">
        <v>128.19999999999999</v>
      </c>
      <c r="H4876" s="86">
        <f t="shared" si="304"/>
        <v>1292001.9383679996</v>
      </c>
      <c r="I4876" s="77">
        <f t="shared" si="305"/>
        <v>60232</v>
      </c>
      <c r="J4876" s="77">
        <f t="shared" si="306"/>
        <v>1007801.8239999999</v>
      </c>
      <c r="K4876" s="77">
        <f t="shared" si="307"/>
        <v>0</v>
      </c>
    </row>
    <row r="4877" spans="1:11" s="77" customFormat="1">
      <c r="A4877" s="82">
        <v>2016</v>
      </c>
      <c r="B4877" s="82">
        <v>6179</v>
      </c>
      <c r="C4877" s="83" t="s">
        <v>513</v>
      </c>
      <c r="D4877" s="83" t="s">
        <v>504</v>
      </c>
      <c r="E4877" s="84">
        <v>72788</v>
      </c>
      <c r="F4877" s="85">
        <v>16.652999999999999</v>
      </c>
      <c r="G4877" s="84">
        <v>139.4</v>
      </c>
      <c r="H4877" s="86">
        <f t="shared" si="304"/>
        <v>1689721.1582160001</v>
      </c>
      <c r="I4877" s="77">
        <f t="shared" si="305"/>
        <v>72788</v>
      </c>
      <c r="J4877" s="77">
        <f t="shared" si="306"/>
        <v>1212138.564</v>
      </c>
      <c r="K4877" s="77">
        <f t="shared" si="307"/>
        <v>0</v>
      </c>
    </row>
    <row r="4878" spans="1:11" s="77" customFormat="1">
      <c r="A4878" s="82">
        <v>2016</v>
      </c>
      <c r="B4878" s="82">
        <v>6179</v>
      </c>
      <c r="C4878" s="83" t="s">
        <v>513</v>
      </c>
      <c r="D4878" s="83" t="s">
        <v>504</v>
      </c>
      <c r="E4878" s="84">
        <v>75044</v>
      </c>
      <c r="F4878" s="85">
        <v>16.710999999999999</v>
      </c>
      <c r="G4878" s="84">
        <v>138.6</v>
      </c>
      <c r="H4878" s="86">
        <f t="shared" si="304"/>
        <v>1738127.5536239999</v>
      </c>
      <c r="I4878" s="77">
        <f t="shared" si="305"/>
        <v>75044</v>
      </c>
      <c r="J4878" s="77">
        <f t="shared" si="306"/>
        <v>1254060.284</v>
      </c>
      <c r="K4878" s="77">
        <f t="shared" si="307"/>
        <v>0</v>
      </c>
    </row>
    <row r="4879" spans="1:11" s="77" customFormat="1">
      <c r="A4879" s="82">
        <v>2016</v>
      </c>
      <c r="B4879" s="82">
        <v>6179</v>
      </c>
      <c r="C4879" s="83" t="s">
        <v>513</v>
      </c>
      <c r="D4879" s="83" t="s">
        <v>504</v>
      </c>
      <c r="E4879" s="84">
        <v>14510</v>
      </c>
      <c r="F4879" s="85">
        <v>16.728000000000002</v>
      </c>
      <c r="G4879" s="84">
        <v>139.1</v>
      </c>
      <c r="H4879" s="86">
        <f t="shared" si="304"/>
        <v>337628.08248000004</v>
      </c>
      <c r="I4879" s="77">
        <f t="shared" si="305"/>
        <v>14510</v>
      </c>
      <c r="J4879" s="77">
        <f t="shared" si="306"/>
        <v>242723.28000000003</v>
      </c>
      <c r="K4879" s="77">
        <f t="shared" si="307"/>
        <v>0</v>
      </c>
    </row>
    <row r="4880" spans="1:11" s="77" customFormat="1">
      <c r="A4880" s="82">
        <v>2016</v>
      </c>
      <c r="B4880" s="82">
        <v>6179</v>
      </c>
      <c r="C4880" s="83" t="s">
        <v>513</v>
      </c>
      <c r="D4880" s="83" t="s">
        <v>504</v>
      </c>
      <c r="E4880" s="84">
        <v>30196</v>
      </c>
      <c r="F4880" s="85">
        <v>16.577000000000002</v>
      </c>
      <c r="G4880" s="84">
        <v>139</v>
      </c>
      <c r="H4880" s="86">
        <f t="shared" si="304"/>
        <v>695777.13788000005</v>
      </c>
      <c r="I4880" s="77">
        <f t="shared" si="305"/>
        <v>30196</v>
      </c>
      <c r="J4880" s="77">
        <f t="shared" si="306"/>
        <v>500559.09200000006</v>
      </c>
      <c r="K4880" s="77">
        <f t="shared" si="307"/>
        <v>0</v>
      </c>
    </row>
    <row r="4881" spans="1:11" s="77" customFormat="1">
      <c r="A4881" s="82">
        <v>2016</v>
      </c>
      <c r="B4881" s="82">
        <v>6180</v>
      </c>
      <c r="C4881" s="83" t="s">
        <v>512</v>
      </c>
      <c r="D4881" s="83" t="s">
        <v>504</v>
      </c>
      <c r="E4881" s="84">
        <v>879135</v>
      </c>
      <c r="F4881" s="85">
        <v>13.86</v>
      </c>
      <c r="G4881" s="84" t="s">
        <v>514</v>
      </c>
      <c r="H4881" s="86" t="str">
        <f t="shared" si="304"/>
        <v/>
      </c>
      <c r="I4881" s="77" t="str">
        <f t="shared" si="305"/>
        <v/>
      </c>
      <c r="J4881" s="77" t="str">
        <f t="shared" si="306"/>
        <v/>
      </c>
      <c r="K4881" s="77">
        <f t="shared" si="307"/>
        <v>1</v>
      </c>
    </row>
    <row r="4882" spans="1:11" s="77" customFormat="1">
      <c r="A4882" s="82">
        <v>2016</v>
      </c>
      <c r="B4882" s="82">
        <v>6181</v>
      </c>
      <c r="C4882" s="83" t="s">
        <v>513</v>
      </c>
      <c r="D4882" s="83" t="s">
        <v>504</v>
      </c>
      <c r="E4882" s="84">
        <v>32725</v>
      </c>
      <c r="F4882" s="85">
        <v>16.835999999999999</v>
      </c>
      <c r="G4882" s="84">
        <v>222.4</v>
      </c>
      <c r="H4882" s="86">
        <f t="shared" si="304"/>
        <v>1225330.8144</v>
      </c>
      <c r="I4882" s="77">
        <f t="shared" si="305"/>
        <v>32725</v>
      </c>
      <c r="J4882" s="77">
        <f t="shared" si="306"/>
        <v>550958.1</v>
      </c>
      <c r="K4882" s="77">
        <f t="shared" si="307"/>
        <v>0</v>
      </c>
    </row>
    <row r="4883" spans="1:11" s="77" customFormat="1">
      <c r="A4883" s="82">
        <v>2016</v>
      </c>
      <c r="B4883" s="82">
        <v>6181</v>
      </c>
      <c r="C4883" s="83" t="s">
        <v>513</v>
      </c>
      <c r="D4883" s="83" t="s">
        <v>504</v>
      </c>
      <c r="E4883" s="84">
        <v>49337</v>
      </c>
      <c r="F4883" s="85">
        <v>17.922000000000001</v>
      </c>
      <c r="G4883" s="84">
        <v>230.3</v>
      </c>
      <c r="H4883" s="86">
        <f t="shared" si="304"/>
        <v>2036353.3953420001</v>
      </c>
      <c r="I4883" s="77">
        <f t="shared" si="305"/>
        <v>49337</v>
      </c>
      <c r="J4883" s="77">
        <f t="shared" si="306"/>
        <v>884217.71400000004</v>
      </c>
      <c r="K4883" s="77">
        <f t="shared" si="307"/>
        <v>0</v>
      </c>
    </row>
    <row r="4884" spans="1:11" s="77" customFormat="1">
      <c r="A4884" s="82">
        <v>2016</v>
      </c>
      <c r="B4884" s="82">
        <v>6181</v>
      </c>
      <c r="C4884" s="83" t="s">
        <v>513</v>
      </c>
      <c r="D4884" s="83" t="s">
        <v>504</v>
      </c>
      <c r="E4884" s="84">
        <v>98543</v>
      </c>
      <c r="F4884" s="85">
        <v>17.404</v>
      </c>
      <c r="G4884" s="84">
        <v>233.7</v>
      </c>
      <c r="H4884" s="86">
        <f t="shared" si="304"/>
        <v>4008054.0233639996</v>
      </c>
      <c r="I4884" s="77">
        <f t="shared" si="305"/>
        <v>98543</v>
      </c>
      <c r="J4884" s="77">
        <f t="shared" si="306"/>
        <v>1715042.372</v>
      </c>
      <c r="K4884" s="77">
        <f t="shared" si="307"/>
        <v>0</v>
      </c>
    </row>
    <row r="4885" spans="1:11" s="77" customFormat="1">
      <c r="A4885" s="82">
        <v>2016</v>
      </c>
      <c r="B4885" s="82">
        <v>6181</v>
      </c>
      <c r="C4885" s="83" t="s">
        <v>513</v>
      </c>
      <c r="D4885" s="83" t="s">
        <v>504</v>
      </c>
      <c r="E4885" s="84">
        <v>231714</v>
      </c>
      <c r="F4885" s="85">
        <v>16.893999999999998</v>
      </c>
      <c r="G4885" s="84">
        <v>223</v>
      </c>
      <c r="H4885" s="86">
        <f t="shared" si="304"/>
        <v>8729505.1846799981</v>
      </c>
      <c r="I4885" s="77">
        <f t="shared" si="305"/>
        <v>231714</v>
      </c>
      <c r="J4885" s="77">
        <f t="shared" si="306"/>
        <v>3914576.3159999996</v>
      </c>
      <c r="K4885" s="77">
        <f t="shared" si="307"/>
        <v>0</v>
      </c>
    </row>
    <row r="4886" spans="1:11" s="77" customFormat="1">
      <c r="A4886" s="82">
        <v>2016</v>
      </c>
      <c r="B4886" s="82">
        <v>6183</v>
      </c>
      <c r="C4886" s="83" t="s">
        <v>512</v>
      </c>
      <c r="D4886" s="83" t="s">
        <v>504</v>
      </c>
      <c r="E4886" s="84">
        <v>214234</v>
      </c>
      <c r="F4886" s="85">
        <v>10.3</v>
      </c>
      <c r="G4886" s="84">
        <v>263</v>
      </c>
      <c r="H4886" s="86">
        <f t="shared" si="304"/>
        <v>5803384.8260000004</v>
      </c>
      <c r="I4886" s="77">
        <f t="shared" si="305"/>
        <v>214234</v>
      </c>
      <c r="J4886" s="77">
        <f t="shared" si="306"/>
        <v>2206610.2000000002</v>
      </c>
      <c r="K4886" s="77">
        <f t="shared" si="307"/>
        <v>1</v>
      </c>
    </row>
    <row r="4887" spans="1:11" s="77" customFormat="1">
      <c r="A4887" s="82">
        <v>2016</v>
      </c>
      <c r="B4887" s="82">
        <v>6190</v>
      </c>
      <c r="C4887" s="83" t="s">
        <v>513</v>
      </c>
      <c r="D4887" s="83" t="s">
        <v>504</v>
      </c>
      <c r="E4887" s="84">
        <v>65464</v>
      </c>
      <c r="F4887" s="85">
        <v>17.468</v>
      </c>
      <c r="G4887" s="84">
        <v>244.7</v>
      </c>
      <c r="H4887" s="86">
        <f t="shared" si="304"/>
        <v>2798206.0469440003</v>
      </c>
      <c r="I4887" s="77">
        <f t="shared" si="305"/>
        <v>65464</v>
      </c>
      <c r="J4887" s="77">
        <f t="shared" si="306"/>
        <v>1143525.152</v>
      </c>
      <c r="K4887" s="77">
        <f t="shared" si="307"/>
        <v>0</v>
      </c>
    </row>
    <row r="4888" spans="1:11" s="77" customFormat="1">
      <c r="A4888" s="82">
        <v>2016</v>
      </c>
      <c r="B4888" s="82">
        <v>6193</v>
      </c>
      <c r="C4888" s="83" t="s">
        <v>513</v>
      </c>
      <c r="D4888" s="83" t="s">
        <v>504</v>
      </c>
      <c r="E4888" s="84">
        <v>218582</v>
      </c>
      <c r="F4888" s="85">
        <v>17.908000000000001</v>
      </c>
      <c r="G4888" s="84">
        <v>168</v>
      </c>
      <c r="H4888" s="86">
        <f t="shared" si="304"/>
        <v>6576135.6460800003</v>
      </c>
      <c r="I4888" s="77">
        <f t="shared" si="305"/>
        <v>218582</v>
      </c>
      <c r="J4888" s="77">
        <f t="shared" si="306"/>
        <v>3914366.4560000002</v>
      </c>
      <c r="K4888" s="77">
        <f t="shared" si="307"/>
        <v>0</v>
      </c>
    </row>
    <row r="4889" spans="1:11" s="77" customFormat="1">
      <c r="A4889" s="82">
        <v>2016</v>
      </c>
      <c r="B4889" s="82">
        <v>6194</v>
      </c>
      <c r="C4889" s="83" t="s">
        <v>513</v>
      </c>
      <c r="D4889" s="83" t="s">
        <v>504</v>
      </c>
      <c r="E4889" s="84">
        <v>230013</v>
      </c>
      <c r="F4889" s="85">
        <v>17.533999999999999</v>
      </c>
      <c r="G4889" s="84">
        <v>183.5</v>
      </c>
      <c r="H4889" s="86">
        <f t="shared" si="304"/>
        <v>7400642.9735699994</v>
      </c>
      <c r="I4889" s="77">
        <f t="shared" si="305"/>
        <v>230013</v>
      </c>
      <c r="J4889" s="77">
        <f t="shared" si="306"/>
        <v>4033047.9419999998</v>
      </c>
      <c r="K4889" s="77">
        <f t="shared" si="307"/>
        <v>0</v>
      </c>
    </row>
    <row r="4890" spans="1:11" s="77" customFormat="1">
      <c r="A4890" s="82">
        <v>2016</v>
      </c>
      <c r="B4890" s="82">
        <v>6195</v>
      </c>
      <c r="C4890" s="83" t="s">
        <v>513</v>
      </c>
      <c r="D4890" s="83" t="s">
        <v>504</v>
      </c>
      <c r="E4890" s="84">
        <v>31610</v>
      </c>
      <c r="F4890" s="85">
        <v>17.608000000000001</v>
      </c>
      <c r="G4890" s="84">
        <v>232.9</v>
      </c>
      <c r="H4890" s="86">
        <f t="shared" si="304"/>
        <v>1296295.5015200002</v>
      </c>
      <c r="I4890" s="77">
        <f t="shared" si="305"/>
        <v>31610</v>
      </c>
      <c r="J4890" s="77">
        <f t="shared" si="306"/>
        <v>556588.88</v>
      </c>
      <c r="K4890" s="77">
        <f t="shared" si="307"/>
        <v>0</v>
      </c>
    </row>
    <row r="4891" spans="1:11" s="77" customFormat="1">
      <c r="A4891" s="82">
        <v>2016</v>
      </c>
      <c r="B4891" s="82">
        <v>6195</v>
      </c>
      <c r="C4891" s="83" t="s">
        <v>513</v>
      </c>
      <c r="D4891" s="83" t="s">
        <v>504</v>
      </c>
      <c r="E4891" s="84">
        <v>15747</v>
      </c>
      <c r="F4891" s="85">
        <v>17.724</v>
      </c>
      <c r="G4891" s="84">
        <v>211.9</v>
      </c>
      <c r="H4891" s="86">
        <f t="shared" si="304"/>
        <v>591412.53553200013</v>
      </c>
      <c r="I4891" s="77">
        <f t="shared" si="305"/>
        <v>15747</v>
      </c>
      <c r="J4891" s="77">
        <f t="shared" si="306"/>
        <v>279099.82799999998</v>
      </c>
      <c r="K4891" s="77">
        <f t="shared" si="307"/>
        <v>0</v>
      </c>
    </row>
    <row r="4892" spans="1:11" s="77" customFormat="1">
      <c r="A4892" s="82">
        <v>2016</v>
      </c>
      <c r="B4892" s="82">
        <v>6204</v>
      </c>
      <c r="C4892" s="83" t="s">
        <v>513</v>
      </c>
      <c r="D4892" s="83" t="s">
        <v>504</v>
      </c>
      <c r="E4892" s="84">
        <v>106475</v>
      </c>
      <c r="F4892" s="85">
        <v>17.052</v>
      </c>
      <c r="G4892" s="84">
        <v>111</v>
      </c>
      <c r="H4892" s="86">
        <f t="shared" si="304"/>
        <v>2015328.9870000002</v>
      </c>
      <c r="I4892" s="77">
        <f t="shared" si="305"/>
        <v>106475</v>
      </c>
      <c r="J4892" s="77">
        <f t="shared" si="306"/>
        <v>1815611.7</v>
      </c>
      <c r="K4892" s="77">
        <f t="shared" si="307"/>
        <v>0</v>
      </c>
    </row>
    <row r="4893" spans="1:11" s="77" customFormat="1">
      <c r="A4893" s="82">
        <v>2016</v>
      </c>
      <c r="B4893" s="82">
        <v>6204</v>
      </c>
      <c r="C4893" s="83" t="s">
        <v>513</v>
      </c>
      <c r="D4893" s="83" t="s">
        <v>504</v>
      </c>
      <c r="E4893" s="84">
        <v>76171</v>
      </c>
      <c r="F4893" s="85">
        <v>17.718</v>
      </c>
      <c r="G4893" s="84">
        <v>104</v>
      </c>
      <c r="H4893" s="86">
        <f t="shared" si="304"/>
        <v>1403581.68912</v>
      </c>
      <c r="I4893" s="77">
        <f t="shared" si="305"/>
        <v>76171</v>
      </c>
      <c r="J4893" s="77">
        <f t="shared" si="306"/>
        <v>1349597.7779999999</v>
      </c>
      <c r="K4893" s="77">
        <f t="shared" si="307"/>
        <v>0</v>
      </c>
    </row>
    <row r="4894" spans="1:11" s="77" customFormat="1">
      <c r="A4894" s="82">
        <v>2016</v>
      </c>
      <c r="B4894" s="82">
        <v>6204</v>
      </c>
      <c r="C4894" s="83" t="s">
        <v>513</v>
      </c>
      <c r="D4894" s="83" t="s">
        <v>504</v>
      </c>
      <c r="E4894" s="84">
        <v>274882</v>
      </c>
      <c r="F4894" s="85">
        <v>17.707999999999998</v>
      </c>
      <c r="G4894" s="84">
        <v>107.5</v>
      </c>
      <c r="H4894" s="86">
        <f t="shared" si="304"/>
        <v>5232681.240199999</v>
      </c>
      <c r="I4894" s="77">
        <f t="shared" si="305"/>
        <v>274882</v>
      </c>
      <c r="J4894" s="77">
        <f t="shared" si="306"/>
        <v>4867610.4559999993</v>
      </c>
      <c r="K4894" s="77">
        <f t="shared" si="307"/>
        <v>0</v>
      </c>
    </row>
    <row r="4895" spans="1:11" s="77" customFormat="1">
      <c r="A4895" s="82">
        <v>2016</v>
      </c>
      <c r="B4895" s="82">
        <v>6204</v>
      </c>
      <c r="C4895" s="83" t="s">
        <v>513</v>
      </c>
      <c r="D4895" s="83" t="s">
        <v>504</v>
      </c>
      <c r="E4895" s="84">
        <v>73347</v>
      </c>
      <c r="F4895" s="85">
        <v>17.899999999999999</v>
      </c>
      <c r="G4895" s="84">
        <v>103.7</v>
      </c>
      <c r="H4895" s="86">
        <f t="shared" si="304"/>
        <v>1361489.0180999998</v>
      </c>
      <c r="I4895" s="77">
        <f t="shared" si="305"/>
        <v>73347</v>
      </c>
      <c r="J4895" s="77">
        <f t="shared" si="306"/>
        <v>1312911.2999999998</v>
      </c>
      <c r="K4895" s="77">
        <f t="shared" si="307"/>
        <v>0</v>
      </c>
    </row>
    <row r="4896" spans="1:11" s="77" customFormat="1">
      <c r="A4896" s="82">
        <v>2016</v>
      </c>
      <c r="B4896" s="82">
        <v>6204</v>
      </c>
      <c r="C4896" s="83" t="s">
        <v>513</v>
      </c>
      <c r="D4896" s="83" t="s">
        <v>504</v>
      </c>
      <c r="E4896" s="84">
        <v>120195</v>
      </c>
      <c r="F4896" s="85">
        <v>16.045999999999999</v>
      </c>
      <c r="G4896" s="84">
        <v>95.5</v>
      </c>
      <c r="H4896" s="86">
        <f t="shared" si="304"/>
        <v>1841859.7663499999</v>
      </c>
      <c r="I4896" s="77">
        <f t="shared" si="305"/>
        <v>120195</v>
      </c>
      <c r="J4896" s="77">
        <f t="shared" si="306"/>
        <v>1928648.97</v>
      </c>
      <c r="K4896" s="77">
        <f t="shared" si="307"/>
        <v>0</v>
      </c>
    </row>
    <row r="4897" spans="1:11" s="77" customFormat="1">
      <c r="A4897" s="82">
        <v>2016</v>
      </c>
      <c r="B4897" s="82">
        <v>6213</v>
      </c>
      <c r="C4897" s="83" t="s">
        <v>503</v>
      </c>
      <c r="D4897" s="83" t="s">
        <v>504</v>
      </c>
      <c r="E4897" s="84">
        <v>110021</v>
      </c>
      <c r="F4897" s="85">
        <v>23.51</v>
      </c>
      <c r="G4897" s="84">
        <v>203.9</v>
      </c>
      <c r="H4897" s="86">
        <f t="shared" si="304"/>
        <v>5274064.5746900002</v>
      </c>
      <c r="I4897" s="77">
        <f t="shared" si="305"/>
        <v>110021</v>
      </c>
      <c r="J4897" s="77">
        <f t="shared" si="306"/>
        <v>2586593.71</v>
      </c>
      <c r="K4897" s="77">
        <f t="shared" si="307"/>
        <v>0</v>
      </c>
    </row>
    <row r="4898" spans="1:11" s="77" customFormat="1">
      <c r="A4898" s="82">
        <v>2016</v>
      </c>
      <c r="B4898" s="82">
        <v>6213</v>
      </c>
      <c r="C4898" s="83" t="s">
        <v>503</v>
      </c>
      <c r="D4898" s="83" t="s">
        <v>504</v>
      </c>
      <c r="E4898" s="84">
        <v>203043</v>
      </c>
      <c r="F4898" s="85">
        <v>22.27</v>
      </c>
      <c r="G4898" s="84">
        <v>189.9</v>
      </c>
      <c r="H4898" s="86">
        <f t="shared" si="304"/>
        <v>8586836.6913899984</v>
      </c>
      <c r="I4898" s="77">
        <f t="shared" si="305"/>
        <v>203043</v>
      </c>
      <c r="J4898" s="77">
        <f t="shared" si="306"/>
        <v>4521767.6100000003</v>
      </c>
      <c r="K4898" s="77">
        <f t="shared" si="307"/>
        <v>0</v>
      </c>
    </row>
    <row r="4899" spans="1:11" s="77" customFormat="1">
      <c r="A4899" s="82">
        <v>2016</v>
      </c>
      <c r="B4899" s="82">
        <v>6248</v>
      </c>
      <c r="C4899" s="83" t="s">
        <v>513</v>
      </c>
      <c r="D4899" s="83" t="s">
        <v>504</v>
      </c>
      <c r="E4899" s="84">
        <v>56179</v>
      </c>
      <c r="F4899" s="85">
        <v>16.77</v>
      </c>
      <c r="G4899" s="84">
        <v>128.9</v>
      </c>
      <c r="H4899" s="86">
        <f t="shared" si="304"/>
        <v>1214395.03887</v>
      </c>
      <c r="I4899" s="77">
        <f t="shared" si="305"/>
        <v>56179</v>
      </c>
      <c r="J4899" s="77">
        <f t="shared" si="306"/>
        <v>942121.83</v>
      </c>
      <c r="K4899" s="77">
        <f t="shared" si="307"/>
        <v>0</v>
      </c>
    </row>
    <row r="4900" spans="1:11" s="77" customFormat="1">
      <c r="A4900" s="82">
        <v>2016</v>
      </c>
      <c r="B4900" s="82">
        <v>6248</v>
      </c>
      <c r="C4900" s="83" t="s">
        <v>513</v>
      </c>
      <c r="D4900" s="83" t="s">
        <v>504</v>
      </c>
      <c r="E4900" s="84">
        <v>14101</v>
      </c>
      <c r="F4900" s="85">
        <v>16.52</v>
      </c>
      <c r="G4900" s="84">
        <v>134.6</v>
      </c>
      <c r="H4900" s="86">
        <f t="shared" si="304"/>
        <v>313548.70791999996</v>
      </c>
      <c r="I4900" s="77">
        <f t="shared" si="305"/>
        <v>14101</v>
      </c>
      <c r="J4900" s="77">
        <f t="shared" si="306"/>
        <v>232948.52</v>
      </c>
      <c r="K4900" s="77">
        <f t="shared" si="307"/>
        <v>0</v>
      </c>
    </row>
    <row r="4901" spans="1:11" s="77" customFormat="1">
      <c r="A4901" s="82">
        <v>2016</v>
      </c>
      <c r="B4901" s="82">
        <v>6248</v>
      </c>
      <c r="C4901" s="83" t="s">
        <v>513</v>
      </c>
      <c r="D4901" s="83" t="s">
        <v>504</v>
      </c>
      <c r="E4901" s="84">
        <v>28249</v>
      </c>
      <c r="F4901" s="85">
        <v>16.850000000000001</v>
      </c>
      <c r="G4901" s="84">
        <v>124.5</v>
      </c>
      <c r="H4901" s="86">
        <f t="shared" si="304"/>
        <v>592614.58425000007</v>
      </c>
      <c r="I4901" s="77">
        <f t="shared" si="305"/>
        <v>28249</v>
      </c>
      <c r="J4901" s="77">
        <f t="shared" si="306"/>
        <v>475995.65</v>
      </c>
      <c r="K4901" s="77">
        <f t="shared" si="307"/>
        <v>0</v>
      </c>
    </row>
    <row r="4902" spans="1:11" s="77" customFormat="1">
      <c r="A4902" s="82">
        <v>2016</v>
      </c>
      <c r="B4902" s="82">
        <v>6248</v>
      </c>
      <c r="C4902" s="83" t="s">
        <v>513</v>
      </c>
      <c r="D4902" s="83" t="s">
        <v>504</v>
      </c>
      <c r="E4902" s="84">
        <v>28185</v>
      </c>
      <c r="F4902" s="85">
        <v>16.88</v>
      </c>
      <c r="G4902" s="84">
        <v>126.7</v>
      </c>
      <c r="H4902" s="86">
        <f t="shared" si="304"/>
        <v>602791.46760000009</v>
      </c>
      <c r="I4902" s="77">
        <f t="shared" si="305"/>
        <v>28185</v>
      </c>
      <c r="J4902" s="77">
        <f t="shared" si="306"/>
        <v>475762.8</v>
      </c>
      <c r="K4902" s="77">
        <f t="shared" si="307"/>
        <v>0</v>
      </c>
    </row>
    <row r="4903" spans="1:11" s="77" customFormat="1">
      <c r="A4903" s="82">
        <v>2016</v>
      </c>
      <c r="B4903" s="82">
        <v>6248</v>
      </c>
      <c r="C4903" s="83" t="s">
        <v>513</v>
      </c>
      <c r="D4903" s="83" t="s">
        <v>504</v>
      </c>
      <c r="E4903" s="84">
        <v>42249</v>
      </c>
      <c r="F4903" s="85">
        <v>16.66</v>
      </c>
      <c r="G4903" s="84">
        <v>117.7</v>
      </c>
      <c r="H4903" s="86">
        <f t="shared" si="304"/>
        <v>828453.03618000005</v>
      </c>
      <c r="I4903" s="77">
        <f t="shared" si="305"/>
        <v>42249</v>
      </c>
      <c r="J4903" s="77">
        <f t="shared" si="306"/>
        <v>703868.34</v>
      </c>
      <c r="K4903" s="77">
        <f t="shared" si="307"/>
        <v>0</v>
      </c>
    </row>
    <row r="4904" spans="1:11" s="77" customFormat="1">
      <c r="A4904" s="82">
        <v>2016</v>
      </c>
      <c r="B4904" s="82">
        <v>6249</v>
      </c>
      <c r="C4904" s="83" t="s">
        <v>503</v>
      </c>
      <c r="D4904" s="83" t="s">
        <v>504</v>
      </c>
      <c r="E4904" s="84">
        <v>12991</v>
      </c>
      <c r="F4904" s="85">
        <v>25.1</v>
      </c>
      <c r="G4904" s="84">
        <v>303.3</v>
      </c>
      <c r="H4904" s="86">
        <f t="shared" si="304"/>
        <v>988982.74529999995</v>
      </c>
      <c r="I4904" s="77">
        <f t="shared" si="305"/>
        <v>12991</v>
      </c>
      <c r="J4904" s="77">
        <f t="shared" si="306"/>
        <v>326074.10000000003</v>
      </c>
      <c r="K4904" s="77">
        <f t="shared" si="307"/>
        <v>0</v>
      </c>
    </row>
    <row r="4905" spans="1:11" s="77" customFormat="1">
      <c r="A4905" s="82">
        <v>2016</v>
      </c>
      <c r="B4905" s="82">
        <v>6249</v>
      </c>
      <c r="C4905" s="83" t="s">
        <v>503</v>
      </c>
      <c r="D4905" s="83" t="s">
        <v>504</v>
      </c>
      <c r="E4905" s="84">
        <v>56530</v>
      </c>
      <c r="F4905" s="85">
        <v>26.08</v>
      </c>
      <c r="G4905" s="84">
        <v>350.2</v>
      </c>
      <c r="H4905" s="86">
        <f t="shared" si="304"/>
        <v>5163007.0047999993</v>
      </c>
      <c r="I4905" s="77">
        <f t="shared" si="305"/>
        <v>56530</v>
      </c>
      <c r="J4905" s="77">
        <f t="shared" si="306"/>
        <v>1474302.4</v>
      </c>
      <c r="K4905" s="77">
        <f t="shared" si="307"/>
        <v>0</v>
      </c>
    </row>
    <row r="4906" spans="1:11" s="77" customFormat="1">
      <c r="A4906" s="82">
        <v>2016</v>
      </c>
      <c r="B4906" s="82">
        <v>6249</v>
      </c>
      <c r="C4906" s="83" t="s">
        <v>503</v>
      </c>
      <c r="D4906" s="83" t="s">
        <v>504</v>
      </c>
      <c r="E4906" s="84">
        <v>66660</v>
      </c>
      <c r="F4906" s="85">
        <v>23.78</v>
      </c>
      <c r="G4906" s="84">
        <v>349.2</v>
      </c>
      <c r="H4906" s="86">
        <f t="shared" si="304"/>
        <v>5535430.4016000004</v>
      </c>
      <c r="I4906" s="77">
        <f t="shared" si="305"/>
        <v>66660</v>
      </c>
      <c r="J4906" s="77">
        <f t="shared" si="306"/>
        <v>1585174.8</v>
      </c>
      <c r="K4906" s="77">
        <f t="shared" si="307"/>
        <v>0</v>
      </c>
    </row>
    <row r="4907" spans="1:11" s="77" customFormat="1">
      <c r="A4907" s="82">
        <v>2016</v>
      </c>
      <c r="B4907" s="82">
        <v>6254</v>
      </c>
      <c r="C4907" s="83" t="s">
        <v>513</v>
      </c>
      <c r="D4907" s="83" t="s">
        <v>504</v>
      </c>
      <c r="E4907" s="84">
        <v>61293</v>
      </c>
      <c r="F4907" s="85">
        <v>16.760000000000002</v>
      </c>
      <c r="G4907" s="84">
        <v>165.4</v>
      </c>
      <c r="H4907" s="86">
        <f t="shared" si="304"/>
        <v>1699105.7047200003</v>
      </c>
      <c r="I4907" s="77">
        <f t="shared" si="305"/>
        <v>61293</v>
      </c>
      <c r="J4907" s="77">
        <f t="shared" si="306"/>
        <v>1027270.68</v>
      </c>
      <c r="K4907" s="77">
        <f t="shared" si="307"/>
        <v>0</v>
      </c>
    </row>
    <row r="4908" spans="1:11" s="77" customFormat="1">
      <c r="A4908" s="82">
        <v>2016</v>
      </c>
      <c r="B4908" s="82">
        <v>6254</v>
      </c>
      <c r="C4908" s="83" t="s">
        <v>513</v>
      </c>
      <c r="D4908" s="83" t="s">
        <v>504</v>
      </c>
      <c r="E4908" s="84">
        <v>76627</v>
      </c>
      <c r="F4908" s="85">
        <v>18.173999999999999</v>
      </c>
      <c r="G4908" s="84">
        <v>182.2</v>
      </c>
      <c r="H4908" s="86">
        <f t="shared" si="304"/>
        <v>2537351.9965559994</v>
      </c>
      <c r="I4908" s="77">
        <f t="shared" si="305"/>
        <v>76627</v>
      </c>
      <c r="J4908" s="77">
        <f t="shared" si="306"/>
        <v>1392619.098</v>
      </c>
      <c r="K4908" s="77">
        <f t="shared" si="307"/>
        <v>0</v>
      </c>
    </row>
    <row r="4909" spans="1:11" s="77" customFormat="1">
      <c r="A4909" s="82">
        <v>2016</v>
      </c>
      <c r="B4909" s="82">
        <v>6257</v>
      </c>
      <c r="C4909" s="83" t="s">
        <v>513</v>
      </c>
      <c r="D4909" s="83" t="s">
        <v>504</v>
      </c>
      <c r="E4909" s="84">
        <v>31845</v>
      </c>
      <c r="F4909" s="85">
        <v>17.158000000000001</v>
      </c>
      <c r="G4909" s="84">
        <v>222</v>
      </c>
      <c r="H4909" s="86">
        <f t="shared" si="304"/>
        <v>1213000.2522</v>
      </c>
      <c r="I4909" s="77">
        <f t="shared" si="305"/>
        <v>31845</v>
      </c>
      <c r="J4909" s="77">
        <f t="shared" si="306"/>
        <v>546396.51</v>
      </c>
      <c r="K4909" s="77">
        <f t="shared" si="307"/>
        <v>0</v>
      </c>
    </row>
    <row r="4910" spans="1:11" s="77" customFormat="1">
      <c r="A4910" s="82">
        <v>2016</v>
      </c>
      <c r="B4910" s="82">
        <v>6257</v>
      </c>
      <c r="C4910" s="83" t="s">
        <v>513</v>
      </c>
      <c r="D4910" s="83" t="s">
        <v>504</v>
      </c>
      <c r="E4910" s="84">
        <v>79908</v>
      </c>
      <c r="F4910" s="85">
        <v>17.614000000000001</v>
      </c>
      <c r="G4910" s="84">
        <v>216</v>
      </c>
      <c r="H4910" s="86">
        <f t="shared" si="304"/>
        <v>3040198.9459200003</v>
      </c>
      <c r="I4910" s="77">
        <f t="shared" si="305"/>
        <v>79908</v>
      </c>
      <c r="J4910" s="77">
        <f t="shared" si="306"/>
        <v>1407499.5120000001</v>
      </c>
      <c r="K4910" s="77">
        <f t="shared" si="307"/>
        <v>0</v>
      </c>
    </row>
    <row r="4911" spans="1:11" s="77" customFormat="1">
      <c r="A4911" s="82">
        <v>2016</v>
      </c>
      <c r="B4911" s="82">
        <v>6257</v>
      </c>
      <c r="C4911" s="83" t="s">
        <v>513</v>
      </c>
      <c r="D4911" s="83" t="s">
        <v>504</v>
      </c>
      <c r="E4911" s="84">
        <v>207339</v>
      </c>
      <c r="F4911" s="85">
        <v>17.058</v>
      </c>
      <c r="G4911" s="84">
        <v>246.6</v>
      </c>
      <c r="H4911" s="86">
        <f t="shared" si="304"/>
        <v>8721720.8404919989</v>
      </c>
      <c r="I4911" s="77">
        <f t="shared" si="305"/>
        <v>207339</v>
      </c>
      <c r="J4911" s="77">
        <f t="shared" si="306"/>
        <v>3536788.662</v>
      </c>
      <c r="K4911" s="77">
        <f t="shared" si="307"/>
        <v>0</v>
      </c>
    </row>
    <row r="4912" spans="1:11" s="77" customFormat="1">
      <c r="A4912" s="82">
        <v>2016</v>
      </c>
      <c r="B4912" s="82">
        <v>6257</v>
      </c>
      <c r="C4912" s="83" t="s">
        <v>513</v>
      </c>
      <c r="D4912" s="83" t="s">
        <v>504</v>
      </c>
      <c r="E4912" s="84">
        <v>381190</v>
      </c>
      <c r="F4912" s="85">
        <v>16.664000000000001</v>
      </c>
      <c r="G4912" s="84">
        <v>232.4</v>
      </c>
      <c r="H4912" s="86">
        <f t="shared" si="304"/>
        <v>14762396.97184</v>
      </c>
      <c r="I4912" s="77">
        <f t="shared" si="305"/>
        <v>381190</v>
      </c>
      <c r="J4912" s="77">
        <f t="shared" si="306"/>
        <v>6352150.1600000001</v>
      </c>
      <c r="K4912" s="77">
        <f t="shared" si="307"/>
        <v>0</v>
      </c>
    </row>
    <row r="4913" spans="1:11" s="77" customFormat="1">
      <c r="A4913" s="82">
        <v>2016</v>
      </c>
      <c r="B4913" s="82">
        <v>6257</v>
      </c>
      <c r="C4913" s="83" t="s">
        <v>513</v>
      </c>
      <c r="D4913" s="83" t="s">
        <v>504</v>
      </c>
      <c r="E4913" s="84">
        <v>31707</v>
      </c>
      <c r="F4913" s="85">
        <v>17.872</v>
      </c>
      <c r="G4913" s="84">
        <v>245.3</v>
      </c>
      <c r="H4913" s="86">
        <f t="shared" si="304"/>
        <v>1390035.3873120002</v>
      </c>
      <c r="I4913" s="77">
        <f t="shared" si="305"/>
        <v>31707</v>
      </c>
      <c r="J4913" s="77">
        <f t="shared" si="306"/>
        <v>566667.50399999996</v>
      </c>
      <c r="K4913" s="77">
        <f t="shared" si="307"/>
        <v>0</v>
      </c>
    </row>
    <row r="4914" spans="1:11" s="77" customFormat="1">
      <c r="A4914" s="82">
        <v>2016</v>
      </c>
      <c r="B4914" s="82">
        <v>6264</v>
      </c>
      <c r="C4914" s="83" t="s">
        <v>503</v>
      </c>
      <c r="D4914" s="83" t="s">
        <v>504</v>
      </c>
      <c r="E4914" s="84">
        <v>23471</v>
      </c>
      <c r="F4914" s="85">
        <v>26.186</v>
      </c>
      <c r="G4914" s="84">
        <v>219.7</v>
      </c>
      <c r="H4914" s="86">
        <f t="shared" si="304"/>
        <v>1350301.698382</v>
      </c>
      <c r="I4914" s="77">
        <f t="shared" si="305"/>
        <v>23471</v>
      </c>
      <c r="J4914" s="77">
        <f t="shared" si="306"/>
        <v>614611.60600000003</v>
      </c>
      <c r="K4914" s="77">
        <f t="shared" si="307"/>
        <v>0</v>
      </c>
    </row>
    <row r="4915" spans="1:11" s="77" customFormat="1">
      <c r="A4915" s="82">
        <v>2016</v>
      </c>
      <c r="B4915" s="82">
        <v>6264</v>
      </c>
      <c r="C4915" s="83" t="s">
        <v>503</v>
      </c>
      <c r="D4915" s="83" t="s">
        <v>504</v>
      </c>
      <c r="E4915" s="84">
        <v>21516</v>
      </c>
      <c r="F4915" s="85">
        <v>25.835999999999999</v>
      </c>
      <c r="G4915" s="84">
        <v>158.69999999999999</v>
      </c>
      <c r="H4915" s="86">
        <f t="shared" si="304"/>
        <v>882193.26571199996</v>
      </c>
      <c r="I4915" s="77">
        <f t="shared" si="305"/>
        <v>21516</v>
      </c>
      <c r="J4915" s="77">
        <f t="shared" si="306"/>
        <v>555887.37599999993</v>
      </c>
      <c r="K4915" s="77">
        <f t="shared" si="307"/>
        <v>0</v>
      </c>
    </row>
    <row r="4916" spans="1:11" s="77" customFormat="1">
      <c r="A4916" s="82">
        <v>2016</v>
      </c>
      <c r="B4916" s="82">
        <v>6264</v>
      </c>
      <c r="C4916" s="83" t="s">
        <v>503</v>
      </c>
      <c r="D4916" s="83" t="s">
        <v>504</v>
      </c>
      <c r="E4916" s="84">
        <v>112251</v>
      </c>
      <c r="F4916" s="85">
        <v>25.058</v>
      </c>
      <c r="G4916" s="84">
        <v>187.3</v>
      </c>
      <c r="H4916" s="86">
        <f t="shared" si="304"/>
        <v>5268347.3501340002</v>
      </c>
      <c r="I4916" s="77">
        <f t="shared" si="305"/>
        <v>112251</v>
      </c>
      <c r="J4916" s="77">
        <f t="shared" si="306"/>
        <v>2812785.5580000002</v>
      </c>
      <c r="K4916" s="77">
        <f t="shared" si="307"/>
        <v>0</v>
      </c>
    </row>
    <row r="4917" spans="1:11" s="77" customFormat="1">
      <c r="A4917" s="82">
        <v>2016</v>
      </c>
      <c r="B4917" s="82">
        <v>6264</v>
      </c>
      <c r="C4917" s="83" t="s">
        <v>503</v>
      </c>
      <c r="D4917" s="83" t="s">
        <v>504</v>
      </c>
      <c r="E4917" s="84">
        <v>40357</v>
      </c>
      <c r="F4917" s="85">
        <v>26.167999999999999</v>
      </c>
      <c r="G4917" s="84">
        <v>223.3</v>
      </c>
      <c r="H4917" s="86">
        <f t="shared" si="304"/>
        <v>2358186.3924079998</v>
      </c>
      <c r="I4917" s="77">
        <f t="shared" si="305"/>
        <v>40357</v>
      </c>
      <c r="J4917" s="77">
        <f t="shared" si="306"/>
        <v>1056061.976</v>
      </c>
      <c r="K4917" s="77">
        <f t="shared" si="307"/>
        <v>0</v>
      </c>
    </row>
    <row r="4918" spans="1:11" s="77" customFormat="1">
      <c r="A4918" s="82">
        <v>2016</v>
      </c>
      <c r="B4918" s="82">
        <v>6288</v>
      </c>
      <c r="C4918" s="83" t="s">
        <v>512</v>
      </c>
      <c r="D4918" s="83" t="s">
        <v>504</v>
      </c>
      <c r="E4918" s="84">
        <v>8553</v>
      </c>
      <c r="F4918" s="85">
        <v>15</v>
      </c>
      <c r="G4918" s="84">
        <v>376</v>
      </c>
      <c r="H4918" s="86">
        <f t="shared" si="304"/>
        <v>482389.2</v>
      </c>
      <c r="I4918" s="77">
        <f t="shared" si="305"/>
        <v>8553</v>
      </c>
      <c r="J4918" s="77">
        <f t="shared" si="306"/>
        <v>128295</v>
      </c>
      <c r="K4918" s="77">
        <f t="shared" si="307"/>
        <v>1</v>
      </c>
    </row>
    <row r="4919" spans="1:11" s="77" customFormat="1">
      <c r="A4919" s="82">
        <v>2016</v>
      </c>
      <c r="B4919" s="82">
        <v>6288</v>
      </c>
      <c r="C4919" s="83" t="s">
        <v>515</v>
      </c>
      <c r="D4919" s="83" t="s">
        <v>504</v>
      </c>
      <c r="E4919" s="84">
        <v>3158</v>
      </c>
      <c r="F4919" s="85">
        <v>15</v>
      </c>
      <c r="G4919" s="84">
        <v>185</v>
      </c>
      <c r="H4919" s="86">
        <f t="shared" si="304"/>
        <v>87634.5</v>
      </c>
      <c r="I4919" s="77">
        <f t="shared" si="305"/>
        <v>3158</v>
      </c>
      <c r="J4919" s="77">
        <f t="shared" si="306"/>
        <v>47370</v>
      </c>
      <c r="K4919" s="77">
        <f t="shared" si="307"/>
        <v>0</v>
      </c>
    </row>
    <row r="4920" spans="1:11" s="77" customFormat="1">
      <c r="A4920" s="82">
        <v>2016</v>
      </c>
      <c r="B4920" s="82">
        <v>6469</v>
      </c>
      <c r="C4920" s="83" t="s">
        <v>512</v>
      </c>
      <c r="D4920" s="83" t="s">
        <v>504</v>
      </c>
      <c r="E4920" s="84">
        <v>399105</v>
      </c>
      <c r="F4920" s="85">
        <v>13.14</v>
      </c>
      <c r="G4920" s="84">
        <v>119.1</v>
      </c>
      <c r="H4920" s="86">
        <f t="shared" si="304"/>
        <v>6245889.4826999987</v>
      </c>
      <c r="I4920" s="77">
        <f t="shared" si="305"/>
        <v>399105</v>
      </c>
      <c r="J4920" s="77">
        <f t="shared" si="306"/>
        <v>5244239.7</v>
      </c>
      <c r="K4920" s="77">
        <f t="shared" si="307"/>
        <v>1</v>
      </c>
    </row>
    <row r="4921" spans="1:11" s="77" customFormat="1">
      <c r="A4921" s="82">
        <v>2016</v>
      </c>
      <c r="B4921" s="82">
        <v>6481</v>
      </c>
      <c r="C4921" s="83" t="s">
        <v>503</v>
      </c>
      <c r="D4921" s="83" t="s">
        <v>504</v>
      </c>
      <c r="E4921" s="84">
        <v>35378</v>
      </c>
      <c r="F4921" s="85">
        <v>22.327999999999999</v>
      </c>
      <c r="G4921" s="84">
        <v>214.5</v>
      </c>
      <c r="H4921" s="86">
        <f t="shared" si="304"/>
        <v>1694378.36568</v>
      </c>
      <c r="I4921" s="77">
        <f t="shared" si="305"/>
        <v>35378</v>
      </c>
      <c r="J4921" s="77">
        <f t="shared" si="306"/>
        <v>789919.98399999994</v>
      </c>
      <c r="K4921" s="77">
        <f t="shared" si="307"/>
        <v>0</v>
      </c>
    </row>
    <row r="4922" spans="1:11" s="77" customFormat="1">
      <c r="A4922" s="82">
        <v>2016</v>
      </c>
      <c r="B4922" s="82">
        <v>6481</v>
      </c>
      <c r="C4922" s="83" t="s">
        <v>503</v>
      </c>
      <c r="D4922" s="83" t="s">
        <v>504</v>
      </c>
      <c r="E4922" s="84">
        <v>99191</v>
      </c>
      <c r="F4922" s="85">
        <v>23.42</v>
      </c>
      <c r="G4922" s="84">
        <v>218.6</v>
      </c>
      <c r="H4922" s="86">
        <f t="shared" si="304"/>
        <v>5078194.33892</v>
      </c>
      <c r="I4922" s="77">
        <f t="shared" si="305"/>
        <v>99191</v>
      </c>
      <c r="J4922" s="77">
        <f t="shared" si="306"/>
        <v>2323053.2200000002</v>
      </c>
      <c r="K4922" s="77">
        <f t="shared" si="307"/>
        <v>0</v>
      </c>
    </row>
    <row r="4923" spans="1:11" s="77" customFormat="1">
      <c r="A4923" s="82">
        <v>2016</v>
      </c>
      <c r="B4923" s="82">
        <v>6481</v>
      </c>
      <c r="C4923" s="83" t="s">
        <v>503</v>
      </c>
      <c r="D4923" s="83" t="s">
        <v>504</v>
      </c>
      <c r="E4923" s="84">
        <v>59849</v>
      </c>
      <c r="F4923" s="85">
        <v>22.542000000000002</v>
      </c>
      <c r="G4923" s="84">
        <v>206</v>
      </c>
      <c r="H4923" s="86">
        <f t="shared" si="304"/>
        <v>2779179.2854800001</v>
      </c>
      <c r="I4923" s="77">
        <f t="shared" si="305"/>
        <v>59849</v>
      </c>
      <c r="J4923" s="77">
        <f t="shared" si="306"/>
        <v>1349116.1580000001</v>
      </c>
      <c r="K4923" s="77">
        <f t="shared" si="307"/>
        <v>0</v>
      </c>
    </row>
    <row r="4924" spans="1:11" s="77" customFormat="1">
      <c r="A4924" s="82">
        <v>2016</v>
      </c>
      <c r="B4924" s="82">
        <v>6481</v>
      </c>
      <c r="C4924" s="83" t="s">
        <v>503</v>
      </c>
      <c r="D4924" s="83" t="s">
        <v>504</v>
      </c>
      <c r="E4924" s="84">
        <v>159775</v>
      </c>
      <c r="F4924" s="85">
        <v>20.673999999999999</v>
      </c>
      <c r="G4924" s="84">
        <v>207</v>
      </c>
      <c r="H4924" s="86">
        <f t="shared" si="304"/>
        <v>6837599.8844999988</v>
      </c>
      <c r="I4924" s="77">
        <f t="shared" si="305"/>
        <v>159775</v>
      </c>
      <c r="J4924" s="77">
        <f t="shared" si="306"/>
        <v>3303188.35</v>
      </c>
      <c r="K4924" s="77">
        <f t="shared" si="307"/>
        <v>0</v>
      </c>
    </row>
    <row r="4925" spans="1:11" s="77" customFormat="1">
      <c r="A4925" s="82">
        <v>2016</v>
      </c>
      <c r="B4925" s="82">
        <v>6481</v>
      </c>
      <c r="C4925" s="83" t="s">
        <v>503</v>
      </c>
      <c r="D4925" s="83" t="s">
        <v>504</v>
      </c>
      <c r="E4925" s="84">
        <v>48398</v>
      </c>
      <c r="F4925" s="85">
        <v>22.462</v>
      </c>
      <c r="G4925" s="84">
        <v>214.1</v>
      </c>
      <c r="H4925" s="86">
        <f t="shared" si="304"/>
        <v>2327515.0905160001</v>
      </c>
      <c r="I4925" s="77">
        <f t="shared" si="305"/>
        <v>48398</v>
      </c>
      <c r="J4925" s="77">
        <f t="shared" si="306"/>
        <v>1087115.8759999999</v>
      </c>
      <c r="K4925" s="77">
        <f t="shared" si="307"/>
        <v>0</v>
      </c>
    </row>
    <row r="4926" spans="1:11" s="77" customFormat="1">
      <c r="A4926" s="82">
        <v>2016</v>
      </c>
      <c r="B4926" s="82">
        <v>6481</v>
      </c>
      <c r="C4926" s="83" t="s">
        <v>513</v>
      </c>
      <c r="D4926" s="83" t="s">
        <v>504</v>
      </c>
      <c r="E4926" s="84">
        <v>79676</v>
      </c>
      <c r="F4926" s="85">
        <v>20.167999999999999</v>
      </c>
      <c r="G4926" s="84">
        <v>209.1</v>
      </c>
      <c r="H4926" s="86">
        <f t="shared" si="304"/>
        <v>3360039.5426879991</v>
      </c>
      <c r="I4926" s="77">
        <f t="shared" si="305"/>
        <v>79676</v>
      </c>
      <c r="J4926" s="77">
        <f t="shared" si="306"/>
        <v>1606905.568</v>
      </c>
      <c r="K4926" s="77">
        <f t="shared" si="307"/>
        <v>0</v>
      </c>
    </row>
    <row r="4927" spans="1:11" s="77" customFormat="1">
      <c r="A4927" s="82">
        <v>2016</v>
      </c>
      <c r="B4927" s="82">
        <v>6639</v>
      </c>
      <c r="C4927" s="83" t="s">
        <v>503</v>
      </c>
      <c r="D4927" s="83" t="s">
        <v>504</v>
      </c>
      <c r="E4927" s="84">
        <v>22311</v>
      </c>
      <c r="F4927" s="85">
        <v>23.04</v>
      </c>
      <c r="G4927" s="84">
        <v>256.8</v>
      </c>
      <c r="H4927" s="86">
        <f t="shared" si="304"/>
        <v>1320068.68992</v>
      </c>
      <c r="I4927" s="77">
        <f t="shared" si="305"/>
        <v>22311</v>
      </c>
      <c r="J4927" s="77">
        <f t="shared" si="306"/>
        <v>514045.44</v>
      </c>
      <c r="K4927" s="77">
        <f t="shared" si="307"/>
        <v>0</v>
      </c>
    </row>
    <row r="4928" spans="1:11" s="77" customFormat="1">
      <c r="A4928" s="82">
        <v>2016</v>
      </c>
      <c r="B4928" s="82">
        <v>6639</v>
      </c>
      <c r="C4928" s="83" t="s">
        <v>503</v>
      </c>
      <c r="D4928" s="83" t="s">
        <v>504</v>
      </c>
      <c r="E4928" s="84">
        <v>36272</v>
      </c>
      <c r="F4928" s="85">
        <v>22.28</v>
      </c>
      <c r="G4928" s="84">
        <v>194.4</v>
      </c>
      <c r="H4928" s="86">
        <f t="shared" si="304"/>
        <v>1571024.47104</v>
      </c>
      <c r="I4928" s="77">
        <f t="shared" si="305"/>
        <v>36272</v>
      </c>
      <c r="J4928" s="77">
        <f t="shared" si="306"/>
        <v>808140.16</v>
      </c>
      <c r="K4928" s="77">
        <f t="shared" si="307"/>
        <v>0</v>
      </c>
    </row>
    <row r="4929" spans="1:11" s="77" customFormat="1">
      <c r="A4929" s="82">
        <v>2016</v>
      </c>
      <c r="B4929" s="82">
        <v>6639</v>
      </c>
      <c r="C4929" s="83" t="s">
        <v>503</v>
      </c>
      <c r="D4929" s="83" t="s">
        <v>504</v>
      </c>
      <c r="E4929" s="84">
        <v>17089</v>
      </c>
      <c r="F4929" s="85">
        <v>22.41</v>
      </c>
      <c r="G4929" s="84">
        <v>178.1</v>
      </c>
      <c r="H4929" s="86">
        <f t="shared" si="304"/>
        <v>682059.75669000007</v>
      </c>
      <c r="I4929" s="77">
        <f t="shared" si="305"/>
        <v>17089</v>
      </c>
      <c r="J4929" s="77">
        <f t="shared" si="306"/>
        <v>382964.49</v>
      </c>
      <c r="K4929" s="77">
        <f t="shared" si="307"/>
        <v>0</v>
      </c>
    </row>
    <row r="4930" spans="1:11" s="77" customFormat="1">
      <c r="A4930" s="82">
        <v>2016</v>
      </c>
      <c r="B4930" s="82">
        <v>6641</v>
      </c>
      <c r="C4930" s="83" t="s">
        <v>513</v>
      </c>
      <c r="D4930" s="83" t="s">
        <v>504</v>
      </c>
      <c r="E4930" s="84">
        <v>81207</v>
      </c>
      <c r="F4930" s="85">
        <v>17.920000000000002</v>
      </c>
      <c r="G4930" s="84">
        <v>212.5</v>
      </c>
      <c r="H4930" s="86">
        <f t="shared" si="304"/>
        <v>3092362.5600000005</v>
      </c>
      <c r="I4930" s="77">
        <f t="shared" si="305"/>
        <v>81207</v>
      </c>
      <c r="J4930" s="77">
        <f t="shared" si="306"/>
        <v>1455229.4400000002</v>
      </c>
      <c r="K4930" s="77">
        <f t="shared" si="307"/>
        <v>0</v>
      </c>
    </row>
    <row r="4931" spans="1:11" s="77" customFormat="1">
      <c r="A4931" s="82">
        <v>2016</v>
      </c>
      <c r="B4931" s="82">
        <v>6641</v>
      </c>
      <c r="C4931" s="83" t="s">
        <v>513</v>
      </c>
      <c r="D4931" s="83" t="s">
        <v>504</v>
      </c>
      <c r="E4931" s="84">
        <v>163711</v>
      </c>
      <c r="F4931" s="85">
        <v>16.96</v>
      </c>
      <c r="G4931" s="84">
        <v>209.2</v>
      </c>
      <c r="H4931" s="86">
        <f t="shared" si="304"/>
        <v>5808518.6675200006</v>
      </c>
      <c r="I4931" s="77">
        <f t="shared" si="305"/>
        <v>163711</v>
      </c>
      <c r="J4931" s="77">
        <f t="shared" si="306"/>
        <v>2776538.56</v>
      </c>
      <c r="K4931" s="77">
        <f t="shared" si="307"/>
        <v>0</v>
      </c>
    </row>
    <row r="4932" spans="1:11" s="77" customFormat="1">
      <c r="A4932" s="82">
        <v>2016</v>
      </c>
      <c r="B4932" s="82">
        <v>6641</v>
      </c>
      <c r="C4932" s="83" t="s">
        <v>513</v>
      </c>
      <c r="D4932" s="83" t="s">
        <v>504</v>
      </c>
      <c r="E4932" s="84">
        <v>65484</v>
      </c>
      <c r="F4932" s="85">
        <v>17.47</v>
      </c>
      <c r="G4932" s="84">
        <v>219.2</v>
      </c>
      <c r="H4932" s="86">
        <f t="shared" si="304"/>
        <v>2507660.0121599995</v>
      </c>
      <c r="I4932" s="77">
        <f t="shared" si="305"/>
        <v>65484</v>
      </c>
      <c r="J4932" s="77">
        <f t="shared" si="306"/>
        <v>1144005.48</v>
      </c>
      <c r="K4932" s="77">
        <f t="shared" si="307"/>
        <v>0</v>
      </c>
    </row>
    <row r="4933" spans="1:11" s="77" customFormat="1">
      <c r="A4933" s="82">
        <v>2016</v>
      </c>
      <c r="B4933" s="82">
        <v>6641</v>
      </c>
      <c r="C4933" s="83" t="s">
        <v>513</v>
      </c>
      <c r="D4933" s="83" t="s">
        <v>504</v>
      </c>
      <c r="E4933" s="84">
        <v>65346</v>
      </c>
      <c r="F4933" s="85">
        <v>16.79</v>
      </c>
      <c r="G4933" s="84">
        <v>205</v>
      </c>
      <c r="H4933" s="86">
        <f t="shared" si="304"/>
        <v>2249176.6469999994</v>
      </c>
      <c r="I4933" s="77">
        <f t="shared" si="305"/>
        <v>65346</v>
      </c>
      <c r="J4933" s="77">
        <f t="shared" si="306"/>
        <v>1097159.3399999999</v>
      </c>
      <c r="K4933" s="77">
        <f t="shared" si="307"/>
        <v>0</v>
      </c>
    </row>
    <row r="4934" spans="1:11" s="77" customFormat="1">
      <c r="A4934" s="82">
        <v>2016</v>
      </c>
      <c r="B4934" s="82">
        <v>6641</v>
      </c>
      <c r="C4934" s="83" t="s">
        <v>513</v>
      </c>
      <c r="D4934" s="83" t="s">
        <v>504</v>
      </c>
      <c r="E4934" s="84">
        <v>32745</v>
      </c>
      <c r="F4934" s="85">
        <v>18.22</v>
      </c>
      <c r="G4934" s="84">
        <v>207.6</v>
      </c>
      <c r="H4934" s="86">
        <f t="shared" si="304"/>
        <v>1238570.4564</v>
      </c>
      <c r="I4934" s="77">
        <f t="shared" si="305"/>
        <v>32745</v>
      </c>
      <c r="J4934" s="77">
        <f t="shared" si="306"/>
        <v>596613.89999999991</v>
      </c>
      <c r="K4934" s="77">
        <f t="shared" si="307"/>
        <v>0</v>
      </c>
    </row>
    <row r="4935" spans="1:11" s="77" customFormat="1">
      <c r="A4935" s="82">
        <v>2016</v>
      </c>
      <c r="B4935" s="82">
        <v>6648</v>
      </c>
      <c r="C4935" s="83" t="s">
        <v>512</v>
      </c>
      <c r="D4935" s="83" t="s">
        <v>504</v>
      </c>
      <c r="E4935" s="84">
        <v>600728</v>
      </c>
      <c r="F4935" s="85">
        <v>12.36</v>
      </c>
      <c r="G4935" s="84" t="s">
        <v>514</v>
      </c>
      <c r="H4935" s="86" t="str">
        <f t="shared" ref="H4935:H4998" si="308">IF(I4935="","",G4935/100*F4935*E4935)</f>
        <v/>
      </c>
      <c r="I4935" s="77" t="str">
        <f t="shared" ref="I4935:I4998" si="309">IF(OR(G4935=".",F4935=".",E4935="."),"",E4935)</f>
        <v/>
      </c>
      <c r="J4935" s="77" t="str">
        <f t="shared" ref="J4935:J4998" si="310">IF(I4935="","",F4935*I4935)</f>
        <v/>
      </c>
      <c r="K4935" s="77">
        <f t="shared" ref="K4935:K4998" si="311">IF(C4935="LIG",1,0)</f>
        <v>1</v>
      </c>
    </row>
    <row r="4936" spans="1:11" s="77" customFormat="1">
      <c r="A4936" s="82">
        <v>2016</v>
      </c>
      <c r="B4936" s="82">
        <v>6664</v>
      </c>
      <c r="C4936" s="83" t="s">
        <v>513</v>
      </c>
      <c r="D4936" s="83" t="s">
        <v>504</v>
      </c>
      <c r="E4936" s="84">
        <v>49392</v>
      </c>
      <c r="F4936" s="85">
        <v>17.760000000000002</v>
      </c>
      <c r="G4936" s="84">
        <v>187.8</v>
      </c>
      <c r="H4936" s="86">
        <f t="shared" si="308"/>
        <v>1647385.2057600003</v>
      </c>
      <c r="I4936" s="77">
        <f t="shared" si="309"/>
        <v>49392</v>
      </c>
      <c r="J4936" s="77">
        <f t="shared" si="310"/>
        <v>877201.92000000004</v>
      </c>
      <c r="K4936" s="77">
        <f t="shared" si="311"/>
        <v>0</v>
      </c>
    </row>
    <row r="4937" spans="1:11" s="77" customFormat="1">
      <c r="A4937" s="82">
        <v>2016</v>
      </c>
      <c r="B4937" s="82">
        <v>6664</v>
      </c>
      <c r="C4937" s="83" t="s">
        <v>513</v>
      </c>
      <c r="D4937" s="83" t="s">
        <v>504</v>
      </c>
      <c r="E4937" s="84">
        <v>32878</v>
      </c>
      <c r="F4937" s="85">
        <v>18</v>
      </c>
      <c r="G4937" s="84">
        <v>184.3</v>
      </c>
      <c r="H4937" s="86">
        <f t="shared" si="308"/>
        <v>1090694.7720000001</v>
      </c>
      <c r="I4937" s="77">
        <f t="shared" si="309"/>
        <v>32878</v>
      </c>
      <c r="J4937" s="77">
        <f t="shared" si="310"/>
        <v>591804</v>
      </c>
      <c r="K4937" s="77">
        <f t="shared" si="311"/>
        <v>0</v>
      </c>
    </row>
    <row r="4938" spans="1:11" s="77" customFormat="1">
      <c r="A4938" s="82">
        <v>2016</v>
      </c>
      <c r="B4938" s="82">
        <v>6664</v>
      </c>
      <c r="C4938" s="83" t="s">
        <v>513</v>
      </c>
      <c r="D4938" s="83" t="s">
        <v>504</v>
      </c>
      <c r="E4938" s="84">
        <v>16473</v>
      </c>
      <c r="F4938" s="85">
        <v>17.670000000000002</v>
      </c>
      <c r="G4938" s="84">
        <v>189.5</v>
      </c>
      <c r="H4938" s="86">
        <f t="shared" si="308"/>
        <v>551592.63945000002</v>
      </c>
      <c r="I4938" s="77">
        <f t="shared" si="309"/>
        <v>16473</v>
      </c>
      <c r="J4938" s="77">
        <f t="shared" si="310"/>
        <v>291077.91000000003</v>
      </c>
      <c r="K4938" s="77">
        <f t="shared" si="311"/>
        <v>0</v>
      </c>
    </row>
    <row r="4939" spans="1:11" s="77" customFormat="1">
      <c r="A4939" s="82">
        <v>2016</v>
      </c>
      <c r="B4939" s="82">
        <v>6664</v>
      </c>
      <c r="C4939" s="83" t="s">
        <v>513</v>
      </c>
      <c r="D4939" s="83" t="s">
        <v>504</v>
      </c>
      <c r="E4939" s="84">
        <v>49192</v>
      </c>
      <c r="F4939" s="85">
        <v>18.03</v>
      </c>
      <c r="G4939" s="84">
        <v>178.5</v>
      </c>
      <c r="H4939" s="86">
        <f t="shared" si="308"/>
        <v>1583173.1916000003</v>
      </c>
      <c r="I4939" s="77">
        <f t="shared" si="309"/>
        <v>49192</v>
      </c>
      <c r="J4939" s="77">
        <f t="shared" si="310"/>
        <v>886931.76</v>
      </c>
      <c r="K4939" s="77">
        <f t="shared" si="311"/>
        <v>0</v>
      </c>
    </row>
    <row r="4940" spans="1:11" s="77" customFormat="1">
      <c r="A4940" s="82">
        <v>2016</v>
      </c>
      <c r="B4940" s="82">
        <v>6664</v>
      </c>
      <c r="C4940" s="83" t="s">
        <v>513</v>
      </c>
      <c r="D4940" s="83" t="s">
        <v>504</v>
      </c>
      <c r="E4940" s="84">
        <v>65791</v>
      </c>
      <c r="F4940" s="85">
        <v>17.46</v>
      </c>
      <c r="G4940" s="84">
        <v>178.7</v>
      </c>
      <c r="H4940" s="86">
        <f t="shared" si="308"/>
        <v>2052746.3068200001</v>
      </c>
      <c r="I4940" s="77">
        <f t="shared" si="309"/>
        <v>65791</v>
      </c>
      <c r="J4940" s="77">
        <f t="shared" si="310"/>
        <v>1148710.8600000001</v>
      </c>
      <c r="K4940" s="77">
        <f t="shared" si="311"/>
        <v>0</v>
      </c>
    </row>
    <row r="4941" spans="1:11" s="77" customFormat="1">
      <c r="A4941" s="82">
        <v>2016</v>
      </c>
      <c r="B4941" s="82">
        <v>6664</v>
      </c>
      <c r="C4941" s="83" t="s">
        <v>513</v>
      </c>
      <c r="D4941" s="83" t="s">
        <v>504</v>
      </c>
      <c r="E4941" s="84">
        <v>16376</v>
      </c>
      <c r="F4941" s="85">
        <v>17.78</v>
      </c>
      <c r="G4941" s="84">
        <v>177.1</v>
      </c>
      <c r="H4941" s="86">
        <f t="shared" si="308"/>
        <v>515653.71087999997</v>
      </c>
      <c r="I4941" s="77">
        <f t="shared" si="309"/>
        <v>16376</v>
      </c>
      <c r="J4941" s="77">
        <f t="shared" si="310"/>
        <v>291165.28000000003</v>
      </c>
      <c r="K4941" s="77">
        <f t="shared" si="311"/>
        <v>0</v>
      </c>
    </row>
    <row r="4942" spans="1:11" s="77" customFormat="1">
      <c r="A4942" s="82">
        <v>2016</v>
      </c>
      <c r="B4942" s="82">
        <v>6664</v>
      </c>
      <c r="C4942" s="83" t="s">
        <v>513</v>
      </c>
      <c r="D4942" s="83" t="s">
        <v>504</v>
      </c>
      <c r="E4942" s="84">
        <v>32641</v>
      </c>
      <c r="F4942" s="85">
        <v>17.62</v>
      </c>
      <c r="G4942" s="84">
        <v>157.1</v>
      </c>
      <c r="H4942" s="86">
        <f t="shared" si="308"/>
        <v>903536.17382000003</v>
      </c>
      <c r="I4942" s="77">
        <f t="shared" si="309"/>
        <v>32641</v>
      </c>
      <c r="J4942" s="77">
        <f t="shared" si="310"/>
        <v>575134.42000000004</v>
      </c>
      <c r="K4942" s="77">
        <f t="shared" si="311"/>
        <v>0</v>
      </c>
    </row>
    <row r="4943" spans="1:11" s="77" customFormat="1">
      <c r="A4943" s="82">
        <v>2016</v>
      </c>
      <c r="B4943" s="82">
        <v>6705</v>
      </c>
      <c r="C4943" s="83" t="s">
        <v>503</v>
      </c>
      <c r="D4943" s="83" t="s">
        <v>504</v>
      </c>
      <c r="E4943" s="84">
        <v>87974</v>
      </c>
      <c r="F4943" s="85">
        <v>22.82</v>
      </c>
      <c r="G4943" s="84" t="s">
        <v>514</v>
      </c>
      <c r="H4943" s="86" t="str">
        <f t="shared" si="308"/>
        <v/>
      </c>
      <c r="I4943" s="77" t="str">
        <f t="shared" si="309"/>
        <v/>
      </c>
      <c r="J4943" s="77" t="str">
        <f t="shared" si="310"/>
        <v/>
      </c>
      <c r="K4943" s="77">
        <f t="shared" si="311"/>
        <v>0</v>
      </c>
    </row>
    <row r="4944" spans="1:11" s="77" customFormat="1">
      <c r="A4944" s="82">
        <v>2016</v>
      </c>
      <c r="B4944" s="82">
        <v>6705</v>
      </c>
      <c r="C4944" s="83" t="s">
        <v>503</v>
      </c>
      <c r="D4944" s="83" t="s">
        <v>504</v>
      </c>
      <c r="E4944" s="84">
        <v>47705</v>
      </c>
      <c r="F4944" s="85">
        <v>23.31</v>
      </c>
      <c r="G4944" s="84" t="s">
        <v>514</v>
      </c>
      <c r="H4944" s="86" t="str">
        <f t="shared" si="308"/>
        <v/>
      </c>
      <c r="I4944" s="77" t="str">
        <f t="shared" si="309"/>
        <v/>
      </c>
      <c r="J4944" s="77" t="str">
        <f t="shared" si="310"/>
        <v/>
      </c>
      <c r="K4944" s="77">
        <f t="shared" si="311"/>
        <v>0</v>
      </c>
    </row>
    <row r="4945" spans="1:11" s="77" customFormat="1">
      <c r="A4945" s="82">
        <v>2016</v>
      </c>
      <c r="B4945" s="82">
        <v>6761</v>
      </c>
      <c r="C4945" s="83" t="s">
        <v>513</v>
      </c>
      <c r="D4945" s="83" t="s">
        <v>504</v>
      </c>
      <c r="E4945" s="84">
        <v>109683</v>
      </c>
      <c r="F4945" s="85">
        <v>17.736000000000001</v>
      </c>
      <c r="G4945" s="84">
        <v>133.4</v>
      </c>
      <c r="H4945" s="86">
        <f t="shared" si="308"/>
        <v>2595080.4757920005</v>
      </c>
      <c r="I4945" s="77">
        <f t="shared" si="309"/>
        <v>109683</v>
      </c>
      <c r="J4945" s="77">
        <f t="shared" si="310"/>
        <v>1945337.6880000001</v>
      </c>
      <c r="K4945" s="77">
        <f t="shared" si="311"/>
        <v>0</v>
      </c>
    </row>
    <row r="4946" spans="1:11" s="77" customFormat="1">
      <c r="A4946" s="82">
        <v>2016</v>
      </c>
      <c r="B4946" s="82">
        <v>6768</v>
      </c>
      <c r="C4946" s="83" t="s">
        <v>513</v>
      </c>
      <c r="D4946" s="83" t="s">
        <v>504</v>
      </c>
      <c r="E4946" s="84">
        <v>110582</v>
      </c>
      <c r="F4946" s="85">
        <v>17.974</v>
      </c>
      <c r="G4946" s="84">
        <v>174.2</v>
      </c>
      <c r="H4946" s="86">
        <f t="shared" si="308"/>
        <v>3462400.7120560003</v>
      </c>
      <c r="I4946" s="77">
        <f t="shared" si="309"/>
        <v>110582</v>
      </c>
      <c r="J4946" s="77">
        <f t="shared" si="310"/>
        <v>1987600.868</v>
      </c>
      <c r="K4946" s="77">
        <f t="shared" si="311"/>
        <v>0</v>
      </c>
    </row>
    <row r="4947" spans="1:11" s="77" customFormat="1">
      <c r="A4947" s="82">
        <v>2016</v>
      </c>
      <c r="B4947" s="82">
        <v>6772</v>
      </c>
      <c r="C4947" s="83" t="s">
        <v>513</v>
      </c>
      <c r="D4947" s="83" t="s">
        <v>504</v>
      </c>
      <c r="E4947" s="84">
        <v>66008</v>
      </c>
      <c r="F4947" s="85">
        <v>16.852</v>
      </c>
      <c r="G4947" s="84">
        <v>201</v>
      </c>
      <c r="H4947" s="86">
        <f t="shared" si="308"/>
        <v>2235857.3001599996</v>
      </c>
      <c r="I4947" s="77">
        <f t="shared" si="309"/>
        <v>66008</v>
      </c>
      <c r="J4947" s="77">
        <f t="shared" si="310"/>
        <v>1112366.8160000001</v>
      </c>
      <c r="K4947" s="77">
        <f t="shared" si="311"/>
        <v>0</v>
      </c>
    </row>
    <row r="4948" spans="1:11" s="77" customFormat="1">
      <c r="A4948" s="82">
        <v>2016</v>
      </c>
      <c r="B4948" s="82">
        <v>6823</v>
      </c>
      <c r="C4948" s="83" t="s">
        <v>503</v>
      </c>
      <c r="D4948" s="83" t="s">
        <v>504</v>
      </c>
      <c r="E4948" s="84">
        <v>52522</v>
      </c>
      <c r="F4948" s="85">
        <v>23.11</v>
      </c>
      <c r="G4948" s="84">
        <v>256.8</v>
      </c>
      <c r="H4948" s="86">
        <f t="shared" si="308"/>
        <v>3116995.8225599998</v>
      </c>
      <c r="I4948" s="77">
        <f t="shared" si="309"/>
        <v>52522</v>
      </c>
      <c r="J4948" s="77">
        <f t="shared" si="310"/>
        <v>1213783.42</v>
      </c>
      <c r="K4948" s="77">
        <f t="shared" si="311"/>
        <v>0</v>
      </c>
    </row>
    <row r="4949" spans="1:11" s="77" customFormat="1">
      <c r="A4949" s="82">
        <v>2016</v>
      </c>
      <c r="B4949" s="82">
        <v>6823</v>
      </c>
      <c r="C4949" s="83" t="s">
        <v>503</v>
      </c>
      <c r="D4949" s="83" t="s">
        <v>504</v>
      </c>
      <c r="E4949" s="84">
        <v>31720</v>
      </c>
      <c r="F4949" s="85">
        <v>22.86</v>
      </c>
      <c r="G4949" s="84">
        <v>214.3</v>
      </c>
      <c r="H4949" s="86">
        <f t="shared" si="308"/>
        <v>1553930.4456000002</v>
      </c>
      <c r="I4949" s="77">
        <f t="shared" si="309"/>
        <v>31720</v>
      </c>
      <c r="J4949" s="77">
        <f t="shared" si="310"/>
        <v>725119.2</v>
      </c>
      <c r="K4949" s="77">
        <f t="shared" si="311"/>
        <v>0</v>
      </c>
    </row>
    <row r="4950" spans="1:11" s="77" customFormat="1">
      <c r="A4950" s="82">
        <v>2016</v>
      </c>
      <c r="B4950" s="82">
        <v>6823</v>
      </c>
      <c r="C4950" s="83" t="s">
        <v>503</v>
      </c>
      <c r="D4950" s="83" t="s">
        <v>504</v>
      </c>
      <c r="E4950" s="84">
        <v>42320</v>
      </c>
      <c r="F4950" s="85">
        <v>23.65</v>
      </c>
      <c r="G4950" s="84">
        <v>216.7</v>
      </c>
      <c r="H4950" s="86">
        <f t="shared" si="308"/>
        <v>2168880.9559999998</v>
      </c>
      <c r="I4950" s="77">
        <f t="shared" si="309"/>
        <v>42320</v>
      </c>
      <c r="J4950" s="77">
        <f t="shared" si="310"/>
        <v>1000867.9999999999</v>
      </c>
      <c r="K4950" s="77">
        <f t="shared" si="311"/>
        <v>0</v>
      </c>
    </row>
    <row r="4951" spans="1:11" s="77" customFormat="1">
      <c r="A4951" s="82">
        <v>2016</v>
      </c>
      <c r="B4951" s="82">
        <v>7030</v>
      </c>
      <c r="C4951" s="83" t="s">
        <v>512</v>
      </c>
      <c r="D4951" s="83" t="s">
        <v>504</v>
      </c>
      <c r="E4951" s="84">
        <v>192689</v>
      </c>
      <c r="F4951" s="85">
        <v>13.584</v>
      </c>
      <c r="G4951" s="84" t="s">
        <v>514</v>
      </c>
      <c r="H4951" s="86" t="str">
        <f t="shared" si="308"/>
        <v/>
      </c>
      <c r="I4951" s="77" t="str">
        <f t="shared" si="309"/>
        <v/>
      </c>
      <c r="J4951" s="77" t="str">
        <f t="shared" si="310"/>
        <v/>
      </c>
      <c r="K4951" s="77">
        <f t="shared" si="311"/>
        <v>1</v>
      </c>
    </row>
    <row r="4952" spans="1:11" s="77" customFormat="1">
      <c r="A4952" s="82">
        <v>2016</v>
      </c>
      <c r="B4952" s="82">
        <v>7210</v>
      </c>
      <c r="C4952" s="83" t="s">
        <v>503</v>
      </c>
      <c r="D4952" s="83" t="s">
        <v>504</v>
      </c>
      <c r="E4952" s="84">
        <v>26103</v>
      </c>
      <c r="F4952" s="85">
        <v>25.19</v>
      </c>
      <c r="G4952" s="84">
        <v>268.7</v>
      </c>
      <c r="H4952" s="86">
        <f t="shared" si="308"/>
        <v>1766795.38959</v>
      </c>
      <c r="I4952" s="77">
        <f t="shared" si="309"/>
        <v>26103</v>
      </c>
      <c r="J4952" s="77">
        <f t="shared" si="310"/>
        <v>657534.57000000007</v>
      </c>
      <c r="K4952" s="77">
        <f t="shared" si="311"/>
        <v>0</v>
      </c>
    </row>
    <row r="4953" spans="1:11" s="77" customFormat="1">
      <c r="A4953" s="82">
        <v>2016</v>
      </c>
      <c r="B4953" s="82">
        <v>7213</v>
      </c>
      <c r="C4953" s="83" t="s">
        <v>503</v>
      </c>
      <c r="D4953" s="83" t="s">
        <v>504</v>
      </c>
      <c r="E4953" s="84">
        <v>11289</v>
      </c>
      <c r="F4953" s="85">
        <v>24.678000000000001</v>
      </c>
      <c r="G4953" s="84">
        <v>298.3</v>
      </c>
      <c r="H4953" s="86">
        <f t="shared" si="308"/>
        <v>831033.79698600003</v>
      </c>
      <c r="I4953" s="77">
        <f t="shared" si="309"/>
        <v>11289</v>
      </c>
      <c r="J4953" s="77">
        <f t="shared" si="310"/>
        <v>278589.94199999998</v>
      </c>
      <c r="K4953" s="77">
        <f t="shared" si="311"/>
        <v>0</v>
      </c>
    </row>
    <row r="4954" spans="1:11" s="77" customFormat="1">
      <c r="A4954" s="82">
        <v>2016</v>
      </c>
      <c r="B4954" s="82">
        <v>7213</v>
      </c>
      <c r="C4954" s="83" t="s">
        <v>503</v>
      </c>
      <c r="D4954" s="83" t="s">
        <v>504</v>
      </c>
      <c r="E4954" s="84">
        <v>10130</v>
      </c>
      <c r="F4954" s="85">
        <v>23.603999999999999</v>
      </c>
      <c r="G4954" s="84">
        <v>235</v>
      </c>
      <c r="H4954" s="86">
        <f t="shared" si="308"/>
        <v>561905.022</v>
      </c>
      <c r="I4954" s="77">
        <f t="shared" si="309"/>
        <v>10130</v>
      </c>
      <c r="J4954" s="77">
        <f t="shared" si="310"/>
        <v>239108.52</v>
      </c>
      <c r="K4954" s="77">
        <f t="shared" si="311"/>
        <v>0</v>
      </c>
    </row>
    <row r="4955" spans="1:11" s="77" customFormat="1">
      <c r="A4955" s="82">
        <v>2016</v>
      </c>
      <c r="B4955" s="82">
        <v>7213</v>
      </c>
      <c r="C4955" s="83" t="s">
        <v>503</v>
      </c>
      <c r="D4955" s="83" t="s">
        <v>504</v>
      </c>
      <c r="E4955" s="84">
        <v>12445</v>
      </c>
      <c r="F4955" s="85">
        <v>26.132000000000001</v>
      </c>
      <c r="G4955" s="84">
        <v>242.2</v>
      </c>
      <c r="H4955" s="86">
        <f t="shared" si="308"/>
        <v>787665.25627999997</v>
      </c>
      <c r="I4955" s="77">
        <f t="shared" si="309"/>
        <v>12445</v>
      </c>
      <c r="J4955" s="77">
        <f t="shared" si="310"/>
        <v>325212.74</v>
      </c>
      <c r="K4955" s="77">
        <f t="shared" si="311"/>
        <v>0</v>
      </c>
    </row>
    <row r="4956" spans="1:11" s="77" customFormat="1">
      <c r="A4956" s="82">
        <v>2016</v>
      </c>
      <c r="B4956" s="82">
        <v>7213</v>
      </c>
      <c r="C4956" s="83" t="s">
        <v>503</v>
      </c>
      <c r="D4956" s="83" t="s">
        <v>504</v>
      </c>
      <c r="E4956" s="84">
        <v>24074</v>
      </c>
      <c r="F4956" s="85">
        <v>24.18</v>
      </c>
      <c r="G4956" s="84">
        <v>321.7</v>
      </c>
      <c r="H4956" s="86">
        <f t="shared" si="308"/>
        <v>1872645.6824399999</v>
      </c>
      <c r="I4956" s="77">
        <f t="shared" si="309"/>
        <v>24074</v>
      </c>
      <c r="J4956" s="77">
        <f t="shared" si="310"/>
        <v>582109.31999999995</v>
      </c>
      <c r="K4956" s="77">
        <f t="shared" si="311"/>
        <v>0</v>
      </c>
    </row>
    <row r="4957" spans="1:11" s="77" customFormat="1">
      <c r="A4957" s="82">
        <v>2016</v>
      </c>
      <c r="B4957" s="82">
        <v>7213</v>
      </c>
      <c r="C4957" s="83" t="s">
        <v>503</v>
      </c>
      <c r="D4957" s="83" t="s">
        <v>504</v>
      </c>
      <c r="E4957" s="84">
        <v>11314</v>
      </c>
      <c r="F4957" s="85">
        <v>26.771999999999998</v>
      </c>
      <c r="G4957" s="84">
        <v>327</v>
      </c>
      <c r="H4957" s="86">
        <f t="shared" si="308"/>
        <v>990477.79415999993</v>
      </c>
      <c r="I4957" s="77">
        <f t="shared" si="309"/>
        <v>11314</v>
      </c>
      <c r="J4957" s="77">
        <f t="shared" si="310"/>
        <v>302898.408</v>
      </c>
      <c r="K4957" s="77">
        <f t="shared" si="311"/>
        <v>0</v>
      </c>
    </row>
    <row r="4958" spans="1:11" s="77" customFormat="1">
      <c r="A4958" s="82">
        <v>2016</v>
      </c>
      <c r="B4958" s="82">
        <v>7213</v>
      </c>
      <c r="C4958" s="83" t="s">
        <v>503</v>
      </c>
      <c r="D4958" s="83" t="s">
        <v>504</v>
      </c>
      <c r="E4958" s="84">
        <v>46983</v>
      </c>
      <c r="F4958" s="85">
        <v>24.795000000000002</v>
      </c>
      <c r="G4958" s="84">
        <v>256</v>
      </c>
      <c r="H4958" s="86">
        <f t="shared" si="308"/>
        <v>2982255.3216000004</v>
      </c>
      <c r="I4958" s="77">
        <f t="shared" si="309"/>
        <v>46983</v>
      </c>
      <c r="J4958" s="77">
        <f t="shared" si="310"/>
        <v>1164943.4850000001</v>
      </c>
      <c r="K4958" s="77">
        <f t="shared" si="311"/>
        <v>0</v>
      </c>
    </row>
    <row r="4959" spans="1:11" s="77" customFormat="1">
      <c r="A4959" s="82">
        <v>2016</v>
      </c>
      <c r="B4959" s="82">
        <v>7213</v>
      </c>
      <c r="C4959" s="83" t="s">
        <v>503</v>
      </c>
      <c r="D4959" s="83" t="s">
        <v>504</v>
      </c>
      <c r="E4959" s="84">
        <v>11328</v>
      </c>
      <c r="F4959" s="85">
        <v>26.021999999999998</v>
      </c>
      <c r="G4959" s="84">
        <v>244.1</v>
      </c>
      <c r="H4959" s="86">
        <f t="shared" si="308"/>
        <v>719551.18425599998</v>
      </c>
      <c r="I4959" s="77">
        <f t="shared" si="309"/>
        <v>11328</v>
      </c>
      <c r="J4959" s="77">
        <f t="shared" si="310"/>
        <v>294777.21599999996</v>
      </c>
      <c r="K4959" s="77">
        <f t="shared" si="311"/>
        <v>0</v>
      </c>
    </row>
    <row r="4960" spans="1:11" s="77" customFormat="1">
      <c r="A4960" s="82">
        <v>2016</v>
      </c>
      <c r="B4960" s="82">
        <v>7343</v>
      </c>
      <c r="C4960" s="83" t="s">
        <v>513</v>
      </c>
      <c r="D4960" s="83" t="s">
        <v>504</v>
      </c>
      <c r="E4960" s="84">
        <v>70813</v>
      </c>
      <c r="F4960" s="85">
        <v>17.82</v>
      </c>
      <c r="G4960" s="84">
        <v>175.4</v>
      </c>
      <c r="H4960" s="86">
        <f t="shared" si="308"/>
        <v>2213350.9556399998</v>
      </c>
      <c r="I4960" s="77">
        <f t="shared" si="309"/>
        <v>70813</v>
      </c>
      <c r="J4960" s="77">
        <f t="shared" si="310"/>
        <v>1261887.6599999999</v>
      </c>
      <c r="K4960" s="77">
        <f t="shared" si="311"/>
        <v>0</v>
      </c>
    </row>
    <row r="4961" spans="1:11" s="77" customFormat="1">
      <c r="A4961" s="82">
        <v>2016</v>
      </c>
      <c r="B4961" s="82">
        <v>7343</v>
      </c>
      <c r="C4961" s="83" t="s">
        <v>513</v>
      </c>
      <c r="D4961" s="83" t="s">
        <v>504</v>
      </c>
      <c r="E4961" s="84">
        <v>53286</v>
      </c>
      <c r="F4961" s="85">
        <v>17.54</v>
      </c>
      <c r="G4961" s="84">
        <v>166.1</v>
      </c>
      <c r="H4961" s="86">
        <f t="shared" si="308"/>
        <v>1552431.12684</v>
      </c>
      <c r="I4961" s="77">
        <f t="shared" si="309"/>
        <v>53286</v>
      </c>
      <c r="J4961" s="77">
        <f t="shared" si="310"/>
        <v>934636.44</v>
      </c>
      <c r="K4961" s="77">
        <f t="shared" si="311"/>
        <v>0</v>
      </c>
    </row>
    <row r="4962" spans="1:11" s="77" customFormat="1">
      <c r="A4962" s="82">
        <v>2016</v>
      </c>
      <c r="B4962" s="82">
        <v>7343</v>
      </c>
      <c r="C4962" s="83" t="s">
        <v>513</v>
      </c>
      <c r="D4962" s="83" t="s">
        <v>504</v>
      </c>
      <c r="E4962" s="84">
        <v>35340</v>
      </c>
      <c r="F4962" s="85">
        <v>17.13</v>
      </c>
      <c r="G4962" s="84">
        <v>162.4</v>
      </c>
      <c r="H4962" s="86">
        <f t="shared" si="308"/>
        <v>983127.70080000011</v>
      </c>
      <c r="I4962" s="77">
        <f t="shared" si="309"/>
        <v>35340</v>
      </c>
      <c r="J4962" s="77">
        <f t="shared" si="310"/>
        <v>605374.19999999995</v>
      </c>
      <c r="K4962" s="77">
        <f t="shared" si="311"/>
        <v>0</v>
      </c>
    </row>
    <row r="4963" spans="1:11" s="77" customFormat="1">
      <c r="A4963" s="82">
        <v>2016</v>
      </c>
      <c r="B4963" s="82">
        <v>7343</v>
      </c>
      <c r="C4963" s="83" t="s">
        <v>513</v>
      </c>
      <c r="D4963" s="83" t="s">
        <v>504</v>
      </c>
      <c r="E4963" s="84">
        <v>17724</v>
      </c>
      <c r="F4963" s="85">
        <v>17.559999999999999</v>
      </c>
      <c r="G4963" s="84">
        <v>173.9</v>
      </c>
      <c r="H4963" s="86">
        <f t="shared" si="308"/>
        <v>541234.95215999999</v>
      </c>
      <c r="I4963" s="77">
        <f t="shared" si="309"/>
        <v>17724</v>
      </c>
      <c r="J4963" s="77">
        <f t="shared" si="310"/>
        <v>311233.44</v>
      </c>
      <c r="K4963" s="77">
        <f t="shared" si="311"/>
        <v>0</v>
      </c>
    </row>
    <row r="4964" spans="1:11" s="77" customFormat="1">
      <c r="A4964" s="82">
        <v>2016</v>
      </c>
      <c r="B4964" s="82">
        <v>7343</v>
      </c>
      <c r="C4964" s="83" t="s">
        <v>513</v>
      </c>
      <c r="D4964" s="83" t="s">
        <v>504</v>
      </c>
      <c r="E4964" s="84">
        <v>35485</v>
      </c>
      <c r="F4964" s="85">
        <v>17.68</v>
      </c>
      <c r="G4964" s="84">
        <v>150.69999999999999</v>
      </c>
      <c r="H4964" s="86">
        <f t="shared" si="308"/>
        <v>945453.82359999989</v>
      </c>
      <c r="I4964" s="77">
        <f t="shared" si="309"/>
        <v>35485</v>
      </c>
      <c r="J4964" s="77">
        <f t="shared" si="310"/>
        <v>627374.80000000005</v>
      </c>
      <c r="K4964" s="77">
        <f t="shared" si="311"/>
        <v>0</v>
      </c>
    </row>
    <row r="4965" spans="1:11" s="77" customFormat="1">
      <c r="A4965" s="82">
        <v>2016</v>
      </c>
      <c r="B4965" s="82">
        <v>7737</v>
      </c>
      <c r="C4965" s="83" t="s">
        <v>503</v>
      </c>
      <c r="D4965" s="83" t="s">
        <v>504</v>
      </c>
      <c r="E4965" s="84">
        <v>16140</v>
      </c>
      <c r="F4965" s="85">
        <v>25.053999999999998</v>
      </c>
      <c r="G4965" s="84">
        <v>337</v>
      </c>
      <c r="H4965" s="86">
        <f t="shared" si="308"/>
        <v>1362732.1572</v>
      </c>
      <c r="I4965" s="77">
        <f t="shared" si="309"/>
        <v>16140</v>
      </c>
      <c r="J4965" s="77">
        <f t="shared" si="310"/>
        <v>404371.56</v>
      </c>
      <c r="K4965" s="77">
        <f t="shared" si="311"/>
        <v>0</v>
      </c>
    </row>
    <row r="4966" spans="1:11" s="77" customFormat="1">
      <c r="A4966" s="82">
        <v>2016</v>
      </c>
      <c r="B4966" s="82">
        <v>7790</v>
      </c>
      <c r="C4966" s="83" t="s">
        <v>503</v>
      </c>
      <c r="D4966" s="83" t="s">
        <v>504</v>
      </c>
      <c r="E4966" s="84">
        <v>88911</v>
      </c>
      <c r="F4966" s="85">
        <v>18.5</v>
      </c>
      <c r="G4966" s="84">
        <v>202</v>
      </c>
      <c r="H4966" s="86">
        <f t="shared" si="308"/>
        <v>3322604.07</v>
      </c>
      <c r="I4966" s="77">
        <f t="shared" si="309"/>
        <v>88911</v>
      </c>
      <c r="J4966" s="77">
        <f t="shared" si="310"/>
        <v>1644853.5</v>
      </c>
      <c r="K4966" s="77">
        <f t="shared" si="311"/>
        <v>0</v>
      </c>
    </row>
    <row r="4967" spans="1:11" s="77" customFormat="1">
      <c r="A4967" s="82">
        <v>2016</v>
      </c>
      <c r="B4967" s="82">
        <v>7902</v>
      </c>
      <c r="C4967" s="83" t="s">
        <v>512</v>
      </c>
      <c r="D4967" s="83" t="s">
        <v>504</v>
      </c>
      <c r="E4967" s="84">
        <v>382096</v>
      </c>
      <c r="F4967" s="85">
        <v>12.997999999999999</v>
      </c>
      <c r="G4967" s="84">
        <v>288</v>
      </c>
      <c r="H4967" s="86">
        <f t="shared" si="308"/>
        <v>14303473.367039999</v>
      </c>
      <c r="I4967" s="77">
        <f t="shared" si="309"/>
        <v>382096</v>
      </c>
      <c r="J4967" s="77">
        <f t="shared" si="310"/>
        <v>4966483.8080000002</v>
      </c>
      <c r="K4967" s="77">
        <f t="shared" si="311"/>
        <v>1</v>
      </c>
    </row>
    <row r="4968" spans="1:11" s="77" customFormat="1">
      <c r="A4968" s="82">
        <v>2016</v>
      </c>
      <c r="B4968" s="82">
        <v>8023</v>
      </c>
      <c r="C4968" s="83" t="s">
        <v>513</v>
      </c>
      <c r="D4968" s="83" t="s">
        <v>504</v>
      </c>
      <c r="E4968" s="84">
        <v>13701</v>
      </c>
      <c r="F4968" s="85">
        <v>17.582000000000001</v>
      </c>
      <c r="G4968" s="84">
        <v>248.2</v>
      </c>
      <c r="H4968" s="86">
        <f t="shared" si="308"/>
        <v>597891.41732399992</v>
      </c>
      <c r="I4968" s="77">
        <f t="shared" si="309"/>
        <v>13701</v>
      </c>
      <c r="J4968" s="77">
        <f t="shared" si="310"/>
        <v>240890.98200000002</v>
      </c>
      <c r="K4968" s="77">
        <f t="shared" si="311"/>
        <v>0</v>
      </c>
    </row>
    <row r="4969" spans="1:11" s="77" customFormat="1">
      <c r="A4969" s="82">
        <v>2016</v>
      </c>
      <c r="B4969" s="82">
        <v>8023</v>
      </c>
      <c r="C4969" s="83" t="s">
        <v>513</v>
      </c>
      <c r="D4969" s="83" t="s">
        <v>504</v>
      </c>
      <c r="E4969" s="84">
        <v>41733</v>
      </c>
      <c r="F4969" s="85">
        <v>16.792000000000002</v>
      </c>
      <c r="G4969" s="84">
        <v>240.9</v>
      </c>
      <c r="H4969" s="86">
        <f t="shared" si="308"/>
        <v>1688180.3112240003</v>
      </c>
      <c r="I4969" s="77">
        <f t="shared" si="309"/>
        <v>41733</v>
      </c>
      <c r="J4969" s="77">
        <f t="shared" si="310"/>
        <v>700780.53600000008</v>
      </c>
      <c r="K4969" s="77">
        <f t="shared" si="311"/>
        <v>0</v>
      </c>
    </row>
    <row r="4970" spans="1:11" s="77" customFormat="1">
      <c r="A4970" s="82">
        <v>2016</v>
      </c>
      <c r="B4970" s="82">
        <v>8023</v>
      </c>
      <c r="C4970" s="83" t="s">
        <v>513</v>
      </c>
      <c r="D4970" s="83" t="s">
        <v>504</v>
      </c>
      <c r="E4970" s="84">
        <v>41719</v>
      </c>
      <c r="F4970" s="85">
        <v>18.045999999999999</v>
      </c>
      <c r="G4970" s="84">
        <v>246.6</v>
      </c>
      <c r="H4970" s="86">
        <f t="shared" si="308"/>
        <v>1856555.4084839995</v>
      </c>
      <c r="I4970" s="77">
        <f t="shared" si="309"/>
        <v>41719</v>
      </c>
      <c r="J4970" s="77">
        <f t="shared" si="310"/>
        <v>752861.07400000002</v>
      </c>
      <c r="K4970" s="77">
        <f t="shared" si="311"/>
        <v>0</v>
      </c>
    </row>
    <row r="4971" spans="1:11" s="77" customFormat="1">
      <c r="A4971" s="82">
        <v>2016</v>
      </c>
      <c r="B4971" s="82">
        <v>8023</v>
      </c>
      <c r="C4971" s="83" t="s">
        <v>513</v>
      </c>
      <c r="D4971" s="83" t="s">
        <v>504</v>
      </c>
      <c r="E4971" s="84">
        <v>27786</v>
      </c>
      <c r="F4971" s="85">
        <v>18.036000000000001</v>
      </c>
      <c r="G4971" s="84">
        <v>246.6</v>
      </c>
      <c r="H4971" s="86">
        <f t="shared" si="308"/>
        <v>1235831.6979360001</v>
      </c>
      <c r="I4971" s="77">
        <f t="shared" si="309"/>
        <v>27786</v>
      </c>
      <c r="J4971" s="77">
        <f t="shared" si="310"/>
        <v>501148.29600000003</v>
      </c>
      <c r="K4971" s="77">
        <f t="shared" si="311"/>
        <v>0</v>
      </c>
    </row>
    <row r="4972" spans="1:11" s="77" customFormat="1">
      <c r="A4972" s="82">
        <v>2016</v>
      </c>
      <c r="B4972" s="82">
        <v>8023</v>
      </c>
      <c r="C4972" s="83" t="s">
        <v>513</v>
      </c>
      <c r="D4972" s="83" t="s">
        <v>504</v>
      </c>
      <c r="E4972" s="84">
        <v>124058</v>
      </c>
      <c r="F4972" s="85">
        <v>16.914000000000001</v>
      </c>
      <c r="G4972" s="84">
        <v>245.1</v>
      </c>
      <c r="H4972" s="86">
        <f t="shared" si="308"/>
        <v>5142974.9964120006</v>
      </c>
      <c r="I4972" s="77">
        <f t="shared" si="309"/>
        <v>124058</v>
      </c>
      <c r="J4972" s="77">
        <f t="shared" si="310"/>
        <v>2098317.0120000001</v>
      </c>
      <c r="K4972" s="77">
        <f t="shared" si="311"/>
        <v>0</v>
      </c>
    </row>
    <row r="4973" spans="1:11" s="77" customFormat="1">
      <c r="A4973" s="82">
        <v>2016</v>
      </c>
      <c r="B4973" s="82">
        <v>8023</v>
      </c>
      <c r="C4973" s="83" t="s">
        <v>513</v>
      </c>
      <c r="D4973" s="83" t="s">
        <v>504</v>
      </c>
      <c r="E4973" s="84">
        <v>55576</v>
      </c>
      <c r="F4973" s="85">
        <v>17.957999999999998</v>
      </c>
      <c r="G4973" s="84">
        <v>246.7</v>
      </c>
      <c r="H4973" s="86">
        <f t="shared" si="308"/>
        <v>2462149.4043359999</v>
      </c>
      <c r="I4973" s="77">
        <f t="shared" si="309"/>
        <v>55576</v>
      </c>
      <c r="J4973" s="77">
        <f t="shared" si="310"/>
        <v>998033.80799999996</v>
      </c>
      <c r="K4973" s="77">
        <f t="shared" si="311"/>
        <v>0</v>
      </c>
    </row>
    <row r="4974" spans="1:11" s="77" customFormat="1">
      <c r="A4974" s="82">
        <v>2016</v>
      </c>
      <c r="B4974" s="82">
        <v>8042</v>
      </c>
      <c r="C4974" s="83" t="s">
        <v>503</v>
      </c>
      <c r="D4974" s="83" t="s">
        <v>504</v>
      </c>
      <c r="E4974" s="84">
        <v>117</v>
      </c>
      <c r="F4974" s="85">
        <v>26.096</v>
      </c>
      <c r="G4974" s="84">
        <v>400.2</v>
      </c>
      <c r="H4974" s="86">
        <f t="shared" si="308"/>
        <v>12219.034463999998</v>
      </c>
      <c r="I4974" s="77">
        <f t="shared" si="309"/>
        <v>117</v>
      </c>
      <c r="J4974" s="77">
        <f t="shared" si="310"/>
        <v>3053.232</v>
      </c>
      <c r="K4974" s="77">
        <f t="shared" si="311"/>
        <v>0</v>
      </c>
    </row>
    <row r="4975" spans="1:11" s="77" customFormat="1">
      <c r="A4975" s="82">
        <v>2016</v>
      </c>
      <c r="B4975" s="82">
        <v>8042</v>
      </c>
      <c r="C4975" s="83" t="s">
        <v>503</v>
      </c>
      <c r="D4975" s="83" t="s">
        <v>504</v>
      </c>
      <c r="E4975" s="84">
        <v>59314</v>
      </c>
      <c r="F4975" s="85">
        <v>24.108000000000001</v>
      </c>
      <c r="G4975" s="84">
        <v>305.7</v>
      </c>
      <c r="H4975" s="86">
        <f t="shared" si="308"/>
        <v>4371332.4249839997</v>
      </c>
      <c r="I4975" s="77">
        <f t="shared" si="309"/>
        <v>59314</v>
      </c>
      <c r="J4975" s="77">
        <f t="shared" si="310"/>
        <v>1429941.912</v>
      </c>
      <c r="K4975" s="77">
        <f t="shared" si="311"/>
        <v>0</v>
      </c>
    </row>
    <row r="4976" spans="1:11" s="77" customFormat="1">
      <c r="A4976" s="82">
        <v>2016</v>
      </c>
      <c r="B4976" s="82">
        <v>8042</v>
      </c>
      <c r="C4976" s="83" t="s">
        <v>503</v>
      </c>
      <c r="D4976" s="83" t="s">
        <v>504</v>
      </c>
      <c r="E4976" s="84">
        <v>54701</v>
      </c>
      <c r="F4976" s="85">
        <v>24.154</v>
      </c>
      <c r="G4976" s="84">
        <v>333.2</v>
      </c>
      <c r="H4976" s="86">
        <f t="shared" si="308"/>
        <v>4402398.182728</v>
      </c>
      <c r="I4976" s="77">
        <f t="shared" si="309"/>
        <v>54701</v>
      </c>
      <c r="J4976" s="77">
        <f t="shared" si="310"/>
        <v>1321247.9539999999</v>
      </c>
      <c r="K4976" s="77">
        <f t="shared" si="311"/>
        <v>0</v>
      </c>
    </row>
    <row r="4977" spans="1:11" s="77" customFormat="1">
      <c r="A4977" s="82">
        <v>2016</v>
      </c>
      <c r="B4977" s="82">
        <v>8042</v>
      </c>
      <c r="C4977" s="83" t="s">
        <v>503</v>
      </c>
      <c r="D4977" s="83" t="s">
        <v>504</v>
      </c>
      <c r="E4977" s="84">
        <v>22810</v>
      </c>
      <c r="F4977" s="85">
        <v>24.58</v>
      </c>
      <c r="G4977" s="84">
        <v>327</v>
      </c>
      <c r="H4977" s="86">
        <f t="shared" si="308"/>
        <v>1833390.2459999998</v>
      </c>
      <c r="I4977" s="77">
        <f t="shared" si="309"/>
        <v>22810</v>
      </c>
      <c r="J4977" s="77">
        <f t="shared" si="310"/>
        <v>560669.79999999993</v>
      </c>
      <c r="K4977" s="77">
        <f t="shared" si="311"/>
        <v>0</v>
      </c>
    </row>
    <row r="4978" spans="1:11" s="77" customFormat="1">
      <c r="A4978" s="82">
        <v>2016</v>
      </c>
      <c r="B4978" s="82">
        <v>8042</v>
      </c>
      <c r="C4978" s="83" t="s">
        <v>503</v>
      </c>
      <c r="D4978" s="83" t="s">
        <v>504</v>
      </c>
      <c r="E4978" s="84">
        <v>22734</v>
      </c>
      <c r="F4978" s="85">
        <v>24.704000000000001</v>
      </c>
      <c r="G4978" s="84">
        <v>298.8</v>
      </c>
      <c r="H4978" s="86">
        <f t="shared" si="308"/>
        <v>1678122.759168</v>
      </c>
      <c r="I4978" s="77">
        <f t="shared" si="309"/>
        <v>22734</v>
      </c>
      <c r="J4978" s="77">
        <f t="shared" si="310"/>
        <v>561620.73600000003</v>
      </c>
      <c r="K4978" s="77">
        <f t="shared" si="311"/>
        <v>0</v>
      </c>
    </row>
    <row r="4979" spans="1:11" s="77" customFormat="1">
      <c r="A4979" s="82">
        <v>2016</v>
      </c>
      <c r="B4979" s="82">
        <v>8042</v>
      </c>
      <c r="C4979" s="83" t="s">
        <v>503</v>
      </c>
      <c r="D4979" s="83" t="s">
        <v>504</v>
      </c>
      <c r="E4979" s="84">
        <v>11634</v>
      </c>
      <c r="F4979" s="85">
        <v>26.068000000000001</v>
      </c>
      <c r="G4979" s="84">
        <v>325.5</v>
      </c>
      <c r="H4979" s="86">
        <f t="shared" si="308"/>
        <v>987160.48956000013</v>
      </c>
      <c r="I4979" s="77">
        <f t="shared" si="309"/>
        <v>11634</v>
      </c>
      <c r="J4979" s="77">
        <f t="shared" si="310"/>
        <v>303275.11200000002</v>
      </c>
      <c r="K4979" s="77">
        <f t="shared" si="311"/>
        <v>0</v>
      </c>
    </row>
    <row r="4980" spans="1:11" s="77" customFormat="1">
      <c r="A4980" s="82">
        <v>2016</v>
      </c>
      <c r="B4980" s="82">
        <v>8042</v>
      </c>
      <c r="C4980" s="83" t="s">
        <v>503</v>
      </c>
      <c r="D4980" s="83" t="s">
        <v>504</v>
      </c>
      <c r="E4980" s="84">
        <v>44951</v>
      </c>
      <c r="F4980" s="85">
        <v>24.122</v>
      </c>
      <c r="G4980" s="84">
        <v>284.60000000000002</v>
      </c>
      <c r="H4980" s="86">
        <f t="shared" si="308"/>
        <v>3085940.6306119999</v>
      </c>
      <c r="I4980" s="77">
        <f t="shared" si="309"/>
        <v>44951</v>
      </c>
      <c r="J4980" s="77">
        <f t="shared" si="310"/>
        <v>1084308.0219999999</v>
      </c>
      <c r="K4980" s="77">
        <f t="shared" si="311"/>
        <v>0</v>
      </c>
    </row>
    <row r="4981" spans="1:11" s="77" customFormat="1">
      <c r="A4981" s="82">
        <v>2016</v>
      </c>
      <c r="B4981" s="82">
        <v>8042</v>
      </c>
      <c r="C4981" s="83" t="s">
        <v>503</v>
      </c>
      <c r="D4981" s="83" t="s">
        <v>504</v>
      </c>
      <c r="E4981" s="84">
        <v>48270</v>
      </c>
      <c r="F4981" s="85">
        <v>24.047999999999998</v>
      </c>
      <c r="G4981" s="84">
        <v>280.2</v>
      </c>
      <c r="H4981" s="86">
        <f t="shared" si="308"/>
        <v>3252553.0819200003</v>
      </c>
      <c r="I4981" s="77">
        <f t="shared" si="309"/>
        <v>48270</v>
      </c>
      <c r="J4981" s="77">
        <f t="shared" si="310"/>
        <v>1160796.96</v>
      </c>
      <c r="K4981" s="77">
        <f t="shared" si="311"/>
        <v>0</v>
      </c>
    </row>
    <row r="4982" spans="1:11" s="77" customFormat="1">
      <c r="A4982" s="82">
        <v>2016</v>
      </c>
      <c r="B4982" s="82">
        <v>8042</v>
      </c>
      <c r="C4982" s="83" t="s">
        <v>503</v>
      </c>
      <c r="D4982" s="83" t="s">
        <v>504</v>
      </c>
      <c r="E4982" s="84">
        <v>12350</v>
      </c>
      <c r="F4982" s="85">
        <v>25.204000000000001</v>
      </c>
      <c r="G4982" s="84">
        <v>446.2</v>
      </c>
      <c r="H4982" s="86">
        <f t="shared" si="308"/>
        <v>1388884.0628</v>
      </c>
      <c r="I4982" s="77">
        <f t="shared" si="309"/>
        <v>12350</v>
      </c>
      <c r="J4982" s="77">
        <f t="shared" si="310"/>
        <v>311269.40000000002</v>
      </c>
      <c r="K4982" s="77">
        <f t="shared" si="311"/>
        <v>0</v>
      </c>
    </row>
    <row r="4983" spans="1:11" s="77" customFormat="1">
      <c r="A4983" s="82">
        <v>2016</v>
      </c>
      <c r="B4983" s="82">
        <v>8042</v>
      </c>
      <c r="C4983" s="83" t="s">
        <v>503</v>
      </c>
      <c r="D4983" s="83" t="s">
        <v>504</v>
      </c>
      <c r="E4983" s="84">
        <v>47907</v>
      </c>
      <c r="F4983" s="85">
        <v>26.044</v>
      </c>
      <c r="G4983" s="84">
        <v>302.2</v>
      </c>
      <c r="H4983" s="86">
        <f t="shared" si="308"/>
        <v>3770518.9019759996</v>
      </c>
      <c r="I4983" s="77">
        <f t="shared" si="309"/>
        <v>47907</v>
      </c>
      <c r="J4983" s="77">
        <f t="shared" si="310"/>
        <v>1247689.9080000001</v>
      </c>
      <c r="K4983" s="77">
        <f t="shared" si="311"/>
        <v>0</v>
      </c>
    </row>
    <row r="4984" spans="1:11" s="77" customFormat="1">
      <c r="A4984" s="82">
        <v>2016</v>
      </c>
      <c r="B4984" s="82">
        <v>8066</v>
      </c>
      <c r="C4984" s="83" t="s">
        <v>513</v>
      </c>
      <c r="D4984" s="83" t="s">
        <v>504</v>
      </c>
      <c r="E4984" s="84">
        <v>190958</v>
      </c>
      <c r="F4984" s="85">
        <v>19.216000000000001</v>
      </c>
      <c r="G4984" s="84">
        <v>222.2</v>
      </c>
      <c r="H4984" s="86">
        <f t="shared" si="308"/>
        <v>8153515.5180160003</v>
      </c>
      <c r="I4984" s="77">
        <f t="shared" si="309"/>
        <v>190958</v>
      </c>
      <c r="J4984" s="77">
        <f t="shared" si="310"/>
        <v>3669448.9280000003</v>
      </c>
      <c r="K4984" s="77">
        <f t="shared" si="311"/>
        <v>0</v>
      </c>
    </row>
    <row r="4985" spans="1:11" s="77" customFormat="1">
      <c r="A4985" s="82">
        <v>2016</v>
      </c>
      <c r="B4985" s="82">
        <v>8066</v>
      </c>
      <c r="C4985" s="83" t="s">
        <v>513</v>
      </c>
      <c r="D4985" s="83" t="s">
        <v>504</v>
      </c>
      <c r="E4985" s="84">
        <v>333823</v>
      </c>
      <c r="F4985" s="85">
        <v>18.106000000000002</v>
      </c>
      <c r="G4985" s="84">
        <v>390.6</v>
      </c>
      <c r="H4985" s="86">
        <f t="shared" si="308"/>
        <v>23608642.223627999</v>
      </c>
      <c r="I4985" s="77">
        <f t="shared" si="309"/>
        <v>333823</v>
      </c>
      <c r="J4985" s="77">
        <f t="shared" si="310"/>
        <v>6044199.2380000008</v>
      </c>
      <c r="K4985" s="77">
        <f t="shared" si="311"/>
        <v>0</v>
      </c>
    </row>
    <row r="4986" spans="1:11" s="77" customFormat="1">
      <c r="A4986" s="82">
        <v>2016</v>
      </c>
      <c r="B4986" s="82">
        <v>8066</v>
      </c>
      <c r="C4986" s="83" t="s">
        <v>513</v>
      </c>
      <c r="D4986" s="83" t="s">
        <v>504</v>
      </c>
      <c r="E4986" s="84">
        <v>148410</v>
      </c>
      <c r="F4986" s="85">
        <v>18.106000000000002</v>
      </c>
      <c r="G4986" s="84">
        <v>390.6</v>
      </c>
      <c r="H4986" s="86">
        <f t="shared" si="308"/>
        <v>10495857.36276</v>
      </c>
      <c r="I4986" s="77">
        <f t="shared" si="309"/>
        <v>148410</v>
      </c>
      <c r="J4986" s="77">
        <f t="shared" si="310"/>
        <v>2687111.4600000004</v>
      </c>
      <c r="K4986" s="77">
        <f t="shared" si="311"/>
        <v>0</v>
      </c>
    </row>
    <row r="4987" spans="1:11" s="77" customFormat="1">
      <c r="A4987" s="82">
        <v>2016</v>
      </c>
      <c r="B4987" s="82">
        <v>8069</v>
      </c>
      <c r="C4987" s="83" t="s">
        <v>503</v>
      </c>
      <c r="D4987" s="83" t="s">
        <v>504</v>
      </c>
      <c r="E4987" s="84">
        <v>25190</v>
      </c>
      <c r="F4987" s="85">
        <v>23.884</v>
      </c>
      <c r="G4987" s="84">
        <v>173.7</v>
      </c>
      <c r="H4987" s="86">
        <f t="shared" si="308"/>
        <v>1045045.1365200001</v>
      </c>
      <c r="I4987" s="77">
        <f t="shared" si="309"/>
        <v>25190</v>
      </c>
      <c r="J4987" s="77">
        <f t="shared" si="310"/>
        <v>601637.96</v>
      </c>
      <c r="K4987" s="77">
        <f t="shared" si="311"/>
        <v>0</v>
      </c>
    </row>
    <row r="4988" spans="1:11" s="77" customFormat="1">
      <c r="A4988" s="82">
        <v>2016</v>
      </c>
      <c r="B4988" s="82">
        <v>8069</v>
      </c>
      <c r="C4988" s="83" t="s">
        <v>503</v>
      </c>
      <c r="D4988" s="83" t="s">
        <v>504</v>
      </c>
      <c r="E4988" s="84">
        <v>124268</v>
      </c>
      <c r="F4988" s="85">
        <v>21.411000000000001</v>
      </c>
      <c r="G4988" s="84">
        <v>203.4</v>
      </c>
      <c r="H4988" s="86">
        <f t="shared" si="308"/>
        <v>5411868.1690320009</v>
      </c>
      <c r="I4988" s="77">
        <f t="shared" si="309"/>
        <v>124268</v>
      </c>
      <c r="J4988" s="77">
        <f t="shared" si="310"/>
        <v>2660702.148</v>
      </c>
      <c r="K4988" s="77">
        <f t="shared" si="311"/>
        <v>0</v>
      </c>
    </row>
    <row r="4989" spans="1:11" s="77" customFormat="1">
      <c r="A4989" s="82">
        <v>2016</v>
      </c>
      <c r="B4989" s="82">
        <v>8069</v>
      </c>
      <c r="C4989" s="83" t="s">
        <v>503</v>
      </c>
      <c r="D4989" s="83" t="s">
        <v>504</v>
      </c>
      <c r="E4989" s="84">
        <v>31208</v>
      </c>
      <c r="F4989" s="85">
        <v>24.248000000000001</v>
      </c>
      <c r="G4989" s="84">
        <v>184.1</v>
      </c>
      <c r="H4989" s="86">
        <f t="shared" si="308"/>
        <v>1393142.8461440001</v>
      </c>
      <c r="I4989" s="77">
        <f t="shared" si="309"/>
        <v>31208</v>
      </c>
      <c r="J4989" s="77">
        <f t="shared" si="310"/>
        <v>756731.58400000003</v>
      </c>
      <c r="K4989" s="77">
        <f t="shared" si="311"/>
        <v>0</v>
      </c>
    </row>
    <row r="4990" spans="1:11" s="77" customFormat="1">
      <c r="A4990" s="82">
        <v>2016</v>
      </c>
      <c r="B4990" s="82">
        <v>8069</v>
      </c>
      <c r="C4990" s="83" t="s">
        <v>503</v>
      </c>
      <c r="D4990" s="83" t="s">
        <v>504</v>
      </c>
      <c r="E4990" s="84">
        <v>28122</v>
      </c>
      <c r="F4990" s="85">
        <v>23.962</v>
      </c>
      <c r="G4990" s="84">
        <v>181.6</v>
      </c>
      <c r="H4990" s="86">
        <f t="shared" si="308"/>
        <v>1223728.6050239997</v>
      </c>
      <c r="I4990" s="77">
        <f t="shared" si="309"/>
        <v>28122</v>
      </c>
      <c r="J4990" s="77">
        <f t="shared" si="310"/>
        <v>673859.36399999994</v>
      </c>
      <c r="K4990" s="77">
        <f t="shared" si="311"/>
        <v>0</v>
      </c>
    </row>
    <row r="4991" spans="1:11" s="77" customFormat="1">
      <c r="A4991" s="82">
        <v>2016</v>
      </c>
      <c r="B4991" s="82">
        <v>8069</v>
      </c>
      <c r="C4991" s="83" t="s">
        <v>503</v>
      </c>
      <c r="D4991" s="83" t="s">
        <v>504</v>
      </c>
      <c r="E4991" s="84">
        <v>720</v>
      </c>
      <c r="F4991" s="85">
        <v>23.128</v>
      </c>
      <c r="G4991" s="84">
        <v>188.3</v>
      </c>
      <c r="H4991" s="86">
        <f t="shared" si="308"/>
        <v>31356.01728</v>
      </c>
      <c r="I4991" s="77">
        <f t="shared" si="309"/>
        <v>720</v>
      </c>
      <c r="J4991" s="77">
        <f t="shared" si="310"/>
        <v>16652.16</v>
      </c>
      <c r="K4991" s="77">
        <f t="shared" si="311"/>
        <v>0</v>
      </c>
    </row>
    <row r="4992" spans="1:11" s="77" customFormat="1">
      <c r="A4992" s="82">
        <v>2016</v>
      </c>
      <c r="B4992" s="82">
        <v>8102</v>
      </c>
      <c r="C4992" s="83" t="s">
        <v>503</v>
      </c>
      <c r="D4992" s="83" t="s">
        <v>504</v>
      </c>
      <c r="E4992" s="84">
        <v>26306</v>
      </c>
      <c r="F4992" s="85">
        <v>24.617999999999999</v>
      </c>
      <c r="G4992" s="84" t="s">
        <v>514</v>
      </c>
      <c r="H4992" s="86" t="str">
        <f t="shared" si="308"/>
        <v/>
      </c>
      <c r="I4992" s="77" t="str">
        <f t="shared" si="309"/>
        <v/>
      </c>
      <c r="J4992" s="77" t="str">
        <f t="shared" si="310"/>
        <v/>
      </c>
      <c r="K4992" s="77">
        <f t="shared" si="311"/>
        <v>0</v>
      </c>
    </row>
    <row r="4993" spans="1:11" s="77" customFormat="1">
      <c r="A4993" s="82">
        <v>2016</v>
      </c>
      <c r="B4993" s="82">
        <v>8102</v>
      </c>
      <c r="C4993" s="83" t="s">
        <v>503</v>
      </c>
      <c r="D4993" s="83" t="s">
        <v>504</v>
      </c>
      <c r="E4993" s="84">
        <v>26306</v>
      </c>
      <c r="F4993" s="85">
        <v>24.617999999999999</v>
      </c>
      <c r="G4993" s="84" t="s">
        <v>514</v>
      </c>
      <c r="H4993" s="86" t="str">
        <f t="shared" si="308"/>
        <v/>
      </c>
      <c r="I4993" s="77" t="str">
        <f t="shared" si="309"/>
        <v/>
      </c>
      <c r="J4993" s="77" t="str">
        <f t="shared" si="310"/>
        <v/>
      </c>
      <c r="K4993" s="77">
        <f t="shared" si="311"/>
        <v>0</v>
      </c>
    </row>
    <row r="4994" spans="1:11" s="77" customFormat="1">
      <c r="A4994" s="82">
        <v>2016</v>
      </c>
      <c r="B4994" s="82">
        <v>8102</v>
      </c>
      <c r="C4994" s="83" t="s">
        <v>503</v>
      </c>
      <c r="D4994" s="83" t="s">
        <v>504</v>
      </c>
      <c r="E4994" s="84">
        <v>13394</v>
      </c>
      <c r="F4994" s="85">
        <v>25.725999999999999</v>
      </c>
      <c r="G4994" s="84" t="s">
        <v>514</v>
      </c>
      <c r="H4994" s="86" t="str">
        <f t="shared" si="308"/>
        <v/>
      </c>
      <c r="I4994" s="77" t="str">
        <f t="shared" si="309"/>
        <v/>
      </c>
      <c r="J4994" s="77" t="str">
        <f t="shared" si="310"/>
        <v/>
      </c>
      <c r="K4994" s="77">
        <f t="shared" si="311"/>
        <v>0</v>
      </c>
    </row>
    <row r="4995" spans="1:11" s="77" customFormat="1">
      <c r="A4995" s="82">
        <v>2016</v>
      </c>
      <c r="B4995" s="82">
        <v>8102</v>
      </c>
      <c r="C4995" s="83" t="s">
        <v>503</v>
      </c>
      <c r="D4995" s="83" t="s">
        <v>504</v>
      </c>
      <c r="E4995" s="84">
        <v>259172</v>
      </c>
      <c r="F4995" s="85">
        <v>25.198</v>
      </c>
      <c r="G4995" s="84" t="s">
        <v>514</v>
      </c>
      <c r="H4995" s="86" t="str">
        <f t="shared" si="308"/>
        <v/>
      </c>
      <c r="I4995" s="77" t="str">
        <f t="shared" si="309"/>
        <v/>
      </c>
      <c r="J4995" s="77" t="str">
        <f t="shared" si="310"/>
        <v/>
      </c>
      <c r="K4995" s="77">
        <f t="shared" si="311"/>
        <v>0</v>
      </c>
    </row>
    <row r="4996" spans="1:11" s="77" customFormat="1">
      <c r="A4996" s="82">
        <v>2016</v>
      </c>
      <c r="B4996" s="82">
        <v>8102</v>
      </c>
      <c r="C4996" s="83" t="s">
        <v>503</v>
      </c>
      <c r="D4996" s="83" t="s">
        <v>504</v>
      </c>
      <c r="E4996" s="84">
        <v>30271</v>
      </c>
      <c r="F4996" s="85">
        <v>26.186</v>
      </c>
      <c r="G4996" s="84" t="s">
        <v>514</v>
      </c>
      <c r="H4996" s="86" t="str">
        <f t="shared" si="308"/>
        <v/>
      </c>
      <c r="I4996" s="77" t="str">
        <f t="shared" si="309"/>
        <v/>
      </c>
      <c r="J4996" s="77" t="str">
        <f t="shared" si="310"/>
        <v/>
      </c>
      <c r="K4996" s="77">
        <f t="shared" si="311"/>
        <v>0</v>
      </c>
    </row>
    <row r="4997" spans="1:11" s="77" customFormat="1">
      <c r="A4997" s="82">
        <v>2016</v>
      </c>
      <c r="B4997" s="82">
        <v>8102</v>
      </c>
      <c r="C4997" s="83" t="s">
        <v>503</v>
      </c>
      <c r="D4997" s="83" t="s">
        <v>504</v>
      </c>
      <c r="E4997" s="84">
        <v>35660</v>
      </c>
      <c r="F4997" s="85">
        <v>25.39</v>
      </c>
      <c r="G4997" s="84" t="s">
        <v>514</v>
      </c>
      <c r="H4997" s="86" t="str">
        <f t="shared" si="308"/>
        <v/>
      </c>
      <c r="I4997" s="77" t="str">
        <f t="shared" si="309"/>
        <v/>
      </c>
      <c r="J4997" s="77" t="str">
        <f t="shared" si="310"/>
        <v/>
      </c>
      <c r="K4997" s="77">
        <f t="shared" si="311"/>
        <v>0</v>
      </c>
    </row>
    <row r="4998" spans="1:11" s="77" customFormat="1">
      <c r="A4998" s="82">
        <v>2016</v>
      </c>
      <c r="B4998" s="82">
        <v>8102</v>
      </c>
      <c r="C4998" s="83" t="s">
        <v>503</v>
      </c>
      <c r="D4998" s="83" t="s">
        <v>504</v>
      </c>
      <c r="E4998" s="84">
        <v>34467</v>
      </c>
      <c r="F4998" s="85">
        <v>25.376000000000001</v>
      </c>
      <c r="G4998" s="84" t="s">
        <v>514</v>
      </c>
      <c r="H4998" s="86" t="str">
        <f t="shared" si="308"/>
        <v/>
      </c>
      <c r="I4998" s="77" t="str">
        <f t="shared" si="309"/>
        <v/>
      </c>
      <c r="J4998" s="77" t="str">
        <f t="shared" si="310"/>
        <v/>
      </c>
      <c r="K4998" s="77">
        <f t="shared" si="311"/>
        <v>0</v>
      </c>
    </row>
    <row r="4999" spans="1:11" s="77" customFormat="1">
      <c r="A4999" s="82">
        <v>2016</v>
      </c>
      <c r="B4999" s="82">
        <v>8219</v>
      </c>
      <c r="C4999" s="83" t="s">
        <v>513</v>
      </c>
      <c r="D4999" s="83" t="s">
        <v>504</v>
      </c>
      <c r="E4999" s="84">
        <v>14046</v>
      </c>
      <c r="F4999" s="85">
        <v>18.184000000000001</v>
      </c>
      <c r="G4999" s="84">
        <v>140.9</v>
      </c>
      <c r="H4999" s="86">
        <f t="shared" ref="H4999:H5062" si="312">IF(I4999="","",G4999/100*F4999*E4999)</f>
        <v>359876.16177600005</v>
      </c>
      <c r="I4999" s="77">
        <f t="shared" ref="I4999:I5062" si="313">IF(OR(G4999=".",F4999=".",E4999="."),"",E4999)</f>
        <v>14046</v>
      </c>
      <c r="J4999" s="77">
        <f t="shared" ref="J4999:J5062" si="314">IF(I4999="","",F4999*I4999)</f>
        <v>255412.46400000001</v>
      </c>
      <c r="K4999" s="77">
        <f t="shared" ref="K4999:K5062" si="315">IF(C4999="LIG",1,0)</f>
        <v>0</v>
      </c>
    </row>
    <row r="5000" spans="1:11" s="77" customFormat="1">
      <c r="A5000" s="82">
        <v>2016</v>
      </c>
      <c r="B5000" s="82">
        <v>8219</v>
      </c>
      <c r="C5000" s="83" t="s">
        <v>513</v>
      </c>
      <c r="D5000" s="83" t="s">
        <v>504</v>
      </c>
      <c r="E5000" s="84">
        <v>41845</v>
      </c>
      <c r="F5000" s="85">
        <v>17.437000000000001</v>
      </c>
      <c r="G5000" s="84">
        <v>151.4</v>
      </c>
      <c r="H5000" s="86">
        <f t="shared" si="312"/>
        <v>1104692.0152100001</v>
      </c>
      <c r="I5000" s="77">
        <f t="shared" si="313"/>
        <v>41845</v>
      </c>
      <c r="J5000" s="77">
        <f t="shared" si="314"/>
        <v>729651.26500000001</v>
      </c>
      <c r="K5000" s="77">
        <f t="shared" si="315"/>
        <v>0</v>
      </c>
    </row>
    <row r="5001" spans="1:11" s="77" customFormat="1">
      <c r="A5001" s="82">
        <v>2016</v>
      </c>
      <c r="B5001" s="82">
        <v>8219</v>
      </c>
      <c r="C5001" s="83" t="s">
        <v>513</v>
      </c>
      <c r="D5001" s="83" t="s">
        <v>504</v>
      </c>
      <c r="E5001" s="84">
        <v>14030</v>
      </c>
      <c r="F5001" s="85">
        <v>17.981999999999999</v>
      </c>
      <c r="G5001" s="84">
        <v>140.69999999999999</v>
      </c>
      <c r="H5001" s="86">
        <f t="shared" si="312"/>
        <v>354968.45621999993</v>
      </c>
      <c r="I5001" s="77">
        <f t="shared" si="313"/>
        <v>14030</v>
      </c>
      <c r="J5001" s="77">
        <f t="shared" si="314"/>
        <v>252287.46</v>
      </c>
      <c r="K5001" s="77">
        <f t="shared" si="315"/>
        <v>0</v>
      </c>
    </row>
    <row r="5002" spans="1:11" s="77" customFormat="1">
      <c r="A5002" s="82">
        <v>2016</v>
      </c>
      <c r="B5002" s="82">
        <v>8222</v>
      </c>
      <c r="C5002" s="83" t="s">
        <v>512</v>
      </c>
      <c r="D5002" s="83" t="s">
        <v>504</v>
      </c>
      <c r="E5002" s="84">
        <v>165397</v>
      </c>
      <c r="F5002" s="85">
        <v>13.55</v>
      </c>
      <c r="G5002" s="84">
        <v>198</v>
      </c>
      <c r="H5002" s="86">
        <f t="shared" si="312"/>
        <v>4437436.1129999999</v>
      </c>
      <c r="I5002" s="77">
        <f t="shared" si="313"/>
        <v>165397</v>
      </c>
      <c r="J5002" s="77">
        <f t="shared" si="314"/>
        <v>2241129.35</v>
      </c>
      <c r="K5002" s="77">
        <f t="shared" si="315"/>
        <v>1</v>
      </c>
    </row>
    <row r="5003" spans="1:11" s="77" customFormat="1">
      <c r="A5003" s="82">
        <v>2016</v>
      </c>
      <c r="B5003" s="82">
        <v>8223</v>
      </c>
      <c r="C5003" s="83" t="s">
        <v>513</v>
      </c>
      <c r="D5003" s="83" t="s">
        <v>504</v>
      </c>
      <c r="E5003" s="84">
        <v>120157</v>
      </c>
      <c r="F5003" s="85">
        <v>17.77</v>
      </c>
      <c r="G5003" s="84">
        <v>229.8</v>
      </c>
      <c r="H5003" s="86">
        <f t="shared" si="312"/>
        <v>4906666.3672199994</v>
      </c>
      <c r="I5003" s="77">
        <f t="shared" si="313"/>
        <v>120157</v>
      </c>
      <c r="J5003" s="77">
        <f t="shared" si="314"/>
        <v>2135189.89</v>
      </c>
      <c r="K5003" s="77">
        <f t="shared" si="315"/>
        <v>0</v>
      </c>
    </row>
    <row r="5004" spans="1:11" s="77" customFormat="1">
      <c r="A5004" s="82">
        <v>2016</v>
      </c>
      <c r="B5004" s="82">
        <v>8223</v>
      </c>
      <c r="C5004" s="83" t="s">
        <v>513</v>
      </c>
      <c r="D5004" s="83" t="s">
        <v>504</v>
      </c>
      <c r="E5004" s="84">
        <v>218188</v>
      </c>
      <c r="F5004" s="85">
        <v>18.55</v>
      </c>
      <c r="G5004" s="84">
        <v>177.3</v>
      </c>
      <c r="H5004" s="86">
        <f t="shared" si="312"/>
        <v>7176017.8602</v>
      </c>
      <c r="I5004" s="77">
        <f t="shared" si="313"/>
        <v>218188</v>
      </c>
      <c r="J5004" s="77">
        <f t="shared" si="314"/>
        <v>4047387.4000000004</v>
      </c>
      <c r="K5004" s="77">
        <f t="shared" si="315"/>
        <v>0</v>
      </c>
    </row>
    <row r="5005" spans="1:11" s="77" customFormat="1">
      <c r="A5005" s="82">
        <v>2016</v>
      </c>
      <c r="B5005" s="82">
        <v>8223</v>
      </c>
      <c r="C5005" s="83" t="s">
        <v>513</v>
      </c>
      <c r="D5005" s="83" t="s">
        <v>504</v>
      </c>
      <c r="E5005" s="84">
        <v>120626</v>
      </c>
      <c r="F5005" s="85">
        <v>17.670000000000002</v>
      </c>
      <c r="G5005" s="84">
        <v>195.7</v>
      </c>
      <c r="H5005" s="86">
        <f t="shared" si="312"/>
        <v>4171269.9989400003</v>
      </c>
      <c r="I5005" s="77">
        <f t="shared" si="313"/>
        <v>120626</v>
      </c>
      <c r="J5005" s="77">
        <f t="shared" si="314"/>
        <v>2131461.4200000004</v>
      </c>
      <c r="K5005" s="77">
        <f t="shared" si="315"/>
        <v>0</v>
      </c>
    </row>
    <row r="5006" spans="1:11" s="77" customFormat="1">
      <c r="A5006" s="82">
        <v>2016</v>
      </c>
      <c r="B5006" s="82">
        <v>8226</v>
      </c>
      <c r="C5006" s="83" t="s">
        <v>503</v>
      </c>
      <c r="D5006" s="83" t="s">
        <v>504</v>
      </c>
      <c r="E5006" s="84">
        <v>62687</v>
      </c>
      <c r="F5006" s="85">
        <v>26.16</v>
      </c>
      <c r="G5006" s="84" t="s">
        <v>514</v>
      </c>
      <c r="H5006" s="86" t="str">
        <f t="shared" si="312"/>
        <v/>
      </c>
      <c r="I5006" s="77" t="str">
        <f t="shared" si="313"/>
        <v/>
      </c>
      <c r="J5006" s="77" t="str">
        <f t="shared" si="314"/>
        <v/>
      </c>
      <c r="K5006" s="77">
        <f t="shared" si="315"/>
        <v>0</v>
      </c>
    </row>
    <row r="5007" spans="1:11" s="77" customFormat="1">
      <c r="A5007" s="82">
        <v>2016</v>
      </c>
      <c r="B5007" s="82">
        <v>8226</v>
      </c>
      <c r="C5007" s="83" t="s">
        <v>503</v>
      </c>
      <c r="D5007" s="83" t="s">
        <v>504</v>
      </c>
      <c r="E5007" s="84">
        <v>4801</v>
      </c>
      <c r="F5007" s="85">
        <v>25.16</v>
      </c>
      <c r="G5007" s="84" t="s">
        <v>514</v>
      </c>
      <c r="H5007" s="86" t="str">
        <f t="shared" si="312"/>
        <v/>
      </c>
      <c r="I5007" s="77" t="str">
        <f t="shared" si="313"/>
        <v/>
      </c>
      <c r="J5007" s="77" t="str">
        <f t="shared" si="314"/>
        <v/>
      </c>
      <c r="K5007" s="77">
        <f t="shared" si="315"/>
        <v>0</v>
      </c>
    </row>
    <row r="5008" spans="1:11" s="77" customFormat="1">
      <c r="A5008" s="82">
        <v>2016</v>
      </c>
      <c r="B5008" s="82">
        <v>8809</v>
      </c>
      <c r="C5008" s="83" t="s">
        <v>503</v>
      </c>
      <c r="D5008" s="83" t="s">
        <v>504</v>
      </c>
      <c r="E5008" s="84">
        <v>14964</v>
      </c>
      <c r="F5008" s="85">
        <v>19.13</v>
      </c>
      <c r="G5008" s="84">
        <v>208.5</v>
      </c>
      <c r="H5008" s="86">
        <f t="shared" si="312"/>
        <v>596854.85219999996</v>
      </c>
      <c r="I5008" s="77">
        <f t="shared" si="313"/>
        <v>14964</v>
      </c>
      <c r="J5008" s="77">
        <f t="shared" si="314"/>
        <v>286261.32</v>
      </c>
      <c r="K5008" s="77">
        <f t="shared" si="315"/>
        <v>0</v>
      </c>
    </row>
    <row r="5009" spans="1:11" s="77" customFormat="1">
      <c r="A5009" s="82">
        <v>2016</v>
      </c>
      <c r="B5009" s="82">
        <v>8816</v>
      </c>
      <c r="C5009" s="83" t="s">
        <v>503</v>
      </c>
      <c r="D5009" s="83" t="s">
        <v>504</v>
      </c>
      <c r="E5009" s="84">
        <v>24392</v>
      </c>
      <c r="F5009" s="85">
        <v>23.562000000000001</v>
      </c>
      <c r="G5009" s="84">
        <v>262.60000000000002</v>
      </c>
      <c r="H5009" s="86">
        <f t="shared" si="312"/>
        <v>1509226.0223040001</v>
      </c>
      <c r="I5009" s="77">
        <f t="shared" si="313"/>
        <v>24392</v>
      </c>
      <c r="J5009" s="77">
        <f t="shared" si="314"/>
        <v>574724.304</v>
      </c>
      <c r="K5009" s="77">
        <f t="shared" si="315"/>
        <v>0</v>
      </c>
    </row>
    <row r="5010" spans="1:11" s="77" customFormat="1">
      <c r="A5010" s="82">
        <v>2016</v>
      </c>
      <c r="B5010" s="82">
        <v>8816</v>
      </c>
      <c r="C5010" s="83" t="s">
        <v>503</v>
      </c>
      <c r="D5010" s="83" t="s">
        <v>504</v>
      </c>
      <c r="E5010" s="84">
        <v>75032</v>
      </c>
      <c r="F5010" s="85">
        <v>22.498000000000001</v>
      </c>
      <c r="G5010" s="84">
        <v>238.4</v>
      </c>
      <c r="H5010" s="86">
        <f t="shared" si="312"/>
        <v>4024358.7274239999</v>
      </c>
      <c r="I5010" s="77">
        <f t="shared" si="313"/>
        <v>75032</v>
      </c>
      <c r="J5010" s="77">
        <f t="shared" si="314"/>
        <v>1688069.936</v>
      </c>
      <c r="K5010" s="77">
        <f t="shared" si="315"/>
        <v>0</v>
      </c>
    </row>
    <row r="5011" spans="1:11" s="77" customFormat="1">
      <c r="A5011" s="82">
        <v>2016</v>
      </c>
      <c r="B5011" s="82">
        <v>8827</v>
      </c>
      <c r="C5011" s="83" t="s">
        <v>503</v>
      </c>
      <c r="D5011" s="83" t="s">
        <v>504</v>
      </c>
      <c r="E5011" s="84">
        <v>18068</v>
      </c>
      <c r="F5011" s="85">
        <v>22.544</v>
      </c>
      <c r="G5011" s="84">
        <v>265.8</v>
      </c>
      <c r="H5011" s="86">
        <f t="shared" si="312"/>
        <v>1082669.828736</v>
      </c>
      <c r="I5011" s="77">
        <f t="shared" si="313"/>
        <v>18068</v>
      </c>
      <c r="J5011" s="77">
        <f t="shared" si="314"/>
        <v>407324.99200000003</v>
      </c>
      <c r="K5011" s="77">
        <f t="shared" si="315"/>
        <v>0</v>
      </c>
    </row>
    <row r="5012" spans="1:11" s="77" customFormat="1">
      <c r="A5012" s="82">
        <v>2016</v>
      </c>
      <c r="B5012" s="82">
        <v>8827</v>
      </c>
      <c r="C5012" s="83" t="s">
        <v>503</v>
      </c>
      <c r="D5012" s="83" t="s">
        <v>504</v>
      </c>
      <c r="E5012" s="84">
        <v>19812</v>
      </c>
      <c r="F5012" s="85">
        <v>22.422000000000001</v>
      </c>
      <c r="G5012" s="84">
        <v>252.9</v>
      </c>
      <c r="H5012" s="86">
        <f t="shared" si="312"/>
        <v>1123444.1752560001</v>
      </c>
      <c r="I5012" s="77">
        <f t="shared" si="313"/>
        <v>19812</v>
      </c>
      <c r="J5012" s="77">
        <f t="shared" si="314"/>
        <v>444224.66399999999</v>
      </c>
      <c r="K5012" s="77">
        <f t="shared" si="315"/>
        <v>0</v>
      </c>
    </row>
    <row r="5013" spans="1:11" s="77" customFormat="1">
      <c r="A5013" s="82">
        <v>2016</v>
      </c>
      <c r="B5013" s="82">
        <v>8827</v>
      </c>
      <c r="C5013" s="83" t="s">
        <v>503</v>
      </c>
      <c r="D5013" s="83" t="s">
        <v>504</v>
      </c>
      <c r="E5013" s="84">
        <v>5771</v>
      </c>
      <c r="F5013" s="85">
        <v>23.506</v>
      </c>
      <c r="G5013" s="84">
        <v>258.39999999999998</v>
      </c>
      <c r="H5013" s="86">
        <f t="shared" si="312"/>
        <v>350527.67758399993</v>
      </c>
      <c r="I5013" s="77">
        <f t="shared" si="313"/>
        <v>5771</v>
      </c>
      <c r="J5013" s="77">
        <f t="shared" si="314"/>
        <v>135653.12599999999</v>
      </c>
      <c r="K5013" s="77">
        <f t="shared" si="315"/>
        <v>0</v>
      </c>
    </row>
    <row r="5014" spans="1:11" s="77" customFormat="1">
      <c r="A5014" s="82">
        <v>2016</v>
      </c>
      <c r="B5014" s="82">
        <v>8827</v>
      </c>
      <c r="C5014" s="83" t="s">
        <v>503</v>
      </c>
      <c r="D5014" s="83" t="s">
        <v>504</v>
      </c>
      <c r="E5014" s="84">
        <v>25292</v>
      </c>
      <c r="F5014" s="85">
        <v>23.152000000000001</v>
      </c>
      <c r="G5014" s="84">
        <v>328.2</v>
      </c>
      <c r="H5014" s="86">
        <f t="shared" si="312"/>
        <v>1921809.180288</v>
      </c>
      <c r="I5014" s="77">
        <f t="shared" si="313"/>
        <v>25292</v>
      </c>
      <c r="J5014" s="77">
        <f t="shared" si="314"/>
        <v>585560.38400000008</v>
      </c>
      <c r="K5014" s="77">
        <f t="shared" si="315"/>
        <v>0</v>
      </c>
    </row>
    <row r="5015" spans="1:11" s="77" customFormat="1">
      <c r="A5015" s="82">
        <v>2016</v>
      </c>
      <c r="B5015" s="82">
        <v>8827</v>
      </c>
      <c r="C5015" s="83" t="s">
        <v>503</v>
      </c>
      <c r="D5015" s="83" t="s">
        <v>504</v>
      </c>
      <c r="E5015" s="84">
        <v>15911</v>
      </c>
      <c r="F5015" s="85">
        <v>23.713999999999999</v>
      </c>
      <c r="G5015" s="84">
        <v>272.39999999999998</v>
      </c>
      <c r="H5015" s="86">
        <f t="shared" si="312"/>
        <v>1027801.8486959997</v>
      </c>
      <c r="I5015" s="77">
        <f t="shared" si="313"/>
        <v>15911</v>
      </c>
      <c r="J5015" s="77">
        <f t="shared" si="314"/>
        <v>377313.45399999997</v>
      </c>
      <c r="K5015" s="77">
        <f t="shared" si="315"/>
        <v>0</v>
      </c>
    </row>
    <row r="5016" spans="1:11" s="77" customFormat="1">
      <c r="A5016" s="82">
        <v>2016</v>
      </c>
      <c r="B5016" s="82">
        <v>8827</v>
      </c>
      <c r="C5016" s="83" t="s">
        <v>503</v>
      </c>
      <c r="D5016" s="83" t="s">
        <v>504</v>
      </c>
      <c r="E5016" s="84">
        <v>37893</v>
      </c>
      <c r="F5016" s="85">
        <v>22.398</v>
      </c>
      <c r="G5016" s="84">
        <v>246.7</v>
      </c>
      <c r="H5016" s="86">
        <f t="shared" si="312"/>
        <v>2093810.5303380003</v>
      </c>
      <c r="I5016" s="77">
        <f t="shared" si="313"/>
        <v>37893</v>
      </c>
      <c r="J5016" s="77">
        <f t="shared" si="314"/>
        <v>848727.41399999999</v>
      </c>
      <c r="K5016" s="77">
        <f t="shared" si="315"/>
        <v>0</v>
      </c>
    </row>
    <row r="5017" spans="1:11" s="77" customFormat="1">
      <c r="A5017" s="82">
        <v>2016</v>
      </c>
      <c r="B5017" s="82">
        <v>8827</v>
      </c>
      <c r="C5017" s="83" t="s">
        <v>503</v>
      </c>
      <c r="D5017" s="83" t="s">
        <v>504</v>
      </c>
      <c r="E5017" s="84">
        <v>2020</v>
      </c>
      <c r="F5017" s="85">
        <v>22.234000000000002</v>
      </c>
      <c r="G5017" s="84">
        <v>266.3</v>
      </c>
      <c r="H5017" s="86">
        <f t="shared" si="312"/>
        <v>119602.46684000001</v>
      </c>
      <c r="I5017" s="77">
        <f t="shared" si="313"/>
        <v>2020</v>
      </c>
      <c r="J5017" s="77">
        <f t="shared" si="314"/>
        <v>44912.68</v>
      </c>
      <c r="K5017" s="77">
        <f t="shared" si="315"/>
        <v>0</v>
      </c>
    </row>
    <row r="5018" spans="1:11" s="77" customFormat="1">
      <c r="A5018" s="82">
        <v>2016</v>
      </c>
      <c r="B5018" s="82">
        <v>8827</v>
      </c>
      <c r="C5018" s="83" t="s">
        <v>503</v>
      </c>
      <c r="D5018" s="83" t="s">
        <v>504</v>
      </c>
      <c r="E5018" s="84">
        <v>38965</v>
      </c>
      <c r="F5018" s="85">
        <v>24.064</v>
      </c>
      <c r="G5018" s="84">
        <v>325.5</v>
      </c>
      <c r="H5018" s="86">
        <f t="shared" si="312"/>
        <v>3052062.9887999995</v>
      </c>
      <c r="I5018" s="77">
        <f t="shared" si="313"/>
        <v>38965</v>
      </c>
      <c r="J5018" s="77">
        <f t="shared" si="314"/>
        <v>937653.76000000001</v>
      </c>
      <c r="K5018" s="77">
        <f t="shared" si="315"/>
        <v>0</v>
      </c>
    </row>
    <row r="5019" spans="1:11" s="77" customFormat="1">
      <c r="A5019" s="82">
        <v>2016</v>
      </c>
      <c r="B5019" s="82">
        <v>8835</v>
      </c>
      <c r="C5019" s="83" t="s">
        <v>513</v>
      </c>
      <c r="D5019" s="83" t="s">
        <v>504</v>
      </c>
      <c r="E5019" s="84">
        <v>198931</v>
      </c>
      <c r="F5019" s="85">
        <v>17.558</v>
      </c>
      <c r="G5019" s="84">
        <v>179.4</v>
      </c>
      <c r="H5019" s="86">
        <f t="shared" si="312"/>
        <v>6266137.9134120001</v>
      </c>
      <c r="I5019" s="77">
        <f t="shared" si="313"/>
        <v>198931</v>
      </c>
      <c r="J5019" s="77">
        <f t="shared" si="314"/>
        <v>3492830.4980000001</v>
      </c>
      <c r="K5019" s="77">
        <f t="shared" si="315"/>
        <v>0</v>
      </c>
    </row>
    <row r="5020" spans="1:11" s="77" customFormat="1">
      <c r="A5020" s="82">
        <v>2016</v>
      </c>
      <c r="B5020" s="82">
        <v>8837</v>
      </c>
      <c r="C5020" s="83" t="s">
        <v>513</v>
      </c>
      <c r="D5020" s="83" t="s">
        <v>504</v>
      </c>
      <c r="E5020" s="84">
        <v>79775</v>
      </c>
      <c r="F5020" s="85">
        <v>17.774000000000001</v>
      </c>
      <c r="G5020" s="84">
        <v>203.6</v>
      </c>
      <c r="H5020" s="86">
        <f t="shared" si="312"/>
        <v>2886886.8506000005</v>
      </c>
      <c r="I5020" s="77">
        <f t="shared" si="313"/>
        <v>79775</v>
      </c>
      <c r="J5020" s="77">
        <f t="shared" si="314"/>
        <v>1417920.85</v>
      </c>
      <c r="K5020" s="77">
        <f t="shared" si="315"/>
        <v>0</v>
      </c>
    </row>
    <row r="5021" spans="1:11" s="77" customFormat="1">
      <c r="A5021" s="82">
        <v>2016</v>
      </c>
      <c r="B5021" s="82">
        <v>8837</v>
      </c>
      <c r="C5021" s="83" t="s">
        <v>503</v>
      </c>
      <c r="D5021" s="83" t="s">
        <v>504</v>
      </c>
      <c r="E5021" s="84">
        <v>226746</v>
      </c>
      <c r="F5021" s="85">
        <v>25.196000000000002</v>
      </c>
      <c r="G5021" s="84">
        <v>250.9</v>
      </c>
      <c r="H5021" s="86">
        <f t="shared" si="312"/>
        <v>14334148.369943999</v>
      </c>
      <c r="I5021" s="77">
        <f t="shared" si="313"/>
        <v>226746</v>
      </c>
      <c r="J5021" s="77">
        <f t="shared" si="314"/>
        <v>5713092.216</v>
      </c>
      <c r="K5021" s="77">
        <f t="shared" si="315"/>
        <v>0</v>
      </c>
    </row>
    <row r="5022" spans="1:11" s="77" customFormat="1">
      <c r="A5022" s="82">
        <v>2016</v>
      </c>
      <c r="B5022" s="82">
        <v>8837</v>
      </c>
      <c r="C5022" s="83" t="s">
        <v>513</v>
      </c>
      <c r="D5022" s="83" t="s">
        <v>504</v>
      </c>
      <c r="E5022" s="84">
        <v>16079</v>
      </c>
      <c r="F5022" s="85">
        <v>17.286000000000001</v>
      </c>
      <c r="G5022" s="84">
        <v>187.6</v>
      </c>
      <c r="H5022" s="86">
        <f t="shared" si="312"/>
        <v>521418.43034399999</v>
      </c>
      <c r="I5022" s="77">
        <f t="shared" si="313"/>
        <v>16079</v>
      </c>
      <c r="J5022" s="77">
        <f t="shared" si="314"/>
        <v>277941.59400000004</v>
      </c>
      <c r="K5022" s="77">
        <f t="shared" si="315"/>
        <v>0</v>
      </c>
    </row>
    <row r="5023" spans="1:11" s="77" customFormat="1">
      <c r="A5023" s="82">
        <v>2016</v>
      </c>
      <c r="B5023" s="82">
        <v>8841</v>
      </c>
      <c r="C5023" s="83" t="s">
        <v>513</v>
      </c>
      <c r="D5023" s="83" t="s">
        <v>504</v>
      </c>
      <c r="E5023" s="84">
        <v>14892</v>
      </c>
      <c r="F5023" s="85">
        <v>19.079999999999998</v>
      </c>
      <c r="G5023" s="84">
        <v>212</v>
      </c>
      <c r="H5023" s="86">
        <f t="shared" si="312"/>
        <v>602375.44319999998</v>
      </c>
      <c r="I5023" s="77">
        <f t="shared" si="313"/>
        <v>14892</v>
      </c>
      <c r="J5023" s="77">
        <f t="shared" si="314"/>
        <v>284139.36</v>
      </c>
      <c r="K5023" s="77">
        <f t="shared" si="315"/>
        <v>0</v>
      </c>
    </row>
    <row r="5024" spans="1:11" s="77" customFormat="1">
      <c r="A5024" s="82">
        <v>2016</v>
      </c>
      <c r="B5024" s="82">
        <v>8841</v>
      </c>
      <c r="C5024" s="83" t="s">
        <v>513</v>
      </c>
      <c r="D5024" s="83" t="s">
        <v>504</v>
      </c>
      <c r="E5024" s="84">
        <v>87910</v>
      </c>
      <c r="F5024" s="85">
        <v>18.907</v>
      </c>
      <c r="G5024" s="84">
        <v>197.6</v>
      </c>
      <c r="H5024" s="86">
        <f t="shared" si="312"/>
        <v>3284337.9951199996</v>
      </c>
      <c r="I5024" s="77">
        <f t="shared" si="313"/>
        <v>87910</v>
      </c>
      <c r="J5024" s="77">
        <f t="shared" si="314"/>
        <v>1662114.37</v>
      </c>
      <c r="K5024" s="77">
        <f t="shared" si="315"/>
        <v>0</v>
      </c>
    </row>
    <row r="5025" spans="1:11" s="77" customFormat="1">
      <c r="A5025" s="82">
        <v>2016</v>
      </c>
      <c r="B5025" s="82">
        <v>8841</v>
      </c>
      <c r="C5025" s="83" t="s">
        <v>513</v>
      </c>
      <c r="D5025" s="83" t="s">
        <v>504</v>
      </c>
      <c r="E5025" s="84">
        <v>235985</v>
      </c>
      <c r="F5025" s="85">
        <v>18.863</v>
      </c>
      <c r="G5025" s="84">
        <v>200.3</v>
      </c>
      <c r="H5025" s="86">
        <f t="shared" si="312"/>
        <v>8916124.2651650012</v>
      </c>
      <c r="I5025" s="77">
        <f t="shared" si="313"/>
        <v>235985</v>
      </c>
      <c r="J5025" s="77">
        <f t="shared" si="314"/>
        <v>4451385.0549999997</v>
      </c>
      <c r="K5025" s="77">
        <f t="shared" si="315"/>
        <v>0</v>
      </c>
    </row>
    <row r="5026" spans="1:11" s="77" customFormat="1">
      <c r="A5026" s="82">
        <v>2016</v>
      </c>
      <c r="B5026" s="82">
        <v>8841</v>
      </c>
      <c r="C5026" s="83" t="s">
        <v>513</v>
      </c>
      <c r="D5026" s="83" t="s">
        <v>504</v>
      </c>
      <c r="E5026" s="84">
        <v>59293</v>
      </c>
      <c r="F5026" s="85">
        <v>18.757000000000001</v>
      </c>
      <c r="G5026" s="84">
        <v>193.2</v>
      </c>
      <c r="H5026" s="86">
        <f t="shared" si="312"/>
        <v>2148690.8035319997</v>
      </c>
      <c r="I5026" s="77">
        <f t="shared" si="313"/>
        <v>59293</v>
      </c>
      <c r="J5026" s="77">
        <f t="shared" si="314"/>
        <v>1112158.801</v>
      </c>
      <c r="K5026" s="77">
        <f t="shared" si="315"/>
        <v>0</v>
      </c>
    </row>
    <row r="5027" spans="1:11" s="77" customFormat="1">
      <c r="A5027" s="82">
        <v>2016</v>
      </c>
      <c r="B5027" s="82">
        <v>8841</v>
      </c>
      <c r="C5027" s="83" t="s">
        <v>513</v>
      </c>
      <c r="D5027" s="83" t="s">
        <v>504</v>
      </c>
      <c r="E5027" s="84">
        <v>229403</v>
      </c>
      <c r="F5027" s="85">
        <v>18.992999999999999</v>
      </c>
      <c r="G5027" s="84">
        <v>201.1</v>
      </c>
      <c r="H5027" s="86">
        <f t="shared" si="312"/>
        <v>8762029.9209690001</v>
      </c>
      <c r="I5027" s="77">
        <f t="shared" si="313"/>
        <v>229403</v>
      </c>
      <c r="J5027" s="77">
        <f t="shared" si="314"/>
        <v>4357051.1789999995</v>
      </c>
      <c r="K5027" s="77">
        <f t="shared" si="315"/>
        <v>0</v>
      </c>
    </row>
    <row r="5028" spans="1:11" s="77" customFormat="1">
      <c r="A5028" s="82">
        <v>2016</v>
      </c>
      <c r="B5028" s="82">
        <v>8845</v>
      </c>
      <c r="C5028" s="83" t="s">
        <v>503</v>
      </c>
      <c r="D5028" s="83" t="s">
        <v>504</v>
      </c>
      <c r="E5028" s="84">
        <v>5374</v>
      </c>
      <c r="F5028" s="85">
        <v>22.936</v>
      </c>
      <c r="G5028" s="84" t="s">
        <v>514</v>
      </c>
      <c r="H5028" s="86" t="str">
        <f t="shared" si="312"/>
        <v/>
      </c>
      <c r="I5028" s="77" t="str">
        <f t="shared" si="313"/>
        <v/>
      </c>
      <c r="J5028" s="77" t="str">
        <f t="shared" si="314"/>
        <v/>
      </c>
      <c r="K5028" s="77">
        <f t="shared" si="315"/>
        <v>0</v>
      </c>
    </row>
    <row r="5029" spans="1:11" s="77" customFormat="1">
      <c r="A5029" s="82">
        <v>2016</v>
      </c>
      <c r="B5029" s="82">
        <v>8845</v>
      </c>
      <c r="C5029" s="83" t="s">
        <v>515</v>
      </c>
      <c r="D5029" s="83" t="s">
        <v>504</v>
      </c>
      <c r="E5029" s="84">
        <v>5188</v>
      </c>
      <c r="F5029" s="85">
        <v>16.398</v>
      </c>
      <c r="G5029" s="84" t="s">
        <v>514</v>
      </c>
      <c r="H5029" s="86" t="str">
        <f t="shared" si="312"/>
        <v/>
      </c>
      <c r="I5029" s="77" t="str">
        <f t="shared" si="313"/>
        <v/>
      </c>
      <c r="J5029" s="77" t="str">
        <f t="shared" si="314"/>
        <v/>
      </c>
      <c r="K5029" s="77">
        <f t="shared" si="315"/>
        <v>0</v>
      </c>
    </row>
    <row r="5030" spans="1:11" s="77" customFormat="1">
      <c r="A5030" s="82">
        <v>2016</v>
      </c>
      <c r="B5030" s="82">
        <v>8845</v>
      </c>
      <c r="C5030" s="83" t="s">
        <v>503</v>
      </c>
      <c r="D5030" s="83" t="s">
        <v>504</v>
      </c>
      <c r="E5030" s="84">
        <v>10001</v>
      </c>
      <c r="F5030" s="85">
        <v>25.686</v>
      </c>
      <c r="G5030" s="84" t="s">
        <v>514</v>
      </c>
      <c r="H5030" s="86" t="str">
        <f t="shared" si="312"/>
        <v/>
      </c>
      <c r="I5030" s="77" t="str">
        <f t="shared" si="313"/>
        <v/>
      </c>
      <c r="J5030" s="77" t="str">
        <f t="shared" si="314"/>
        <v/>
      </c>
      <c r="K5030" s="77">
        <f t="shared" si="315"/>
        <v>0</v>
      </c>
    </row>
    <row r="5031" spans="1:11" s="77" customFormat="1">
      <c r="A5031" s="82">
        <v>2016</v>
      </c>
      <c r="B5031" s="82">
        <v>8845</v>
      </c>
      <c r="C5031" s="83" t="s">
        <v>503</v>
      </c>
      <c r="D5031" s="83" t="s">
        <v>504</v>
      </c>
      <c r="E5031" s="84">
        <v>58662</v>
      </c>
      <c r="F5031" s="85">
        <v>22.616</v>
      </c>
      <c r="G5031" s="84" t="s">
        <v>514</v>
      </c>
      <c r="H5031" s="86" t="str">
        <f t="shared" si="312"/>
        <v/>
      </c>
      <c r="I5031" s="77" t="str">
        <f t="shared" si="313"/>
        <v/>
      </c>
      <c r="J5031" s="77" t="str">
        <f t="shared" si="314"/>
        <v/>
      </c>
      <c r="K5031" s="77">
        <f t="shared" si="315"/>
        <v>0</v>
      </c>
    </row>
    <row r="5032" spans="1:11" s="77" customFormat="1">
      <c r="A5032" s="82">
        <v>2016</v>
      </c>
      <c r="B5032" s="82">
        <v>8845</v>
      </c>
      <c r="C5032" s="83" t="s">
        <v>503</v>
      </c>
      <c r="D5032" s="83" t="s">
        <v>504</v>
      </c>
      <c r="E5032" s="84">
        <v>106516</v>
      </c>
      <c r="F5032" s="85">
        <v>26.082000000000001</v>
      </c>
      <c r="G5032" s="84" t="s">
        <v>514</v>
      </c>
      <c r="H5032" s="86" t="str">
        <f t="shared" si="312"/>
        <v/>
      </c>
      <c r="I5032" s="77" t="str">
        <f t="shared" si="313"/>
        <v/>
      </c>
      <c r="J5032" s="77" t="str">
        <f t="shared" si="314"/>
        <v/>
      </c>
      <c r="K5032" s="77">
        <f t="shared" si="315"/>
        <v>0</v>
      </c>
    </row>
    <row r="5033" spans="1:11" s="77" customFormat="1">
      <c r="A5033" s="82">
        <v>2016</v>
      </c>
      <c r="B5033" s="82">
        <v>8845</v>
      </c>
      <c r="C5033" s="83" t="s">
        <v>503</v>
      </c>
      <c r="D5033" s="83" t="s">
        <v>504</v>
      </c>
      <c r="E5033" s="84">
        <v>89961</v>
      </c>
      <c r="F5033" s="85">
        <v>25.812000000000001</v>
      </c>
      <c r="G5033" s="84" t="s">
        <v>514</v>
      </c>
      <c r="H5033" s="86" t="str">
        <f t="shared" si="312"/>
        <v/>
      </c>
      <c r="I5033" s="77" t="str">
        <f t="shared" si="313"/>
        <v/>
      </c>
      <c r="J5033" s="77" t="str">
        <f t="shared" si="314"/>
        <v/>
      </c>
      <c r="K5033" s="77">
        <f t="shared" si="315"/>
        <v>0</v>
      </c>
    </row>
    <row r="5034" spans="1:11" s="77" customFormat="1">
      <c r="A5034" s="82">
        <v>2016</v>
      </c>
      <c r="B5034" s="82">
        <v>8845</v>
      </c>
      <c r="C5034" s="83" t="s">
        <v>503</v>
      </c>
      <c r="D5034" s="83" t="s">
        <v>504</v>
      </c>
      <c r="E5034" s="84">
        <v>8178</v>
      </c>
      <c r="F5034" s="85">
        <v>23.58</v>
      </c>
      <c r="G5034" s="84" t="s">
        <v>514</v>
      </c>
      <c r="H5034" s="86" t="str">
        <f t="shared" si="312"/>
        <v/>
      </c>
      <c r="I5034" s="77" t="str">
        <f t="shared" si="313"/>
        <v/>
      </c>
      <c r="J5034" s="77" t="str">
        <f t="shared" si="314"/>
        <v/>
      </c>
      <c r="K5034" s="77">
        <f t="shared" si="315"/>
        <v>0</v>
      </c>
    </row>
    <row r="5035" spans="1:11" s="77" customFormat="1">
      <c r="A5035" s="82">
        <v>2016</v>
      </c>
      <c r="B5035" s="82">
        <v>8846</v>
      </c>
      <c r="C5035" s="83" t="s">
        <v>503</v>
      </c>
      <c r="D5035" s="83" t="s">
        <v>504</v>
      </c>
      <c r="E5035" s="84">
        <v>16286</v>
      </c>
      <c r="F5035" s="85">
        <v>21.762</v>
      </c>
      <c r="G5035" s="84" t="s">
        <v>514</v>
      </c>
      <c r="H5035" s="86" t="str">
        <f t="shared" si="312"/>
        <v/>
      </c>
      <c r="I5035" s="77" t="str">
        <f t="shared" si="313"/>
        <v/>
      </c>
      <c r="J5035" s="77" t="str">
        <f t="shared" si="314"/>
        <v/>
      </c>
      <c r="K5035" s="77">
        <f t="shared" si="315"/>
        <v>0</v>
      </c>
    </row>
    <row r="5036" spans="1:11" s="77" customFormat="1">
      <c r="A5036" s="82">
        <v>2016</v>
      </c>
      <c r="B5036" s="82">
        <v>8846</v>
      </c>
      <c r="C5036" s="83" t="s">
        <v>503</v>
      </c>
      <c r="D5036" s="83" t="s">
        <v>504</v>
      </c>
      <c r="E5036" s="84">
        <v>10351</v>
      </c>
      <c r="F5036" s="85">
        <v>22.155999999999999</v>
      </c>
      <c r="G5036" s="84" t="s">
        <v>514</v>
      </c>
      <c r="H5036" s="86" t="str">
        <f t="shared" si="312"/>
        <v/>
      </c>
      <c r="I5036" s="77" t="str">
        <f t="shared" si="313"/>
        <v/>
      </c>
      <c r="J5036" s="77" t="str">
        <f t="shared" si="314"/>
        <v/>
      </c>
      <c r="K5036" s="77">
        <f t="shared" si="315"/>
        <v>0</v>
      </c>
    </row>
    <row r="5037" spans="1:11" s="77" customFormat="1">
      <c r="A5037" s="82">
        <v>2016</v>
      </c>
      <c r="B5037" s="82">
        <v>8846</v>
      </c>
      <c r="C5037" s="83" t="s">
        <v>515</v>
      </c>
      <c r="D5037" s="83" t="s">
        <v>504</v>
      </c>
      <c r="E5037" s="84">
        <v>1442</v>
      </c>
      <c r="F5037" s="85">
        <v>14.868</v>
      </c>
      <c r="G5037" s="84" t="s">
        <v>514</v>
      </c>
      <c r="H5037" s="86" t="str">
        <f t="shared" si="312"/>
        <v/>
      </c>
      <c r="I5037" s="77" t="str">
        <f t="shared" si="313"/>
        <v/>
      </c>
      <c r="J5037" s="77" t="str">
        <f t="shared" si="314"/>
        <v/>
      </c>
      <c r="K5037" s="77">
        <f t="shared" si="315"/>
        <v>0</v>
      </c>
    </row>
    <row r="5038" spans="1:11" s="77" customFormat="1">
      <c r="A5038" s="82">
        <v>2016</v>
      </c>
      <c r="B5038" s="82">
        <v>8846</v>
      </c>
      <c r="C5038" s="83" t="s">
        <v>503</v>
      </c>
      <c r="D5038" s="83" t="s">
        <v>504</v>
      </c>
      <c r="E5038" s="84">
        <v>9839</v>
      </c>
      <c r="F5038" s="85">
        <v>25.98</v>
      </c>
      <c r="G5038" s="84" t="s">
        <v>514</v>
      </c>
      <c r="H5038" s="86" t="str">
        <f t="shared" si="312"/>
        <v/>
      </c>
      <c r="I5038" s="77" t="str">
        <f t="shared" si="313"/>
        <v/>
      </c>
      <c r="J5038" s="77" t="str">
        <f t="shared" si="314"/>
        <v/>
      </c>
      <c r="K5038" s="77">
        <f t="shared" si="315"/>
        <v>0</v>
      </c>
    </row>
    <row r="5039" spans="1:11" s="77" customFormat="1">
      <c r="A5039" s="82">
        <v>2016</v>
      </c>
      <c r="B5039" s="82">
        <v>8846</v>
      </c>
      <c r="C5039" s="83" t="s">
        <v>503</v>
      </c>
      <c r="D5039" s="83" t="s">
        <v>504</v>
      </c>
      <c r="E5039" s="84">
        <v>18052</v>
      </c>
      <c r="F5039" s="85">
        <v>23.11</v>
      </c>
      <c r="G5039" s="84" t="s">
        <v>514</v>
      </c>
      <c r="H5039" s="86" t="str">
        <f t="shared" si="312"/>
        <v/>
      </c>
      <c r="I5039" s="77" t="str">
        <f t="shared" si="313"/>
        <v/>
      </c>
      <c r="J5039" s="77" t="str">
        <f t="shared" si="314"/>
        <v/>
      </c>
      <c r="K5039" s="77">
        <f t="shared" si="315"/>
        <v>0</v>
      </c>
    </row>
    <row r="5040" spans="1:11" s="77" customFormat="1">
      <c r="A5040" s="82">
        <v>2016</v>
      </c>
      <c r="B5040" s="82">
        <v>8846</v>
      </c>
      <c r="C5040" s="83" t="s">
        <v>503</v>
      </c>
      <c r="D5040" s="83" t="s">
        <v>504</v>
      </c>
      <c r="E5040" s="84">
        <v>2131</v>
      </c>
      <c r="F5040" s="85">
        <v>24.384</v>
      </c>
      <c r="G5040" s="84" t="s">
        <v>514</v>
      </c>
      <c r="H5040" s="86" t="str">
        <f t="shared" si="312"/>
        <v/>
      </c>
      <c r="I5040" s="77" t="str">
        <f t="shared" si="313"/>
        <v/>
      </c>
      <c r="J5040" s="77" t="str">
        <f t="shared" si="314"/>
        <v/>
      </c>
      <c r="K5040" s="77">
        <f t="shared" si="315"/>
        <v>0</v>
      </c>
    </row>
    <row r="5041" spans="1:11" s="77" customFormat="1">
      <c r="A5041" s="82">
        <v>2016</v>
      </c>
      <c r="B5041" s="82">
        <v>8846</v>
      </c>
      <c r="C5041" s="83" t="s">
        <v>503</v>
      </c>
      <c r="D5041" s="83" t="s">
        <v>504</v>
      </c>
      <c r="E5041" s="84">
        <v>6335</v>
      </c>
      <c r="F5041" s="85">
        <v>17.75</v>
      </c>
      <c r="G5041" s="84" t="s">
        <v>514</v>
      </c>
      <c r="H5041" s="86" t="str">
        <f t="shared" si="312"/>
        <v/>
      </c>
      <c r="I5041" s="77" t="str">
        <f t="shared" si="313"/>
        <v/>
      </c>
      <c r="J5041" s="77" t="str">
        <f t="shared" si="314"/>
        <v/>
      </c>
      <c r="K5041" s="77">
        <f t="shared" si="315"/>
        <v>0</v>
      </c>
    </row>
    <row r="5042" spans="1:11" s="77" customFormat="1">
      <c r="A5042" s="82">
        <v>2016</v>
      </c>
      <c r="B5042" s="82">
        <v>8846</v>
      </c>
      <c r="C5042" s="83" t="s">
        <v>503</v>
      </c>
      <c r="D5042" s="83" t="s">
        <v>504</v>
      </c>
      <c r="E5042" s="84">
        <v>2684</v>
      </c>
      <c r="F5042" s="85">
        <v>24.06</v>
      </c>
      <c r="G5042" s="84" t="s">
        <v>514</v>
      </c>
      <c r="H5042" s="86" t="str">
        <f t="shared" si="312"/>
        <v/>
      </c>
      <c r="I5042" s="77" t="str">
        <f t="shared" si="313"/>
        <v/>
      </c>
      <c r="J5042" s="77" t="str">
        <f t="shared" si="314"/>
        <v/>
      </c>
      <c r="K5042" s="77">
        <f t="shared" si="315"/>
        <v>0</v>
      </c>
    </row>
    <row r="5043" spans="1:11" s="77" customFormat="1">
      <c r="A5043" s="82">
        <v>2016</v>
      </c>
      <c r="B5043" s="82">
        <v>8846</v>
      </c>
      <c r="C5043" s="83" t="s">
        <v>503</v>
      </c>
      <c r="D5043" s="83" t="s">
        <v>504</v>
      </c>
      <c r="E5043" s="84">
        <v>8523</v>
      </c>
      <c r="F5043" s="85">
        <v>23.408000000000001</v>
      </c>
      <c r="G5043" s="84" t="s">
        <v>514</v>
      </c>
      <c r="H5043" s="86" t="str">
        <f t="shared" si="312"/>
        <v/>
      </c>
      <c r="I5043" s="77" t="str">
        <f t="shared" si="313"/>
        <v/>
      </c>
      <c r="J5043" s="77" t="str">
        <f t="shared" si="314"/>
        <v/>
      </c>
      <c r="K5043" s="77">
        <f t="shared" si="315"/>
        <v>0</v>
      </c>
    </row>
    <row r="5044" spans="1:11" s="77" customFormat="1">
      <c r="A5044" s="82">
        <v>2016</v>
      </c>
      <c r="B5044" s="82">
        <v>8846</v>
      </c>
      <c r="C5044" s="83" t="s">
        <v>503</v>
      </c>
      <c r="D5044" s="83" t="s">
        <v>504</v>
      </c>
      <c r="E5044" s="84">
        <v>7017</v>
      </c>
      <c r="F5044" s="85">
        <v>23.597999999999999</v>
      </c>
      <c r="G5044" s="84" t="s">
        <v>514</v>
      </c>
      <c r="H5044" s="86" t="str">
        <f t="shared" si="312"/>
        <v/>
      </c>
      <c r="I5044" s="77" t="str">
        <f t="shared" si="313"/>
        <v/>
      </c>
      <c r="J5044" s="77" t="str">
        <f t="shared" si="314"/>
        <v/>
      </c>
      <c r="K5044" s="77">
        <f t="shared" si="315"/>
        <v>0</v>
      </c>
    </row>
    <row r="5045" spans="1:11" s="77" customFormat="1">
      <c r="A5045" s="82">
        <v>2016</v>
      </c>
      <c r="B5045" s="82">
        <v>8846</v>
      </c>
      <c r="C5045" s="83" t="s">
        <v>515</v>
      </c>
      <c r="D5045" s="83" t="s">
        <v>504</v>
      </c>
      <c r="E5045" s="84">
        <v>4314</v>
      </c>
      <c r="F5045" s="85">
        <v>17.712</v>
      </c>
      <c r="G5045" s="84" t="s">
        <v>514</v>
      </c>
      <c r="H5045" s="86" t="str">
        <f t="shared" si="312"/>
        <v/>
      </c>
      <c r="I5045" s="77" t="str">
        <f t="shared" si="313"/>
        <v/>
      </c>
      <c r="J5045" s="77" t="str">
        <f t="shared" si="314"/>
        <v/>
      </c>
      <c r="K5045" s="77">
        <f t="shared" si="315"/>
        <v>0</v>
      </c>
    </row>
    <row r="5046" spans="1:11" s="77" customFormat="1">
      <c r="A5046" s="82">
        <v>2016</v>
      </c>
      <c r="B5046" s="82">
        <v>8846</v>
      </c>
      <c r="C5046" s="83" t="s">
        <v>503</v>
      </c>
      <c r="D5046" s="83" t="s">
        <v>504</v>
      </c>
      <c r="E5046" s="84">
        <v>29925</v>
      </c>
      <c r="F5046" s="85">
        <v>25.724</v>
      </c>
      <c r="G5046" s="84" t="s">
        <v>514</v>
      </c>
      <c r="H5046" s="86" t="str">
        <f t="shared" si="312"/>
        <v/>
      </c>
      <c r="I5046" s="77" t="str">
        <f t="shared" si="313"/>
        <v/>
      </c>
      <c r="J5046" s="77" t="str">
        <f t="shared" si="314"/>
        <v/>
      </c>
      <c r="K5046" s="77">
        <f t="shared" si="315"/>
        <v>0</v>
      </c>
    </row>
    <row r="5047" spans="1:11" s="77" customFormat="1">
      <c r="A5047" s="82">
        <v>2016</v>
      </c>
      <c r="B5047" s="82">
        <v>8846</v>
      </c>
      <c r="C5047" s="83" t="s">
        <v>503</v>
      </c>
      <c r="D5047" s="83" t="s">
        <v>504</v>
      </c>
      <c r="E5047" s="84">
        <v>30133</v>
      </c>
      <c r="F5047" s="85">
        <v>26.238</v>
      </c>
      <c r="G5047" s="84" t="s">
        <v>514</v>
      </c>
      <c r="H5047" s="86" t="str">
        <f t="shared" si="312"/>
        <v/>
      </c>
      <c r="I5047" s="77" t="str">
        <f t="shared" si="313"/>
        <v/>
      </c>
      <c r="J5047" s="77" t="str">
        <f t="shared" si="314"/>
        <v/>
      </c>
      <c r="K5047" s="77">
        <f t="shared" si="315"/>
        <v>0</v>
      </c>
    </row>
    <row r="5048" spans="1:11" s="77" customFormat="1">
      <c r="A5048" s="82">
        <v>2016</v>
      </c>
      <c r="B5048" s="82">
        <v>8846</v>
      </c>
      <c r="C5048" s="83" t="s">
        <v>503</v>
      </c>
      <c r="D5048" s="83" t="s">
        <v>504</v>
      </c>
      <c r="E5048" s="84">
        <v>3227</v>
      </c>
      <c r="F5048" s="85">
        <v>22.186</v>
      </c>
      <c r="G5048" s="84" t="s">
        <v>514</v>
      </c>
      <c r="H5048" s="86" t="str">
        <f t="shared" si="312"/>
        <v/>
      </c>
      <c r="I5048" s="77" t="str">
        <f t="shared" si="313"/>
        <v/>
      </c>
      <c r="J5048" s="77" t="str">
        <f t="shared" si="314"/>
        <v/>
      </c>
      <c r="K5048" s="77">
        <f t="shared" si="315"/>
        <v>0</v>
      </c>
    </row>
    <row r="5049" spans="1:11" s="77" customFormat="1">
      <c r="A5049" s="82">
        <v>2016</v>
      </c>
      <c r="B5049" s="82">
        <v>8846</v>
      </c>
      <c r="C5049" s="83" t="s">
        <v>503</v>
      </c>
      <c r="D5049" s="83" t="s">
        <v>504</v>
      </c>
      <c r="E5049" s="84">
        <v>2476</v>
      </c>
      <c r="F5049" s="85">
        <v>24.385999999999999</v>
      </c>
      <c r="G5049" s="84" t="s">
        <v>514</v>
      </c>
      <c r="H5049" s="86" t="str">
        <f t="shared" si="312"/>
        <v/>
      </c>
      <c r="I5049" s="77" t="str">
        <f t="shared" si="313"/>
        <v/>
      </c>
      <c r="J5049" s="77" t="str">
        <f t="shared" si="314"/>
        <v/>
      </c>
      <c r="K5049" s="77">
        <f t="shared" si="315"/>
        <v>0</v>
      </c>
    </row>
    <row r="5050" spans="1:11" s="77" customFormat="1">
      <c r="A5050" s="82">
        <v>2016</v>
      </c>
      <c r="B5050" s="82">
        <v>8848</v>
      </c>
      <c r="C5050" s="83" t="s">
        <v>503</v>
      </c>
      <c r="D5050" s="83" t="s">
        <v>504</v>
      </c>
      <c r="E5050" s="84">
        <v>30471</v>
      </c>
      <c r="F5050" s="85">
        <v>25.902000000000001</v>
      </c>
      <c r="G5050" s="84">
        <v>175.4</v>
      </c>
      <c r="H5050" s="86">
        <f t="shared" si="312"/>
        <v>1384361.762868</v>
      </c>
      <c r="I5050" s="77">
        <f t="shared" si="313"/>
        <v>30471</v>
      </c>
      <c r="J5050" s="77">
        <f t="shared" si="314"/>
        <v>789259.84200000006</v>
      </c>
      <c r="K5050" s="77">
        <f t="shared" si="315"/>
        <v>0</v>
      </c>
    </row>
    <row r="5051" spans="1:11" s="77" customFormat="1">
      <c r="A5051" s="82">
        <v>2016</v>
      </c>
      <c r="B5051" s="82">
        <v>8848</v>
      </c>
      <c r="C5051" s="83" t="s">
        <v>503</v>
      </c>
      <c r="D5051" s="83" t="s">
        <v>504</v>
      </c>
      <c r="E5051" s="84">
        <v>15255</v>
      </c>
      <c r="F5051" s="85">
        <v>25.616</v>
      </c>
      <c r="G5051" s="84">
        <v>177.4</v>
      </c>
      <c r="H5051" s="86">
        <f t="shared" si="312"/>
        <v>693229.66992000001</v>
      </c>
      <c r="I5051" s="77">
        <f t="shared" si="313"/>
        <v>15255</v>
      </c>
      <c r="J5051" s="77">
        <f t="shared" si="314"/>
        <v>390772.08</v>
      </c>
      <c r="K5051" s="77">
        <f t="shared" si="315"/>
        <v>0</v>
      </c>
    </row>
    <row r="5052" spans="1:11" s="77" customFormat="1">
      <c r="A5052" s="82">
        <v>2016</v>
      </c>
      <c r="B5052" s="82">
        <v>8851</v>
      </c>
      <c r="C5052" s="83" t="s">
        <v>503</v>
      </c>
      <c r="D5052" s="83" t="s">
        <v>504</v>
      </c>
      <c r="E5052" s="84">
        <v>5961</v>
      </c>
      <c r="F5052" s="85">
        <v>22.248000000000001</v>
      </c>
      <c r="G5052" s="84">
        <v>235.7</v>
      </c>
      <c r="H5052" s="86">
        <f t="shared" si="312"/>
        <v>312586.11309599999</v>
      </c>
      <c r="I5052" s="77">
        <f t="shared" si="313"/>
        <v>5961</v>
      </c>
      <c r="J5052" s="77">
        <f t="shared" si="314"/>
        <v>132620.32800000001</v>
      </c>
      <c r="K5052" s="77">
        <f t="shared" si="315"/>
        <v>0</v>
      </c>
    </row>
    <row r="5053" spans="1:11" s="77" customFormat="1">
      <c r="A5053" s="82">
        <v>2016</v>
      </c>
      <c r="B5053" s="82">
        <v>8851</v>
      </c>
      <c r="C5053" s="83" t="s">
        <v>503</v>
      </c>
      <c r="D5053" s="83" t="s">
        <v>504</v>
      </c>
      <c r="E5053" s="84">
        <v>5351</v>
      </c>
      <c r="F5053" s="85">
        <v>22.326000000000001</v>
      </c>
      <c r="G5053" s="84">
        <v>249</v>
      </c>
      <c r="H5053" s="86">
        <f t="shared" si="312"/>
        <v>297471.40074000007</v>
      </c>
      <c r="I5053" s="77">
        <f t="shared" si="313"/>
        <v>5351</v>
      </c>
      <c r="J5053" s="77">
        <f t="shared" si="314"/>
        <v>119466.42600000001</v>
      </c>
      <c r="K5053" s="77">
        <f t="shared" si="315"/>
        <v>0</v>
      </c>
    </row>
    <row r="5054" spans="1:11" s="77" customFormat="1">
      <c r="A5054" s="82">
        <v>2016</v>
      </c>
      <c r="B5054" s="82">
        <v>8851</v>
      </c>
      <c r="C5054" s="83" t="s">
        <v>503</v>
      </c>
      <c r="D5054" s="83" t="s">
        <v>504</v>
      </c>
      <c r="E5054" s="84">
        <v>1920</v>
      </c>
      <c r="F5054" s="85">
        <v>23.428000000000001</v>
      </c>
      <c r="G5054" s="84">
        <v>276.89999999999998</v>
      </c>
      <c r="H5054" s="86">
        <f t="shared" si="312"/>
        <v>124554.49343999999</v>
      </c>
      <c r="I5054" s="77">
        <f t="shared" si="313"/>
        <v>1920</v>
      </c>
      <c r="J5054" s="77">
        <f t="shared" si="314"/>
        <v>44981.760000000002</v>
      </c>
      <c r="K5054" s="77">
        <f t="shared" si="315"/>
        <v>0</v>
      </c>
    </row>
    <row r="5055" spans="1:11" s="77" customFormat="1">
      <c r="A5055" s="82">
        <v>2016</v>
      </c>
      <c r="B5055" s="82">
        <v>8851</v>
      </c>
      <c r="C5055" s="83" t="s">
        <v>503</v>
      </c>
      <c r="D5055" s="83" t="s">
        <v>504</v>
      </c>
      <c r="E5055" s="84">
        <v>200</v>
      </c>
      <c r="F5055" s="85">
        <v>22.96</v>
      </c>
      <c r="G5055" s="84">
        <v>269</v>
      </c>
      <c r="H5055" s="86">
        <f t="shared" si="312"/>
        <v>12352.48</v>
      </c>
      <c r="I5055" s="77">
        <f t="shared" si="313"/>
        <v>200</v>
      </c>
      <c r="J5055" s="77">
        <f t="shared" si="314"/>
        <v>4592</v>
      </c>
      <c r="K5055" s="77">
        <f t="shared" si="315"/>
        <v>0</v>
      </c>
    </row>
    <row r="5056" spans="1:11" s="77" customFormat="1">
      <c r="A5056" s="82">
        <v>2016</v>
      </c>
      <c r="B5056" s="82">
        <v>8851</v>
      </c>
      <c r="C5056" s="83" t="s">
        <v>503</v>
      </c>
      <c r="D5056" s="83" t="s">
        <v>504</v>
      </c>
      <c r="E5056" s="84">
        <v>6201</v>
      </c>
      <c r="F5056" s="85">
        <v>22.274000000000001</v>
      </c>
      <c r="G5056" s="84">
        <v>228.9</v>
      </c>
      <c r="H5056" s="86">
        <f t="shared" si="312"/>
        <v>316159.13838600006</v>
      </c>
      <c r="I5056" s="77">
        <f t="shared" si="313"/>
        <v>6201</v>
      </c>
      <c r="J5056" s="77">
        <f t="shared" si="314"/>
        <v>138121.07399999999</v>
      </c>
      <c r="K5056" s="77">
        <f t="shared" si="315"/>
        <v>0</v>
      </c>
    </row>
    <row r="5057" spans="1:11" s="77" customFormat="1">
      <c r="A5057" s="82">
        <v>2016</v>
      </c>
      <c r="B5057" s="82">
        <v>8851</v>
      </c>
      <c r="C5057" s="83" t="s">
        <v>503</v>
      </c>
      <c r="D5057" s="83" t="s">
        <v>504</v>
      </c>
      <c r="E5057" s="84">
        <v>1694</v>
      </c>
      <c r="F5057" s="85">
        <v>24.148</v>
      </c>
      <c r="G5057" s="84">
        <v>300.7</v>
      </c>
      <c r="H5057" s="86">
        <f t="shared" si="312"/>
        <v>123006.48298399999</v>
      </c>
      <c r="I5057" s="77">
        <f t="shared" si="313"/>
        <v>1694</v>
      </c>
      <c r="J5057" s="77">
        <f t="shared" si="314"/>
        <v>40906.712</v>
      </c>
      <c r="K5057" s="77">
        <f t="shared" si="315"/>
        <v>0</v>
      </c>
    </row>
    <row r="5058" spans="1:11" s="77" customFormat="1">
      <c r="A5058" s="82">
        <v>2016</v>
      </c>
      <c r="B5058" s="82">
        <v>8852</v>
      </c>
      <c r="C5058" s="83" t="s">
        <v>513</v>
      </c>
      <c r="D5058" s="83" t="s">
        <v>504</v>
      </c>
      <c r="E5058" s="84">
        <v>64605</v>
      </c>
      <c r="F5058" s="85">
        <v>18.021999999999998</v>
      </c>
      <c r="G5058" s="84">
        <v>198.2</v>
      </c>
      <c r="H5058" s="86">
        <f t="shared" si="312"/>
        <v>2307665.0164199998</v>
      </c>
      <c r="I5058" s="77">
        <f t="shared" si="313"/>
        <v>64605</v>
      </c>
      <c r="J5058" s="77">
        <f t="shared" si="314"/>
        <v>1164311.3099999998</v>
      </c>
      <c r="K5058" s="77">
        <f t="shared" si="315"/>
        <v>0</v>
      </c>
    </row>
    <row r="5059" spans="1:11" s="77" customFormat="1">
      <c r="A5059" s="82">
        <v>2016</v>
      </c>
      <c r="B5059" s="82">
        <v>8852</v>
      </c>
      <c r="C5059" s="83" t="s">
        <v>513</v>
      </c>
      <c r="D5059" s="83" t="s">
        <v>504</v>
      </c>
      <c r="E5059" s="84">
        <v>32885</v>
      </c>
      <c r="F5059" s="85">
        <v>17.635999999999999</v>
      </c>
      <c r="G5059" s="84">
        <v>198</v>
      </c>
      <c r="H5059" s="86">
        <f t="shared" si="312"/>
        <v>1148320.5227999999</v>
      </c>
      <c r="I5059" s="77">
        <f t="shared" si="313"/>
        <v>32885</v>
      </c>
      <c r="J5059" s="77">
        <f t="shared" si="314"/>
        <v>579959.86</v>
      </c>
      <c r="K5059" s="77">
        <f t="shared" si="315"/>
        <v>0</v>
      </c>
    </row>
    <row r="5060" spans="1:11" s="77" customFormat="1">
      <c r="A5060" s="82">
        <v>2016</v>
      </c>
      <c r="B5060" s="82">
        <v>8852</v>
      </c>
      <c r="C5060" s="83" t="s">
        <v>513</v>
      </c>
      <c r="D5060" s="83" t="s">
        <v>504</v>
      </c>
      <c r="E5060" s="84">
        <v>410467</v>
      </c>
      <c r="F5060" s="85">
        <v>17.489999999999998</v>
      </c>
      <c r="G5060" s="84">
        <v>214.3</v>
      </c>
      <c r="H5060" s="86">
        <f t="shared" si="312"/>
        <v>15384742.359690001</v>
      </c>
      <c r="I5060" s="77">
        <f t="shared" si="313"/>
        <v>410467</v>
      </c>
      <c r="J5060" s="77">
        <f t="shared" si="314"/>
        <v>7179067.8299999991</v>
      </c>
      <c r="K5060" s="77">
        <f t="shared" si="315"/>
        <v>0</v>
      </c>
    </row>
    <row r="5061" spans="1:11" s="77" customFormat="1">
      <c r="A5061" s="82">
        <v>2016</v>
      </c>
      <c r="B5061" s="82">
        <v>10017</v>
      </c>
      <c r="C5061" s="83" t="s">
        <v>503</v>
      </c>
      <c r="D5061" s="83" t="s">
        <v>504</v>
      </c>
      <c r="E5061" s="84">
        <v>3210</v>
      </c>
      <c r="F5061" s="85">
        <v>25</v>
      </c>
      <c r="G5061" s="84" t="s">
        <v>514</v>
      </c>
      <c r="H5061" s="86" t="str">
        <f t="shared" si="312"/>
        <v/>
      </c>
      <c r="I5061" s="77" t="str">
        <f t="shared" si="313"/>
        <v/>
      </c>
      <c r="J5061" s="77" t="str">
        <f t="shared" si="314"/>
        <v/>
      </c>
      <c r="K5061" s="77">
        <f t="shared" si="315"/>
        <v>0</v>
      </c>
    </row>
    <row r="5062" spans="1:11" s="77" customFormat="1">
      <c r="A5062" s="82">
        <v>2016</v>
      </c>
      <c r="B5062" s="82">
        <v>10025</v>
      </c>
      <c r="C5062" s="83" t="s">
        <v>503</v>
      </c>
      <c r="D5062" s="83" t="s">
        <v>504</v>
      </c>
      <c r="E5062" s="84">
        <v>8267</v>
      </c>
      <c r="F5062" s="85">
        <v>25.8</v>
      </c>
      <c r="G5062" s="84" t="s">
        <v>514</v>
      </c>
      <c r="H5062" s="86" t="str">
        <f t="shared" si="312"/>
        <v/>
      </c>
      <c r="I5062" s="77" t="str">
        <f t="shared" si="313"/>
        <v/>
      </c>
      <c r="J5062" s="77" t="str">
        <f t="shared" si="314"/>
        <v/>
      </c>
      <c r="K5062" s="77">
        <f t="shared" si="315"/>
        <v>0</v>
      </c>
    </row>
    <row r="5063" spans="1:11" s="77" customFormat="1">
      <c r="A5063" s="82">
        <v>2016</v>
      </c>
      <c r="B5063" s="82">
        <v>10025</v>
      </c>
      <c r="C5063" s="83" t="s">
        <v>503</v>
      </c>
      <c r="D5063" s="83" t="s">
        <v>504</v>
      </c>
      <c r="E5063" s="84">
        <v>8245</v>
      </c>
      <c r="F5063" s="85">
        <v>25.96</v>
      </c>
      <c r="G5063" s="84" t="s">
        <v>514</v>
      </c>
      <c r="H5063" s="86" t="str">
        <f t="shared" ref="H5063:H5126" si="316">IF(I5063="","",G5063/100*F5063*E5063)</f>
        <v/>
      </c>
      <c r="I5063" s="77" t="str">
        <f t="shared" ref="I5063:I5126" si="317">IF(OR(G5063=".",F5063=".",E5063="."),"",E5063)</f>
        <v/>
      </c>
      <c r="J5063" s="77" t="str">
        <f t="shared" ref="J5063:J5126" si="318">IF(I5063="","",F5063*I5063)</f>
        <v/>
      </c>
      <c r="K5063" s="77">
        <f t="shared" ref="K5063:K5126" si="319">IF(C5063="LIG",1,0)</f>
        <v>0</v>
      </c>
    </row>
    <row r="5064" spans="1:11" s="77" customFormat="1">
      <c r="A5064" s="82">
        <v>2016</v>
      </c>
      <c r="B5064" s="82">
        <v>10025</v>
      </c>
      <c r="C5064" s="83" t="s">
        <v>503</v>
      </c>
      <c r="D5064" s="83" t="s">
        <v>504</v>
      </c>
      <c r="E5064" s="84">
        <v>8042</v>
      </c>
      <c r="F5064" s="85">
        <v>25.8</v>
      </c>
      <c r="G5064" s="84" t="s">
        <v>514</v>
      </c>
      <c r="H5064" s="86" t="str">
        <f t="shared" si="316"/>
        <v/>
      </c>
      <c r="I5064" s="77" t="str">
        <f t="shared" si="317"/>
        <v/>
      </c>
      <c r="J5064" s="77" t="str">
        <f t="shared" si="318"/>
        <v/>
      </c>
      <c r="K5064" s="77">
        <f t="shared" si="319"/>
        <v>0</v>
      </c>
    </row>
    <row r="5065" spans="1:11" s="77" customFormat="1">
      <c r="A5065" s="82">
        <v>2016</v>
      </c>
      <c r="B5065" s="82">
        <v>10043</v>
      </c>
      <c r="C5065" s="83" t="s">
        <v>503</v>
      </c>
      <c r="D5065" s="83" t="s">
        <v>504</v>
      </c>
      <c r="E5065" s="84">
        <v>23507</v>
      </c>
      <c r="F5065" s="85">
        <v>25.01</v>
      </c>
      <c r="G5065" s="84" t="s">
        <v>514</v>
      </c>
      <c r="H5065" s="86" t="str">
        <f t="shared" si="316"/>
        <v/>
      </c>
      <c r="I5065" s="77" t="str">
        <f t="shared" si="317"/>
        <v/>
      </c>
      <c r="J5065" s="77" t="str">
        <f t="shared" si="318"/>
        <v/>
      </c>
      <c r="K5065" s="77">
        <f t="shared" si="319"/>
        <v>0</v>
      </c>
    </row>
    <row r="5066" spans="1:11" s="77" customFormat="1">
      <c r="A5066" s="82">
        <v>2016</v>
      </c>
      <c r="B5066" s="82">
        <v>10151</v>
      </c>
      <c r="C5066" s="83" t="s">
        <v>515</v>
      </c>
      <c r="D5066" s="83" t="s">
        <v>504</v>
      </c>
      <c r="E5066" s="84">
        <v>135</v>
      </c>
      <c r="F5066" s="85">
        <v>16.324000000000002</v>
      </c>
      <c r="G5066" s="84" t="s">
        <v>514</v>
      </c>
      <c r="H5066" s="86" t="str">
        <f t="shared" si="316"/>
        <v/>
      </c>
      <c r="I5066" s="77" t="str">
        <f t="shared" si="317"/>
        <v/>
      </c>
      <c r="J5066" s="77" t="str">
        <f t="shared" si="318"/>
        <v/>
      </c>
      <c r="K5066" s="77">
        <f t="shared" si="319"/>
        <v>0</v>
      </c>
    </row>
    <row r="5067" spans="1:11" s="77" customFormat="1">
      <c r="A5067" s="82">
        <v>2016</v>
      </c>
      <c r="B5067" s="82">
        <v>10151</v>
      </c>
      <c r="C5067" s="83" t="s">
        <v>515</v>
      </c>
      <c r="D5067" s="83" t="s">
        <v>504</v>
      </c>
      <c r="E5067" s="84">
        <v>473</v>
      </c>
      <c r="F5067" s="85">
        <v>8.6379999999999999</v>
      </c>
      <c r="G5067" s="84" t="s">
        <v>514</v>
      </c>
      <c r="H5067" s="86" t="str">
        <f t="shared" si="316"/>
        <v/>
      </c>
      <c r="I5067" s="77" t="str">
        <f t="shared" si="317"/>
        <v/>
      </c>
      <c r="J5067" s="77" t="str">
        <f t="shared" si="318"/>
        <v/>
      </c>
      <c r="K5067" s="77">
        <f t="shared" si="319"/>
        <v>0</v>
      </c>
    </row>
    <row r="5068" spans="1:11" s="77" customFormat="1">
      <c r="A5068" s="82">
        <v>2016</v>
      </c>
      <c r="B5068" s="82">
        <v>10151</v>
      </c>
      <c r="C5068" s="83" t="s">
        <v>515</v>
      </c>
      <c r="D5068" s="83" t="s">
        <v>504</v>
      </c>
      <c r="E5068" s="84">
        <v>4244</v>
      </c>
      <c r="F5068" s="85">
        <v>16.268000000000001</v>
      </c>
      <c r="G5068" s="84" t="s">
        <v>514</v>
      </c>
      <c r="H5068" s="86" t="str">
        <f t="shared" si="316"/>
        <v/>
      </c>
      <c r="I5068" s="77" t="str">
        <f t="shared" si="317"/>
        <v/>
      </c>
      <c r="J5068" s="77" t="str">
        <f t="shared" si="318"/>
        <v/>
      </c>
      <c r="K5068" s="77">
        <f t="shared" si="319"/>
        <v>0</v>
      </c>
    </row>
    <row r="5069" spans="1:11" s="77" customFormat="1">
      <c r="A5069" s="82">
        <v>2016</v>
      </c>
      <c r="B5069" s="82">
        <v>10151</v>
      </c>
      <c r="C5069" s="83" t="s">
        <v>515</v>
      </c>
      <c r="D5069" s="83" t="s">
        <v>504</v>
      </c>
      <c r="E5069" s="84">
        <v>4468</v>
      </c>
      <c r="F5069" s="85">
        <v>16.166</v>
      </c>
      <c r="G5069" s="84" t="s">
        <v>514</v>
      </c>
      <c r="H5069" s="86" t="str">
        <f t="shared" si="316"/>
        <v/>
      </c>
      <c r="I5069" s="77" t="str">
        <f t="shared" si="317"/>
        <v/>
      </c>
      <c r="J5069" s="77" t="str">
        <f t="shared" si="318"/>
        <v/>
      </c>
      <c r="K5069" s="77">
        <f t="shared" si="319"/>
        <v>0</v>
      </c>
    </row>
    <row r="5070" spans="1:11" s="77" customFormat="1">
      <c r="A5070" s="82">
        <v>2016</v>
      </c>
      <c r="B5070" s="82">
        <v>10151</v>
      </c>
      <c r="C5070" s="83" t="s">
        <v>515</v>
      </c>
      <c r="D5070" s="83" t="s">
        <v>504</v>
      </c>
      <c r="E5070" s="84">
        <v>5580</v>
      </c>
      <c r="F5070" s="85">
        <v>15.268000000000001</v>
      </c>
      <c r="G5070" s="84" t="s">
        <v>514</v>
      </c>
      <c r="H5070" s="86" t="str">
        <f t="shared" si="316"/>
        <v/>
      </c>
      <c r="I5070" s="77" t="str">
        <f t="shared" si="317"/>
        <v/>
      </c>
      <c r="J5070" s="77" t="str">
        <f t="shared" si="318"/>
        <v/>
      </c>
      <c r="K5070" s="77">
        <f t="shared" si="319"/>
        <v>0</v>
      </c>
    </row>
    <row r="5071" spans="1:11" s="77" customFormat="1">
      <c r="A5071" s="82">
        <v>2016</v>
      </c>
      <c r="B5071" s="82">
        <v>10151</v>
      </c>
      <c r="C5071" s="83" t="s">
        <v>515</v>
      </c>
      <c r="D5071" s="83" t="s">
        <v>504</v>
      </c>
      <c r="E5071" s="84">
        <v>5226</v>
      </c>
      <c r="F5071" s="85">
        <v>16.268000000000001</v>
      </c>
      <c r="G5071" s="84" t="s">
        <v>514</v>
      </c>
      <c r="H5071" s="86" t="str">
        <f t="shared" si="316"/>
        <v/>
      </c>
      <c r="I5071" s="77" t="str">
        <f t="shared" si="317"/>
        <v/>
      </c>
      <c r="J5071" s="77" t="str">
        <f t="shared" si="318"/>
        <v/>
      </c>
      <c r="K5071" s="77">
        <f t="shared" si="319"/>
        <v>0</v>
      </c>
    </row>
    <row r="5072" spans="1:11" s="77" customFormat="1">
      <c r="A5072" s="82">
        <v>2016</v>
      </c>
      <c r="B5072" s="82">
        <v>10151</v>
      </c>
      <c r="C5072" s="83" t="s">
        <v>515</v>
      </c>
      <c r="D5072" s="83" t="s">
        <v>504</v>
      </c>
      <c r="E5072" s="84">
        <v>6412</v>
      </c>
      <c r="F5072" s="85">
        <v>9.4239999999999995</v>
      </c>
      <c r="G5072" s="84" t="s">
        <v>514</v>
      </c>
      <c r="H5072" s="86" t="str">
        <f t="shared" si="316"/>
        <v/>
      </c>
      <c r="I5072" s="77" t="str">
        <f t="shared" si="317"/>
        <v/>
      </c>
      <c r="J5072" s="77" t="str">
        <f t="shared" si="318"/>
        <v/>
      </c>
      <c r="K5072" s="77">
        <f t="shared" si="319"/>
        <v>0</v>
      </c>
    </row>
    <row r="5073" spans="1:11" s="77" customFormat="1">
      <c r="A5073" s="82">
        <v>2016</v>
      </c>
      <c r="B5073" s="82">
        <v>10151</v>
      </c>
      <c r="C5073" s="83" t="s">
        <v>515</v>
      </c>
      <c r="D5073" s="83" t="s">
        <v>504</v>
      </c>
      <c r="E5073" s="84">
        <v>7062</v>
      </c>
      <c r="F5073" s="85">
        <v>17.236000000000001</v>
      </c>
      <c r="G5073" s="84" t="s">
        <v>514</v>
      </c>
      <c r="H5073" s="86" t="str">
        <f t="shared" si="316"/>
        <v/>
      </c>
      <c r="I5073" s="77" t="str">
        <f t="shared" si="317"/>
        <v/>
      </c>
      <c r="J5073" s="77" t="str">
        <f t="shared" si="318"/>
        <v/>
      </c>
      <c r="K5073" s="77">
        <f t="shared" si="319"/>
        <v>0</v>
      </c>
    </row>
    <row r="5074" spans="1:11" s="77" customFormat="1">
      <c r="A5074" s="82">
        <v>2016</v>
      </c>
      <c r="B5074" s="82">
        <v>10234</v>
      </c>
      <c r="C5074" s="83" t="s">
        <v>513</v>
      </c>
      <c r="D5074" s="83" t="s">
        <v>504</v>
      </c>
      <c r="E5074" s="84">
        <v>12411</v>
      </c>
      <c r="F5074" s="85">
        <v>17.329999999999998</v>
      </c>
      <c r="G5074" s="84" t="s">
        <v>514</v>
      </c>
      <c r="H5074" s="86" t="str">
        <f t="shared" si="316"/>
        <v/>
      </c>
      <c r="I5074" s="77" t="str">
        <f t="shared" si="317"/>
        <v/>
      </c>
      <c r="J5074" s="77" t="str">
        <f t="shared" si="318"/>
        <v/>
      </c>
      <c r="K5074" s="77">
        <f t="shared" si="319"/>
        <v>0</v>
      </c>
    </row>
    <row r="5075" spans="1:11" s="77" customFormat="1">
      <c r="A5075" s="82">
        <v>2016</v>
      </c>
      <c r="B5075" s="82">
        <v>10244</v>
      </c>
      <c r="C5075" s="83" t="s">
        <v>503</v>
      </c>
      <c r="D5075" s="83" t="s">
        <v>504</v>
      </c>
      <c r="E5075" s="84">
        <v>12464</v>
      </c>
      <c r="F5075" s="85">
        <v>22.672000000000001</v>
      </c>
      <c r="G5075" s="84" t="s">
        <v>514</v>
      </c>
      <c r="H5075" s="86" t="str">
        <f t="shared" si="316"/>
        <v/>
      </c>
      <c r="I5075" s="77" t="str">
        <f t="shared" si="317"/>
        <v/>
      </c>
      <c r="J5075" s="77" t="str">
        <f t="shared" si="318"/>
        <v/>
      </c>
      <c r="K5075" s="77">
        <f t="shared" si="319"/>
        <v>0</v>
      </c>
    </row>
    <row r="5076" spans="1:11" s="77" customFormat="1">
      <c r="A5076" s="82">
        <v>2016</v>
      </c>
      <c r="B5076" s="82">
        <v>10477</v>
      </c>
      <c r="C5076" s="83" t="s">
        <v>513</v>
      </c>
      <c r="D5076" s="83" t="s">
        <v>504</v>
      </c>
      <c r="E5076" s="84">
        <v>9997</v>
      </c>
      <c r="F5076" s="85">
        <v>17.329999999999998</v>
      </c>
      <c r="G5076" s="84" t="s">
        <v>514</v>
      </c>
      <c r="H5076" s="86" t="str">
        <f t="shared" si="316"/>
        <v/>
      </c>
      <c r="I5076" s="77" t="str">
        <f t="shared" si="317"/>
        <v/>
      </c>
      <c r="J5076" s="77" t="str">
        <f t="shared" si="318"/>
        <v/>
      </c>
      <c r="K5076" s="77">
        <f t="shared" si="319"/>
        <v>0</v>
      </c>
    </row>
    <row r="5077" spans="1:11" s="77" customFormat="1">
      <c r="A5077" s="82">
        <v>2016</v>
      </c>
      <c r="B5077" s="82">
        <v>10495</v>
      </c>
      <c r="C5077" s="83" t="s">
        <v>503</v>
      </c>
      <c r="D5077" s="83" t="s">
        <v>504</v>
      </c>
      <c r="E5077" s="84">
        <v>3375</v>
      </c>
      <c r="F5077" s="85">
        <v>25.2</v>
      </c>
      <c r="G5077" s="84" t="s">
        <v>514</v>
      </c>
      <c r="H5077" s="86" t="str">
        <f t="shared" si="316"/>
        <v/>
      </c>
      <c r="I5077" s="77" t="str">
        <f t="shared" si="317"/>
        <v/>
      </c>
      <c r="J5077" s="77" t="str">
        <f t="shared" si="318"/>
        <v/>
      </c>
      <c r="K5077" s="77">
        <f t="shared" si="319"/>
        <v>0</v>
      </c>
    </row>
    <row r="5078" spans="1:11" s="77" customFormat="1">
      <c r="A5078" s="82">
        <v>2016</v>
      </c>
      <c r="B5078" s="82">
        <v>10566</v>
      </c>
      <c r="C5078" s="83" t="s">
        <v>503</v>
      </c>
      <c r="D5078" s="83" t="s">
        <v>504</v>
      </c>
      <c r="E5078" s="84">
        <v>19817</v>
      </c>
      <c r="F5078" s="85">
        <v>25.81</v>
      </c>
      <c r="G5078" s="84" t="s">
        <v>514</v>
      </c>
      <c r="H5078" s="86" t="str">
        <f t="shared" si="316"/>
        <v/>
      </c>
      <c r="I5078" s="77" t="str">
        <f t="shared" si="317"/>
        <v/>
      </c>
      <c r="J5078" s="77" t="str">
        <f t="shared" si="318"/>
        <v/>
      </c>
      <c r="K5078" s="77">
        <f t="shared" si="319"/>
        <v>0</v>
      </c>
    </row>
    <row r="5079" spans="1:11" s="77" customFormat="1">
      <c r="A5079" s="82">
        <v>2016</v>
      </c>
      <c r="B5079" s="82">
        <v>10566</v>
      </c>
      <c r="C5079" s="83" t="s">
        <v>503</v>
      </c>
      <c r="D5079" s="83" t="s">
        <v>504</v>
      </c>
      <c r="E5079" s="84">
        <v>8576</v>
      </c>
      <c r="F5079" s="85">
        <v>28.08</v>
      </c>
      <c r="G5079" s="84" t="s">
        <v>514</v>
      </c>
      <c r="H5079" s="86" t="str">
        <f t="shared" si="316"/>
        <v/>
      </c>
      <c r="I5079" s="77" t="str">
        <f t="shared" si="317"/>
        <v/>
      </c>
      <c r="J5079" s="77" t="str">
        <f t="shared" si="318"/>
        <v/>
      </c>
      <c r="K5079" s="77">
        <f t="shared" si="319"/>
        <v>0</v>
      </c>
    </row>
    <row r="5080" spans="1:11" s="77" customFormat="1">
      <c r="A5080" s="82">
        <v>2016</v>
      </c>
      <c r="B5080" s="82">
        <v>10671</v>
      </c>
      <c r="C5080" s="83" t="s">
        <v>503</v>
      </c>
      <c r="D5080" s="83" t="s">
        <v>504</v>
      </c>
      <c r="E5080" s="84">
        <v>35060</v>
      </c>
      <c r="F5080" s="85">
        <v>20.93</v>
      </c>
      <c r="G5080" s="84" t="s">
        <v>514</v>
      </c>
      <c r="H5080" s="86" t="str">
        <f t="shared" si="316"/>
        <v/>
      </c>
      <c r="I5080" s="77" t="str">
        <f t="shared" si="317"/>
        <v/>
      </c>
      <c r="J5080" s="77" t="str">
        <f t="shared" si="318"/>
        <v/>
      </c>
      <c r="K5080" s="77">
        <f t="shared" si="319"/>
        <v>0</v>
      </c>
    </row>
    <row r="5081" spans="1:11" s="77" customFormat="1">
      <c r="A5081" s="82">
        <v>2016</v>
      </c>
      <c r="B5081" s="82">
        <v>10671</v>
      </c>
      <c r="C5081" s="83" t="s">
        <v>513</v>
      </c>
      <c r="D5081" s="83" t="s">
        <v>504</v>
      </c>
      <c r="E5081" s="84">
        <v>54649</v>
      </c>
      <c r="F5081" s="85">
        <v>16.71</v>
      </c>
      <c r="G5081" s="84" t="s">
        <v>514</v>
      </c>
      <c r="H5081" s="86" t="str">
        <f t="shared" si="316"/>
        <v/>
      </c>
      <c r="I5081" s="77" t="str">
        <f t="shared" si="317"/>
        <v/>
      </c>
      <c r="J5081" s="77" t="str">
        <f t="shared" si="318"/>
        <v/>
      </c>
      <c r="K5081" s="77">
        <f t="shared" si="319"/>
        <v>0</v>
      </c>
    </row>
    <row r="5082" spans="1:11" s="77" customFormat="1">
      <c r="A5082" s="82">
        <v>2016</v>
      </c>
      <c r="B5082" s="82">
        <v>10671</v>
      </c>
      <c r="C5082" s="83" t="s">
        <v>503</v>
      </c>
      <c r="D5082" s="83" t="s">
        <v>504</v>
      </c>
      <c r="E5082" s="84">
        <v>17064</v>
      </c>
      <c r="F5082" s="85">
        <v>19.89</v>
      </c>
      <c r="G5082" s="84" t="s">
        <v>514</v>
      </c>
      <c r="H5082" s="86" t="str">
        <f t="shared" si="316"/>
        <v/>
      </c>
      <c r="I5082" s="77" t="str">
        <f t="shared" si="317"/>
        <v/>
      </c>
      <c r="J5082" s="77" t="str">
        <f t="shared" si="318"/>
        <v/>
      </c>
      <c r="K5082" s="77">
        <f t="shared" si="319"/>
        <v>0</v>
      </c>
    </row>
    <row r="5083" spans="1:11" s="77" customFormat="1">
      <c r="A5083" s="82">
        <v>2016</v>
      </c>
      <c r="B5083" s="82">
        <v>10671</v>
      </c>
      <c r="C5083" s="83" t="s">
        <v>503</v>
      </c>
      <c r="D5083" s="83" t="s">
        <v>504</v>
      </c>
      <c r="E5083" s="84">
        <v>761</v>
      </c>
      <c r="F5083" s="85">
        <v>18.54</v>
      </c>
      <c r="G5083" s="84" t="s">
        <v>514</v>
      </c>
      <c r="H5083" s="86" t="str">
        <f t="shared" si="316"/>
        <v/>
      </c>
      <c r="I5083" s="77" t="str">
        <f t="shared" si="317"/>
        <v/>
      </c>
      <c r="J5083" s="77" t="str">
        <f t="shared" si="318"/>
        <v/>
      </c>
      <c r="K5083" s="77">
        <f t="shared" si="319"/>
        <v>0</v>
      </c>
    </row>
    <row r="5084" spans="1:11" s="77" customFormat="1">
      <c r="A5084" s="82">
        <v>2016</v>
      </c>
      <c r="B5084" s="82">
        <v>10678</v>
      </c>
      <c r="C5084" s="83" t="s">
        <v>503</v>
      </c>
      <c r="D5084" s="83" t="s">
        <v>504</v>
      </c>
      <c r="E5084" s="84">
        <v>12113</v>
      </c>
      <c r="F5084" s="85">
        <v>22.6</v>
      </c>
      <c r="G5084" s="84" t="s">
        <v>514</v>
      </c>
      <c r="H5084" s="86" t="str">
        <f t="shared" si="316"/>
        <v/>
      </c>
      <c r="I5084" s="77" t="str">
        <f t="shared" si="317"/>
        <v/>
      </c>
      <c r="J5084" s="77" t="str">
        <f t="shared" si="318"/>
        <v/>
      </c>
      <c r="K5084" s="77">
        <f t="shared" si="319"/>
        <v>0</v>
      </c>
    </row>
    <row r="5085" spans="1:11" s="77" customFormat="1">
      <c r="A5085" s="82">
        <v>2016</v>
      </c>
      <c r="B5085" s="82">
        <v>10678</v>
      </c>
      <c r="C5085" s="83" t="s">
        <v>503</v>
      </c>
      <c r="D5085" s="83" t="s">
        <v>504</v>
      </c>
      <c r="E5085" s="84">
        <v>2863</v>
      </c>
      <c r="F5085" s="85">
        <v>22.01</v>
      </c>
      <c r="G5085" s="84" t="s">
        <v>514</v>
      </c>
      <c r="H5085" s="86" t="str">
        <f t="shared" si="316"/>
        <v/>
      </c>
      <c r="I5085" s="77" t="str">
        <f t="shared" si="317"/>
        <v/>
      </c>
      <c r="J5085" s="77" t="str">
        <f t="shared" si="318"/>
        <v/>
      </c>
      <c r="K5085" s="77">
        <f t="shared" si="319"/>
        <v>0</v>
      </c>
    </row>
    <row r="5086" spans="1:11" s="77" customFormat="1">
      <c r="A5086" s="82">
        <v>2016</v>
      </c>
      <c r="B5086" s="82">
        <v>10678</v>
      </c>
      <c r="C5086" s="83" t="s">
        <v>503</v>
      </c>
      <c r="D5086" s="83" t="s">
        <v>504</v>
      </c>
      <c r="E5086" s="84">
        <v>11660</v>
      </c>
      <c r="F5086" s="85">
        <v>22.57</v>
      </c>
      <c r="G5086" s="84" t="s">
        <v>514</v>
      </c>
      <c r="H5086" s="86" t="str">
        <f t="shared" si="316"/>
        <v/>
      </c>
      <c r="I5086" s="77" t="str">
        <f t="shared" si="317"/>
        <v/>
      </c>
      <c r="J5086" s="77" t="str">
        <f t="shared" si="318"/>
        <v/>
      </c>
      <c r="K5086" s="77">
        <f t="shared" si="319"/>
        <v>0</v>
      </c>
    </row>
    <row r="5087" spans="1:11" s="77" customFormat="1">
      <c r="A5087" s="82">
        <v>2016</v>
      </c>
      <c r="B5087" s="82">
        <v>10678</v>
      </c>
      <c r="C5087" s="83" t="s">
        <v>503</v>
      </c>
      <c r="D5087" s="83" t="s">
        <v>504</v>
      </c>
      <c r="E5087" s="84">
        <v>11527</v>
      </c>
      <c r="F5087" s="85">
        <v>21.99</v>
      </c>
      <c r="G5087" s="84" t="s">
        <v>514</v>
      </c>
      <c r="H5087" s="86" t="str">
        <f t="shared" si="316"/>
        <v/>
      </c>
      <c r="I5087" s="77" t="str">
        <f t="shared" si="317"/>
        <v/>
      </c>
      <c r="J5087" s="77" t="str">
        <f t="shared" si="318"/>
        <v/>
      </c>
      <c r="K5087" s="77">
        <f t="shared" si="319"/>
        <v>0</v>
      </c>
    </row>
    <row r="5088" spans="1:11" s="77" customFormat="1">
      <c r="A5088" s="82">
        <v>2016</v>
      </c>
      <c r="B5088" s="82">
        <v>10684</v>
      </c>
      <c r="C5088" s="83" t="s">
        <v>503</v>
      </c>
      <c r="D5088" s="83" t="s">
        <v>504</v>
      </c>
      <c r="E5088" s="84">
        <v>76655</v>
      </c>
      <c r="F5088" s="85">
        <v>22.972000000000001</v>
      </c>
      <c r="G5088" s="84" t="s">
        <v>514</v>
      </c>
      <c r="H5088" s="86" t="str">
        <f t="shared" si="316"/>
        <v/>
      </c>
      <c r="I5088" s="77" t="str">
        <f t="shared" si="317"/>
        <v/>
      </c>
      <c r="J5088" s="77" t="str">
        <f t="shared" si="318"/>
        <v/>
      </c>
      <c r="K5088" s="77">
        <f t="shared" si="319"/>
        <v>0</v>
      </c>
    </row>
    <row r="5089" spans="1:11" s="77" customFormat="1">
      <c r="A5089" s="82">
        <v>2016</v>
      </c>
      <c r="B5089" s="82">
        <v>10864</v>
      </c>
      <c r="C5089" s="83" t="s">
        <v>503</v>
      </c>
      <c r="D5089" s="83" t="s">
        <v>504</v>
      </c>
      <c r="E5089" s="84">
        <v>49053</v>
      </c>
      <c r="F5089" s="85">
        <v>21.8</v>
      </c>
      <c r="G5089" s="84" t="s">
        <v>514</v>
      </c>
      <c r="H5089" s="86" t="str">
        <f t="shared" si="316"/>
        <v/>
      </c>
      <c r="I5089" s="77" t="str">
        <f t="shared" si="317"/>
        <v/>
      </c>
      <c r="J5089" s="77" t="str">
        <f t="shared" si="318"/>
        <v/>
      </c>
      <c r="K5089" s="77">
        <f t="shared" si="319"/>
        <v>0</v>
      </c>
    </row>
    <row r="5090" spans="1:11" s="77" customFormat="1">
      <c r="A5090" s="82">
        <v>2016</v>
      </c>
      <c r="B5090" s="82">
        <v>10864</v>
      </c>
      <c r="C5090" s="83" t="s">
        <v>513</v>
      </c>
      <c r="D5090" s="83" t="s">
        <v>504</v>
      </c>
      <c r="E5090" s="84">
        <v>64544</v>
      </c>
      <c r="F5090" s="85">
        <v>17.5</v>
      </c>
      <c r="G5090" s="84" t="s">
        <v>514</v>
      </c>
      <c r="H5090" s="86" t="str">
        <f t="shared" si="316"/>
        <v/>
      </c>
      <c r="I5090" s="77" t="str">
        <f t="shared" si="317"/>
        <v/>
      </c>
      <c r="J5090" s="77" t="str">
        <f t="shared" si="318"/>
        <v/>
      </c>
      <c r="K5090" s="77">
        <f t="shared" si="319"/>
        <v>0</v>
      </c>
    </row>
    <row r="5091" spans="1:11" s="77" customFormat="1">
      <c r="A5091" s="82">
        <v>2016</v>
      </c>
      <c r="B5091" s="82">
        <v>10865</v>
      </c>
      <c r="C5091" s="83" t="s">
        <v>503</v>
      </c>
      <c r="D5091" s="83" t="s">
        <v>504</v>
      </c>
      <c r="E5091" s="84">
        <v>2770</v>
      </c>
      <c r="F5091" s="85">
        <v>21.1</v>
      </c>
      <c r="G5091" s="84" t="s">
        <v>514</v>
      </c>
      <c r="H5091" s="86" t="str">
        <f t="shared" si="316"/>
        <v/>
      </c>
      <c r="I5091" s="77" t="str">
        <f t="shared" si="317"/>
        <v/>
      </c>
      <c r="J5091" s="77" t="str">
        <f t="shared" si="318"/>
        <v/>
      </c>
      <c r="K5091" s="77">
        <f t="shared" si="319"/>
        <v>0</v>
      </c>
    </row>
    <row r="5092" spans="1:11" s="77" customFormat="1">
      <c r="A5092" s="82">
        <v>2016</v>
      </c>
      <c r="B5092" s="82">
        <v>10865</v>
      </c>
      <c r="C5092" s="83" t="s">
        <v>503</v>
      </c>
      <c r="D5092" s="83" t="s">
        <v>504</v>
      </c>
      <c r="E5092" s="84">
        <v>18644</v>
      </c>
      <c r="F5092" s="85">
        <v>21.1</v>
      </c>
      <c r="G5092" s="84" t="s">
        <v>514</v>
      </c>
      <c r="H5092" s="86" t="str">
        <f t="shared" si="316"/>
        <v/>
      </c>
      <c r="I5092" s="77" t="str">
        <f t="shared" si="317"/>
        <v/>
      </c>
      <c r="J5092" s="77" t="str">
        <f t="shared" si="318"/>
        <v/>
      </c>
      <c r="K5092" s="77">
        <f t="shared" si="319"/>
        <v>0</v>
      </c>
    </row>
    <row r="5093" spans="1:11" s="77" customFormat="1">
      <c r="A5093" s="82">
        <v>2016</v>
      </c>
      <c r="B5093" s="82">
        <v>10865</v>
      </c>
      <c r="C5093" s="83" t="s">
        <v>503</v>
      </c>
      <c r="D5093" s="83" t="s">
        <v>504</v>
      </c>
      <c r="E5093" s="84">
        <v>4046</v>
      </c>
      <c r="F5093" s="85">
        <v>21.1</v>
      </c>
      <c r="G5093" s="84" t="s">
        <v>514</v>
      </c>
      <c r="H5093" s="86" t="str">
        <f t="shared" si="316"/>
        <v/>
      </c>
      <c r="I5093" s="77" t="str">
        <f t="shared" si="317"/>
        <v/>
      </c>
      <c r="J5093" s="77" t="str">
        <f t="shared" si="318"/>
        <v/>
      </c>
      <c r="K5093" s="77">
        <f t="shared" si="319"/>
        <v>0</v>
      </c>
    </row>
    <row r="5094" spans="1:11" s="77" customFormat="1">
      <c r="A5094" s="82">
        <v>2016</v>
      </c>
      <c r="B5094" s="82">
        <v>10865</v>
      </c>
      <c r="C5094" s="83" t="s">
        <v>503</v>
      </c>
      <c r="D5094" s="83" t="s">
        <v>504</v>
      </c>
      <c r="E5094" s="84">
        <v>33232</v>
      </c>
      <c r="F5094" s="85">
        <v>21.1</v>
      </c>
      <c r="G5094" s="84" t="s">
        <v>514</v>
      </c>
      <c r="H5094" s="86" t="str">
        <f t="shared" si="316"/>
        <v/>
      </c>
      <c r="I5094" s="77" t="str">
        <f t="shared" si="317"/>
        <v/>
      </c>
      <c r="J5094" s="77" t="str">
        <f t="shared" si="318"/>
        <v/>
      </c>
      <c r="K5094" s="77">
        <f t="shared" si="319"/>
        <v>0</v>
      </c>
    </row>
    <row r="5095" spans="1:11" s="77" customFormat="1">
      <c r="A5095" s="82">
        <v>2016</v>
      </c>
      <c r="B5095" s="82">
        <v>10865</v>
      </c>
      <c r="C5095" s="83" t="s">
        <v>503</v>
      </c>
      <c r="D5095" s="83" t="s">
        <v>504</v>
      </c>
      <c r="E5095" s="84">
        <v>23711</v>
      </c>
      <c r="F5095" s="85">
        <v>21.1</v>
      </c>
      <c r="G5095" s="84" t="s">
        <v>514</v>
      </c>
      <c r="H5095" s="86" t="str">
        <f t="shared" si="316"/>
        <v/>
      </c>
      <c r="I5095" s="77" t="str">
        <f t="shared" si="317"/>
        <v/>
      </c>
      <c r="J5095" s="77" t="str">
        <f t="shared" si="318"/>
        <v/>
      </c>
      <c r="K5095" s="77">
        <f t="shared" si="319"/>
        <v>0</v>
      </c>
    </row>
    <row r="5096" spans="1:11" s="77" customFormat="1">
      <c r="A5096" s="82">
        <v>2016</v>
      </c>
      <c r="B5096" s="82">
        <v>10865</v>
      </c>
      <c r="C5096" s="83" t="s">
        <v>513</v>
      </c>
      <c r="D5096" s="83" t="s">
        <v>504</v>
      </c>
      <c r="E5096" s="84">
        <v>15939</v>
      </c>
      <c r="F5096" s="85">
        <v>17.7</v>
      </c>
      <c r="G5096" s="84" t="s">
        <v>514</v>
      </c>
      <c r="H5096" s="86" t="str">
        <f t="shared" si="316"/>
        <v/>
      </c>
      <c r="I5096" s="77" t="str">
        <f t="shared" si="317"/>
        <v/>
      </c>
      <c r="J5096" s="77" t="str">
        <f t="shared" si="318"/>
        <v/>
      </c>
      <c r="K5096" s="77">
        <f t="shared" si="319"/>
        <v>0</v>
      </c>
    </row>
    <row r="5097" spans="1:11" s="77" customFormat="1">
      <c r="A5097" s="82">
        <v>2016</v>
      </c>
      <c r="B5097" s="82">
        <v>10865</v>
      </c>
      <c r="C5097" s="83" t="s">
        <v>513</v>
      </c>
      <c r="D5097" s="83" t="s">
        <v>504</v>
      </c>
      <c r="E5097" s="84">
        <v>32351</v>
      </c>
      <c r="F5097" s="85">
        <v>17.7</v>
      </c>
      <c r="G5097" s="84" t="s">
        <v>514</v>
      </c>
      <c r="H5097" s="86" t="str">
        <f t="shared" si="316"/>
        <v/>
      </c>
      <c r="I5097" s="77" t="str">
        <f t="shared" si="317"/>
        <v/>
      </c>
      <c r="J5097" s="77" t="str">
        <f t="shared" si="318"/>
        <v/>
      </c>
      <c r="K5097" s="77">
        <f t="shared" si="319"/>
        <v>0</v>
      </c>
    </row>
    <row r="5098" spans="1:11" s="77" customFormat="1">
      <c r="A5098" s="82">
        <v>2016</v>
      </c>
      <c r="B5098" s="82">
        <v>50282</v>
      </c>
      <c r="C5098" s="83" t="s">
        <v>503</v>
      </c>
      <c r="D5098" s="83" t="s">
        <v>504</v>
      </c>
      <c r="E5098" s="84">
        <v>4853</v>
      </c>
      <c r="F5098" s="85">
        <v>21.21</v>
      </c>
      <c r="G5098" s="84" t="s">
        <v>514</v>
      </c>
      <c r="H5098" s="86" t="str">
        <f t="shared" si="316"/>
        <v/>
      </c>
      <c r="I5098" s="77" t="str">
        <f t="shared" si="317"/>
        <v/>
      </c>
      <c r="J5098" s="77" t="str">
        <f t="shared" si="318"/>
        <v/>
      </c>
      <c r="K5098" s="77">
        <f t="shared" si="319"/>
        <v>0</v>
      </c>
    </row>
    <row r="5099" spans="1:11" s="77" customFormat="1">
      <c r="A5099" s="82">
        <v>2016</v>
      </c>
      <c r="B5099" s="82">
        <v>50282</v>
      </c>
      <c r="C5099" s="83" t="s">
        <v>503</v>
      </c>
      <c r="D5099" s="83" t="s">
        <v>504</v>
      </c>
      <c r="E5099" s="84">
        <v>2321</v>
      </c>
      <c r="F5099" s="85">
        <v>19.213000000000001</v>
      </c>
      <c r="G5099" s="84" t="s">
        <v>514</v>
      </c>
      <c r="H5099" s="86" t="str">
        <f t="shared" si="316"/>
        <v/>
      </c>
      <c r="I5099" s="77" t="str">
        <f t="shared" si="317"/>
        <v/>
      </c>
      <c r="J5099" s="77" t="str">
        <f t="shared" si="318"/>
        <v/>
      </c>
      <c r="K5099" s="77">
        <f t="shared" si="319"/>
        <v>0</v>
      </c>
    </row>
    <row r="5100" spans="1:11" s="77" customFormat="1">
      <c r="A5100" s="82">
        <v>2016</v>
      </c>
      <c r="B5100" s="82">
        <v>50282</v>
      </c>
      <c r="C5100" s="83" t="s">
        <v>503</v>
      </c>
      <c r="D5100" s="83" t="s">
        <v>504</v>
      </c>
      <c r="E5100" s="84">
        <v>8865</v>
      </c>
      <c r="F5100" s="85">
        <v>21.29</v>
      </c>
      <c r="G5100" s="84" t="s">
        <v>514</v>
      </c>
      <c r="H5100" s="86" t="str">
        <f t="shared" si="316"/>
        <v/>
      </c>
      <c r="I5100" s="77" t="str">
        <f t="shared" si="317"/>
        <v/>
      </c>
      <c r="J5100" s="77" t="str">
        <f t="shared" si="318"/>
        <v/>
      </c>
      <c r="K5100" s="77">
        <f t="shared" si="319"/>
        <v>0</v>
      </c>
    </row>
    <row r="5101" spans="1:11" s="77" customFormat="1">
      <c r="A5101" s="82">
        <v>2016</v>
      </c>
      <c r="B5101" s="82">
        <v>50447</v>
      </c>
      <c r="C5101" s="83" t="s">
        <v>503</v>
      </c>
      <c r="D5101" s="83" t="s">
        <v>504</v>
      </c>
      <c r="E5101" s="84">
        <v>990</v>
      </c>
      <c r="F5101" s="85">
        <v>25.24</v>
      </c>
      <c r="G5101" s="84" t="s">
        <v>514</v>
      </c>
      <c r="H5101" s="86" t="str">
        <f t="shared" si="316"/>
        <v/>
      </c>
      <c r="I5101" s="77" t="str">
        <f t="shared" si="317"/>
        <v/>
      </c>
      <c r="J5101" s="77" t="str">
        <f t="shared" si="318"/>
        <v/>
      </c>
      <c r="K5101" s="77">
        <f t="shared" si="319"/>
        <v>0</v>
      </c>
    </row>
    <row r="5102" spans="1:11" s="77" customFormat="1">
      <c r="A5102" s="82">
        <v>2016</v>
      </c>
      <c r="B5102" s="82">
        <v>50481</v>
      </c>
      <c r="C5102" s="83" t="s">
        <v>503</v>
      </c>
      <c r="D5102" s="83" t="s">
        <v>504</v>
      </c>
      <c r="E5102" s="84">
        <v>20983</v>
      </c>
      <c r="F5102" s="85">
        <v>26.49</v>
      </c>
      <c r="G5102" s="84" t="s">
        <v>514</v>
      </c>
      <c r="H5102" s="86" t="str">
        <f t="shared" si="316"/>
        <v/>
      </c>
      <c r="I5102" s="77" t="str">
        <f t="shared" si="317"/>
        <v/>
      </c>
      <c r="J5102" s="77" t="str">
        <f t="shared" si="318"/>
        <v/>
      </c>
      <c r="K5102" s="77">
        <f t="shared" si="319"/>
        <v>0</v>
      </c>
    </row>
    <row r="5103" spans="1:11" s="77" customFormat="1">
      <c r="A5103" s="82">
        <v>2016</v>
      </c>
      <c r="B5103" s="82">
        <v>50481</v>
      </c>
      <c r="C5103" s="83" t="s">
        <v>503</v>
      </c>
      <c r="D5103" s="83" t="s">
        <v>504</v>
      </c>
      <c r="E5103" s="84">
        <v>10056</v>
      </c>
      <c r="F5103" s="85">
        <v>26.33</v>
      </c>
      <c r="G5103" s="84" t="s">
        <v>514</v>
      </c>
      <c r="H5103" s="86" t="str">
        <f t="shared" si="316"/>
        <v/>
      </c>
      <c r="I5103" s="77" t="str">
        <f t="shared" si="317"/>
        <v/>
      </c>
      <c r="J5103" s="77" t="str">
        <f t="shared" si="318"/>
        <v/>
      </c>
      <c r="K5103" s="77">
        <f t="shared" si="319"/>
        <v>0</v>
      </c>
    </row>
    <row r="5104" spans="1:11" s="77" customFormat="1">
      <c r="A5104" s="82">
        <v>2016</v>
      </c>
      <c r="B5104" s="82">
        <v>50481</v>
      </c>
      <c r="C5104" s="83" t="s">
        <v>503</v>
      </c>
      <c r="D5104" s="83" t="s">
        <v>504</v>
      </c>
      <c r="E5104" s="84">
        <v>12856</v>
      </c>
      <c r="F5104" s="85">
        <v>26.4</v>
      </c>
      <c r="G5104" s="84" t="s">
        <v>514</v>
      </c>
      <c r="H5104" s="86" t="str">
        <f t="shared" si="316"/>
        <v/>
      </c>
      <c r="I5104" s="77" t="str">
        <f t="shared" si="317"/>
        <v/>
      </c>
      <c r="J5104" s="77" t="str">
        <f t="shared" si="318"/>
        <v/>
      </c>
      <c r="K5104" s="77">
        <f t="shared" si="319"/>
        <v>0</v>
      </c>
    </row>
    <row r="5105" spans="1:11" s="77" customFormat="1">
      <c r="A5105" s="82">
        <v>2016</v>
      </c>
      <c r="B5105" s="82">
        <v>50481</v>
      </c>
      <c r="C5105" s="83" t="s">
        <v>503</v>
      </c>
      <c r="D5105" s="83" t="s">
        <v>504</v>
      </c>
      <c r="E5105" s="84">
        <v>17928</v>
      </c>
      <c r="F5105" s="85">
        <v>26.65</v>
      </c>
      <c r="G5105" s="84" t="s">
        <v>514</v>
      </c>
      <c r="H5105" s="86" t="str">
        <f t="shared" si="316"/>
        <v/>
      </c>
      <c r="I5105" s="77" t="str">
        <f t="shared" si="317"/>
        <v/>
      </c>
      <c r="J5105" s="77" t="str">
        <f t="shared" si="318"/>
        <v/>
      </c>
      <c r="K5105" s="77">
        <f t="shared" si="319"/>
        <v>0</v>
      </c>
    </row>
    <row r="5106" spans="1:11" s="77" customFormat="1">
      <c r="A5106" s="82">
        <v>2016</v>
      </c>
      <c r="B5106" s="82">
        <v>50481</v>
      </c>
      <c r="C5106" s="83" t="s">
        <v>503</v>
      </c>
      <c r="D5106" s="83" t="s">
        <v>504</v>
      </c>
      <c r="E5106" s="84">
        <v>27791</v>
      </c>
      <c r="F5106" s="85">
        <v>26.82</v>
      </c>
      <c r="G5106" s="84" t="s">
        <v>514</v>
      </c>
      <c r="H5106" s="86" t="str">
        <f t="shared" si="316"/>
        <v/>
      </c>
      <c r="I5106" s="77" t="str">
        <f t="shared" si="317"/>
        <v/>
      </c>
      <c r="J5106" s="77" t="str">
        <f t="shared" si="318"/>
        <v/>
      </c>
      <c r="K5106" s="77">
        <f t="shared" si="319"/>
        <v>0</v>
      </c>
    </row>
    <row r="5107" spans="1:11" s="77" customFormat="1">
      <c r="A5107" s="82">
        <v>2016</v>
      </c>
      <c r="B5107" s="82">
        <v>50481</v>
      </c>
      <c r="C5107" s="83" t="s">
        <v>503</v>
      </c>
      <c r="D5107" s="83" t="s">
        <v>504</v>
      </c>
      <c r="E5107" s="84">
        <v>8981</v>
      </c>
      <c r="F5107" s="85">
        <v>25.98</v>
      </c>
      <c r="G5107" s="84" t="s">
        <v>514</v>
      </c>
      <c r="H5107" s="86" t="str">
        <f t="shared" si="316"/>
        <v/>
      </c>
      <c r="I5107" s="77" t="str">
        <f t="shared" si="317"/>
        <v/>
      </c>
      <c r="J5107" s="77" t="str">
        <f t="shared" si="318"/>
        <v/>
      </c>
      <c r="K5107" s="77">
        <f t="shared" si="319"/>
        <v>0</v>
      </c>
    </row>
    <row r="5108" spans="1:11" s="77" customFormat="1">
      <c r="A5108" s="82">
        <v>2016</v>
      </c>
      <c r="B5108" s="82">
        <v>50491</v>
      </c>
      <c r="C5108" s="83" t="s">
        <v>503</v>
      </c>
      <c r="D5108" s="83" t="s">
        <v>504</v>
      </c>
      <c r="E5108" s="84">
        <v>3279</v>
      </c>
      <c r="F5108" s="85">
        <v>24.27</v>
      </c>
      <c r="G5108" s="84" t="s">
        <v>514</v>
      </c>
      <c r="H5108" s="86" t="str">
        <f t="shared" si="316"/>
        <v/>
      </c>
      <c r="I5108" s="77" t="str">
        <f t="shared" si="317"/>
        <v/>
      </c>
      <c r="J5108" s="77" t="str">
        <f t="shared" si="318"/>
        <v/>
      </c>
      <c r="K5108" s="77">
        <f t="shared" si="319"/>
        <v>0</v>
      </c>
    </row>
    <row r="5109" spans="1:11" s="77" customFormat="1">
      <c r="A5109" s="82">
        <v>2016</v>
      </c>
      <c r="B5109" s="82">
        <v>50806</v>
      </c>
      <c r="C5109" s="83" t="s">
        <v>503</v>
      </c>
      <c r="D5109" s="83" t="s">
        <v>504</v>
      </c>
      <c r="E5109" s="84">
        <v>7505</v>
      </c>
      <c r="F5109" s="85">
        <v>24.8</v>
      </c>
      <c r="G5109" s="84" t="s">
        <v>514</v>
      </c>
      <c r="H5109" s="86" t="str">
        <f t="shared" si="316"/>
        <v/>
      </c>
      <c r="I5109" s="77" t="str">
        <f t="shared" si="317"/>
        <v/>
      </c>
      <c r="J5109" s="77" t="str">
        <f t="shared" si="318"/>
        <v/>
      </c>
      <c r="K5109" s="77">
        <f t="shared" si="319"/>
        <v>0</v>
      </c>
    </row>
    <row r="5110" spans="1:11" s="77" customFormat="1">
      <c r="A5110" s="82">
        <v>2016</v>
      </c>
      <c r="B5110" s="82">
        <v>50835</v>
      </c>
      <c r="C5110" s="83" t="s">
        <v>503</v>
      </c>
      <c r="D5110" s="83" t="s">
        <v>504</v>
      </c>
      <c r="E5110" s="84">
        <v>18645</v>
      </c>
      <c r="F5110" s="85">
        <v>20.53</v>
      </c>
      <c r="G5110" s="84" t="s">
        <v>514</v>
      </c>
      <c r="H5110" s="86" t="str">
        <f t="shared" si="316"/>
        <v/>
      </c>
      <c r="I5110" s="77" t="str">
        <f t="shared" si="317"/>
        <v/>
      </c>
      <c r="J5110" s="77" t="str">
        <f t="shared" si="318"/>
        <v/>
      </c>
      <c r="K5110" s="77">
        <f t="shared" si="319"/>
        <v>0</v>
      </c>
    </row>
    <row r="5111" spans="1:11" s="77" customFormat="1">
      <c r="A5111" s="82">
        <v>2016</v>
      </c>
      <c r="B5111" s="82">
        <v>50900</v>
      </c>
      <c r="C5111" s="83" t="s">
        <v>503</v>
      </c>
      <c r="D5111" s="83" t="s">
        <v>504</v>
      </c>
      <c r="E5111" s="84">
        <v>24679</v>
      </c>
      <c r="F5111" s="85">
        <v>26</v>
      </c>
      <c r="G5111" s="84" t="s">
        <v>514</v>
      </c>
      <c r="H5111" s="86" t="str">
        <f t="shared" si="316"/>
        <v/>
      </c>
      <c r="I5111" s="77" t="str">
        <f t="shared" si="317"/>
        <v/>
      </c>
      <c r="J5111" s="77" t="str">
        <f t="shared" si="318"/>
        <v/>
      </c>
      <c r="K5111" s="77">
        <f t="shared" si="319"/>
        <v>0</v>
      </c>
    </row>
    <row r="5112" spans="1:11" s="77" customFormat="1">
      <c r="A5112" s="82">
        <v>2016</v>
      </c>
      <c r="B5112" s="82">
        <v>50976</v>
      </c>
      <c r="C5112" s="83" t="s">
        <v>503</v>
      </c>
      <c r="D5112" s="83" t="s">
        <v>504</v>
      </c>
      <c r="E5112" s="84">
        <v>12901</v>
      </c>
      <c r="F5112" s="85">
        <v>24.34</v>
      </c>
      <c r="G5112" s="84" t="s">
        <v>514</v>
      </c>
      <c r="H5112" s="86" t="str">
        <f t="shared" si="316"/>
        <v/>
      </c>
      <c r="I5112" s="77" t="str">
        <f t="shared" si="317"/>
        <v/>
      </c>
      <c r="J5112" s="77" t="str">
        <f t="shared" si="318"/>
        <v/>
      </c>
      <c r="K5112" s="77">
        <f t="shared" si="319"/>
        <v>0</v>
      </c>
    </row>
    <row r="5113" spans="1:11" s="77" customFormat="1">
      <c r="A5113" s="82">
        <v>2016</v>
      </c>
      <c r="B5113" s="82">
        <v>50976</v>
      </c>
      <c r="C5113" s="83" t="s">
        <v>503</v>
      </c>
      <c r="D5113" s="83" t="s">
        <v>504</v>
      </c>
      <c r="E5113" s="84">
        <v>25896</v>
      </c>
      <c r="F5113" s="85">
        <v>25.68</v>
      </c>
      <c r="G5113" s="84" t="s">
        <v>514</v>
      </c>
      <c r="H5113" s="86" t="str">
        <f t="shared" si="316"/>
        <v/>
      </c>
      <c r="I5113" s="77" t="str">
        <f t="shared" si="317"/>
        <v/>
      </c>
      <c r="J5113" s="77" t="str">
        <f t="shared" si="318"/>
        <v/>
      </c>
      <c r="K5113" s="77">
        <f t="shared" si="319"/>
        <v>0</v>
      </c>
    </row>
    <row r="5114" spans="1:11" s="77" customFormat="1">
      <c r="A5114" s="82">
        <v>2016</v>
      </c>
      <c r="B5114" s="82">
        <v>50976</v>
      </c>
      <c r="C5114" s="83" t="s">
        <v>503</v>
      </c>
      <c r="D5114" s="83" t="s">
        <v>504</v>
      </c>
      <c r="E5114" s="84">
        <v>12801</v>
      </c>
      <c r="F5114" s="85">
        <v>25.8</v>
      </c>
      <c r="G5114" s="84" t="s">
        <v>514</v>
      </c>
      <c r="H5114" s="86" t="str">
        <f t="shared" si="316"/>
        <v/>
      </c>
      <c r="I5114" s="77" t="str">
        <f t="shared" si="317"/>
        <v/>
      </c>
      <c r="J5114" s="77" t="str">
        <f t="shared" si="318"/>
        <v/>
      </c>
      <c r="K5114" s="77">
        <f t="shared" si="319"/>
        <v>0</v>
      </c>
    </row>
    <row r="5115" spans="1:11" s="77" customFormat="1">
      <c r="A5115" s="82">
        <v>2016</v>
      </c>
      <c r="B5115" s="82">
        <v>52007</v>
      </c>
      <c r="C5115" s="83" t="s">
        <v>503</v>
      </c>
      <c r="D5115" s="83" t="s">
        <v>504</v>
      </c>
      <c r="E5115" s="84">
        <v>9108</v>
      </c>
      <c r="F5115" s="85">
        <v>25.222000000000001</v>
      </c>
      <c r="G5115" s="84">
        <v>301.89999999999998</v>
      </c>
      <c r="H5115" s="86">
        <f t="shared" si="316"/>
        <v>693530.64554399997</v>
      </c>
      <c r="I5115" s="77">
        <f t="shared" si="317"/>
        <v>9108</v>
      </c>
      <c r="J5115" s="77">
        <f t="shared" si="318"/>
        <v>229721.97600000002</v>
      </c>
      <c r="K5115" s="77">
        <f t="shared" si="319"/>
        <v>0</v>
      </c>
    </row>
    <row r="5116" spans="1:11" s="77" customFormat="1">
      <c r="A5116" s="82">
        <v>2016</v>
      </c>
      <c r="B5116" s="82">
        <v>54081</v>
      </c>
      <c r="C5116" s="83" t="s">
        <v>503</v>
      </c>
      <c r="D5116" s="83" t="s">
        <v>504</v>
      </c>
      <c r="E5116" s="84">
        <v>11143</v>
      </c>
      <c r="F5116" s="85">
        <v>26.06</v>
      </c>
      <c r="G5116" s="84" t="s">
        <v>514</v>
      </c>
      <c r="H5116" s="86" t="str">
        <f t="shared" si="316"/>
        <v/>
      </c>
      <c r="I5116" s="77" t="str">
        <f t="shared" si="317"/>
        <v/>
      </c>
      <c r="J5116" s="77" t="str">
        <f t="shared" si="318"/>
        <v/>
      </c>
      <c r="K5116" s="77">
        <f t="shared" si="319"/>
        <v>0</v>
      </c>
    </row>
    <row r="5117" spans="1:11" s="77" customFormat="1">
      <c r="A5117" s="82">
        <v>2016</v>
      </c>
      <c r="B5117" s="82">
        <v>54101</v>
      </c>
      <c r="C5117" s="83" t="s">
        <v>503</v>
      </c>
      <c r="D5117" s="83" t="s">
        <v>504</v>
      </c>
      <c r="E5117" s="84">
        <v>3328</v>
      </c>
      <c r="F5117" s="85">
        <v>24.981999999999999</v>
      </c>
      <c r="G5117" s="84" t="s">
        <v>514</v>
      </c>
      <c r="H5117" s="86" t="str">
        <f t="shared" si="316"/>
        <v/>
      </c>
      <c r="I5117" s="77" t="str">
        <f t="shared" si="317"/>
        <v/>
      </c>
      <c r="J5117" s="77" t="str">
        <f t="shared" si="318"/>
        <v/>
      </c>
      <c r="K5117" s="77">
        <f t="shared" si="319"/>
        <v>0</v>
      </c>
    </row>
    <row r="5118" spans="1:11" s="77" customFormat="1">
      <c r="A5118" s="82">
        <v>2016</v>
      </c>
      <c r="B5118" s="82">
        <v>54101</v>
      </c>
      <c r="C5118" s="83" t="s">
        <v>503</v>
      </c>
      <c r="D5118" s="83" t="s">
        <v>504</v>
      </c>
      <c r="E5118" s="84">
        <v>3139</v>
      </c>
      <c r="F5118" s="85">
        <v>25.175999999999998</v>
      </c>
      <c r="G5118" s="84" t="s">
        <v>514</v>
      </c>
      <c r="H5118" s="86" t="str">
        <f t="shared" si="316"/>
        <v/>
      </c>
      <c r="I5118" s="77" t="str">
        <f t="shared" si="317"/>
        <v/>
      </c>
      <c r="J5118" s="77" t="str">
        <f t="shared" si="318"/>
        <v/>
      </c>
      <c r="K5118" s="77">
        <f t="shared" si="319"/>
        <v>0</v>
      </c>
    </row>
    <row r="5119" spans="1:11" s="77" customFormat="1">
      <c r="A5119" s="82">
        <v>2016</v>
      </c>
      <c r="B5119" s="82">
        <v>54101</v>
      </c>
      <c r="C5119" s="83" t="s">
        <v>503</v>
      </c>
      <c r="D5119" s="83" t="s">
        <v>504</v>
      </c>
      <c r="E5119" s="84">
        <v>3260</v>
      </c>
      <c r="F5119" s="85">
        <v>24.661999999999999</v>
      </c>
      <c r="G5119" s="84" t="s">
        <v>514</v>
      </c>
      <c r="H5119" s="86" t="str">
        <f t="shared" si="316"/>
        <v/>
      </c>
      <c r="I5119" s="77" t="str">
        <f t="shared" si="317"/>
        <v/>
      </c>
      <c r="J5119" s="77" t="str">
        <f t="shared" si="318"/>
        <v/>
      </c>
      <c r="K5119" s="77">
        <f t="shared" si="319"/>
        <v>0</v>
      </c>
    </row>
    <row r="5120" spans="1:11" s="77" customFormat="1">
      <c r="A5120" s="82">
        <v>2016</v>
      </c>
      <c r="B5120" s="82">
        <v>54101</v>
      </c>
      <c r="C5120" s="83" t="s">
        <v>503</v>
      </c>
      <c r="D5120" s="83" t="s">
        <v>504</v>
      </c>
      <c r="E5120" s="84">
        <v>3348</v>
      </c>
      <c r="F5120" s="85">
        <v>25.803999999999998</v>
      </c>
      <c r="G5120" s="84" t="s">
        <v>514</v>
      </c>
      <c r="H5120" s="86" t="str">
        <f t="shared" si="316"/>
        <v/>
      </c>
      <c r="I5120" s="77" t="str">
        <f t="shared" si="317"/>
        <v/>
      </c>
      <c r="J5120" s="77" t="str">
        <f t="shared" si="318"/>
        <v/>
      </c>
      <c r="K5120" s="77">
        <f t="shared" si="319"/>
        <v>0</v>
      </c>
    </row>
    <row r="5121" spans="1:11" s="77" customFormat="1">
      <c r="A5121" s="82">
        <v>2016</v>
      </c>
      <c r="B5121" s="82">
        <v>54104</v>
      </c>
      <c r="C5121" s="83" t="s">
        <v>503</v>
      </c>
      <c r="D5121" s="83" t="s">
        <v>504</v>
      </c>
      <c r="E5121" s="84">
        <v>4802</v>
      </c>
      <c r="F5121" s="85">
        <v>24</v>
      </c>
      <c r="G5121" s="84" t="s">
        <v>514</v>
      </c>
      <c r="H5121" s="86" t="str">
        <f t="shared" si="316"/>
        <v/>
      </c>
      <c r="I5121" s="77" t="str">
        <f t="shared" si="317"/>
        <v/>
      </c>
      <c r="J5121" s="77" t="str">
        <f t="shared" si="318"/>
        <v/>
      </c>
      <c r="K5121" s="77">
        <f t="shared" si="319"/>
        <v>0</v>
      </c>
    </row>
    <row r="5122" spans="1:11" s="77" customFormat="1">
      <c r="A5122" s="82">
        <v>2016</v>
      </c>
      <c r="B5122" s="82">
        <v>54304</v>
      </c>
      <c r="C5122" s="83" t="s">
        <v>503</v>
      </c>
      <c r="D5122" s="83" t="s">
        <v>504</v>
      </c>
      <c r="E5122" s="84">
        <v>11830</v>
      </c>
      <c r="F5122" s="85">
        <v>25.22</v>
      </c>
      <c r="G5122" s="84" t="s">
        <v>514</v>
      </c>
      <c r="H5122" s="86" t="str">
        <f t="shared" si="316"/>
        <v/>
      </c>
      <c r="I5122" s="77" t="str">
        <f t="shared" si="317"/>
        <v/>
      </c>
      <c r="J5122" s="77" t="str">
        <f t="shared" si="318"/>
        <v/>
      </c>
      <c r="K5122" s="77">
        <f t="shared" si="319"/>
        <v>0</v>
      </c>
    </row>
    <row r="5123" spans="1:11" s="77" customFormat="1">
      <c r="A5123" s="82">
        <v>2016</v>
      </c>
      <c r="B5123" s="82">
        <v>54638</v>
      </c>
      <c r="C5123" s="83" t="s">
        <v>503</v>
      </c>
      <c r="D5123" s="83" t="s">
        <v>504</v>
      </c>
      <c r="E5123" s="84">
        <v>1354</v>
      </c>
      <c r="F5123" s="85">
        <v>26.64</v>
      </c>
      <c r="G5123" s="84" t="s">
        <v>514</v>
      </c>
      <c r="H5123" s="86" t="str">
        <f t="shared" si="316"/>
        <v/>
      </c>
      <c r="I5123" s="77" t="str">
        <f t="shared" si="317"/>
        <v/>
      </c>
      <c r="J5123" s="77" t="str">
        <f t="shared" si="318"/>
        <v/>
      </c>
      <c r="K5123" s="77">
        <f t="shared" si="319"/>
        <v>0</v>
      </c>
    </row>
    <row r="5124" spans="1:11" s="77" customFormat="1">
      <c r="A5124" s="82">
        <v>2016</v>
      </c>
      <c r="B5124" s="82">
        <v>54638</v>
      </c>
      <c r="C5124" s="83" t="s">
        <v>503</v>
      </c>
      <c r="D5124" s="83" t="s">
        <v>504</v>
      </c>
      <c r="E5124" s="84">
        <v>3432</v>
      </c>
      <c r="F5124" s="85">
        <v>24.39</v>
      </c>
      <c r="G5124" s="84" t="s">
        <v>514</v>
      </c>
      <c r="H5124" s="86" t="str">
        <f t="shared" si="316"/>
        <v/>
      </c>
      <c r="I5124" s="77" t="str">
        <f t="shared" si="317"/>
        <v/>
      </c>
      <c r="J5124" s="77" t="str">
        <f t="shared" si="318"/>
        <v/>
      </c>
      <c r="K5124" s="77">
        <f t="shared" si="319"/>
        <v>0</v>
      </c>
    </row>
    <row r="5125" spans="1:11" s="77" customFormat="1">
      <c r="A5125" s="82">
        <v>2016</v>
      </c>
      <c r="B5125" s="82">
        <v>54638</v>
      </c>
      <c r="C5125" s="83" t="s">
        <v>503</v>
      </c>
      <c r="D5125" s="83" t="s">
        <v>504</v>
      </c>
      <c r="E5125" s="84">
        <v>3672</v>
      </c>
      <c r="F5125" s="85">
        <v>23.92</v>
      </c>
      <c r="G5125" s="84" t="s">
        <v>514</v>
      </c>
      <c r="H5125" s="86" t="str">
        <f t="shared" si="316"/>
        <v/>
      </c>
      <c r="I5125" s="77" t="str">
        <f t="shared" si="317"/>
        <v/>
      </c>
      <c r="J5125" s="77" t="str">
        <f t="shared" si="318"/>
        <v/>
      </c>
      <c r="K5125" s="77">
        <f t="shared" si="319"/>
        <v>0</v>
      </c>
    </row>
    <row r="5126" spans="1:11" s="77" customFormat="1">
      <c r="A5126" s="82">
        <v>2016</v>
      </c>
      <c r="B5126" s="82">
        <v>55076</v>
      </c>
      <c r="C5126" s="83" t="s">
        <v>512</v>
      </c>
      <c r="D5126" s="83" t="s">
        <v>504</v>
      </c>
      <c r="E5126" s="84">
        <v>309347</v>
      </c>
      <c r="F5126" s="85">
        <v>10.44</v>
      </c>
      <c r="G5126" s="84" t="s">
        <v>514</v>
      </c>
      <c r="H5126" s="86" t="str">
        <f t="shared" si="316"/>
        <v/>
      </c>
      <c r="I5126" s="77" t="str">
        <f t="shared" si="317"/>
        <v/>
      </c>
      <c r="J5126" s="77" t="str">
        <f t="shared" si="318"/>
        <v/>
      </c>
      <c r="K5126" s="77">
        <f t="shared" si="319"/>
        <v>1</v>
      </c>
    </row>
    <row r="5127" spans="1:11" s="77" customFormat="1">
      <c r="A5127" s="82">
        <v>2016</v>
      </c>
      <c r="B5127" s="82">
        <v>55856</v>
      </c>
      <c r="C5127" s="83" t="s">
        <v>503</v>
      </c>
      <c r="D5127" s="83" t="s">
        <v>504</v>
      </c>
      <c r="E5127" s="84">
        <v>591910</v>
      </c>
      <c r="F5127" s="85">
        <v>16.920000000000002</v>
      </c>
      <c r="G5127" s="84" t="s">
        <v>514</v>
      </c>
      <c r="H5127" s="86" t="str">
        <f t="shared" ref="H5127:H5190" si="320">IF(I5127="","",G5127/100*F5127*E5127)</f>
        <v/>
      </c>
      <c r="I5127" s="77" t="str">
        <f t="shared" ref="I5127:I5190" si="321">IF(OR(G5127=".",F5127=".",E5127="."),"",E5127)</f>
        <v/>
      </c>
      <c r="J5127" s="77" t="str">
        <f t="shared" ref="J5127:J5190" si="322">IF(I5127="","",F5127*I5127)</f>
        <v/>
      </c>
      <c r="K5127" s="77">
        <f t="shared" ref="K5127:K5190" si="323">IF(C5127="LIG",1,0)</f>
        <v>0</v>
      </c>
    </row>
    <row r="5128" spans="1:11" s="77" customFormat="1">
      <c r="A5128" s="82">
        <v>2016</v>
      </c>
      <c r="B5128" s="82">
        <v>56068</v>
      </c>
      <c r="C5128" s="83" t="s">
        <v>513</v>
      </c>
      <c r="D5128" s="83" t="s">
        <v>504</v>
      </c>
      <c r="E5128" s="84">
        <v>106974</v>
      </c>
      <c r="F5128" s="85">
        <v>17.45</v>
      </c>
      <c r="G5128" s="84">
        <v>207.6</v>
      </c>
      <c r="H5128" s="86">
        <f t="shared" si="320"/>
        <v>3875261.5187999997</v>
      </c>
      <c r="I5128" s="77">
        <f t="shared" si="321"/>
        <v>106974</v>
      </c>
      <c r="J5128" s="77">
        <f t="shared" si="322"/>
        <v>1866696.2999999998</v>
      </c>
      <c r="K5128" s="77">
        <f t="shared" si="323"/>
        <v>0</v>
      </c>
    </row>
    <row r="5129" spans="1:11" s="77" customFormat="1">
      <c r="A5129" s="82">
        <v>2016</v>
      </c>
      <c r="B5129" s="82">
        <v>56068</v>
      </c>
      <c r="C5129" s="83" t="s">
        <v>513</v>
      </c>
      <c r="D5129" s="83" t="s">
        <v>504</v>
      </c>
      <c r="E5129" s="84">
        <v>142487</v>
      </c>
      <c r="F5129" s="85">
        <v>17.54</v>
      </c>
      <c r="G5129" s="84">
        <v>210</v>
      </c>
      <c r="H5129" s="86">
        <f t="shared" si="320"/>
        <v>5248366.1580000008</v>
      </c>
      <c r="I5129" s="77">
        <f t="shared" si="321"/>
        <v>142487</v>
      </c>
      <c r="J5129" s="77">
        <f t="shared" si="322"/>
        <v>2499221.98</v>
      </c>
      <c r="K5129" s="77">
        <f t="shared" si="323"/>
        <v>0</v>
      </c>
    </row>
    <row r="5130" spans="1:11" s="77" customFormat="1">
      <c r="A5130" s="82">
        <v>2016</v>
      </c>
      <c r="B5130" s="82">
        <v>56163</v>
      </c>
      <c r="C5130" s="83" t="s">
        <v>503</v>
      </c>
      <c r="D5130" s="83" t="s">
        <v>504</v>
      </c>
      <c r="E5130" s="84">
        <v>58405</v>
      </c>
      <c r="F5130" s="85">
        <v>22.9</v>
      </c>
      <c r="G5130" s="84" t="s">
        <v>514</v>
      </c>
      <c r="H5130" s="86" t="str">
        <f t="shared" si="320"/>
        <v/>
      </c>
      <c r="I5130" s="77" t="str">
        <f t="shared" si="321"/>
        <v/>
      </c>
      <c r="J5130" s="77" t="str">
        <f t="shared" si="322"/>
        <v/>
      </c>
      <c r="K5130" s="77">
        <f t="shared" si="323"/>
        <v>0</v>
      </c>
    </row>
    <row r="5131" spans="1:11" s="77" customFormat="1">
      <c r="A5131" s="82">
        <v>2016</v>
      </c>
      <c r="B5131" s="82">
        <v>56224</v>
      </c>
      <c r="C5131" s="83" t="s">
        <v>513</v>
      </c>
      <c r="D5131" s="83" t="s">
        <v>504</v>
      </c>
      <c r="E5131" s="84">
        <v>59123</v>
      </c>
      <c r="F5131" s="85">
        <v>17.984000000000002</v>
      </c>
      <c r="G5131" s="84" t="s">
        <v>514</v>
      </c>
      <c r="H5131" s="86" t="str">
        <f t="shared" si="320"/>
        <v/>
      </c>
      <c r="I5131" s="77" t="str">
        <f t="shared" si="321"/>
        <v/>
      </c>
      <c r="J5131" s="77" t="str">
        <f t="shared" si="322"/>
        <v/>
      </c>
      <c r="K5131" s="77">
        <f t="shared" si="323"/>
        <v>0</v>
      </c>
    </row>
    <row r="5132" spans="1:11" s="77" customFormat="1">
      <c r="A5132" s="82">
        <v>2016</v>
      </c>
      <c r="B5132" s="82">
        <v>56319</v>
      </c>
      <c r="C5132" s="83" t="s">
        <v>513</v>
      </c>
      <c r="D5132" s="83" t="s">
        <v>504</v>
      </c>
      <c r="E5132" s="84">
        <v>44963</v>
      </c>
      <c r="F5132" s="85">
        <v>15.99</v>
      </c>
      <c r="G5132" s="84">
        <v>104.2</v>
      </c>
      <c r="H5132" s="86">
        <f t="shared" si="320"/>
        <v>749154.62154000008</v>
      </c>
      <c r="I5132" s="77">
        <f t="shared" si="321"/>
        <v>44963</v>
      </c>
      <c r="J5132" s="77">
        <f t="shared" si="322"/>
        <v>718958.37</v>
      </c>
      <c r="K5132" s="77">
        <f t="shared" si="323"/>
        <v>0</v>
      </c>
    </row>
    <row r="5133" spans="1:11" s="77" customFormat="1">
      <c r="A5133" s="82">
        <v>2016</v>
      </c>
      <c r="B5133" s="82">
        <v>56456</v>
      </c>
      <c r="C5133" s="83" t="s">
        <v>513</v>
      </c>
      <c r="D5133" s="83" t="s">
        <v>504</v>
      </c>
      <c r="E5133" s="84">
        <v>82713</v>
      </c>
      <c r="F5133" s="85">
        <v>17.72</v>
      </c>
      <c r="G5133" s="84" t="s">
        <v>514</v>
      </c>
      <c r="H5133" s="86" t="str">
        <f t="shared" si="320"/>
        <v/>
      </c>
      <c r="I5133" s="77" t="str">
        <f t="shared" si="321"/>
        <v/>
      </c>
      <c r="J5133" s="77" t="str">
        <f t="shared" si="322"/>
        <v/>
      </c>
      <c r="K5133" s="77">
        <f t="shared" si="323"/>
        <v>0</v>
      </c>
    </row>
    <row r="5134" spans="1:11" s="77" customFormat="1">
      <c r="A5134" s="82">
        <v>2016</v>
      </c>
      <c r="B5134" s="82">
        <v>56456</v>
      </c>
      <c r="C5134" s="83" t="s">
        <v>513</v>
      </c>
      <c r="D5134" s="83" t="s">
        <v>504</v>
      </c>
      <c r="E5134" s="84">
        <v>65970</v>
      </c>
      <c r="F5134" s="85">
        <v>17.97</v>
      </c>
      <c r="G5134" s="84" t="s">
        <v>514</v>
      </c>
      <c r="H5134" s="86" t="str">
        <f t="shared" si="320"/>
        <v/>
      </c>
      <c r="I5134" s="77" t="str">
        <f t="shared" si="321"/>
        <v/>
      </c>
      <c r="J5134" s="77" t="str">
        <f t="shared" si="322"/>
        <v/>
      </c>
      <c r="K5134" s="77">
        <f t="shared" si="323"/>
        <v>0</v>
      </c>
    </row>
    <row r="5135" spans="1:11" s="77" customFormat="1">
      <c r="A5135" s="82">
        <v>2016</v>
      </c>
      <c r="B5135" s="82">
        <v>56564</v>
      </c>
      <c r="C5135" s="83" t="s">
        <v>513</v>
      </c>
      <c r="D5135" s="83" t="s">
        <v>504</v>
      </c>
      <c r="E5135" s="84">
        <v>32940</v>
      </c>
      <c r="F5135" s="85">
        <v>18.102</v>
      </c>
      <c r="G5135" s="84">
        <v>211.6</v>
      </c>
      <c r="H5135" s="86">
        <f t="shared" si="320"/>
        <v>1261728.2260799999</v>
      </c>
      <c r="I5135" s="77">
        <f t="shared" si="321"/>
        <v>32940</v>
      </c>
      <c r="J5135" s="77">
        <f t="shared" si="322"/>
        <v>596279.88</v>
      </c>
      <c r="K5135" s="77">
        <f t="shared" si="323"/>
        <v>0</v>
      </c>
    </row>
    <row r="5136" spans="1:11" s="77" customFormat="1">
      <c r="A5136" s="82">
        <v>2016</v>
      </c>
      <c r="B5136" s="82">
        <v>56564</v>
      </c>
      <c r="C5136" s="83" t="s">
        <v>513</v>
      </c>
      <c r="D5136" s="83" t="s">
        <v>504</v>
      </c>
      <c r="E5136" s="84">
        <v>49674</v>
      </c>
      <c r="F5136" s="85">
        <v>17.712</v>
      </c>
      <c r="G5136" s="84">
        <v>212.3</v>
      </c>
      <c r="H5136" s="86">
        <f t="shared" si="320"/>
        <v>1867870.3602240004</v>
      </c>
      <c r="I5136" s="77">
        <f t="shared" si="321"/>
        <v>49674</v>
      </c>
      <c r="J5136" s="77">
        <f t="shared" si="322"/>
        <v>879825.88800000004</v>
      </c>
      <c r="K5136" s="77">
        <f t="shared" si="323"/>
        <v>0</v>
      </c>
    </row>
    <row r="5137" spans="1:11" s="77" customFormat="1">
      <c r="A5137" s="82">
        <v>2016</v>
      </c>
      <c r="B5137" s="82">
        <v>56564</v>
      </c>
      <c r="C5137" s="83" t="s">
        <v>513</v>
      </c>
      <c r="D5137" s="83" t="s">
        <v>504</v>
      </c>
      <c r="E5137" s="84">
        <v>82652</v>
      </c>
      <c r="F5137" s="85">
        <v>18.010000000000002</v>
      </c>
      <c r="G5137" s="84">
        <v>213.6</v>
      </c>
      <c r="H5137" s="86">
        <f t="shared" si="320"/>
        <v>3179569.5427200007</v>
      </c>
      <c r="I5137" s="77">
        <f t="shared" si="321"/>
        <v>82652</v>
      </c>
      <c r="J5137" s="77">
        <f t="shared" si="322"/>
        <v>1488562.52</v>
      </c>
      <c r="K5137" s="77">
        <f t="shared" si="323"/>
        <v>0</v>
      </c>
    </row>
    <row r="5138" spans="1:11" s="77" customFormat="1">
      <c r="A5138" s="82">
        <v>2016</v>
      </c>
      <c r="B5138" s="82">
        <v>56609</v>
      </c>
      <c r="C5138" s="83" t="s">
        <v>513</v>
      </c>
      <c r="D5138" s="83" t="s">
        <v>504</v>
      </c>
      <c r="E5138" s="84">
        <v>158891</v>
      </c>
      <c r="F5138" s="85">
        <v>16.096</v>
      </c>
      <c r="G5138" s="84">
        <v>61.2</v>
      </c>
      <c r="H5138" s="86">
        <f t="shared" si="320"/>
        <v>1565195.8360319999</v>
      </c>
      <c r="I5138" s="77">
        <f t="shared" si="321"/>
        <v>158891</v>
      </c>
      <c r="J5138" s="77">
        <f t="shared" si="322"/>
        <v>2557509.5359999998</v>
      </c>
      <c r="K5138" s="77">
        <f t="shared" si="323"/>
        <v>0</v>
      </c>
    </row>
    <row r="5139" spans="1:11" s="77" customFormat="1">
      <c r="A5139" s="82">
        <v>2016</v>
      </c>
      <c r="B5139" s="82">
        <v>56611</v>
      </c>
      <c r="C5139" s="83" t="s">
        <v>513</v>
      </c>
      <c r="D5139" s="83" t="s">
        <v>504</v>
      </c>
      <c r="E5139" s="84">
        <v>156607</v>
      </c>
      <c r="F5139" s="85">
        <v>17.739999999999998</v>
      </c>
      <c r="G5139" s="84" t="s">
        <v>514</v>
      </c>
      <c r="H5139" s="86" t="str">
        <f t="shared" si="320"/>
        <v/>
      </c>
      <c r="I5139" s="77" t="str">
        <f t="shared" si="321"/>
        <v/>
      </c>
      <c r="J5139" s="77" t="str">
        <f t="shared" si="322"/>
        <v/>
      </c>
      <c r="K5139" s="77">
        <f t="shared" si="323"/>
        <v>0</v>
      </c>
    </row>
    <row r="5140" spans="1:11" s="77" customFormat="1">
      <c r="A5140" s="82">
        <v>2016</v>
      </c>
      <c r="B5140" s="82">
        <v>56611</v>
      </c>
      <c r="C5140" s="83" t="s">
        <v>513</v>
      </c>
      <c r="D5140" s="83" t="s">
        <v>504</v>
      </c>
      <c r="E5140" s="84">
        <v>108077</v>
      </c>
      <c r="F5140" s="85">
        <v>17.43</v>
      </c>
      <c r="G5140" s="84" t="s">
        <v>514</v>
      </c>
      <c r="H5140" s="86" t="str">
        <f t="shared" si="320"/>
        <v/>
      </c>
      <c r="I5140" s="77" t="str">
        <f t="shared" si="321"/>
        <v/>
      </c>
      <c r="J5140" s="77" t="str">
        <f t="shared" si="322"/>
        <v/>
      </c>
      <c r="K5140" s="77">
        <f t="shared" si="323"/>
        <v>0</v>
      </c>
    </row>
    <row r="5141" spans="1:11" s="77" customFormat="1">
      <c r="A5141" s="82">
        <v>2016</v>
      </c>
      <c r="B5141" s="82">
        <v>56611</v>
      </c>
      <c r="C5141" s="83" t="s">
        <v>513</v>
      </c>
      <c r="D5141" s="83" t="s">
        <v>504</v>
      </c>
      <c r="E5141" s="84">
        <v>35923</v>
      </c>
      <c r="F5141" s="85">
        <v>17.59</v>
      </c>
      <c r="G5141" s="84" t="s">
        <v>514</v>
      </c>
      <c r="H5141" s="86" t="str">
        <f t="shared" si="320"/>
        <v/>
      </c>
      <c r="I5141" s="77" t="str">
        <f t="shared" si="321"/>
        <v/>
      </c>
      <c r="J5141" s="77" t="str">
        <f t="shared" si="322"/>
        <v/>
      </c>
      <c r="K5141" s="77">
        <f t="shared" si="323"/>
        <v>0</v>
      </c>
    </row>
    <row r="5142" spans="1:11" s="77" customFormat="1">
      <c r="A5142" s="82">
        <v>2016</v>
      </c>
      <c r="B5142" s="82">
        <v>56671</v>
      </c>
      <c r="C5142" s="83" t="s">
        <v>503</v>
      </c>
      <c r="D5142" s="83" t="s">
        <v>504</v>
      </c>
      <c r="E5142" s="84">
        <v>160957</v>
      </c>
      <c r="F5142" s="85">
        <v>22.26</v>
      </c>
      <c r="G5142" s="84" t="s">
        <v>514</v>
      </c>
      <c r="H5142" s="86" t="str">
        <f t="shared" si="320"/>
        <v/>
      </c>
      <c r="I5142" s="77" t="str">
        <f t="shared" si="321"/>
        <v/>
      </c>
      <c r="J5142" s="77" t="str">
        <f t="shared" si="322"/>
        <v/>
      </c>
      <c r="K5142" s="77">
        <f t="shared" si="323"/>
        <v>0</v>
      </c>
    </row>
    <row r="5143" spans="1:11" s="77" customFormat="1">
      <c r="A5143" s="82">
        <v>2016</v>
      </c>
      <c r="B5143" s="82">
        <v>56786</v>
      </c>
      <c r="C5143" s="83" t="s">
        <v>512</v>
      </c>
      <c r="D5143" s="83" t="s">
        <v>504</v>
      </c>
      <c r="E5143" s="84">
        <v>25202</v>
      </c>
      <c r="F5143" s="85">
        <v>14.4</v>
      </c>
      <c r="G5143" s="84">
        <v>238.8</v>
      </c>
      <c r="H5143" s="86">
        <f t="shared" si="320"/>
        <v>866626.21440000006</v>
      </c>
      <c r="I5143" s="77">
        <f t="shared" si="321"/>
        <v>25202</v>
      </c>
      <c r="J5143" s="77">
        <f t="shared" si="322"/>
        <v>362908.8</v>
      </c>
      <c r="K5143" s="77">
        <f t="shared" si="323"/>
        <v>1</v>
      </c>
    </row>
    <row r="5144" spans="1:11" s="77" customFormat="1">
      <c r="A5144" s="82">
        <v>2016</v>
      </c>
      <c r="B5144" s="82">
        <v>56808</v>
      </c>
      <c r="C5144" s="83" t="s">
        <v>503</v>
      </c>
      <c r="D5144" s="83" t="s">
        <v>504</v>
      </c>
      <c r="E5144" s="84">
        <v>232307</v>
      </c>
      <c r="F5144" s="85">
        <v>15.404</v>
      </c>
      <c r="G5144" s="84">
        <v>248.3</v>
      </c>
      <c r="H5144" s="86">
        <f t="shared" si="320"/>
        <v>8885308.8005240001</v>
      </c>
      <c r="I5144" s="77">
        <f t="shared" si="321"/>
        <v>232307</v>
      </c>
      <c r="J5144" s="77">
        <f t="shared" si="322"/>
        <v>3578457.0279999999</v>
      </c>
      <c r="K5144" s="77">
        <f t="shared" si="323"/>
        <v>0</v>
      </c>
    </row>
    <row r="5145" spans="1:11" s="77" customFormat="1">
      <c r="A5145" s="82">
        <v>2016</v>
      </c>
      <c r="B5145" s="82">
        <v>3</v>
      </c>
      <c r="C5145" s="83" t="s">
        <v>503</v>
      </c>
      <c r="D5145" s="83" t="s">
        <v>504</v>
      </c>
      <c r="E5145" s="84">
        <v>274850</v>
      </c>
      <c r="F5145" s="85">
        <v>21.488</v>
      </c>
      <c r="G5145" s="84">
        <v>336</v>
      </c>
      <c r="H5145" s="86">
        <f t="shared" si="320"/>
        <v>19844082.048</v>
      </c>
      <c r="I5145" s="77">
        <f t="shared" si="321"/>
        <v>274850</v>
      </c>
      <c r="J5145" s="77">
        <f t="shared" si="322"/>
        <v>5905976.7999999998</v>
      </c>
      <c r="K5145" s="77">
        <f t="shared" si="323"/>
        <v>0</v>
      </c>
    </row>
    <row r="5146" spans="1:11" s="77" customFormat="1">
      <c r="A5146" s="82">
        <v>2016</v>
      </c>
      <c r="B5146" s="82">
        <v>8</v>
      </c>
      <c r="C5146" s="83" t="s">
        <v>503</v>
      </c>
      <c r="D5146" s="83" t="s">
        <v>504</v>
      </c>
      <c r="E5146" s="84">
        <v>33052</v>
      </c>
      <c r="F5146" s="85">
        <v>23.623999999999999</v>
      </c>
      <c r="G5146" s="84">
        <v>353.2</v>
      </c>
      <c r="H5146" s="86">
        <f t="shared" si="320"/>
        <v>2757857.8223359999</v>
      </c>
      <c r="I5146" s="77">
        <f t="shared" si="321"/>
        <v>33052</v>
      </c>
      <c r="J5146" s="77">
        <f t="shared" si="322"/>
        <v>780820.44799999997</v>
      </c>
      <c r="K5146" s="77">
        <f t="shared" si="323"/>
        <v>0</v>
      </c>
    </row>
    <row r="5147" spans="1:11" s="77" customFormat="1">
      <c r="A5147" s="82">
        <v>2016</v>
      </c>
      <c r="B5147" s="82">
        <v>8</v>
      </c>
      <c r="C5147" s="83" t="s">
        <v>503</v>
      </c>
      <c r="D5147" s="83" t="s">
        <v>504</v>
      </c>
      <c r="E5147" s="84">
        <v>198003</v>
      </c>
      <c r="F5147" s="85">
        <v>24.48</v>
      </c>
      <c r="G5147" s="84">
        <v>379.6</v>
      </c>
      <c r="H5147" s="86">
        <f t="shared" si="320"/>
        <v>18399642.618240003</v>
      </c>
      <c r="I5147" s="77">
        <f t="shared" si="321"/>
        <v>198003</v>
      </c>
      <c r="J5147" s="77">
        <f t="shared" si="322"/>
        <v>4847113.4400000004</v>
      </c>
      <c r="K5147" s="77">
        <f t="shared" si="323"/>
        <v>0</v>
      </c>
    </row>
    <row r="5148" spans="1:11" s="77" customFormat="1">
      <c r="A5148" s="82">
        <v>2016</v>
      </c>
      <c r="B5148" s="82">
        <v>26</v>
      </c>
      <c r="C5148" s="83" t="s">
        <v>503</v>
      </c>
      <c r="D5148" s="83" t="s">
        <v>504</v>
      </c>
      <c r="E5148" s="84">
        <v>105250</v>
      </c>
      <c r="F5148" s="85">
        <v>23.161999999999999</v>
      </c>
      <c r="G5148" s="84">
        <v>273.60000000000002</v>
      </c>
      <c r="H5148" s="86">
        <f t="shared" si="320"/>
        <v>6669822.1679999996</v>
      </c>
      <c r="I5148" s="77">
        <f t="shared" si="321"/>
        <v>105250</v>
      </c>
      <c r="J5148" s="77">
        <f t="shared" si="322"/>
        <v>2437800.5</v>
      </c>
      <c r="K5148" s="77">
        <f t="shared" si="323"/>
        <v>0</v>
      </c>
    </row>
    <row r="5149" spans="1:11" s="77" customFormat="1">
      <c r="A5149" s="82">
        <v>2016</v>
      </c>
      <c r="B5149" s="82">
        <v>26</v>
      </c>
      <c r="C5149" s="83" t="s">
        <v>503</v>
      </c>
      <c r="D5149" s="83" t="s">
        <v>504</v>
      </c>
      <c r="E5149" s="84">
        <v>42125</v>
      </c>
      <c r="F5149" s="85">
        <v>23.774000000000001</v>
      </c>
      <c r="G5149" s="84">
        <v>240.3</v>
      </c>
      <c r="H5149" s="86">
        <f t="shared" si="320"/>
        <v>2406555.8392500002</v>
      </c>
      <c r="I5149" s="77">
        <f t="shared" si="321"/>
        <v>42125</v>
      </c>
      <c r="J5149" s="77">
        <f t="shared" si="322"/>
        <v>1001479.75</v>
      </c>
      <c r="K5149" s="77">
        <f t="shared" si="323"/>
        <v>0</v>
      </c>
    </row>
    <row r="5150" spans="1:11" s="77" customFormat="1">
      <c r="A5150" s="82">
        <v>2016</v>
      </c>
      <c r="B5150" s="82">
        <v>51</v>
      </c>
      <c r="C5150" s="83" t="s">
        <v>512</v>
      </c>
      <c r="D5150" s="83" t="s">
        <v>504</v>
      </c>
      <c r="E5150" s="84">
        <v>53828</v>
      </c>
      <c r="F5150" s="85">
        <v>14.031000000000001</v>
      </c>
      <c r="G5150" s="84">
        <v>337.5</v>
      </c>
      <c r="H5150" s="86">
        <f t="shared" si="320"/>
        <v>2549004.7544999998</v>
      </c>
      <c r="I5150" s="77">
        <f t="shared" si="321"/>
        <v>53828</v>
      </c>
      <c r="J5150" s="77">
        <f t="shared" si="322"/>
        <v>755260.66800000006</v>
      </c>
      <c r="K5150" s="77">
        <f t="shared" si="323"/>
        <v>1</v>
      </c>
    </row>
    <row r="5151" spans="1:11" s="77" customFormat="1">
      <c r="A5151" s="82">
        <v>2016</v>
      </c>
      <c r="B5151" s="82">
        <v>51</v>
      </c>
      <c r="C5151" s="83" t="s">
        <v>512</v>
      </c>
      <c r="D5151" s="83" t="s">
        <v>504</v>
      </c>
      <c r="E5151" s="84">
        <v>219732</v>
      </c>
      <c r="F5151" s="85">
        <v>14.004</v>
      </c>
      <c r="G5151" s="84">
        <v>338.2</v>
      </c>
      <c r="H5151" s="86">
        <f t="shared" si="320"/>
        <v>10406843.270495998</v>
      </c>
      <c r="I5151" s="77">
        <f t="shared" si="321"/>
        <v>219732</v>
      </c>
      <c r="J5151" s="77">
        <f t="shared" si="322"/>
        <v>3077126.9279999998</v>
      </c>
      <c r="K5151" s="77">
        <f t="shared" si="323"/>
        <v>1</v>
      </c>
    </row>
    <row r="5152" spans="1:11" s="77" customFormat="1">
      <c r="A5152" s="82">
        <v>2016</v>
      </c>
      <c r="B5152" s="82">
        <v>56</v>
      </c>
      <c r="C5152" s="83" t="s">
        <v>503</v>
      </c>
      <c r="D5152" s="83" t="s">
        <v>504</v>
      </c>
      <c r="E5152" s="84">
        <v>61937</v>
      </c>
      <c r="F5152" s="85">
        <v>23.03</v>
      </c>
      <c r="G5152" s="84">
        <v>285.5</v>
      </c>
      <c r="H5152" s="86">
        <f t="shared" si="320"/>
        <v>4072398.0090500005</v>
      </c>
      <c r="I5152" s="77">
        <f t="shared" si="321"/>
        <v>61937</v>
      </c>
      <c r="J5152" s="77">
        <f t="shared" si="322"/>
        <v>1426409.11</v>
      </c>
      <c r="K5152" s="77">
        <f t="shared" si="323"/>
        <v>0</v>
      </c>
    </row>
    <row r="5153" spans="1:11" s="77" customFormat="1">
      <c r="A5153" s="82">
        <v>2016</v>
      </c>
      <c r="B5153" s="82">
        <v>56</v>
      </c>
      <c r="C5153" s="83" t="s">
        <v>503</v>
      </c>
      <c r="D5153" s="83" t="s">
        <v>504</v>
      </c>
      <c r="E5153" s="84">
        <v>56445</v>
      </c>
      <c r="F5153" s="85">
        <v>23.178000000000001</v>
      </c>
      <c r="G5153" s="84">
        <v>280.89999999999998</v>
      </c>
      <c r="H5153" s="86">
        <f t="shared" si="320"/>
        <v>3674964.7278899997</v>
      </c>
      <c r="I5153" s="77">
        <f t="shared" si="321"/>
        <v>56445</v>
      </c>
      <c r="J5153" s="77">
        <f t="shared" si="322"/>
        <v>1308282.21</v>
      </c>
      <c r="K5153" s="77">
        <f t="shared" si="323"/>
        <v>0</v>
      </c>
    </row>
    <row r="5154" spans="1:11" s="77" customFormat="1">
      <c r="A5154" s="82">
        <v>2016</v>
      </c>
      <c r="B5154" s="82">
        <v>60</v>
      </c>
      <c r="C5154" s="83" t="s">
        <v>513</v>
      </c>
      <c r="D5154" s="83" t="s">
        <v>504</v>
      </c>
      <c r="E5154" s="84">
        <v>69215</v>
      </c>
      <c r="F5154" s="85">
        <v>16.5</v>
      </c>
      <c r="G5154" s="84">
        <v>157.6</v>
      </c>
      <c r="H5154" s="86">
        <f t="shared" si="320"/>
        <v>1799866.8599999999</v>
      </c>
      <c r="I5154" s="77">
        <f t="shared" si="321"/>
        <v>69215</v>
      </c>
      <c r="J5154" s="77">
        <f t="shared" si="322"/>
        <v>1142047.5</v>
      </c>
      <c r="K5154" s="77">
        <f t="shared" si="323"/>
        <v>0</v>
      </c>
    </row>
    <row r="5155" spans="1:11" s="77" customFormat="1">
      <c r="A5155" s="82">
        <v>2016</v>
      </c>
      <c r="B5155" s="82">
        <v>87</v>
      </c>
      <c r="C5155" s="83" t="s">
        <v>513</v>
      </c>
      <c r="D5155" s="83" t="s">
        <v>504</v>
      </c>
      <c r="E5155" s="84">
        <v>66562</v>
      </c>
      <c r="F5155" s="85">
        <v>18.149999999999999</v>
      </c>
      <c r="G5155" s="84">
        <v>209.9</v>
      </c>
      <c r="H5155" s="86">
        <f t="shared" si="320"/>
        <v>2535802.5297000003</v>
      </c>
      <c r="I5155" s="77">
        <f t="shared" si="321"/>
        <v>66562</v>
      </c>
      <c r="J5155" s="77">
        <f t="shared" si="322"/>
        <v>1208100.2999999998</v>
      </c>
      <c r="K5155" s="77">
        <f t="shared" si="323"/>
        <v>0</v>
      </c>
    </row>
    <row r="5156" spans="1:11" s="77" customFormat="1">
      <c r="A5156" s="82">
        <v>2016</v>
      </c>
      <c r="B5156" s="82">
        <v>108</v>
      </c>
      <c r="C5156" s="83" t="s">
        <v>513</v>
      </c>
      <c r="D5156" s="83" t="s">
        <v>504</v>
      </c>
      <c r="E5156" s="84">
        <v>15060</v>
      </c>
      <c r="F5156" s="85">
        <v>17.72</v>
      </c>
      <c r="G5156" s="84">
        <v>142.6</v>
      </c>
      <c r="H5156" s="86">
        <f t="shared" si="320"/>
        <v>380546.92319999996</v>
      </c>
      <c r="I5156" s="77">
        <f t="shared" si="321"/>
        <v>15060</v>
      </c>
      <c r="J5156" s="77">
        <f t="shared" si="322"/>
        <v>266863.2</v>
      </c>
      <c r="K5156" s="77">
        <f t="shared" si="323"/>
        <v>0</v>
      </c>
    </row>
    <row r="5157" spans="1:11" s="77" customFormat="1">
      <c r="A5157" s="82">
        <v>2016</v>
      </c>
      <c r="B5157" s="82">
        <v>108</v>
      </c>
      <c r="C5157" s="83" t="s">
        <v>513</v>
      </c>
      <c r="D5157" s="83" t="s">
        <v>504</v>
      </c>
      <c r="E5157" s="84">
        <v>14013</v>
      </c>
      <c r="F5157" s="85">
        <v>17.940000000000001</v>
      </c>
      <c r="G5157" s="84">
        <v>145.19999999999999</v>
      </c>
      <c r="H5157" s="86">
        <f t="shared" si="320"/>
        <v>365022.95543999999</v>
      </c>
      <c r="I5157" s="77">
        <f t="shared" si="321"/>
        <v>14013</v>
      </c>
      <c r="J5157" s="77">
        <f t="shared" si="322"/>
        <v>251393.22000000003</v>
      </c>
      <c r="K5157" s="77">
        <f t="shared" si="323"/>
        <v>0</v>
      </c>
    </row>
    <row r="5158" spans="1:11" s="77" customFormat="1">
      <c r="A5158" s="82">
        <v>2016</v>
      </c>
      <c r="B5158" s="82">
        <v>127</v>
      </c>
      <c r="C5158" s="83" t="s">
        <v>513</v>
      </c>
      <c r="D5158" s="83" t="s">
        <v>504</v>
      </c>
      <c r="E5158" s="84">
        <v>193929</v>
      </c>
      <c r="F5158" s="85">
        <v>17.434000000000001</v>
      </c>
      <c r="G5158" s="84">
        <v>211.2</v>
      </c>
      <c r="H5158" s="86">
        <f t="shared" si="320"/>
        <v>7140583.6888320018</v>
      </c>
      <c r="I5158" s="77">
        <f t="shared" si="321"/>
        <v>193929</v>
      </c>
      <c r="J5158" s="77">
        <f t="shared" si="322"/>
        <v>3380958.1860000002</v>
      </c>
      <c r="K5158" s="77">
        <f t="shared" si="323"/>
        <v>0</v>
      </c>
    </row>
    <row r="5159" spans="1:11" s="77" customFormat="1">
      <c r="A5159" s="82">
        <v>2016</v>
      </c>
      <c r="B5159" s="82">
        <v>127</v>
      </c>
      <c r="C5159" s="83" t="s">
        <v>513</v>
      </c>
      <c r="D5159" s="83" t="s">
        <v>504</v>
      </c>
      <c r="E5159" s="84">
        <v>30145</v>
      </c>
      <c r="F5159" s="85">
        <v>17.38</v>
      </c>
      <c r="G5159" s="84">
        <v>203.5</v>
      </c>
      <c r="H5159" s="86">
        <f t="shared" si="320"/>
        <v>1066177.4035</v>
      </c>
      <c r="I5159" s="77">
        <f t="shared" si="321"/>
        <v>30145</v>
      </c>
      <c r="J5159" s="77">
        <f t="shared" si="322"/>
        <v>523920.1</v>
      </c>
      <c r="K5159" s="77">
        <f t="shared" si="323"/>
        <v>0</v>
      </c>
    </row>
    <row r="5160" spans="1:11" s="77" customFormat="1">
      <c r="A5160" s="82">
        <v>2016</v>
      </c>
      <c r="B5160" s="82">
        <v>130</v>
      </c>
      <c r="C5160" s="83" t="s">
        <v>503</v>
      </c>
      <c r="D5160" s="83" t="s">
        <v>504</v>
      </c>
      <c r="E5160" s="84">
        <v>12988</v>
      </c>
      <c r="F5160" s="85">
        <v>24.68</v>
      </c>
      <c r="G5160" s="84">
        <v>308.60000000000002</v>
      </c>
      <c r="H5160" s="86">
        <f t="shared" si="320"/>
        <v>989198.29024</v>
      </c>
      <c r="I5160" s="77">
        <f t="shared" si="321"/>
        <v>12988</v>
      </c>
      <c r="J5160" s="77">
        <f t="shared" si="322"/>
        <v>320543.83999999997</v>
      </c>
      <c r="K5160" s="77">
        <f t="shared" si="323"/>
        <v>0</v>
      </c>
    </row>
    <row r="5161" spans="1:11" s="77" customFormat="1">
      <c r="A5161" s="82">
        <v>2016</v>
      </c>
      <c r="B5161" s="82">
        <v>130</v>
      </c>
      <c r="C5161" s="83" t="s">
        <v>503</v>
      </c>
      <c r="D5161" s="83" t="s">
        <v>504</v>
      </c>
      <c r="E5161" s="84">
        <v>90410</v>
      </c>
      <c r="F5161" s="85">
        <v>25.53</v>
      </c>
      <c r="G5161" s="84">
        <v>330.4</v>
      </c>
      <c r="H5161" s="86">
        <f t="shared" si="320"/>
        <v>7626184.7591999993</v>
      </c>
      <c r="I5161" s="77">
        <f t="shared" si="321"/>
        <v>90410</v>
      </c>
      <c r="J5161" s="77">
        <f t="shared" si="322"/>
        <v>2308167.3000000003</v>
      </c>
      <c r="K5161" s="77">
        <f t="shared" si="323"/>
        <v>0</v>
      </c>
    </row>
    <row r="5162" spans="1:11" s="77" customFormat="1">
      <c r="A5162" s="82">
        <v>2016</v>
      </c>
      <c r="B5162" s="82">
        <v>130</v>
      </c>
      <c r="C5162" s="83" t="s">
        <v>503</v>
      </c>
      <c r="D5162" s="83" t="s">
        <v>504</v>
      </c>
      <c r="E5162" s="84">
        <v>268663</v>
      </c>
      <c r="F5162" s="85">
        <v>24</v>
      </c>
      <c r="G5162" s="84">
        <v>295.2</v>
      </c>
      <c r="H5162" s="86">
        <f t="shared" si="320"/>
        <v>19034236.223999999</v>
      </c>
      <c r="I5162" s="77">
        <f t="shared" si="321"/>
        <v>268663</v>
      </c>
      <c r="J5162" s="77">
        <f t="shared" si="322"/>
        <v>6447912</v>
      </c>
      <c r="K5162" s="77">
        <f t="shared" si="323"/>
        <v>0</v>
      </c>
    </row>
    <row r="5163" spans="1:11" s="77" customFormat="1">
      <c r="A5163" s="82">
        <v>2016</v>
      </c>
      <c r="B5163" s="82">
        <v>136</v>
      </c>
      <c r="C5163" s="83" t="s">
        <v>503</v>
      </c>
      <c r="D5163" s="83" t="s">
        <v>504</v>
      </c>
      <c r="E5163" s="84">
        <v>91684</v>
      </c>
      <c r="F5163" s="85">
        <v>24.32</v>
      </c>
      <c r="G5163" s="84">
        <v>332.8</v>
      </c>
      <c r="H5163" s="86">
        <f t="shared" si="320"/>
        <v>7420624.2406400014</v>
      </c>
      <c r="I5163" s="77">
        <f t="shared" si="321"/>
        <v>91684</v>
      </c>
      <c r="J5163" s="77">
        <f t="shared" si="322"/>
        <v>2229754.8799999999</v>
      </c>
      <c r="K5163" s="77">
        <f t="shared" si="323"/>
        <v>0</v>
      </c>
    </row>
    <row r="5164" spans="1:11" s="77" customFormat="1">
      <c r="A5164" s="82">
        <v>2016</v>
      </c>
      <c r="B5164" s="82">
        <v>136</v>
      </c>
      <c r="C5164" s="83" t="s">
        <v>503</v>
      </c>
      <c r="D5164" s="83" t="s">
        <v>504</v>
      </c>
      <c r="E5164" s="84">
        <v>82032</v>
      </c>
      <c r="F5164" s="85">
        <v>23.21</v>
      </c>
      <c r="G5164" s="84">
        <v>344.4</v>
      </c>
      <c r="H5164" s="86">
        <f t="shared" si="320"/>
        <v>6557247.6076800004</v>
      </c>
      <c r="I5164" s="77">
        <f t="shared" si="321"/>
        <v>82032</v>
      </c>
      <c r="J5164" s="77">
        <f t="shared" si="322"/>
        <v>1903962.72</v>
      </c>
      <c r="K5164" s="77">
        <f t="shared" si="323"/>
        <v>0</v>
      </c>
    </row>
    <row r="5165" spans="1:11" s="77" customFormat="1">
      <c r="A5165" s="82">
        <v>2016</v>
      </c>
      <c r="B5165" s="82">
        <v>136</v>
      </c>
      <c r="C5165" s="83" t="s">
        <v>503</v>
      </c>
      <c r="D5165" s="83" t="s">
        <v>504</v>
      </c>
      <c r="E5165" s="84">
        <v>50260</v>
      </c>
      <c r="F5165" s="85">
        <v>24.88</v>
      </c>
      <c r="G5165" s="84">
        <v>308.3</v>
      </c>
      <c r="H5165" s="86">
        <f t="shared" si="320"/>
        <v>3855195.3103999998</v>
      </c>
      <c r="I5165" s="77">
        <f t="shared" si="321"/>
        <v>50260</v>
      </c>
      <c r="J5165" s="77">
        <f t="shared" si="322"/>
        <v>1250468.8</v>
      </c>
      <c r="K5165" s="77">
        <f t="shared" si="323"/>
        <v>0</v>
      </c>
    </row>
    <row r="5166" spans="1:11" s="77" customFormat="1">
      <c r="A5166" s="82">
        <v>2016</v>
      </c>
      <c r="B5166" s="82">
        <v>160</v>
      </c>
      <c r="C5166" s="83" t="s">
        <v>503</v>
      </c>
      <c r="D5166" s="83" t="s">
        <v>504</v>
      </c>
      <c r="E5166" s="84">
        <v>40240</v>
      </c>
      <c r="F5166" s="85">
        <v>22.428000000000001</v>
      </c>
      <c r="G5166" s="84">
        <v>266.89999999999998</v>
      </c>
      <c r="H5166" s="86">
        <f t="shared" si="320"/>
        <v>2408779.7596799997</v>
      </c>
      <c r="I5166" s="77">
        <f t="shared" si="321"/>
        <v>40240</v>
      </c>
      <c r="J5166" s="77">
        <f t="shared" si="322"/>
        <v>902502.72000000009</v>
      </c>
      <c r="K5166" s="77">
        <f t="shared" si="323"/>
        <v>0</v>
      </c>
    </row>
    <row r="5167" spans="1:11" s="77" customFormat="1">
      <c r="A5167" s="82">
        <v>2016</v>
      </c>
      <c r="B5167" s="82">
        <v>160</v>
      </c>
      <c r="C5167" s="83" t="s">
        <v>513</v>
      </c>
      <c r="D5167" s="83" t="s">
        <v>504</v>
      </c>
      <c r="E5167" s="84">
        <v>41691</v>
      </c>
      <c r="F5167" s="85">
        <v>18.504000000000001</v>
      </c>
      <c r="G5167" s="84">
        <v>232.7</v>
      </c>
      <c r="H5167" s="86">
        <f t="shared" si="320"/>
        <v>1795164.7643279999</v>
      </c>
      <c r="I5167" s="77">
        <f t="shared" si="321"/>
        <v>41691</v>
      </c>
      <c r="J5167" s="77">
        <f t="shared" si="322"/>
        <v>771450.26400000008</v>
      </c>
      <c r="K5167" s="77">
        <f t="shared" si="323"/>
        <v>0</v>
      </c>
    </row>
    <row r="5168" spans="1:11" s="77" customFormat="1">
      <c r="A5168" s="82">
        <v>2016</v>
      </c>
      <c r="B5168" s="82">
        <v>165</v>
      </c>
      <c r="C5168" s="83" t="s">
        <v>513</v>
      </c>
      <c r="D5168" s="83" t="s">
        <v>504</v>
      </c>
      <c r="E5168" s="84">
        <v>16464</v>
      </c>
      <c r="F5168" s="85">
        <v>16.7</v>
      </c>
      <c r="G5168" s="84">
        <v>198.2</v>
      </c>
      <c r="H5168" s="86">
        <f t="shared" si="320"/>
        <v>544948.52159999998</v>
      </c>
      <c r="I5168" s="77">
        <f t="shared" si="321"/>
        <v>16464</v>
      </c>
      <c r="J5168" s="77">
        <f t="shared" si="322"/>
        <v>274948.8</v>
      </c>
      <c r="K5168" s="77">
        <f t="shared" si="323"/>
        <v>0</v>
      </c>
    </row>
    <row r="5169" spans="1:11" s="77" customFormat="1">
      <c r="A5169" s="82">
        <v>2016</v>
      </c>
      <c r="B5169" s="82">
        <v>207</v>
      </c>
      <c r="C5169" s="83" t="s">
        <v>503</v>
      </c>
      <c r="D5169" s="83" t="s">
        <v>504</v>
      </c>
      <c r="E5169" s="84">
        <v>26893</v>
      </c>
      <c r="F5169" s="85">
        <v>21.8</v>
      </c>
      <c r="G5169" s="84">
        <v>413.2</v>
      </c>
      <c r="H5169" s="86">
        <f t="shared" si="320"/>
        <v>2422456.8967999998</v>
      </c>
      <c r="I5169" s="77">
        <f t="shared" si="321"/>
        <v>26893</v>
      </c>
      <c r="J5169" s="77">
        <f t="shared" si="322"/>
        <v>586267.4</v>
      </c>
      <c r="K5169" s="77">
        <f t="shared" si="323"/>
        <v>0</v>
      </c>
    </row>
    <row r="5170" spans="1:11" s="77" customFormat="1">
      <c r="A5170" s="82">
        <v>2016</v>
      </c>
      <c r="B5170" s="82">
        <v>207</v>
      </c>
      <c r="C5170" s="83" t="s">
        <v>503</v>
      </c>
      <c r="D5170" s="83" t="s">
        <v>504</v>
      </c>
      <c r="E5170" s="84">
        <v>114568</v>
      </c>
      <c r="F5170" s="85">
        <v>21.795000000000002</v>
      </c>
      <c r="G5170" s="84">
        <v>316.5</v>
      </c>
      <c r="H5170" s="86">
        <f t="shared" si="320"/>
        <v>7903035.2574000005</v>
      </c>
      <c r="I5170" s="77">
        <f t="shared" si="321"/>
        <v>114568</v>
      </c>
      <c r="J5170" s="77">
        <f t="shared" si="322"/>
        <v>2497009.56</v>
      </c>
      <c r="K5170" s="77">
        <f t="shared" si="323"/>
        <v>0</v>
      </c>
    </row>
    <row r="5171" spans="1:11" s="77" customFormat="1">
      <c r="A5171" s="82">
        <v>2016</v>
      </c>
      <c r="B5171" s="82">
        <v>298</v>
      </c>
      <c r="C5171" s="83" t="s">
        <v>513</v>
      </c>
      <c r="D5171" s="83" t="s">
        <v>504</v>
      </c>
      <c r="E5171" s="84">
        <v>122</v>
      </c>
      <c r="F5171" s="85">
        <v>16.7</v>
      </c>
      <c r="G5171" s="84" t="s">
        <v>514</v>
      </c>
      <c r="H5171" s="86" t="str">
        <f t="shared" si="320"/>
        <v/>
      </c>
      <c r="I5171" s="77" t="str">
        <f t="shared" si="321"/>
        <v/>
      </c>
      <c r="J5171" s="77" t="str">
        <f t="shared" si="322"/>
        <v/>
      </c>
      <c r="K5171" s="77">
        <f t="shared" si="323"/>
        <v>0</v>
      </c>
    </row>
    <row r="5172" spans="1:11" s="77" customFormat="1">
      <c r="A5172" s="82">
        <v>2016</v>
      </c>
      <c r="B5172" s="82">
        <v>298</v>
      </c>
      <c r="C5172" s="83" t="s">
        <v>513</v>
      </c>
      <c r="D5172" s="83" t="s">
        <v>504</v>
      </c>
      <c r="E5172" s="84">
        <v>16505</v>
      </c>
      <c r="F5172" s="85">
        <v>18.23</v>
      </c>
      <c r="G5172" s="84" t="s">
        <v>514</v>
      </c>
      <c r="H5172" s="86" t="str">
        <f t="shared" si="320"/>
        <v/>
      </c>
      <c r="I5172" s="77" t="str">
        <f t="shared" si="321"/>
        <v/>
      </c>
      <c r="J5172" s="77" t="str">
        <f t="shared" si="322"/>
        <v/>
      </c>
      <c r="K5172" s="77">
        <f t="shared" si="323"/>
        <v>0</v>
      </c>
    </row>
    <row r="5173" spans="1:11" s="77" customFormat="1">
      <c r="A5173" s="82">
        <v>2016</v>
      </c>
      <c r="B5173" s="82">
        <v>298</v>
      </c>
      <c r="C5173" s="83" t="s">
        <v>512</v>
      </c>
      <c r="D5173" s="83" t="s">
        <v>504</v>
      </c>
      <c r="E5173" s="84">
        <v>353580</v>
      </c>
      <c r="F5173" s="85">
        <v>13.56</v>
      </c>
      <c r="G5173" s="84" t="s">
        <v>514</v>
      </c>
      <c r="H5173" s="86" t="str">
        <f t="shared" si="320"/>
        <v/>
      </c>
      <c r="I5173" s="77" t="str">
        <f t="shared" si="321"/>
        <v/>
      </c>
      <c r="J5173" s="77" t="str">
        <f t="shared" si="322"/>
        <v/>
      </c>
      <c r="K5173" s="77">
        <f t="shared" si="323"/>
        <v>1</v>
      </c>
    </row>
    <row r="5174" spans="1:11" s="77" customFormat="1">
      <c r="A5174" s="82">
        <v>2016</v>
      </c>
      <c r="B5174" s="82">
        <v>298</v>
      </c>
      <c r="C5174" s="83" t="s">
        <v>513</v>
      </c>
      <c r="D5174" s="83" t="s">
        <v>504</v>
      </c>
      <c r="E5174" s="84">
        <v>64656</v>
      </c>
      <c r="F5174" s="85">
        <v>16.89</v>
      </c>
      <c r="G5174" s="84" t="s">
        <v>514</v>
      </c>
      <c r="H5174" s="86" t="str">
        <f t="shared" si="320"/>
        <v/>
      </c>
      <c r="I5174" s="77" t="str">
        <f t="shared" si="321"/>
        <v/>
      </c>
      <c r="J5174" s="77" t="str">
        <f t="shared" si="322"/>
        <v/>
      </c>
      <c r="K5174" s="77">
        <f t="shared" si="323"/>
        <v>0</v>
      </c>
    </row>
    <row r="5175" spans="1:11" s="77" customFormat="1">
      <c r="A5175" s="82">
        <v>2016</v>
      </c>
      <c r="B5175" s="82">
        <v>298</v>
      </c>
      <c r="C5175" s="83" t="s">
        <v>513</v>
      </c>
      <c r="D5175" s="83" t="s">
        <v>504</v>
      </c>
      <c r="E5175" s="84">
        <v>65311</v>
      </c>
      <c r="F5175" s="85">
        <v>16.62</v>
      </c>
      <c r="G5175" s="84" t="s">
        <v>514</v>
      </c>
      <c r="H5175" s="86" t="str">
        <f t="shared" si="320"/>
        <v/>
      </c>
      <c r="I5175" s="77" t="str">
        <f t="shared" si="321"/>
        <v/>
      </c>
      <c r="J5175" s="77" t="str">
        <f t="shared" si="322"/>
        <v/>
      </c>
      <c r="K5175" s="77">
        <f t="shared" si="323"/>
        <v>0</v>
      </c>
    </row>
    <row r="5176" spans="1:11" s="77" customFormat="1">
      <c r="A5176" s="82">
        <v>2016</v>
      </c>
      <c r="B5176" s="82">
        <v>298</v>
      </c>
      <c r="C5176" s="83" t="s">
        <v>513</v>
      </c>
      <c r="D5176" s="83" t="s">
        <v>504</v>
      </c>
      <c r="E5176" s="84">
        <v>81251</v>
      </c>
      <c r="F5176" s="85">
        <v>16.690000000000001</v>
      </c>
      <c r="G5176" s="84" t="s">
        <v>514</v>
      </c>
      <c r="H5176" s="86" t="str">
        <f t="shared" si="320"/>
        <v/>
      </c>
      <c r="I5176" s="77" t="str">
        <f t="shared" si="321"/>
        <v/>
      </c>
      <c r="J5176" s="77" t="str">
        <f t="shared" si="322"/>
        <v/>
      </c>
      <c r="K5176" s="77">
        <f t="shared" si="323"/>
        <v>0</v>
      </c>
    </row>
    <row r="5177" spans="1:11" s="77" customFormat="1">
      <c r="A5177" s="82">
        <v>2016</v>
      </c>
      <c r="B5177" s="82">
        <v>469</v>
      </c>
      <c r="C5177" s="83" t="s">
        <v>503</v>
      </c>
      <c r="D5177" s="83" t="s">
        <v>504</v>
      </c>
      <c r="E5177" s="84">
        <v>54105</v>
      </c>
      <c r="F5177" s="85">
        <v>22.22</v>
      </c>
      <c r="G5177" s="84">
        <v>281.2</v>
      </c>
      <c r="H5177" s="86">
        <f t="shared" si="320"/>
        <v>3380623.2371999999</v>
      </c>
      <c r="I5177" s="77">
        <f t="shared" si="321"/>
        <v>54105</v>
      </c>
      <c r="J5177" s="77">
        <f t="shared" si="322"/>
        <v>1202213.0999999999</v>
      </c>
      <c r="K5177" s="77">
        <f t="shared" si="323"/>
        <v>0</v>
      </c>
    </row>
    <row r="5178" spans="1:11" s="77" customFormat="1">
      <c r="A5178" s="82">
        <v>2016</v>
      </c>
      <c r="B5178" s="82">
        <v>470</v>
      </c>
      <c r="C5178" s="83" t="s">
        <v>513</v>
      </c>
      <c r="D5178" s="83" t="s">
        <v>504</v>
      </c>
      <c r="E5178" s="84">
        <v>70768</v>
      </c>
      <c r="F5178" s="85">
        <v>17.36</v>
      </c>
      <c r="G5178" s="84">
        <v>146.4</v>
      </c>
      <c r="H5178" s="86">
        <f t="shared" si="320"/>
        <v>1798571.5507199999</v>
      </c>
      <c r="I5178" s="77">
        <f t="shared" si="321"/>
        <v>70768</v>
      </c>
      <c r="J5178" s="77">
        <f t="shared" si="322"/>
        <v>1228532.48</v>
      </c>
      <c r="K5178" s="77">
        <f t="shared" si="323"/>
        <v>0</v>
      </c>
    </row>
    <row r="5179" spans="1:11" s="77" customFormat="1">
      <c r="A5179" s="82">
        <v>2016</v>
      </c>
      <c r="B5179" s="82">
        <v>470</v>
      </c>
      <c r="C5179" s="83" t="s">
        <v>513</v>
      </c>
      <c r="D5179" s="83" t="s">
        <v>504</v>
      </c>
      <c r="E5179" s="84">
        <v>127091</v>
      </c>
      <c r="F5179" s="85">
        <v>17.829999999999998</v>
      </c>
      <c r="G5179" s="84">
        <v>142</v>
      </c>
      <c r="H5179" s="86">
        <f t="shared" si="320"/>
        <v>3217766.1925999997</v>
      </c>
      <c r="I5179" s="77">
        <f t="shared" si="321"/>
        <v>127091</v>
      </c>
      <c r="J5179" s="77">
        <f t="shared" si="322"/>
        <v>2266032.5299999998</v>
      </c>
      <c r="K5179" s="77">
        <f t="shared" si="323"/>
        <v>0</v>
      </c>
    </row>
    <row r="5180" spans="1:11" s="77" customFormat="1">
      <c r="A5180" s="82">
        <v>2016</v>
      </c>
      <c r="B5180" s="82">
        <v>470</v>
      </c>
      <c r="C5180" s="83" t="s">
        <v>513</v>
      </c>
      <c r="D5180" s="83" t="s">
        <v>504</v>
      </c>
      <c r="E5180" s="84">
        <v>28035</v>
      </c>
      <c r="F5180" s="85">
        <v>17.48</v>
      </c>
      <c r="G5180" s="84">
        <v>138.80000000000001</v>
      </c>
      <c r="H5180" s="86">
        <f t="shared" si="320"/>
        <v>680191.89840000006</v>
      </c>
      <c r="I5180" s="77">
        <f t="shared" si="321"/>
        <v>28035</v>
      </c>
      <c r="J5180" s="77">
        <f t="shared" si="322"/>
        <v>490051.8</v>
      </c>
      <c r="K5180" s="77">
        <f t="shared" si="323"/>
        <v>0</v>
      </c>
    </row>
    <row r="5181" spans="1:11" s="77" customFormat="1">
      <c r="A5181" s="82">
        <v>2016</v>
      </c>
      <c r="B5181" s="82">
        <v>470</v>
      </c>
      <c r="C5181" s="83" t="s">
        <v>513</v>
      </c>
      <c r="D5181" s="83" t="s">
        <v>504</v>
      </c>
      <c r="E5181" s="84">
        <v>14127</v>
      </c>
      <c r="F5181" s="85">
        <v>17.940000000000001</v>
      </c>
      <c r="G5181" s="84">
        <v>143</v>
      </c>
      <c r="H5181" s="86">
        <f t="shared" si="320"/>
        <v>362416.88339999999</v>
      </c>
      <c r="I5181" s="77">
        <f t="shared" si="321"/>
        <v>14127</v>
      </c>
      <c r="J5181" s="77">
        <f t="shared" si="322"/>
        <v>253438.38</v>
      </c>
      <c r="K5181" s="77">
        <f t="shared" si="323"/>
        <v>0</v>
      </c>
    </row>
    <row r="5182" spans="1:11" s="77" customFormat="1">
      <c r="A5182" s="82">
        <v>2016</v>
      </c>
      <c r="B5182" s="82">
        <v>470</v>
      </c>
      <c r="C5182" s="83" t="s">
        <v>513</v>
      </c>
      <c r="D5182" s="83" t="s">
        <v>504</v>
      </c>
      <c r="E5182" s="84">
        <v>42386</v>
      </c>
      <c r="F5182" s="85">
        <v>17.36</v>
      </c>
      <c r="G5182" s="84">
        <v>146.9</v>
      </c>
      <c r="H5182" s="86">
        <f t="shared" si="320"/>
        <v>1080920.99024</v>
      </c>
      <c r="I5182" s="77">
        <f t="shared" si="321"/>
        <v>42386</v>
      </c>
      <c r="J5182" s="77">
        <f t="shared" si="322"/>
        <v>735820.96</v>
      </c>
      <c r="K5182" s="77">
        <f t="shared" si="323"/>
        <v>0</v>
      </c>
    </row>
    <row r="5183" spans="1:11" s="77" customFormat="1">
      <c r="A5183" s="82">
        <v>2016</v>
      </c>
      <c r="B5183" s="82">
        <v>470</v>
      </c>
      <c r="C5183" s="83" t="s">
        <v>513</v>
      </c>
      <c r="D5183" s="83" t="s">
        <v>504</v>
      </c>
      <c r="E5183" s="84">
        <v>42496</v>
      </c>
      <c r="F5183" s="85">
        <v>17.28</v>
      </c>
      <c r="G5183" s="84">
        <v>140.9</v>
      </c>
      <c r="H5183" s="86">
        <f t="shared" si="320"/>
        <v>1034672.2099200002</v>
      </c>
      <c r="I5183" s="77">
        <f t="shared" si="321"/>
        <v>42496</v>
      </c>
      <c r="J5183" s="77">
        <f t="shared" si="322"/>
        <v>734330.88</v>
      </c>
      <c r="K5183" s="77">
        <f t="shared" si="323"/>
        <v>0</v>
      </c>
    </row>
    <row r="5184" spans="1:11" s="77" customFormat="1">
      <c r="A5184" s="82">
        <v>2016</v>
      </c>
      <c r="B5184" s="82">
        <v>470</v>
      </c>
      <c r="C5184" s="83" t="s">
        <v>513</v>
      </c>
      <c r="D5184" s="83" t="s">
        <v>504</v>
      </c>
      <c r="E5184" s="84">
        <v>28496</v>
      </c>
      <c r="F5184" s="85">
        <v>17.23</v>
      </c>
      <c r="G5184" s="84">
        <v>131</v>
      </c>
      <c r="H5184" s="86">
        <f t="shared" si="320"/>
        <v>643191.7648</v>
      </c>
      <c r="I5184" s="77">
        <f t="shared" si="321"/>
        <v>28496</v>
      </c>
      <c r="J5184" s="77">
        <f t="shared" si="322"/>
        <v>490986.08</v>
      </c>
      <c r="K5184" s="77">
        <f t="shared" si="323"/>
        <v>0</v>
      </c>
    </row>
    <row r="5185" spans="1:11" s="77" customFormat="1">
      <c r="A5185" s="82">
        <v>2016</v>
      </c>
      <c r="B5185" s="82">
        <v>470</v>
      </c>
      <c r="C5185" s="83" t="s">
        <v>513</v>
      </c>
      <c r="D5185" s="83" t="s">
        <v>504</v>
      </c>
      <c r="E5185" s="84">
        <v>28407</v>
      </c>
      <c r="F5185" s="85">
        <v>17.66</v>
      </c>
      <c r="G5185" s="84">
        <v>133.6</v>
      </c>
      <c r="H5185" s="86">
        <f t="shared" si="320"/>
        <v>670227.94031999994</v>
      </c>
      <c r="I5185" s="77">
        <f t="shared" si="321"/>
        <v>28407</v>
      </c>
      <c r="J5185" s="77">
        <f t="shared" si="322"/>
        <v>501667.62</v>
      </c>
      <c r="K5185" s="77">
        <f t="shared" si="323"/>
        <v>0</v>
      </c>
    </row>
    <row r="5186" spans="1:11" s="77" customFormat="1">
      <c r="A5186" s="82">
        <v>2016</v>
      </c>
      <c r="B5186" s="82">
        <v>470</v>
      </c>
      <c r="C5186" s="83" t="s">
        <v>513</v>
      </c>
      <c r="D5186" s="83" t="s">
        <v>504</v>
      </c>
      <c r="E5186" s="84">
        <v>13810</v>
      </c>
      <c r="F5186" s="85">
        <v>17.309999999999999</v>
      </c>
      <c r="G5186" s="84">
        <v>132.30000000000001</v>
      </c>
      <c r="H5186" s="86">
        <f t="shared" si="320"/>
        <v>316264.60530000005</v>
      </c>
      <c r="I5186" s="77">
        <f t="shared" si="321"/>
        <v>13810</v>
      </c>
      <c r="J5186" s="77">
        <f t="shared" si="322"/>
        <v>239051.09999999998</v>
      </c>
      <c r="K5186" s="77">
        <f t="shared" si="323"/>
        <v>0</v>
      </c>
    </row>
    <row r="5187" spans="1:11" s="77" customFormat="1">
      <c r="A5187" s="82">
        <v>2016</v>
      </c>
      <c r="B5187" s="82">
        <v>470</v>
      </c>
      <c r="C5187" s="83" t="s">
        <v>513</v>
      </c>
      <c r="D5187" s="83" t="s">
        <v>504</v>
      </c>
      <c r="E5187" s="84">
        <v>14125</v>
      </c>
      <c r="F5187" s="85">
        <v>17.190000000000001</v>
      </c>
      <c r="G5187" s="84">
        <v>125.5</v>
      </c>
      <c r="H5187" s="86">
        <f t="shared" si="320"/>
        <v>304724.98125000001</v>
      </c>
      <c r="I5187" s="77">
        <f t="shared" si="321"/>
        <v>14125</v>
      </c>
      <c r="J5187" s="77">
        <f t="shared" si="322"/>
        <v>242808.75000000003</v>
      </c>
      <c r="K5187" s="77">
        <f t="shared" si="323"/>
        <v>0</v>
      </c>
    </row>
    <row r="5188" spans="1:11" s="77" customFormat="1">
      <c r="A5188" s="82">
        <v>2016</v>
      </c>
      <c r="B5188" s="82">
        <v>477</v>
      </c>
      <c r="C5188" s="83" t="s">
        <v>503</v>
      </c>
      <c r="D5188" s="83" t="s">
        <v>504</v>
      </c>
      <c r="E5188" s="84">
        <v>32527</v>
      </c>
      <c r="F5188" s="85">
        <v>22.2</v>
      </c>
      <c r="G5188" s="84">
        <v>316.10000000000002</v>
      </c>
      <c r="H5188" s="86">
        <f t="shared" si="320"/>
        <v>2282556.2034</v>
      </c>
      <c r="I5188" s="77">
        <f t="shared" si="321"/>
        <v>32527</v>
      </c>
      <c r="J5188" s="77">
        <f t="shared" si="322"/>
        <v>722099.4</v>
      </c>
      <c r="K5188" s="77">
        <f t="shared" si="323"/>
        <v>0</v>
      </c>
    </row>
    <row r="5189" spans="1:11" s="77" customFormat="1">
      <c r="A5189" s="82">
        <v>2016</v>
      </c>
      <c r="B5189" s="82">
        <v>492</v>
      </c>
      <c r="C5189" s="83" t="s">
        <v>513</v>
      </c>
      <c r="D5189" s="83" t="s">
        <v>504</v>
      </c>
      <c r="E5189" s="84">
        <v>14141</v>
      </c>
      <c r="F5189" s="85">
        <v>17.14</v>
      </c>
      <c r="G5189" s="84">
        <v>146.9</v>
      </c>
      <c r="H5189" s="86">
        <f t="shared" si="320"/>
        <v>356051.43106000003</v>
      </c>
      <c r="I5189" s="77">
        <f t="shared" si="321"/>
        <v>14141</v>
      </c>
      <c r="J5189" s="77">
        <f t="shared" si="322"/>
        <v>242376.74000000002</v>
      </c>
      <c r="K5189" s="77">
        <f t="shared" si="323"/>
        <v>0</v>
      </c>
    </row>
    <row r="5190" spans="1:11" s="77" customFormat="1">
      <c r="A5190" s="82">
        <v>2016</v>
      </c>
      <c r="B5190" s="82">
        <v>492</v>
      </c>
      <c r="C5190" s="83" t="s">
        <v>513</v>
      </c>
      <c r="D5190" s="83" t="s">
        <v>504</v>
      </c>
      <c r="E5190" s="84">
        <v>56570</v>
      </c>
      <c r="F5190" s="85">
        <v>17.571999999999999</v>
      </c>
      <c r="G5190" s="84">
        <v>131</v>
      </c>
      <c r="H5190" s="86">
        <f t="shared" si="320"/>
        <v>1302202.9324</v>
      </c>
      <c r="I5190" s="77">
        <f t="shared" si="321"/>
        <v>56570</v>
      </c>
      <c r="J5190" s="77">
        <f t="shared" si="322"/>
        <v>994048.03999999992</v>
      </c>
      <c r="K5190" s="77">
        <f t="shared" si="323"/>
        <v>0</v>
      </c>
    </row>
    <row r="5191" spans="1:11" s="77" customFormat="1">
      <c r="A5191" s="82">
        <v>2016</v>
      </c>
      <c r="B5191" s="82">
        <v>525</v>
      </c>
      <c r="C5191" s="83" t="s">
        <v>503</v>
      </c>
      <c r="D5191" s="83" t="s">
        <v>504</v>
      </c>
      <c r="E5191" s="84">
        <v>121994</v>
      </c>
      <c r="F5191" s="85">
        <v>22.2</v>
      </c>
      <c r="G5191" s="84">
        <v>230.5</v>
      </c>
      <c r="H5191" s="86">
        <f t="shared" ref="H5191:H5254" si="324">IF(I5191="","",G5191/100*F5191*E5191)</f>
        <v>6242554.9739999995</v>
      </c>
      <c r="I5191" s="77">
        <f t="shared" ref="I5191:I5254" si="325">IF(OR(G5191=".",F5191=".",E5191="."),"",E5191)</f>
        <v>121994</v>
      </c>
      <c r="J5191" s="77">
        <f t="shared" ref="J5191:J5254" si="326">IF(I5191="","",F5191*I5191)</f>
        <v>2708266.8</v>
      </c>
      <c r="K5191" s="77">
        <f t="shared" ref="K5191:K5254" si="327">IF(C5191="LIG",1,0)</f>
        <v>0</v>
      </c>
    </row>
    <row r="5192" spans="1:11" s="77" customFormat="1">
      <c r="A5192" s="82">
        <v>2016</v>
      </c>
      <c r="B5192" s="82">
        <v>564</v>
      </c>
      <c r="C5192" s="83" t="s">
        <v>503</v>
      </c>
      <c r="D5192" s="83" t="s">
        <v>504</v>
      </c>
      <c r="E5192" s="84">
        <v>112770</v>
      </c>
      <c r="F5192" s="85">
        <v>24.16</v>
      </c>
      <c r="G5192" s="84">
        <v>262.8</v>
      </c>
      <c r="H5192" s="86">
        <f t="shared" si="324"/>
        <v>7160046.9696000004</v>
      </c>
      <c r="I5192" s="77">
        <f t="shared" si="325"/>
        <v>112770</v>
      </c>
      <c r="J5192" s="77">
        <f t="shared" si="326"/>
        <v>2724523.2</v>
      </c>
      <c r="K5192" s="77">
        <f t="shared" si="327"/>
        <v>0</v>
      </c>
    </row>
    <row r="5193" spans="1:11" s="77" customFormat="1">
      <c r="A5193" s="82">
        <v>2016</v>
      </c>
      <c r="B5193" s="82">
        <v>594</v>
      </c>
      <c r="C5193" s="83" t="s">
        <v>503</v>
      </c>
      <c r="D5193" s="83" t="s">
        <v>504</v>
      </c>
      <c r="E5193" s="84">
        <v>15182</v>
      </c>
      <c r="F5193" s="85">
        <v>25.97</v>
      </c>
      <c r="G5193" s="84" t="s">
        <v>514</v>
      </c>
      <c r="H5193" s="86" t="str">
        <f t="shared" si="324"/>
        <v/>
      </c>
      <c r="I5193" s="77" t="str">
        <f t="shared" si="325"/>
        <v/>
      </c>
      <c r="J5193" s="77" t="str">
        <f t="shared" si="326"/>
        <v/>
      </c>
      <c r="K5193" s="77">
        <f t="shared" si="327"/>
        <v>0</v>
      </c>
    </row>
    <row r="5194" spans="1:11" s="77" customFormat="1">
      <c r="A5194" s="82">
        <v>2016</v>
      </c>
      <c r="B5194" s="82">
        <v>602</v>
      </c>
      <c r="C5194" s="83" t="s">
        <v>503</v>
      </c>
      <c r="D5194" s="83" t="s">
        <v>504</v>
      </c>
      <c r="E5194" s="84">
        <v>158001</v>
      </c>
      <c r="F5194" s="85">
        <v>25.87</v>
      </c>
      <c r="G5194" s="84" t="s">
        <v>514</v>
      </c>
      <c r="H5194" s="86" t="str">
        <f t="shared" si="324"/>
        <v/>
      </c>
      <c r="I5194" s="77" t="str">
        <f t="shared" si="325"/>
        <v/>
      </c>
      <c r="J5194" s="77" t="str">
        <f t="shared" si="326"/>
        <v/>
      </c>
      <c r="K5194" s="77">
        <f t="shared" si="327"/>
        <v>0</v>
      </c>
    </row>
    <row r="5195" spans="1:11" s="77" customFormat="1">
      <c r="A5195" s="82">
        <v>2016</v>
      </c>
      <c r="B5195" s="82">
        <v>628</v>
      </c>
      <c r="C5195" s="83" t="s">
        <v>503</v>
      </c>
      <c r="D5195" s="83" t="s">
        <v>504</v>
      </c>
      <c r="E5195" s="84">
        <v>85289</v>
      </c>
      <c r="F5195" s="85">
        <v>22.515999999999998</v>
      </c>
      <c r="G5195" s="84">
        <v>387.6</v>
      </c>
      <c r="H5195" s="86">
        <f t="shared" si="324"/>
        <v>7443342.9726239992</v>
      </c>
      <c r="I5195" s="77">
        <f t="shared" si="325"/>
        <v>85289</v>
      </c>
      <c r="J5195" s="77">
        <f t="shared" si="326"/>
        <v>1920367.1239999998</v>
      </c>
      <c r="K5195" s="77">
        <f t="shared" si="327"/>
        <v>0</v>
      </c>
    </row>
    <row r="5196" spans="1:11" s="77" customFormat="1">
      <c r="A5196" s="82">
        <v>2016</v>
      </c>
      <c r="B5196" s="82">
        <v>628</v>
      </c>
      <c r="C5196" s="83" t="s">
        <v>503</v>
      </c>
      <c r="D5196" s="83" t="s">
        <v>504</v>
      </c>
      <c r="E5196" s="84">
        <v>11847</v>
      </c>
      <c r="F5196" s="85">
        <v>23.084</v>
      </c>
      <c r="G5196" s="84">
        <v>319.10000000000002</v>
      </c>
      <c r="H5196" s="86">
        <f t="shared" si="324"/>
        <v>872662.3882680001</v>
      </c>
      <c r="I5196" s="77">
        <f t="shared" si="325"/>
        <v>11847</v>
      </c>
      <c r="J5196" s="77">
        <f t="shared" si="326"/>
        <v>273476.14799999999</v>
      </c>
      <c r="K5196" s="77">
        <f t="shared" si="327"/>
        <v>0</v>
      </c>
    </row>
    <row r="5197" spans="1:11" s="77" customFormat="1">
      <c r="A5197" s="82">
        <v>2016</v>
      </c>
      <c r="B5197" s="82">
        <v>628</v>
      </c>
      <c r="C5197" s="83" t="s">
        <v>503</v>
      </c>
      <c r="D5197" s="83" t="s">
        <v>504</v>
      </c>
      <c r="E5197" s="84">
        <v>12296</v>
      </c>
      <c r="F5197" s="85">
        <v>22.96</v>
      </c>
      <c r="G5197" s="84">
        <v>394.4</v>
      </c>
      <c r="H5197" s="86">
        <f t="shared" si="324"/>
        <v>1113454.9350400001</v>
      </c>
      <c r="I5197" s="77">
        <f t="shared" si="325"/>
        <v>12296</v>
      </c>
      <c r="J5197" s="77">
        <f t="shared" si="326"/>
        <v>282316.16000000003</v>
      </c>
      <c r="K5197" s="77">
        <f t="shared" si="327"/>
        <v>0</v>
      </c>
    </row>
    <row r="5198" spans="1:11" s="77" customFormat="1">
      <c r="A5198" s="82">
        <v>2016</v>
      </c>
      <c r="B5198" s="82">
        <v>641</v>
      </c>
      <c r="C5198" s="83" t="s">
        <v>503</v>
      </c>
      <c r="D5198" s="83" t="s">
        <v>504</v>
      </c>
      <c r="E5198" s="84">
        <v>232487</v>
      </c>
      <c r="F5198" s="85">
        <v>23.728000000000002</v>
      </c>
      <c r="G5198" s="84">
        <v>304.2</v>
      </c>
      <c r="H5198" s="86">
        <f t="shared" si="324"/>
        <v>16781045.572512001</v>
      </c>
      <c r="I5198" s="77">
        <f t="shared" si="325"/>
        <v>232487</v>
      </c>
      <c r="J5198" s="77">
        <f t="shared" si="326"/>
        <v>5516451.5360000003</v>
      </c>
      <c r="K5198" s="77">
        <f t="shared" si="327"/>
        <v>0</v>
      </c>
    </row>
    <row r="5199" spans="1:11" s="77" customFormat="1">
      <c r="A5199" s="82">
        <v>2016</v>
      </c>
      <c r="B5199" s="82">
        <v>645</v>
      </c>
      <c r="C5199" s="83" t="s">
        <v>503</v>
      </c>
      <c r="D5199" s="83" t="s">
        <v>504</v>
      </c>
      <c r="E5199" s="84">
        <v>114962</v>
      </c>
      <c r="F5199" s="85">
        <v>23.32</v>
      </c>
      <c r="G5199" s="84">
        <v>295.60000000000002</v>
      </c>
      <c r="H5199" s="86">
        <f t="shared" si="324"/>
        <v>7924781.3110400019</v>
      </c>
      <c r="I5199" s="77">
        <f t="shared" si="325"/>
        <v>114962</v>
      </c>
      <c r="J5199" s="77">
        <f t="shared" si="326"/>
        <v>2680913.84</v>
      </c>
      <c r="K5199" s="77">
        <f t="shared" si="327"/>
        <v>0</v>
      </c>
    </row>
    <row r="5200" spans="1:11" s="77" customFormat="1">
      <c r="A5200" s="82">
        <v>2016</v>
      </c>
      <c r="B5200" s="82">
        <v>645</v>
      </c>
      <c r="C5200" s="83" t="s">
        <v>503</v>
      </c>
      <c r="D5200" s="83" t="s">
        <v>504</v>
      </c>
      <c r="E5200" s="84">
        <v>25085</v>
      </c>
      <c r="F5200" s="85">
        <v>25.93</v>
      </c>
      <c r="G5200" s="84">
        <v>307</v>
      </c>
      <c r="H5200" s="86">
        <f t="shared" si="324"/>
        <v>1996893.9334999998</v>
      </c>
      <c r="I5200" s="77">
        <f t="shared" si="325"/>
        <v>25085</v>
      </c>
      <c r="J5200" s="77">
        <f t="shared" si="326"/>
        <v>650454.05000000005</v>
      </c>
      <c r="K5200" s="77">
        <f t="shared" si="327"/>
        <v>0</v>
      </c>
    </row>
    <row r="5201" spans="1:11" s="77" customFormat="1">
      <c r="A5201" s="82">
        <v>2016</v>
      </c>
      <c r="B5201" s="82">
        <v>667</v>
      </c>
      <c r="C5201" s="83" t="s">
        <v>503</v>
      </c>
      <c r="D5201" s="83" t="s">
        <v>504</v>
      </c>
      <c r="E5201" s="84">
        <v>33357</v>
      </c>
      <c r="F5201" s="85">
        <v>22.076000000000001</v>
      </c>
      <c r="G5201" s="84">
        <v>206.4</v>
      </c>
      <c r="H5201" s="86">
        <f t="shared" si="324"/>
        <v>1519907.168448</v>
      </c>
      <c r="I5201" s="77">
        <f t="shared" si="325"/>
        <v>33357</v>
      </c>
      <c r="J5201" s="77">
        <f t="shared" si="326"/>
        <v>736389.13199999998</v>
      </c>
      <c r="K5201" s="77">
        <f t="shared" si="327"/>
        <v>0</v>
      </c>
    </row>
    <row r="5202" spans="1:11" s="77" customFormat="1">
      <c r="A5202" s="82">
        <v>2016</v>
      </c>
      <c r="B5202" s="82">
        <v>676</v>
      </c>
      <c r="C5202" s="83" t="s">
        <v>503</v>
      </c>
      <c r="D5202" s="83" t="s">
        <v>504</v>
      </c>
      <c r="E5202" s="84">
        <v>64513</v>
      </c>
      <c r="F5202" s="85">
        <v>23.34</v>
      </c>
      <c r="G5202" s="84">
        <v>270.39999999999998</v>
      </c>
      <c r="H5202" s="86">
        <f t="shared" si="324"/>
        <v>4071503.1676799995</v>
      </c>
      <c r="I5202" s="77">
        <f t="shared" si="325"/>
        <v>64513</v>
      </c>
      <c r="J5202" s="77">
        <f t="shared" si="326"/>
        <v>1505733.42</v>
      </c>
      <c r="K5202" s="77">
        <f t="shared" si="327"/>
        <v>0</v>
      </c>
    </row>
    <row r="5203" spans="1:11" s="77" customFormat="1">
      <c r="A5203" s="82">
        <v>2016</v>
      </c>
      <c r="B5203" s="82">
        <v>676</v>
      </c>
      <c r="C5203" s="83" t="s">
        <v>503</v>
      </c>
      <c r="D5203" s="83" t="s">
        <v>504</v>
      </c>
      <c r="E5203" s="84">
        <v>34423</v>
      </c>
      <c r="F5203" s="85">
        <v>24.44</v>
      </c>
      <c r="G5203" s="84">
        <v>261.2</v>
      </c>
      <c r="H5203" s="86">
        <f t="shared" si="324"/>
        <v>2197470.6894400003</v>
      </c>
      <c r="I5203" s="77">
        <f t="shared" si="325"/>
        <v>34423</v>
      </c>
      <c r="J5203" s="77">
        <f t="shared" si="326"/>
        <v>841298.12</v>
      </c>
      <c r="K5203" s="77">
        <f t="shared" si="327"/>
        <v>0</v>
      </c>
    </row>
    <row r="5204" spans="1:11" s="77" customFormat="1">
      <c r="A5204" s="82">
        <v>2016</v>
      </c>
      <c r="B5204" s="82">
        <v>703</v>
      </c>
      <c r="C5204" s="83" t="s">
        <v>503</v>
      </c>
      <c r="D5204" s="83" t="s">
        <v>504</v>
      </c>
      <c r="E5204" s="84">
        <v>44798</v>
      </c>
      <c r="F5204" s="85">
        <v>23.667999999999999</v>
      </c>
      <c r="G5204" s="84">
        <v>352.6</v>
      </c>
      <c r="H5204" s="86">
        <f t="shared" si="324"/>
        <v>3738543.9796639998</v>
      </c>
      <c r="I5204" s="77">
        <f t="shared" si="325"/>
        <v>44798</v>
      </c>
      <c r="J5204" s="77">
        <f t="shared" si="326"/>
        <v>1060279.064</v>
      </c>
      <c r="K5204" s="77">
        <f t="shared" si="327"/>
        <v>0</v>
      </c>
    </row>
    <row r="5205" spans="1:11" s="77" customFormat="1">
      <c r="A5205" s="82">
        <v>2016</v>
      </c>
      <c r="B5205" s="82">
        <v>703</v>
      </c>
      <c r="C5205" s="83" t="s">
        <v>503</v>
      </c>
      <c r="D5205" s="83" t="s">
        <v>504</v>
      </c>
      <c r="E5205" s="84">
        <v>67037</v>
      </c>
      <c r="F5205" s="85">
        <v>23.815999999999999</v>
      </c>
      <c r="G5205" s="84">
        <v>312.3</v>
      </c>
      <c r="H5205" s="86">
        <f t="shared" si="324"/>
        <v>4986035.6186159998</v>
      </c>
      <c r="I5205" s="77">
        <f t="shared" si="325"/>
        <v>67037</v>
      </c>
      <c r="J5205" s="77">
        <f t="shared" si="326"/>
        <v>1596553.192</v>
      </c>
      <c r="K5205" s="77">
        <f t="shared" si="327"/>
        <v>0</v>
      </c>
    </row>
    <row r="5206" spans="1:11" s="77" customFormat="1">
      <c r="A5206" s="82">
        <v>2016</v>
      </c>
      <c r="B5206" s="82">
        <v>703</v>
      </c>
      <c r="C5206" s="83" t="s">
        <v>503</v>
      </c>
      <c r="D5206" s="83" t="s">
        <v>504</v>
      </c>
      <c r="E5206" s="84">
        <v>212543</v>
      </c>
      <c r="F5206" s="85">
        <v>23.667999999999999</v>
      </c>
      <c r="G5206" s="84">
        <v>360.2</v>
      </c>
      <c r="H5206" s="86">
        <f t="shared" si="324"/>
        <v>18119744.741847999</v>
      </c>
      <c r="I5206" s="77">
        <f t="shared" si="325"/>
        <v>212543</v>
      </c>
      <c r="J5206" s="77">
        <f t="shared" si="326"/>
        <v>5030467.7239999995</v>
      </c>
      <c r="K5206" s="77">
        <f t="shared" si="327"/>
        <v>0</v>
      </c>
    </row>
    <row r="5207" spans="1:11" s="77" customFormat="1">
      <c r="A5207" s="82">
        <v>2016</v>
      </c>
      <c r="B5207" s="82">
        <v>703</v>
      </c>
      <c r="C5207" s="83" t="s">
        <v>503</v>
      </c>
      <c r="D5207" s="83" t="s">
        <v>504</v>
      </c>
      <c r="E5207" s="84">
        <v>89017</v>
      </c>
      <c r="F5207" s="85">
        <v>23.044</v>
      </c>
      <c r="G5207" s="84">
        <v>278.10000000000002</v>
      </c>
      <c r="H5207" s="86">
        <f t="shared" si="324"/>
        <v>5704686.8471879996</v>
      </c>
      <c r="I5207" s="77">
        <f t="shared" si="325"/>
        <v>89017</v>
      </c>
      <c r="J5207" s="77">
        <f t="shared" si="326"/>
        <v>2051307.7480000001</v>
      </c>
      <c r="K5207" s="77">
        <f t="shared" si="327"/>
        <v>0</v>
      </c>
    </row>
    <row r="5208" spans="1:11" s="77" customFormat="1">
      <c r="A5208" s="82">
        <v>2016</v>
      </c>
      <c r="B5208" s="82">
        <v>703</v>
      </c>
      <c r="C5208" s="83" t="s">
        <v>503</v>
      </c>
      <c r="D5208" s="83" t="s">
        <v>504</v>
      </c>
      <c r="E5208" s="84">
        <v>139773</v>
      </c>
      <c r="F5208" s="85">
        <v>25.861999999999998</v>
      </c>
      <c r="G5208" s="84">
        <v>308.60000000000002</v>
      </c>
      <c r="H5208" s="86">
        <f t="shared" si="324"/>
        <v>11155301.580035999</v>
      </c>
      <c r="I5208" s="77">
        <f t="shared" si="325"/>
        <v>139773</v>
      </c>
      <c r="J5208" s="77">
        <f t="shared" si="326"/>
        <v>3614809.3259999999</v>
      </c>
      <c r="K5208" s="77">
        <f t="shared" si="327"/>
        <v>0</v>
      </c>
    </row>
    <row r="5209" spans="1:11" s="77" customFormat="1">
      <c r="A5209" s="82">
        <v>2016</v>
      </c>
      <c r="B5209" s="82">
        <v>703</v>
      </c>
      <c r="C5209" s="83" t="s">
        <v>503</v>
      </c>
      <c r="D5209" s="83" t="s">
        <v>504</v>
      </c>
      <c r="E5209" s="84">
        <v>12800</v>
      </c>
      <c r="F5209" s="85">
        <v>22.981999999999999</v>
      </c>
      <c r="G5209" s="84">
        <v>259.7</v>
      </c>
      <c r="H5209" s="86">
        <f t="shared" si="324"/>
        <v>763958.45119999989</v>
      </c>
      <c r="I5209" s="77">
        <f t="shared" si="325"/>
        <v>12800</v>
      </c>
      <c r="J5209" s="77">
        <f t="shared" si="326"/>
        <v>294169.59999999998</v>
      </c>
      <c r="K5209" s="77">
        <f t="shared" si="327"/>
        <v>0</v>
      </c>
    </row>
    <row r="5210" spans="1:11" s="77" customFormat="1">
      <c r="A5210" s="82">
        <v>2016</v>
      </c>
      <c r="B5210" s="82">
        <v>708</v>
      </c>
      <c r="C5210" s="83" t="s">
        <v>503</v>
      </c>
      <c r="D5210" s="83" t="s">
        <v>504</v>
      </c>
      <c r="E5210" s="84">
        <v>62241</v>
      </c>
      <c r="F5210" s="85">
        <v>23.033999999999999</v>
      </c>
      <c r="G5210" s="84">
        <v>271</v>
      </c>
      <c r="H5210" s="86">
        <f t="shared" si="324"/>
        <v>3885216.4157400001</v>
      </c>
      <c r="I5210" s="77">
        <f t="shared" si="325"/>
        <v>62241</v>
      </c>
      <c r="J5210" s="77">
        <f t="shared" si="326"/>
        <v>1433659.1939999999</v>
      </c>
      <c r="K5210" s="77">
        <f t="shared" si="327"/>
        <v>0</v>
      </c>
    </row>
    <row r="5211" spans="1:11" s="77" customFormat="1">
      <c r="A5211" s="82">
        <v>2016</v>
      </c>
      <c r="B5211" s="82">
        <v>708</v>
      </c>
      <c r="C5211" s="83" t="s">
        <v>503</v>
      </c>
      <c r="D5211" s="83" t="s">
        <v>504</v>
      </c>
      <c r="E5211" s="84">
        <v>12404</v>
      </c>
      <c r="F5211" s="85">
        <v>25.001999999999999</v>
      </c>
      <c r="G5211" s="84">
        <v>268.10000000000002</v>
      </c>
      <c r="H5211" s="86">
        <f t="shared" si="324"/>
        <v>831444.61024800001</v>
      </c>
      <c r="I5211" s="77">
        <f t="shared" si="325"/>
        <v>12404</v>
      </c>
      <c r="J5211" s="77">
        <f t="shared" si="326"/>
        <v>310124.80799999996</v>
      </c>
      <c r="K5211" s="77">
        <f t="shared" si="327"/>
        <v>0</v>
      </c>
    </row>
    <row r="5212" spans="1:11" s="77" customFormat="1">
      <c r="A5212" s="82">
        <v>2016</v>
      </c>
      <c r="B5212" s="82">
        <v>856</v>
      </c>
      <c r="C5212" s="83" t="s">
        <v>513</v>
      </c>
      <c r="D5212" s="83" t="s">
        <v>504</v>
      </c>
      <c r="E5212" s="84">
        <v>114624</v>
      </c>
      <c r="F5212" s="85">
        <v>17.600000000000001</v>
      </c>
      <c r="G5212" s="84" t="s">
        <v>514</v>
      </c>
      <c r="H5212" s="86" t="str">
        <f t="shared" si="324"/>
        <v/>
      </c>
      <c r="I5212" s="77" t="str">
        <f t="shared" si="325"/>
        <v/>
      </c>
      <c r="J5212" s="77" t="str">
        <f t="shared" si="326"/>
        <v/>
      </c>
      <c r="K5212" s="77">
        <f t="shared" si="327"/>
        <v>0</v>
      </c>
    </row>
    <row r="5213" spans="1:11" s="77" customFormat="1">
      <c r="A5213" s="82">
        <v>2016</v>
      </c>
      <c r="B5213" s="82">
        <v>861</v>
      </c>
      <c r="C5213" s="83" t="s">
        <v>513</v>
      </c>
      <c r="D5213" s="83" t="s">
        <v>504</v>
      </c>
      <c r="E5213" s="84">
        <v>56393</v>
      </c>
      <c r="F5213" s="85">
        <v>17.350000000000001</v>
      </c>
      <c r="G5213" s="84" t="s">
        <v>514</v>
      </c>
      <c r="H5213" s="86" t="str">
        <f t="shared" si="324"/>
        <v/>
      </c>
      <c r="I5213" s="77" t="str">
        <f t="shared" si="325"/>
        <v/>
      </c>
      <c r="J5213" s="77" t="str">
        <f t="shared" si="326"/>
        <v/>
      </c>
      <c r="K5213" s="77">
        <f t="shared" si="327"/>
        <v>0</v>
      </c>
    </row>
    <row r="5214" spans="1:11" s="77" customFormat="1">
      <c r="A5214" s="82">
        <v>2016</v>
      </c>
      <c r="B5214" s="82">
        <v>861</v>
      </c>
      <c r="C5214" s="83" t="s">
        <v>513</v>
      </c>
      <c r="D5214" s="83" t="s">
        <v>504</v>
      </c>
      <c r="E5214" s="84">
        <v>196775</v>
      </c>
      <c r="F5214" s="85">
        <v>17.489999999999998</v>
      </c>
      <c r="G5214" s="84" t="s">
        <v>514</v>
      </c>
      <c r="H5214" s="86" t="str">
        <f t="shared" si="324"/>
        <v/>
      </c>
      <c r="I5214" s="77" t="str">
        <f t="shared" si="325"/>
        <v/>
      </c>
      <c r="J5214" s="77" t="str">
        <f t="shared" si="326"/>
        <v/>
      </c>
      <c r="K5214" s="77">
        <f t="shared" si="327"/>
        <v>0</v>
      </c>
    </row>
    <row r="5215" spans="1:11" s="77" customFormat="1">
      <c r="A5215" s="82">
        <v>2016</v>
      </c>
      <c r="B5215" s="82">
        <v>876</v>
      </c>
      <c r="C5215" s="83" t="s">
        <v>513</v>
      </c>
      <c r="D5215" s="83" t="s">
        <v>504</v>
      </c>
      <c r="E5215" s="84">
        <v>79582</v>
      </c>
      <c r="F5215" s="85">
        <v>17.84</v>
      </c>
      <c r="G5215" s="84" t="s">
        <v>514</v>
      </c>
      <c r="H5215" s="86" t="str">
        <f t="shared" si="324"/>
        <v/>
      </c>
      <c r="I5215" s="77" t="str">
        <f t="shared" si="325"/>
        <v/>
      </c>
      <c r="J5215" s="77" t="str">
        <f t="shared" si="326"/>
        <v/>
      </c>
      <c r="K5215" s="77">
        <f t="shared" si="327"/>
        <v>0</v>
      </c>
    </row>
    <row r="5216" spans="1:11" s="77" customFormat="1">
      <c r="A5216" s="82">
        <v>2016</v>
      </c>
      <c r="B5216" s="82">
        <v>876</v>
      </c>
      <c r="C5216" s="83" t="s">
        <v>513</v>
      </c>
      <c r="D5216" s="83" t="s">
        <v>504</v>
      </c>
      <c r="E5216" s="84">
        <v>159337</v>
      </c>
      <c r="F5216" s="85">
        <v>17.632000000000001</v>
      </c>
      <c r="G5216" s="84" t="s">
        <v>514</v>
      </c>
      <c r="H5216" s="86" t="str">
        <f t="shared" si="324"/>
        <v/>
      </c>
      <c r="I5216" s="77" t="str">
        <f t="shared" si="325"/>
        <v/>
      </c>
      <c r="J5216" s="77" t="str">
        <f t="shared" si="326"/>
        <v/>
      </c>
      <c r="K5216" s="77">
        <f t="shared" si="327"/>
        <v>0</v>
      </c>
    </row>
    <row r="5217" spans="1:11" s="77" customFormat="1">
      <c r="A5217" s="82">
        <v>2016</v>
      </c>
      <c r="B5217" s="82">
        <v>879</v>
      </c>
      <c r="C5217" s="83" t="s">
        <v>513</v>
      </c>
      <c r="D5217" s="83" t="s">
        <v>504</v>
      </c>
      <c r="E5217" s="84">
        <v>321824</v>
      </c>
      <c r="F5217" s="85">
        <v>17.2</v>
      </c>
      <c r="G5217" s="84" t="s">
        <v>514</v>
      </c>
      <c r="H5217" s="86" t="str">
        <f t="shared" si="324"/>
        <v/>
      </c>
      <c r="I5217" s="77" t="str">
        <f t="shared" si="325"/>
        <v/>
      </c>
      <c r="J5217" s="77" t="str">
        <f t="shared" si="326"/>
        <v/>
      </c>
      <c r="K5217" s="77">
        <f t="shared" si="327"/>
        <v>0</v>
      </c>
    </row>
    <row r="5218" spans="1:11" s="77" customFormat="1">
      <c r="A5218" s="82">
        <v>2016</v>
      </c>
      <c r="B5218" s="82">
        <v>883</v>
      </c>
      <c r="C5218" s="83" t="s">
        <v>513</v>
      </c>
      <c r="D5218" s="83" t="s">
        <v>504</v>
      </c>
      <c r="E5218" s="84">
        <v>131503</v>
      </c>
      <c r="F5218" s="85">
        <v>17.2</v>
      </c>
      <c r="G5218" s="84" t="s">
        <v>514</v>
      </c>
      <c r="H5218" s="86" t="str">
        <f t="shared" si="324"/>
        <v/>
      </c>
      <c r="I5218" s="77" t="str">
        <f t="shared" si="325"/>
        <v/>
      </c>
      <c r="J5218" s="77" t="str">
        <f t="shared" si="326"/>
        <v/>
      </c>
      <c r="K5218" s="77">
        <f t="shared" si="327"/>
        <v>0</v>
      </c>
    </row>
    <row r="5219" spans="1:11" s="77" customFormat="1">
      <c r="A5219" s="82">
        <v>2016</v>
      </c>
      <c r="B5219" s="82">
        <v>884</v>
      </c>
      <c r="C5219" s="83" t="s">
        <v>513</v>
      </c>
      <c r="D5219" s="83" t="s">
        <v>504</v>
      </c>
      <c r="E5219" s="84">
        <v>160085</v>
      </c>
      <c r="F5219" s="85">
        <v>17.260000000000002</v>
      </c>
      <c r="G5219" s="84" t="s">
        <v>514</v>
      </c>
      <c r="H5219" s="86" t="str">
        <f t="shared" si="324"/>
        <v/>
      </c>
      <c r="I5219" s="77" t="str">
        <f t="shared" si="325"/>
        <v/>
      </c>
      <c r="J5219" s="77" t="str">
        <f t="shared" si="326"/>
        <v/>
      </c>
      <c r="K5219" s="77">
        <f t="shared" si="327"/>
        <v>0</v>
      </c>
    </row>
    <row r="5220" spans="1:11" s="77" customFormat="1">
      <c r="A5220" s="82">
        <v>2016</v>
      </c>
      <c r="B5220" s="82">
        <v>887</v>
      </c>
      <c r="C5220" s="83" t="s">
        <v>513</v>
      </c>
      <c r="D5220" s="83" t="s">
        <v>504</v>
      </c>
      <c r="E5220" s="84">
        <v>95696</v>
      </c>
      <c r="F5220" s="85">
        <v>17.03</v>
      </c>
      <c r="G5220" s="84" t="s">
        <v>514</v>
      </c>
      <c r="H5220" s="86" t="str">
        <f t="shared" si="324"/>
        <v/>
      </c>
      <c r="I5220" s="77" t="str">
        <f t="shared" si="325"/>
        <v/>
      </c>
      <c r="J5220" s="77" t="str">
        <f t="shared" si="326"/>
        <v/>
      </c>
      <c r="K5220" s="77">
        <f t="shared" si="327"/>
        <v>0</v>
      </c>
    </row>
    <row r="5221" spans="1:11" s="77" customFormat="1">
      <c r="A5221" s="82">
        <v>2016</v>
      </c>
      <c r="B5221" s="82">
        <v>887</v>
      </c>
      <c r="C5221" s="83" t="s">
        <v>513</v>
      </c>
      <c r="D5221" s="83" t="s">
        <v>504</v>
      </c>
      <c r="E5221" s="84">
        <v>79583</v>
      </c>
      <c r="F5221" s="85">
        <v>17.03</v>
      </c>
      <c r="G5221" s="84" t="s">
        <v>514</v>
      </c>
      <c r="H5221" s="86" t="str">
        <f t="shared" si="324"/>
        <v/>
      </c>
      <c r="I5221" s="77" t="str">
        <f t="shared" si="325"/>
        <v/>
      </c>
      <c r="J5221" s="77" t="str">
        <f t="shared" si="326"/>
        <v/>
      </c>
      <c r="K5221" s="77">
        <f t="shared" si="327"/>
        <v>0</v>
      </c>
    </row>
    <row r="5222" spans="1:11" s="77" customFormat="1">
      <c r="A5222" s="82">
        <v>2016</v>
      </c>
      <c r="B5222" s="82">
        <v>889</v>
      </c>
      <c r="C5222" s="83" t="s">
        <v>513</v>
      </c>
      <c r="D5222" s="83" t="s">
        <v>504</v>
      </c>
      <c r="E5222" s="84">
        <v>466665</v>
      </c>
      <c r="F5222" s="85">
        <v>17.52</v>
      </c>
      <c r="G5222" s="84" t="s">
        <v>514</v>
      </c>
      <c r="H5222" s="86" t="str">
        <f t="shared" si="324"/>
        <v/>
      </c>
      <c r="I5222" s="77" t="str">
        <f t="shared" si="325"/>
        <v/>
      </c>
      <c r="J5222" s="77" t="str">
        <f t="shared" si="326"/>
        <v/>
      </c>
      <c r="K5222" s="77">
        <f t="shared" si="327"/>
        <v>0</v>
      </c>
    </row>
    <row r="5223" spans="1:11" s="77" customFormat="1">
      <c r="A5223" s="82">
        <v>2016</v>
      </c>
      <c r="B5223" s="82">
        <v>889</v>
      </c>
      <c r="C5223" s="83" t="s">
        <v>513</v>
      </c>
      <c r="D5223" s="83" t="s">
        <v>504</v>
      </c>
      <c r="E5223" s="84">
        <v>130873</v>
      </c>
      <c r="F5223" s="85">
        <v>17.350000000000001</v>
      </c>
      <c r="G5223" s="84" t="s">
        <v>514</v>
      </c>
      <c r="H5223" s="86" t="str">
        <f t="shared" si="324"/>
        <v/>
      </c>
      <c r="I5223" s="77" t="str">
        <f t="shared" si="325"/>
        <v/>
      </c>
      <c r="J5223" s="77" t="str">
        <f t="shared" si="326"/>
        <v/>
      </c>
      <c r="K5223" s="77">
        <f t="shared" si="327"/>
        <v>0</v>
      </c>
    </row>
    <row r="5224" spans="1:11" s="77" customFormat="1">
      <c r="A5224" s="82">
        <v>2016</v>
      </c>
      <c r="B5224" s="82">
        <v>891</v>
      </c>
      <c r="C5224" s="83" t="s">
        <v>513</v>
      </c>
      <c r="D5224" s="83" t="s">
        <v>504</v>
      </c>
      <c r="E5224" s="84">
        <v>50674</v>
      </c>
      <c r="F5224" s="85">
        <v>17.988</v>
      </c>
      <c r="G5224" s="84" t="s">
        <v>514</v>
      </c>
      <c r="H5224" s="86" t="str">
        <f t="shared" si="324"/>
        <v/>
      </c>
      <c r="I5224" s="77" t="str">
        <f t="shared" si="325"/>
        <v/>
      </c>
      <c r="J5224" s="77" t="str">
        <f t="shared" si="326"/>
        <v/>
      </c>
      <c r="K5224" s="77">
        <f t="shared" si="327"/>
        <v>0</v>
      </c>
    </row>
    <row r="5225" spans="1:11" s="77" customFormat="1">
      <c r="A5225" s="82">
        <v>2016</v>
      </c>
      <c r="B5225" s="82">
        <v>891</v>
      </c>
      <c r="C5225" s="83" t="s">
        <v>513</v>
      </c>
      <c r="D5225" s="83" t="s">
        <v>504</v>
      </c>
      <c r="E5225" s="84">
        <v>19223</v>
      </c>
      <c r="F5225" s="85">
        <v>17.654</v>
      </c>
      <c r="G5225" s="84" t="s">
        <v>514</v>
      </c>
      <c r="H5225" s="86" t="str">
        <f t="shared" si="324"/>
        <v/>
      </c>
      <c r="I5225" s="77" t="str">
        <f t="shared" si="325"/>
        <v/>
      </c>
      <c r="J5225" s="77" t="str">
        <f t="shared" si="326"/>
        <v/>
      </c>
      <c r="K5225" s="77">
        <f t="shared" si="327"/>
        <v>0</v>
      </c>
    </row>
    <row r="5226" spans="1:11" s="77" customFormat="1">
      <c r="A5226" s="82">
        <v>2016</v>
      </c>
      <c r="B5226" s="82">
        <v>891</v>
      </c>
      <c r="C5226" s="83" t="s">
        <v>513</v>
      </c>
      <c r="D5226" s="83" t="s">
        <v>504</v>
      </c>
      <c r="E5226" s="84">
        <v>12928</v>
      </c>
      <c r="F5226" s="85">
        <v>17.277000000000001</v>
      </c>
      <c r="G5226" s="84" t="s">
        <v>514</v>
      </c>
      <c r="H5226" s="86" t="str">
        <f t="shared" si="324"/>
        <v/>
      </c>
      <c r="I5226" s="77" t="str">
        <f t="shared" si="325"/>
        <v/>
      </c>
      <c r="J5226" s="77" t="str">
        <f t="shared" si="326"/>
        <v/>
      </c>
      <c r="K5226" s="77">
        <f t="shared" si="327"/>
        <v>0</v>
      </c>
    </row>
    <row r="5227" spans="1:11" s="77" customFormat="1">
      <c r="A5227" s="82">
        <v>2016</v>
      </c>
      <c r="B5227" s="82">
        <v>892</v>
      </c>
      <c r="C5227" s="83" t="s">
        <v>513</v>
      </c>
      <c r="D5227" s="83" t="s">
        <v>504</v>
      </c>
      <c r="E5227" s="84">
        <v>74107</v>
      </c>
      <c r="F5227" s="85">
        <v>17.95</v>
      </c>
      <c r="G5227" s="84" t="s">
        <v>514</v>
      </c>
      <c r="H5227" s="86" t="str">
        <f t="shared" si="324"/>
        <v/>
      </c>
      <c r="I5227" s="77" t="str">
        <f t="shared" si="325"/>
        <v/>
      </c>
      <c r="J5227" s="77" t="str">
        <f t="shared" si="326"/>
        <v/>
      </c>
      <c r="K5227" s="77">
        <f t="shared" si="327"/>
        <v>0</v>
      </c>
    </row>
    <row r="5228" spans="1:11" s="77" customFormat="1">
      <c r="A5228" s="82">
        <v>2016</v>
      </c>
      <c r="B5228" s="82">
        <v>963</v>
      </c>
      <c r="C5228" s="83" t="s">
        <v>503</v>
      </c>
      <c r="D5228" s="83" t="s">
        <v>504</v>
      </c>
      <c r="E5228" s="84">
        <v>119724</v>
      </c>
      <c r="F5228" s="85">
        <v>21.131</v>
      </c>
      <c r="G5228" s="84">
        <v>192.5</v>
      </c>
      <c r="H5228" s="86">
        <f t="shared" si="324"/>
        <v>4870034.0997000001</v>
      </c>
      <c r="I5228" s="77">
        <f t="shared" si="325"/>
        <v>119724</v>
      </c>
      <c r="J5228" s="77">
        <f t="shared" si="326"/>
        <v>2529887.844</v>
      </c>
      <c r="K5228" s="77">
        <f t="shared" si="327"/>
        <v>0</v>
      </c>
    </row>
    <row r="5229" spans="1:11" s="77" customFormat="1">
      <c r="A5229" s="82">
        <v>2016</v>
      </c>
      <c r="B5229" s="82">
        <v>976</v>
      </c>
      <c r="C5229" s="83" t="s">
        <v>503</v>
      </c>
      <c r="D5229" s="83" t="s">
        <v>504</v>
      </c>
      <c r="E5229" s="84">
        <v>20376</v>
      </c>
      <c r="F5229" s="85">
        <v>24.59</v>
      </c>
      <c r="G5229" s="84">
        <v>213.2</v>
      </c>
      <c r="H5229" s="86">
        <f t="shared" si="324"/>
        <v>1068229.7308799999</v>
      </c>
      <c r="I5229" s="77">
        <f t="shared" si="325"/>
        <v>20376</v>
      </c>
      <c r="J5229" s="77">
        <f t="shared" si="326"/>
        <v>501045.84</v>
      </c>
      <c r="K5229" s="77">
        <f t="shared" si="327"/>
        <v>0</v>
      </c>
    </row>
    <row r="5230" spans="1:11" s="77" customFormat="1">
      <c r="A5230" s="82">
        <v>2016</v>
      </c>
      <c r="B5230" s="82">
        <v>976</v>
      </c>
      <c r="C5230" s="83" t="s">
        <v>503</v>
      </c>
      <c r="D5230" s="83" t="s">
        <v>504</v>
      </c>
      <c r="E5230" s="84">
        <v>721</v>
      </c>
      <c r="F5230" s="85">
        <v>18.53</v>
      </c>
      <c r="G5230" s="84">
        <v>174.1</v>
      </c>
      <c r="H5230" s="86">
        <f t="shared" si="324"/>
        <v>23259.986330000003</v>
      </c>
      <c r="I5230" s="77">
        <f t="shared" si="325"/>
        <v>721</v>
      </c>
      <c r="J5230" s="77">
        <f t="shared" si="326"/>
        <v>13360.130000000001</v>
      </c>
      <c r="K5230" s="77">
        <f t="shared" si="327"/>
        <v>0</v>
      </c>
    </row>
    <row r="5231" spans="1:11" s="77" customFormat="1">
      <c r="A5231" s="82">
        <v>2016</v>
      </c>
      <c r="B5231" s="82">
        <v>976</v>
      </c>
      <c r="C5231" s="83" t="s">
        <v>503</v>
      </c>
      <c r="D5231" s="83" t="s">
        <v>504</v>
      </c>
      <c r="E5231" s="84">
        <v>30</v>
      </c>
      <c r="F5231" s="85">
        <v>22.57</v>
      </c>
      <c r="G5231" s="84">
        <v>117.6</v>
      </c>
      <c r="H5231" s="86">
        <f t="shared" si="324"/>
        <v>796.26959999999997</v>
      </c>
      <c r="I5231" s="77">
        <f t="shared" si="325"/>
        <v>30</v>
      </c>
      <c r="J5231" s="77">
        <f t="shared" si="326"/>
        <v>677.1</v>
      </c>
      <c r="K5231" s="77">
        <f t="shared" si="327"/>
        <v>0</v>
      </c>
    </row>
    <row r="5232" spans="1:11" s="77" customFormat="1">
      <c r="A5232" s="82">
        <v>2016</v>
      </c>
      <c r="B5232" s="82">
        <v>976</v>
      </c>
      <c r="C5232" s="83" t="s">
        <v>503</v>
      </c>
      <c r="D5232" s="83" t="s">
        <v>504</v>
      </c>
      <c r="E5232" s="84">
        <v>19501</v>
      </c>
      <c r="F5232" s="85">
        <v>21.88</v>
      </c>
      <c r="G5232" s="84">
        <v>201.4</v>
      </c>
      <c r="H5232" s="86">
        <f t="shared" si="324"/>
        <v>859337.30632000009</v>
      </c>
      <c r="I5232" s="77">
        <f t="shared" si="325"/>
        <v>19501</v>
      </c>
      <c r="J5232" s="77">
        <f t="shared" si="326"/>
        <v>426681.88</v>
      </c>
      <c r="K5232" s="77">
        <f t="shared" si="327"/>
        <v>0</v>
      </c>
    </row>
    <row r="5233" spans="1:11" s="77" customFormat="1">
      <c r="A5233" s="82">
        <v>2016</v>
      </c>
      <c r="B5233" s="82">
        <v>976</v>
      </c>
      <c r="C5233" s="83" t="s">
        <v>503</v>
      </c>
      <c r="D5233" s="83" t="s">
        <v>504</v>
      </c>
      <c r="E5233" s="84">
        <v>461</v>
      </c>
      <c r="F5233" s="85">
        <v>20.309999999999999</v>
      </c>
      <c r="G5233" s="84">
        <v>195.9</v>
      </c>
      <c r="H5233" s="86">
        <f t="shared" si="324"/>
        <v>18341.940689999999</v>
      </c>
      <c r="I5233" s="77">
        <f t="shared" si="325"/>
        <v>461</v>
      </c>
      <c r="J5233" s="77">
        <f t="shared" si="326"/>
        <v>9362.91</v>
      </c>
      <c r="K5233" s="77">
        <f t="shared" si="327"/>
        <v>0</v>
      </c>
    </row>
    <row r="5234" spans="1:11" s="77" customFormat="1">
      <c r="A5234" s="82">
        <v>2016</v>
      </c>
      <c r="B5234" s="82">
        <v>976</v>
      </c>
      <c r="C5234" s="83" t="s">
        <v>503</v>
      </c>
      <c r="D5234" s="83" t="s">
        <v>504</v>
      </c>
      <c r="E5234" s="84">
        <v>2027</v>
      </c>
      <c r="F5234" s="85">
        <v>16.38</v>
      </c>
      <c r="G5234" s="84">
        <v>138.4</v>
      </c>
      <c r="H5234" s="86">
        <f t="shared" si="324"/>
        <v>45951.927840000004</v>
      </c>
      <c r="I5234" s="77">
        <f t="shared" si="325"/>
        <v>2027</v>
      </c>
      <c r="J5234" s="77">
        <f t="shared" si="326"/>
        <v>33202.259999999995</v>
      </c>
      <c r="K5234" s="77">
        <f t="shared" si="327"/>
        <v>0</v>
      </c>
    </row>
    <row r="5235" spans="1:11" s="77" customFormat="1">
      <c r="A5235" s="82">
        <v>2016</v>
      </c>
      <c r="B5235" s="82">
        <v>976</v>
      </c>
      <c r="C5235" s="83" t="s">
        <v>503</v>
      </c>
      <c r="D5235" s="83" t="s">
        <v>504</v>
      </c>
      <c r="E5235" s="84">
        <v>8354</v>
      </c>
      <c r="F5235" s="85">
        <v>19.37</v>
      </c>
      <c r="G5235" s="84">
        <v>159.6</v>
      </c>
      <c r="H5235" s="86">
        <f t="shared" si="324"/>
        <v>258259.90007999999</v>
      </c>
      <c r="I5235" s="77">
        <f t="shared" si="325"/>
        <v>8354</v>
      </c>
      <c r="J5235" s="77">
        <f t="shared" si="326"/>
        <v>161816.98000000001</v>
      </c>
      <c r="K5235" s="77">
        <f t="shared" si="327"/>
        <v>0</v>
      </c>
    </row>
    <row r="5236" spans="1:11" s="77" customFormat="1">
      <c r="A5236" s="82">
        <v>2016</v>
      </c>
      <c r="B5236" s="82">
        <v>976</v>
      </c>
      <c r="C5236" s="83" t="s">
        <v>503</v>
      </c>
      <c r="D5236" s="83" t="s">
        <v>504</v>
      </c>
      <c r="E5236" s="84">
        <v>4676</v>
      </c>
      <c r="F5236" s="85">
        <v>13.92</v>
      </c>
      <c r="G5236" s="84">
        <v>150.6</v>
      </c>
      <c r="H5236" s="86">
        <f t="shared" si="324"/>
        <v>98025.419519999996</v>
      </c>
      <c r="I5236" s="77">
        <f t="shared" si="325"/>
        <v>4676</v>
      </c>
      <c r="J5236" s="77">
        <f t="shared" si="326"/>
        <v>65089.919999999998</v>
      </c>
      <c r="K5236" s="77">
        <f t="shared" si="327"/>
        <v>0</v>
      </c>
    </row>
    <row r="5237" spans="1:11" s="77" customFormat="1">
      <c r="A5237" s="82">
        <v>2016</v>
      </c>
      <c r="B5237" s="82">
        <v>983</v>
      </c>
      <c r="C5237" s="83" t="s">
        <v>503</v>
      </c>
      <c r="D5237" s="83" t="s">
        <v>504</v>
      </c>
      <c r="E5237" s="84">
        <v>62841</v>
      </c>
      <c r="F5237" s="85">
        <v>22.367999999999999</v>
      </c>
      <c r="G5237" s="84">
        <v>200.5</v>
      </c>
      <c r="H5237" s="86">
        <f t="shared" si="324"/>
        <v>2818283.11344</v>
      </c>
      <c r="I5237" s="77">
        <f t="shared" si="325"/>
        <v>62841</v>
      </c>
      <c r="J5237" s="77">
        <f t="shared" si="326"/>
        <v>1405627.4879999999</v>
      </c>
      <c r="K5237" s="77">
        <f t="shared" si="327"/>
        <v>0</v>
      </c>
    </row>
    <row r="5238" spans="1:11" s="77" customFormat="1">
      <c r="A5238" s="82">
        <v>2016</v>
      </c>
      <c r="B5238" s="82">
        <v>983</v>
      </c>
      <c r="C5238" s="83" t="s">
        <v>503</v>
      </c>
      <c r="D5238" s="83" t="s">
        <v>504</v>
      </c>
      <c r="E5238" s="84">
        <v>79946</v>
      </c>
      <c r="F5238" s="85">
        <v>22.885999999999999</v>
      </c>
      <c r="G5238" s="84">
        <v>260</v>
      </c>
      <c r="H5238" s="86">
        <f t="shared" si="324"/>
        <v>4757074.8055999996</v>
      </c>
      <c r="I5238" s="77">
        <f t="shared" si="325"/>
        <v>79946</v>
      </c>
      <c r="J5238" s="77">
        <f t="shared" si="326"/>
        <v>1829644.156</v>
      </c>
      <c r="K5238" s="77">
        <f t="shared" si="327"/>
        <v>0</v>
      </c>
    </row>
    <row r="5239" spans="1:11" s="77" customFormat="1">
      <c r="A5239" s="82">
        <v>2016</v>
      </c>
      <c r="B5239" s="82">
        <v>983</v>
      </c>
      <c r="C5239" s="83" t="s">
        <v>503</v>
      </c>
      <c r="D5239" s="83" t="s">
        <v>504</v>
      </c>
      <c r="E5239" s="84">
        <v>34167</v>
      </c>
      <c r="F5239" s="85">
        <v>22.602</v>
      </c>
      <c r="G5239" s="84">
        <v>190.9</v>
      </c>
      <c r="H5239" s="86">
        <f t="shared" si="324"/>
        <v>1474210.997406</v>
      </c>
      <c r="I5239" s="77">
        <f t="shared" si="325"/>
        <v>34167</v>
      </c>
      <c r="J5239" s="77">
        <f t="shared" si="326"/>
        <v>772242.53399999999</v>
      </c>
      <c r="K5239" s="77">
        <f t="shared" si="327"/>
        <v>0</v>
      </c>
    </row>
    <row r="5240" spans="1:11" s="77" customFormat="1">
      <c r="A5240" s="82">
        <v>2016</v>
      </c>
      <c r="B5240" s="82">
        <v>994</v>
      </c>
      <c r="C5240" s="83" t="s">
        <v>503</v>
      </c>
      <c r="D5240" s="83" t="s">
        <v>504</v>
      </c>
      <c r="E5240" s="84">
        <v>137102</v>
      </c>
      <c r="F5240" s="85">
        <v>22.63</v>
      </c>
      <c r="G5240" s="84">
        <v>218.3</v>
      </c>
      <c r="H5240" s="86">
        <f t="shared" si="324"/>
        <v>6773015.6615800001</v>
      </c>
      <c r="I5240" s="77">
        <f t="shared" si="325"/>
        <v>137102</v>
      </c>
      <c r="J5240" s="77">
        <f t="shared" si="326"/>
        <v>3102618.26</v>
      </c>
      <c r="K5240" s="77">
        <f t="shared" si="327"/>
        <v>0</v>
      </c>
    </row>
    <row r="5241" spans="1:11" s="77" customFormat="1">
      <c r="A5241" s="82">
        <v>2016</v>
      </c>
      <c r="B5241" s="82">
        <v>994</v>
      </c>
      <c r="C5241" s="83" t="s">
        <v>503</v>
      </c>
      <c r="D5241" s="83" t="s">
        <v>504</v>
      </c>
      <c r="E5241" s="84">
        <v>49046</v>
      </c>
      <c r="F5241" s="85">
        <v>22.35</v>
      </c>
      <c r="G5241" s="84">
        <v>223.7</v>
      </c>
      <c r="H5241" s="86">
        <f t="shared" si="324"/>
        <v>2452150.4097000002</v>
      </c>
      <c r="I5241" s="77">
        <f t="shared" si="325"/>
        <v>49046</v>
      </c>
      <c r="J5241" s="77">
        <f t="shared" si="326"/>
        <v>1096178.1000000001</v>
      </c>
      <c r="K5241" s="77">
        <f t="shared" si="327"/>
        <v>0</v>
      </c>
    </row>
    <row r="5242" spans="1:11" s="77" customFormat="1">
      <c r="A5242" s="82">
        <v>2016</v>
      </c>
      <c r="B5242" s="82">
        <v>994</v>
      </c>
      <c r="C5242" s="83" t="s">
        <v>503</v>
      </c>
      <c r="D5242" s="83" t="s">
        <v>504</v>
      </c>
      <c r="E5242" s="84">
        <v>12946</v>
      </c>
      <c r="F5242" s="85">
        <v>23.47</v>
      </c>
      <c r="G5242" s="84">
        <v>211.4</v>
      </c>
      <c r="H5242" s="86">
        <f t="shared" si="324"/>
        <v>642323.29867999989</v>
      </c>
      <c r="I5242" s="77">
        <f t="shared" si="325"/>
        <v>12946</v>
      </c>
      <c r="J5242" s="77">
        <f t="shared" si="326"/>
        <v>303842.62</v>
      </c>
      <c r="K5242" s="77">
        <f t="shared" si="327"/>
        <v>0</v>
      </c>
    </row>
    <row r="5243" spans="1:11" s="77" customFormat="1">
      <c r="A5243" s="82">
        <v>2016</v>
      </c>
      <c r="B5243" s="82">
        <v>994</v>
      </c>
      <c r="C5243" s="83" t="s">
        <v>503</v>
      </c>
      <c r="D5243" s="83" t="s">
        <v>504</v>
      </c>
      <c r="E5243" s="84">
        <v>25907</v>
      </c>
      <c r="F5243" s="85">
        <v>23.25</v>
      </c>
      <c r="G5243" s="84">
        <v>211.7</v>
      </c>
      <c r="H5243" s="86">
        <f t="shared" si="324"/>
        <v>1275149.01675</v>
      </c>
      <c r="I5243" s="77">
        <f t="shared" si="325"/>
        <v>25907</v>
      </c>
      <c r="J5243" s="77">
        <f t="shared" si="326"/>
        <v>602337.75</v>
      </c>
      <c r="K5243" s="77">
        <f t="shared" si="327"/>
        <v>0</v>
      </c>
    </row>
    <row r="5244" spans="1:11" s="77" customFormat="1">
      <c r="A5244" s="82">
        <v>2016</v>
      </c>
      <c r="B5244" s="82">
        <v>994</v>
      </c>
      <c r="C5244" s="83" t="s">
        <v>503</v>
      </c>
      <c r="D5244" s="83" t="s">
        <v>504</v>
      </c>
      <c r="E5244" s="84">
        <v>21104</v>
      </c>
      <c r="F5244" s="85">
        <v>23.73</v>
      </c>
      <c r="G5244" s="84">
        <v>226.5</v>
      </c>
      <c r="H5244" s="86">
        <f t="shared" si="324"/>
        <v>1134307.2888000002</v>
      </c>
      <c r="I5244" s="77">
        <f t="shared" si="325"/>
        <v>21104</v>
      </c>
      <c r="J5244" s="77">
        <f t="shared" si="326"/>
        <v>500797.92</v>
      </c>
      <c r="K5244" s="77">
        <f t="shared" si="327"/>
        <v>0</v>
      </c>
    </row>
    <row r="5245" spans="1:11" s="77" customFormat="1">
      <c r="A5245" s="82">
        <v>2016</v>
      </c>
      <c r="B5245" s="82">
        <v>995</v>
      </c>
      <c r="C5245" s="83" t="s">
        <v>503</v>
      </c>
      <c r="D5245" s="83" t="s">
        <v>504</v>
      </c>
      <c r="E5245" s="84">
        <v>88720</v>
      </c>
      <c r="F5245" s="85">
        <v>23.265999999999998</v>
      </c>
      <c r="G5245" s="84">
        <v>227.2</v>
      </c>
      <c r="H5245" s="86">
        <f t="shared" si="324"/>
        <v>4689770.4294399992</v>
      </c>
      <c r="I5245" s="77">
        <f t="shared" si="325"/>
        <v>88720</v>
      </c>
      <c r="J5245" s="77">
        <f t="shared" si="326"/>
        <v>2064159.5199999998</v>
      </c>
      <c r="K5245" s="77">
        <f t="shared" si="327"/>
        <v>0</v>
      </c>
    </row>
    <row r="5246" spans="1:11" s="77" customFormat="1">
      <c r="A5246" s="82">
        <v>2016</v>
      </c>
      <c r="B5246" s="82">
        <v>997</v>
      </c>
      <c r="C5246" s="83" t="s">
        <v>513</v>
      </c>
      <c r="D5246" s="83" t="s">
        <v>504</v>
      </c>
      <c r="E5246" s="84">
        <v>126815</v>
      </c>
      <c r="F5246" s="85">
        <v>18.074000000000002</v>
      </c>
      <c r="G5246" s="84">
        <v>203.3</v>
      </c>
      <c r="H5246" s="86">
        <f t="shared" si="324"/>
        <v>4659746.4122299999</v>
      </c>
      <c r="I5246" s="77">
        <f t="shared" si="325"/>
        <v>126815</v>
      </c>
      <c r="J5246" s="77">
        <f t="shared" si="326"/>
        <v>2292054.31</v>
      </c>
      <c r="K5246" s="77">
        <f t="shared" si="327"/>
        <v>0</v>
      </c>
    </row>
    <row r="5247" spans="1:11" s="77" customFormat="1">
      <c r="A5247" s="82">
        <v>2016</v>
      </c>
      <c r="B5247" s="82">
        <v>997</v>
      </c>
      <c r="C5247" s="83" t="s">
        <v>503</v>
      </c>
      <c r="D5247" s="83" t="s">
        <v>504</v>
      </c>
      <c r="E5247" s="84">
        <v>122</v>
      </c>
      <c r="F5247" s="85">
        <v>25.718</v>
      </c>
      <c r="G5247" s="84">
        <v>213.6</v>
      </c>
      <c r="H5247" s="86">
        <f t="shared" si="324"/>
        <v>6701.9050560000005</v>
      </c>
      <c r="I5247" s="77">
        <f t="shared" si="325"/>
        <v>122</v>
      </c>
      <c r="J5247" s="77">
        <f t="shared" si="326"/>
        <v>3137.596</v>
      </c>
      <c r="K5247" s="77">
        <f t="shared" si="327"/>
        <v>0</v>
      </c>
    </row>
    <row r="5248" spans="1:11" s="77" customFormat="1">
      <c r="A5248" s="82">
        <v>2016</v>
      </c>
      <c r="B5248" s="82">
        <v>1001</v>
      </c>
      <c r="C5248" s="83" t="s">
        <v>503</v>
      </c>
      <c r="D5248" s="83" t="s">
        <v>504</v>
      </c>
      <c r="E5248" s="84">
        <v>35390</v>
      </c>
      <c r="F5248" s="85">
        <v>23.51</v>
      </c>
      <c r="G5248" s="84">
        <v>308.60000000000002</v>
      </c>
      <c r="H5248" s="86">
        <f t="shared" si="324"/>
        <v>2567610.3254</v>
      </c>
      <c r="I5248" s="77">
        <f t="shared" si="325"/>
        <v>35390</v>
      </c>
      <c r="J5248" s="77">
        <f t="shared" si="326"/>
        <v>832018.9</v>
      </c>
      <c r="K5248" s="77">
        <f t="shared" si="327"/>
        <v>0</v>
      </c>
    </row>
    <row r="5249" spans="1:11" s="77" customFormat="1">
      <c r="A5249" s="82">
        <v>2016</v>
      </c>
      <c r="B5249" s="82">
        <v>1001</v>
      </c>
      <c r="C5249" s="83" t="s">
        <v>503</v>
      </c>
      <c r="D5249" s="83" t="s">
        <v>504</v>
      </c>
      <c r="E5249" s="84">
        <v>185830</v>
      </c>
      <c r="F5249" s="85">
        <v>22.135999999999999</v>
      </c>
      <c r="G5249" s="84">
        <v>215.3</v>
      </c>
      <c r="H5249" s="86">
        <f t="shared" si="324"/>
        <v>8856436.2906400003</v>
      </c>
      <c r="I5249" s="77">
        <f t="shared" si="325"/>
        <v>185830</v>
      </c>
      <c r="J5249" s="77">
        <f t="shared" si="326"/>
        <v>4113532.88</v>
      </c>
      <c r="K5249" s="77">
        <f t="shared" si="327"/>
        <v>0</v>
      </c>
    </row>
    <row r="5250" spans="1:11" s="77" customFormat="1">
      <c r="A5250" s="82">
        <v>2016</v>
      </c>
      <c r="B5250" s="82">
        <v>1004</v>
      </c>
      <c r="C5250" s="83" t="s">
        <v>503</v>
      </c>
      <c r="D5250" s="83" t="s">
        <v>504</v>
      </c>
      <c r="E5250" s="84">
        <v>116203</v>
      </c>
      <c r="F5250" s="85">
        <v>22.154</v>
      </c>
      <c r="G5250" s="84">
        <v>180.9</v>
      </c>
      <c r="H5250" s="86">
        <f t="shared" si="324"/>
        <v>4657019.5229580011</v>
      </c>
      <c r="I5250" s="77">
        <f t="shared" si="325"/>
        <v>116203</v>
      </c>
      <c r="J5250" s="77">
        <f t="shared" si="326"/>
        <v>2574361.2620000001</v>
      </c>
      <c r="K5250" s="77">
        <f t="shared" si="327"/>
        <v>0</v>
      </c>
    </row>
    <row r="5251" spans="1:11" s="77" customFormat="1">
      <c r="A5251" s="82">
        <v>2016</v>
      </c>
      <c r="B5251" s="82">
        <v>1012</v>
      </c>
      <c r="C5251" s="83" t="s">
        <v>503</v>
      </c>
      <c r="D5251" s="83" t="s">
        <v>504</v>
      </c>
      <c r="E5251" s="84">
        <v>70862</v>
      </c>
      <c r="F5251" s="85">
        <v>23.236000000000001</v>
      </c>
      <c r="G5251" s="84">
        <v>229.1</v>
      </c>
      <c r="H5251" s="86">
        <f t="shared" si="324"/>
        <v>3772244.748712</v>
      </c>
      <c r="I5251" s="77">
        <f t="shared" si="325"/>
        <v>70862</v>
      </c>
      <c r="J5251" s="77">
        <f t="shared" si="326"/>
        <v>1646549.432</v>
      </c>
      <c r="K5251" s="77">
        <f t="shared" si="327"/>
        <v>0</v>
      </c>
    </row>
    <row r="5252" spans="1:11" s="77" customFormat="1">
      <c r="A5252" s="82">
        <v>2016</v>
      </c>
      <c r="B5252" s="82">
        <v>1047</v>
      </c>
      <c r="C5252" s="83" t="s">
        <v>513</v>
      </c>
      <c r="D5252" s="83" t="s">
        <v>504</v>
      </c>
      <c r="E5252" s="84">
        <v>64908</v>
      </c>
      <c r="F5252" s="85">
        <v>17.47</v>
      </c>
      <c r="G5252" s="84">
        <v>184.1</v>
      </c>
      <c r="H5252" s="86">
        <f t="shared" si="324"/>
        <v>2087588.6211599999</v>
      </c>
      <c r="I5252" s="77">
        <f t="shared" si="325"/>
        <v>64908</v>
      </c>
      <c r="J5252" s="77">
        <f t="shared" si="326"/>
        <v>1133942.76</v>
      </c>
      <c r="K5252" s="77">
        <f t="shared" si="327"/>
        <v>0</v>
      </c>
    </row>
    <row r="5253" spans="1:11" s="77" customFormat="1">
      <c r="A5253" s="82">
        <v>2016</v>
      </c>
      <c r="B5253" s="82">
        <v>1073</v>
      </c>
      <c r="C5253" s="83" t="s">
        <v>513</v>
      </c>
      <c r="D5253" s="83" t="s">
        <v>504</v>
      </c>
      <c r="E5253" s="84">
        <v>44322</v>
      </c>
      <c r="F5253" s="85">
        <v>17.648</v>
      </c>
      <c r="G5253" s="84">
        <v>182.1</v>
      </c>
      <c r="H5253" s="86">
        <f t="shared" si="324"/>
        <v>1424376.4685760001</v>
      </c>
      <c r="I5253" s="77">
        <f t="shared" si="325"/>
        <v>44322</v>
      </c>
      <c r="J5253" s="77">
        <f t="shared" si="326"/>
        <v>782194.65599999996</v>
      </c>
      <c r="K5253" s="77">
        <f t="shared" si="327"/>
        <v>0</v>
      </c>
    </row>
    <row r="5254" spans="1:11" s="77" customFormat="1">
      <c r="A5254" s="82">
        <v>2016</v>
      </c>
      <c r="B5254" s="82">
        <v>1082</v>
      </c>
      <c r="C5254" s="83" t="s">
        <v>513</v>
      </c>
      <c r="D5254" s="83" t="s">
        <v>504</v>
      </c>
      <c r="E5254" s="84">
        <v>16335</v>
      </c>
      <c r="F5254" s="85">
        <v>17.777999999999999</v>
      </c>
      <c r="G5254" s="84">
        <v>144.19999999999999</v>
      </c>
      <c r="H5254" s="86">
        <f t="shared" si="324"/>
        <v>418762.03445999994</v>
      </c>
      <c r="I5254" s="77">
        <f t="shared" si="325"/>
        <v>16335</v>
      </c>
      <c r="J5254" s="77">
        <f t="shared" si="326"/>
        <v>290403.63</v>
      </c>
      <c r="K5254" s="77">
        <f t="shared" si="327"/>
        <v>0</v>
      </c>
    </row>
    <row r="5255" spans="1:11" s="77" customFormat="1">
      <c r="A5255" s="82">
        <v>2016</v>
      </c>
      <c r="B5255" s="82">
        <v>1082</v>
      </c>
      <c r="C5255" s="83" t="s">
        <v>513</v>
      </c>
      <c r="D5255" s="83" t="s">
        <v>504</v>
      </c>
      <c r="E5255" s="84">
        <v>48969</v>
      </c>
      <c r="F5255" s="85">
        <v>17.824999999999999</v>
      </c>
      <c r="G5255" s="84">
        <v>143.9</v>
      </c>
      <c r="H5255" s="86">
        <f t="shared" ref="H5255:H5318" si="328">IF(I5255="","",G5255/100*F5255*E5255)</f>
        <v>1256063.4195749999</v>
      </c>
      <c r="I5255" s="77">
        <f t="shared" ref="I5255:I5318" si="329">IF(OR(G5255=".",F5255=".",E5255="."),"",E5255)</f>
        <v>48969</v>
      </c>
      <c r="J5255" s="77">
        <f t="shared" ref="J5255:J5318" si="330">IF(I5255="","",F5255*I5255)</f>
        <v>872872.42499999993</v>
      </c>
      <c r="K5255" s="77">
        <f t="shared" ref="K5255:K5318" si="331">IF(C5255="LIG",1,0)</f>
        <v>0</v>
      </c>
    </row>
    <row r="5256" spans="1:11" s="77" customFormat="1">
      <c r="A5256" s="82">
        <v>2016</v>
      </c>
      <c r="B5256" s="82">
        <v>1082</v>
      </c>
      <c r="C5256" s="83" t="s">
        <v>513</v>
      </c>
      <c r="D5256" s="83" t="s">
        <v>504</v>
      </c>
      <c r="E5256" s="84">
        <v>16102</v>
      </c>
      <c r="F5256" s="85">
        <v>17.994</v>
      </c>
      <c r="G5256" s="84">
        <v>143.6</v>
      </c>
      <c r="H5256" s="86">
        <f t="shared" si="328"/>
        <v>416065.761168</v>
      </c>
      <c r="I5256" s="77">
        <f t="shared" si="329"/>
        <v>16102</v>
      </c>
      <c r="J5256" s="77">
        <f t="shared" si="330"/>
        <v>289739.38799999998</v>
      </c>
      <c r="K5256" s="77">
        <f t="shared" si="331"/>
        <v>0</v>
      </c>
    </row>
    <row r="5257" spans="1:11" s="77" customFormat="1">
      <c r="A5257" s="82">
        <v>2016</v>
      </c>
      <c r="B5257" s="82">
        <v>1082</v>
      </c>
      <c r="C5257" s="83" t="s">
        <v>513</v>
      </c>
      <c r="D5257" s="83" t="s">
        <v>504</v>
      </c>
      <c r="E5257" s="84">
        <v>16480</v>
      </c>
      <c r="F5257" s="85">
        <v>17.78</v>
      </c>
      <c r="G5257" s="84">
        <v>144.4</v>
      </c>
      <c r="H5257" s="86">
        <f t="shared" si="328"/>
        <v>423112.79360000003</v>
      </c>
      <c r="I5257" s="77">
        <f t="shared" si="329"/>
        <v>16480</v>
      </c>
      <c r="J5257" s="77">
        <f t="shared" si="330"/>
        <v>293014.40000000002</v>
      </c>
      <c r="K5257" s="77">
        <f t="shared" si="331"/>
        <v>0</v>
      </c>
    </row>
    <row r="5258" spans="1:11" s="77" customFormat="1">
      <c r="A5258" s="82">
        <v>2016</v>
      </c>
      <c r="B5258" s="82">
        <v>1082</v>
      </c>
      <c r="C5258" s="83" t="s">
        <v>513</v>
      </c>
      <c r="D5258" s="83" t="s">
        <v>504</v>
      </c>
      <c r="E5258" s="84">
        <v>48517</v>
      </c>
      <c r="F5258" s="85">
        <v>18.04</v>
      </c>
      <c r="G5258" s="84">
        <v>135.69999999999999</v>
      </c>
      <c r="H5258" s="86">
        <f t="shared" si="328"/>
        <v>1187709.7447599999</v>
      </c>
      <c r="I5258" s="77">
        <f t="shared" si="329"/>
        <v>48517</v>
      </c>
      <c r="J5258" s="77">
        <f t="shared" si="330"/>
        <v>875246.67999999993</v>
      </c>
      <c r="K5258" s="77">
        <f t="shared" si="331"/>
        <v>0</v>
      </c>
    </row>
    <row r="5259" spans="1:11" s="77" customFormat="1">
      <c r="A5259" s="82">
        <v>2016</v>
      </c>
      <c r="B5259" s="82">
        <v>1082</v>
      </c>
      <c r="C5259" s="83" t="s">
        <v>513</v>
      </c>
      <c r="D5259" s="83" t="s">
        <v>504</v>
      </c>
      <c r="E5259" s="84">
        <v>16414</v>
      </c>
      <c r="F5259" s="85">
        <v>17.725999999999999</v>
      </c>
      <c r="G5259" s="84">
        <v>139.80000000000001</v>
      </c>
      <c r="H5259" s="86">
        <f t="shared" si="328"/>
        <v>406754.48047200002</v>
      </c>
      <c r="I5259" s="77">
        <f t="shared" si="329"/>
        <v>16414</v>
      </c>
      <c r="J5259" s="77">
        <f t="shared" si="330"/>
        <v>290954.56400000001</v>
      </c>
      <c r="K5259" s="77">
        <f t="shared" si="331"/>
        <v>0</v>
      </c>
    </row>
    <row r="5260" spans="1:11" s="77" customFormat="1">
      <c r="A5260" s="82">
        <v>2016</v>
      </c>
      <c r="B5260" s="82">
        <v>1082</v>
      </c>
      <c r="C5260" s="83" t="s">
        <v>513</v>
      </c>
      <c r="D5260" s="83" t="s">
        <v>504</v>
      </c>
      <c r="E5260" s="84">
        <v>32511</v>
      </c>
      <c r="F5260" s="85">
        <v>17.280999999999999</v>
      </c>
      <c r="G5260" s="84">
        <v>135</v>
      </c>
      <c r="H5260" s="86">
        <f t="shared" si="328"/>
        <v>758460.49785000004</v>
      </c>
      <c r="I5260" s="77">
        <f t="shared" si="329"/>
        <v>32511</v>
      </c>
      <c r="J5260" s="77">
        <f t="shared" si="330"/>
        <v>561822.59100000001</v>
      </c>
      <c r="K5260" s="77">
        <f t="shared" si="331"/>
        <v>0</v>
      </c>
    </row>
    <row r="5261" spans="1:11" s="77" customFormat="1">
      <c r="A5261" s="82">
        <v>2016</v>
      </c>
      <c r="B5261" s="82">
        <v>1082</v>
      </c>
      <c r="C5261" s="83" t="s">
        <v>513</v>
      </c>
      <c r="D5261" s="83" t="s">
        <v>504</v>
      </c>
      <c r="E5261" s="84">
        <v>32532</v>
      </c>
      <c r="F5261" s="85">
        <v>17.263000000000002</v>
      </c>
      <c r="G5261" s="84">
        <v>127.8</v>
      </c>
      <c r="H5261" s="86">
        <f t="shared" si="328"/>
        <v>717724.69264800008</v>
      </c>
      <c r="I5261" s="77">
        <f t="shared" si="329"/>
        <v>32532</v>
      </c>
      <c r="J5261" s="77">
        <f t="shared" si="330"/>
        <v>561599.91600000008</v>
      </c>
      <c r="K5261" s="77">
        <f t="shared" si="331"/>
        <v>0</v>
      </c>
    </row>
    <row r="5262" spans="1:11" s="77" customFormat="1">
      <c r="A5262" s="82">
        <v>2016</v>
      </c>
      <c r="B5262" s="82">
        <v>1082</v>
      </c>
      <c r="C5262" s="83" t="s">
        <v>513</v>
      </c>
      <c r="D5262" s="83" t="s">
        <v>504</v>
      </c>
      <c r="E5262" s="84">
        <v>48678</v>
      </c>
      <c r="F5262" s="85">
        <v>18.137</v>
      </c>
      <c r="G5262" s="84">
        <v>132.4</v>
      </c>
      <c r="H5262" s="86">
        <f t="shared" si="328"/>
        <v>1168923.7010640001</v>
      </c>
      <c r="I5262" s="77">
        <f t="shared" si="329"/>
        <v>48678</v>
      </c>
      <c r="J5262" s="77">
        <f t="shared" si="330"/>
        <v>882872.88600000006</v>
      </c>
      <c r="K5262" s="77">
        <f t="shared" si="331"/>
        <v>0</v>
      </c>
    </row>
    <row r="5263" spans="1:11" s="77" customFormat="1">
      <c r="A5263" s="82">
        <v>2016</v>
      </c>
      <c r="B5263" s="82">
        <v>1082</v>
      </c>
      <c r="C5263" s="83" t="s">
        <v>513</v>
      </c>
      <c r="D5263" s="83" t="s">
        <v>504</v>
      </c>
      <c r="E5263" s="84">
        <v>65221</v>
      </c>
      <c r="F5263" s="85">
        <v>16.785</v>
      </c>
      <c r="G5263" s="84">
        <v>140.5</v>
      </c>
      <c r="H5263" s="86">
        <f t="shared" si="328"/>
        <v>1538101.9514249999</v>
      </c>
      <c r="I5263" s="77">
        <f t="shared" si="329"/>
        <v>65221</v>
      </c>
      <c r="J5263" s="77">
        <f t="shared" si="330"/>
        <v>1094734.4850000001</v>
      </c>
      <c r="K5263" s="77">
        <f t="shared" si="331"/>
        <v>0</v>
      </c>
    </row>
    <row r="5264" spans="1:11" s="77" customFormat="1">
      <c r="A5264" s="82">
        <v>2016</v>
      </c>
      <c r="B5264" s="82">
        <v>1082</v>
      </c>
      <c r="C5264" s="83" t="s">
        <v>513</v>
      </c>
      <c r="D5264" s="83" t="s">
        <v>504</v>
      </c>
      <c r="E5264" s="84">
        <v>81669</v>
      </c>
      <c r="F5264" s="85">
        <v>17.649999999999999</v>
      </c>
      <c r="G5264" s="84">
        <v>132.5</v>
      </c>
      <c r="H5264" s="86">
        <f t="shared" si="328"/>
        <v>1909931.6512499996</v>
      </c>
      <c r="I5264" s="77">
        <f t="shared" si="329"/>
        <v>81669</v>
      </c>
      <c r="J5264" s="77">
        <f t="shared" si="330"/>
        <v>1441457.8499999999</v>
      </c>
      <c r="K5264" s="77">
        <f t="shared" si="331"/>
        <v>0</v>
      </c>
    </row>
    <row r="5265" spans="1:11" s="77" customFormat="1">
      <c r="A5265" s="82">
        <v>2016</v>
      </c>
      <c r="B5265" s="82">
        <v>1082</v>
      </c>
      <c r="C5265" s="83" t="s">
        <v>513</v>
      </c>
      <c r="D5265" s="83" t="s">
        <v>504</v>
      </c>
      <c r="E5265" s="84">
        <v>32264</v>
      </c>
      <c r="F5265" s="85">
        <v>17.829000000000001</v>
      </c>
      <c r="G5265" s="84">
        <v>117.3</v>
      </c>
      <c r="H5265" s="86">
        <f t="shared" si="328"/>
        <v>674750.48608800012</v>
      </c>
      <c r="I5265" s="77">
        <f t="shared" si="329"/>
        <v>32264</v>
      </c>
      <c r="J5265" s="77">
        <f t="shared" si="330"/>
        <v>575234.85600000003</v>
      </c>
      <c r="K5265" s="77">
        <f t="shared" si="331"/>
        <v>0</v>
      </c>
    </row>
    <row r="5266" spans="1:11" s="77" customFormat="1">
      <c r="A5266" s="82">
        <v>2016</v>
      </c>
      <c r="B5266" s="82">
        <v>1091</v>
      </c>
      <c r="C5266" s="83" t="s">
        <v>513</v>
      </c>
      <c r="D5266" s="83" t="s">
        <v>504</v>
      </c>
      <c r="E5266" s="84">
        <v>35453</v>
      </c>
      <c r="F5266" s="85">
        <v>18.018000000000001</v>
      </c>
      <c r="G5266" s="84">
        <v>181</v>
      </c>
      <c r="H5266" s="86">
        <f t="shared" si="328"/>
        <v>1156213.79874</v>
      </c>
      <c r="I5266" s="77">
        <f t="shared" si="329"/>
        <v>35453</v>
      </c>
      <c r="J5266" s="77">
        <f t="shared" si="330"/>
        <v>638792.15399999998</v>
      </c>
      <c r="K5266" s="77">
        <f t="shared" si="331"/>
        <v>0</v>
      </c>
    </row>
    <row r="5267" spans="1:11" s="77" customFormat="1">
      <c r="A5267" s="82">
        <v>2016</v>
      </c>
      <c r="B5267" s="82">
        <v>1091</v>
      </c>
      <c r="C5267" s="83" t="s">
        <v>513</v>
      </c>
      <c r="D5267" s="83" t="s">
        <v>504</v>
      </c>
      <c r="E5267" s="84">
        <v>35451</v>
      </c>
      <c r="F5267" s="85">
        <v>17.709</v>
      </c>
      <c r="G5267" s="84">
        <v>180.5</v>
      </c>
      <c r="H5267" s="86">
        <f t="shared" si="328"/>
        <v>1133182.174995</v>
      </c>
      <c r="I5267" s="77">
        <f t="shared" si="329"/>
        <v>35451</v>
      </c>
      <c r="J5267" s="77">
        <f t="shared" si="330"/>
        <v>627801.75899999996</v>
      </c>
      <c r="K5267" s="77">
        <f t="shared" si="331"/>
        <v>0</v>
      </c>
    </row>
    <row r="5268" spans="1:11" s="77" customFormat="1">
      <c r="A5268" s="82">
        <v>2016</v>
      </c>
      <c r="B5268" s="82">
        <v>1091</v>
      </c>
      <c r="C5268" s="83" t="s">
        <v>513</v>
      </c>
      <c r="D5268" s="83" t="s">
        <v>504</v>
      </c>
      <c r="E5268" s="84">
        <v>17718</v>
      </c>
      <c r="F5268" s="85">
        <v>17.71</v>
      </c>
      <c r="G5268" s="84">
        <v>171.7</v>
      </c>
      <c r="H5268" s="86">
        <f t="shared" si="328"/>
        <v>538770.18426000001</v>
      </c>
      <c r="I5268" s="77">
        <f t="shared" si="329"/>
        <v>17718</v>
      </c>
      <c r="J5268" s="77">
        <f t="shared" si="330"/>
        <v>313785.78000000003</v>
      </c>
      <c r="K5268" s="77">
        <f t="shared" si="331"/>
        <v>0</v>
      </c>
    </row>
    <row r="5269" spans="1:11" s="77" customFormat="1">
      <c r="A5269" s="82">
        <v>2016</v>
      </c>
      <c r="B5269" s="82">
        <v>1091</v>
      </c>
      <c r="C5269" s="83" t="s">
        <v>513</v>
      </c>
      <c r="D5269" s="83" t="s">
        <v>504</v>
      </c>
      <c r="E5269" s="84">
        <v>17358</v>
      </c>
      <c r="F5269" s="85">
        <v>17.488</v>
      </c>
      <c r="G5269" s="84">
        <v>163.1</v>
      </c>
      <c r="H5269" s="86">
        <f t="shared" si="328"/>
        <v>495100.98422400001</v>
      </c>
      <c r="I5269" s="77">
        <f t="shared" si="329"/>
        <v>17358</v>
      </c>
      <c r="J5269" s="77">
        <f t="shared" si="330"/>
        <v>303556.70399999997</v>
      </c>
      <c r="K5269" s="77">
        <f t="shared" si="331"/>
        <v>0</v>
      </c>
    </row>
    <row r="5270" spans="1:11" s="77" customFormat="1">
      <c r="A5270" s="82">
        <v>2016</v>
      </c>
      <c r="B5270" s="82">
        <v>1091</v>
      </c>
      <c r="C5270" s="83" t="s">
        <v>513</v>
      </c>
      <c r="D5270" s="83" t="s">
        <v>504</v>
      </c>
      <c r="E5270" s="84">
        <v>17623</v>
      </c>
      <c r="F5270" s="85">
        <v>17.981999999999999</v>
      </c>
      <c r="G5270" s="84">
        <v>151.80000000000001</v>
      </c>
      <c r="H5270" s="86">
        <f t="shared" si="328"/>
        <v>481049.32114799996</v>
      </c>
      <c r="I5270" s="77">
        <f t="shared" si="329"/>
        <v>17623</v>
      </c>
      <c r="J5270" s="77">
        <f t="shared" si="330"/>
        <v>316896.78599999996</v>
      </c>
      <c r="K5270" s="77">
        <f t="shared" si="331"/>
        <v>0</v>
      </c>
    </row>
    <row r="5271" spans="1:11" s="77" customFormat="1">
      <c r="A5271" s="82">
        <v>2016</v>
      </c>
      <c r="B5271" s="82">
        <v>1091</v>
      </c>
      <c r="C5271" s="83" t="s">
        <v>513</v>
      </c>
      <c r="D5271" s="83" t="s">
        <v>504</v>
      </c>
      <c r="E5271" s="84">
        <v>17497</v>
      </c>
      <c r="F5271" s="85">
        <v>18.007999999999999</v>
      </c>
      <c r="G5271" s="84">
        <v>150.30000000000001</v>
      </c>
      <c r="H5271" s="86">
        <f t="shared" si="328"/>
        <v>473574.22192800004</v>
      </c>
      <c r="I5271" s="77">
        <f t="shared" si="329"/>
        <v>17497</v>
      </c>
      <c r="J5271" s="77">
        <f t="shared" si="330"/>
        <v>315085.97599999997</v>
      </c>
      <c r="K5271" s="77">
        <f t="shared" si="331"/>
        <v>0</v>
      </c>
    </row>
    <row r="5272" spans="1:11" s="77" customFormat="1">
      <c r="A5272" s="82">
        <v>2016</v>
      </c>
      <c r="B5272" s="82">
        <v>1104</v>
      </c>
      <c r="C5272" s="83" t="s">
        <v>513</v>
      </c>
      <c r="D5272" s="83" t="s">
        <v>504</v>
      </c>
      <c r="E5272" s="84">
        <v>13971</v>
      </c>
      <c r="F5272" s="85">
        <v>17.922000000000001</v>
      </c>
      <c r="G5272" s="84">
        <v>148.9</v>
      </c>
      <c r="H5272" s="86">
        <f t="shared" si="328"/>
        <v>372828.12211800006</v>
      </c>
      <c r="I5272" s="77">
        <f t="shared" si="329"/>
        <v>13971</v>
      </c>
      <c r="J5272" s="77">
        <f t="shared" si="330"/>
        <v>250388.26200000002</v>
      </c>
      <c r="K5272" s="77">
        <f t="shared" si="331"/>
        <v>0</v>
      </c>
    </row>
    <row r="5273" spans="1:11" s="77" customFormat="1">
      <c r="A5273" s="82">
        <v>2016</v>
      </c>
      <c r="B5273" s="82">
        <v>1104</v>
      </c>
      <c r="C5273" s="83" t="s">
        <v>513</v>
      </c>
      <c r="D5273" s="83" t="s">
        <v>504</v>
      </c>
      <c r="E5273" s="84">
        <v>56200</v>
      </c>
      <c r="F5273" s="85">
        <v>18.062000000000001</v>
      </c>
      <c r="G5273" s="84">
        <v>165.2</v>
      </c>
      <c r="H5273" s="86">
        <f t="shared" si="328"/>
        <v>1676919.4287999999</v>
      </c>
      <c r="I5273" s="77">
        <f t="shared" si="329"/>
        <v>56200</v>
      </c>
      <c r="J5273" s="77">
        <f t="shared" si="330"/>
        <v>1015084.4</v>
      </c>
      <c r="K5273" s="77">
        <f t="shared" si="331"/>
        <v>0</v>
      </c>
    </row>
    <row r="5274" spans="1:11" s="77" customFormat="1">
      <c r="A5274" s="82">
        <v>2016</v>
      </c>
      <c r="B5274" s="82">
        <v>1167</v>
      </c>
      <c r="C5274" s="83" t="s">
        <v>513</v>
      </c>
      <c r="D5274" s="83" t="s">
        <v>504</v>
      </c>
      <c r="E5274" s="84">
        <v>72851</v>
      </c>
      <c r="F5274" s="85">
        <v>16.702999999999999</v>
      </c>
      <c r="G5274" s="84">
        <v>168.4</v>
      </c>
      <c r="H5274" s="86">
        <f t="shared" si="328"/>
        <v>2049142.1460520001</v>
      </c>
      <c r="I5274" s="77">
        <f t="shared" si="329"/>
        <v>72851</v>
      </c>
      <c r="J5274" s="77">
        <f t="shared" si="330"/>
        <v>1216830.253</v>
      </c>
      <c r="K5274" s="77">
        <f t="shared" si="331"/>
        <v>0</v>
      </c>
    </row>
    <row r="5275" spans="1:11" s="77" customFormat="1">
      <c r="A5275" s="82">
        <v>2016</v>
      </c>
      <c r="B5275" s="82">
        <v>1241</v>
      </c>
      <c r="C5275" s="83" t="s">
        <v>503</v>
      </c>
      <c r="D5275" s="83" t="s">
        <v>504</v>
      </c>
      <c r="E5275" s="84">
        <v>18017</v>
      </c>
      <c r="F5275" s="85">
        <v>21.76</v>
      </c>
      <c r="G5275" s="84">
        <v>260.7</v>
      </c>
      <c r="H5275" s="86">
        <f t="shared" si="328"/>
        <v>1022074.1414399999</v>
      </c>
      <c r="I5275" s="77">
        <f t="shared" si="329"/>
        <v>18017</v>
      </c>
      <c r="J5275" s="77">
        <f t="shared" si="330"/>
        <v>392049.92000000004</v>
      </c>
      <c r="K5275" s="77">
        <f t="shared" si="331"/>
        <v>0</v>
      </c>
    </row>
    <row r="5276" spans="1:11" s="77" customFormat="1">
      <c r="A5276" s="82">
        <v>2016</v>
      </c>
      <c r="B5276" s="82">
        <v>1241</v>
      </c>
      <c r="C5276" s="83" t="s">
        <v>513</v>
      </c>
      <c r="D5276" s="83" t="s">
        <v>504</v>
      </c>
      <c r="E5276" s="84">
        <v>16477</v>
      </c>
      <c r="F5276" s="85">
        <v>17.64</v>
      </c>
      <c r="G5276" s="84">
        <v>158.30000000000001</v>
      </c>
      <c r="H5276" s="86">
        <f t="shared" si="328"/>
        <v>460105.72524000012</v>
      </c>
      <c r="I5276" s="77">
        <f t="shared" si="329"/>
        <v>16477</v>
      </c>
      <c r="J5276" s="77">
        <f t="shared" si="330"/>
        <v>290654.28000000003</v>
      </c>
      <c r="K5276" s="77">
        <f t="shared" si="331"/>
        <v>0</v>
      </c>
    </row>
    <row r="5277" spans="1:11" s="77" customFormat="1">
      <c r="A5277" s="82">
        <v>2016</v>
      </c>
      <c r="B5277" s="82">
        <v>1241</v>
      </c>
      <c r="C5277" s="83" t="s">
        <v>513</v>
      </c>
      <c r="D5277" s="83" t="s">
        <v>504</v>
      </c>
      <c r="E5277" s="84">
        <v>82405</v>
      </c>
      <c r="F5277" s="85">
        <v>17.72</v>
      </c>
      <c r="G5277" s="84">
        <v>178.7</v>
      </c>
      <c r="H5277" s="86">
        <f t="shared" si="328"/>
        <v>2609407.0641999999</v>
      </c>
      <c r="I5277" s="77">
        <f t="shared" si="329"/>
        <v>82405</v>
      </c>
      <c r="J5277" s="77">
        <f t="shared" si="330"/>
        <v>1460216.5999999999</v>
      </c>
      <c r="K5277" s="77">
        <f t="shared" si="331"/>
        <v>0</v>
      </c>
    </row>
    <row r="5278" spans="1:11" s="77" customFormat="1">
      <c r="A5278" s="82">
        <v>2016</v>
      </c>
      <c r="B5278" s="82">
        <v>1241</v>
      </c>
      <c r="C5278" s="83" t="s">
        <v>513</v>
      </c>
      <c r="D5278" s="83" t="s">
        <v>504</v>
      </c>
      <c r="E5278" s="84">
        <v>16257</v>
      </c>
      <c r="F5278" s="85">
        <v>17.22</v>
      </c>
      <c r="G5278" s="84">
        <v>158.1</v>
      </c>
      <c r="H5278" s="86">
        <f t="shared" si="328"/>
        <v>442593.89873999998</v>
      </c>
      <c r="I5278" s="77">
        <f t="shared" si="329"/>
        <v>16257</v>
      </c>
      <c r="J5278" s="77">
        <f t="shared" si="330"/>
        <v>279945.53999999998</v>
      </c>
      <c r="K5278" s="77">
        <f t="shared" si="331"/>
        <v>0</v>
      </c>
    </row>
    <row r="5279" spans="1:11" s="77" customFormat="1">
      <c r="A5279" s="82">
        <v>2016</v>
      </c>
      <c r="B5279" s="82">
        <v>1241</v>
      </c>
      <c r="C5279" s="83" t="s">
        <v>513</v>
      </c>
      <c r="D5279" s="83" t="s">
        <v>504</v>
      </c>
      <c r="E5279" s="84">
        <v>32651</v>
      </c>
      <c r="F5279" s="85">
        <v>16.649999999999999</v>
      </c>
      <c r="G5279" s="84">
        <v>156.9</v>
      </c>
      <c r="H5279" s="86">
        <f t="shared" si="328"/>
        <v>852969.82634999987</v>
      </c>
      <c r="I5279" s="77">
        <f t="shared" si="329"/>
        <v>32651</v>
      </c>
      <c r="J5279" s="77">
        <f t="shared" si="330"/>
        <v>543639.14999999991</v>
      </c>
      <c r="K5279" s="77">
        <f t="shared" si="331"/>
        <v>0</v>
      </c>
    </row>
    <row r="5280" spans="1:11" s="77" customFormat="1">
      <c r="A5280" s="82">
        <v>2016</v>
      </c>
      <c r="B5280" s="82">
        <v>1241</v>
      </c>
      <c r="C5280" s="83" t="s">
        <v>513</v>
      </c>
      <c r="D5280" s="83" t="s">
        <v>504</v>
      </c>
      <c r="E5280" s="84">
        <v>32843</v>
      </c>
      <c r="F5280" s="85">
        <v>18.010000000000002</v>
      </c>
      <c r="G5280" s="84">
        <v>163.30000000000001</v>
      </c>
      <c r="H5280" s="86">
        <f t="shared" si="328"/>
        <v>965923.46819000004</v>
      </c>
      <c r="I5280" s="77">
        <f t="shared" si="329"/>
        <v>32843</v>
      </c>
      <c r="J5280" s="77">
        <f t="shared" si="330"/>
        <v>591502.43000000005</v>
      </c>
      <c r="K5280" s="77">
        <f t="shared" si="331"/>
        <v>0</v>
      </c>
    </row>
    <row r="5281" spans="1:11" s="77" customFormat="1">
      <c r="A5281" s="82">
        <v>2016</v>
      </c>
      <c r="B5281" s="82">
        <v>1241</v>
      </c>
      <c r="C5281" s="83" t="s">
        <v>513</v>
      </c>
      <c r="D5281" s="83" t="s">
        <v>504</v>
      </c>
      <c r="E5281" s="84">
        <v>65023</v>
      </c>
      <c r="F5281" s="85">
        <v>17.3</v>
      </c>
      <c r="G5281" s="84">
        <v>171.7</v>
      </c>
      <c r="H5281" s="86">
        <f t="shared" si="328"/>
        <v>1931449.6943000001</v>
      </c>
      <c r="I5281" s="77">
        <f t="shared" si="329"/>
        <v>65023</v>
      </c>
      <c r="J5281" s="77">
        <f t="shared" si="330"/>
        <v>1124897.9000000001</v>
      </c>
      <c r="K5281" s="77">
        <f t="shared" si="331"/>
        <v>0</v>
      </c>
    </row>
    <row r="5282" spans="1:11" s="77" customFormat="1">
      <c r="A5282" s="82">
        <v>2016</v>
      </c>
      <c r="B5282" s="82">
        <v>1241</v>
      </c>
      <c r="C5282" s="83" t="s">
        <v>513</v>
      </c>
      <c r="D5282" s="83" t="s">
        <v>504</v>
      </c>
      <c r="E5282" s="84">
        <v>65050</v>
      </c>
      <c r="F5282" s="85">
        <v>16.78</v>
      </c>
      <c r="G5282" s="84">
        <v>162.9</v>
      </c>
      <c r="H5282" s="86">
        <f t="shared" si="328"/>
        <v>1778117.031</v>
      </c>
      <c r="I5282" s="77">
        <f t="shared" si="329"/>
        <v>65050</v>
      </c>
      <c r="J5282" s="77">
        <f t="shared" si="330"/>
        <v>1091539</v>
      </c>
      <c r="K5282" s="77">
        <f t="shared" si="331"/>
        <v>0</v>
      </c>
    </row>
    <row r="5283" spans="1:11" s="77" customFormat="1">
      <c r="A5283" s="82">
        <v>2016</v>
      </c>
      <c r="B5283" s="82">
        <v>1241</v>
      </c>
      <c r="C5283" s="83" t="s">
        <v>513</v>
      </c>
      <c r="D5283" s="83" t="s">
        <v>504</v>
      </c>
      <c r="E5283" s="84">
        <v>65163</v>
      </c>
      <c r="F5283" s="85">
        <v>17.57</v>
      </c>
      <c r="G5283" s="84">
        <v>162.19999999999999</v>
      </c>
      <c r="H5283" s="86">
        <f t="shared" si="328"/>
        <v>1857050.3620199999</v>
      </c>
      <c r="I5283" s="77">
        <f t="shared" si="329"/>
        <v>65163</v>
      </c>
      <c r="J5283" s="77">
        <f t="shared" si="330"/>
        <v>1144913.9099999999</v>
      </c>
      <c r="K5283" s="77">
        <f t="shared" si="331"/>
        <v>0</v>
      </c>
    </row>
    <row r="5284" spans="1:11" s="77" customFormat="1">
      <c r="A5284" s="82">
        <v>2016</v>
      </c>
      <c r="B5284" s="82">
        <v>1241</v>
      </c>
      <c r="C5284" s="83" t="s">
        <v>513</v>
      </c>
      <c r="D5284" s="83" t="s">
        <v>504</v>
      </c>
      <c r="E5284" s="84">
        <v>82128</v>
      </c>
      <c r="F5284" s="85">
        <v>17.71</v>
      </c>
      <c r="G5284" s="84">
        <v>149.19999999999999</v>
      </c>
      <c r="H5284" s="86">
        <f t="shared" si="328"/>
        <v>2170094.42496</v>
      </c>
      <c r="I5284" s="77">
        <f t="shared" si="329"/>
        <v>82128</v>
      </c>
      <c r="J5284" s="77">
        <f t="shared" si="330"/>
        <v>1454486.8800000001</v>
      </c>
      <c r="K5284" s="77">
        <f t="shared" si="331"/>
        <v>0</v>
      </c>
    </row>
    <row r="5285" spans="1:11" s="77" customFormat="1">
      <c r="A5285" s="82">
        <v>2016</v>
      </c>
      <c r="B5285" s="82">
        <v>1241</v>
      </c>
      <c r="C5285" s="83" t="s">
        <v>513</v>
      </c>
      <c r="D5285" s="83" t="s">
        <v>504</v>
      </c>
      <c r="E5285" s="84">
        <v>16273</v>
      </c>
      <c r="F5285" s="85">
        <v>17.440000000000001</v>
      </c>
      <c r="G5285" s="84">
        <v>160.19999999999999</v>
      </c>
      <c r="H5285" s="86">
        <f t="shared" si="328"/>
        <v>454649.39423999999</v>
      </c>
      <c r="I5285" s="77">
        <f t="shared" si="329"/>
        <v>16273</v>
      </c>
      <c r="J5285" s="77">
        <f t="shared" si="330"/>
        <v>283801.12</v>
      </c>
      <c r="K5285" s="77">
        <f t="shared" si="331"/>
        <v>0</v>
      </c>
    </row>
    <row r="5286" spans="1:11" s="77" customFormat="1">
      <c r="A5286" s="82">
        <v>2016</v>
      </c>
      <c r="B5286" s="82">
        <v>1250</v>
      </c>
      <c r="C5286" s="83" t="s">
        <v>513</v>
      </c>
      <c r="D5286" s="83" t="s">
        <v>504</v>
      </c>
      <c r="E5286" s="84">
        <v>113183</v>
      </c>
      <c r="F5286" s="85">
        <v>17.952000000000002</v>
      </c>
      <c r="G5286" s="84">
        <v>170.9</v>
      </c>
      <c r="H5286" s="86">
        <f t="shared" si="328"/>
        <v>3472450.8181440006</v>
      </c>
      <c r="I5286" s="77">
        <f t="shared" si="329"/>
        <v>113183</v>
      </c>
      <c r="J5286" s="77">
        <f t="shared" si="330"/>
        <v>2031861.2160000002</v>
      </c>
      <c r="K5286" s="77">
        <f t="shared" si="331"/>
        <v>0</v>
      </c>
    </row>
    <row r="5287" spans="1:11" s="77" customFormat="1">
      <c r="A5287" s="82">
        <v>2016</v>
      </c>
      <c r="B5287" s="82">
        <v>1252</v>
      </c>
      <c r="C5287" s="83" t="s">
        <v>513</v>
      </c>
      <c r="D5287" s="83" t="s">
        <v>504</v>
      </c>
      <c r="E5287" s="84">
        <v>14129</v>
      </c>
      <c r="F5287" s="85">
        <v>17.904</v>
      </c>
      <c r="G5287" s="84">
        <v>173</v>
      </c>
      <c r="H5287" s="86">
        <f t="shared" si="328"/>
        <v>437630.51568000001</v>
      </c>
      <c r="I5287" s="77">
        <f t="shared" si="329"/>
        <v>14129</v>
      </c>
      <c r="J5287" s="77">
        <f t="shared" si="330"/>
        <v>252965.61600000001</v>
      </c>
      <c r="K5287" s="77">
        <f t="shared" si="331"/>
        <v>0</v>
      </c>
    </row>
    <row r="5288" spans="1:11" s="77" customFormat="1">
      <c r="A5288" s="82">
        <v>2016</v>
      </c>
      <c r="B5288" s="82">
        <v>1355</v>
      </c>
      <c r="C5288" s="83" t="s">
        <v>503</v>
      </c>
      <c r="D5288" s="83" t="s">
        <v>504</v>
      </c>
      <c r="E5288" s="84">
        <v>1913</v>
      </c>
      <c r="F5288" s="85">
        <v>23.408000000000001</v>
      </c>
      <c r="G5288" s="84">
        <v>253.6</v>
      </c>
      <c r="H5288" s="86">
        <f t="shared" si="328"/>
        <v>113560.82214400001</v>
      </c>
      <c r="I5288" s="77">
        <f t="shared" si="329"/>
        <v>1913</v>
      </c>
      <c r="J5288" s="77">
        <f t="shared" si="330"/>
        <v>44779.504000000001</v>
      </c>
      <c r="K5288" s="77">
        <f t="shared" si="331"/>
        <v>0</v>
      </c>
    </row>
    <row r="5289" spans="1:11" s="77" customFormat="1">
      <c r="A5289" s="82">
        <v>2016</v>
      </c>
      <c r="B5289" s="82">
        <v>1355</v>
      </c>
      <c r="C5289" s="83" t="s">
        <v>503</v>
      </c>
      <c r="D5289" s="83" t="s">
        <v>504</v>
      </c>
      <c r="E5289" s="84">
        <v>66563</v>
      </c>
      <c r="F5289" s="85">
        <v>23.14</v>
      </c>
      <c r="G5289" s="84">
        <v>260.8</v>
      </c>
      <c r="H5289" s="86">
        <f t="shared" si="328"/>
        <v>4017018.4745600005</v>
      </c>
      <c r="I5289" s="77">
        <f t="shared" si="329"/>
        <v>66563</v>
      </c>
      <c r="J5289" s="77">
        <f t="shared" si="330"/>
        <v>1540267.82</v>
      </c>
      <c r="K5289" s="77">
        <f t="shared" si="331"/>
        <v>0</v>
      </c>
    </row>
    <row r="5290" spans="1:11" s="77" customFormat="1">
      <c r="A5290" s="82">
        <v>2016</v>
      </c>
      <c r="B5290" s="82">
        <v>1355</v>
      </c>
      <c r="C5290" s="83" t="s">
        <v>503</v>
      </c>
      <c r="D5290" s="83" t="s">
        <v>504</v>
      </c>
      <c r="E5290" s="84">
        <v>33533</v>
      </c>
      <c r="F5290" s="85">
        <v>22.606000000000002</v>
      </c>
      <c r="G5290" s="84">
        <v>242.1</v>
      </c>
      <c r="H5290" s="86">
        <f t="shared" si="328"/>
        <v>1835231.7821579999</v>
      </c>
      <c r="I5290" s="77">
        <f t="shared" si="329"/>
        <v>33533</v>
      </c>
      <c r="J5290" s="77">
        <f t="shared" si="330"/>
        <v>758046.99800000002</v>
      </c>
      <c r="K5290" s="77">
        <f t="shared" si="331"/>
        <v>0</v>
      </c>
    </row>
    <row r="5291" spans="1:11" s="77" customFormat="1">
      <c r="A5291" s="82">
        <v>2016</v>
      </c>
      <c r="B5291" s="82">
        <v>1355</v>
      </c>
      <c r="C5291" s="83" t="s">
        <v>503</v>
      </c>
      <c r="D5291" s="83" t="s">
        <v>504</v>
      </c>
      <c r="E5291" s="84">
        <v>11206</v>
      </c>
      <c r="F5291" s="85">
        <v>21.957999999999998</v>
      </c>
      <c r="G5291" s="84">
        <v>249.9</v>
      </c>
      <c r="H5291" s="86">
        <f t="shared" si="328"/>
        <v>614907.30865200004</v>
      </c>
      <c r="I5291" s="77">
        <f t="shared" si="329"/>
        <v>11206</v>
      </c>
      <c r="J5291" s="77">
        <f t="shared" si="330"/>
        <v>246061.34799999997</v>
      </c>
      <c r="K5291" s="77">
        <f t="shared" si="331"/>
        <v>0</v>
      </c>
    </row>
    <row r="5292" spans="1:11" s="77" customFormat="1">
      <c r="A5292" s="82">
        <v>2016</v>
      </c>
      <c r="B5292" s="82">
        <v>1356</v>
      </c>
      <c r="C5292" s="83" t="s">
        <v>503</v>
      </c>
      <c r="D5292" s="83" t="s">
        <v>504</v>
      </c>
      <c r="E5292" s="84">
        <v>68990</v>
      </c>
      <c r="F5292" s="85">
        <v>22.891999999999999</v>
      </c>
      <c r="G5292" s="84">
        <v>218.5</v>
      </c>
      <c r="H5292" s="86">
        <f t="shared" si="328"/>
        <v>3450812.1897999998</v>
      </c>
      <c r="I5292" s="77">
        <f t="shared" si="329"/>
        <v>68990</v>
      </c>
      <c r="J5292" s="77">
        <f t="shared" si="330"/>
        <v>1579319.08</v>
      </c>
      <c r="K5292" s="77">
        <f t="shared" si="331"/>
        <v>0</v>
      </c>
    </row>
    <row r="5293" spans="1:11" s="77" customFormat="1">
      <c r="A5293" s="82">
        <v>2016</v>
      </c>
      <c r="B5293" s="82">
        <v>1356</v>
      </c>
      <c r="C5293" s="83" t="s">
        <v>503</v>
      </c>
      <c r="D5293" s="83" t="s">
        <v>504</v>
      </c>
      <c r="E5293" s="84">
        <v>15807</v>
      </c>
      <c r="F5293" s="85">
        <v>23.096</v>
      </c>
      <c r="G5293" s="84">
        <v>253</v>
      </c>
      <c r="H5293" s="86">
        <f t="shared" si="328"/>
        <v>923648.53415999992</v>
      </c>
      <c r="I5293" s="77">
        <f t="shared" si="329"/>
        <v>15807</v>
      </c>
      <c r="J5293" s="77">
        <f t="shared" si="330"/>
        <v>365078.47200000001</v>
      </c>
      <c r="K5293" s="77">
        <f t="shared" si="331"/>
        <v>0</v>
      </c>
    </row>
    <row r="5294" spans="1:11" s="77" customFormat="1">
      <c r="A5294" s="82">
        <v>2016</v>
      </c>
      <c r="B5294" s="82">
        <v>1356</v>
      </c>
      <c r="C5294" s="83" t="s">
        <v>503</v>
      </c>
      <c r="D5294" s="83" t="s">
        <v>504</v>
      </c>
      <c r="E5294" s="84">
        <v>23884</v>
      </c>
      <c r="F5294" s="85">
        <v>22.542999999999999</v>
      </c>
      <c r="G5294" s="84">
        <v>209</v>
      </c>
      <c r="H5294" s="86">
        <f t="shared" si="328"/>
        <v>1125291.5550799998</v>
      </c>
      <c r="I5294" s="77">
        <f t="shared" si="329"/>
        <v>23884</v>
      </c>
      <c r="J5294" s="77">
        <f t="shared" si="330"/>
        <v>538417.01199999999</v>
      </c>
      <c r="K5294" s="77">
        <f t="shared" si="331"/>
        <v>0</v>
      </c>
    </row>
    <row r="5295" spans="1:11" s="77" customFormat="1">
      <c r="A5295" s="82">
        <v>2016</v>
      </c>
      <c r="B5295" s="82">
        <v>1356</v>
      </c>
      <c r="C5295" s="83" t="s">
        <v>503</v>
      </c>
      <c r="D5295" s="83" t="s">
        <v>504</v>
      </c>
      <c r="E5295" s="84">
        <v>30252</v>
      </c>
      <c r="F5295" s="85">
        <v>22.564</v>
      </c>
      <c r="G5295" s="84">
        <v>186.7</v>
      </c>
      <c r="H5295" s="86">
        <f t="shared" si="328"/>
        <v>1274425.6409759999</v>
      </c>
      <c r="I5295" s="77">
        <f t="shared" si="329"/>
        <v>30252</v>
      </c>
      <c r="J5295" s="77">
        <f t="shared" si="330"/>
        <v>682606.12800000003</v>
      </c>
      <c r="K5295" s="77">
        <f t="shared" si="331"/>
        <v>0</v>
      </c>
    </row>
    <row r="5296" spans="1:11" s="77" customFormat="1">
      <c r="A5296" s="82">
        <v>2016</v>
      </c>
      <c r="B5296" s="82">
        <v>1356</v>
      </c>
      <c r="C5296" s="83" t="s">
        <v>503</v>
      </c>
      <c r="D5296" s="83" t="s">
        <v>504</v>
      </c>
      <c r="E5296" s="84">
        <v>5063</v>
      </c>
      <c r="F5296" s="85">
        <v>25.631</v>
      </c>
      <c r="G5296" s="84">
        <v>192.9</v>
      </c>
      <c r="H5296" s="86">
        <f t="shared" si="328"/>
        <v>250325.85353700002</v>
      </c>
      <c r="I5296" s="77">
        <f t="shared" si="329"/>
        <v>5063</v>
      </c>
      <c r="J5296" s="77">
        <f t="shared" si="330"/>
        <v>129769.753</v>
      </c>
      <c r="K5296" s="77">
        <f t="shared" si="331"/>
        <v>0</v>
      </c>
    </row>
    <row r="5297" spans="1:11" s="77" customFormat="1">
      <c r="A5297" s="82">
        <v>2016</v>
      </c>
      <c r="B5297" s="82">
        <v>1356</v>
      </c>
      <c r="C5297" s="83" t="s">
        <v>503</v>
      </c>
      <c r="D5297" s="83" t="s">
        <v>504</v>
      </c>
      <c r="E5297" s="84">
        <v>19078</v>
      </c>
      <c r="F5297" s="85">
        <v>22.251999999999999</v>
      </c>
      <c r="G5297" s="84">
        <v>179.7</v>
      </c>
      <c r="H5297" s="86">
        <f t="shared" si="328"/>
        <v>762869.00983200001</v>
      </c>
      <c r="I5297" s="77">
        <f t="shared" si="329"/>
        <v>19078</v>
      </c>
      <c r="J5297" s="77">
        <f t="shared" si="330"/>
        <v>424523.65599999996</v>
      </c>
      <c r="K5297" s="77">
        <f t="shared" si="331"/>
        <v>0</v>
      </c>
    </row>
    <row r="5298" spans="1:11" s="77" customFormat="1">
      <c r="A5298" s="82">
        <v>2016</v>
      </c>
      <c r="B5298" s="82">
        <v>1356</v>
      </c>
      <c r="C5298" s="83" t="s">
        <v>503</v>
      </c>
      <c r="D5298" s="83" t="s">
        <v>504</v>
      </c>
      <c r="E5298" s="84">
        <v>16144</v>
      </c>
      <c r="F5298" s="85">
        <v>22.378</v>
      </c>
      <c r="G5298" s="84">
        <v>187.3</v>
      </c>
      <c r="H5298" s="86">
        <f t="shared" si="328"/>
        <v>676659.51913600008</v>
      </c>
      <c r="I5298" s="77">
        <f t="shared" si="329"/>
        <v>16144</v>
      </c>
      <c r="J5298" s="77">
        <f t="shared" si="330"/>
        <v>361270.43200000003</v>
      </c>
      <c r="K5298" s="77">
        <f t="shared" si="331"/>
        <v>0</v>
      </c>
    </row>
    <row r="5299" spans="1:11" s="77" customFormat="1">
      <c r="A5299" s="82">
        <v>2016</v>
      </c>
      <c r="B5299" s="82">
        <v>1356</v>
      </c>
      <c r="C5299" s="83" t="s">
        <v>503</v>
      </c>
      <c r="D5299" s="83" t="s">
        <v>504</v>
      </c>
      <c r="E5299" s="84">
        <v>3138</v>
      </c>
      <c r="F5299" s="85">
        <v>22.297000000000001</v>
      </c>
      <c r="G5299" s="84">
        <v>211.1</v>
      </c>
      <c r="H5299" s="86">
        <f t="shared" si="328"/>
        <v>147702.41844599997</v>
      </c>
      <c r="I5299" s="77">
        <f t="shared" si="329"/>
        <v>3138</v>
      </c>
      <c r="J5299" s="77">
        <f t="shared" si="330"/>
        <v>69967.986000000004</v>
      </c>
      <c r="K5299" s="77">
        <f t="shared" si="331"/>
        <v>0</v>
      </c>
    </row>
    <row r="5300" spans="1:11" s="77" customFormat="1">
      <c r="A5300" s="82">
        <v>2016</v>
      </c>
      <c r="B5300" s="82">
        <v>1356</v>
      </c>
      <c r="C5300" s="83" t="s">
        <v>503</v>
      </c>
      <c r="D5300" s="83" t="s">
        <v>504</v>
      </c>
      <c r="E5300" s="84">
        <v>28436</v>
      </c>
      <c r="F5300" s="85">
        <v>22.64</v>
      </c>
      <c r="G5300" s="84">
        <v>140.30000000000001</v>
      </c>
      <c r="H5300" s="86">
        <f t="shared" si="328"/>
        <v>903238.82912000001</v>
      </c>
      <c r="I5300" s="77">
        <f t="shared" si="329"/>
        <v>28436</v>
      </c>
      <c r="J5300" s="77">
        <f t="shared" si="330"/>
        <v>643791.04</v>
      </c>
      <c r="K5300" s="77">
        <f t="shared" si="331"/>
        <v>0</v>
      </c>
    </row>
    <row r="5301" spans="1:11" s="77" customFormat="1">
      <c r="A5301" s="82">
        <v>2016</v>
      </c>
      <c r="B5301" s="82">
        <v>1356</v>
      </c>
      <c r="C5301" s="83" t="s">
        <v>503</v>
      </c>
      <c r="D5301" s="83" t="s">
        <v>504</v>
      </c>
      <c r="E5301" s="84">
        <v>52789</v>
      </c>
      <c r="F5301" s="85">
        <v>22.795999999999999</v>
      </c>
      <c r="G5301" s="84">
        <v>229.1</v>
      </c>
      <c r="H5301" s="86">
        <f t="shared" si="328"/>
        <v>2756939.0988039998</v>
      </c>
      <c r="I5301" s="77">
        <f t="shared" si="329"/>
        <v>52789</v>
      </c>
      <c r="J5301" s="77">
        <f t="shared" si="330"/>
        <v>1203378.044</v>
      </c>
      <c r="K5301" s="77">
        <f t="shared" si="331"/>
        <v>0</v>
      </c>
    </row>
    <row r="5302" spans="1:11" s="77" customFormat="1">
      <c r="A5302" s="82">
        <v>2016</v>
      </c>
      <c r="B5302" s="82">
        <v>1356</v>
      </c>
      <c r="C5302" s="83" t="s">
        <v>503</v>
      </c>
      <c r="D5302" s="83" t="s">
        <v>504</v>
      </c>
      <c r="E5302" s="84">
        <v>28501</v>
      </c>
      <c r="F5302" s="85">
        <v>23.024000000000001</v>
      </c>
      <c r="G5302" s="84">
        <v>216.7</v>
      </c>
      <c r="H5302" s="86">
        <f t="shared" si="328"/>
        <v>1422000.6210079999</v>
      </c>
      <c r="I5302" s="77">
        <f t="shared" si="329"/>
        <v>28501</v>
      </c>
      <c r="J5302" s="77">
        <f t="shared" si="330"/>
        <v>656207.02399999998</v>
      </c>
      <c r="K5302" s="77">
        <f t="shared" si="331"/>
        <v>0</v>
      </c>
    </row>
    <row r="5303" spans="1:11" s="77" customFormat="1">
      <c r="A5303" s="82">
        <v>2016</v>
      </c>
      <c r="B5303" s="82">
        <v>1356</v>
      </c>
      <c r="C5303" s="83" t="s">
        <v>503</v>
      </c>
      <c r="D5303" s="83" t="s">
        <v>504</v>
      </c>
      <c r="E5303" s="84">
        <v>71557</v>
      </c>
      <c r="F5303" s="85">
        <v>23.408000000000001</v>
      </c>
      <c r="G5303" s="84">
        <v>221.4</v>
      </c>
      <c r="H5303" s="86">
        <f t="shared" si="328"/>
        <v>3708463.8507840005</v>
      </c>
      <c r="I5303" s="77">
        <f t="shared" si="329"/>
        <v>71557</v>
      </c>
      <c r="J5303" s="77">
        <f t="shared" si="330"/>
        <v>1675006.2560000001</v>
      </c>
      <c r="K5303" s="77">
        <f t="shared" si="331"/>
        <v>0</v>
      </c>
    </row>
    <row r="5304" spans="1:11" s="77" customFormat="1">
      <c r="A5304" s="82">
        <v>2016</v>
      </c>
      <c r="B5304" s="82">
        <v>1356</v>
      </c>
      <c r="C5304" s="83" t="s">
        <v>503</v>
      </c>
      <c r="D5304" s="83" t="s">
        <v>504</v>
      </c>
      <c r="E5304" s="84">
        <v>76087</v>
      </c>
      <c r="F5304" s="85">
        <v>23.321000000000002</v>
      </c>
      <c r="G5304" s="84">
        <v>198</v>
      </c>
      <c r="H5304" s="86">
        <f t="shared" si="328"/>
        <v>3513361.3554600002</v>
      </c>
      <c r="I5304" s="77">
        <f t="shared" si="329"/>
        <v>76087</v>
      </c>
      <c r="J5304" s="77">
        <f t="shared" si="330"/>
        <v>1774424.9270000001</v>
      </c>
      <c r="K5304" s="77">
        <f t="shared" si="331"/>
        <v>0</v>
      </c>
    </row>
    <row r="5305" spans="1:11" s="77" customFormat="1">
      <c r="A5305" s="82">
        <v>2016</v>
      </c>
      <c r="B5305" s="82">
        <v>1356</v>
      </c>
      <c r="C5305" s="83" t="s">
        <v>503</v>
      </c>
      <c r="D5305" s="83" t="s">
        <v>504</v>
      </c>
      <c r="E5305" s="84">
        <v>3140</v>
      </c>
      <c r="F5305" s="85">
        <v>19.606999999999999</v>
      </c>
      <c r="G5305" s="84">
        <v>155.19999999999999</v>
      </c>
      <c r="H5305" s="86">
        <f t="shared" si="328"/>
        <v>95550.400959999984</v>
      </c>
      <c r="I5305" s="77">
        <f t="shared" si="329"/>
        <v>3140</v>
      </c>
      <c r="J5305" s="77">
        <f t="shared" si="330"/>
        <v>61565.979999999996</v>
      </c>
      <c r="K5305" s="77">
        <f t="shared" si="331"/>
        <v>0</v>
      </c>
    </row>
    <row r="5306" spans="1:11" s="77" customFormat="1">
      <c r="A5306" s="82">
        <v>2016</v>
      </c>
      <c r="B5306" s="82">
        <v>1356</v>
      </c>
      <c r="C5306" s="83" t="s">
        <v>503</v>
      </c>
      <c r="D5306" s="83" t="s">
        <v>504</v>
      </c>
      <c r="E5306" s="84">
        <v>7777</v>
      </c>
      <c r="F5306" s="85">
        <v>21.021999999999998</v>
      </c>
      <c r="G5306" s="84">
        <v>170.1</v>
      </c>
      <c r="H5306" s="86">
        <f t="shared" si="328"/>
        <v>278093.24789399997</v>
      </c>
      <c r="I5306" s="77">
        <f t="shared" si="329"/>
        <v>7777</v>
      </c>
      <c r="J5306" s="77">
        <f t="shared" si="330"/>
        <v>163488.09399999998</v>
      </c>
      <c r="K5306" s="77">
        <f t="shared" si="331"/>
        <v>0</v>
      </c>
    </row>
    <row r="5307" spans="1:11" s="77" customFormat="1">
      <c r="A5307" s="82">
        <v>2016</v>
      </c>
      <c r="B5307" s="82">
        <v>1356</v>
      </c>
      <c r="C5307" s="83" t="s">
        <v>503</v>
      </c>
      <c r="D5307" s="83" t="s">
        <v>504</v>
      </c>
      <c r="E5307" s="84">
        <v>14226</v>
      </c>
      <c r="F5307" s="85">
        <v>23.108000000000001</v>
      </c>
      <c r="G5307" s="84">
        <v>221.8</v>
      </c>
      <c r="H5307" s="86">
        <f t="shared" si="328"/>
        <v>729132.91694399994</v>
      </c>
      <c r="I5307" s="77">
        <f t="shared" si="329"/>
        <v>14226</v>
      </c>
      <c r="J5307" s="77">
        <f t="shared" si="330"/>
        <v>328734.408</v>
      </c>
      <c r="K5307" s="77">
        <f t="shared" si="331"/>
        <v>0</v>
      </c>
    </row>
    <row r="5308" spans="1:11" s="77" customFormat="1">
      <c r="A5308" s="82">
        <v>2016</v>
      </c>
      <c r="B5308" s="82">
        <v>1364</v>
      </c>
      <c r="C5308" s="83" t="s">
        <v>503</v>
      </c>
      <c r="D5308" s="83" t="s">
        <v>504</v>
      </c>
      <c r="E5308" s="84">
        <v>167242</v>
      </c>
      <c r="F5308" s="85">
        <v>24.029</v>
      </c>
      <c r="G5308" s="84">
        <v>218.4</v>
      </c>
      <c r="H5308" s="86">
        <f t="shared" si="328"/>
        <v>8776749.1113120001</v>
      </c>
      <c r="I5308" s="77">
        <f t="shared" si="329"/>
        <v>167242</v>
      </c>
      <c r="J5308" s="77">
        <f t="shared" si="330"/>
        <v>4018658.0180000002</v>
      </c>
      <c r="K5308" s="77">
        <f t="shared" si="331"/>
        <v>0</v>
      </c>
    </row>
    <row r="5309" spans="1:11" s="77" customFormat="1">
      <c r="A5309" s="82">
        <v>2016</v>
      </c>
      <c r="B5309" s="82">
        <v>1364</v>
      </c>
      <c r="C5309" s="83" t="s">
        <v>503</v>
      </c>
      <c r="D5309" s="83" t="s">
        <v>504</v>
      </c>
      <c r="E5309" s="84">
        <v>69528</v>
      </c>
      <c r="F5309" s="85">
        <v>22.908000000000001</v>
      </c>
      <c r="G5309" s="84">
        <v>205.8</v>
      </c>
      <c r="H5309" s="86">
        <f t="shared" si="328"/>
        <v>3277874.1985920006</v>
      </c>
      <c r="I5309" s="77">
        <f t="shared" si="329"/>
        <v>69528</v>
      </c>
      <c r="J5309" s="77">
        <f t="shared" si="330"/>
        <v>1592747.4240000001</v>
      </c>
      <c r="K5309" s="77">
        <f t="shared" si="331"/>
        <v>0</v>
      </c>
    </row>
    <row r="5310" spans="1:11" s="77" customFormat="1">
      <c r="A5310" s="82">
        <v>2016</v>
      </c>
      <c r="B5310" s="82">
        <v>1364</v>
      </c>
      <c r="C5310" s="83" t="s">
        <v>503</v>
      </c>
      <c r="D5310" s="83" t="s">
        <v>504</v>
      </c>
      <c r="E5310" s="84">
        <v>23377</v>
      </c>
      <c r="F5310" s="85">
        <v>23.568999999999999</v>
      </c>
      <c r="G5310" s="84">
        <v>176.8</v>
      </c>
      <c r="H5310" s="86">
        <f t="shared" si="328"/>
        <v>974119.40298400004</v>
      </c>
      <c r="I5310" s="77">
        <f t="shared" si="329"/>
        <v>23377</v>
      </c>
      <c r="J5310" s="77">
        <f t="shared" si="330"/>
        <v>550972.51300000004</v>
      </c>
      <c r="K5310" s="77">
        <f t="shared" si="331"/>
        <v>0</v>
      </c>
    </row>
    <row r="5311" spans="1:11" s="77" customFormat="1">
      <c r="A5311" s="82">
        <v>2016</v>
      </c>
      <c r="B5311" s="82">
        <v>1364</v>
      </c>
      <c r="C5311" s="83" t="s">
        <v>503</v>
      </c>
      <c r="D5311" s="83" t="s">
        <v>504</v>
      </c>
      <c r="E5311" s="84">
        <v>9957</v>
      </c>
      <c r="F5311" s="85">
        <v>22.49</v>
      </c>
      <c r="G5311" s="84">
        <v>178.2</v>
      </c>
      <c r="H5311" s="86">
        <f t="shared" si="328"/>
        <v>399048.48125999991</v>
      </c>
      <c r="I5311" s="77">
        <f t="shared" si="329"/>
        <v>9957</v>
      </c>
      <c r="J5311" s="77">
        <f t="shared" si="330"/>
        <v>223932.93</v>
      </c>
      <c r="K5311" s="77">
        <f t="shared" si="331"/>
        <v>0</v>
      </c>
    </row>
    <row r="5312" spans="1:11" s="77" customFormat="1">
      <c r="A5312" s="82">
        <v>2016</v>
      </c>
      <c r="B5312" s="82">
        <v>1364</v>
      </c>
      <c r="C5312" s="83" t="s">
        <v>503</v>
      </c>
      <c r="D5312" s="83" t="s">
        <v>504</v>
      </c>
      <c r="E5312" s="84">
        <v>15727</v>
      </c>
      <c r="F5312" s="85">
        <v>23.516999999999999</v>
      </c>
      <c r="G5312" s="84">
        <v>194.6</v>
      </c>
      <c r="H5312" s="86">
        <f t="shared" si="328"/>
        <v>719731.71761399996</v>
      </c>
      <c r="I5312" s="77">
        <f t="shared" si="329"/>
        <v>15727</v>
      </c>
      <c r="J5312" s="77">
        <f t="shared" si="330"/>
        <v>369851.859</v>
      </c>
      <c r="K5312" s="77">
        <f t="shared" si="331"/>
        <v>0</v>
      </c>
    </row>
    <row r="5313" spans="1:11" s="77" customFormat="1">
      <c r="A5313" s="82">
        <v>2016</v>
      </c>
      <c r="B5313" s="82">
        <v>1364</v>
      </c>
      <c r="C5313" s="83" t="s">
        <v>503</v>
      </c>
      <c r="D5313" s="83" t="s">
        <v>504</v>
      </c>
      <c r="E5313" s="84">
        <v>12689</v>
      </c>
      <c r="F5313" s="85">
        <v>23.533999999999999</v>
      </c>
      <c r="G5313" s="84">
        <v>217.6</v>
      </c>
      <c r="H5313" s="86">
        <f t="shared" si="328"/>
        <v>649803.48697600001</v>
      </c>
      <c r="I5313" s="77">
        <f t="shared" si="329"/>
        <v>12689</v>
      </c>
      <c r="J5313" s="77">
        <f t="shared" si="330"/>
        <v>298622.92599999998</v>
      </c>
      <c r="K5313" s="77">
        <f t="shared" si="331"/>
        <v>0</v>
      </c>
    </row>
    <row r="5314" spans="1:11" s="77" customFormat="1">
      <c r="A5314" s="82">
        <v>2016</v>
      </c>
      <c r="B5314" s="82">
        <v>1364</v>
      </c>
      <c r="C5314" s="83" t="s">
        <v>503</v>
      </c>
      <c r="D5314" s="83" t="s">
        <v>504</v>
      </c>
      <c r="E5314" s="84">
        <v>17455</v>
      </c>
      <c r="F5314" s="85">
        <v>22.768000000000001</v>
      </c>
      <c r="G5314" s="84">
        <v>216.2</v>
      </c>
      <c r="H5314" s="86">
        <f t="shared" si="328"/>
        <v>859212.18128000002</v>
      </c>
      <c r="I5314" s="77">
        <f t="shared" si="329"/>
        <v>17455</v>
      </c>
      <c r="J5314" s="77">
        <f t="shared" si="330"/>
        <v>397415.44</v>
      </c>
      <c r="K5314" s="77">
        <f t="shared" si="331"/>
        <v>0</v>
      </c>
    </row>
    <row r="5315" spans="1:11" s="77" customFormat="1">
      <c r="A5315" s="82">
        <v>2016</v>
      </c>
      <c r="B5315" s="82">
        <v>1374</v>
      </c>
      <c r="C5315" s="83" t="s">
        <v>503</v>
      </c>
      <c r="D5315" s="83" t="s">
        <v>504</v>
      </c>
      <c r="E5315" s="84">
        <v>27706</v>
      </c>
      <c r="F5315" s="85">
        <v>22.222000000000001</v>
      </c>
      <c r="G5315" s="84">
        <v>195</v>
      </c>
      <c r="H5315" s="86">
        <f t="shared" si="328"/>
        <v>1200581.3274000001</v>
      </c>
      <c r="I5315" s="77">
        <f t="shared" si="329"/>
        <v>27706</v>
      </c>
      <c r="J5315" s="77">
        <f t="shared" si="330"/>
        <v>615682.73200000008</v>
      </c>
      <c r="K5315" s="77">
        <f t="shared" si="331"/>
        <v>0</v>
      </c>
    </row>
    <row r="5316" spans="1:11" s="77" customFormat="1">
      <c r="A5316" s="82">
        <v>2016</v>
      </c>
      <c r="B5316" s="82">
        <v>1374</v>
      </c>
      <c r="C5316" s="83" t="s">
        <v>503</v>
      </c>
      <c r="D5316" s="83" t="s">
        <v>504</v>
      </c>
      <c r="E5316" s="84">
        <v>31727</v>
      </c>
      <c r="F5316" s="85">
        <v>23.786000000000001</v>
      </c>
      <c r="G5316" s="84">
        <v>199</v>
      </c>
      <c r="H5316" s="86">
        <f t="shared" si="328"/>
        <v>1501770.2597800002</v>
      </c>
      <c r="I5316" s="77">
        <f t="shared" si="329"/>
        <v>31727</v>
      </c>
      <c r="J5316" s="77">
        <f t="shared" si="330"/>
        <v>754658.42200000002</v>
      </c>
      <c r="K5316" s="77">
        <f t="shared" si="331"/>
        <v>0</v>
      </c>
    </row>
    <row r="5317" spans="1:11" s="77" customFormat="1">
      <c r="A5317" s="82">
        <v>2016</v>
      </c>
      <c r="B5317" s="82">
        <v>1374</v>
      </c>
      <c r="C5317" s="83" t="s">
        <v>503</v>
      </c>
      <c r="D5317" s="83" t="s">
        <v>504</v>
      </c>
      <c r="E5317" s="84">
        <v>7169</v>
      </c>
      <c r="F5317" s="85">
        <v>23.268000000000001</v>
      </c>
      <c r="G5317" s="84">
        <v>195.6</v>
      </c>
      <c r="H5317" s="86">
        <f t="shared" si="328"/>
        <v>326277.01915200002</v>
      </c>
      <c r="I5317" s="77">
        <f t="shared" si="329"/>
        <v>7169</v>
      </c>
      <c r="J5317" s="77">
        <f t="shared" si="330"/>
        <v>166808.29200000002</v>
      </c>
      <c r="K5317" s="77">
        <f t="shared" si="331"/>
        <v>0</v>
      </c>
    </row>
    <row r="5318" spans="1:11" s="77" customFormat="1">
      <c r="A5318" s="82">
        <v>2016</v>
      </c>
      <c r="B5318" s="82">
        <v>1374</v>
      </c>
      <c r="C5318" s="83" t="s">
        <v>503</v>
      </c>
      <c r="D5318" s="83" t="s">
        <v>504</v>
      </c>
      <c r="E5318" s="84">
        <v>15077</v>
      </c>
      <c r="F5318" s="85">
        <v>22.22</v>
      </c>
      <c r="G5318" s="84">
        <v>198.1</v>
      </c>
      <c r="H5318" s="86">
        <f t="shared" si="328"/>
        <v>663656.67213999992</v>
      </c>
      <c r="I5318" s="77">
        <f t="shared" si="329"/>
        <v>15077</v>
      </c>
      <c r="J5318" s="77">
        <f t="shared" si="330"/>
        <v>335010.94</v>
      </c>
      <c r="K5318" s="77">
        <f t="shared" si="331"/>
        <v>0</v>
      </c>
    </row>
    <row r="5319" spans="1:11" s="77" customFormat="1">
      <c r="A5319" s="82">
        <v>2016</v>
      </c>
      <c r="B5319" s="82">
        <v>1378</v>
      </c>
      <c r="C5319" s="83" t="s">
        <v>503</v>
      </c>
      <c r="D5319" s="83" t="s">
        <v>504</v>
      </c>
      <c r="E5319" s="84">
        <v>7845</v>
      </c>
      <c r="F5319" s="85">
        <v>23.89</v>
      </c>
      <c r="G5319" s="84">
        <v>212.4</v>
      </c>
      <c r="H5319" s="86">
        <f t="shared" ref="H5319:H5382" si="332">IF(I5319="","",G5319/100*F5319*E5319)</f>
        <v>398073.81420000002</v>
      </c>
      <c r="I5319" s="77">
        <f t="shared" ref="I5319:I5382" si="333">IF(OR(G5319=".",F5319=".",E5319="."),"",E5319)</f>
        <v>7845</v>
      </c>
      <c r="J5319" s="77">
        <f t="shared" ref="J5319:J5382" si="334">IF(I5319="","",F5319*I5319)</f>
        <v>187417.05000000002</v>
      </c>
      <c r="K5319" s="77">
        <f t="shared" ref="K5319:K5382" si="335">IF(C5319="LIG",1,0)</f>
        <v>0</v>
      </c>
    </row>
    <row r="5320" spans="1:11" s="77" customFormat="1">
      <c r="A5320" s="82">
        <v>2016</v>
      </c>
      <c r="B5320" s="82">
        <v>1378</v>
      </c>
      <c r="C5320" s="83" t="s">
        <v>503</v>
      </c>
      <c r="D5320" s="83" t="s">
        <v>504</v>
      </c>
      <c r="E5320" s="84">
        <v>69223</v>
      </c>
      <c r="F5320" s="85">
        <v>23.452000000000002</v>
      </c>
      <c r="G5320" s="84">
        <v>226.6</v>
      </c>
      <c r="H5320" s="86">
        <f t="shared" si="332"/>
        <v>3678664.7257360006</v>
      </c>
      <c r="I5320" s="77">
        <f t="shared" si="333"/>
        <v>69223</v>
      </c>
      <c r="J5320" s="77">
        <f t="shared" si="334"/>
        <v>1623417.7960000001</v>
      </c>
      <c r="K5320" s="77">
        <f t="shared" si="335"/>
        <v>0</v>
      </c>
    </row>
    <row r="5321" spans="1:11" s="77" customFormat="1">
      <c r="A5321" s="82">
        <v>2016</v>
      </c>
      <c r="B5321" s="82">
        <v>1378</v>
      </c>
      <c r="C5321" s="83" t="s">
        <v>503</v>
      </c>
      <c r="D5321" s="83" t="s">
        <v>504</v>
      </c>
      <c r="E5321" s="84">
        <v>30163</v>
      </c>
      <c r="F5321" s="85">
        <v>23.702000000000002</v>
      </c>
      <c r="G5321" s="84">
        <v>214.1</v>
      </c>
      <c r="H5321" s="86">
        <f t="shared" si="332"/>
        <v>1530651.0550660002</v>
      </c>
      <c r="I5321" s="77">
        <f t="shared" si="333"/>
        <v>30163</v>
      </c>
      <c r="J5321" s="77">
        <f t="shared" si="334"/>
        <v>714923.42600000009</v>
      </c>
      <c r="K5321" s="77">
        <f t="shared" si="335"/>
        <v>0</v>
      </c>
    </row>
    <row r="5322" spans="1:11" s="77" customFormat="1">
      <c r="A5322" s="82">
        <v>2016</v>
      </c>
      <c r="B5322" s="82">
        <v>1378</v>
      </c>
      <c r="C5322" s="83" t="s">
        <v>503</v>
      </c>
      <c r="D5322" s="83" t="s">
        <v>504</v>
      </c>
      <c r="E5322" s="84">
        <v>29337</v>
      </c>
      <c r="F5322" s="85">
        <v>23.512</v>
      </c>
      <c r="G5322" s="84">
        <v>225.4</v>
      </c>
      <c r="H5322" s="86">
        <f t="shared" si="332"/>
        <v>1554745.060176</v>
      </c>
      <c r="I5322" s="77">
        <f t="shared" si="333"/>
        <v>29337</v>
      </c>
      <c r="J5322" s="77">
        <f t="shared" si="334"/>
        <v>689771.54399999999</v>
      </c>
      <c r="K5322" s="77">
        <f t="shared" si="335"/>
        <v>0</v>
      </c>
    </row>
    <row r="5323" spans="1:11" s="77" customFormat="1">
      <c r="A5323" s="82">
        <v>2016</v>
      </c>
      <c r="B5323" s="82">
        <v>1378</v>
      </c>
      <c r="C5323" s="83" t="s">
        <v>503</v>
      </c>
      <c r="D5323" s="83" t="s">
        <v>504</v>
      </c>
      <c r="E5323" s="84">
        <v>98728</v>
      </c>
      <c r="F5323" s="85">
        <v>23.384</v>
      </c>
      <c r="G5323" s="84">
        <v>263.3</v>
      </c>
      <c r="H5323" s="86">
        <f t="shared" si="332"/>
        <v>6078690.0684160003</v>
      </c>
      <c r="I5323" s="77">
        <f t="shared" si="333"/>
        <v>98728</v>
      </c>
      <c r="J5323" s="77">
        <f t="shared" si="334"/>
        <v>2308655.5520000001</v>
      </c>
      <c r="K5323" s="77">
        <f t="shared" si="335"/>
        <v>0</v>
      </c>
    </row>
    <row r="5324" spans="1:11" s="77" customFormat="1">
      <c r="A5324" s="82">
        <v>2016</v>
      </c>
      <c r="B5324" s="82">
        <v>1378</v>
      </c>
      <c r="C5324" s="83" t="s">
        <v>503</v>
      </c>
      <c r="D5324" s="83" t="s">
        <v>504</v>
      </c>
      <c r="E5324" s="84">
        <v>119816</v>
      </c>
      <c r="F5324" s="85">
        <v>23.488</v>
      </c>
      <c r="G5324" s="84">
        <v>202.9</v>
      </c>
      <c r="H5324" s="86">
        <f t="shared" si="332"/>
        <v>5710089.3240319993</v>
      </c>
      <c r="I5324" s="77">
        <f t="shared" si="333"/>
        <v>119816</v>
      </c>
      <c r="J5324" s="77">
        <f t="shared" si="334"/>
        <v>2814238.2080000001</v>
      </c>
      <c r="K5324" s="77">
        <f t="shared" si="335"/>
        <v>0</v>
      </c>
    </row>
    <row r="5325" spans="1:11" s="77" customFormat="1">
      <c r="A5325" s="82">
        <v>2016</v>
      </c>
      <c r="B5325" s="82">
        <v>1378</v>
      </c>
      <c r="C5325" s="83" t="s">
        <v>503</v>
      </c>
      <c r="D5325" s="83" t="s">
        <v>504</v>
      </c>
      <c r="E5325" s="84">
        <v>30917</v>
      </c>
      <c r="F5325" s="85">
        <v>23.623999999999999</v>
      </c>
      <c r="G5325" s="84">
        <v>202.2</v>
      </c>
      <c r="H5325" s="86">
        <f t="shared" si="332"/>
        <v>1476834.8465759996</v>
      </c>
      <c r="I5325" s="77">
        <f t="shared" si="333"/>
        <v>30917</v>
      </c>
      <c r="J5325" s="77">
        <f t="shared" si="334"/>
        <v>730383.20799999998</v>
      </c>
      <c r="K5325" s="77">
        <f t="shared" si="335"/>
        <v>0</v>
      </c>
    </row>
    <row r="5326" spans="1:11" s="77" customFormat="1">
      <c r="A5326" s="82">
        <v>2016</v>
      </c>
      <c r="B5326" s="82">
        <v>1379</v>
      </c>
      <c r="C5326" s="83" t="s">
        <v>513</v>
      </c>
      <c r="D5326" s="83" t="s">
        <v>504</v>
      </c>
      <c r="E5326" s="84">
        <v>47892</v>
      </c>
      <c r="F5326" s="85">
        <v>17.670000000000002</v>
      </c>
      <c r="G5326" s="84">
        <v>181</v>
      </c>
      <c r="H5326" s="86">
        <f t="shared" si="332"/>
        <v>1531715.4684000001</v>
      </c>
      <c r="I5326" s="77">
        <f t="shared" si="333"/>
        <v>47892</v>
      </c>
      <c r="J5326" s="77">
        <f t="shared" si="334"/>
        <v>846251.64000000013</v>
      </c>
      <c r="K5326" s="77">
        <f t="shared" si="335"/>
        <v>0</v>
      </c>
    </row>
    <row r="5327" spans="1:11" s="77" customFormat="1">
      <c r="A5327" s="82">
        <v>2016</v>
      </c>
      <c r="B5327" s="82">
        <v>1379</v>
      </c>
      <c r="C5327" s="83" t="s">
        <v>513</v>
      </c>
      <c r="D5327" s="83" t="s">
        <v>504</v>
      </c>
      <c r="E5327" s="84">
        <v>269206</v>
      </c>
      <c r="F5327" s="85">
        <v>17.762</v>
      </c>
      <c r="G5327" s="84">
        <v>173.8</v>
      </c>
      <c r="H5327" s="86">
        <f t="shared" si="332"/>
        <v>8310485.0573360017</v>
      </c>
      <c r="I5327" s="77">
        <f t="shared" si="333"/>
        <v>269206</v>
      </c>
      <c r="J5327" s="77">
        <f t="shared" si="334"/>
        <v>4781636.9720000001</v>
      </c>
      <c r="K5327" s="77">
        <f t="shared" si="335"/>
        <v>0</v>
      </c>
    </row>
    <row r="5328" spans="1:11" s="77" customFormat="1">
      <c r="A5328" s="82">
        <v>2016</v>
      </c>
      <c r="B5328" s="82">
        <v>1379</v>
      </c>
      <c r="C5328" s="83" t="s">
        <v>513</v>
      </c>
      <c r="D5328" s="83" t="s">
        <v>504</v>
      </c>
      <c r="E5328" s="84">
        <v>79650</v>
      </c>
      <c r="F5328" s="85">
        <v>18.056000000000001</v>
      </c>
      <c r="G5328" s="84">
        <v>162.6</v>
      </c>
      <c r="H5328" s="86">
        <f t="shared" si="332"/>
        <v>2338448.8103999998</v>
      </c>
      <c r="I5328" s="77">
        <f t="shared" si="333"/>
        <v>79650</v>
      </c>
      <c r="J5328" s="77">
        <f t="shared" si="334"/>
        <v>1438160.4000000001</v>
      </c>
      <c r="K5328" s="77">
        <f t="shared" si="335"/>
        <v>0</v>
      </c>
    </row>
    <row r="5329" spans="1:11" s="77" customFormat="1">
      <c r="A5329" s="82">
        <v>2016</v>
      </c>
      <c r="B5329" s="82">
        <v>1382</v>
      </c>
      <c r="C5329" s="83" t="s">
        <v>503</v>
      </c>
      <c r="D5329" s="83" t="s">
        <v>504</v>
      </c>
      <c r="E5329" s="84">
        <v>25145</v>
      </c>
      <c r="F5329" s="85">
        <v>23.95</v>
      </c>
      <c r="G5329" s="84">
        <v>250.5</v>
      </c>
      <c r="H5329" s="86">
        <f t="shared" si="332"/>
        <v>1508567.98875</v>
      </c>
      <c r="I5329" s="77">
        <f t="shared" si="333"/>
        <v>25145</v>
      </c>
      <c r="J5329" s="77">
        <f t="shared" si="334"/>
        <v>602222.75</v>
      </c>
      <c r="K5329" s="77">
        <f t="shared" si="335"/>
        <v>0</v>
      </c>
    </row>
    <row r="5330" spans="1:11" s="77" customFormat="1">
      <c r="A5330" s="82">
        <v>2016</v>
      </c>
      <c r="B5330" s="82">
        <v>1382</v>
      </c>
      <c r="C5330" s="83" t="s">
        <v>503</v>
      </c>
      <c r="D5330" s="83" t="s">
        <v>504</v>
      </c>
      <c r="E5330" s="84">
        <v>17475</v>
      </c>
      <c r="F5330" s="85">
        <v>24.17</v>
      </c>
      <c r="G5330" s="84">
        <v>262.7</v>
      </c>
      <c r="H5330" s="86">
        <f t="shared" si="332"/>
        <v>1109567.96025</v>
      </c>
      <c r="I5330" s="77">
        <f t="shared" si="333"/>
        <v>17475</v>
      </c>
      <c r="J5330" s="77">
        <f t="shared" si="334"/>
        <v>422370.75000000006</v>
      </c>
      <c r="K5330" s="77">
        <f t="shared" si="335"/>
        <v>0</v>
      </c>
    </row>
    <row r="5331" spans="1:11" s="77" customFormat="1">
      <c r="A5331" s="82">
        <v>2016</v>
      </c>
      <c r="B5331" s="82">
        <v>1382</v>
      </c>
      <c r="C5331" s="83" t="s">
        <v>503</v>
      </c>
      <c r="D5331" s="83" t="s">
        <v>504</v>
      </c>
      <c r="E5331" s="84">
        <v>21852</v>
      </c>
      <c r="F5331" s="85">
        <v>24</v>
      </c>
      <c r="G5331" s="84">
        <v>223.4</v>
      </c>
      <c r="H5331" s="86">
        <f t="shared" si="332"/>
        <v>1171616.8319999999</v>
      </c>
      <c r="I5331" s="77">
        <f t="shared" si="333"/>
        <v>21852</v>
      </c>
      <c r="J5331" s="77">
        <f t="shared" si="334"/>
        <v>524448</v>
      </c>
      <c r="K5331" s="77">
        <f t="shared" si="335"/>
        <v>0</v>
      </c>
    </row>
    <row r="5332" spans="1:11" s="77" customFormat="1">
      <c r="A5332" s="82">
        <v>2016</v>
      </c>
      <c r="B5332" s="82">
        <v>1384</v>
      </c>
      <c r="C5332" s="83" t="s">
        <v>503</v>
      </c>
      <c r="D5332" s="83" t="s">
        <v>504</v>
      </c>
      <c r="E5332" s="84">
        <v>10081</v>
      </c>
      <c r="F5332" s="85">
        <v>23.84</v>
      </c>
      <c r="G5332" s="84">
        <v>290</v>
      </c>
      <c r="H5332" s="86">
        <f t="shared" si="332"/>
        <v>696960.01599999995</v>
      </c>
      <c r="I5332" s="77">
        <f t="shared" si="333"/>
        <v>10081</v>
      </c>
      <c r="J5332" s="77">
        <f t="shared" si="334"/>
        <v>240331.04</v>
      </c>
      <c r="K5332" s="77">
        <f t="shared" si="335"/>
        <v>0</v>
      </c>
    </row>
    <row r="5333" spans="1:11" s="77" customFormat="1">
      <c r="A5333" s="82">
        <v>2016</v>
      </c>
      <c r="B5333" s="82">
        <v>1384</v>
      </c>
      <c r="C5333" s="83" t="s">
        <v>503</v>
      </c>
      <c r="D5333" s="83" t="s">
        <v>504</v>
      </c>
      <c r="E5333" s="84">
        <v>3539</v>
      </c>
      <c r="F5333" s="85">
        <v>24.53</v>
      </c>
      <c r="G5333" s="84">
        <v>227.1</v>
      </c>
      <c r="H5333" s="86">
        <f t="shared" si="332"/>
        <v>197149.30257</v>
      </c>
      <c r="I5333" s="77">
        <f t="shared" si="333"/>
        <v>3539</v>
      </c>
      <c r="J5333" s="77">
        <f t="shared" si="334"/>
        <v>86811.67</v>
      </c>
      <c r="K5333" s="77">
        <f t="shared" si="335"/>
        <v>0</v>
      </c>
    </row>
    <row r="5334" spans="1:11" s="77" customFormat="1">
      <c r="A5334" s="82">
        <v>2016</v>
      </c>
      <c r="B5334" s="82">
        <v>1384</v>
      </c>
      <c r="C5334" s="83" t="s">
        <v>503</v>
      </c>
      <c r="D5334" s="83" t="s">
        <v>504</v>
      </c>
      <c r="E5334" s="84">
        <v>1596</v>
      </c>
      <c r="F5334" s="85">
        <v>24.44</v>
      </c>
      <c r="G5334" s="84">
        <v>232.3</v>
      </c>
      <c r="H5334" s="86">
        <f t="shared" si="332"/>
        <v>90611.495520000011</v>
      </c>
      <c r="I5334" s="77">
        <f t="shared" si="333"/>
        <v>1596</v>
      </c>
      <c r="J5334" s="77">
        <f t="shared" si="334"/>
        <v>39006.240000000005</v>
      </c>
      <c r="K5334" s="77">
        <f t="shared" si="335"/>
        <v>0</v>
      </c>
    </row>
    <row r="5335" spans="1:11" s="77" customFormat="1">
      <c r="A5335" s="82">
        <v>2016</v>
      </c>
      <c r="B5335" s="82">
        <v>1393</v>
      </c>
      <c r="C5335" s="83" t="s">
        <v>513</v>
      </c>
      <c r="D5335" s="83" t="s">
        <v>504</v>
      </c>
      <c r="E5335" s="84">
        <v>45167</v>
      </c>
      <c r="F5335" s="85">
        <v>17.96</v>
      </c>
      <c r="G5335" s="84">
        <v>246.2</v>
      </c>
      <c r="H5335" s="86">
        <f t="shared" si="332"/>
        <v>1997172.72584</v>
      </c>
      <c r="I5335" s="77">
        <f t="shared" si="333"/>
        <v>45167</v>
      </c>
      <c r="J5335" s="77">
        <f t="shared" si="334"/>
        <v>811199.32000000007</v>
      </c>
      <c r="K5335" s="77">
        <f t="shared" si="335"/>
        <v>0</v>
      </c>
    </row>
    <row r="5336" spans="1:11" s="77" customFormat="1">
      <c r="A5336" s="82">
        <v>2016</v>
      </c>
      <c r="B5336" s="82">
        <v>1393</v>
      </c>
      <c r="C5336" s="83" t="s">
        <v>513</v>
      </c>
      <c r="D5336" s="83" t="s">
        <v>504</v>
      </c>
      <c r="E5336" s="84">
        <v>45259</v>
      </c>
      <c r="F5336" s="85">
        <v>16.96</v>
      </c>
      <c r="G5336" s="84">
        <v>242.4</v>
      </c>
      <c r="H5336" s="86">
        <f t="shared" si="332"/>
        <v>1860644.5593600001</v>
      </c>
      <c r="I5336" s="77">
        <f t="shared" si="333"/>
        <v>45259</v>
      </c>
      <c r="J5336" s="77">
        <f t="shared" si="334"/>
        <v>767592.64</v>
      </c>
      <c r="K5336" s="77">
        <f t="shared" si="335"/>
        <v>0</v>
      </c>
    </row>
    <row r="5337" spans="1:11" s="77" customFormat="1">
      <c r="A5337" s="82">
        <v>2016</v>
      </c>
      <c r="B5337" s="82">
        <v>1393</v>
      </c>
      <c r="C5337" s="83" t="s">
        <v>513</v>
      </c>
      <c r="D5337" s="83" t="s">
        <v>504</v>
      </c>
      <c r="E5337" s="84">
        <v>90559</v>
      </c>
      <c r="F5337" s="85">
        <v>16.829999999999998</v>
      </c>
      <c r="G5337" s="84">
        <v>236.7</v>
      </c>
      <c r="H5337" s="86">
        <f t="shared" si="332"/>
        <v>3607563.5649899994</v>
      </c>
      <c r="I5337" s="77">
        <f t="shared" si="333"/>
        <v>90559</v>
      </c>
      <c r="J5337" s="77">
        <f t="shared" si="334"/>
        <v>1524107.9699999997</v>
      </c>
      <c r="K5337" s="77">
        <f t="shared" si="335"/>
        <v>0</v>
      </c>
    </row>
    <row r="5338" spans="1:11" s="77" customFormat="1">
      <c r="A5338" s="82">
        <v>2016</v>
      </c>
      <c r="B5338" s="82">
        <v>1554</v>
      </c>
      <c r="C5338" s="83" t="s">
        <v>503</v>
      </c>
      <c r="D5338" s="83" t="s">
        <v>504</v>
      </c>
      <c r="E5338" s="84">
        <v>11145</v>
      </c>
      <c r="F5338" s="85">
        <v>25</v>
      </c>
      <c r="G5338" s="84" t="s">
        <v>514</v>
      </c>
      <c r="H5338" s="86" t="str">
        <f t="shared" si="332"/>
        <v/>
      </c>
      <c r="I5338" s="77" t="str">
        <f t="shared" si="333"/>
        <v/>
      </c>
      <c r="J5338" s="77" t="str">
        <f t="shared" si="334"/>
        <v/>
      </c>
      <c r="K5338" s="77">
        <f t="shared" si="335"/>
        <v>0</v>
      </c>
    </row>
    <row r="5339" spans="1:11" s="77" customFormat="1">
      <c r="A5339" s="82">
        <v>2016</v>
      </c>
      <c r="B5339" s="82">
        <v>1571</v>
      </c>
      <c r="C5339" s="83" t="s">
        <v>503</v>
      </c>
      <c r="D5339" s="83" t="s">
        <v>504</v>
      </c>
      <c r="E5339" s="84">
        <v>15352</v>
      </c>
      <c r="F5339" s="85">
        <v>26.44</v>
      </c>
      <c r="G5339" s="84" t="s">
        <v>514</v>
      </c>
      <c r="H5339" s="86" t="str">
        <f t="shared" si="332"/>
        <v/>
      </c>
      <c r="I5339" s="77" t="str">
        <f t="shared" si="333"/>
        <v/>
      </c>
      <c r="J5339" s="77" t="str">
        <f t="shared" si="334"/>
        <v/>
      </c>
      <c r="K5339" s="77">
        <f t="shared" si="335"/>
        <v>0</v>
      </c>
    </row>
    <row r="5340" spans="1:11" s="77" customFormat="1">
      <c r="A5340" s="82">
        <v>2016</v>
      </c>
      <c r="B5340" s="82">
        <v>1572</v>
      </c>
      <c r="C5340" s="83" t="s">
        <v>503</v>
      </c>
      <c r="D5340" s="83" t="s">
        <v>504</v>
      </c>
      <c r="E5340" s="84">
        <v>8779</v>
      </c>
      <c r="F5340" s="85">
        <v>26.21</v>
      </c>
      <c r="G5340" s="84" t="s">
        <v>514</v>
      </c>
      <c r="H5340" s="86" t="str">
        <f t="shared" si="332"/>
        <v/>
      </c>
      <c r="I5340" s="77" t="str">
        <f t="shared" si="333"/>
        <v/>
      </c>
      <c r="J5340" s="77" t="str">
        <f t="shared" si="334"/>
        <v/>
      </c>
      <c r="K5340" s="77">
        <f t="shared" si="335"/>
        <v>0</v>
      </c>
    </row>
    <row r="5341" spans="1:11" s="77" customFormat="1">
      <c r="A5341" s="82">
        <v>2016</v>
      </c>
      <c r="B5341" s="82">
        <v>1573</v>
      </c>
      <c r="C5341" s="83" t="s">
        <v>503</v>
      </c>
      <c r="D5341" s="83" t="s">
        <v>504</v>
      </c>
      <c r="E5341" s="84">
        <v>15335</v>
      </c>
      <c r="F5341" s="85">
        <v>26.32</v>
      </c>
      <c r="G5341" s="84" t="s">
        <v>514</v>
      </c>
      <c r="H5341" s="86" t="str">
        <f t="shared" si="332"/>
        <v/>
      </c>
      <c r="I5341" s="77" t="str">
        <f t="shared" si="333"/>
        <v/>
      </c>
      <c r="J5341" s="77" t="str">
        <f t="shared" si="334"/>
        <v/>
      </c>
      <c r="K5341" s="77">
        <f t="shared" si="335"/>
        <v>0</v>
      </c>
    </row>
    <row r="5342" spans="1:11" s="77" customFormat="1">
      <c r="A5342" s="82">
        <v>2016</v>
      </c>
      <c r="B5342" s="82">
        <v>1573</v>
      </c>
      <c r="C5342" s="83" t="s">
        <v>503</v>
      </c>
      <c r="D5342" s="83" t="s">
        <v>504</v>
      </c>
      <c r="E5342" s="84">
        <v>15098</v>
      </c>
      <c r="F5342" s="85">
        <v>26.45</v>
      </c>
      <c r="G5342" s="84" t="s">
        <v>514</v>
      </c>
      <c r="H5342" s="86" t="str">
        <f t="shared" si="332"/>
        <v/>
      </c>
      <c r="I5342" s="77" t="str">
        <f t="shared" si="333"/>
        <v/>
      </c>
      <c r="J5342" s="77" t="str">
        <f t="shared" si="334"/>
        <v/>
      </c>
      <c r="K5342" s="77">
        <f t="shared" si="335"/>
        <v>0</v>
      </c>
    </row>
    <row r="5343" spans="1:11" s="77" customFormat="1">
      <c r="A5343" s="82">
        <v>2016</v>
      </c>
      <c r="B5343" s="82">
        <v>1573</v>
      </c>
      <c r="C5343" s="83" t="s">
        <v>503</v>
      </c>
      <c r="D5343" s="83" t="s">
        <v>504</v>
      </c>
      <c r="E5343" s="84">
        <v>9316</v>
      </c>
      <c r="F5343" s="85">
        <v>25.98</v>
      </c>
      <c r="G5343" s="84" t="s">
        <v>514</v>
      </c>
      <c r="H5343" s="86" t="str">
        <f t="shared" si="332"/>
        <v/>
      </c>
      <c r="I5343" s="77" t="str">
        <f t="shared" si="333"/>
        <v/>
      </c>
      <c r="J5343" s="77" t="str">
        <f t="shared" si="334"/>
        <v/>
      </c>
      <c r="K5343" s="77">
        <f t="shared" si="335"/>
        <v>0</v>
      </c>
    </row>
    <row r="5344" spans="1:11" s="77" customFormat="1">
      <c r="A5344" s="82">
        <v>2016</v>
      </c>
      <c r="B5344" s="82">
        <v>1573</v>
      </c>
      <c r="C5344" s="83" t="s">
        <v>503</v>
      </c>
      <c r="D5344" s="83" t="s">
        <v>504</v>
      </c>
      <c r="E5344" s="84">
        <v>106820</v>
      </c>
      <c r="F5344" s="85">
        <v>25.96</v>
      </c>
      <c r="G5344" s="84" t="s">
        <v>514</v>
      </c>
      <c r="H5344" s="86" t="str">
        <f t="shared" si="332"/>
        <v/>
      </c>
      <c r="I5344" s="77" t="str">
        <f t="shared" si="333"/>
        <v/>
      </c>
      <c r="J5344" s="77" t="str">
        <f t="shared" si="334"/>
        <v/>
      </c>
      <c r="K5344" s="77">
        <f t="shared" si="335"/>
        <v>0</v>
      </c>
    </row>
    <row r="5345" spans="1:11" s="77" customFormat="1">
      <c r="A5345" s="82">
        <v>2016</v>
      </c>
      <c r="B5345" s="82">
        <v>1619</v>
      </c>
      <c r="C5345" s="83" t="s">
        <v>503</v>
      </c>
      <c r="D5345" s="83" t="s">
        <v>504</v>
      </c>
      <c r="E5345" s="84">
        <v>131811</v>
      </c>
      <c r="F5345" s="85">
        <v>21.24</v>
      </c>
      <c r="G5345" s="84" t="s">
        <v>514</v>
      </c>
      <c r="H5345" s="86" t="str">
        <f t="shared" si="332"/>
        <v/>
      </c>
      <c r="I5345" s="77" t="str">
        <f t="shared" si="333"/>
        <v/>
      </c>
      <c r="J5345" s="77" t="str">
        <f t="shared" si="334"/>
        <v/>
      </c>
      <c r="K5345" s="77">
        <f t="shared" si="335"/>
        <v>0</v>
      </c>
    </row>
    <row r="5346" spans="1:11" s="77" customFormat="1">
      <c r="A5346" s="82">
        <v>2016</v>
      </c>
      <c r="B5346" s="82">
        <v>1702</v>
      </c>
      <c r="C5346" s="83" t="s">
        <v>513</v>
      </c>
      <c r="D5346" s="83" t="s">
        <v>504</v>
      </c>
      <c r="E5346" s="84">
        <v>15930</v>
      </c>
      <c r="F5346" s="85">
        <v>18.186</v>
      </c>
      <c r="G5346" s="84">
        <v>223.3</v>
      </c>
      <c r="H5346" s="86">
        <f t="shared" si="332"/>
        <v>646906.75433999998</v>
      </c>
      <c r="I5346" s="77">
        <f t="shared" si="333"/>
        <v>15930</v>
      </c>
      <c r="J5346" s="77">
        <f t="shared" si="334"/>
        <v>289702.98</v>
      </c>
      <c r="K5346" s="77">
        <f t="shared" si="335"/>
        <v>0</v>
      </c>
    </row>
    <row r="5347" spans="1:11" s="77" customFormat="1">
      <c r="A5347" s="82">
        <v>2016</v>
      </c>
      <c r="B5347" s="82">
        <v>1702</v>
      </c>
      <c r="C5347" s="83" t="s">
        <v>513</v>
      </c>
      <c r="D5347" s="83" t="s">
        <v>504</v>
      </c>
      <c r="E5347" s="84">
        <v>47421</v>
      </c>
      <c r="F5347" s="85">
        <v>17.824999999999999</v>
      </c>
      <c r="G5347" s="84">
        <v>196.4</v>
      </c>
      <c r="H5347" s="86">
        <f t="shared" si="332"/>
        <v>1660128.5943</v>
      </c>
      <c r="I5347" s="77">
        <f t="shared" si="333"/>
        <v>47421</v>
      </c>
      <c r="J5347" s="77">
        <f t="shared" si="334"/>
        <v>845279.32499999995</v>
      </c>
      <c r="K5347" s="77">
        <f t="shared" si="335"/>
        <v>0</v>
      </c>
    </row>
    <row r="5348" spans="1:11" s="77" customFormat="1">
      <c r="A5348" s="82">
        <v>2016</v>
      </c>
      <c r="B5348" s="82">
        <v>1702</v>
      </c>
      <c r="C5348" s="83" t="s">
        <v>513</v>
      </c>
      <c r="D5348" s="83" t="s">
        <v>504</v>
      </c>
      <c r="E5348" s="84">
        <v>15893</v>
      </c>
      <c r="F5348" s="85">
        <v>17.783999999999999</v>
      </c>
      <c r="G5348" s="84">
        <v>215.4</v>
      </c>
      <c r="H5348" s="86">
        <f t="shared" si="332"/>
        <v>608808.95524799987</v>
      </c>
      <c r="I5348" s="77">
        <f t="shared" si="333"/>
        <v>15893</v>
      </c>
      <c r="J5348" s="77">
        <f t="shared" si="334"/>
        <v>282641.11199999996</v>
      </c>
      <c r="K5348" s="77">
        <f t="shared" si="335"/>
        <v>0</v>
      </c>
    </row>
    <row r="5349" spans="1:11" s="77" customFormat="1">
      <c r="A5349" s="82">
        <v>2016</v>
      </c>
      <c r="B5349" s="82">
        <v>1702</v>
      </c>
      <c r="C5349" s="83" t="s">
        <v>513</v>
      </c>
      <c r="D5349" s="83" t="s">
        <v>504</v>
      </c>
      <c r="E5349" s="84">
        <v>15947</v>
      </c>
      <c r="F5349" s="85">
        <v>17.559999999999999</v>
      </c>
      <c r="G5349" s="84">
        <v>209.4</v>
      </c>
      <c r="H5349" s="86">
        <f t="shared" si="332"/>
        <v>586381.39607999986</v>
      </c>
      <c r="I5349" s="77">
        <f t="shared" si="333"/>
        <v>15947</v>
      </c>
      <c r="J5349" s="77">
        <f t="shared" si="334"/>
        <v>280029.32</v>
      </c>
      <c r="K5349" s="77">
        <f t="shared" si="335"/>
        <v>0</v>
      </c>
    </row>
    <row r="5350" spans="1:11" s="77" customFormat="1">
      <c r="A5350" s="82">
        <v>2016</v>
      </c>
      <c r="B5350" s="82">
        <v>1702</v>
      </c>
      <c r="C5350" s="83" t="s">
        <v>503</v>
      </c>
      <c r="D5350" s="83" t="s">
        <v>504</v>
      </c>
      <c r="E5350" s="84">
        <v>23788</v>
      </c>
      <c r="F5350" s="85">
        <v>25.108000000000001</v>
      </c>
      <c r="G5350" s="84">
        <v>265.2</v>
      </c>
      <c r="H5350" s="86">
        <f t="shared" si="332"/>
        <v>1583957.663808</v>
      </c>
      <c r="I5350" s="77">
        <f t="shared" si="333"/>
        <v>23788</v>
      </c>
      <c r="J5350" s="77">
        <f t="shared" si="334"/>
        <v>597269.10400000005</v>
      </c>
      <c r="K5350" s="77">
        <f t="shared" si="335"/>
        <v>0</v>
      </c>
    </row>
    <row r="5351" spans="1:11" s="77" customFormat="1">
      <c r="A5351" s="82">
        <v>2016</v>
      </c>
      <c r="B5351" s="82">
        <v>1702</v>
      </c>
      <c r="C5351" s="83" t="s">
        <v>513</v>
      </c>
      <c r="D5351" s="83" t="s">
        <v>504</v>
      </c>
      <c r="E5351" s="84">
        <v>30582</v>
      </c>
      <c r="F5351" s="85">
        <v>18.366</v>
      </c>
      <c r="G5351" s="84">
        <v>206.4</v>
      </c>
      <c r="H5351" s="86">
        <f t="shared" si="332"/>
        <v>1159284.8407679999</v>
      </c>
      <c r="I5351" s="77">
        <f t="shared" si="333"/>
        <v>30582</v>
      </c>
      <c r="J5351" s="77">
        <f t="shared" si="334"/>
        <v>561669.01199999999</v>
      </c>
      <c r="K5351" s="77">
        <f t="shared" si="335"/>
        <v>0</v>
      </c>
    </row>
    <row r="5352" spans="1:11" s="77" customFormat="1">
      <c r="A5352" s="82">
        <v>2016</v>
      </c>
      <c r="B5352" s="82">
        <v>1710</v>
      </c>
      <c r="C5352" s="83" t="s">
        <v>513</v>
      </c>
      <c r="D5352" s="83" t="s">
        <v>504</v>
      </c>
      <c r="E5352" s="84">
        <v>79793</v>
      </c>
      <c r="F5352" s="85">
        <v>17.675999999999998</v>
      </c>
      <c r="G5352" s="84">
        <v>245.1</v>
      </c>
      <c r="H5352" s="86">
        <f t="shared" si="332"/>
        <v>3456942.037668</v>
      </c>
      <c r="I5352" s="77">
        <f t="shared" si="333"/>
        <v>79793</v>
      </c>
      <c r="J5352" s="77">
        <f t="shared" si="334"/>
        <v>1410421.068</v>
      </c>
      <c r="K5352" s="77">
        <f t="shared" si="335"/>
        <v>0</v>
      </c>
    </row>
    <row r="5353" spans="1:11" s="77" customFormat="1">
      <c r="A5353" s="82">
        <v>2016</v>
      </c>
      <c r="B5353" s="82">
        <v>1710</v>
      </c>
      <c r="C5353" s="83" t="s">
        <v>513</v>
      </c>
      <c r="D5353" s="83" t="s">
        <v>504</v>
      </c>
      <c r="E5353" s="84">
        <v>79352</v>
      </c>
      <c r="F5353" s="85">
        <v>17.466999999999999</v>
      </c>
      <c r="G5353" s="84">
        <v>242.4</v>
      </c>
      <c r="H5353" s="86">
        <f t="shared" si="332"/>
        <v>3359764.3148159999</v>
      </c>
      <c r="I5353" s="77">
        <f t="shared" si="333"/>
        <v>79352</v>
      </c>
      <c r="J5353" s="77">
        <f t="shared" si="334"/>
        <v>1386041.3839999998</v>
      </c>
      <c r="K5353" s="77">
        <f t="shared" si="335"/>
        <v>0</v>
      </c>
    </row>
    <row r="5354" spans="1:11" s="77" customFormat="1">
      <c r="A5354" s="82">
        <v>2016</v>
      </c>
      <c r="B5354" s="82">
        <v>1710</v>
      </c>
      <c r="C5354" s="83" t="s">
        <v>513</v>
      </c>
      <c r="D5354" s="83" t="s">
        <v>504</v>
      </c>
      <c r="E5354" s="84">
        <v>31794</v>
      </c>
      <c r="F5354" s="85">
        <v>18.068999999999999</v>
      </c>
      <c r="G5354" s="84">
        <v>245.7</v>
      </c>
      <c r="H5354" s="86">
        <f t="shared" si="332"/>
        <v>1411511.5762019998</v>
      </c>
      <c r="I5354" s="77">
        <f t="shared" si="333"/>
        <v>31794</v>
      </c>
      <c r="J5354" s="77">
        <f t="shared" si="334"/>
        <v>574485.78599999996</v>
      </c>
      <c r="K5354" s="77">
        <f t="shared" si="335"/>
        <v>0</v>
      </c>
    </row>
    <row r="5355" spans="1:11" s="77" customFormat="1">
      <c r="A5355" s="82">
        <v>2016</v>
      </c>
      <c r="B5355" s="82">
        <v>1710</v>
      </c>
      <c r="C5355" s="83" t="s">
        <v>513</v>
      </c>
      <c r="D5355" s="83" t="s">
        <v>504</v>
      </c>
      <c r="E5355" s="84">
        <v>15897</v>
      </c>
      <c r="F5355" s="85">
        <v>17.917999999999999</v>
      </c>
      <c r="G5355" s="84">
        <v>258.5</v>
      </c>
      <c r="H5355" s="86">
        <f t="shared" si="332"/>
        <v>736317.72291000001</v>
      </c>
      <c r="I5355" s="77">
        <f t="shared" si="333"/>
        <v>15897</v>
      </c>
      <c r="J5355" s="77">
        <f t="shared" si="334"/>
        <v>284842.446</v>
      </c>
      <c r="K5355" s="77">
        <f t="shared" si="335"/>
        <v>0</v>
      </c>
    </row>
    <row r="5356" spans="1:11" s="77" customFormat="1">
      <c r="A5356" s="82">
        <v>2016</v>
      </c>
      <c r="B5356" s="82">
        <v>1710</v>
      </c>
      <c r="C5356" s="83" t="s">
        <v>513</v>
      </c>
      <c r="D5356" s="83" t="s">
        <v>504</v>
      </c>
      <c r="E5356" s="84">
        <v>15882</v>
      </c>
      <c r="F5356" s="85">
        <v>17.891999999999999</v>
      </c>
      <c r="G5356" s="84">
        <v>258.8</v>
      </c>
      <c r="H5356" s="86">
        <f t="shared" si="332"/>
        <v>735408.00547199999</v>
      </c>
      <c r="I5356" s="77">
        <f t="shared" si="333"/>
        <v>15882</v>
      </c>
      <c r="J5356" s="77">
        <f t="shared" si="334"/>
        <v>284160.74400000001</v>
      </c>
      <c r="K5356" s="77">
        <f t="shared" si="335"/>
        <v>0</v>
      </c>
    </row>
    <row r="5357" spans="1:11" s="77" customFormat="1">
      <c r="A5357" s="82">
        <v>2016</v>
      </c>
      <c r="B5357" s="82">
        <v>1710</v>
      </c>
      <c r="C5357" s="83" t="s">
        <v>513</v>
      </c>
      <c r="D5357" s="83" t="s">
        <v>504</v>
      </c>
      <c r="E5357" s="84">
        <v>15860</v>
      </c>
      <c r="F5357" s="85">
        <v>17.8</v>
      </c>
      <c r="G5357" s="84">
        <v>232</v>
      </c>
      <c r="H5357" s="86">
        <f t="shared" si="332"/>
        <v>654954.55999999994</v>
      </c>
      <c r="I5357" s="77">
        <f t="shared" si="333"/>
        <v>15860</v>
      </c>
      <c r="J5357" s="77">
        <f t="shared" si="334"/>
        <v>282308</v>
      </c>
      <c r="K5357" s="77">
        <f t="shared" si="335"/>
        <v>0</v>
      </c>
    </row>
    <row r="5358" spans="1:11" s="77" customFormat="1">
      <c r="A5358" s="82">
        <v>2016</v>
      </c>
      <c r="B5358" s="82">
        <v>1710</v>
      </c>
      <c r="C5358" s="83" t="s">
        <v>513</v>
      </c>
      <c r="D5358" s="83" t="s">
        <v>504</v>
      </c>
      <c r="E5358" s="84">
        <v>15857</v>
      </c>
      <c r="F5358" s="85">
        <v>17.634</v>
      </c>
      <c r="G5358" s="84">
        <v>260.7</v>
      </c>
      <c r="H5358" s="86">
        <f t="shared" si="332"/>
        <v>728975.43516599992</v>
      </c>
      <c r="I5358" s="77">
        <f t="shared" si="333"/>
        <v>15857</v>
      </c>
      <c r="J5358" s="77">
        <f t="shared" si="334"/>
        <v>279622.33799999999</v>
      </c>
      <c r="K5358" s="77">
        <f t="shared" si="335"/>
        <v>0</v>
      </c>
    </row>
    <row r="5359" spans="1:11" s="77" customFormat="1">
      <c r="A5359" s="82">
        <v>2016</v>
      </c>
      <c r="B5359" s="82">
        <v>1733</v>
      </c>
      <c r="C5359" s="83" t="s">
        <v>503</v>
      </c>
      <c r="D5359" s="83" t="s">
        <v>504</v>
      </c>
      <c r="E5359" s="84">
        <v>22540</v>
      </c>
      <c r="F5359" s="85">
        <v>26.253</v>
      </c>
      <c r="G5359" s="84">
        <v>323.7</v>
      </c>
      <c r="H5359" s="86">
        <f t="shared" si="332"/>
        <v>1915470.8609400003</v>
      </c>
      <c r="I5359" s="77">
        <f t="shared" si="333"/>
        <v>22540</v>
      </c>
      <c r="J5359" s="77">
        <f t="shared" si="334"/>
        <v>591742.62</v>
      </c>
      <c r="K5359" s="77">
        <f t="shared" si="335"/>
        <v>0</v>
      </c>
    </row>
    <row r="5360" spans="1:11" s="77" customFormat="1">
      <c r="A5360" s="82">
        <v>2016</v>
      </c>
      <c r="B5360" s="82">
        <v>1733</v>
      </c>
      <c r="C5360" s="83" t="s">
        <v>513</v>
      </c>
      <c r="D5360" s="83" t="s">
        <v>504</v>
      </c>
      <c r="E5360" s="84">
        <v>44599</v>
      </c>
      <c r="F5360" s="85">
        <v>17.687000000000001</v>
      </c>
      <c r="G5360" s="84">
        <v>239.1</v>
      </c>
      <c r="H5360" s="86">
        <f t="shared" si="332"/>
        <v>1886074.628583</v>
      </c>
      <c r="I5360" s="77">
        <f t="shared" si="333"/>
        <v>44599</v>
      </c>
      <c r="J5360" s="77">
        <f t="shared" si="334"/>
        <v>788822.51300000004</v>
      </c>
      <c r="K5360" s="77">
        <f t="shared" si="335"/>
        <v>0</v>
      </c>
    </row>
    <row r="5361" spans="1:11" s="77" customFormat="1">
      <c r="A5361" s="82">
        <v>2016</v>
      </c>
      <c r="B5361" s="82">
        <v>1733</v>
      </c>
      <c r="C5361" s="83" t="s">
        <v>503</v>
      </c>
      <c r="D5361" s="83" t="s">
        <v>504</v>
      </c>
      <c r="E5361" s="84">
        <v>15599</v>
      </c>
      <c r="F5361" s="85">
        <v>25.893999999999998</v>
      </c>
      <c r="G5361" s="84">
        <v>205</v>
      </c>
      <c r="H5361" s="86">
        <f t="shared" si="332"/>
        <v>828037.03729999997</v>
      </c>
      <c r="I5361" s="77">
        <f t="shared" si="333"/>
        <v>15599</v>
      </c>
      <c r="J5361" s="77">
        <f t="shared" si="334"/>
        <v>403920.50599999999</v>
      </c>
      <c r="K5361" s="77">
        <f t="shared" si="335"/>
        <v>0</v>
      </c>
    </row>
    <row r="5362" spans="1:11" s="77" customFormat="1">
      <c r="A5362" s="82">
        <v>2016</v>
      </c>
      <c r="B5362" s="82">
        <v>1733</v>
      </c>
      <c r="C5362" s="83" t="s">
        <v>513</v>
      </c>
      <c r="D5362" s="83" t="s">
        <v>504</v>
      </c>
      <c r="E5362" s="84">
        <v>47334</v>
      </c>
      <c r="F5362" s="85">
        <v>17.8</v>
      </c>
      <c r="G5362" s="84">
        <v>203.1</v>
      </c>
      <c r="H5362" s="86">
        <f t="shared" si="332"/>
        <v>1711209.3012000001</v>
      </c>
      <c r="I5362" s="77">
        <f t="shared" si="333"/>
        <v>47334</v>
      </c>
      <c r="J5362" s="77">
        <f t="shared" si="334"/>
        <v>842545.20000000007</v>
      </c>
      <c r="K5362" s="77">
        <f t="shared" si="335"/>
        <v>0</v>
      </c>
    </row>
    <row r="5363" spans="1:11" s="77" customFormat="1">
      <c r="A5363" s="82">
        <v>2016</v>
      </c>
      <c r="B5363" s="82">
        <v>1733</v>
      </c>
      <c r="C5363" s="83" t="s">
        <v>513</v>
      </c>
      <c r="D5363" s="83" t="s">
        <v>504</v>
      </c>
      <c r="E5363" s="84">
        <v>47442</v>
      </c>
      <c r="F5363" s="85">
        <v>17.789000000000001</v>
      </c>
      <c r="G5363" s="84">
        <v>224.2</v>
      </c>
      <c r="H5363" s="86">
        <f t="shared" si="332"/>
        <v>1892126.3445960002</v>
      </c>
      <c r="I5363" s="77">
        <f t="shared" si="333"/>
        <v>47442</v>
      </c>
      <c r="J5363" s="77">
        <f t="shared" si="334"/>
        <v>843945.73800000001</v>
      </c>
      <c r="K5363" s="77">
        <f t="shared" si="335"/>
        <v>0</v>
      </c>
    </row>
    <row r="5364" spans="1:11" s="77" customFormat="1">
      <c r="A5364" s="82">
        <v>2016</v>
      </c>
      <c r="B5364" s="82">
        <v>1733</v>
      </c>
      <c r="C5364" s="83" t="s">
        <v>513</v>
      </c>
      <c r="D5364" s="83" t="s">
        <v>504</v>
      </c>
      <c r="E5364" s="84">
        <v>74430</v>
      </c>
      <c r="F5364" s="85">
        <v>17.645</v>
      </c>
      <c r="G5364" s="84">
        <v>238.6</v>
      </c>
      <c r="H5364" s="86">
        <f t="shared" si="332"/>
        <v>3133575.1971000005</v>
      </c>
      <c r="I5364" s="77">
        <f t="shared" si="333"/>
        <v>74430</v>
      </c>
      <c r="J5364" s="77">
        <f t="shared" si="334"/>
        <v>1313317.3499999999</v>
      </c>
      <c r="K5364" s="77">
        <f t="shared" si="335"/>
        <v>0</v>
      </c>
    </row>
    <row r="5365" spans="1:11" s="77" customFormat="1">
      <c r="A5365" s="82">
        <v>2016</v>
      </c>
      <c r="B5365" s="82">
        <v>1733</v>
      </c>
      <c r="C5365" s="83" t="s">
        <v>513</v>
      </c>
      <c r="D5365" s="83" t="s">
        <v>504</v>
      </c>
      <c r="E5365" s="84">
        <v>88369</v>
      </c>
      <c r="F5365" s="85">
        <v>17.702999999999999</v>
      </c>
      <c r="G5365" s="84">
        <v>237.3</v>
      </c>
      <c r="H5365" s="86">
        <f t="shared" si="332"/>
        <v>3712312.6738110003</v>
      </c>
      <c r="I5365" s="77">
        <f t="shared" si="333"/>
        <v>88369</v>
      </c>
      <c r="J5365" s="77">
        <f t="shared" si="334"/>
        <v>1564396.4069999999</v>
      </c>
      <c r="K5365" s="77">
        <f t="shared" si="335"/>
        <v>0</v>
      </c>
    </row>
    <row r="5366" spans="1:11" s="77" customFormat="1">
      <c r="A5366" s="82">
        <v>2016</v>
      </c>
      <c r="B5366" s="82">
        <v>1733</v>
      </c>
      <c r="C5366" s="83" t="s">
        <v>513</v>
      </c>
      <c r="D5366" s="83" t="s">
        <v>504</v>
      </c>
      <c r="E5366" s="84">
        <v>31617</v>
      </c>
      <c r="F5366" s="85">
        <v>17.638999999999999</v>
      </c>
      <c r="G5366" s="84">
        <v>226.1</v>
      </c>
      <c r="H5366" s="86">
        <f t="shared" si="332"/>
        <v>1260942.206643</v>
      </c>
      <c r="I5366" s="77">
        <f t="shared" si="333"/>
        <v>31617</v>
      </c>
      <c r="J5366" s="77">
        <f t="shared" si="334"/>
        <v>557692.26300000004</v>
      </c>
      <c r="K5366" s="77">
        <f t="shared" si="335"/>
        <v>0</v>
      </c>
    </row>
    <row r="5367" spans="1:11" s="77" customFormat="1">
      <c r="A5367" s="82">
        <v>2016</v>
      </c>
      <c r="B5367" s="82">
        <v>1733</v>
      </c>
      <c r="C5367" s="83" t="s">
        <v>513</v>
      </c>
      <c r="D5367" s="83" t="s">
        <v>504</v>
      </c>
      <c r="E5367" s="84">
        <v>15645</v>
      </c>
      <c r="F5367" s="85">
        <v>18.100000000000001</v>
      </c>
      <c r="G5367" s="84">
        <v>201.9</v>
      </c>
      <c r="H5367" s="86">
        <f t="shared" si="332"/>
        <v>571729.31550000014</v>
      </c>
      <c r="I5367" s="77">
        <f t="shared" si="333"/>
        <v>15645</v>
      </c>
      <c r="J5367" s="77">
        <f t="shared" si="334"/>
        <v>283174.5</v>
      </c>
      <c r="K5367" s="77">
        <f t="shared" si="335"/>
        <v>0</v>
      </c>
    </row>
    <row r="5368" spans="1:11" s="77" customFormat="1">
      <c r="A5368" s="82">
        <v>2016</v>
      </c>
      <c r="B5368" s="82">
        <v>1733</v>
      </c>
      <c r="C5368" s="83" t="s">
        <v>513</v>
      </c>
      <c r="D5368" s="83" t="s">
        <v>504</v>
      </c>
      <c r="E5368" s="84">
        <v>31539</v>
      </c>
      <c r="F5368" s="85">
        <v>17.899999999999999</v>
      </c>
      <c r="G5368" s="84">
        <v>204.1</v>
      </c>
      <c r="H5368" s="86">
        <f t="shared" si="332"/>
        <v>1152242.6720999999</v>
      </c>
      <c r="I5368" s="77">
        <f t="shared" si="333"/>
        <v>31539</v>
      </c>
      <c r="J5368" s="77">
        <f t="shared" si="334"/>
        <v>564548.1</v>
      </c>
      <c r="K5368" s="77">
        <f t="shared" si="335"/>
        <v>0</v>
      </c>
    </row>
    <row r="5369" spans="1:11" s="77" customFormat="1">
      <c r="A5369" s="82">
        <v>2016</v>
      </c>
      <c r="B5369" s="82">
        <v>1733</v>
      </c>
      <c r="C5369" s="83" t="s">
        <v>503</v>
      </c>
      <c r="D5369" s="83" t="s">
        <v>504</v>
      </c>
      <c r="E5369" s="84">
        <v>83818</v>
      </c>
      <c r="F5369" s="85">
        <v>25.952999999999999</v>
      </c>
      <c r="G5369" s="84">
        <v>264.8</v>
      </c>
      <c r="H5369" s="86">
        <f t="shared" si="332"/>
        <v>5760270.0109919999</v>
      </c>
      <c r="I5369" s="77">
        <f t="shared" si="333"/>
        <v>83818</v>
      </c>
      <c r="J5369" s="77">
        <f t="shared" si="334"/>
        <v>2175328.554</v>
      </c>
      <c r="K5369" s="77">
        <f t="shared" si="335"/>
        <v>0</v>
      </c>
    </row>
    <row r="5370" spans="1:11" s="77" customFormat="1">
      <c r="A5370" s="82">
        <v>2016</v>
      </c>
      <c r="B5370" s="82">
        <v>1733</v>
      </c>
      <c r="C5370" s="83" t="s">
        <v>513</v>
      </c>
      <c r="D5370" s="83" t="s">
        <v>504</v>
      </c>
      <c r="E5370" s="84">
        <v>62265</v>
      </c>
      <c r="F5370" s="85">
        <v>17.873000000000001</v>
      </c>
      <c r="G5370" s="84">
        <v>227.7</v>
      </c>
      <c r="H5370" s="86">
        <f t="shared" si="332"/>
        <v>2533987.5595649998</v>
      </c>
      <c r="I5370" s="77">
        <f t="shared" si="333"/>
        <v>62265</v>
      </c>
      <c r="J5370" s="77">
        <f t="shared" si="334"/>
        <v>1112862.345</v>
      </c>
      <c r="K5370" s="77">
        <f t="shared" si="335"/>
        <v>0</v>
      </c>
    </row>
    <row r="5371" spans="1:11" s="77" customFormat="1">
      <c r="A5371" s="82">
        <v>2016</v>
      </c>
      <c r="B5371" s="82">
        <v>1733</v>
      </c>
      <c r="C5371" s="83" t="s">
        <v>513</v>
      </c>
      <c r="D5371" s="83" t="s">
        <v>504</v>
      </c>
      <c r="E5371" s="84">
        <v>95567</v>
      </c>
      <c r="F5371" s="85">
        <v>18.006</v>
      </c>
      <c r="G5371" s="84">
        <v>230.3</v>
      </c>
      <c r="H5371" s="86">
        <f t="shared" si="332"/>
        <v>3962954.9628059999</v>
      </c>
      <c r="I5371" s="77">
        <f t="shared" si="333"/>
        <v>95567</v>
      </c>
      <c r="J5371" s="77">
        <f t="shared" si="334"/>
        <v>1720779.402</v>
      </c>
      <c r="K5371" s="77">
        <f t="shared" si="335"/>
        <v>0</v>
      </c>
    </row>
    <row r="5372" spans="1:11" s="77" customFormat="1">
      <c r="A5372" s="82">
        <v>2016</v>
      </c>
      <c r="B5372" s="82">
        <v>1740</v>
      </c>
      <c r="C5372" s="83" t="s">
        <v>513</v>
      </c>
      <c r="D5372" s="83" t="s">
        <v>504</v>
      </c>
      <c r="E5372" s="84">
        <v>30863</v>
      </c>
      <c r="F5372" s="85">
        <v>17.5</v>
      </c>
      <c r="G5372" s="84">
        <v>233.7</v>
      </c>
      <c r="H5372" s="86">
        <f t="shared" si="332"/>
        <v>1262219.5424999997</v>
      </c>
      <c r="I5372" s="77">
        <f t="shared" si="333"/>
        <v>30863</v>
      </c>
      <c r="J5372" s="77">
        <f t="shared" si="334"/>
        <v>540102.5</v>
      </c>
      <c r="K5372" s="77">
        <f t="shared" si="335"/>
        <v>0</v>
      </c>
    </row>
    <row r="5373" spans="1:11" s="77" customFormat="1">
      <c r="A5373" s="82">
        <v>2016</v>
      </c>
      <c r="B5373" s="82">
        <v>1740</v>
      </c>
      <c r="C5373" s="83" t="s">
        <v>513</v>
      </c>
      <c r="D5373" s="83" t="s">
        <v>504</v>
      </c>
      <c r="E5373" s="84">
        <v>14872</v>
      </c>
      <c r="F5373" s="85">
        <v>18.100000000000001</v>
      </c>
      <c r="G5373" s="84">
        <v>230.3</v>
      </c>
      <c r="H5373" s="86">
        <f t="shared" si="332"/>
        <v>619928.90960000001</v>
      </c>
      <c r="I5373" s="77">
        <f t="shared" si="333"/>
        <v>14872</v>
      </c>
      <c r="J5373" s="77">
        <f t="shared" si="334"/>
        <v>269183.2</v>
      </c>
      <c r="K5373" s="77">
        <f t="shared" si="335"/>
        <v>0</v>
      </c>
    </row>
    <row r="5374" spans="1:11" s="77" customFormat="1">
      <c r="A5374" s="82">
        <v>2016</v>
      </c>
      <c r="B5374" s="82">
        <v>1740</v>
      </c>
      <c r="C5374" s="83" t="s">
        <v>513</v>
      </c>
      <c r="D5374" s="83" t="s">
        <v>504</v>
      </c>
      <c r="E5374" s="84">
        <v>15533</v>
      </c>
      <c r="F5374" s="85">
        <v>17.7</v>
      </c>
      <c r="G5374" s="84">
        <v>229.3</v>
      </c>
      <c r="H5374" s="86">
        <f t="shared" si="332"/>
        <v>630423.89130000002</v>
      </c>
      <c r="I5374" s="77">
        <f t="shared" si="333"/>
        <v>15533</v>
      </c>
      <c r="J5374" s="77">
        <f t="shared" si="334"/>
        <v>274934.09999999998</v>
      </c>
      <c r="K5374" s="77">
        <f t="shared" si="335"/>
        <v>0</v>
      </c>
    </row>
    <row r="5375" spans="1:11" s="77" customFormat="1">
      <c r="A5375" s="82">
        <v>2016</v>
      </c>
      <c r="B5375" s="82">
        <v>1740</v>
      </c>
      <c r="C5375" s="83" t="s">
        <v>513</v>
      </c>
      <c r="D5375" s="83" t="s">
        <v>504</v>
      </c>
      <c r="E5375" s="84">
        <v>15601</v>
      </c>
      <c r="F5375" s="85">
        <v>17.7</v>
      </c>
      <c r="G5375" s="84">
        <v>209.7</v>
      </c>
      <c r="H5375" s="86">
        <f t="shared" si="332"/>
        <v>579060.75690000004</v>
      </c>
      <c r="I5375" s="77">
        <f t="shared" si="333"/>
        <v>15601</v>
      </c>
      <c r="J5375" s="77">
        <f t="shared" si="334"/>
        <v>276137.7</v>
      </c>
      <c r="K5375" s="77">
        <f t="shared" si="335"/>
        <v>0</v>
      </c>
    </row>
    <row r="5376" spans="1:11" s="77" customFormat="1">
      <c r="A5376" s="82">
        <v>2016</v>
      </c>
      <c r="B5376" s="82">
        <v>1743</v>
      </c>
      <c r="C5376" s="83" t="s">
        <v>503</v>
      </c>
      <c r="D5376" s="83" t="s">
        <v>504</v>
      </c>
      <c r="E5376" s="84">
        <v>31248</v>
      </c>
      <c r="F5376" s="85">
        <v>25.9</v>
      </c>
      <c r="G5376" s="84">
        <v>269.3</v>
      </c>
      <c r="H5376" s="86">
        <f t="shared" si="332"/>
        <v>2179507.3775999998</v>
      </c>
      <c r="I5376" s="77">
        <f t="shared" si="333"/>
        <v>31248</v>
      </c>
      <c r="J5376" s="77">
        <f t="shared" si="334"/>
        <v>809323.2</v>
      </c>
      <c r="K5376" s="77">
        <f t="shared" si="335"/>
        <v>0</v>
      </c>
    </row>
    <row r="5377" spans="1:11" s="77" customFormat="1">
      <c r="A5377" s="82">
        <v>2016</v>
      </c>
      <c r="B5377" s="82">
        <v>1745</v>
      </c>
      <c r="C5377" s="83" t="s">
        <v>513</v>
      </c>
      <c r="D5377" s="83" t="s">
        <v>504</v>
      </c>
      <c r="E5377" s="84">
        <v>46944</v>
      </c>
      <c r="F5377" s="85">
        <v>18.100000000000001</v>
      </c>
      <c r="G5377" s="84">
        <v>227.4</v>
      </c>
      <c r="H5377" s="86">
        <f t="shared" si="332"/>
        <v>1932186.8736000003</v>
      </c>
      <c r="I5377" s="77">
        <f t="shared" si="333"/>
        <v>46944</v>
      </c>
      <c r="J5377" s="77">
        <f t="shared" si="334"/>
        <v>849686.4</v>
      </c>
      <c r="K5377" s="77">
        <f t="shared" si="335"/>
        <v>0</v>
      </c>
    </row>
    <row r="5378" spans="1:11" s="77" customFormat="1">
      <c r="A5378" s="82">
        <v>2016</v>
      </c>
      <c r="B5378" s="82">
        <v>1745</v>
      </c>
      <c r="C5378" s="83" t="s">
        <v>513</v>
      </c>
      <c r="D5378" s="83" t="s">
        <v>504</v>
      </c>
      <c r="E5378" s="84">
        <v>15833</v>
      </c>
      <c r="F5378" s="85">
        <v>17.600000000000001</v>
      </c>
      <c r="G5378" s="84">
        <v>229.9</v>
      </c>
      <c r="H5378" s="86">
        <f t="shared" si="332"/>
        <v>640641.17920000001</v>
      </c>
      <c r="I5378" s="77">
        <f t="shared" si="333"/>
        <v>15833</v>
      </c>
      <c r="J5378" s="77">
        <f t="shared" si="334"/>
        <v>278660.80000000005</v>
      </c>
      <c r="K5378" s="77">
        <f t="shared" si="335"/>
        <v>0</v>
      </c>
    </row>
    <row r="5379" spans="1:11" s="77" customFormat="1">
      <c r="A5379" s="82">
        <v>2016</v>
      </c>
      <c r="B5379" s="82">
        <v>1745</v>
      </c>
      <c r="C5379" s="83" t="s">
        <v>513</v>
      </c>
      <c r="D5379" s="83" t="s">
        <v>504</v>
      </c>
      <c r="E5379" s="84">
        <v>15794</v>
      </c>
      <c r="F5379" s="85">
        <v>17.399999999999999</v>
      </c>
      <c r="G5379" s="84">
        <v>232.5</v>
      </c>
      <c r="H5379" s="86">
        <f t="shared" si="332"/>
        <v>638946.27</v>
      </c>
      <c r="I5379" s="77">
        <f t="shared" si="333"/>
        <v>15794</v>
      </c>
      <c r="J5379" s="77">
        <f t="shared" si="334"/>
        <v>274815.59999999998</v>
      </c>
      <c r="K5379" s="77">
        <f t="shared" si="335"/>
        <v>0</v>
      </c>
    </row>
    <row r="5380" spans="1:11" s="77" customFormat="1">
      <c r="A5380" s="82">
        <v>2016</v>
      </c>
      <c r="B5380" s="82">
        <v>1745</v>
      </c>
      <c r="C5380" s="83" t="s">
        <v>513</v>
      </c>
      <c r="D5380" s="83" t="s">
        <v>504</v>
      </c>
      <c r="E5380" s="84">
        <v>30658</v>
      </c>
      <c r="F5380" s="85">
        <v>18.094000000000001</v>
      </c>
      <c r="G5380" s="84">
        <v>260.3</v>
      </c>
      <c r="H5380" s="86">
        <f t="shared" si="332"/>
        <v>1443951.3927560002</v>
      </c>
      <c r="I5380" s="77">
        <f t="shared" si="333"/>
        <v>30658</v>
      </c>
      <c r="J5380" s="77">
        <f t="shared" si="334"/>
        <v>554725.85200000007</v>
      </c>
      <c r="K5380" s="77">
        <f t="shared" si="335"/>
        <v>0</v>
      </c>
    </row>
    <row r="5381" spans="1:11" s="77" customFormat="1">
      <c r="A5381" s="82">
        <v>2016</v>
      </c>
      <c r="B5381" s="82">
        <v>1769</v>
      </c>
      <c r="C5381" s="83" t="s">
        <v>513</v>
      </c>
      <c r="D5381" s="83" t="s">
        <v>504</v>
      </c>
      <c r="E5381" s="84">
        <v>73409</v>
      </c>
      <c r="F5381" s="85">
        <v>17.73</v>
      </c>
      <c r="G5381" s="84">
        <v>223.4</v>
      </c>
      <c r="H5381" s="86">
        <f t="shared" si="332"/>
        <v>2907643.8673800002</v>
      </c>
      <c r="I5381" s="77">
        <f t="shared" si="333"/>
        <v>73409</v>
      </c>
      <c r="J5381" s="77">
        <f t="shared" si="334"/>
        <v>1301541.57</v>
      </c>
      <c r="K5381" s="77">
        <f t="shared" si="335"/>
        <v>0</v>
      </c>
    </row>
    <row r="5382" spans="1:11" s="77" customFormat="1">
      <c r="A5382" s="82">
        <v>2016</v>
      </c>
      <c r="B5382" s="82">
        <v>1769</v>
      </c>
      <c r="C5382" s="83" t="s">
        <v>513</v>
      </c>
      <c r="D5382" s="83" t="s">
        <v>504</v>
      </c>
      <c r="E5382" s="84">
        <v>60062</v>
      </c>
      <c r="F5382" s="85">
        <v>18.84</v>
      </c>
      <c r="G5382" s="84">
        <v>220.7</v>
      </c>
      <c r="H5382" s="86">
        <f t="shared" si="332"/>
        <v>2497370.7525599999</v>
      </c>
      <c r="I5382" s="77">
        <f t="shared" si="333"/>
        <v>60062</v>
      </c>
      <c r="J5382" s="77">
        <f t="shared" si="334"/>
        <v>1131568.08</v>
      </c>
      <c r="K5382" s="77">
        <f t="shared" si="335"/>
        <v>0</v>
      </c>
    </row>
    <row r="5383" spans="1:11" s="77" customFormat="1">
      <c r="A5383" s="82">
        <v>2016</v>
      </c>
      <c r="B5383" s="82">
        <v>1831</v>
      </c>
      <c r="C5383" s="83" t="s">
        <v>513</v>
      </c>
      <c r="D5383" s="83" t="s">
        <v>504</v>
      </c>
      <c r="E5383" s="84">
        <v>63106</v>
      </c>
      <c r="F5383" s="85">
        <v>18.07</v>
      </c>
      <c r="G5383" s="84">
        <v>240</v>
      </c>
      <c r="H5383" s="86">
        <f t="shared" ref="H5383:H5446" si="336">IF(I5383="","",G5383/100*F5383*E5383)</f>
        <v>2736781.0079999999</v>
      </c>
      <c r="I5383" s="77">
        <f t="shared" ref="I5383:I5446" si="337">IF(OR(G5383=".",F5383=".",E5383="."),"",E5383)</f>
        <v>63106</v>
      </c>
      <c r="J5383" s="77">
        <f t="shared" ref="J5383:J5446" si="338">IF(I5383="","",F5383*I5383)</f>
        <v>1140325.42</v>
      </c>
      <c r="K5383" s="77">
        <f t="shared" ref="K5383:K5446" si="339">IF(C5383="LIG",1,0)</f>
        <v>0</v>
      </c>
    </row>
    <row r="5384" spans="1:11" s="77" customFormat="1">
      <c r="A5384" s="82">
        <v>2016</v>
      </c>
      <c r="B5384" s="82">
        <v>1893</v>
      </c>
      <c r="C5384" s="83" t="s">
        <v>513</v>
      </c>
      <c r="D5384" s="83" t="s">
        <v>504</v>
      </c>
      <c r="E5384" s="84">
        <v>58432</v>
      </c>
      <c r="F5384" s="85">
        <v>18.91</v>
      </c>
      <c r="G5384" s="84">
        <v>200.9</v>
      </c>
      <c r="H5384" s="86">
        <f t="shared" si="336"/>
        <v>2219842.7820799998</v>
      </c>
      <c r="I5384" s="77">
        <f t="shared" si="337"/>
        <v>58432</v>
      </c>
      <c r="J5384" s="77">
        <f t="shared" si="338"/>
        <v>1104949.1200000001</v>
      </c>
      <c r="K5384" s="77">
        <f t="shared" si="339"/>
        <v>0</v>
      </c>
    </row>
    <row r="5385" spans="1:11" s="77" customFormat="1">
      <c r="A5385" s="82">
        <v>2016</v>
      </c>
      <c r="B5385" s="82">
        <v>1893</v>
      </c>
      <c r="C5385" s="83" t="s">
        <v>513</v>
      </c>
      <c r="D5385" s="83" t="s">
        <v>504</v>
      </c>
      <c r="E5385" s="84">
        <v>164061</v>
      </c>
      <c r="F5385" s="85">
        <v>17.899999999999999</v>
      </c>
      <c r="G5385" s="84">
        <v>205.2</v>
      </c>
      <c r="H5385" s="86">
        <f t="shared" si="336"/>
        <v>6026091.7787999995</v>
      </c>
      <c r="I5385" s="77">
        <f t="shared" si="337"/>
        <v>164061</v>
      </c>
      <c r="J5385" s="77">
        <f t="shared" si="338"/>
        <v>2936691.9</v>
      </c>
      <c r="K5385" s="77">
        <f t="shared" si="339"/>
        <v>0</v>
      </c>
    </row>
    <row r="5386" spans="1:11" s="77" customFormat="1">
      <c r="A5386" s="82">
        <v>2016</v>
      </c>
      <c r="B5386" s="82">
        <v>1893</v>
      </c>
      <c r="C5386" s="83" t="s">
        <v>513</v>
      </c>
      <c r="D5386" s="83" t="s">
        <v>504</v>
      </c>
      <c r="E5386" s="84">
        <v>59671</v>
      </c>
      <c r="F5386" s="85">
        <v>17.71</v>
      </c>
      <c r="G5386" s="84">
        <v>205.2</v>
      </c>
      <c r="H5386" s="86">
        <f t="shared" si="336"/>
        <v>2168499.0373200001</v>
      </c>
      <c r="I5386" s="77">
        <f t="shared" si="337"/>
        <v>59671</v>
      </c>
      <c r="J5386" s="77">
        <f t="shared" si="338"/>
        <v>1056773.4100000001</v>
      </c>
      <c r="K5386" s="77">
        <f t="shared" si="339"/>
        <v>0</v>
      </c>
    </row>
    <row r="5387" spans="1:11" s="77" customFormat="1">
      <c r="A5387" s="82">
        <v>2016</v>
      </c>
      <c r="B5387" s="82">
        <v>1893</v>
      </c>
      <c r="C5387" s="83" t="s">
        <v>513</v>
      </c>
      <c r="D5387" s="83" t="s">
        <v>504</v>
      </c>
      <c r="E5387" s="84">
        <v>58893</v>
      </c>
      <c r="F5387" s="85">
        <v>18.809999999999999</v>
      </c>
      <c r="G5387" s="84">
        <v>186.7</v>
      </c>
      <c r="H5387" s="86">
        <f t="shared" si="336"/>
        <v>2068220.2751099998</v>
      </c>
      <c r="I5387" s="77">
        <f t="shared" si="337"/>
        <v>58893</v>
      </c>
      <c r="J5387" s="77">
        <f t="shared" si="338"/>
        <v>1107777.3299999998</v>
      </c>
      <c r="K5387" s="77">
        <f t="shared" si="339"/>
        <v>0</v>
      </c>
    </row>
    <row r="5388" spans="1:11" s="77" customFormat="1">
      <c r="A5388" s="82">
        <v>2016</v>
      </c>
      <c r="B5388" s="82">
        <v>1915</v>
      </c>
      <c r="C5388" s="83" t="s">
        <v>513</v>
      </c>
      <c r="D5388" s="83" t="s">
        <v>504</v>
      </c>
      <c r="E5388" s="84">
        <v>13187</v>
      </c>
      <c r="F5388" s="85">
        <v>17.66</v>
      </c>
      <c r="G5388" s="84">
        <v>208.8</v>
      </c>
      <c r="H5388" s="86">
        <f t="shared" si="336"/>
        <v>486258.49296</v>
      </c>
      <c r="I5388" s="77">
        <f t="shared" si="337"/>
        <v>13187</v>
      </c>
      <c r="J5388" s="77">
        <f t="shared" si="338"/>
        <v>232882.42</v>
      </c>
      <c r="K5388" s="77">
        <f t="shared" si="339"/>
        <v>0</v>
      </c>
    </row>
    <row r="5389" spans="1:11" s="77" customFormat="1">
      <c r="A5389" s="82">
        <v>2016</v>
      </c>
      <c r="B5389" s="82">
        <v>1915</v>
      </c>
      <c r="C5389" s="83" t="s">
        <v>513</v>
      </c>
      <c r="D5389" s="83" t="s">
        <v>504</v>
      </c>
      <c r="E5389" s="84">
        <v>12953</v>
      </c>
      <c r="F5389" s="85">
        <v>17.93</v>
      </c>
      <c r="G5389" s="84">
        <v>208.7</v>
      </c>
      <c r="H5389" s="86">
        <f t="shared" si="336"/>
        <v>484700.09422999993</v>
      </c>
      <c r="I5389" s="77">
        <f t="shared" si="337"/>
        <v>12953</v>
      </c>
      <c r="J5389" s="77">
        <f t="shared" si="338"/>
        <v>232247.29</v>
      </c>
      <c r="K5389" s="77">
        <f t="shared" si="339"/>
        <v>0</v>
      </c>
    </row>
    <row r="5390" spans="1:11" s="77" customFormat="1">
      <c r="A5390" s="82">
        <v>2016</v>
      </c>
      <c r="B5390" s="82">
        <v>1915</v>
      </c>
      <c r="C5390" s="83" t="s">
        <v>513</v>
      </c>
      <c r="D5390" s="83" t="s">
        <v>504</v>
      </c>
      <c r="E5390" s="84">
        <v>52432</v>
      </c>
      <c r="F5390" s="85">
        <v>18.05</v>
      </c>
      <c r="G5390" s="84">
        <v>220.1</v>
      </c>
      <c r="H5390" s="86">
        <f t="shared" si="336"/>
        <v>2083021.1176000002</v>
      </c>
      <c r="I5390" s="77">
        <f t="shared" si="337"/>
        <v>52432</v>
      </c>
      <c r="J5390" s="77">
        <f t="shared" si="338"/>
        <v>946397.60000000009</v>
      </c>
      <c r="K5390" s="77">
        <f t="shared" si="339"/>
        <v>0</v>
      </c>
    </row>
    <row r="5391" spans="1:11" s="77" customFormat="1">
      <c r="A5391" s="82">
        <v>2016</v>
      </c>
      <c r="B5391" s="82">
        <v>1915</v>
      </c>
      <c r="C5391" s="83" t="s">
        <v>513</v>
      </c>
      <c r="D5391" s="83" t="s">
        <v>504</v>
      </c>
      <c r="E5391" s="84">
        <v>38962</v>
      </c>
      <c r="F5391" s="85">
        <v>18.18</v>
      </c>
      <c r="G5391" s="84">
        <v>201.6</v>
      </c>
      <c r="H5391" s="86">
        <f t="shared" si="336"/>
        <v>1427991.58656</v>
      </c>
      <c r="I5391" s="77">
        <f t="shared" si="337"/>
        <v>38962</v>
      </c>
      <c r="J5391" s="77">
        <f t="shared" si="338"/>
        <v>708329.16</v>
      </c>
      <c r="K5391" s="77">
        <f t="shared" si="339"/>
        <v>0</v>
      </c>
    </row>
    <row r="5392" spans="1:11" s="77" customFormat="1">
      <c r="A5392" s="82">
        <v>2016</v>
      </c>
      <c r="B5392" s="82">
        <v>1915</v>
      </c>
      <c r="C5392" s="83" t="s">
        <v>513</v>
      </c>
      <c r="D5392" s="83" t="s">
        <v>504</v>
      </c>
      <c r="E5392" s="84">
        <v>39185</v>
      </c>
      <c r="F5392" s="85">
        <v>18.02</v>
      </c>
      <c r="G5392" s="84">
        <v>200.5</v>
      </c>
      <c r="H5392" s="86">
        <f t="shared" si="336"/>
        <v>1415757.9685</v>
      </c>
      <c r="I5392" s="77">
        <f t="shared" si="337"/>
        <v>39185</v>
      </c>
      <c r="J5392" s="77">
        <f t="shared" si="338"/>
        <v>706113.7</v>
      </c>
      <c r="K5392" s="77">
        <f t="shared" si="339"/>
        <v>0</v>
      </c>
    </row>
    <row r="5393" spans="1:11" s="77" customFormat="1">
      <c r="A5393" s="82">
        <v>2016</v>
      </c>
      <c r="B5393" s="82">
        <v>2079</v>
      </c>
      <c r="C5393" s="83" t="s">
        <v>513</v>
      </c>
      <c r="D5393" s="83" t="s">
        <v>504</v>
      </c>
      <c r="E5393" s="84">
        <v>15825</v>
      </c>
      <c r="F5393" s="85">
        <v>18.190000000000001</v>
      </c>
      <c r="G5393" s="84">
        <v>142.9</v>
      </c>
      <c r="H5393" s="86">
        <f t="shared" si="336"/>
        <v>411347.29575000005</v>
      </c>
      <c r="I5393" s="77">
        <f t="shared" si="337"/>
        <v>15825</v>
      </c>
      <c r="J5393" s="77">
        <f t="shared" si="338"/>
        <v>287856.75</v>
      </c>
      <c r="K5393" s="77">
        <f t="shared" si="339"/>
        <v>0</v>
      </c>
    </row>
    <row r="5394" spans="1:11" s="77" customFormat="1">
      <c r="A5394" s="82">
        <v>2016</v>
      </c>
      <c r="B5394" s="82">
        <v>2079</v>
      </c>
      <c r="C5394" s="83" t="s">
        <v>513</v>
      </c>
      <c r="D5394" s="83" t="s">
        <v>504</v>
      </c>
      <c r="E5394" s="84">
        <v>16395</v>
      </c>
      <c r="F5394" s="85">
        <v>17.79</v>
      </c>
      <c r="G5394" s="84">
        <v>142.30000000000001</v>
      </c>
      <c r="H5394" s="86">
        <f t="shared" si="336"/>
        <v>415042.21214999998</v>
      </c>
      <c r="I5394" s="77">
        <f t="shared" si="337"/>
        <v>16395</v>
      </c>
      <c r="J5394" s="77">
        <f t="shared" si="338"/>
        <v>291667.05</v>
      </c>
      <c r="K5394" s="77">
        <f t="shared" si="339"/>
        <v>0</v>
      </c>
    </row>
    <row r="5395" spans="1:11" s="77" customFormat="1">
      <c r="A5395" s="82">
        <v>2016</v>
      </c>
      <c r="B5395" s="82">
        <v>2079</v>
      </c>
      <c r="C5395" s="83" t="s">
        <v>513</v>
      </c>
      <c r="D5395" s="83" t="s">
        <v>504</v>
      </c>
      <c r="E5395" s="84">
        <v>32850</v>
      </c>
      <c r="F5395" s="85">
        <v>18.100000000000001</v>
      </c>
      <c r="G5395" s="84">
        <v>147.4</v>
      </c>
      <c r="H5395" s="86">
        <f t="shared" si="336"/>
        <v>876418.29</v>
      </c>
      <c r="I5395" s="77">
        <f t="shared" si="337"/>
        <v>32850</v>
      </c>
      <c r="J5395" s="77">
        <f t="shared" si="338"/>
        <v>594585</v>
      </c>
      <c r="K5395" s="77">
        <f t="shared" si="339"/>
        <v>0</v>
      </c>
    </row>
    <row r="5396" spans="1:11" s="77" customFormat="1">
      <c r="A5396" s="82">
        <v>2016</v>
      </c>
      <c r="B5396" s="82">
        <v>2079</v>
      </c>
      <c r="C5396" s="83" t="s">
        <v>513</v>
      </c>
      <c r="D5396" s="83" t="s">
        <v>504</v>
      </c>
      <c r="E5396" s="84">
        <v>128400</v>
      </c>
      <c r="F5396" s="85">
        <v>17.72</v>
      </c>
      <c r="G5396" s="84">
        <v>150.1</v>
      </c>
      <c r="H5396" s="86">
        <f t="shared" si="336"/>
        <v>3415147.2479999992</v>
      </c>
      <c r="I5396" s="77">
        <f t="shared" si="337"/>
        <v>128400</v>
      </c>
      <c r="J5396" s="77">
        <f t="shared" si="338"/>
        <v>2275248</v>
      </c>
      <c r="K5396" s="77">
        <f t="shared" si="339"/>
        <v>0</v>
      </c>
    </row>
    <row r="5397" spans="1:11" s="77" customFormat="1">
      <c r="A5397" s="82">
        <v>2016</v>
      </c>
      <c r="B5397" s="82">
        <v>2079</v>
      </c>
      <c r="C5397" s="83" t="s">
        <v>513</v>
      </c>
      <c r="D5397" s="83" t="s">
        <v>504</v>
      </c>
      <c r="E5397" s="84">
        <v>16255</v>
      </c>
      <c r="F5397" s="85">
        <v>17.54</v>
      </c>
      <c r="G5397" s="84">
        <v>141.4</v>
      </c>
      <c r="H5397" s="86">
        <f t="shared" si="336"/>
        <v>403149.35780000006</v>
      </c>
      <c r="I5397" s="77">
        <f t="shared" si="337"/>
        <v>16255</v>
      </c>
      <c r="J5397" s="77">
        <f t="shared" si="338"/>
        <v>285112.7</v>
      </c>
      <c r="K5397" s="77">
        <f t="shared" si="339"/>
        <v>0</v>
      </c>
    </row>
    <row r="5398" spans="1:11" s="77" customFormat="1">
      <c r="A5398" s="82">
        <v>2016</v>
      </c>
      <c r="B5398" s="82">
        <v>2080</v>
      </c>
      <c r="C5398" s="83" t="s">
        <v>513</v>
      </c>
      <c r="D5398" s="83" t="s">
        <v>504</v>
      </c>
      <c r="E5398" s="84">
        <v>27322</v>
      </c>
      <c r="F5398" s="85">
        <v>17.27</v>
      </c>
      <c r="G5398" s="84">
        <v>205.6</v>
      </c>
      <c r="H5398" s="86">
        <f t="shared" si="336"/>
        <v>970125.53263999999</v>
      </c>
      <c r="I5398" s="77">
        <f t="shared" si="337"/>
        <v>27322</v>
      </c>
      <c r="J5398" s="77">
        <f t="shared" si="338"/>
        <v>471850.94</v>
      </c>
      <c r="K5398" s="77">
        <f t="shared" si="339"/>
        <v>0</v>
      </c>
    </row>
    <row r="5399" spans="1:11" s="77" customFormat="1">
      <c r="A5399" s="82">
        <v>2016</v>
      </c>
      <c r="B5399" s="82">
        <v>2080</v>
      </c>
      <c r="C5399" s="83" t="s">
        <v>513</v>
      </c>
      <c r="D5399" s="83" t="s">
        <v>504</v>
      </c>
      <c r="E5399" s="84">
        <v>15336</v>
      </c>
      <c r="F5399" s="85">
        <v>17.350000000000001</v>
      </c>
      <c r="G5399" s="84">
        <v>196.8</v>
      </c>
      <c r="H5399" s="86">
        <f t="shared" si="336"/>
        <v>523644.65280000004</v>
      </c>
      <c r="I5399" s="77">
        <f t="shared" si="337"/>
        <v>15336</v>
      </c>
      <c r="J5399" s="77">
        <f t="shared" si="338"/>
        <v>266079.60000000003</v>
      </c>
      <c r="K5399" s="77">
        <f t="shared" si="339"/>
        <v>0</v>
      </c>
    </row>
    <row r="5400" spans="1:11" s="77" customFormat="1">
      <c r="A5400" s="82">
        <v>2016</v>
      </c>
      <c r="B5400" s="82">
        <v>2080</v>
      </c>
      <c r="C5400" s="83" t="s">
        <v>513</v>
      </c>
      <c r="D5400" s="83" t="s">
        <v>504</v>
      </c>
      <c r="E5400" s="84">
        <v>15310</v>
      </c>
      <c r="F5400" s="85">
        <v>16.77</v>
      </c>
      <c r="G5400" s="84">
        <v>197.6</v>
      </c>
      <c r="H5400" s="86">
        <f t="shared" si="336"/>
        <v>507335.43120000005</v>
      </c>
      <c r="I5400" s="77">
        <f t="shared" si="337"/>
        <v>15310</v>
      </c>
      <c r="J5400" s="77">
        <f t="shared" si="338"/>
        <v>256748.69999999998</v>
      </c>
      <c r="K5400" s="77">
        <f t="shared" si="339"/>
        <v>0</v>
      </c>
    </row>
    <row r="5401" spans="1:11" s="77" customFormat="1">
      <c r="A5401" s="82">
        <v>2016</v>
      </c>
      <c r="B5401" s="82">
        <v>2080</v>
      </c>
      <c r="C5401" s="83" t="s">
        <v>513</v>
      </c>
      <c r="D5401" s="83" t="s">
        <v>504</v>
      </c>
      <c r="E5401" s="84">
        <v>46001</v>
      </c>
      <c r="F5401" s="85">
        <v>17.3</v>
      </c>
      <c r="G5401" s="84">
        <v>191.3</v>
      </c>
      <c r="H5401" s="86">
        <f t="shared" si="336"/>
        <v>1522398.4949</v>
      </c>
      <c r="I5401" s="77">
        <f t="shared" si="337"/>
        <v>46001</v>
      </c>
      <c r="J5401" s="77">
        <f t="shared" si="338"/>
        <v>795817.3</v>
      </c>
      <c r="K5401" s="77">
        <f t="shared" si="339"/>
        <v>0</v>
      </c>
    </row>
    <row r="5402" spans="1:11" s="77" customFormat="1">
      <c r="A5402" s="82">
        <v>2016</v>
      </c>
      <c r="B5402" s="82">
        <v>2094</v>
      </c>
      <c r="C5402" s="83" t="s">
        <v>513</v>
      </c>
      <c r="D5402" s="83" t="s">
        <v>504</v>
      </c>
      <c r="E5402" s="84">
        <v>26071</v>
      </c>
      <c r="F5402" s="85">
        <v>17.78</v>
      </c>
      <c r="G5402" s="84">
        <v>162.1</v>
      </c>
      <c r="H5402" s="86">
        <f t="shared" si="336"/>
        <v>751402.19798000006</v>
      </c>
      <c r="I5402" s="77">
        <f t="shared" si="337"/>
        <v>26071</v>
      </c>
      <c r="J5402" s="77">
        <f t="shared" si="338"/>
        <v>463542.38</v>
      </c>
      <c r="K5402" s="77">
        <f t="shared" si="339"/>
        <v>0</v>
      </c>
    </row>
    <row r="5403" spans="1:11" s="77" customFormat="1">
      <c r="A5403" s="82">
        <v>2016</v>
      </c>
      <c r="B5403" s="82">
        <v>2094</v>
      </c>
      <c r="C5403" s="83" t="s">
        <v>513</v>
      </c>
      <c r="D5403" s="83" t="s">
        <v>504</v>
      </c>
      <c r="E5403" s="84">
        <v>26046</v>
      </c>
      <c r="F5403" s="85">
        <v>17.55</v>
      </c>
      <c r="G5403" s="84">
        <v>139.19999999999999</v>
      </c>
      <c r="H5403" s="86">
        <f t="shared" si="336"/>
        <v>636293.36160000006</v>
      </c>
      <c r="I5403" s="77">
        <f t="shared" si="337"/>
        <v>26046</v>
      </c>
      <c r="J5403" s="77">
        <f t="shared" si="338"/>
        <v>457107.30000000005</v>
      </c>
      <c r="K5403" s="77">
        <f t="shared" si="339"/>
        <v>0</v>
      </c>
    </row>
    <row r="5404" spans="1:11" s="77" customFormat="1">
      <c r="A5404" s="82">
        <v>2016</v>
      </c>
      <c r="B5404" s="82">
        <v>2094</v>
      </c>
      <c r="C5404" s="83" t="s">
        <v>513</v>
      </c>
      <c r="D5404" s="83" t="s">
        <v>504</v>
      </c>
      <c r="E5404" s="84">
        <v>38688</v>
      </c>
      <c r="F5404" s="85">
        <v>17.989999999999998</v>
      </c>
      <c r="G5404" s="84">
        <v>161.6</v>
      </c>
      <c r="H5404" s="86">
        <f t="shared" si="336"/>
        <v>1124731.3459199998</v>
      </c>
      <c r="I5404" s="77">
        <f t="shared" si="337"/>
        <v>38688</v>
      </c>
      <c r="J5404" s="77">
        <f t="shared" si="338"/>
        <v>695997.12</v>
      </c>
      <c r="K5404" s="77">
        <f t="shared" si="339"/>
        <v>0</v>
      </c>
    </row>
    <row r="5405" spans="1:11" s="77" customFormat="1">
      <c r="A5405" s="82">
        <v>2016</v>
      </c>
      <c r="B5405" s="82">
        <v>2094</v>
      </c>
      <c r="C5405" s="83" t="s">
        <v>513</v>
      </c>
      <c r="D5405" s="83" t="s">
        <v>504</v>
      </c>
      <c r="E5405" s="84">
        <v>12970</v>
      </c>
      <c r="F5405" s="85">
        <v>17.64</v>
      </c>
      <c r="G5405" s="84">
        <v>162</v>
      </c>
      <c r="H5405" s="86">
        <f t="shared" si="336"/>
        <v>370641.09600000002</v>
      </c>
      <c r="I5405" s="77">
        <f t="shared" si="337"/>
        <v>12970</v>
      </c>
      <c r="J5405" s="77">
        <f t="shared" si="338"/>
        <v>228790.80000000002</v>
      </c>
      <c r="K5405" s="77">
        <f t="shared" si="339"/>
        <v>0</v>
      </c>
    </row>
    <row r="5406" spans="1:11" s="77" customFormat="1">
      <c r="A5406" s="82">
        <v>2016</v>
      </c>
      <c r="B5406" s="82">
        <v>2103</v>
      </c>
      <c r="C5406" s="83" t="s">
        <v>513</v>
      </c>
      <c r="D5406" s="83" t="s">
        <v>504</v>
      </c>
      <c r="E5406" s="84">
        <v>15907</v>
      </c>
      <c r="F5406" s="85">
        <v>17.66</v>
      </c>
      <c r="G5406" s="84">
        <v>179.7</v>
      </c>
      <c r="H5406" s="86">
        <f t="shared" si="336"/>
        <v>504808.96314000001</v>
      </c>
      <c r="I5406" s="77">
        <f t="shared" si="337"/>
        <v>15907</v>
      </c>
      <c r="J5406" s="77">
        <f t="shared" si="338"/>
        <v>280917.62</v>
      </c>
      <c r="K5406" s="77">
        <f t="shared" si="339"/>
        <v>0</v>
      </c>
    </row>
    <row r="5407" spans="1:11" s="77" customFormat="1">
      <c r="A5407" s="82">
        <v>2016</v>
      </c>
      <c r="B5407" s="82">
        <v>2103</v>
      </c>
      <c r="C5407" s="83" t="s">
        <v>513</v>
      </c>
      <c r="D5407" s="83" t="s">
        <v>504</v>
      </c>
      <c r="E5407" s="84">
        <v>380492</v>
      </c>
      <c r="F5407" s="85">
        <v>17.63</v>
      </c>
      <c r="G5407" s="84">
        <v>211</v>
      </c>
      <c r="H5407" s="86">
        <f t="shared" si="336"/>
        <v>14154036.055599997</v>
      </c>
      <c r="I5407" s="77">
        <f t="shared" si="337"/>
        <v>380492</v>
      </c>
      <c r="J5407" s="77">
        <f t="shared" si="338"/>
        <v>6708073.96</v>
      </c>
      <c r="K5407" s="77">
        <f t="shared" si="339"/>
        <v>0</v>
      </c>
    </row>
    <row r="5408" spans="1:11" s="77" customFormat="1">
      <c r="A5408" s="82">
        <v>2016</v>
      </c>
      <c r="B5408" s="82">
        <v>2103</v>
      </c>
      <c r="C5408" s="83" t="s">
        <v>513</v>
      </c>
      <c r="D5408" s="83" t="s">
        <v>504</v>
      </c>
      <c r="E5408" s="84">
        <v>398163</v>
      </c>
      <c r="F5408" s="85">
        <v>17.600000000000001</v>
      </c>
      <c r="G5408" s="84">
        <v>207.7</v>
      </c>
      <c r="H5408" s="86">
        <f t="shared" si="336"/>
        <v>14554928.0976</v>
      </c>
      <c r="I5408" s="77">
        <f t="shared" si="337"/>
        <v>398163</v>
      </c>
      <c r="J5408" s="77">
        <f t="shared" si="338"/>
        <v>7007668.8000000007</v>
      </c>
      <c r="K5408" s="77">
        <f t="shared" si="339"/>
        <v>0</v>
      </c>
    </row>
    <row r="5409" spans="1:11" s="77" customFormat="1">
      <c r="A5409" s="82">
        <v>2016</v>
      </c>
      <c r="B5409" s="82">
        <v>2104</v>
      </c>
      <c r="C5409" s="83" t="s">
        <v>513</v>
      </c>
      <c r="D5409" s="83" t="s">
        <v>504</v>
      </c>
      <c r="E5409" s="84">
        <v>15819</v>
      </c>
      <c r="F5409" s="85">
        <v>16.96</v>
      </c>
      <c r="G5409" s="84">
        <v>176.7</v>
      </c>
      <c r="H5409" s="86">
        <f t="shared" si="336"/>
        <v>474068.85407999996</v>
      </c>
      <c r="I5409" s="77">
        <f t="shared" si="337"/>
        <v>15819</v>
      </c>
      <c r="J5409" s="77">
        <f t="shared" si="338"/>
        <v>268290.24</v>
      </c>
      <c r="K5409" s="77">
        <f t="shared" si="339"/>
        <v>0</v>
      </c>
    </row>
    <row r="5410" spans="1:11" s="77" customFormat="1">
      <c r="A5410" s="82">
        <v>2016</v>
      </c>
      <c r="B5410" s="82">
        <v>2104</v>
      </c>
      <c r="C5410" s="83" t="s">
        <v>513</v>
      </c>
      <c r="D5410" s="83" t="s">
        <v>504</v>
      </c>
      <c r="E5410" s="84">
        <v>15854</v>
      </c>
      <c r="F5410" s="85">
        <v>17.87</v>
      </c>
      <c r="G5410" s="84">
        <v>207.5</v>
      </c>
      <c r="H5410" s="86">
        <f t="shared" si="336"/>
        <v>587870.28350000014</v>
      </c>
      <c r="I5410" s="77">
        <f t="shared" si="337"/>
        <v>15854</v>
      </c>
      <c r="J5410" s="77">
        <f t="shared" si="338"/>
        <v>283310.98000000004</v>
      </c>
      <c r="K5410" s="77">
        <f t="shared" si="339"/>
        <v>0</v>
      </c>
    </row>
    <row r="5411" spans="1:11" s="77" customFormat="1">
      <c r="A5411" s="82">
        <v>2016</v>
      </c>
      <c r="B5411" s="82">
        <v>2104</v>
      </c>
      <c r="C5411" s="83" t="s">
        <v>513</v>
      </c>
      <c r="D5411" s="83" t="s">
        <v>504</v>
      </c>
      <c r="E5411" s="84">
        <v>15911</v>
      </c>
      <c r="F5411" s="85">
        <v>16.940000000000001</v>
      </c>
      <c r="G5411" s="84">
        <v>206.4</v>
      </c>
      <c r="H5411" s="86">
        <f t="shared" si="336"/>
        <v>556314.74976000015</v>
      </c>
      <c r="I5411" s="77">
        <f t="shared" si="337"/>
        <v>15911</v>
      </c>
      <c r="J5411" s="77">
        <f t="shared" si="338"/>
        <v>269532.34000000003</v>
      </c>
      <c r="K5411" s="77">
        <f t="shared" si="339"/>
        <v>0</v>
      </c>
    </row>
    <row r="5412" spans="1:11" s="77" customFormat="1">
      <c r="A5412" s="82">
        <v>2016</v>
      </c>
      <c r="B5412" s="82">
        <v>2104</v>
      </c>
      <c r="C5412" s="83" t="s">
        <v>513</v>
      </c>
      <c r="D5412" s="83" t="s">
        <v>504</v>
      </c>
      <c r="E5412" s="84">
        <v>127076</v>
      </c>
      <c r="F5412" s="85">
        <v>17.559999999999999</v>
      </c>
      <c r="G5412" s="84">
        <v>208.2</v>
      </c>
      <c r="H5412" s="86">
        <f t="shared" si="336"/>
        <v>4645888.3939199997</v>
      </c>
      <c r="I5412" s="77">
        <f t="shared" si="337"/>
        <v>127076</v>
      </c>
      <c r="J5412" s="77">
        <f t="shared" si="338"/>
        <v>2231454.56</v>
      </c>
      <c r="K5412" s="77">
        <f t="shared" si="339"/>
        <v>0</v>
      </c>
    </row>
    <row r="5413" spans="1:11" s="77" customFormat="1">
      <c r="A5413" s="82">
        <v>2016</v>
      </c>
      <c r="B5413" s="82">
        <v>2107</v>
      </c>
      <c r="C5413" s="83" t="s">
        <v>503</v>
      </c>
      <c r="D5413" s="83" t="s">
        <v>504</v>
      </c>
      <c r="E5413" s="84">
        <v>40443</v>
      </c>
      <c r="F5413" s="85">
        <v>22.45</v>
      </c>
      <c r="G5413" s="84">
        <v>170.1</v>
      </c>
      <c r="H5413" s="86">
        <f t="shared" si="336"/>
        <v>1544415.0403499999</v>
      </c>
      <c r="I5413" s="77">
        <f t="shared" si="337"/>
        <v>40443</v>
      </c>
      <c r="J5413" s="77">
        <f t="shared" si="338"/>
        <v>907945.35</v>
      </c>
      <c r="K5413" s="77">
        <f t="shared" si="339"/>
        <v>0</v>
      </c>
    </row>
    <row r="5414" spans="1:11" s="77" customFormat="1">
      <c r="A5414" s="82">
        <v>2016</v>
      </c>
      <c r="B5414" s="82">
        <v>2107</v>
      </c>
      <c r="C5414" s="83" t="s">
        <v>513</v>
      </c>
      <c r="D5414" s="83" t="s">
        <v>504</v>
      </c>
      <c r="E5414" s="84">
        <v>127284</v>
      </c>
      <c r="F5414" s="85">
        <v>17.62</v>
      </c>
      <c r="G5414" s="84">
        <v>202.3</v>
      </c>
      <c r="H5414" s="86">
        <f t="shared" si="336"/>
        <v>4537071.2738400009</v>
      </c>
      <c r="I5414" s="77">
        <f t="shared" si="337"/>
        <v>127284</v>
      </c>
      <c r="J5414" s="77">
        <f t="shared" si="338"/>
        <v>2242744.08</v>
      </c>
      <c r="K5414" s="77">
        <f t="shared" si="339"/>
        <v>0</v>
      </c>
    </row>
    <row r="5415" spans="1:11" s="77" customFormat="1">
      <c r="A5415" s="82">
        <v>2016</v>
      </c>
      <c r="B5415" s="82">
        <v>2107</v>
      </c>
      <c r="C5415" s="83" t="s">
        <v>513</v>
      </c>
      <c r="D5415" s="83" t="s">
        <v>504</v>
      </c>
      <c r="E5415" s="84">
        <v>79630</v>
      </c>
      <c r="F5415" s="85">
        <v>17.64</v>
      </c>
      <c r="G5415" s="84">
        <v>205.5</v>
      </c>
      <c r="H5415" s="86">
        <f t="shared" si="336"/>
        <v>2886603.4260000004</v>
      </c>
      <c r="I5415" s="77">
        <f t="shared" si="337"/>
        <v>79630</v>
      </c>
      <c r="J5415" s="77">
        <f t="shared" si="338"/>
        <v>1404673.2</v>
      </c>
      <c r="K5415" s="77">
        <f t="shared" si="339"/>
        <v>0</v>
      </c>
    </row>
    <row r="5416" spans="1:11" s="77" customFormat="1">
      <c r="A5416" s="82">
        <v>2016</v>
      </c>
      <c r="B5416" s="82">
        <v>2167</v>
      </c>
      <c r="C5416" s="83" t="s">
        <v>513</v>
      </c>
      <c r="D5416" s="83" t="s">
        <v>504</v>
      </c>
      <c r="E5416" s="84">
        <v>295192</v>
      </c>
      <c r="F5416" s="85">
        <v>17.640999999999998</v>
      </c>
      <c r="G5416" s="84">
        <v>183.9</v>
      </c>
      <c r="H5416" s="86">
        <f t="shared" si="336"/>
        <v>9576559.5304079987</v>
      </c>
      <c r="I5416" s="77">
        <f t="shared" si="337"/>
        <v>295192</v>
      </c>
      <c r="J5416" s="77">
        <f t="shared" si="338"/>
        <v>5207482.0719999997</v>
      </c>
      <c r="K5416" s="77">
        <f t="shared" si="339"/>
        <v>0</v>
      </c>
    </row>
    <row r="5417" spans="1:11" s="77" customFormat="1">
      <c r="A5417" s="82">
        <v>2016</v>
      </c>
      <c r="B5417" s="82">
        <v>2168</v>
      </c>
      <c r="C5417" s="83" t="s">
        <v>513</v>
      </c>
      <c r="D5417" s="83" t="s">
        <v>504</v>
      </c>
      <c r="E5417" s="84">
        <v>456532</v>
      </c>
      <c r="F5417" s="85">
        <v>17.576000000000001</v>
      </c>
      <c r="G5417" s="84">
        <v>183.6</v>
      </c>
      <c r="H5417" s="86">
        <f t="shared" si="336"/>
        <v>14732075.809151998</v>
      </c>
      <c r="I5417" s="77">
        <f t="shared" si="337"/>
        <v>456532</v>
      </c>
      <c r="J5417" s="77">
        <f t="shared" si="338"/>
        <v>8024006.432</v>
      </c>
      <c r="K5417" s="77">
        <f t="shared" si="339"/>
        <v>0</v>
      </c>
    </row>
    <row r="5418" spans="1:11" s="77" customFormat="1">
      <c r="A5418" s="82">
        <v>2016</v>
      </c>
      <c r="B5418" s="82">
        <v>2240</v>
      </c>
      <c r="C5418" s="83" t="s">
        <v>513</v>
      </c>
      <c r="D5418" s="83" t="s">
        <v>504</v>
      </c>
      <c r="E5418" s="84">
        <v>43731</v>
      </c>
      <c r="F5418" s="85">
        <v>18.010000000000002</v>
      </c>
      <c r="G5418" s="84">
        <v>156.6</v>
      </c>
      <c r="H5418" s="86">
        <f t="shared" si="336"/>
        <v>1233374.2554599999</v>
      </c>
      <c r="I5418" s="77">
        <f t="shared" si="337"/>
        <v>43731</v>
      </c>
      <c r="J5418" s="77">
        <f t="shared" si="338"/>
        <v>787595.31</v>
      </c>
      <c r="K5418" s="77">
        <f t="shared" si="339"/>
        <v>0</v>
      </c>
    </row>
    <row r="5419" spans="1:11" s="77" customFormat="1">
      <c r="A5419" s="82">
        <v>2016</v>
      </c>
      <c r="B5419" s="82">
        <v>2277</v>
      </c>
      <c r="C5419" s="83" t="s">
        <v>513</v>
      </c>
      <c r="D5419" s="83" t="s">
        <v>504</v>
      </c>
      <c r="E5419" s="84">
        <v>44217</v>
      </c>
      <c r="F5419" s="85">
        <v>17.327999999999999</v>
      </c>
      <c r="G5419" s="84">
        <v>164.6</v>
      </c>
      <c r="H5419" s="86">
        <f t="shared" si="336"/>
        <v>1261152.3216959999</v>
      </c>
      <c r="I5419" s="77">
        <f t="shared" si="337"/>
        <v>44217</v>
      </c>
      <c r="J5419" s="77">
        <f t="shared" si="338"/>
        <v>766192.17599999998</v>
      </c>
      <c r="K5419" s="77">
        <f t="shared" si="339"/>
        <v>0</v>
      </c>
    </row>
    <row r="5420" spans="1:11" s="77" customFormat="1">
      <c r="A5420" s="82">
        <v>2016</v>
      </c>
      <c r="B5420" s="82">
        <v>2291</v>
      </c>
      <c r="C5420" s="83" t="s">
        <v>513</v>
      </c>
      <c r="D5420" s="83" t="s">
        <v>504</v>
      </c>
      <c r="E5420" s="84">
        <v>96274</v>
      </c>
      <c r="F5420" s="85">
        <v>16.8</v>
      </c>
      <c r="G5420" s="84">
        <v>127.1</v>
      </c>
      <c r="H5420" s="86">
        <f t="shared" si="336"/>
        <v>2055719.4671999998</v>
      </c>
      <c r="I5420" s="77">
        <f t="shared" si="337"/>
        <v>96274</v>
      </c>
      <c r="J5420" s="77">
        <f t="shared" si="338"/>
        <v>1617403.2</v>
      </c>
      <c r="K5420" s="77">
        <f t="shared" si="339"/>
        <v>0</v>
      </c>
    </row>
    <row r="5421" spans="1:11" s="77" customFormat="1">
      <c r="A5421" s="82">
        <v>2016</v>
      </c>
      <c r="B5421" s="82">
        <v>2364</v>
      </c>
      <c r="C5421" s="83" t="s">
        <v>503</v>
      </c>
      <c r="D5421" s="83" t="s">
        <v>504</v>
      </c>
      <c r="E5421" s="84">
        <v>10054</v>
      </c>
      <c r="F5421" s="85">
        <v>25.9</v>
      </c>
      <c r="G5421" s="84">
        <v>420</v>
      </c>
      <c r="H5421" s="86">
        <f t="shared" si="336"/>
        <v>1093674.1200000001</v>
      </c>
      <c r="I5421" s="77">
        <f t="shared" si="337"/>
        <v>10054</v>
      </c>
      <c r="J5421" s="77">
        <f t="shared" si="338"/>
        <v>260398.59999999998</v>
      </c>
      <c r="K5421" s="77">
        <f t="shared" si="339"/>
        <v>0</v>
      </c>
    </row>
    <row r="5422" spans="1:11" s="77" customFormat="1">
      <c r="A5422" s="82">
        <v>2016</v>
      </c>
      <c r="B5422" s="82">
        <v>2364</v>
      </c>
      <c r="C5422" s="83" t="s">
        <v>503</v>
      </c>
      <c r="D5422" s="83" t="s">
        <v>504</v>
      </c>
      <c r="E5422" s="84">
        <v>9897</v>
      </c>
      <c r="F5422" s="85">
        <v>26</v>
      </c>
      <c r="G5422" s="84">
        <v>397.8</v>
      </c>
      <c r="H5422" s="86">
        <f t="shared" si="336"/>
        <v>1023626.9160000001</v>
      </c>
      <c r="I5422" s="77">
        <f t="shared" si="337"/>
        <v>9897</v>
      </c>
      <c r="J5422" s="77">
        <f t="shared" si="338"/>
        <v>257322</v>
      </c>
      <c r="K5422" s="77">
        <f t="shared" si="339"/>
        <v>0</v>
      </c>
    </row>
    <row r="5423" spans="1:11" s="77" customFormat="1">
      <c r="A5423" s="82">
        <v>2016</v>
      </c>
      <c r="B5423" s="82">
        <v>2442</v>
      </c>
      <c r="C5423" s="83" t="s">
        <v>513</v>
      </c>
      <c r="D5423" s="83" t="s">
        <v>504</v>
      </c>
      <c r="E5423" s="84">
        <v>491029</v>
      </c>
      <c r="F5423" s="85">
        <v>17.425999999999998</v>
      </c>
      <c r="G5423" s="84">
        <v>234.9</v>
      </c>
      <c r="H5423" s="86">
        <f t="shared" si="336"/>
        <v>20099621.010545999</v>
      </c>
      <c r="I5423" s="77">
        <f t="shared" si="337"/>
        <v>491029</v>
      </c>
      <c r="J5423" s="77">
        <f t="shared" si="338"/>
        <v>8556671.3539999984</v>
      </c>
      <c r="K5423" s="77">
        <f t="shared" si="339"/>
        <v>0</v>
      </c>
    </row>
    <row r="5424" spans="1:11" s="77" customFormat="1">
      <c r="A5424" s="82">
        <v>2016</v>
      </c>
      <c r="B5424" s="82">
        <v>2451</v>
      </c>
      <c r="C5424" s="83" t="s">
        <v>503</v>
      </c>
      <c r="D5424" s="83" t="s">
        <v>504</v>
      </c>
      <c r="E5424" s="84">
        <v>571200</v>
      </c>
      <c r="F5424" s="85">
        <v>18.95</v>
      </c>
      <c r="G5424" s="84">
        <v>161</v>
      </c>
      <c r="H5424" s="86">
        <f t="shared" si="336"/>
        <v>17427026.399999999</v>
      </c>
      <c r="I5424" s="77">
        <f t="shared" si="337"/>
        <v>571200</v>
      </c>
      <c r="J5424" s="77">
        <f t="shared" si="338"/>
        <v>10824240</v>
      </c>
      <c r="K5424" s="77">
        <f t="shared" si="339"/>
        <v>0</v>
      </c>
    </row>
    <row r="5425" spans="1:11" s="77" customFormat="1">
      <c r="A5425" s="82">
        <v>2016</v>
      </c>
      <c r="B5425" s="82">
        <v>2535</v>
      </c>
      <c r="C5425" s="83" t="s">
        <v>503</v>
      </c>
      <c r="D5425" s="83" t="s">
        <v>504</v>
      </c>
      <c r="E5425" s="84">
        <v>10308</v>
      </c>
      <c r="F5425" s="85">
        <v>26.108000000000001</v>
      </c>
      <c r="G5425" s="84" t="s">
        <v>514</v>
      </c>
      <c r="H5425" s="86" t="str">
        <f t="shared" si="336"/>
        <v/>
      </c>
      <c r="I5425" s="77" t="str">
        <f t="shared" si="337"/>
        <v/>
      </c>
      <c r="J5425" s="77" t="str">
        <f t="shared" si="338"/>
        <v/>
      </c>
      <c r="K5425" s="77">
        <f t="shared" si="339"/>
        <v>0</v>
      </c>
    </row>
    <row r="5426" spans="1:11" s="77" customFormat="1">
      <c r="A5426" s="82">
        <v>2016</v>
      </c>
      <c r="B5426" s="82">
        <v>2535</v>
      </c>
      <c r="C5426" s="83" t="s">
        <v>503</v>
      </c>
      <c r="D5426" s="83" t="s">
        <v>504</v>
      </c>
      <c r="E5426" s="84">
        <v>11134</v>
      </c>
      <c r="F5426" s="85">
        <v>26.431999999999999</v>
      </c>
      <c r="G5426" s="84" t="s">
        <v>514</v>
      </c>
      <c r="H5426" s="86" t="str">
        <f t="shared" si="336"/>
        <v/>
      </c>
      <c r="I5426" s="77" t="str">
        <f t="shared" si="337"/>
        <v/>
      </c>
      <c r="J5426" s="77" t="str">
        <f t="shared" si="338"/>
        <v/>
      </c>
      <c r="K5426" s="77">
        <f t="shared" si="339"/>
        <v>0</v>
      </c>
    </row>
    <row r="5427" spans="1:11" s="77" customFormat="1">
      <c r="A5427" s="82">
        <v>2016</v>
      </c>
      <c r="B5427" s="82">
        <v>2535</v>
      </c>
      <c r="C5427" s="83" t="s">
        <v>503</v>
      </c>
      <c r="D5427" s="83" t="s">
        <v>504</v>
      </c>
      <c r="E5427" s="84">
        <v>11036</v>
      </c>
      <c r="F5427" s="85">
        <v>26.391999999999999</v>
      </c>
      <c r="G5427" s="84" t="s">
        <v>514</v>
      </c>
      <c r="H5427" s="86" t="str">
        <f t="shared" si="336"/>
        <v/>
      </c>
      <c r="I5427" s="77" t="str">
        <f t="shared" si="337"/>
        <v/>
      </c>
      <c r="J5427" s="77" t="str">
        <f t="shared" si="338"/>
        <v/>
      </c>
      <c r="K5427" s="77">
        <f t="shared" si="339"/>
        <v>0</v>
      </c>
    </row>
    <row r="5428" spans="1:11" s="77" customFormat="1">
      <c r="A5428" s="82">
        <v>2016</v>
      </c>
      <c r="B5428" s="82">
        <v>2535</v>
      </c>
      <c r="C5428" s="83" t="s">
        <v>503</v>
      </c>
      <c r="D5428" s="83" t="s">
        <v>504</v>
      </c>
      <c r="E5428" s="84">
        <v>10677</v>
      </c>
      <c r="F5428" s="85">
        <v>25.88</v>
      </c>
      <c r="G5428" s="84" t="s">
        <v>514</v>
      </c>
      <c r="H5428" s="86" t="str">
        <f t="shared" si="336"/>
        <v/>
      </c>
      <c r="I5428" s="77" t="str">
        <f t="shared" si="337"/>
        <v/>
      </c>
      <c r="J5428" s="77" t="str">
        <f t="shared" si="338"/>
        <v/>
      </c>
      <c r="K5428" s="77">
        <f t="shared" si="339"/>
        <v>0</v>
      </c>
    </row>
    <row r="5429" spans="1:11" s="77" customFormat="1">
      <c r="A5429" s="82">
        <v>2016</v>
      </c>
      <c r="B5429" s="82">
        <v>2706</v>
      </c>
      <c r="C5429" s="83" t="s">
        <v>503</v>
      </c>
      <c r="D5429" s="83" t="s">
        <v>504</v>
      </c>
      <c r="E5429" s="84">
        <v>11588</v>
      </c>
      <c r="F5429" s="85">
        <v>23.968</v>
      </c>
      <c r="G5429" s="84">
        <v>293.39999999999998</v>
      </c>
      <c r="H5429" s="86">
        <f t="shared" si="336"/>
        <v>814892.63385599991</v>
      </c>
      <c r="I5429" s="77">
        <f t="shared" si="337"/>
        <v>11588</v>
      </c>
      <c r="J5429" s="77">
        <f t="shared" si="338"/>
        <v>277741.18400000001</v>
      </c>
      <c r="K5429" s="77">
        <f t="shared" si="339"/>
        <v>0</v>
      </c>
    </row>
    <row r="5430" spans="1:11" s="77" customFormat="1">
      <c r="A5430" s="82">
        <v>2016</v>
      </c>
      <c r="B5430" s="82">
        <v>2706</v>
      </c>
      <c r="C5430" s="83" t="s">
        <v>503</v>
      </c>
      <c r="D5430" s="83" t="s">
        <v>504</v>
      </c>
      <c r="E5430" s="84">
        <v>11895</v>
      </c>
      <c r="F5430" s="85">
        <v>26.001999999999999</v>
      </c>
      <c r="G5430" s="84">
        <v>287</v>
      </c>
      <c r="H5430" s="86">
        <f t="shared" si="336"/>
        <v>887673.17729999986</v>
      </c>
      <c r="I5430" s="77">
        <f t="shared" si="337"/>
        <v>11895</v>
      </c>
      <c r="J5430" s="77">
        <f t="shared" si="338"/>
        <v>309293.78999999998</v>
      </c>
      <c r="K5430" s="77">
        <f t="shared" si="339"/>
        <v>0</v>
      </c>
    </row>
    <row r="5431" spans="1:11" s="77" customFormat="1">
      <c r="A5431" s="82">
        <v>2016</v>
      </c>
      <c r="B5431" s="82">
        <v>2712</v>
      </c>
      <c r="C5431" s="83" t="s">
        <v>503</v>
      </c>
      <c r="D5431" s="83" t="s">
        <v>504</v>
      </c>
      <c r="E5431" s="84">
        <v>46780</v>
      </c>
      <c r="F5431" s="85">
        <v>25.905999999999999</v>
      </c>
      <c r="G5431" s="84">
        <v>274.60000000000002</v>
      </c>
      <c r="H5431" s="86">
        <f t="shared" si="336"/>
        <v>3327829.8392800004</v>
      </c>
      <c r="I5431" s="77">
        <f t="shared" si="337"/>
        <v>46780</v>
      </c>
      <c r="J5431" s="77">
        <f t="shared" si="338"/>
        <v>1211882.68</v>
      </c>
      <c r="K5431" s="77">
        <f t="shared" si="339"/>
        <v>0</v>
      </c>
    </row>
    <row r="5432" spans="1:11" s="77" customFormat="1">
      <c r="A5432" s="82">
        <v>2016</v>
      </c>
      <c r="B5432" s="82">
        <v>2712</v>
      </c>
      <c r="C5432" s="83" t="s">
        <v>503</v>
      </c>
      <c r="D5432" s="83" t="s">
        <v>504</v>
      </c>
      <c r="E5432" s="84">
        <v>68248</v>
      </c>
      <c r="F5432" s="85">
        <v>24.114000000000001</v>
      </c>
      <c r="G5432" s="84">
        <v>297.8</v>
      </c>
      <c r="H5432" s="86">
        <f t="shared" si="336"/>
        <v>4900990.7060160004</v>
      </c>
      <c r="I5432" s="77">
        <f t="shared" si="337"/>
        <v>68248</v>
      </c>
      <c r="J5432" s="77">
        <f t="shared" si="338"/>
        <v>1645732.2720000001</v>
      </c>
      <c r="K5432" s="77">
        <f t="shared" si="339"/>
        <v>0</v>
      </c>
    </row>
    <row r="5433" spans="1:11" s="77" customFormat="1">
      <c r="A5433" s="82">
        <v>2016</v>
      </c>
      <c r="B5433" s="82">
        <v>2712</v>
      </c>
      <c r="C5433" s="83" t="s">
        <v>503</v>
      </c>
      <c r="D5433" s="83" t="s">
        <v>504</v>
      </c>
      <c r="E5433" s="84">
        <v>51370</v>
      </c>
      <c r="F5433" s="85">
        <v>25.23</v>
      </c>
      <c r="G5433" s="84">
        <v>296</v>
      </c>
      <c r="H5433" s="86">
        <f t="shared" si="336"/>
        <v>3836352.6960000005</v>
      </c>
      <c r="I5433" s="77">
        <f t="shared" si="337"/>
        <v>51370</v>
      </c>
      <c r="J5433" s="77">
        <f t="shared" si="338"/>
        <v>1296065.1000000001</v>
      </c>
      <c r="K5433" s="77">
        <f t="shared" si="339"/>
        <v>0</v>
      </c>
    </row>
    <row r="5434" spans="1:11" s="77" customFormat="1">
      <c r="A5434" s="82">
        <v>2016</v>
      </c>
      <c r="B5434" s="82">
        <v>2712</v>
      </c>
      <c r="C5434" s="83" t="s">
        <v>503</v>
      </c>
      <c r="D5434" s="83" t="s">
        <v>504</v>
      </c>
      <c r="E5434" s="84">
        <v>58963</v>
      </c>
      <c r="F5434" s="85">
        <v>25.911999999999999</v>
      </c>
      <c r="G5434" s="84">
        <v>331.2</v>
      </c>
      <c r="H5434" s="86">
        <f t="shared" si="336"/>
        <v>5060236.7358719995</v>
      </c>
      <c r="I5434" s="77">
        <f t="shared" si="337"/>
        <v>58963</v>
      </c>
      <c r="J5434" s="77">
        <f t="shared" si="338"/>
        <v>1527849.2560000001</v>
      </c>
      <c r="K5434" s="77">
        <f t="shared" si="339"/>
        <v>0</v>
      </c>
    </row>
    <row r="5435" spans="1:11" s="77" customFormat="1">
      <c r="A5435" s="82">
        <v>2016</v>
      </c>
      <c r="B5435" s="82">
        <v>2712</v>
      </c>
      <c r="C5435" s="83" t="s">
        <v>503</v>
      </c>
      <c r="D5435" s="83" t="s">
        <v>504</v>
      </c>
      <c r="E5435" s="84">
        <v>58735</v>
      </c>
      <c r="F5435" s="85">
        <v>25.794</v>
      </c>
      <c r="G5435" s="84">
        <v>276.5</v>
      </c>
      <c r="H5435" s="86">
        <f t="shared" si="336"/>
        <v>4189004.2813500008</v>
      </c>
      <c r="I5435" s="77">
        <f t="shared" si="337"/>
        <v>58735</v>
      </c>
      <c r="J5435" s="77">
        <f t="shared" si="338"/>
        <v>1515010.59</v>
      </c>
      <c r="K5435" s="77">
        <f t="shared" si="339"/>
        <v>0</v>
      </c>
    </row>
    <row r="5436" spans="1:11" s="77" customFormat="1">
      <c r="A5436" s="82">
        <v>2016</v>
      </c>
      <c r="B5436" s="82">
        <v>2718</v>
      </c>
      <c r="C5436" s="83" t="s">
        <v>503</v>
      </c>
      <c r="D5436" s="83" t="s">
        <v>504</v>
      </c>
      <c r="E5436" s="84">
        <v>20519</v>
      </c>
      <c r="F5436" s="85">
        <v>23.853999999999999</v>
      </c>
      <c r="G5436" s="84">
        <v>343.3</v>
      </c>
      <c r="H5436" s="86">
        <f t="shared" si="336"/>
        <v>1680316.9558580001</v>
      </c>
      <c r="I5436" s="77">
        <f t="shared" si="337"/>
        <v>20519</v>
      </c>
      <c r="J5436" s="77">
        <f t="shared" si="338"/>
        <v>489460.22599999997</v>
      </c>
      <c r="K5436" s="77">
        <f t="shared" si="339"/>
        <v>0</v>
      </c>
    </row>
    <row r="5437" spans="1:11" s="77" customFormat="1">
      <c r="A5437" s="82">
        <v>2016</v>
      </c>
      <c r="B5437" s="82">
        <v>2718</v>
      </c>
      <c r="C5437" s="83" t="s">
        <v>503</v>
      </c>
      <c r="D5437" s="83" t="s">
        <v>504</v>
      </c>
      <c r="E5437" s="84">
        <v>12135</v>
      </c>
      <c r="F5437" s="85">
        <v>25.91</v>
      </c>
      <c r="G5437" s="84">
        <v>287.60000000000002</v>
      </c>
      <c r="H5437" s="86">
        <f t="shared" si="336"/>
        <v>904265.73660000006</v>
      </c>
      <c r="I5437" s="77">
        <f t="shared" si="337"/>
        <v>12135</v>
      </c>
      <c r="J5437" s="77">
        <f t="shared" si="338"/>
        <v>314417.84999999998</v>
      </c>
      <c r="K5437" s="77">
        <f t="shared" si="339"/>
        <v>0</v>
      </c>
    </row>
    <row r="5438" spans="1:11" s="77" customFormat="1">
      <c r="A5438" s="82">
        <v>2016</v>
      </c>
      <c r="B5438" s="82">
        <v>2721</v>
      </c>
      <c r="C5438" s="83" t="s">
        <v>503</v>
      </c>
      <c r="D5438" s="83" t="s">
        <v>504</v>
      </c>
      <c r="E5438" s="84">
        <v>26027</v>
      </c>
      <c r="F5438" s="85">
        <v>24.824000000000002</v>
      </c>
      <c r="G5438" s="84">
        <v>376.4</v>
      </c>
      <c r="H5438" s="86">
        <f t="shared" si="336"/>
        <v>2431898.7494719997</v>
      </c>
      <c r="I5438" s="77">
        <f t="shared" si="337"/>
        <v>26027</v>
      </c>
      <c r="J5438" s="77">
        <f t="shared" si="338"/>
        <v>646094.24800000002</v>
      </c>
      <c r="K5438" s="77">
        <f t="shared" si="339"/>
        <v>0</v>
      </c>
    </row>
    <row r="5439" spans="1:11" s="77" customFormat="1">
      <c r="A5439" s="82">
        <v>2016</v>
      </c>
      <c r="B5439" s="82">
        <v>2721</v>
      </c>
      <c r="C5439" s="83" t="s">
        <v>503</v>
      </c>
      <c r="D5439" s="83" t="s">
        <v>504</v>
      </c>
      <c r="E5439" s="84">
        <v>77973</v>
      </c>
      <c r="F5439" s="85">
        <v>23.297999999999998</v>
      </c>
      <c r="G5439" s="84">
        <v>370.9</v>
      </c>
      <c r="H5439" s="86">
        <f t="shared" si="336"/>
        <v>6737824.8643859988</v>
      </c>
      <c r="I5439" s="77">
        <f t="shared" si="337"/>
        <v>77973</v>
      </c>
      <c r="J5439" s="77">
        <f t="shared" si="338"/>
        <v>1816614.9539999999</v>
      </c>
      <c r="K5439" s="77">
        <f t="shared" si="339"/>
        <v>0</v>
      </c>
    </row>
    <row r="5440" spans="1:11" s="77" customFormat="1">
      <c r="A5440" s="82">
        <v>2016</v>
      </c>
      <c r="B5440" s="82">
        <v>2721</v>
      </c>
      <c r="C5440" s="83" t="s">
        <v>503</v>
      </c>
      <c r="D5440" s="83" t="s">
        <v>504</v>
      </c>
      <c r="E5440" s="84">
        <v>12634</v>
      </c>
      <c r="F5440" s="85">
        <v>22.443999999999999</v>
      </c>
      <c r="G5440" s="84">
        <v>434.8</v>
      </c>
      <c r="H5440" s="86">
        <f t="shared" si="336"/>
        <v>1232907.9926080001</v>
      </c>
      <c r="I5440" s="77">
        <f t="shared" si="337"/>
        <v>12634</v>
      </c>
      <c r="J5440" s="77">
        <f t="shared" si="338"/>
        <v>283557.49599999998</v>
      </c>
      <c r="K5440" s="77">
        <f t="shared" si="339"/>
        <v>0</v>
      </c>
    </row>
    <row r="5441" spans="1:11" s="77" customFormat="1">
      <c r="A5441" s="82">
        <v>2016</v>
      </c>
      <c r="B5441" s="82">
        <v>2727</v>
      </c>
      <c r="C5441" s="83" t="s">
        <v>503</v>
      </c>
      <c r="D5441" s="83" t="s">
        <v>504</v>
      </c>
      <c r="E5441" s="84">
        <v>57218</v>
      </c>
      <c r="F5441" s="85">
        <v>24.1</v>
      </c>
      <c r="G5441" s="84">
        <v>325.39999999999998</v>
      </c>
      <c r="H5441" s="86">
        <f t="shared" si="336"/>
        <v>4487115.6651999997</v>
      </c>
      <c r="I5441" s="77">
        <f t="shared" si="337"/>
        <v>57218</v>
      </c>
      <c r="J5441" s="77">
        <f t="shared" si="338"/>
        <v>1378953.8</v>
      </c>
      <c r="K5441" s="77">
        <f t="shared" si="339"/>
        <v>0</v>
      </c>
    </row>
    <row r="5442" spans="1:11" s="77" customFormat="1">
      <c r="A5442" s="82">
        <v>2016</v>
      </c>
      <c r="B5442" s="82">
        <v>2727</v>
      </c>
      <c r="C5442" s="83" t="s">
        <v>503</v>
      </c>
      <c r="D5442" s="83" t="s">
        <v>504</v>
      </c>
      <c r="E5442" s="84">
        <v>35309</v>
      </c>
      <c r="F5442" s="85">
        <v>26.277999999999999</v>
      </c>
      <c r="G5442" s="84">
        <v>321.60000000000002</v>
      </c>
      <c r="H5442" s="86">
        <f t="shared" si="336"/>
        <v>2983965.2848319998</v>
      </c>
      <c r="I5442" s="77">
        <f t="shared" si="337"/>
        <v>35309</v>
      </c>
      <c r="J5442" s="77">
        <f t="shared" si="338"/>
        <v>927849.902</v>
      </c>
      <c r="K5442" s="77">
        <f t="shared" si="339"/>
        <v>0</v>
      </c>
    </row>
    <row r="5443" spans="1:11" s="77" customFormat="1">
      <c r="A5443" s="82">
        <v>2016</v>
      </c>
      <c r="B5443" s="82">
        <v>2727</v>
      </c>
      <c r="C5443" s="83" t="s">
        <v>503</v>
      </c>
      <c r="D5443" s="83" t="s">
        <v>504</v>
      </c>
      <c r="E5443" s="84">
        <v>23866</v>
      </c>
      <c r="F5443" s="85">
        <v>25.28</v>
      </c>
      <c r="G5443" s="84">
        <v>284.8</v>
      </c>
      <c r="H5443" s="86">
        <f t="shared" si="336"/>
        <v>1718290.9030400002</v>
      </c>
      <c r="I5443" s="77">
        <f t="shared" si="337"/>
        <v>23866</v>
      </c>
      <c r="J5443" s="77">
        <f t="shared" si="338"/>
        <v>603332.48</v>
      </c>
      <c r="K5443" s="77">
        <f t="shared" si="339"/>
        <v>0</v>
      </c>
    </row>
    <row r="5444" spans="1:11" s="77" customFormat="1">
      <c r="A5444" s="82">
        <v>2016</v>
      </c>
      <c r="B5444" s="82">
        <v>2727</v>
      </c>
      <c r="C5444" s="83" t="s">
        <v>503</v>
      </c>
      <c r="D5444" s="83" t="s">
        <v>504</v>
      </c>
      <c r="E5444" s="84">
        <v>11297</v>
      </c>
      <c r="F5444" s="85">
        <v>24.021999999999998</v>
      </c>
      <c r="G5444" s="84">
        <v>324.7</v>
      </c>
      <c r="H5444" s="86">
        <f t="shared" si="336"/>
        <v>881159.60589799995</v>
      </c>
      <c r="I5444" s="77">
        <f t="shared" si="337"/>
        <v>11297</v>
      </c>
      <c r="J5444" s="77">
        <f t="shared" si="338"/>
        <v>271376.53399999999</v>
      </c>
      <c r="K5444" s="77">
        <f t="shared" si="339"/>
        <v>0</v>
      </c>
    </row>
    <row r="5445" spans="1:11" s="77" customFormat="1">
      <c r="A5445" s="82">
        <v>2016</v>
      </c>
      <c r="B5445" s="82">
        <v>2727</v>
      </c>
      <c r="C5445" s="83" t="s">
        <v>503</v>
      </c>
      <c r="D5445" s="83" t="s">
        <v>504</v>
      </c>
      <c r="E5445" s="84">
        <v>12013</v>
      </c>
      <c r="F5445" s="85">
        <v>25.841999999999999</v>
      </c>
      <c r="G5445" s="84">
        <v>262.2</v>
      </c>
      <c r="H5445" s="86">
        <f t="shared" si="336"/>
        <v>813973.53841199994</v>
      </c>
      <c r="I5445" s="77">
        <f t="shared" si="337"/>
        <v>12013</v>
      </c>
      <c r="J5445" s="77">
        <f t="shared" si="338"/>
        <v>310439.946</v>
      </c>
      <c r="K5445" s="77">
        <f t="shared" si="339"/>
        <v>0</v>
      </c>
    </row>
    <row r="5446" spans="1:11" s="77" customFormat="1">
      <c r="A5446" s="82">
        <v>2016</v>
      </c>
      <c r="B5446" s="82">
        <v>2727</v>
      </c>
      <c r="C5446" s="83" t="s">
        <v>503</v>
      </c>
      <c r="D5446" s="83" t="s">
        <v>504</v>
      </c>
      <c r="E5446" s="84">
        <v>71836</v>
      </c>
      <c r="F5446" s="85">
        <v>25.533999999999999</v>
      </c>
      <c r="G5446" s="84">
        <v>306</v>
      </c>
      <c r="H5446" s="86">
        <f t="shared" si="336"/>
        <v>5612836.8974399995</v>
      </c>
      <c r="I5446" s="77">
        <f t="shared" si="337"/>
        <v>71836</v>
      </c>
      <c r="J5446" s="77">
        <f t="shared" si="338"/>
        <v>1834260.4239999999</v>
      </c>
      <c r="K5446" s="77">
        <f t="shared" si="339"/>
        <v>0</v>
      </c>
    </row>
    <row r="5447" spans="1:11" s="77" customFormat="1">
      <c r="A5447" s="82">
        <v>2016</v>
      </c>
      <c r="B5447" s="82">
        <v>2727</v>
      </c>
      <c r="C5447" s="83" t="s">
        <v>503</v>
      </c>
      <c r="D5447" s="83" t="s">
        <v>504</v>
      </c>
      <c r="E5447" s="84">
        <v>11534</v>
      </c>
      <c r="F5447" s="85">
        <v>24.091999999999999</v>
      </c>
      <c r="G5447" s="84">
        <v>276.7</v>
      </c>
      <c r="H5447" s="86">
        <f t="shared" ref="H5447:H5510" si="340">IF(I5447="","",G5447/100*F5447*E5447)</f>
        <v>768886.01317599986</v>
      </c>
      <c r="I5447" s="77">
        <f t="shared" ref="I5447:I5510" si="341">IF(OR(G5447=".",F5447=".",E5447="."),"",E5447)</f>
        <v>11534</v>
      </c>
      <c r="J5447" s="77">
        <f t="shared" ref="J5447:J5510" si="342">IF(I5447="","",F5447*I5447)</f>
        <v>277877.12799999997</v>
      </c>
      <c r="K5447" s="77">
        <f t="shared" ref="K5447:K5510" si="343">IF(C5447="LIG",1,0)</f>
        <v>0</v>
      </c>
    </row>
    <row r="5448" spans="1:11" s="77" customFormat="1">
      <c r="A5448" s="82">
        <v>2016</v>
      </c>
      <c r="B5448" s="82">
        <v>2817</v>
      </c>
      <c r="C5448" s="83" t="s">
        <v>512</v>
      </c>
      <c r="D5448" s="83" t="s">
        <v>504</v>
      </c>
      <c r="E5448" s="84">
        <v>224547</v>
      </c>
      <c r="F5448" s="85">
        <v>13.224</v>
      </c>
      <c r="G5448" s="84">
        <v>145.9</v>
      </c>
      <c r="H5448" s="86">
        <f t="shared" si="340"/>
        <v>4332368.5013520001</v>
      </c>
      <c r="I5448" s="77">
        <f t="shared" si="341"/>
        <v>224547</v>
      </c>
      <c r="J5448" s="77">
        <f t="shared" si="342"/>
        <v>2969409.5279999999</v>
      </c>
      <c r="K5448" s="77">
        <f t="shared" si="343"/>
        <v>1</v>
      </c>
    </row>
    <row r="5449" spans="1:11" s="77" customFormat="1">
      <c r="A5449" s="82">
        <v>2016</v>
      </c>
      <c r="B5449" s="82">
        <v>2817</v>
      </c>
      <c r="C5449" s="83" t="s">
        <v>513</v>
      </c>
      <c r="D5449" s="83" t="s">
        <v>504</v>
      </c>
      <c r="E5449" s="84">
        <v>84230</v>
      </c>
      <c r="F5449" s="85">
        <v>16.25</v>
      </c>
      <c r="G5449" s="84">
        <v>153.80000000000001</v>
      </c>
      <c r="H5449" s="86">
        <f t="shared" si="340"/>
        <v>2105118.2749999999</v>
      </c>
      <c r="I5449" s="77">
        <f t="shared" si="341"/>
        <v>84230</v>
      </c>
      <c r="J5449" s="77">
        <f t="shared" si="342"/>
        <v>1368737.5</v>
      </c>
      <c r="K5449" s="77">
        <f t="shared" si="343"/>
        <v>0</v>
      </c>
    </row>
    <row r="5450" spans="1:11" s="77" customFormat="1">
      <c r="A5450" s="82">
        <v>2016</v>
      </c>
      <c r="B5450" s="82">
        <v>2823</v>
      </c>
      <c r="C5450" s="83" t="s">
        <v>512</v>
      </c>
      <c r="D5450" s="83" t="s">
        <v>504</v>
      </c>
      <c r="E5450" s="84">
        <v>127455</v>
      </c>
      <c r="F5450" s="85">
        <v>13.13</v>
      </c>
      <c r="G5450" s="84">
        <v>135</v>
      </c>
      <c r="H5450" s="86">
        <f t="shared" si="340"/>
        <v>2259203.6025000005</v>
      </c>
      <c r="I5450" s="77">
        <f t="shared" si="341"/>
        <v>127455</v>
      </c>
      <c r="J5450" s="77">
        <f t="shared" si="342"/>
        <v>1673484.1500000001</v>
      </c>
      <c r="K5450" s="77">
        <f t="shared" si="343"/>
        <v>1</v>
      </c>
    </row>
    <row r="5451" spans="1:11" s="77" customFormat="1">
      <c r="A5451" s="82">
        <v>2016</v>
      </c>
      <c r="B5451" s="82">
        <v>2823</v>
      </c>
      <c r="C5451" s="83" t="s">
        <v>512</v>
      </c>
      <c r="D5451" s="83" t="s">
        <v>504</v>
      </c>
      <c r="E5451" s="84">
        <v>245583</v>
      </c>
      <c r="F5451" s="85">
        <v>13.15</v>
      </c>
      <c r="G5451" s="84">
        <v>147.1</v>
      </c>
      <c r="H5451" s="86">
        <f t="shared" si="340"/>
        <v>4750471.5979500003</v>
      </c>
      <c r="I5451" s="77">
        <f t="shared" si="341"/>
        <v>245583</v>
      </c>
      <c r="J5451" s="77">
        <f t="shared" si="342"/>
        <v>3229416.45</v>
      </c>
      <c r="K5451" s="77">
        <f t="shared" si="343"/>
        <v>1</v>
      </c>
    </row>
    <row r="5452" spans="1:11" s="77" customFormat="1">
      <c r="A5452" s="82">
        <v>2016</v>
      </c>
      <c r="B5452" s="82">
        <v>2828</v>
      </c>
      <c r="C5452" s="83" t="s">
        <v>503</v>
      </c>
      <c r="D5452" s="83" t="s">
        <v>504</v>
      </c>
      <c r="E5452" s="84">
        <v>101665</v>
      </c>
      <c r="F5452" s="85">
        <v>26.13</v>
      </c>
      <c r="G5452" s="84" t="s">
        <v>514</v>
      </c>
      <c r="H5452" s="86" t="str">
        <f t="shared" si="340"/>
        <v/>
      </c>
      <c r="I5452" s="77" t="str">
        <f t="shared" si="341"/>
        <v/>
      </c>
      <c r="J5452" s="77" t="str">
        <f t="shared" si="342"/>
        <v/>
      </c>
      <c r="K5452" s="77">
        <f t="shared" si="343"/>
        <v>0</v>
      </c>
    </row>
    <row r="5453" spans="1:11" s="77" customFormat="1">
      <c r="A5453" s="82">
        <v>2016</v>
      </c>
      <c r="B5453" s="82">
        <v>2828</v>
      </c>
      <c r="C5453" s="83" t="s">
        <v>503</v>
      </c>
      <c r="D5453" s="83" t="s">
        <v>504</v>
      </c>
      <c r="E5453" s="84">
        <v>22025</v>
      </c>
      <c r="F5453" s="85">
        <v>23.756</v>
      </c>
      <c r="G5453" s="84" t="s">
        <v>514</v>
      </c>
      <c r="H5453" s="86" t="str">
        <f t="shared" si="340"/>
        <v/>
      </c>
      <c r="I5453" s="77" t="str">
        <f t="shared" si="341"/>
        <v/>
      </c>
      <c r="J5453" s="77" t="str">
        <f t="shared" si="342"/>
        <v/>
      </c>
      <c r="K5453" s="77">
        <f t="shared" si="343"/>
        <v>0</v>
      </c>
    </row>
    <row r="5454" spans="1:11" s="77" customFormat="1">
      <c r="A5454" s="82">
        <v>2016</v>
      </c>
      <c r="B5454" s="82">
        <v>2828</v>
      </c>
      <c r="C5454" s="83" t="s">
        <v>503</v>
      </c>
      <c r="D5454" s="83" t="s">
        <v>504</v>
      </c>
      <c r="E5454" s="84">
        <v>12566</v>
      </c>
      <c r="F5454" s="85">
        <v>24.585999999999999</v>
      </c>
      <c r="G5454" s="84" t="s">
        <v>514</v>
      </c>
      <c r="H5454" s="86" t="str">
        <f t="shared" si="340"/>
        <v/>
      </c>
      <c r="I5454" s="77" t="str">
        <f t="shared" si="341"/>
        <v/>
      </c>
      <c r="J5454" s="77" t="str">
        <f t="shared" si="342"/>
        <v/>
      </c>
      <c r="K5454" s="77">
        <f t="shared" si="343"/>
        <v>0</v>
      </c>
    </row>
    <row r="5455" spans="1:11" s="77" customFormat="1">
      <c r="A5455" s="82">
        <v>2016</v>
      </c>
      <c r="B5455" s="82">
        <v>2828</v>
      </c>
      <c r="C5455" s="83" t="s">
        <v>503</v>
      </c>
      <c r="D5455" s="83" t="s">
        <v>504</v>
      </c>
      <c r="E5455" s="84">
        <v>15290</v>
      </c>
      <c r="F5455" s="85">
        <v>24.68</v>
      </c>
      <c r="G5455" s="84" t="s">
        <v>514</v>
      </c>
      <c r="H5455" s="86" t="str">
        <f t="shared" si="340"/>
        <v/>
      </c>
      <c r="I5455" s="77" t="str">
        <f t="shared" si="341"/>
        <v/>
      </c>
      <c r="J5455" s="77" t="str">
        <f t="shared" si="342"/>
        <v/>
      </c>
      <c r="K5455" s="77">
        <f t="shared" si="343"/>
        <v>0</v>
      </c>
    </row>
    <row r="5456" spans="1:11" s="77" customFormat="1">
      <c r="A5456" s="82">
        <v>2016</v>
      </c>
      <c r="B5456" s="82">
        <v>2828</v>
      </c>
      <c r="C5456" s="83" t="s">
        <v>503</v>
      </c>
      <c r="D5456" s="83" t="s">
        <v>504</v>
      </c>
      <c r="E5456" s="84">
        <v>27039</v>
      </c>
      <c r="F5456" s="85">
        <v>25.13</v>
      </c>
      <c r="G5456" s="84" t="s">
        <v>514</v>
      </c>
      <c r="H5456" s="86" t="str">
        <f t="shared" si="340"/>
        <v/>
      </c>
      <c r="I5456" s="77" t="str">
        <f t="shared" si="341"/>
        <v/>
      </c>
      <c r="J5456" s="77" t="str">
        <f t="shared" si="342"/>
        <v/>
      </c>
      <c r="K5456" s="77">
        <f t="shared" si="343"/>
        <v>0</v>
      </c>
    </row>
    <row r="5457" spans="1:11" s="77" customFormat="1">
      <c r="A5457" s="82">
        <v>2016</v>
      </c>
      <c r="B5457" s="82">
        <v>2828</v>
      </c>
      <c r="C5457" s="83" t="s">
        <v>503</v>
      </c>
      <c r="D5457" s="83" t="s">
        <v>504</v>
      </c>
      <c r="E5457" s="84">
        <v>24025</v>
      </c>
      <c r="F5457" s="85">
        <v>24.984000000000002</v>
      </c>
      <c r="G5457" s="84" t="s">
        <v>514</v>
      </c>
      <c r="H5457" s="86" t="str">
        <f t="shared" si="340"/>
        <v/>
      </c>
      <c r="I5457" s="77" t="str">
        <f t="shared" si="341"/>
        <v/>
      </c>
      <c r="J5457" s="77" t="str">
        <f t="shared" si="342"/>
        <v/>
      </c>
      <c r="K5457" s="77">
        <f t="shared" si="343"/>
        <v>0</v>
      </c>
    </row>
    <row r="5458" spans="1:11" s="77" customFormat="1">
      <c r="A5458" s="82">
        <v>2016</v>
      </c>
      <c r="B5458" s="82">
        <v>2828</v>
      </c>
      <c r="C5458" s="83" t="s">
        <v>503</v>
      </c>
      <c r="D5458" s="83" t="s">
        <v>504</v>
      </c>
      <c r="E5458" s="84">
        <v>19671</v>
      </c>
      <c r="F5458" s="85">
        <v>25.334</v>
      </c>
      <c r="G5458" s="84" t="s">
        <v>514</v>
      </c>
      <c r="H5458" s="86" t="str">
        <f t="shared" si="340"/>
        <v/>
      </c>
      <c r="I5458" s="77" t="str">
        <f t="shared" si="341"/>
        <v/>
      </c>
      <c r="J5458" s="77" t="str">
        <f t="shared" si="342"/>
        <v/>
      </c>
      <c r="K5458" s="77">
        <f t="shared" si="343"/>
        <v>0</v>
      </c>
    </row>
    <row r="5459" spans="1:11" s="77" customFormat="1">
      <c r="A5459" s="82">
        <v>2016</v>
      </c>
      <c r="B5459" s="82">
        <v>2828</v>
      </c>
      <c r="C5459" s="83" t="s">
        <v>503</v>
      </c>
      <c r="D5459" s="83" t="s">
        <v>504</v>
      </c>
      <c r="E5459" s="84">
        <v>12714</v>
      </c>
      <c r="F5459" s="85">
        <v>25.334</v>
      </c>
      <c r="G5459" s="84" t="s">
        <v>514</v>
      </c>
      <c r="H5459" s="86" t="str">
        <f t="shared" si="340"/>
        <v/>
      </c>
      <c r="I5459" s="77" t="str">
        <f t="shared" si="341"/>
        <v/>
      </c>
      <c r="J5459" s="77" t="str">
        <f t="shared" si="342"/>
        <v/>
      </c>
      <c r="K5459" s="77">
        <f t="shared" si="343"/>
        <v>0</v>
      </c>
    </row>
    <row r="5460" spans="1:11" s="77" customFormat="1">
      <c r="A5460" s="82">
        <v>2016</v>
      </c>
      <c r="B5460" s="82">
        <v>2828</v>
      </c>
      <c r="C5460" s="83" t="s">
        <v>503</v>
      </c>
      <c r="D5460" s="83" t="s">
        <v>504</v>
      </c>
      <c r="E5460" s="84">
        <v>30538</v>
      </c>
      <c r="F5460" s="85">
        <v>25.334</v>
      </c>
      <c r="G5460" s="84" t="s">
        <v>514</v>
      </c>
      <c r="H5460" s="86" t="str">
        <f t="shared" si="340"/>
        <v/>
      </c>
      <c r="I5460" s="77" t="str">
        <f t="shared" si="341"/>
        <v/>
      </c>
      <c r="J5460" s="77" t="str">
        <f t="shared" si="342"/>
        <v/>
      </c>
      <c r="K5460" s="77">
        <f t="shared" si="343"/>
        <v>0</v>
      </c>
    </row>
    <row r="5461" spans="1:11" s="77" customFormat="1">
      <c r="A5461" s="82">
        <v>2016</v>
      </c>
      <c r="B5461" s="82">
        <v>2828</v>
      </c>
      <c r="C5461" s="83" t="s">
        <v>503</v>
      </c>
      <c r="D5461" s="83" t="s">
        <v>504</v>
      </c>
      <c r="E5461" s="84">
        <v>30538</v>
      </c>
      <c r="F5461" s="85">
        <v>25.334</v>
      </c>
      <c r="G5461" s="84" t="s">
        <v>514</v>
      </c>
      <c r="H5461" s="86" t="str">
        <f t="shared" si="340"/>
        <v/>
      </c>
      <c r="I5461" s="77" t="str">
        <f t="shared" si="341"/>
        <v/>
      </c>
      <c r="J5461" s="77" t="str">
        <f t="shared" si="342"/>
        <v/>
      </c>
      <c r="K5461" s="77">
        <f t="shared" si="343"/>
        <v>0</v>
      </c>
    </row>
    <row r="5462" spans="1:11" s="77" customFormat="1">
      <c r="A5462" s="82">
        <v>2016</v>
      </c>
      <c r="B5462" s="82">
        <v>2828</v>
      </c>
      <c r="C5462" s="83" t="s">
        <v>503</v>
      </c>
      <c r="D5462" s="83" t="s">
        <v>504</v>
      </c>
      <c r="E5462" s="84">
        <v>19671</v>
      </c>
      <c r="F5462" s="85">
        <v>25.334</v>
      </c>
      <c r="G5462" s="84" t="s">
        <v>514</v>
      </c>
      <c r="H5462" s="86" t="str">
        <f t="shared" si="340"/>
        <v/>
      </c>
      <c r="I5462" s="77" t="str">
        <f t="shared" si="341"/>
        <v/>
      </c>
      <c r="J5462" s="77" t="str">
        <f t="shared" si="342"/>
        <v/>
      </c>
      <c r="K5462" s="77">
        <f t="shared" si="343"/>
        <v>0</v>
      </c>
    </row>
    <row r="5463" spans="1:11" s="77" customFormat="1">
      <c r="A5463" s="82">
        <v>2016</v>
      </c>
      <c r="B5463" s="82">
        <v>2828</v>
      </c>
      <c r="C5463" s="83" t="s">
        <v>503</v>
      </c>
      <c r="D5463" s="83" t="s">
        <v>504</v>
      </c>
      <c r="E5463" s="84">
        <v>75805</v>
      </c>
      <c r="F5463" s="85">
        <v>25.146000000000001</v>
      </c>
      <c r="G5463" s="84" t="s">
        <v>514</v>
      </c>
      <c r="H5463" s="86" t="str">
        <f t="shared" si="340"/>
        <v/>
      </c>
      <c r="I5463" s="77" t="str">
        <f t="shared" si="341"/>
        <v/>
      </c>
      <c r="J5463" s="77" t="str">
        <f t="shared" si="342"/>
        <v/>
      </c>
      <c r="K5463" s="77">
        <f t="shared" si="343"/>
        <v>0</v>
      </c>
    </row>
    <row r="5464" spans="1:11" s="77" customFormat="1">
      <c r="A5464" s="82">
        <v>2016</v>
      </c>
      <c r="B5464" s="82">
        <v>2832</v>
      </c>
      <c r="C5464" s="83" t="s">
        <v>503</v>
      </c>
      <c r="D5464" s="83" t="s">
        <v>504</v>
      </c>
      <c r="E5464" s="84">
        <v>21370</v>
      </c>
      <c r="F5464" s="85">
        <v>25.314</v>
      </c>
      <c r="G5464" s="84" t="s">
        <v>514</v>
      </c>
      <c r="H5464" s="86" t="str">
        <f t="shared" si="340"/>
        <v/>
      </c>
      <c r="I5464" s="77" t="str">
        <f t="shared" si="341"/>
        <v/>
      </c>
      <c r="J5464" s="77" t="str">
        <f t="shared" si="342"/>
        <v/>
      </c>
      <c r="K5464" s="77">
        <f t="shared" si="343"/>
        <v>0</v>
      </c>
    </row>
    <row r="5465" spans="1:11" s="77" customFormat="1">
      <c r="A5465" s="82">
        <v>2016</v>
      </c>
      <c r="B5465" s="82">
        <v>2832</v>
      </c>
      <c r="C5465" s="83" t="s">
        <v>503</v>
      </c>
      <c r="D5465" s="83" t="s">
        <v>504</v>
      </c>
      <c r="E5465" s="84">
        <v>20799</v>
      </c>
      <c r="F5465" s="85">
        <v>25.303999999999998</v>
      </c>
      <c r="G5465" s="84" t="s">
        <v>514</v>
      </c>
      <c r="H5465" s="86" t="str">
        <f t="shared" si="340"/>
        <v/>
      </c>
      <c r="I5465" s="77" t="str">
        <f t="shared" si="341"/>
        <v/>
      </c>
      <c r="J5465" s="77" t="str">
        <f t="shared" si="342"/>
        <v/>
      </c>
      <c r="K5465" s="77">
        <f t="shared" si="343"/>
        <v>0</v>
      </c>
    </row>
    <row r="5466" spans="1:11" s="77" customFormat="1">
      <c r="A5466" s="82">
        <v>2016</v>
      </c>
      <c r="B5466" s="82">
        <v>2832</v>
      </c>
      <c r="C5466" s="83" t="s">
        <v>503</v>
      </c>
      <c r="D5466" s="83" t="s">
        <v>504</v>
      </c>
      <c r="E5466" s="84">
        <v>14733</v>
      </c>
      <c r="F5466" s="85">
        <v>21.776</v>
      </c>
      <c r="G5466" s="84" t="s">
        <v>514</v>
      </c>
      <c r="H5466" s="86" t="str">
        <f t="shared" si="340"/>
        <v/>
      </c>
      <c r="I5466" s="77" t="str">
        <f t="shared" si="341"/>
        <v/>
      </c>
      <c r="J5466" s="77" t="str">
        <f t="shared" si="342"/>
        <v/>
      </c>
      <c r="K5466" s="77">
        <f t="shared" si="343"/>
        <v>0</v>
      </c>
    </row>
    <row r="5467" spans="1:11" s="77" customFormat="1">
      <c r="A5467" s="82">
        <v>2016</v>
      </c>
      <c r="B5467" s="82">
        <v>2832</v>
      </c>
      <c r="C5467" s="83" t="s">
        <v>503</v>
      </c>
      <c r="D5467" s="83" t="s">
        <v>504</v>
      </c>
      <c r="E5467" s="84">
        <v>14061</v>
      </c>
      <c r="F5467" s="85">
        <v>25.352</v>
      </c>
      <c r="G5467" s="84" t="s">
        <v>514</v>
      </c>
      <c r="H5467" s="86" t="str">
        <f t="shared" si="340"/>
        <v/>
      </c>
      <c r="I5467" s="77" t="str">
        <f t="shared" si="341"/>
        <v/>
      </c>
      <c r="J5467" s="77" t="str">
        <f t="shared" si="342"/>
        <v/>
      </c>
      <c r="K5467" s="77">
        <f t="shared" si="343"/>
        <v>0</v>
      </c>
    </row>
    <row r="5468" spans="1:11" s="77" customFormat="1">
      <c r="A5468" s="82">
        <v>2016</v>
      </c>
      <c r="B5468" s="82">
        <v>2832</v>
      </c>
      <c r="C5468" s="83" t="s">
        <v>503</v>
      </c>
      <c r="D5468" s="83" t="s">
        <v>504</v>
      </c>
      <c r="E5468" s="84">
        <v>9622</v>
      </c>
      <c r="F5468" s="85">
        <v>25.242000000000001</v>
      </c>
      <c r="G5468" s="84" t="s">
        <v>514</v>
      </c>
      <c r="H5468" s="86" t="str">
        <f t="shared" si="340"/>
        <v/>
      </c>
      <c r="I5468" s="77" t="str">
        <f t="shared" si="341"/>
        <v/>
      </c>
      <c r="J5468" s="77" t="str">
        <f t="shared" si="342"/>
        <v/>
      </c>
      <c r="K5468" s="77">
        <f t="shared" si="343"/>
        <v>0</v>
      </c>
    </row>
    <row r="5469" spans="1:11" s="77" customFormat="1">
      <c r="A5469" s="82">
        <v>2016</v>
      </c>
      <c r="B5469" s="82">
        <v>2832</v>
      </c>
      <c r="C5469" s="83" t="s">
        <v>503</v>
      </c>
      <c r="D5469" s="83" t="s">
        <v>504</v>
      </c>
      <c r="E5469" s="84">
        <v>6687</v>
      </c>
      <c r="F5469" s="85">
        <v>26.213999999999999</v>
      </c>
      <c r="G5469" s="84" t="s">
        <v>514</v>
      </c>
      <c r="H5469" s="86" t="str">
        <f t="shared" si="340"/>
        <v/>
      </c>
      <c r="I5469" s="77" t="str">
        <f t="shared" si="341"/>
        <v/>
      </c>
      <c r="J5469" s="77" t="str">
        <f t="shared" si="342"/>
        <v/>
      </c>
      <c r="K5469" s="77">
        <f t="shared" si="343"/>
        <v>0</v>
      </c>
    </row>
    <row r="5470" spans="1:11" s="77" customFormat="1">
      <c r="A5470" s="82">
        <v>2016</v>
      </c>
      <c r="B5470" s="82">
        <v>2832</v>
      </c>
      <c r="C5470" s="83" t="s">
        <v>503</v>
      </c>
      <c r="D5470" s="83" t="s">
        <v>504</v>
      </c>
      <c r="E5470" s="84">
        <v>21532</v>
      </c>
      <c r="F5470" s="85">
        <v>26.126000000000001</v>
      </c>
      <c r="G5470" s="84" t="s">
        <v>514</v>
      </c>
      <c r="H5470" s="86" t="str">
        <f t="shared" si="340"/>
        <v/>
      </c>
      <c r="I5470" s="77" t="str">
        <f t="shared" si="341"/>
        <v/>
      </c>
      <c r="J5470" s="77" t="str">
        <f t="shared" si="342"/>
        <v/>
      </c>
      <c r="K5470" s="77">
        <f t="shared" si="343"/>
        <v>0</v>
      </c>
    </row>
    <row r="5471" spans="1:11" s="77" customFormat="1">
      <c r="A5471" s="82">
        <v>2016</v>
      </c>
      <c r="B5471" s="82">
        <v>2832</v>
      </c>
      <c r="C5471" s="83" t="s">
        <v>503</v>
      </c>
      <c r="D5471" s="83" t="s">
        <v>504</v>
      </c>
      <c r="E5471" s="84">
        <v>71263</v>
      </c>
      <c r="F5471" s="85">
        <v>25.422000000000001</v>
      </c>
      <c r="G5471" s="84" t="s">
        <v>514</v>
      </c>
      <c r="H5471" s="86" t="str">
        <f t="shared" si="340"/>
        <v/>
      </c>
      <c r="I5471" s="77" t="str">
        <f t="shared" si="341"/>
        <v/>
      </c>
      <c r="J5471" s="77" t="str">
        <f t="shared" si="342"/>
        <v/>
      </c>
      <c r="K5471" s="77">
        <f t="shared" si="343"/>
        <v>0</v>
      </c>
    </row>
    <row r="5472" spans="1:11" s="77" customFormat="1">
      <c r="A5472" s="82">
        <v>2016</v>
      </c>
      <c r="B5472" s="82">
        <v>2832</v>
      </c>
      <c r="C5472" s="83" t="s">
        <v>503</v>
      </c>
      <c r="D5472" s="83" t="s">
        <v>504</v>
      </c>
      <c r="E5472" s="84">
        <v>56966</v>
      </c>
      <c r="F5472" s="85">
        <v>22.154</v>
      </c>
      <c r="G5472" s="84" t="s">
        <v>514</v>
      </c>
      <c r="H5472" s="86" t="str">
        <f t="shared" si="340"/>
        <v/>
      </c>
      <c r="I5472" s="77" t="str">
        <f t="shared" si="341"/>
        <v/>
      </c>
      <c r="J5472" s="77" t="str">
        <f t="shared" si="342"/>
        <v/>
      </c>
      <c r="K5472" s="77">
        <f t="shared" si="343"/>
        <v>0</v>
      </c>
    </row>
    <row r="5473" spans="1:11" s="77" customFormat="1">
      <c r="A5473" s="82">
        <v>2016</v>
      </c>
      <c r="B5473" s="82">
        <v>2836</v>
      </c>
      <c r="C5473" s="83" t="s">
        <v>503</v>
      </c>
      <c r="D5473" s="83" t="s">
        <v>504</v>
      </c>
      <c r="E5473" s="84">
        <v>29768</v>
      </c>
      <c r="F5473" s="85">
        <v>22.65</v>
      </c>
      <c r="G5473" s="84" t="s">
        <v>514</v>
      </c>
      <c r="H5473" s="86" t="str">
        <f t="shared" si="340"/>
        <v/>
      </c>
      <c r="I5473" s="77" t="str">
        <f t="shared" si="341"/>
        <v/>
      </c>
      <c r="J5473" s="77" t="str">
        <f t="shared" si="342"/>
        <v/>
      </c>
      <c r="K5473" s="77">
        <f t="shared" si="343"/>
        <v>0</v>
      </c>
    </row>
    <row r="5474" spans="1:11" s="77" customFormat="1">
      <c r="A5474" s="82">
        <v>2016</v>
      </c>
      <c r="B5474" s="82">
        <v>2836</v>
      </c>
      <c r="C5474" s="83" t="s">
        <v>503</v>
      </c>
      <c r="D5474" s="83" t="s">
        <v>504</v>
      </c>
      <c r="E5474" s="84">
        <v>25303</v>
      </c>
      <c r="F5474" s="85">
        <v>22.77</v>
      </c>
      <c r="G5474" s="84" t="s">
        <v>514</v>
      </c>
      <c r="H5474" s="86" t="str">
        <f t="shared" si="340"/>
        <v/>
      </c>
      <c r="I5474" s="77" t="str">
        <f t="shared" si="341"/>
        <v/>
      </c>
      <c r="J5474" s="77" t="str">
        <f t="shared" si="342"/>
        <v/>
      </c>
      <c r="K5474" s="77">
        <f t="shared" si="343"/>
        <v>0</v>
      </c>
    </row>
    <row r="5475" spans="1:11" s="77" customFormat="1">
      <c r="A5475" s="82">
        <v>2016</v>
      </c>
      <c r="B5475" s="82">
        <v>2840</v>
      </c>
      <c r="C5475" s="83" t="s">
        <v>503</v>
      </c>
      <c r="D5475" s="83" t="s">
        <v>504</v>
      </c>
      <c r="E5475" s="84">
        <v>55201</v>
      </c>
      <c r="F5475" s="85">
        <v>23.28</v>
      </c>
      <c r="G5475" s="84" t="s">
        <v>514</v>
      </c>
      <c r="H5475" s="86" t="str">
        <f t="shared" si="340"/>
        <v/>
      </c>
      <c r="I5475" s="77" t="str">
        <f t="shared" si="341"/>
        <v/>
      </c>
      <c r="J5475" s="77" t="str">
        <f t="shared" si="342"/>
        <v/>
      </c>
      <c r="K5475" s="77">
        <f t="shared" si="343"/>
        <v>0</v>
      </c>
    </row>
    <row r="5476" spans="1:11" s="77" customFormat="1">
      <c r="A5476" s="82">
        <v>2016</v>
      </c>
      <c r="B5476" s="82">
        <v>2840</v>
      </c>
      <c r="C5476" s="83" t="s">
        <v>503</v>
      </c>
      <c r="D5476" s="83" t="s">
        <v>504</v>
      </c>
      <c r="E5476" s="84">
        <v>36005</v>
      </c>
      <c r="F5476" s="85">
        <v>23.937999999999999</v>
      </c>
      <c r="G5476" s="84" t="s">
        <v>514</v>
      </c>
      <c r="H5476" s="86" t="str">
        <f t="shared" si="340"/>
        <v/>
      </c>
      <c r="I5476" s="77" t="str">
        <f t="shared" si="341"/>
        <v/>
      </c>
      <c r="J5476" s="77" t="str">
        <f t="shared" si="342"/>
        <v/>
      </c>
      <c r="K5476" s="77">
        <f t="shared" si="343"/>
        <v>0</v>
      </c>
    </row>
    <row r="5477" spans="1:11" s="77" customFormat="1">
      <c r="A5477" s="82">
        <v>2016</v>
      </c>
      <c r="B5477" s="82">
        <v>2840</v>
      </c>
      <c r="C5477" s="83" t="s">
        <v>503</v>
      </c>
      <c r="D5477" s="83" t="s">
        <v>504</v>
      </c>
      <c r="E5477" s="84">
        <v>59875</v>
      </c>
      <c r="F5477" s="85">
        <v>23.347999999999999</v>
      </c>
      <c r="G5477" s="84" t="s">
        <v>514</v>
      </c>
      <c r="H5477" s="86" t="str">
        <f t="shared" si="340"/>
        <v/>
      </c>
      <c r="I5477" s="77" t="str">
        <f t="shared" si="341"/>
        <v/>
      </c>
      <c r="J5477" s="77" t="str">
        <f t="shared" si="342"/>
        <v/>
      </c>
      <c r="K5477" s="77">
        <f t="shared" si="343"/>
        <v>0</v>
      </c>
    </row>
    <row r="5478" spans="1:11" s="77" customFormat="1">
      <c r="A5478" s="82">
        <v>2016</v>
      </c>
      <c r="B5478" s="82">
        <v>2850</v>
      </c>
      <c r="C5478" s="83" t="s">
        <v>503</v>
      </c>
      <c r="D5478" s="83" t="s">
        <v>504</v>
      </c>
      <c r="E5478" s="84">
        <v>30582</v>
      </c>
      <c r="F5478" s="85">
        <v>23.55</v>
      </c>
      <c r="G5478" s="84">
        <v>178.6</v>
      </c>
      <c r="H5478" s="86">
        <f t="shared" si="340"/>
        <v>1286288.0946000002</v>
      </c>
      <c r="I5478" s="77">
        <f t="shared" si="341"/>
        <v>30582</v>
      </c>
      <c r="J5478" s="77">
        <f t="shared" si="342"/>
        <v>720206.1</v>
      </c>
      <c r="K5478" s="77">
        <f t="shared" si="343"/>
        <v>0</v>
      </c>
    </row>
    <row r="5479" spans="1:11" s="77" customFormat="1">
      <c r="A5479" s="82">
        <v>2016</v>
      </c>
      <c r="B5479" s="82">
        <v>2850</v>
      </c>
      <c r="C5479" s="83" t="s">
        <v>503</v>
      </c>
      <c r="D5479" s="83" t="s">
        <v>504</v>
      </c>
      <c r="E5479" s="84">
        <v>14010</v>
      </c>
      <c r="F5479" s="85">
        <v>25.03</v>
      </c>
      <c r="G5479" s="84">
        <v>216.8</v>
      </c>
      <c r="H5479" s="86">
        <f t="shared" si="340"/>
        <v>760253.2104000001</v>
      </c>
      <c r="I5479" s="77">
        <f t="shared" si="341"/>
        <v>14010</v>
      </c>
      <c r="J5479" s="77">
        <f t="shared" si="342"/>
        <v>350670.3</v>
      </c>
      <c r="K5479" s="77">
        <f t="shared" si="343"/>
        <v>0</v>
      </c>
    </row>
    <row r="5480" spans="1:11" s="77" customFormat="1">
      <c r="A5480" s="82">
        <v>2016</v>
      </c>
      <c r="B5480" s="82">
        <v>2850</v>
      </c>
      <c r="C5480" s="83" t="s">
        <v>503</v>
      </c>
      <c r="D5480" s="83" t="s">
        <v>504</v>
      </c>
      <c r="E5480" s="84">
        <v>58323</v>
      </c>
      <c r="F5480" s="85">
        <v>23.59</v>
      </c>
      <c r="G5480" s="84">
        <v>220.5</v>
      </c>
      <c r="H5480" s="86">
        <f t="shared" si="340"/>
        <v>3033726.2518500001</v>
      </c>
      <c r="I5480" s="77">
        <f t="shared" si="341"/>
        <v>58323</v>
      </c>
      <c r="J5480" s="77">
        <f t="shared" si="342"/>
        <v>1375839.57</v>
      </c>
      <c r="K5480" s="77">
        <f t="shared" si="343"/>
        <v>0</v>
      </c>
    </row>
    <row r="5481" spans="1:11" s="77" customFormat="1">
      <c r="A5481" s="82">
        <v>2016</v>
      </c>
      <c r="B5481" s="82">
        <v>2850</v>
      </c>
      <c r="C5481" s="83" t="s">
        <v>503</v>
      </c>
      <c r="D5481" s="83" t="s">
        <v>504</v>
      </c>
      <c r="E5481" s="84">
        <v>12255</v>
      </c>
      <c r="F5481" s="85">
        <v>23.54</v>
      </c>
      <c r="G5481" s="84">
        <v>188.2</v>
      </c>
      <c r="H5481" s="86">
        <f t="shared" si="340"/>
        <v>542924.44139999989</v>
      </c>
      <c r="I5481" s="77">
        <f t="shared" si="341"/>
        <v>12255</v>
      </c>
      <c r="J5481" s="77">
        <f t="shared" si="342"/>
        <v>288482.7</v>
      </c>
      <c r="K5481" s="77">
        <f t="shared" si="343"/>
        <v>0</v>
      </c>
    </row>
    <row r="5482" spans="1:11" s="77" customFormat="1">
      <c r="A5482" s="82">
        <v>2016</v>
      </c>
      <c r="B5482" s="82">
        <v>2850</v>
      </c>
      <c r="C5482" s="83" t="s">
        <v>503</v>
      </c>
      <c r="D5482" s="83" t="s">
        <v>504</v>
      </c>
      <c r="E5482" s="84">
        <v>5492</v>
      </c>
      <c r="F5482" s="85">
        <v>23.48</v>
      </c>
      <c r="G5482" s="84">
        <v>183.2</v>
      </c>
      <c r="H5482" s="86">
        <f t="shared" si="340"/>
        <v>236240.35711999997</v>
      </c>
      <c r="I5482" s="77">
        <f t="shared" si="341"/>
        <v>5492</v>
      </c>
      <c r="J5482" s="77">
        <f t="shared" si="342"/>
        <v>128952.16</v>
      </c>
      <c r="K5482" s="77">
        <f t="shared" si="343"/>
        <v>0</v>
      </c>
    </row>
    <row r="5483" spans="1:11" s="77" customFormat="1">
      <c r="A5483" s="82">
        <v>2016</v>
      </c>
      <c r="B5483" s="82">
        <v>2850</v>
      </c>
      <c r="C5483" s="83" t="s">
        <v>503</v>
      </c>
      <c r="D5483" s="83" t="s">
        <v>504</v>
      </c>
      <c r="E5483" s="84">
        <v>6993</v>
      </c>
      <c r="F5483" s="85">
        <v>25.11</v>
      </c>
      <c r="G5483" s="84">
        <v>179</v>
      </c>
      <c r="H5483" s="86">
        <f t="shared" si="340"/>
        <v>314313.67170000001</v>
      </c>
      <c r="I5483" s="77">
        <f t="shared" si="341"/>
        <v>6993</v>
      </c>
      <c r="J5483" s="77">
        <f t="shared" si="342"/>
        <v>175594.23</v>
      </c>
      <c r="K5483" s="77">
        <f t="shared" si="343"/>
        <v>0</v>
      </c>
    </row>
    <row r="5484" spans="1:11" s="77" customFormat="1">
      <c r="A5484" s="82">
        <v>2016</v>
      </c>
      <c r="B5484" s="82">
        <v>2850</v>
      </c>
      <c r="C5484" s="83" t="s">
        <v>503</v>
      </c>
      <c r="D5484" s="83" t="s">
        <v>504</v>
      </c>
      <c r="E5484" s="84">
        <v>13107</v>
      </c>
      <c r="F5484" s="85">
        <v>23.61</v>
      </c>
      <c r="G5484" s="84">
        <v>167.8</v>
      </c>
      <c r="H5484" s="86">
        <f t="shared" si="340"/>
        <v>519267.62106000003</v>
      </c>
      <c r="I5484" s="77">
        <f t="shared" si="341"/>
        <v>13107</v>
      </c>
      <c r="J5484" s="77">
        <f t="shared" si="342"/>
        <v>309456.27</v>
      </c>
      <c r="K5484" s="77">
        <f t="shared" si="343"/>
        <v>0</v>
      </c>
    </row>
    <row r="5485" spans="1:11" s="77" customFormat="1">
      <c r="A5485" s="82">
        <v>2016</v>
      </c>
      <c r="B5485" s="82">
        <v>2850</v>
      </c>
      <c r="C5485" s="83" t="s">
        <v>503</v>
      </c>
      <c r="D5485" s="83" t="s">
        <v>504</v>
      </c>
      <c r="E5485" s="84">
        <v>16281</v>
      </c>
      <c r="F5485" s="85">
        <v>25.22</v>
      </c>
      <c r="G5485" s="84">
        <v>162.1</v>
      </c>
      <c r="H5485" s="86">
        <f t="shared" si="340"/>
        <v>665593.65521999996</v>
      </c>
      <c r="I5485" s="77">
        <f t="shared" si="341"/>
        <v>16281</v>
      </c>
      <c r="J5485" s="77">
        <f t="shared" si="342"/>
        <v>410606.82</v>
      </c>
      <c r="K5485" s="77">
        <f t="shared" si="343"/>
        <v>0</v>
      </c>
    </row>
    <row r="5486" spans="1:11" s="77" customFormat="1">
      <c r="A5486" s="82">
        <v>2016</v>
      </c>
      <c r="B5486" s="82">
        <v>2850</v>
      </c>
      <c r="C5486" s="83" t="s">
        <v>503</v>
      </c>
      <c r="D5486" s="83" t="s">
        <v>504</v>
      </c>
      <c r="E5486" s="84">
        <v>17200</v>
      </c>
      <c r="F5486" s="85">
        <v>24.09</v>
      </c>
      <c r="G5486" s="84">
        <v>167.1</v>
      </c>
      <c r="H5486" s="86">
        <f t="shared" si="340"/>
        <v>692375.50800000003</v>
      </c>
      <c r="I5486" s="77">
        <f t="shared" si="341"/>
        <v>17200</v>
      </c>
      <c r="J5486" s="77">
        <f t="shared" si="342"/>
        <v>414348</v>
      </c>
      <c r="K5486" s="77">
        <f t="shared" si="343"/>
        <v>0</v>
      </c>
    </row>
    <row r="5487" spans="1:11" s="77" customFormat="1">
      <c r="A5487" s="82">
        <v>2016</v>
      </c>
      <c r="B5487" s="82">
        <v>2850</v>
      </c>
      <c r="C5487" s="83" t="s">
        <v>503</v>
      </c>
      <c r="D5487" s="83" t="s">
        <v>504</v>
      </c>
      <c r="E5487" s="84">
        <v>21567</v>
      </c>
      <c r="F5487" s="85">
        <v>23.5</v>
      </c>
      <c r="G5487" s="84">
        <v>219.5</v>
      </c>
      <c r="H5487" s="86">
        <f t="shared" si="340"/>
        <v>1112479.7774999999</v>
      </c>
      <c r="I5487" s="77">
        <f t="shared" si="341"/>
        <v>21567</v>
      </c>
      <c r="J5487" s="77">
        <f t="shared" si="342"/>
        <v>506824.5</v>
      </c>
      <c r="K5487" s="77">
        <f t="shared" si="343"/>
        <v>0</v>
      </c>
    </row>
    <row r="5488" spans="1:11" s="77" customFormat="1">
      <c r="A5488" s="82">
        <v>2016</v>
      </c>
      <c r="B5488" s="82">
        <v>2850</v>
      </c>
      <c r="C5488" s="83" t="s">
        <v>503</v>
      </c>
      <c r="D5488" s="83" t="s">
        <v>504</v>
      </c>
      <c r="E5488" s="84">
        <v>26509</v>
      </c>
      <c r="F5488" s="85">
        <v>23.71</v>
      </c>
      <c r="G5488" s="84">
        <v>165.6</v>
      </c>
      <c r="H5488" s="86">
        <f t="shared" si="340"/>
        <v>1040843.0138399999</v>
      </c>
      <c r="I5488" s="77">
        <f t="shared" si="341"/>
        <v>26509</v>
      </c>
      <c r="J5488" s="77">
        <f t="shared" si="342"/>
        <v>628528.39</v>
      </c>
      <c r="K5488" s="77">
        <f t="shared" si="343"/>
        <v>0</v>
      </c>
    </row>
    <row r="5489" spans="1:11" s="77" customFormat="1">
      <c r="A5489" s="82">
        <v>2016</v>
      </c>
      <c r="B5489" s="82">
        <v>2850</v>
      </c>
      <c r="C5489" s="83" t="s">
        <v>503</v>
      </c>
      <c r="D5489" s="83" t="s">
        <v>504</v>
      </c>
      <c r="E5489" s="84">
        <v>41000</v>
      </c>
      <c r="F5489" s="85">
        <v>25.89</v>
      </c>
      <c r="G5489" s="84">
        <v>167.1</v>
      </c>
      <c r="H5489" s="86">
        <f t="shared" si="340"/>
        <v>1773749.7900000003</v>
      </c>
      <c r="I5489" s="77">
        <f t="shared" si="341"/>
        <v>41000</v>
      </c>
      <c r="J5489" s="77">
        <f t="shared" si="342"/>
        <v>1061490</v>
      </c>
      <c r="K5489" s="77">
        <f t="shared" si="343"/>
        <v>0</v>
      </c>
    </row>
    <row r="5490" spans="1:11" s="77" customFormat="1">
      <c r="A5490" s="82">
        <v>2016</v>
      </c>
      <c r="B5490" s="82">
        <v>2850</v>
      </c>
      <c r="C5490" s="83" t="s">
        <v>503</v>
      </c>
      <c r="D5490" s="83" t="s">
        <v>504</v>
      </c>
      <c r="E5490" s="84">
        <v>52429</v>
      </c>
      <c r="F5490" s="85">
        <v>26.16</v>
      </c>
      <c r="G5490" s="84">
        <v>151.19999999999999</v>
      </c>
      <c r="H5490" s="86">
        <f t="shared" si="340"/>
        <v>2073772.47168</v>
      </c>
      <c r="I5490" s="77">
        <f t="shared" si="341"/>
        <v>52429</v>
      </c>
      <c r="J5490" s="77">
        <f t="shared" si="342"/>
        <v>1371542.64</v>
      </c>
      <c r="K5490" s="77">
        <f t="shared" si="343"/>
        <v>0</v>
      </c>
    </row>
    <row r="5491" spans="1:11" s="77" customFormat="1">
      <c r="A5491" s="82">
        <v>2016</v>
      </c>
      <c r="B5491" s="82">
        <v>2850</v>
      </c>
      <c r="C5491" s="83" t="s">
        <v>503</v>
      </c>
      <c r="D5491" s="83" t="s">
        <v>504</v>
      </c>
      <c r="E5491" s="84">
        <v>1753</v>
      </c>
      <c r="F5491" s="85">
        <v>23.51</v>
      </c>
      <c r="G5491" s="84">
        <v>154.30000000000001</v>
      </c>
      <c r="H5491" s="86">
        <f t="shared" si="340"/>
        <v>63591.705290000005</v>
      </c>
      <c r="I5491" s="77">
        <f t="shared" si="341"/>
        <v>1753</v>
      </c>
      <c r="J5491" s="77">
        <f t="shared" si="342"/>
        <v>41213.030000000006</v>
      </c>
      <c r="K5491" s="77">
        <f t="shared" si="343"/>
        <v>0</v>
      </c>
    </row>
    <row r="5492" spans="1:11" s="77" customFormat="1">
      <c r="A5492" s="82">
        <v>2016</v>
      </c>
      <c r="B5492" s="82">
        <v>2850</v>
      </c>
      <c r="C5492" s="83" t="s">
        <v>503</v>
      </c>
      <c r="D5492" s="83" t="s">
        <v>504</v>
      </c>
      <c r="E5492" s="84">
        <v>1690</v>
      </c>
      <c r="F5492" s="85">
        <v>24.6</v>
      </c>
      <c r="G5492" s="84">
        <v>167.6</v>
      </c>
      <c r="H5492" s="86">
        <f t="shared" si="340"/>
        <v>69678.02399999999</v>
      </c>
      <c r="I5492" s="77">
        <f t="shared" si="341"/>
        <v>1690</v>
      </c>
      <c r="J5492" s="77">
        <f t="shared" si="342"/>
        <v>41574</v>
      </c>
      <c r="K5492" s="77">
        <f t="shared" si="343"/>
        <v>0</v>
      </c>
    </row>
    <row r="5493" spans="1:11" s="77" customFormat="1">
      <c r="A5493" s="82">
        <v>2016</v>
      </c>
      <c r="B5493" s="82">
        <v>2850</v>
      </c>
      <c r="C5493" s="83" t="s">
        <v>503</v>
      </c>
      <c r="D5493" s="83" t="s">
        <v>504</v>
      </c>
      <c r="E5493" s="84">
        <v>5115</v>
      </c>
      <c r="F5493" s="85">
        <v>23.73</v>
      </c>
      <c r="G5493" s="84">
        <v>175.2</v>
      </c>
      <c r="H5493" s="86">
        <f t="shared" si="340"/>
        <v>212655.92039999997</v>
      </c>
      <c r="I5493" s="77">
        <f t="shared" si="341"/>
        <v>5115</v>
      </c>
      <c r="J5493" s="77">
        <f t="shared" si="342"/>
        <v>121378.95</v>
      </c>
      <c r="K5493" s="77">
        <f t="shared" si="343"/>
        <v>0</v>
      </c>
    </row>
    <row r="5494" spans="1:11" s="77" customFormat="1">
      <c r="A5494" s="82">
        <v>2016</v>
      </c>
      <c r="B5494" s="82">
        <v>2850</v>
      </c>
      <c r="C5494" s="83" t="s">
        <v>503</v>
      </c>
      <c r="D5494" s="83" t="s">
        <v>504</v>
      </c>
      <c r="E5494" s="84">
        <v>11551</v>
      </c>
      <c r="F5494" s="85">
        <v>24.34</v>
      </c>
      <c r="G5494" s="84">
        <v>167</v>
      </c>
      <c r="H5494" s="86">
        <f t="shared" si="340"/>
        <v>469522.73779999994</v>
      </c>
      <c r="I5494" s="77">
        <f t="shared" si="341"/>
        <v>11551</v>
      </c>
      <c r="J5494" s="77">
        <f t="shared" si="342"/>
        <v>281151.34000000003</v>
      </c>
      <c r="K5494" s="77">
        <f t="shared" si="343"/>
        <v>0</v>
      </c>
    </row>
    <row r="5495" spans="1:11" s="77" customFormat="1">
      <c r="A5495" s="82">
        <v>2016</v>
      </c>
      <c r="B5495" s="82">
        <v>2850</v>
      </c>
      <c r="C5495" s="83" t="s">
        <v>503</v>
      </c>
      <c r="D5495" s="83" t="s">
        <v>504</v>
      </c>
      <c r="E5495" s="84">
        <v>7384</v>
      </c>
      <c r="F5495" s="85">
        <v>24.01</v>
      </c>
      <c r="G5495" s="84">
        <v>172.2</v>
      </c>
      <c r="H5495" s="86">
        <f t="shared" si="340"/>
        <v>305293.10448000004</v>
      </c>
      <c r="I5495" s="77">
        <f t="shared" si="341"/>
        <v>7384</v>
      </c>
      <c r="J5495" s="77">
        <f t="shared" si="342"/>
        <v>177289.84000000003</v>
      </c>
      <c r="K5495" s="77">
        <f t="shared" si="343"/>
        <v>0</v>
      </c>
    </row>
    <row r="5496" spans="1:11" s="77" customFormat="1">
      <c r="A5496" s="82">
        <v>2016</v>
      </c>
      <c r="B5496" s="82">
        <v>2866</v>
      </c>
      <c r="C5496" s="83" t="s">
        <v>503</v>
      </c>
      <c r="D5496" s="83" t="s">
        <v>504</v>
      </c>
      <c r="E5496" s="84">
        <v>9245</v>
      </c>
      <c r="F5496" s="85">
        <v>17.059999999999999</v>
      </c>
      <c r="G5496" s="84" t="s">
        <v>514</v>
      </c>
      <c r="H5496" s="86" t="str">
        <f t="shared" si="340"/>
        <v/>
      </c>
      <c r="I5496" s="77" t="str">
        <f t="shared" si="341"/>
        <v/>
      </c>
      <c r="J5496" s="77" t="str">
        <f t="shared" si="342"/>
        <v/>
      </c>
      <c r="K5496" s="77">
        <f t="shared" si="343"/>
        <v>0</v>
      </c>
    </row>
    <row r="5497" spans="1:11" s="77" customFormat="1">
      <c r="A5497" s="82">
        <v>2016</v>
      </c>
      <c r="B5497" s="82">
        <v>2866</v>
      </c>
      <c r="C5497" s="83" t="s">
        <v>503</v>
      </c>
      <c r="D5497" s="83" t="s">
        <v>504</v>
      </c>
      <c r="E5497" s="84">
        <v>3559</v>
      </c>
      <c r="F5497" s="85">
        <v>23.25</v>
      </c>
      <c r="G5497" s="84" t="s">
        <v>514</v>
      </c>
      <c r="H5497" s="86" t="str">
        <f t="shared" si="340"/>
        <v/>
      </c>
      <c r="I5497" s="77" t="str">
        <f t="shared" si="341"/>
        <v/>
      </c>
      <c r="J5497" s="77" t="str">
        <f t="shared" si="342"/>
        <v/>
      </c>
      <c r="K5497" s="77">
        <f t="shared" si="343"/>
        <v>0</v>
      </c>
    </row>
    <row r="5498" spans="1:11" s="77" customFormat="1">
      <c r="A5498" s="82">
        <v>2016</v>
      </c>
      <c r="B5498" s="82">
        <v>2866</v>
      </c>
      <c r="C5498" s="83" t="s">
        <v>503</v>
      </c>
      <c r="D5498" s="83" t="s">
        <v>504</v>
      </c>
      <c r="E5498" s="84">
        <v>15070</v>
      </c>
      <c r="F5498" s="85">
        <v>25.99</v>
      </c>
      <c r="G5498" s="84" t="s">
        <v>514</v>
      </c>
      <c r="H5498" s="86" t="str">
        <f t="shared" si="340"/>
        <v/>
      </c>
      <c r="I5498" s="77" t="str">
        <f t="shared" si="341"/>
        <v/>
      </c>
      <c r="J5498" s="77" t="str">
        <f t="shared" si="342"/>
        <v/>
      </c>
      <c r="K5498" s="77">
        <f t="shared" si="343"/>
        <v>0</v>
      </c>
    </row>
    <row r="5499" spans="1:11" s="77" customFormat="1">
      <c r="A5499" s="82">
        <v>2016</v>
      </c>
      <c r="B5499" s="82">
        <v>2866</v>
      </c>
      <c r="C5499" s="83" t="s">
        <v>503</v>
      </c>
      <c r="D5499" s="83" t="s">
        <v>504</v>
      </c>
      <c r="E5499" s="84">
        <v>84104</v>
      </c>
      <c r="F5499" s="85">
        <v>25.37</v>
      </c>
      <c r="G5499" s="84" t="s">
        <v>514</v>
      </c>
      <c r="H5499" s="86" t="str">
        <f t="shared" si="340"/>
        <v/>
      </c>
      <c r="I5499" s="77" t="str">
        <f t="shared" si="341"/>
        <v/>
      </c>
      <c r="J5499" s="77" t="str">
        <f t="shared" si="342"/>
        <v/>
      </c>
      <c r="K5499" s="77">
        <f t="shared" si="343"/>
        <v>0</v>
      </c>
    </row>
    <row r="5500" spans="1:11" s="77" customFormat="1">
      <c r="A5500" s="82">
        <v>2016</v>
      </c>
      <c r="B5500" s="82">
        <v>2866</v>
      </c>
      <c r="C5500" s="83" t="s">
        <v>503</v>
      </c>
      <c r="D5500" s="83" t="s">
        <v>504</v>
      </c>
      <c r="E5500" s="84">
        <v>42531</v>
      </c>
      <c r="F5500" s="85">
        <v>26.31</v>
      </c>
      <c r="G5500" s="84" t="s">
        <v>514</v>
      </c>
      <c r="H5500" s="86" t="str">
        <f t="shared" si="340"/>
        <v/>
      </c>
      <c r="I5500" s="77" t="str">
        <f t="shared" si="341"/>
        <v/>
      </c>
      <c r="J5500" s="77" t="str">
        <f t="shared" si="342"/>
        <v/>
      </c>
      <c r="K5500" s="77">
        <f t="shared" si="343"/>
        <v>0</v>
      </c>
    </row>
    <row r="5501" spans="1:11" s="77" customFormat="1">
      <c r="A5501" s="82">
        <v>2016</v>
      </c>
      <c r="B5501" s="82">
        <v>2866</v>
      </c>
      <c r="C5501" s="83" t="s">
        <v>503</v>
      </c>
      <c r="D5501" s="83" t="s">
        <v>504</v>
      </c>
      <c r="E5501" s="84">
        <v>29033</v>
      </c>
      <c r="F5501" s="85">
        <v>25.78</v>
      </c>
      <c r="G5501" s="84" t="s">
        <v>514</v>
      </c>
      <c r="H5501" s="86" t="str">
        <f t="shared" si="340"/>
        <v/>
      </c>
      <c r="I5501" s="77" t="str">
        <f t="shared" si="341"/>
        <v/>
      </c>
      <c r="J5501" s="77" t="str">
        <f t="shared" si="342"/>
        <v/>
      </c>
      <c r="K5501" s="77">
        <f t="shared" si="343"/>
        <v>0</v>
      </c>
    </row>
    <row r="5502" spans="1:11" s="77" customFormat="1">
      <c r="A5502" s="82">
        <v>2016</v>
      </c>
      <c r="B5502" s="82">
        <v>2866</v>
      </c>
      <c r="C5502" s="83" t="s">
        <v>503</v>
      </c>
      <c r="D5502" s="83" t="s">
        <v>504</v>
      </c>
      <c r="E5502" s="84">
        <v>190570</v>
      </c>
      <c r="F5502" s="85">
        <v>25.34</v>
      </c>
      <c r="G5502" s="84" t="s">
        <v>514</v>
      </c>
      <c r="H5502" s="86" t="str">
        <f t="shared" si="340"/>
        <v/>
      </c>
      <c r="I5502" s="77" t="str">
        <f t="shared" si="341"/>
        <v/>
      </c>
      <c r="J5502" s="77" t="str">
        <f t="shared" si="342"/>
        <v/>
      </c>
      <c r="K5502" s="77">
        <f t="shared" si="343"/>
        <v>0</v>
      </c>
    </row>
    <row r="5503" spans="1:11" s="77" customFormat="1">
      <c r="A5503" s="82">
        <v>2016</v>
      </c>
      <c r="B5503" s="82">
        <v>2876</v>
      </c>
      <c r="C5503" s="83" t="s">
        <v>503</v>
      </c>
      <c r="D5503" s="83" t="s">
        <v>504</v>
      </c>
      <c r="E5503" s="84">
        <v>205943</v>
      </c>
      <c r="F5503" s="85">
        <v>22.021999999999998</v>
      </c>
      <c r="G5503" s="84">
        <v>190.1</v>
      </c>
      <c r="H5503" s="86">
        <f t="shared" si="340"/>
        <v>8621561.0941460002</v>
      </c>
      <c r="I5503" s="77">
        <f t="shared" si="341"/>
        <v>205943</v>
      </c>
      <c r="J5503" s="77">
        <f t="shared" si="342"/>
        <v>4535276.7459999993</v>
      </c>
      <c r="K5503" s="77">
        <f t="shared" si="343"/>
        <v>0</v>
      </c>
    </row>
    <row r="5504" spans="1:11" s="77" customFormat="1">
      <c r="A5504" s="82">
        <v>2016</v>
      </c>
      <c r="B5504" s="82">
        <v>2952</v>
      </c>
      <c r="C5504" s="83" t="s">
        <v>513</v>
      </c>
      <c r="D5504" s="83" t="s">
        <v>504</v>
      </c>
      <c r="E5504" s="84">
        <v>65519</v>
      </c>
      <c r="F5504" s="85">
        <v>16.998000000000001</v>
      </c>
      <c r="G5504" s="84">
        <v>199</v>
      </c>
      <c r="H5504" s="86">
        <f t="shared" si="340"/>
        <v>2216247.0043799998</v>
      </c>
      <c r="I5504" s="77">
        <f t="shared" si="341"/>
        <v>65519</v>
      </c>
      <c r="J5504" s="77">
        <f t="shared" si="342"/>
        <v>1113691.9620000001</v>
      </c>
      <c r="K5504" s="77">
        <f t="shared" si="343"/>
        <v>0</v>
      </c>
    </row>
    <row r="5505" spans="1:11" s="77" customFormat="1">
      <c r="A5505" s="82">
        <v>2016</v>
      </c>
      <c r="B5505" s="82">
        <v>2952</v>
      </c>
      <c r="C5505" s="83" t="s">
        <v>513</v>
      </c>
      <c r="D5505" s="83" t="s">
        <v>504</v>
      </c>
      <c r="E5505" s="84">
        <v>65230</v>
      </c>
      <c r="F5505" s="85">
        <v>17.824000000000002</v>
      </c>
      <c r="G5505" s="84">
        <v>178.2</v>
      </c>
      <c r="H5505" s="86">
        <f t="shared" si="340"/>
        <v>2071859.26464</v>
      </c>
      <c r="I5505" s="77">
        <f t="shared" si="341"/>
        <v>65230</v>
      </c>
      <c r="J5505" s="77">
        <f t="shared" si="342"/>
        <v>1162659.52</v>
      </c>
      <c r="K5505" s="77">
        <f t="shared" si="343"/>
        <v>0</v>
      </c>
    </row>
    <row r="5506" spans="1:11" s="77" customFormat="1">
      <c r="A5506" s="82">
        <v>2016</v>
      </c>
      <c r="B5506" s="82">
        <v>2952</v>
      </c>
      <c r="C5506" s="83" t="s">
        <v>513</v>
      </c>
      <c r="D5506" s="83" t="s">
        <v>504</v>
      </c>
      <c r="E5506" s="84">
        <v>16570</v>
      </c>
      <c r="F5506" s="85">
        <v>17.187999999999999</v>
      </c>
      <c r="G5506" s="84">
        <v>208.7</v>
      </c>
      <c r="H5506" s="86">
        <f t="shared" si="340"/>
        <v>594388.3689199998</v>
      </c>
      <c r="I5506" s="77">
        <f t="shared" si="341"/>
        <v>16570</v>
      </c>
      <c r="J5506" s="77">
        <f t="shared" si="342"/>
        <v>284805.15999999997</v>
      </c>
      <c r="K5506" s="77">
        <f t="shared" si="343"/>
        <v>0</v>
      </c>
    </row>
    <row r="5507" spans="1:11" s="77" customFormat="1">
      <c r="A5507" s="82">
        <v>2016</v>
      </c>
      <c r="B5507" s="82">
        <v>2963</v>
      </c>
      <c r="C5507" s="83" t="s">
        <v>513</v>
      </c>
      <c r="D5507" s="83" t="s">
        <v>504</v>
      </c>
      <c r="E5507" s="84">
        <v>30257</v>
      </c>
      <c r="F5507" s="85">
        <v>17.302</v>
      </c>
      <c r="G5507" s="84">
        <v>148.69999999999999</v>
      </c>
      <c r="H5507" s="86">
        <f t="shared" si="340"/>
        <v>778454.33501799987</v>
      </c>
      <c r="I5507" s="77">
        <f t="shared" si="341"/>
        <v>30257</v>
      </c>
      <c r="J5507" s="77">
        <f t="shared" si="342"/>
        <v>523506.614</v>
      </c>
      <c r="K5507" s="77">
        <f t="shared" si="343"/>
        <v>0</v>
      </c>
    </row>
    <row r="5508" spans="1:11" s="77" customFormat="1">
      <c r="A5508" s="82">
        <v>2016</v>
      </c>
      <c r="B5508" s="82">
        <v>2963</v>
      </c>
      <c r="C5508" s="83" t="s">
        <v>513</v>
      </c>
      <c r="D5508" s="83" t="s">
        <v>504</v>
      </c>
      <c r="E5508" s="84">
        <v>62065</v>
      </c>
      <c r="F5508" s="85">
        <v>17.364000000000001</v>
      </c>
      <c r="G5508" s="84">
        <v>142.9</v>
      </c>
      <c r="H5508" s="86">
        <f t="shared" si="340"/>
        <v>1540028.5271400001</v>
      </c>
      <c r="I5508" s="77">
        <f t="shared" si="341"/>
        <v>62065</v>
      </c>
      <c r="J5508" s="77">
        <f t="shared" si="342"/>
        <v>1077696.6600000001</v>
      </c>
      <c r="K5508" s="77">
        <f t="shared" si="343"/>
        <v>0</v>
      </c>
    </row>
    <row r="5509" spans="1:11" s="77" customFormat="1">
      <c r="A5509" s="82">
        <v>2016</v>
      </c>
      <c r="B5509" s="82">
        <v>3122</v>
      </c>
      <c r="C5509" s="83" t="s">
        <v>503</v>
      </c>
      <c r="D5509" s="83" t="s">
        <v>504</v>
      </c>
      <c r="E5509" s="84">
        <v>11309</v>
      </c>
      <c r="F5509" s="85">
        <v>26</v>
      </c>
      <c r="G5509" s="84" t="s">
        <v>514</v>
      </c>
      <c r="H5509" s="86" t="str">
        <f t="shared" si="340"/>
        <v/>
      </c>
      <c r="I5509" s="77" t="str">
        <f t="shared" si="341"/>
        <v/>
      </c>
      <c r="J5509" s="77" t="str">
        <f t="shared" si="342"/>
        <v/>
      </c>
      <c r="K5509" s="77">
        <f t="shared" si="343"/>
        <v>0</v>
      </c>
    </row>
    <row r="5510" spans="1:11" s="77" customFormat="1">
      <c r="A5510" s="82">
        <v>2016</v>
      </c>
      <c r="B5510" s="82">
        <v>3122</v>
      </c>
      <c r="C5510" s="83" t="s">
        <v>503</v>
      </c>
      <c r="D5510" s="83" t="s">
        <v>504</v>
      </c>
      <c r="E5510" s="84">
        <v>83120</v>
      </c>
      <c r="F5510" s="85">
        <v>26</v>
      </c>
      <c r="G5510" s="84" t="s">
        <v>514</v>
      </c>
      <c r="H5510" s="86" t="str">
        <f t="shared" si="340"/>
        <v/>
      </c>
      <c r="I5510" s="77" t="str">
        <f t="shared" si="341"/>
        <v/>
      </c>
      <c r="J5510" s="77" t="str">
        <f t="shared" si="342"/>
        <v/>
      </c>
      <c r="K5510" s="77">
        <f t="shared" si="343"/>
        <v>0</v>
      </c>
    </row>
    <row r="5511" spans="1:11" s="77" customFormat="1">
      <c r="A5511" s="82">
        <v>2016</v>
      </c>
      <c r="B5511" s="82">
        <v>3122</v>
      </c>
      <c r="C5511" s="83" t="s">
        <v>503</v>
      </c>
      <c r="D5511" s="83" t="s">
        <v>504</v>
      </c>
      <c r="E5511" s="84">
        <v>159570</v>
      </c>
      <c r="F5511" s="85">
        <v>25</v>
      </c>
      <c r="G5511" s="84" t="s">
        <v>514</v>
      </c>
      <c r="H5511" s="86" t="str">
        <f t="shared" ref="H5511:H5574" si="344">IF(I5511="","",G5511/100*F5511*E5511)</f>
        <v/>
      </c>
      <c r="I5511" s="77" t="str">
        <f t="shared" ref="I5511:I5574" si="345">IF(OR(G5511=".",F5511=".",E5511="."),"",E5511)</f>
        <v/>
      </c>
      <c r="J5511" s="77" t="str">
        <f t="shared" ref="J5511:J5574" si="346">IF(I5511="","",F5511*I5511)</f>
        <v/>
      </c>
      <c r="K5511" s="77">
        <f t="shared" ref="K5511:K5574" si="347">IF(C5511="LIG",1,0)</f>
        <v>0</v>
      </c>
    </row>
    <row r="5512" spans="1:11" s="77" customFormat="1">
      <c r="A5512" s="82">
        <v>2016</v>
      </c>
      <c r="B5512" s="82">
        <v>3122</v>
      </c>
      <c r="C5512" s="83" t="s">
        <v>503</v>
      </c>
      <c r="D5512" s="83" t="s">
        <v>504</v>
      </c>
      <c r="E5512" s="84">
        <v>2872</v>
      </c>
      <c r="F5512" s="85">
        <v>26</v>
      </c>
      <c r="G5512" s="84" t="s">
        <v>514</v>
      </c>
      <c r="H5512" s="86" t="str">
        <f t="shared" si="344"/>
        <v/>
      </c>
      <c r="I5512" s="77" t="str">
        <f t="shared" si="345"/>
        <v/>
      </c>
      <c r="J5512" s="77" t="str">
        <f t="shared" si="346"/>
        <v/>
      </c>
      <c r="K5512" s="77">
        <f t="shared" si="347"/>
        <v>0</v>
      </c>
    </row>
    <row r="5513" spans="1:11" s="77" customFormat="1">
      <c r="A5513" s="82">
        <v>2016</v>
      </c>
      <c r="B5513" s="82">
        <v>3122</v>
      </c>
      <c r="C5513" s="83" t="s">
        <v>503</v>
      </c>
      <c r="D5513" s="83" t="s">
        <v>504</v>
      </c>
      <c r="E5513" s="84">
        <v>6587</v>
      </c>
      <c r="F5513" s="85">
        <v>24</v>
      </c>
      <c r="G5513" s="84" t="s">
        <v>514</v>
      </c>
      <c r="H5513" s="86" t="str">
        <f t="shared" si="344"/>
        <v/>
      </c>
      <c r="I5513" s="77" t="str">
        <f t="shared" si="345"/>
        <v/>
      </c>
      <c r="J5513" s="77" t="str">
        <f t="shared" si="346"/>
        <v/>
      </c>
      <c r="K5513" s="77">
        <f t="shared" si="347"/>
        <v>0</v>
      </c>
    </row>
    <row r="5514" spans="1:11" s="77" customFormat="1">
      <c r="A5514" s="82">
        <v>2016</v>
      </c>
      <c r="B5514" s="82">
        <v>3122</v>
      </c>
      <c r="C5514" s="83" t="s">
        <v>503</v>
      </c>
      <c r="D5514" s="83" t="s">
        <v>504</v>
      </c>
      <c r="E5514" s="84">
        <v>7828</v>
      </c>
      <c r="F5514" s="85">
        <v>23</v>
      </c>
      <c r="G5514" s="84" t="s">
        <v>514</v>
      </c>
      <c r="H5514" s="86" t="str">
        <f t="shared" si="344"/>
        <v/>
      </c>
      <c r="I5514" s="77" t="str">
        <f t="shared" si="345"/>
        <v/>
      </c>
      <c r="J5514" s="77" t="str">
        <f t="shared" si="346"/>
        <v/>
      </c>
      <c r="K5514" s="77">
        <f t="shared" si="347"/>
        <v>0</v>
      </c>
    </row>
    <row r="5515" spans="1:11" s="77" customFormat="1">
      <c r="A5515" s="82">
        <v>2016</v>
      </c>
      <c r="B5515" s="82">
        <v>3122</v>
      </c>
      <c r="C5515" s="83" t="s">
        <v>503</v>
      </c>
      <c r="D5515" s="83" t="s">
        <v>504</v>
      </c>
      <c r="E5515" s="84">
        <v>9586</v>
      </c>
      <c r="F5515" s="85">
        <v>24</v>
      </c>
      <c r="G5515" s="84" t="s">
        <v>514</v>
      </c>
      <c r="H5515" s="86" t="str">
        <f t="shared" si="344"/>
        <v/>
      </c>
      <c r="I5515" s="77" t="str">
        <f t="shared" si="345"/>
        <v/>
      </c>
      <c r="J5515" s="77" t="str">
        <f t="shared" si="346"/>
        <v/>
      </c>
      <c r="K5515" s="77">
        <f t="shared" si="347"/>
        <v>0</v>
      </c>
    </row>
    <row r="5516" spans="1:11" s="77" customFormat="1">
      <c r="A5516" s="82">
        <v>2016</v>
      </c>
      <c r="B5516" s="82">
        <v>3122</v>
      </c>
      <c r="C5516" s="83" t="s">
        <v>503</v>
      </c>
      <c r="D5516" s="83" t="s">
        <v>504</v>
      </c>
      <c r="E5516" s="84">
        <v>19416</v>
      </c>
      <c r="F5516" s="85">
        <v>24</v>
      </c>
      <c r="G5516" s="84" t="s">
        <v>514</v>
      </c>
      <c r="H5516" s="86" t="str">
        <f t="shared" si="344"/>
        <v/>
      </c>
      <c r="I5516" s="77" t="str">
        <f t="shared" si="345"/>
        <v/>
      </c>
      <c r="J5516" s="77" t="str">
        <f t="shared" si="346"/>
        <v/>
      </c>
      <c r="K5516" s="77">
        <f t="shared" si="347"/>
        <v>0</v>
      </c>
    </row>
    <row r="5517" spans="1:11" s="77" customFormat="1">
      <c r="A5517" s="82">
        <v>2016</v>
      </c>
      <c r="B5517" s="82">
        <v>3122</v>
      </c>
      <c r="C5517" s="83" t="s">
        <v>503</v>
      </c>
      <c r="D5517" s="83" t="s">
        <v>504</v>
      </c>
      <c r="E5517" s="84">
        <v>41636</v>
      </c>
      <c r="F5517" s="85">
        <v>26</v>
      </c>
      <c r="G5517" s="84" t="s">
        <v>514</v>
      </c>
      <c r="H5517" s="86" t="str">
        <f t="shared" si="344"/>
        <v/>
      </c>
      <c r="I5517" s="77" t="str">
        <f t="shared" si="345"/>
        <v/>
      </c>
      <c r="J5517" s="77" t="str">
        <f t="shared" si="346"/>
        <v/>
      </c>
      <c r="K5517" s="77">
        <f t="shared" si="347"/>
        <v>0</v>
      </c>
    </row>
    <row r="5518" spans="1:11" s="77" customFormat="1">
      <c r="A5518" s="82">
        <v>2016</v>
      </c>
      <c r="B5518" s="82">
        <v>3130</v>
      </c>
      <c r="C5518" s="83" t="s">
        <v>515</v>
      </c>
      <c r="D5518" s="83" t="s">
        <v>504</v>
      </c>
      <c r="E5518" s="84">
        <v>293995</v>
      </c>
      <c r="F5518" s="85">
        <v>12.3</v>
      </c>
      <c r="G5518" s="84" t="s">
        <v>514</v>
      </c>
      <c r="H5518" s="86" t="str">
        <f t="shared" si="344"/>
        <v/>
      </c>
      <c r="I5518" s="77" t="str">
        <f t="shared" si="345"/>
        <v/>
      </c>
      <c r="J5518" s="77" t="str">
        <f t="shared" si="346"/>
        <v/>
      </c>
      <c r="K5518" s="77">
        <f t="shared" si="347"/>
        <v>0</v>
      </c>
    </row>
    <row r="5519" spans="1:11" s="77" customFormat="1">
      <c r="A5519" s="82">
        <v>2016</v>
      </c>
      <c r="B5519" s="82">
        <v>3140</v>
      </c>
      <c r="C5519" s="83" t="s">
        <v>503</v>
      </c>
      <c r="D5519" s="83" t="s">
        <v>504</v>
      </c>
      <c r="E5519" s="84">
        <v>46507</v>
      </c>
      <c r="F5519" s="85">
        <v>26.457000000000001</v>
      </c>
      <c r="G5519" s="84" t="s">
        <v>514</v>
      </c>
      <c r="H5519" s="86" t="str">
        <f t="shared" si="344"/>
        <v/>
      </c>
      <c r="I5519" s="77" t="str">
        <f t="shared" si="345"/>
        <v/>
      </c>
      <c r="J5519" s="77" t="str">
        <f t="shared" si="346"/>
        <v/>
      </c>
      <c r="K5519" s="77">
        <f t="shared" si="347"/>
        <v>0</v>
      </c>
    </row>
    <row r="5520" spans="1:11" s="77" customFormat="1">
      <c r="A5520" s="82">
        <v>2016</v>
      </c>
      <c r="B5520" s="82">
        <v>3149</v>
      </c>
      <c r="C5520" s="83" t="s">
        <v>503</v>
      </c>
      <c r="D5520" s="83" t="s">
        <v>504</v>
      </c>
      <c r="E5520" s="84">
        <v>31066</v>
      </c>
      <c r="F5520" s="85">
        <v>26.366</v>
      </c>
      <c r="G5520" s="84" t="s">
        <v>514</v>
      </c>
      <c r="H5520" s="86" t="str">
        <f t="shared" si="344"/>
        <v/>
      </c>
      <c r="I5520" s="77" t="str">
        <f t="shared" si="345"/>
        <v/>
      </c>
      <c r="J5520" s="77" t="str">
        <f t="shared" si="346"/>
        <v/>
      </c>
      <c r="K5520" s="77">
        <f t="shared" si="347"/>
        <v>0</v>
      </c>
    </row>
    <row r="5521" spans="1:11" s="77" customFormat="1">
      <c r="A5521" s="82">
        <v>2016</v>
      </c>
      <c r="B5521" s="82">
        <v>3149</v>
      </c>
      <c r="C5521" s="83" t="s">
        <v>503</v>
      </c>
      <c r="D5521" s="83" t="s">
        <v>504</v>
      </c>
      <c r="E5521" s="84">
        <v>13779</v>
      </c>
      <c r="F5521" s="85">
        <v>24.431999999999999</v>
      </c>
      <c r="G5521" s="84" t="s">
        <v>514</v>
      </c>
      <c r="H5521" s="86" t="str">
        <f t="shared" si="344"/>
        <v/>
      </c>
      <c r="I5521" s="77" t="str">
        <f t="shared" si="345"/>
        <v/>
      </c>
      <c r="J5521" s="77" t="str">
        <f t="shared" si="346"/>
        <v/>
      </c>
      <c r="K5521" s="77">
        <f t="shared" si="347"/>
        <v>0</v>
      </c>
    </row>
    <row r="5522" spans="1:11" s="77" customFormat="1">
      <c r="A5522" s="82">
        <v>2016</v>
      </c>
      <c r="B5522" s="82">
        <v>3297</v>
      </c>
      <c r="C5522" s="83" t="s">
        <v>503</v>
      </c>
      <c r="D5522" s="83" t="s">
        <v>504</v>
      </c>
      <c r="E5522" s="84">
        <v>26280</v>
      </c>
      <c r="F5522" s="85">
        <v>25.4</v>
      </c>
      <c r="G5522" s="84">
        <v>365.9</v>
      </c>
      <c r="H5522" s="86">
        <f t="shared" si="344"/>
        <v>2442426.4079999998</v>
      </c>
      <c r="I5522" s="77">
        <f t="shared" si="345"/>
        <v>26280</v>
      </c>
      <c r="J5522" s="77">
        <f t="shared" si="346"/>
        <v>667512</v>
      </c>
      <c r="K5522" s="77">
        <f t="shared" si="347"/>
        <v>0</v>
      </c>
    </row>
    <row r="5523" spans="1:11" s="77" customFormat="1">
      <c r="A5523" s="82">
        <v>2016</v>
      </c>
      <c r="B5523" s="82">
        <v>3297</v>
      </c>
      <c r="C5523" s="83" t="s">
        <v>503</v>
      </c>
      <c r="D5523" s="83" t="s">
        <v>504</v>
      </c>
      <c r="E5523" s="84">
        <v>21902</v>
      </c>
      <c r="F5523" s="85">
        <v>25.06</v>
      </c>
      <c r="G5523" s="84">
        <v>364.2</v>
      </c>
      <c r="H5523" s="86">
        <f t="shared" si="344"/>
        <v>1998963.1250399998</v>
      </c>
      <c r="I5523" s="77">
        <f t="shared" si="345"/>
        <v>21902</v>
      </c>
      <c r="J5523" s="77">
        <f t="shared" si="346"/>
        <v>548864.12</v>
      </c>
      <c r="K5523" s="77">
        <f t="shared" si="347"/>
        <v>0</v>
      </c>
    </row>
    <row r="5524" spans="1:11" s="77" customFormat="1">
      <c r="A5524" s="82">
        <v>2016</v>
      </c>
      <c r="B5524" s="82">
        <v>3297</v>
      </c>
      <c r="C5524" s="83" t="s">
        <v>503</v>
      </c>
      <c r="D5524" s="83" t="s">
        <v>504</v>
      </c>
      <c r="E5524" s="84">
        <v>23000</v>
      </c>
      <c r="F5524" s="85">
        <v>25.25</v>
      </c>
      <c r="G5524" s="84">
        <v>263.8</v>
      </c>
      <c r="H5524" s="86">
        <f t="shared" si="344"/>
        <v>1532018.5</v>
      </c>
      <c r="I5524" s="77">
        <f t="shared" si="345"/>
        <v>23000</v>
      </c>
      <c r="J5524" s="77">
        <f t="shared" si="346"/>
        <v>580750</v>
      </c>
      <c r="K5524" s="77">
        <f t="shared" si="347"/>
        <v>0</v>
      </c>
    </row>
    <row r="5525" spans="1:11" s="77" customFormat="1">
      <c r="A5525" s="82">
        <v>2016</v>
      </c>
      <c r="B5525" s="82">
        <v>3297</v>
      </c>
      <c r="C5525" s="83" t="s">
        <v>503</v>
      </c>
      <c r="D5525" s="83" t="s">
        <v>504</v>
      </c>
      <c r="E5525" s="84">
        <v>12837</v>
      </c>
      <c r="F5525" s="85">
        <v>25.47</v>
      </c>
      <c r="G5525" s="84">
        <v>258.10000000000002</v>
      </c>
      <c r="H5525" s="86">
        <f t="shared" si="344"/>
        <v>843879.60459000012</v>
      </c>
      <c r="I5525" s="77">
        <f t="shared" si="345"/>
        <v>12837</v>
      </c>
      <c r="J5525" s="77">
        <f t="shared" si="346"/>
        <v>326958.39</v>
      </c>
      <c r="K5525" s="77">
        <f t="shared" si="347"/>
        <v>0</v>
      </c>
    </row>
    <row r="5526" spans="1:11" s="77" customFormat="1">
      <c r="A5526" s="82">
        <v>2016</v>
      </c>
      <c r="B5526" s="82">
        <v>3297</v>
      </c>
      <c r="C5526" s="83" t="s">
        <v>503</v>
      </c>
      <c r="D5526" s="83" t="s">
        <v>504</v>
      </c>
      <c r="E5526" s="84">
        <v>12811</v>
      </c>
      <c r="F5526" s="85">
        <v>25.91</v>
      </c>
      <c r="G5526" s="84">
        <v>306.39999999999998</v>
      </c>
      <c r="H5526" s="86">
        <f t="shared" si="344"/>
        <v>1017042.74264</v>
      </c>
      <c r="I5526" s="77">
        <f t="shared" si="345"/>
        <v>12811</v>
      </c>
      <c r="J5526" s="77">
        <f t="shared" si="346"/>
        <v>331933.01</v>
      </c>
      <c r="K5526" s="77">
        <f t="shared" si="347"/>
        <v>0</v>
      </c>
    </row>
    <row r="5527" spans="1:11" s="77" customFormat="1">
      <c r="A5527" s="82">
        <v>2016</v>
      </c>
      <c r="B5527" s="82">
        <v>3297</v>
      </c>
      <c r="C5527" s="83" t="s">
        <v>503</v>
      </c>
      <c r="D5527" s="83" t="s">
        <v>504</v>
      </c>
      <c r="E5527" s="84">
        <v>10919</v>
      </c>
      <c r="F5527" s="85">
        <v>26.22</v>
      </c>
      <c r="G5527" s="84">
        <v>241.3</v>
      </c>
      <c r="H5527" s="86">
        <f t="shared" si="344"/>
        <v>690832.68234000006</v>
      </c>
      <c r="I5527" s="77">
        <f t="shared" si="345"/>
        <v>10919</v>
      </c>
      <c r="J5527" s="77">
        <f t="shared" si="346"/>
        <v>286296.18</v>
      </c>
      <c r="K5527" s="77">
        <f t="shared" si="347"/>
        <v>0</v>
      </c>
    </row>
    <row r="5528" spans="1:11" s="77" customFormat="1">
      <c r="A5528" s="82">
        <v>2016</v>
      </c>
      <c r="B5528" s="82">
        <v>3298</v>
      </c>
      <c r="C5528" s="83" t="s">
        <v>503</v>
      </c>
      <c r="D5528" s="83" t="s">
        <v>504</v>
      </c>
      <c r="E5528" s="84">
        <v>26343</v>
      </c>
      <c r="F5528" s="85">
        <v>25.04</v>
      </c>
      <c r="G5528" s="84">
        <v>328.7</v>
      </c>
      <c r="H5528" s="86">
        <f t="shared" si="344"/>
        <v>2168199.6026399997</v>
      </c>
      <c r="I5528" s="77">
        <f t="shared" si="345"/>
        <v>26343</v>
      </c>
      <c r="J5528" s="77">
        <f t="shared" si="346"/>
        <v>659628.72</v>
      </c>
      <c r="K5528" s="77">
        <f t="shared" si="347"/>
        <v>0</v>
      </c>
    </row>
    <row r="5529" spans="1:11" s="77" customFormat="1">
      <c r="A5529" s="82">
        <v>2016</v>
      </c>
      <c r="B5529" s="82">
        <v>3298</v>
      </c>
      <c r="C5529" s="83" t="s">
        <v>503</v>
      </c>
      <c r="D5529" s="83" t="s">
        <v>504</v>
      </c>
      <c r="E5529" s="84">
        <v>52417</v>
      </c>
      <c r="F5529" s="85">
        <v>26.17</v>
      </c>
      <c r="G5529" s="84">
        <v>329.9</v>
      </c>
      <c r="H5529" s="86">
        <f t="shared" si="344"/>
        <v>4525412.7841100004</v>
      </c>
      <c r="I5529" s="77">
        <f t="shared" si="345"/>
        <v>52417</v>
      </c>
      <c r="J5529" s="77">
        <f t="shared" si="346"/>
        <v>1371752.8900000001</v>
      </c>
      <c r="K5529" s="77">
        <f t="shared" si="347"/>
        <v>0</v>
      </c>
    </row>
    <row r="5530" spans="1:11" s="77" customFormat="1">
      <c r="A5530" s="82">
        <v>2016</v>
      </c>
      <c r="B5530" s="82">
        <v>3298</v>
      </c>
      <c r="C5530" s="83" t="s">
        <v>503</v>
      </c>
      <c r="D5530" s="83" t="s">
        <v>504</v>
      </c>
      <c r="E5530" s="84">
        <v>12751</v>
      </c>
      <c r="F5530" s="85">
        <v>25.37</v>
      </c>
      <c r="G5530" s="84">
        <v>289.2</v>
      </c>
      <c r="H5530" s="86">
        <f t="shared" si="344"/>
        <v>935541.38004000008</v>
      </c>
      <c r="I5530" s="77">
        <f t="shared" si="345"/>
        <v>12751</v>
      </c>
      <c r="J5530" s="77">
        <f t="shared" si="346"/>
        <v>323492.87</v>
      </c>
      <c r="K5530" s="77">
        <f t="shared" si="347"/>
        <v>0</v>
      </c>
    </row>
    <row r="5531" spans="1:11" s="77" customFormat="1">
      <c r="A5531" s="82">
        <v>2016</v>
      </c>
      <c r="B5531" s="82">
        <v>3298</v>
      </c>
      <c r="C5531" s="83" t="s">
        <v>503</v>
      </c>
      <c r="D5531" s="83" t="s">
        <v>504</v>
      </c>
      <c r="E5531" s="84">
        <v>25936</v>
      </c>
      <c r="F5531" s="85">
        <v>25.3</v>
      </c>
      <c r="G5531" s="84">
        <v>270.10000000000002</v>
      </c>
      <c r="H5531" s="86">
        <f t="shared" si="344"/>
        <v>1772344.3408000001</v>
      </c>
      <c r="I5531" s="77">
        <f t="shared" si="345"/>
        <v>25936</v>
      </c>
      <c r="J5531" s="77">
        <f t="shared" si="346"/>
        <v>656180.80000000005</v>
      </c>
      <c r="K5531" s="77">
        <f t="shared" si="347"/>
        <v>0</v>
      </c>
    </row>
    <row r="5532" spans="1:11" s="77" customFormat="1">
      <c r="A5532" s="82">
        <v>2016</v>
      </c>
      <c r="B5532" s="82">
        <v>3396</v>
      </c>
      <c r="C5532" s="83" t="s">
        <v>503</v>
      </c>
      <c r="D5532" s="83" t="s">
        <v>504</v>
      </c>
      <c r="E5532" s="84">
        <v>11791</v>
      </c>
      <c r="F5532" s="85">
        <v>25.425999999999998</v>
      </c>
      <c r="G5532" s="84">
        <v>221</v>
      </c>
      <c r="H5532" s="86">
        <f t="shared" si="344"/>
        <v>662553.50485999987</v>
      </c>
      <c r="I5532" s="77">
        <f t="shared" si="345"/>
        <v>11791</v>
      </c>
      <c r="J5532" s="77">
        <f t="shared" si="346"/>
        <v>299797.96599999996</v>
      </c>
      <c r="K5532" s="77">
        <f t="shared" si="347"/>
        <v>0</v>
      </c>
    </row>
    <row r="5533" spans="1:11" s="77" customFormat="1">
      <c r="A5533" s="82">
        <v>2016</v>
      </c>
      <c r="B5533" s="82">
        <v>3396</v>
      </c>
      <c r="C5533" s="83" t="s">
        <v>503</v>
      </c>
      <c r="D5533" s="83" t="s">
        <v>504</v>
      </c>
      <c r="E5533" s="84">
        <v>46491</v>
      </c>
      <c r="F5533" s="85">
        <v>24.577999999999999</v>
      </c>
      <c r="G5533" s="84">
        <v>215.7</v>
      </c>
      <c r="H5533" s="86">
        <f t="shared" si="344"/>
        <v>2464708.5562860002</v>
      </c>
      <c r="I5533" s="77">
        <f t="shared" si="345"/>
        <v>46491</v>
      </c>
      <c r="J5533" s="77">
        <f t="shared" si="346"/>
        <v>1142655.798</v>
      </c>
      <c r="K5533" s="77">
        <f t="shared" si="347"/>
        <v>0</v>
      </c>
    </row>
    <row r="5534" spans="1:11" s="77" customFormat="1">
      <c r="A5534" s="82">
        <v>2016</v>
      </c>
      <c r="B5534" s="82">
        <v>3396</v>
      </c>
      <c r="C5534" s="83" t="s">
        <v>503</v>
      </c>
      <c r="D5534" s="83" t="s">
        <v>504</v>
      </c>
      <c r="E5534" s="84">
        <v>11719</v>
      </c>
      <c r="F5534" s="85">
        <v>25.372</v>
      </c>
      <c r="G5534" s="84">
        <v>217.7</v>
      </c>
      <c r="H5534" s="86">
        <f t="shared" si="344"/>
        <v>647297.13683600002</v>
      </c>
      <c r="I5534" s="77">
        <f t="shared" si="345"/>
        <v>11719</v>
      </c>
      <c r="J5534" s="77">
        <f t="shared" si="346"/>
        <v>297334.46799999999</v>
      </c>
      <c r="K5534" s="77">
        <f t="shared" si="347"/>
        <v>0</v>
      </c>
    </row>
    <row r="5535" spans="1:11" s="77" customFormat="1">
      <c r="A5535" s="82">
        <v>2016</v>
      </c>
      <c r="B5535" s="82">
        <v>3396</v>
      </c>
      <c r="C5535" s="83" t="s">
        <v>503</v>
      </c>
      <c r="D5535" s="83" t="s">
        <v>504</v>
      </c>
      <c r="E5535" s="84">
        <v>10464</v>
      </c>
      <c r="F5535" s="85">
        <v>24.526</v>
      </c>
      <c r="G5535" s="84">
        <v>223.4</v>
      </c>
      <c r="H5535" s="86">
        <f t="shared" si="344"/>
        <v>573333.90297599998</v>
      </c>
      <c r="I5535" s="77">
        <f t="shared" si="345"/>
        <v>10464</v>
      </c>
      <c r="J5535" s="77">
        <f t="shared" si="346"/>
        <v>256640.06399999998</v>
      </c>
      <c r="K5535" s="77">
        <f t="shared" si="347"/>
        <v>0</v>
      </c>
    </row>
    <row r="5536" spans="1:11" s="77" customFormat="1">
      <c r="A5536" s="82">
        <v>2016</v>
      </c>
      <c r="B5536" s="82">
        <v>3399</v>
      </c>
      <c r="C5536" s="83" t="s">
        <v>503</v>
      </c>
      <c r="D5536" s="83" t="s">
        <v>504</v>
      </c>
      <c r="E5536" s="84">
        <v>118009</v>
      </c>
      <c r="F5536" s="85">
        <v>23.27</v>
      </c>
      <c r="G5536" s="84">
        <v>221.5</v>
      </c>
      <c r="H5536" s="86">
        <f t="shared" si="344"/>
        <v>6082543.7874499997</v>
      </c>
      <c r="I5536" s="77">
        <f t="shared" si="345"/>
        <v>118009</v>
      </c>
      <c r="J5536" s="77">
        <f t="shared" si="346"/>
        <v>2746069.43</v>
      </c>
      <c r="K5536" s="77">
        <f t="shared" si="347"/>
        <v>0</v>
      </c>
    </row>
    <row r="5537" spans="1:11" s="77" customFormat="1">
      <c r="A5537" s="82">
        <v>2016</v>
      </c>
      <c r="B5537" s="82">
        <v>3399</v>
      </c>
      <c r="C5537" s="83" t="s">
        <v>503</v>
      </c>
      <c r="D5537" s="83" t="s">
        <v>504</v>
      </c>
      <c r="E5537" s="84">
        <v>56237</v>
      </c>
      <c r="F5537" s="85">
        <v>22.937999999999999</v>
      </c>
      <c r="G5537" s="84">
        <v>240.9</v>
      </c>
      <c r="H5537" s="86">
        <f t="shared" si="344"/>
        <v>3107524.013154</v>
      </c>
      <c r="I5537" s="77">
        <f t="shared" si="345"/>
        <v>56237</v>
      </c>
      <c r="J5537" s="77">
        <f t="shared" si="346"/>
        <v>1289964.3059999999</v>
      </c>
      <c r="K5537" s="77">
        <f t="shared" si="347"/>
        <v>0</v>
      </c>
    </row>
    <row r="5538" spans="1:11" s="77" customFormat="1">
      <c r="A5538" s="82">
        <v>2016</v>
      </c>
      <c r="B5538" s="82">
        <v>3399</v>
      </c>
      <c r="C5538" s="83" t="s">
        <v>503</v>
      </c>
      <c r="D5538" s="83" t="s">
        <v>504</v>
      </c>
      <c r="E5538" s="84">
        <v>159877</v>
      </c>
      <c r="F5538" s="85">
        <v>24.062000000000001</v>
      </c>
      <c r="G5538" s="84">
        <v>196.7</v>
      </c>
      <c r="H5538" s="86">
        <f t="shared" si="344"/>
        <v>7566971.0556580005</v>
      </c>
      <c r="I5538" s="77">
        <f t="shared" si="345"/>
        <v>159877</v>
      </c>
      <c r="J5538" s="77">
        <f t="shared" si="346"/>
        <v>3846960.3740000003</v>
      </c>
      <c r="K5538" s="77">
        <f t="shared" si="347"/>
        <v>0</v>
      </c>
    </row>
    <row r="5539" spans="1:11" s="77" customFormat="1">
      <c r="A5539" s="82">
        <v>2016</v>
      </c>
      <c r="B5539" s="82">
        <v>3407</v>
      </c>
      <c r="C5539" s="83" t="s">
        <v>503</v>
      </c>
      <c r="D5539" s="83" t="s">
        <v>504</v>
      </c>
      <c r="E5539" s="84">
        <v>46775</v>
      </c>
      <c r="F5539" s="85">
        <v>23.084</v>
      </c>
      <c r="G5539" s="84">
        <v>217</v>
      </c>
      <c r="H5539" s="86">
        <f t="shared" si="344"/>
        <v>2343066.3969999999</v>
      </c>
      <c r="I5539" s="77">
        <f t="shared" si="345"/>
        <v>46775</v>
      </c>
      <c r="J5539" s="77">
        <f t="shared" si="346"/>
        <v>1079754.1000000001</v>
      </c>
      <c r="K5539" s="77">
        <f t="shared" si="347"/>
        <v>0</v>
      </c>
    </row>
    <row r="5540" spans="1:11" s="77" customFormat="1">
      <c r="A5540" s="82">
        <v>2016</v>
      </c>
      <c r="B5540" s="82">
        <v>3407</v>
      </c>
      <c r="C5540" s="83" t="s">
        <v>503</v>
      </c>
      <c r="D5540" s="83" t="s">
        <v>504</v>
      </c>
      <c r="E5540" s="84">
        <v>11308</v>
      </c>
      <c r="F5540" s="85">
        <v>22.515999999999998</v>
      </c>
      <c r="G5540" s="84">
        <v>246.1</v>
      </c>
      <c r="H5540" s="86">
        <f t="shared" si="344"/>
        <v>626597.49380799988</v>
      </c>
      <c r="I5540" s="77">
        <f t="shared" si="345"/>
        <v>11308</v>
      </c>
      <c r="J5540" s="77">
        <f t="shared" si="346"/>
        <v>254610.92799999999</v>
      </c>
      <c r="K5540" s="77">
        <f t="shared" si="347"/>
        <v>0</v>
      </c>
    </row>
    <row r="5541" spans="1:11" s="77" customFormat="1">
      <c r="A5541" s="82">
        <v>2016</v>
      </c>
      <c r="B5541" s="82">
        <v>3407</v>
      </c>
      <c r="C5541" s="83" t="s">
        <v>503</v>
      </c>
      <c r="D5541" s="83" t="s">
        <v>504</v>
      </c>
      <c r="E5541" s="84">
        <v>23395</v>
      </c>
      <c r="F5541" s="85">
        <v>23.35</v>
      </c>
      <c r="G5541" s="84">
        <v>295.60000000000002</v>
      </c>
      <c r="H5541" s="86">
        <f t="shared" si="344"/>
        <v>1614783.7270000002</v>
      </c>
      <c r="I5541" s="77">
        <f t="shared" si="345"/>
        <v>23395</v>
      </c>
      <c r="J5541" s="77">
        <f t="shared" si="346"/>
        <v>546273.25</v>
      </c>
      <c r="K5541" s="77">
        <f t="shared" si="347"/>
        <v>0</v>
      </c>
    </row>
    <row r="5542" spans="1:11" s="77" customFormat="1">
      <c r="A5542" s="82">
        <v>2016</v>
      </c>
      <c r="B5542" s="82">
        <v>3407</v>
      </c>
      <c r="C5542" s="83" t="s">
        <v>503</v>
      </c>
      <c r="D5542" s="83" t="s">
        <v>504</v>
      </c>
      <c r="E5542" s="84">
        <v>93992</v>
      </c>
      <c r="F5542" s="85">
        <v>24.946000000000002</v>
      </c>
      <c r="G5542" s="84">
        <v>282.2</v>
      </c>
      <c r="H5542" s="86">
        <f t="shared" si="344"/>
        <v>6616812.3471040009</v>
      </c>
      <c r="I5542" s="77">
        <f t="shared" si="345"/>
        <v>93992</v>
      </c>
      <c r="J5542" s="77">
        <f t="shared" si="346"/>
        <v>2344724.432</v>
      </c>
      <c r="K5542" s="77">
        <f t="shared" si="347"/>
        <v>0</v>
      </c>
    </row>
    <row r="5543" spans="1:11" s="77" customFormat="1">
      <c r="A5543" s="82">
        <v>2016</v>
      </c>
      <c r="B5543" s="82">
        <v>3407</v>
      </c>
      <c r="C5543" s="83" t="s">
        <v>513</v>
      </c>
      <c r="D5543" s="83" t="s">
        <v>504</v>
      </c>
      <c r="E5543" s="84">
        <v>43854</v>
      </c>
      <c r="F5543" s="85">
        <v>18.012</v>
      </c>
      <c r="G5543" s="84">
        <v>244.2</v>
      </c>
      <c r="H5543" s="86">
        <f t="shared" si="344"/>
        <v>1928931.521616</v>
      </c>
      <c r="I5543" s="77">
        <f t="shared" si="345"/>
        <v>43854</v>
      </c>
      <c r="J5543" s="77">
        <f t="shared" si="346"/>
        <v>789898.24800000002</v>
      </c>
      <c r="K5543" s="77">
        <f t="shared" si="347"/>
        <v>0</v>
      </c>
    </row>
    <row r="5544" spans="1:11" s="77" customFormat="1">
      <c r="A5544" s="82">
        <v>2016</v>
      </c>
      <c r="B5544" s="82">
        <v>3407</v>
      </c>
      <c r="C5544" s="83" t="s">
        <v>513</v>
      </c>
      <c r="D5544" s="83" t="s">
        <v>504</v>
      </c>
      <c r="E5544" s="84">
        <v>102090</v>
      </c>
      <c r="F5544" s="85">
        <v>17.690000000000001</v>
      </c>
      <c r="G5544" s="84">
        <v>240.3</v>
      </c>
      <c r="H5544" s="86">
        <f t="shared" si="344"/>
        <v>4339750.9562999997</v>
      </c>
      <c r="I5544" s="77">
        <f t="shared" si="345"/>
        <v>102090</v>
      </c>
      <c r="J5544" s="77">
        <f t="shared" si="346"/>
        <v>1805972.1</v>
      </c>
      <c r="K5544" s="77">
        <f t="shared" si="347"/>
        <v>0</v>
      </c>
    </row>
    <row r="5545" spans="1:11" s="77" customFormat="1">
      <c r="A5545" s="82">
        <v>2016</v>
      </c>
      <c r="B5545" s="82">
        <v>3470</v>
      </c>
      <c r="C5545" s="83" t="s">
        <v>513</v>
      </c>
      <c r="D5545" s="83" t="s">
        <v>504</v>
      </c>
      <c r="E5545" s="84">
        <v>14915</v>
      </c>
      <c r="F5545" s="85">
        <v>18.28</v>
      </c>
      <c r="G5545" s="84" t="s">
        <v>514</v>
      </c>
      <c r="H5545" s="86" t="str">
        <f t="shared" si="344"/>
        <v/>
      </c>
      <c r="I5545" s="77" t="str">
        <f t="shared" si="345"/>
        <v/>
      </c>
      <c r="J5545" s="77" t="str">
        <f t="shared" si="346"/>
        <v/>
      </c>
      <c r="K5545" s="77">
        <f t="shared" si="347"/>
        <v>0</v>
      </c>
    </row>
    <row r="5546" spans="1:11" s="77" customFormat="1">
      <c r="A5546" s="82">
        <v>2016</v>
      </c>
      <c r="B5546" s="82">
        <v>3470</v>
      </c>
      <c r="C5546" s="83" t="s">
        <v>513</v>
      </c>
      <c r="D5546" s="83" t="s">
        <v>504</v>
      </c>
      <c r="E5546" s="84">
        <v>241427</v>
      </c>
      <c r="F5546" s="85">
        <v>16.79</v>
      </c>
      <c r="G5546" s="84" t="s">
        <v>514</v>
      </c>
      <c r="H5546" s="86" t="str">
        <f t="shared" si="344"/>
        <v/>
      </c>
      <c r="I5546" s="77" t="str">
        <f t="shared" si="345"/>
        <v/>
      </c>
      <c r="J5546" s="77" t="str">
        <f t="shared" si="346"/>
        <v/>
      </c>
      <c r="K5546" s="77">
        <f t="shared" si="347"/>
        <v>0</v>
      </c>
    </row>
    <row r="5547" spans="1:11" s="77" customFormat="1">
      <c r="A5547" s="82">
        <v>2016</v>
      </c>
      <c r="B5547" s="82">
        <v>3470</v>
      </c>
      <c r="C5547" s="83" t="s">
        <v>513</v>
      </c>
      <c r="D5547" s="83" t="s">
        <v>504</v>
      </c>
      <c r="E5547" s="84">
        <v>60609</v>
      </c>
      <c r="F5547" s="85">
        <v>17.239999999999998</v>
      </c>
      <c r="G5547" s="84" t="s">
        <v>514</v>
      </c>
      <c r="H5547" s="86" t="str">
        <f t="shared" si="344"/>
        <v/>
      </c>
      <c r="I5547" s="77" t="str">
        <f t="shared" si="345"/>
        <v/>
      </c>
      <c r="J5547" s="77" t="str">
        <f t="shared" si="346"/>
        <v/>
      </c>
      <c r="K5547" s="77">
        <f t="shared" si="347"/>
        <v>0</v>
      </c>
    </row>
    <row r="5548" spans="1:11" s="77" customFormat="1">
      <c r="A5548" s="82">
        <v>2016</v>
      </c>
      <c r="B5548" s="82">
        <v>3470</v>
      </c>
      <c r="C5548" s="83" t="s">
        <v>513</v>
      </c>
      <c r="D5548" s="83" t="s">
        <v>504</v>
      </c>
      <c r="E5548" s="84">
        <v>239490</v>
      </c>
      <c r="F5548" s="85">
        <v>16.61</v>
      </c>
      <c r="G5548" s="84" t="s">
        <v>514</v>
      </c>
      <c r="H5548" s="86" t="str">
        <f t="shared" si="344"/>
        <v/>
      </c>
      <c r="I5548" s="77" t="str">
        <f t="shared" si="345"/>
        <v/>
      </c>
      <c r="J5548" s="77" t="str">
        <f t="shared" si="346"/>
        <v/>
      </c>
      <c r="K5548" s="77">
        <f t="shared" si="347"/>
        <v>0</v>
      </c>
    </row>
    <row r="5549" spans="1:11" s="77" customFormat="1">
      <c r="A5549" s="82">
        <v>2016</v>
      </c>
      <c r="B5549" s="82">
        <v>3470</v>
      </c>
      <c r="C5549" s="83" t="s">
        <v>513</v>
      </c>
      <c r="D5549" s="83" t="s">
        <v>504</v>
      </c>
      <c r="E5549" s="84">
        <v>300915</v>
      </c>
      <c r="F5549" s="85">
        <v>16.829999999999998</v>
      </c>
      <c r="G5549" s="84" t="s">
        <v>514</v>
      </c>
      <c r="H5549" s="86" t="str">
        <f t="shared" si="344"/>
        <v/>
      </c>
      <c r="I5549" s="77" t="str">
        <f t="shared" si="345"/>
        <v/>
      </c>
      <c r="J5549" s="77" t="str">
        <f t="shared" si="346"/>
        <v/>
      </c>
      <c r="K5549" s="77">
        <f t="shared" si="347"/>
        <v>0</v>
      </c>
    </row>
    <row r="5550" spans="1:11" s="77" customFormat="1">
      <c r="A5550" s="82">
        <v>2016</v>
      </c>
      <c r="B5550" s="82">
        <v>3497</v>
      </c>
      <c r="C5550" s="83" t="s">
        <v>513</v>
      </c>
      <c r="D5550" s="83" t="s">
        <v>504</v>
      </c>
      <c r="E5550" s="84">
        <v>125265</v>
      </c>
      <c r="F5550" s="85">
        <v>16.760000000000002</v>
      </c>
      <c r="G5550" s="84" t="s">
        <v>514</v>
      </c>
      <c r="H5550" s="86" t="str">
        <f t="shared" si="344"/>
        <v/>
      </c>
      <c r="I5550" s="77" t="str">
        <f t="shared" si="345"/>
        <v/>
      </c>
      <c r="J5550" s="77" t="str">
        <f t="shared" si="346"/>
        <v/>
      </c>
      <c r="K5550" s="77">
        <f t="shared" si="347"/>
        <v>0</v>
      </c>
    </row>
    <row r="5551" spans="1:11" s="77" customFormat="1">
      <c r="A5551" s="82">
        <v>2016</v>
      </c>
      <c r="B5551" s="82">
        <v>3497</v>
      </c>
      <c r="C5551" s="83" t="s">
        <v>512</v>
      </c>
      <c r="D5551" s="83" t="s">
        <v>504</v>
      </c>
      <c r="E5551" s="84">
        <v>120218</v>
      </c>
      <c r="F5551" s="85">
        <v>13.5</v>
      </c>
      <c r="G5551" s="84" t="s">
        <v>514</v>
      </c>
      <c r="H5551" s="86" t="str">
        <f t="shared" si="344"/>
        <v/>
      </c>
      <c r="I5551" s="77" t="str">
        <f t="shared" si="345"/>
        <v/>
      </c>
      <c r="J5551" s="77" t="str">
        <f t="shared" si="346"/>
        <v/>
      </c>
      <c r="K5551" s="77">
        <f t="shared" si="347"/>
        <v>1</v>
      </c>
    </row>
    <row r="5552" spans="1:11" s="77" customFormat="1">
      <c r="A5552" s="82">
        <v>2016</v>
      </c>
      <c r="B5552" s="82">
        <v>3797</v>
      </c>
      <c r="C5552" s="83" t="s">
        <v>503</v>
      </c>
      <c r="D5552" s="83" t="s">
        <v>504</v>
      </c>
      <c r="E5552" s="84">
        <v>11879</v>
      </c>
      <c r="F5552" s="85">
        <v>25.024000000000001</v>
      </c>
      <c r="G5552" s="84">
        <v>302.89999999999998</v>
      </c>
      <c r="H5552" s="86">
        <f t="shared" si="344"/>
        <v>900400.83078399999</v>
      </c>
      <c r="I5552" s="77">
        <f t="shared" si="345"/>
        <v>11879</v>
      </c>
      <c r="J5552" s="77">
        <f t="shared" si="346"/>
        <v>297260.09600000002</v>
      </c>
      <c r="K5552" s="77">
        <f t="shared" si="347"/>
        <v>0</v>
      </c>
    </row>
    <row r="5553" spans="1:11" s="77" customFormat="1">
      <c r="A5553" s="82">
        <v>2016</v>
      </c>
      <c r="B5553" s="82">
        <v>3797</v>
      </c>
      <c r="C5553" s="83" t="s">
        <v>503</v>
      </c>
      <c r="D5553" s="83" t="s">
        <v>504</v>
      </c>
      <c r="E5553" s="84">
        <v>12047</v>
      </c>
      <c r="F5553" s="85">
        <v>25.052</v>
      </c>
      <c r="G5553" s="84">
        <v>325.8</v>
      </c>
      <c r="H5553" s="86">
        <f t="shared" si="344"/>
        <v>983269.10455200006</v>
      </c>
      <c r="I5553" s="77">
        <f t="shared" si="345"/>
        <v>12047</v>
      </c>
      <c r="J5553" s="77">
        <f t="shared" si="346"/>
        <v>301801.44400000002</v>
      </c>
      <c r="K5553" s="77">
        <f t="shared" si="347"/>
        <v>0</v>
      </c>
    </row>
    <row r="5554" spans="1:11" s="77" customFormat="1">
      <c r="A5554" s="82">
        <v>2016</v>
      </c>
      <c r="B5554" s="82">
        <v>3797</v>
      </c>
      <c r="C5554" s="83" t="s">
        <v>503</v>
      </c>
      <c r="D5554" s="83" t="s">
        <v>504</v>
      </c>
      <c r="E5554" s="84">
        <v>12051</v>
      </c>
      <c r="F5554" s="85">
        <v>24.73</v>
      </c>
      <c r="G5554" s="84">
        <v>322.3</v>
      </c>
      <c r="H5554" s="86">
        <f t="shared" si="344"/>
        <v>960522.42429</v>
      </c>
      <c r="I5554" s="77">
        <f t="shared" si="345"/>
        <v>12051</v>
      </c>
      <c r="J5554" s="77">
        <f t="shared" si="346"/>
        <v>298021.23</v>
      </c>
      <c r="K5554" s="77">
        <f t="shared" si="347"/>
        <v>0</v>
      </c>
    </row>
    <row r="5555" spans="1:11" s="77" customFormat="1">
      <c r="A5555" s="82">
        <v>2016</v>
      </c>
      <c r="B5555" s="82">
        <v>3797</v>
      </c>
      <c r="C5555" s="83" t="s">
        <v>503</v>
      </c>
      <c r="D5555" s="83" t="s">
        <v>504</v>
      </c>
      <c r="E5555" s="84">
        <v>23695</v>
      </c>
      <c r="F5555" s="85">
        <v>25.382999999999999</v>
      </c>
      <c r="G5555" s="84">
        <v>346.6</v>
      </c>
      <c r="H5555" s="86">
        <f t="shared" si="344"/>
        <v>2084626.3412100002</v>
      </c>
      <c r="I5555" s="77">
        <f t="shared" si="345"/>
        <v>23695</v>
      </c>
      <c r="J5555" s="77">
        <f t="shared" si="346"/>
        <v>601450.18499999994</v>
      </c>
      <c r="K5555" s="77">
        <f t="shared" si="347"/>
        <v>0</v>
      </c>
    </row>
    <row r="5556" spans="1:11" s="77" customFormat="1">
      <c r="A5556" s="82">
        <v>2016</v>
      </c>
      <c r="B5556" s="82">
        <v>3797</v>
      </c>
      <c r="C5556" s="83" t="s">
        <v>503</v>
      </c>
      <c r="D5556" s="83" t="s">
        <v>504</v>
      </c>
      <c r="E5556" s="84">
        <v>35821</v>
      </c>
      <c r="F5556" s="85">
        <v>26.053000000000001</v>
      </c>
      <c r="G5556" s="84">
        <v>381</v>
      </c>
      <c r="H5556" s="86">
        <f t="shared" si="344"/>
        <v>3555661.5945300004</v>
      </c>
      <c r="I5556" s="77">
        <f t="shared" si="345"/>
        <v>35821</v>
      </c>
      <c r="J5556" s="77">
        <f t="shared" si="346"/>
        <v>933244.51300000004</v>
      </c>
      <c r="K5556" s="77">
        <f t="shared" si="347"/>
        <v>0</v>
      </c>
    </row>
    <row r="5557" spans="1:11" s="77" customFormat="1">
      <c r="A5557" s="82">
        <v>2016</v>
      </c>
      <c r="B5557" s="82">
        <v>3797</v>
      </c>
      <c r="C5557" s="83" t="s">
        <v>503</v>
      </c>
      <c r="D5557" s="83" t="s">
        <v>504</v>
      </c>
      <c r="E5557" s="84">
        <v>35732</v>
      </c>
      <c r="F5557" s="85">
        <v>26.324000000000002</v>
      </c>
      <c r="G5557" s="84">
        <v>339.2</v>
      </c>
      <c r="H5557" s="86">
        <f t="shared" si="344"/>
        <v>3190546.2978560003</v>
      </c>
      <c r="I5557" s="77">
        <f t="shared" si="345"/>
        <v>35732</v>
      </c>
      <c r="J5557" s="77">
        <f t="shared" si="346"/>
        <v>940609.16800000006</v>
      </c>
      <c r="K5557" s="77">
        <f t="shared" si="347"/>
        <v>0</v>
      </c>
    </row>
    <row r="5558" spans="1:11" s="77" customFormat="1">
      <c r="A5558" s="82">
        <v>2016</v>
      </c>
      <c r="B5558" s="82">
        <v>3797</v>
      </c>
      <c r="C5558" s="83" t="s">
        <v>503</v>
      </c>
      <c r="D5558" s="83" t="s">
        <v>504</v>
      </c>
      <c r="E5558" s="84">
        <v>12006</v>
      </c>
      <c r="F5558" s="85">
        <v>25.838000000000001</v>
      </c>
      <c r="G5558" s="84">
        <v>266.10000000000002</v>
      </c>
      <c r="H5558" s="86">
        <f t="shared" si="344"/>
        <v>825471.54550800007</v>
      </c>
      <c r="I5558" s="77">
        <f t="shared" si="345"/>
        <v>12006</v>
      </c>
      <c r="J5558" s="77">
        <f t="shared" si="346"/>
        <v>310211.02799999999</v>
      </c>
      <c r="K5558" s="77">
        <f t="shared" si="347"/>
        <v>0</v>
      </c>
    </row>
    <row r="5559" spans="1:11" s="77" customFormat="1">
      <c r="A5559" s="82">
        <v>2016</v>
      </c>
      <c r="B5559" s="82">
        <v>3797</v>
      </c>
      <c r="C5559" s="83" t="s">
        <v>503</v>
      </c>
      <c r="D5559" s="83" t="s">
        <v>504</v>
      </c>
      <c r="E5559" s="84">
        <v>23609</v>
      </c>
      <c r="F5559" s="85">
        <v>25.902000000000001</v>
      </c>
      <c r="G5559" s="84">
        <v>297.5</v>
      </c>
      <c r="H5559" s="86">
        <f t="shared" si="344"/>
        <v>1819272.9460500001</v>
      </c>
      <c r="I5559" s="77">
        <f t="shared" si="345"/>
        <v>23609</v>
      </c>
      <c r="J5559" s="77">
        <f t="shared" si="346"/>
        <v>611520.31799999997</v>
      </c>
      <c r="K5559" s="77">
        <f t="shared" si="347"/>
        <v>0</v>
      </c>
    </row>
    <row r="5560" spans="1:11" s="77" customFormat="1">
      <c r="A5560" s="82">
        <v>2016</v>
      </c>
      <c r="B5560" s="82">
        <v>3797</v>
      </c>
      <c r="C5560" s="83" t="s">
        <v>503</v>
      </c>
      <c r="D5560" s="83" t="s">
        <v>504</v>
      </c>
      <c r="E5560" s="84">
        <v>23741</v>
      </c>
      <c r="F5560" s="85">
        <v>25.965</v>
      </c>
      <c r="G5560" s="84">
        <v>338.8</v>
      </c>
      <c r="H5560" s="86">
        <f t="shared" si="344"/>
        <v>2088482.00022</v>
      </c>
      <c r="I5560" s="77">
        <f t="shared" si="345"/>
        <v>23741</v>
      </c>
      <c r="J5560" s="77">
        <f t="shared" si="346"/>
        <v>616435.06499999994</v>
      </c>
      <c r="K5560" s="77">
        <f t="shared" si="347"/>
        <v>0</v>
      </c>
    </row>
    <row r="5561" spans="1:11" s="77" customFormat="1">
      <c r="A5561" s="82">
        <v>2016</v>
      </c>
      <c r="B5561" s="82">
        <v>3797</v>
      </c>
      <c r="C5561" s="83" t="s">
        <v>503</v>
      </c>
      <c r="D5561" s="83" t="s">
        <v>504</v>
      </c>
      <c r="E5561" s="84">
        <v>11897</v>
      </c>
      <c r="F5561" s="85">
        <v>24.526</v>
      </c>
      <c r="G5561" s="84">
        <v>223.7</v>
      </c>
      <c r="H5561" s="86">
        <f t="shared" si="344"/>
        <v>652724.88381400006</v>
      </c>
      <c r="I5561" s="77">
        <f t="shared" si="345"/>
        <v>11897</v>
      </c>
      <c r="J5561" s="77">
        <f t="shared" si="346"/>
        <v>291785.82199999999</v>
      </c>
      <c r="K5561" s="77">
        <f t="shared" si="347"/>
        <v>0</v>
      </c>
    </row>
    <row r="5562" spans="1:11" s="77" customFormat="1">
      <c r="A5562" s="82">
        <v>2016</v>
      </c>
      <c r="B5562" s="82">
        <v>3797</v>
      </c>
      <c r="C5562" s="83" t="s">
        <v>503</v>
      </c>
      <c r="D5562" s="83" t="s">
        <v>504</v>
      </c>
      <c r="E5562" s="84">
        <v>35420</v>
      </c>
      <c r="F5562" s="85">
        <v>25.529</v>
      </c>
      <c r="G5562" s="84">
        <v>229.5</v>
      </c>
      <c r="H5562" s="86">
        <f t="shared" si="344"/>
        <v>2075224.3280999998</v>
      </c>
      <c r="I5562" s="77">
        <f t="shared" si="345"/>
        <v>35420</v>
      </c>
      <c r="J5562" s="77">
        <f t="shared" si="346"/>
        <v>904237.18</v>
      </c>
      <c r="K5562" s="77">
        <f t="shared" si="347"/>
        <v>0</v>
      </c>
    </row>
    <row r="5563" spans="1:11" s="77" customFormat="1">
      <c r="A5563" s="82">
        <v>2016</v>
      </c>
      <c r="B5563" s="82">
        <v>3797</v>
      </c>
      <c r="C5563" s="83" t="s">
        <v>503</v>
      </c>
      <c r="D5563" s="83" t="s">
        <v>504</v>
      </c>
      <c r="E5563" s="84">
        <v>11035</v>
      </c>
      <c r="F5563" s="85">
        <v>24.492000000000001</v>
      </c>
      <c r="G5563" s="84">
        <v>243.7</v>
      </c>
      <c r="H5563" s="86">
        <f t="shared" si="344"/>
        <v>658646.08913999994</v>
      </c>
      <c r="I5563" s="77">
        <f t="shared" si="345"/>
        <v>11035</v>
      </c>
      <c r="J5563" s="77">
        <f t="shared" si="346"/>
        <v>270269.22000000003</v>
      </c>
      <c r="K5563" s="77">
        <f t="shared" si="347"/>
        <v>0</v>
      </c>
    </row>
    <row r="5564" spans="1:11" s="77" customFormat="1">
      <c r="A5564" s="82">
        <v>2016</v>
      </c>
      <c r="B5564" s="82">
        <v>3845</v>
      </c>
      <c r="C5564" s="83" t="s">
        <v>513</v>
      </c>
      <c r="D5564" s="83" t="s">
        <v>504</v>
      </c>
      <c r="E5564" s="84">
        <v>229843</v>
      </c>
      <c r="F5564" s="85">
        <v>17.36</v>
      </c>
      <c r="G5564" s="84" t="s">
        <v>514</v>
      </c>
      <c r="H5564" s="86" t="str">
        <f t="shared" si="344"/>
        <v/>
      </c>
      <c r="I5564" s="77" t="str">
        <f t="shared" si="345"/>
        <v/>
      </c>
      <c r="J5564" s="77" t="str">
        <f t="shared" si="346"/>
        <v/>
      </c>
      <c r="K5564" s="77">
        <f t="shared" si="347"/>
        <v>0</v>
      </c>
    </row>
    <row r="5565" spans="1:11" s="77" customFormat="1">
      <c r="A5565" s="82">
        <v>2016</v>
      </c>
      <c r="B5565" s="82">
        <v>3845</v>
      </c>
      <c r="C5565" s="83" t="s">
        <v>513</v>
      </c>
      <c r="D5565" s="83" t="s">
        <v>504</v>
      </c>
      <c r="E5565" s="84">
        <v>45163</v>
      </c>
      <c r="F5565" s="85">
        <v>16.41</v>
      </c>
      <c r="G5565" s="84" t="s">
        <v>514</v>
      </c>
      <c r="H5565" s="86" t="str">
        <f t="shared" si="344"/>
        <v/>
      </c>
      <c r="I5565" s="77" t="str">
        <f t="shared" si="345"/>
        <v/>
      </c>
      <c r="J5565" s="77" t="str">
        <f t="shared" si="346"/>
        <v/>
      </c>
      <c r="K5565" s="77">
        <f t="shared" si="347"/>
        <v>0</v>
      </c>
    </row>
    <row r="5566" spans="1:11" s="77" customFormat="1">
      <c r="A5566" s="82">
        <v>2016</v>
      </c>
      <c r="B5566" s="82">
        <v>3845</v>
      </c>
      <c r="C5566" s="83" t="s">
        <v>515</v>
      </c>
      <c r="D5566" s="83" t="s">
        <v>504</v>
      </c>
      <c r="E5566" s="84">
        <v>630</v>
      </c>
      <c r="F5566" s="85">
        <v>16.36</v>
      </c>
      <c r="G5566" s="84" t="s">
        <v>514</v>
      </c>
      <c r="H5566" s="86" t="str">
        <f t="shared" si="344"/>
        <v/>
      </c>
      <c r="I5566" s="77" t="str">
        <f t="shared" si="345"/>
        <v/>
      </c>
      <c r="J5566" s="77" t="str">
        <f t="shared" si="346"/>
        <v/>
      </c>
      <c r="K5566" s="77">
        <f t="shared" si="347"/>
        <v>0</v>
      </c>
    </row>
    <row r="5567" spans="1:11" s="77" customFormat="1">
      <c r="A5567" s="82">
        <v>2016</v>
      </c>
      <c r="B5567" s="82">
        <v>3935</v>
      </c>
      <c r="C5567" s="83" t="s">
        <v>503</v>
      </c>
      <c r="D5567" s="83" t="s">
        <v>504</v>
      </c>
      <c r="E5567" s="84">
        <v>23033</v>
      </c>
      <c r="F5567" s="85">
        <v>24.994</v>
      </c>
      <c r="G5567" s="84">
        <v>230.6</v>
      </c>
      <c r="H5567" s="86">
        <f t="shared" si="344"/>
        <v>1327533.765412</v>
      </c>
      <c r="I5567" s="77">
        <f t="shared" si="345"/>
        <v>23033</v>
      </c>
      <c r="J5567" s="77">
        <f t="shared" si="346"/>
        <v>575686.80200000003</v>
      </c>
      <c r="K5567" s="77">
        <f t="shared" si="347"/>
        <v>0</v>
      </c>
    </row>
    <row r="5568" spans="1:11" s="77" customFormat="1">
      <c r="A5568" s="82">
        <v>2016</v>
      </c>
      <c r="B5568" s="82">
        <v>3935</v>
      </c>
      <c r="C5568" s="83" t="s">
        <v>503</v>
      </c>
      <c r="D5568" s="83" t="s">
        <v>504</v>
      </c>
      <c r="E5568" s="84">
        <v>22819</v>
      </c>
      <c r="F5568" s="85">
        <v>24.437999999999999</v>
      </c>
      <c r="G5568" s="84">
        <v>218.1</v>
      </c>
      <c r="H5568" s="86">
        <f t="shared" si="344"/>
        <v>1216236.224682</v>
      </c>
      <c r="I5568" s="77">
        <f t="shared" si="345"/>
        <v>22819</v>
      </c>
      <c r="J5568" s="77">
        <f t="shared" si="346"/>
        <v>557650.72199999995</v>
      </c>
      <c r="K5568" s="77">
        <f t="shared" si="347"/>
        <v>0</v>
      </c>
    </row>
    <row r="5569" spans="1:11" s="77" customFormat="1">
      <c r="A5569" s="82">
        <v>2016</v>
      </c>
      <c r="B5569" s="82">
        <v>3935</v>
      </c>
      <c r="C5569" s="83" t="s">
        <v>503</v>
      </c>
      <c r="D5569" s="83" t="s">
        <v>504</v>
      </c>
      <c r="E5569" s="84">
        <v>49580</v>
      </c>
      <c r="F5569" s="85">
        <v>24.762</v>
      </c>
      <c r="G5569" s="84">
        <v>224.8</v>
      </c>
      <c r="H5569" s="86">
        <f t="shared" si="344"/>
        <v>2759869.5100800004</v>
      </c>
      <c r="I5569" s="77">
        <f t="shared" si="345"/>
        <v>49580</v>
      </c>
      <c r="J5569" s="77">
        <f t="shared" si="346"/>
        <v>1227699.96</v>
      </c>
      <c r="K5569" s="77">
        <f t="shared" si="347"/>
        <v>0</v>
      </c>
    </row>
    <row r="5570" spans="1:11" s="77" customFormat="1">
      <c r="A5570" s="82">
        <v>2016</v>
      </c>
      <c r="B5570" s="82">
        <v>3935</v>
      </c>
      <c r="C5570" s="83" t="s">
        <v>503</v>
      </c>
      <c r="D5570" s="83" t="s">
        <v>504</v>
      </c>
      <c r="E5570" s="84">
        <v>31769</v>
      </c>
      <c r="F5570" s="85">
        <v>24.437999999999999</v>
      </c>
      <c r="G5570" s="84">
        <v>247.8</v>
      </c>
      <c r="H5570" s="86">
        <f t="shared" si="344"/>
        <v>1923846.8969159999</v>
      </c>
      <c r="I5570" s="77">
        <f t="shared" si="345"/>
        <v>31769</v>
      </c>
      <c r="J5570" s="77">
        <f t="shared" si="346"/>
        <v>776370.82199999993</v>
      </c>
      <c r="K5570" s="77">
        <f t="shared" si="347"/>
        <v>0</v>
      </c>
    </row>
    <row r="5571" spans="1:11" s="77" customFormat="1">
      <c r="A5571" s="82">
        <v>2016</v>
      </c>
      <c r="B5571" s="82">
        <v>3935</v>
      </c>
      <c r="C5571" s="83" t="s">
        <v>503</v>
      </c>
      <c r="D5571" s="83" t="s">
        <v>504</v>
      </c>
      <c r="E5571" s="84">
        <v>22819</v>
      </c>
      <c r="F5571" s="85">
        <v>24.437999999999999</v>
      </c>
      <c r="G5571" s="84">
        <v>218.1</v>
      </c>
      <c r="H5571" s="86">
        <f t="shared" si="344"/>
        <v>1216236.224682</v>
      </c>
      <c r="I5571" s="77">
        <f t="shared" si="345"/>
        <v>22819</v>
      </c>
      <c r="J5571" s="77">
        <f t="shared" si="346"/>
        <v>557650.72199999995</v>
      </c>
      <c r="K5571" s="77">
        <f t="shared" si="347"/>
        <v>0</v>
      </c>
    </row>
    <row r="5572" spans="1:11" s="77" customFormat="1">
      <c r="A5572" s="82">
        <v>2016</v>
      </c>
      <c r="B5572" s="82">
        <v>3935</v>
      </c>
      <c r="C5572" s="83" t="s">
        <v>503</v>
      </c>
      <c r="D5572" s="83" t="s">
        <v>504</v>
      </c>
      <c r="E5572" s="84">
        <v>2439</v>
      </c>
      <c r="F5572" s="85">
        <v>24.024000000000001</v>
      </c>
      <c r="G5572" s="84">
        <v>260.7</v>
      </c>
      <c r="H5572" s="86">
        <f t="shared" si="344"/>
        <v>152755.95535199999</v>
      </c>
      <c r="I5572" s="77">
        <f t="shared" si="345"/>
        <v>2439</v>
      </c>
      <c r="J5572" s="77">
        <f t="shared" si="346"/>
        <v>58594.536</v>
      </c>
      <c r="K5572" s="77">
        <f t="shared" si="347"/>
        <v>0</v>
      </c>
    </row>
    <row r="5573" spans="1:11" s="77" customFormat="1">
      <c r="A5573" s="82">
        <v>2016</v>
      </c>
      <c r="B5573" s="82">
        <v>3935</v>
      </c>
      <c r="C5573" s="83" t="s">
        <v>503</v>
      </c>
      <c r="D5573" s="83" t="s">
        <v>504</v>
      </c>
      <c r="E5573" s="84">
        <v>2439</v>
      </c>
      <c r="F5573" s="85">
        <v>24.024000000000001</v>
      </c>
      <c r="G5573" s="84">
        <v>260.7</v>
      </c>
      <c r="H5573" s="86">
        <f t="shared" si="344"/>
        <v>152755.95535199999</v>
      </c>
      <c r="I5573" s="77">
        <f t="shared" si="345"/>
        <v>2439</v>
      </c>
      <c r="J5573" s="77">
        <f t="shared" si="346"/>
        <v>58594.536</v>
      </c>
      <c r="K5573" s="77">
        <f t="shared" si="347"/>
        <v>0</v>
      </c>
    </row>
    <row r="5574" spans="1:11" s="77" customFormat="1">
      <c r="A5574" s="82">
        <v>2016</v>
      </c>
      <c r="B5574" s="82">
        <v>3935</v>
      </c>
      <c r="C5574" s="83" t="s">
        <v>503</v>
      </c>
      <c r="D5574" s="83" t="s">
        <v>504</v>
      </c>
      <c r="E5574" s="84">
        <v>54486</v>
      </c>
      <c r="F5574" s="85">
        <v>25.376000000000001</v>
      </c>
      <c r="G5574" s="84">
        <v>242.3</v>
      </c>
      <c r="H5574" s="86">
        <f t="shared" si="344"/>
        <v>3350128.8113280004</v>
      </c>
      <c r="I5574" s="77">
        <f t="shared" si="345"/>
        <v>54486</v>
      </c>
      <c r="J5574" s="77">
        <f t="shared" si="346"/>
        <v>1382636.736</v>
      </c>
      <c r="K5574" s="77">
        <f t="shared" si="347"/>
        <v>0</v>
      </c>
    </row>
    <row r="5575" spans="1:11" s="77" customFormat="1">
      <c r="A5575" s="82">
        <v>2016</v>
      </c>
      <c r="B5575" s="82">
        <v>3935</v>
      </c>
      <c r="C5575" s="83" t="s">
        <v>503</v>
      </c>
      <c r="D5575" s="83" t="s">
        <v>504</v>
      </c>
      <c r="E5575" s="84">
        <v>115183</v>
      </c>
      <c r="F5575" s="85">
        <v>25.277999999999999</v>
      </c>
      <c r="G5575" s="84">
        <v>190</v>
      </c>
      <c r="H5575" s="86">
        <f t="shared" ref="H5575:H5638" si="348">IF(I5575="","",G5575/100*F5575*E5575)</f>
        <v>5532032.1606000001</v>
      </c>
      <c r="I5575" s="77">
        <f t="shared" ref="I5575:I5638" si="349">IF(OR(G5575=".",F5575=".",E5575="."),"",E5575)</f>
        <v>115183</v>
      </c>
      <c r="J5575" s="77">
        <f t="shared" ref="J5575:J5638" si="350">IF(I5575="","",F5575*I5575)</f>
        <v>2911595.8739999998</v>
      </c>
      <c r="K5575" s="77">
        <f t="shared" ref="K5575:K5638" si="351">IF(C5575="LIG",1,0)</f>
        <v>0</v>
      </c>
    </row>
    <row r="5576" spans="1:11" s="77" customFormat="1">
      <c r="A5576" s="82">
        <v>2016</v>
      </c>
      <c r="B5576" s="82">
        <v>3943</v>
      </c>
      <c r="C5576" s="83" t="s">
        <v>503</v>
      </c>
      <c r="D5576" s="83" t="s">
        <v>504</v>
      </c>
      <c r="E5576" s="84">
        <v>15566</v>
      </c>
      <c r="F5576" s="85">
        <v>26.24</v>
      </c>
      <c r="G5576" s="84">
        <v>173.6</v>
      </c>
      <c r="H5576" s="86">
        <f t="shared" si="348"/>
        <v>709072.39423999994</v>
      </c>
      <c r="I5576" s="77">
        <f t="shared" si="349"/>
        <v>15566</v>
      </c>
      <c r="J5576" s="77">
        <f t="shared" si="350"/>
        <v>408451.83999999997</v>
      </c>
      <c r="K5576" s="77">
        <f t="shared" si="351"/>
        <v>0</v>
      </c>
    </row>
    <row r="5577" spans="1:11" s="77" customFormat="1">
      <c r="A5577" s="82">
        <v>2016</v>
      </c>
      <c r="B5577" s="82">
        <v>3943</v>
      </c>
      <c r="C5577" s="83" t="s">
        <v>503</v>
      </c>
      <c r="D5577" s="83" t="s">
        <v>504</v>
      </c>
      <c r="E5577" s="84">
        <v>114216</v>
      </c>
      <c r="F5577" s="85">
        <v>24.13</v>
      </c>
      <c r="G5577" s="84">
        <v>217.3</v>
      </c>
      <c r="H5577" s="86">
        <f t="shared" si="348"/>
        <v>5988857.7098399997</v>
      </c>
      <c r="I5577" s="77">
        <f t="shared" si="349"/>
        <v>114216</v>
      </c>
      <c r="J5577" s="77">
        <f t="shared" si="350"/>
        <v>2756032.08</v>
      </c>
      <c r="K5577" s="77">
        <f t="shared" si="351"/>
        <v>0</v>
      </c>
    </row>
    <row r="5578" spans="1:11" s="77" customFormat="1">
      <c r="A5578" s="82">
        <v>2016</v>
      </c>
      <c r="B5578" s="82">
        <v>3943</v>
      </c>
      <c r="C5578" s="83" t="s">
        <v>503</v>
      </c>
      <c r="D5578" s="83" t="s">
        <v>504</v>
      </c>
      <c r="E5578" s="84">
        <v>75738</v>
      </c>
      <c r="F5578" s="85">
        <v>25.26</v>
      </c>
      <c r="G5578" s="84">
        <v>237.1</v>
      </c>
      <c r="H5578" s="86">
        <f t="shared" si="348"/>
        <v>4536059.3974799998</v>
      </c>
      <c r="I5578" s="77">
        <f t="shared" si="349"/>
        <v>75738</v>
      </c>
      <c r="J5578" s="77">
        <f t="shared" si="350"/>
        <v>1913141.8800000001</v>
      </c>
      <c r="K5578" s="77">
        <f t="shared" si="351"/>
        <v>0</v>
      </c>
    </row>
    <row r="5579" spans="1:11" s="77" customFormat="1">
      <c r="A5579" s="82">
        <v>2016</v>
      </c>
      <c r="B5579" s="82">
        <v>3943</v>
      </c>
      <c r="C5579" s="83" t="s">
        <v>503</v>
      </c>
      <c r="D5579" s="83" t="s">
        <v>504</v>
      </c>
      <c r="E5579" s="84">
        <v>1941</v>
      </c>
      <c r="F5579" s="85">
        <v>25.97</v>
      </c>
      <c r="G5579" s="84">
        <v>140.19999999999999</v>
      </c>
      <c r="H5579" s="86">
        <f t="shared" si="348"/>
        <v>70671.693539999993</v>
      </c>
      <c r="I5579" s="77">
        <f t="shared" si="349"/>
        <v>1941</v>
      </c>
      <c r="J5579" s="77">
        <f t="shared" si="350"/>
        <v>50407.77</v>
      </c>
      <c r="K5579" s="77">
        <f t="shared" si="351"/>
        <v>0</v>
      </c>
    </row>
    <row r="5580" spans="1:11" s="77" customFormat="1">
      <c r="A5580" s="82">
        <v>2016</v>
      </c>
      <c r="B5580" s="82">
        <v>3944</v>
      </c>
      <c r="C5580" s="83" t="s">
        <v>503</v>
      </c>
      <c r="D5580" s="83" t="s">
        <v>504</v>
      </c>
      <c r="E5580" s="84">
        <v>390799</v>
      </c>
      <c r="F5580" s="85">
        <v>25.24</v>
      </c>
      <c r="G5580" s="84">
        <v>231.2</v>
      </c>
      <c r="H5580" s="86">
        <f t="shared" si="348"/>
        <v>22805028.749119997</v>
      </c>
      <c r="I5580" s="77">
        <f t="shared" si="349"/>
        <v>390799</v>
      </c>
      <c r="J5580" s="77">
        <f t="shared" si="350"/>
        <v>9863766.7599999998</v>
      </c>
      <c r="K5580" s="77">
        <f t="shared" si="351"/>
        <v>0</v>
      </c>
    </row>
    <row r="5581" spans="1:11" s="77" customFormat="1">
      <c r="A5581" s="82">
        <v>2016</v>
      </c>
      <c r="B5581" s="82">
        <v>3948</v>
      </c>
      <c r="C5581" s="83" t="s">
        <v>503</v>
      </c>
      <c r="D5581" s="83" t="s">
        <v>504</v>
      </c>
      <c r="E5581" s="84">
        <v>20056</v>
      </c>
      <c r="F5581" s="85">
        <v>24.276</v>
      </c>
      <c r="G5581" s="84">
        <v>239.2</v>
      </c>
      <c r="H5581" s="86">
        <f t="shared" si="348"/>
        <v>1164615.658752</v>
      </c>
      <c r="I5581" s="77">
        <f t="shared" si="349"/>
        <v>20056</v>
      </c>
      <c r="J5581" s="77">
        <f t="shared" si="350"/>
        <v>486879.45600000001</v>
      </c>
      <c r="K5581" s="77">
        <f t="shared" si="351"/>
        <v>0</v>
      </c>
    </row>
    <row r="5582" spans="1:11" s="77" customFormat="1">
      <c r="A5582" s="82">
        <v>2016</v>
      </c>
      <c r="B5582" s="82">
        <v>3948</v>
      </c>
      <c r="C5582" s="83" t="s">
        <v>503</v>
      </c>
      <c r="D5582" s="83" t="s">
        <v>504</v>
      </c>
      <c r="E5582" s="84">
        <v>20056</v>
      </c>
      <c r="F5582" s="85">
        <v>24.276</v>
      </c>
      <c r="G5582" s="84">
        <v>239.2</v>
      </c>
      <c r="H5582" s="86">
        <f t="shared" si="348"/>
        <v>1164615.658752</v>
      </c>
      <c r="I5582" s="77">
        <f t="shared" si="349"/>
        <v>20056</v>
      </c>
      <c r="J5582" s="77">
        <f t="shared" si="350"/>
        <v>486879.45600000001</v>
      </c>
      <c r="K5582" s="77">
        <f t="shared" si="351"/>
        <v>0</v>
      </c>
    </row>
    <row r="5583" spans="1:11" s="77" customFormat="1">
      <c r="A5583" s="82">
        <v>2016</v>
      </c>
      <c r="B5583" s="82">
        <v>3948</v>
      </c>
      <c r="C5583" s="83" t="s">
        <v>503</v>
      </c>
      <c r="D5583" s="83" t="s">
        <v>504</v>
      </c>
      <c r="E5583" s="84">
        <v>24664</v>
      </c>
      <c r="F5583" s="85">
        <v>23.82</v>
      </c>
      <c r="G5583" s="84">
        <v>225.5</v>
      </c>
      <c r="H5583" s="86">
        <f t="shared" si="348"/>
        <v>1324804.5623999999</v>
      </c>
      <c r="I5583" s="77">
        <f t="shared" si="349"/>
        <v>24664</v>
      </c>
      <c r="J5583" s="77">
        <f t="shared" si="350"/>
        <v>587496.48</v>
      </c>
      <c r="K5583" s="77">
        <f t="shared" si="351"/>
        <v>0</v>
      </c>
    </row>
    <row r="5584" spans="1:11" s="77" customFormat="1">
      <c r="A5584" s="82">
        <v>2016</v>
      </c>
      <c r="B5584" s="82">
        <v>3948</v>
      </c>
      <c r="C5584" s="83" t="s">
        <v>503</v>
      </c>
      <c r="D5584" s="83" t="s">
        <v>504</v>
      </c>
      <c r="E5584" s="84">
        <v>22138</v>
      </c>
      <c r="F5584" s="85">
        <v>24.172000000000001</v>
      </c>
      <c r="G5584" s="84">
        <v>287.3</v>
      </c>
      <c r="H5584" s="86">
        <f t="shared" si="348"/>
        <v>1537399.001528</v>
      </c>
      <c r="I5584" s="77">
        <f t="shared" si="349"/>
        <v>22138</v>
      </c>
      <c r="J5584" s="77">
        <f t="shared" si="350"/>
        <v>535119.73600000003</v>
      </c>
      <c r="K5584" s="77">
        <f t="shared" si="351"/>
        <v>0</v>
      </c>
    </row>
    <row r="5585" spans="1:11" s="77" customFormat="1">
      <c r="A5585" s="82">
        <v>2016</v>
      </c>
      <c r="B5585" s="82">
        <v>3948</v>
      </c>
      <c r="C5585" s="83" t="s">
        <v>503</v>
      </c>
      <c r="D5585" s="83" t="s">
        <v>504</v>
      </c>
      <c r="E5585" s="84">
        <v>22138</v>
      </c>
      <c r="F5585" s="85">
        <v>24.172000000000001</v>
      </c>
      <c r="G5585" s="84">
        <v>287.3</v>
      </c>
      <c r="H5585" s="86">
        <f t="shared" si="348"/>
        <v>1537399.001528</v>
      </c>
      <c r="I5585" s="77">
        <f t="shared" si="349"/>
        <v>22138</v>
      </c>
      <c r="J5585" s="77">
        <f t="shared" si="350"/>
        <v>535119.73600000003</v>
      </c>
      <c r="K5585" s="77">
        <f t="shared" si="351"/>
        <v>0</v>
      </c>
    </row>
    <row r="5586" spans="1:11" s="77" customFormat="1">
      <c r="A5586" s="82">
        <v>2016</v>
      </c>
      <c r="B5586" s="82">
        <v>3948</v>
      </c>
      <c r="C5586" s="83" t="s">
        <v>503</v>
      </c>
      <c r="D5586" s="83" t="s">
        <v>504</v>
      </c>
      <c r="E5586" s="84">
        <v>154090</v>
      </c>
      <c r="F5586" s="85">
        <v>25.474</v>
      </c>
      <c r="G5586" s="84">
        <v>198.3</v>
      </c>
      <c r="H5586" s="86">
        <f t="shared" si="348"/>
        <v>7783847.4127800008</v>
      </c>
      <c r="I5586" s="77">
        <f t="shared" si="349"/>
        <v>154090</v>
      </c>
      <c r="J5586" s="77">
        <f t="shared" si="350"/>
        <v>3925288.66</v>
      </c>
      <c r="K5586" s="77">
        <f t="shared" si="351"/>
        <v>0</v>
      </c>
    </row>
    <row r="5587" spans="1:11" s="77" customFormat="1">
      <c r="A5587" s="82">
        <v>2016</v>
      </c>
      <c r="B5587" s="82">
        <v>3948</v>
      </c>
      <c r="C5587" s="83" t="s">
        <v>503</v>
      </c>
      <c r="D5587" s="83" t="s">
        <v>504</v>
      </c>
      <c r="E5587" s="84">
        <v>27217</v>
      </c>
      <c r="F5587" s="85">
        <v>24.404</v>
      </c>
      <c r="G5587" s="84">
        <v>264.89999999999998</v>
      </c>
      <c r="H5587" s="86">
        <f t="shared" si="348"/>
        <v>1759475.5165319997</v>
      </c>
      <c r="I5587" s="77">
        <f t="shared" si="349"/>
        <v>27217</v>
      </c>
      <c r="J5587" s="77">
        <f t="shared" si="350"/>
        <v>664203.66799999995</v>
      </c>
      <c r="K5587" s="77">
        <f t="shared" si="351"/>
        <v>0</v>
      </c>
    </row>
    <row r="5588" spans="1:11" s="77" customFormat="1">
      <c r="A5588" s="82">
        <v>2016</v>
      </c>
      <c r="B5588" s="82">
        <v>3948</v>
      </c>
      <c r="C5588" s="83" t="s">
        <v>503</v>
      </c>
      <c r="D5588" s="83" t="s">
        <v>504</v>
      </c>
      <c r="E5588" s="84">
        <v>5654</v>
      </c>
      <c r="F5588" s="85">
        <v>24.123999999999999</v>
      </c>
      <c r="G5588" s="84">
        <v>269.60000000000002</v>
      </c>
      <c r="H5588" s="86">
        <f t="shared" si="348"/>
        <v>367726.57081599999</v>
      </c>
      <c r="I5588" s="77">
        <f t="shared" si="349"/>
        <v>5654</v>
      </c>
      <c r="J5588" s="77">
        <f t="shared" si="350"/>
        <v>136397.09599999999</v>
      </c>
      <c r="K5588" s="77">
        <f t="shared" si="351"/>
        <v>0</v>
      </c>
    </row>
    <row r="5589" spans="1:11" s="77" customFormat="1">
      <c r="A5589" s="82">
        <v>2016</v>
      </c>
      <c r="B5589" s="82">
        <v>3948</v>
      </c>
      <c r="C5589" s="83" t="s">
        <v>503</v>
      </c>
      <c r="D5589" s="83" t="s">
        <v>504</v>
      </c>
      <c r="E5589" s="84">
        <v>5653</v>
      </c>
      <c r="F5589" s="85">
        <v>24.123999999999999</v>
      </c>
      <c r="G5589" s="84">
        <v>269.60000000000002</v>
      </c>
      <c r="H5589" s="86">
        <f t="shared" si="348"/>
        <v>367661.53251200001</v>
      </c>
      <c r="I5589" s="77">
        <f t="shared" si="349"/>
        <v>5653</v>
      </c>
      <c r="J5589" s="77">
        <f t="shared" si="350"/>
        <v>136372.97199999998</v>
      </c>
      <c r="K5589" s="77">
        <f t="shared" si="351"/>
        <v>0</v>
      </c>
    </row>
    <row r="5590" spans="1:11" s="77" customFormat="1">
      <c r="A5590" s="82">
        <v>2016</v>
      </c>
      <c r="B5590" s="82">
        <v>3954</v>
      </c>
      <c r="C5590" s="83" t="s">
        <v>503</v>
      </c>
      <c r="D5590" s="83" t="s">
        <v>504</v>
      </c>
      <c r="E5590" s="84">
        <v>10911</v>
      </c>
      <c r="F5590" s="85">
        <v>21.678000000000001</v>
      </c>
      <c r="G5590" s="84">
        <v>237.6</v>
      </c>
      <c r="H5590" s="86">
        <f t="shared" si="348"/>
        <v>561992.09140799998</v>
      </c>
      <c r="I5590" s="77">
        <f t="shared" si="349"/>
        <v>10911</v>
      </c>
      <c r="J5590" s="77">
        <f t="shared" si="350"/>
        <v>236528.658</v>
      </c>
      <c r="K5590" s="77">
        <f t="shared" si="351"/>
        <v>0</v>
      </c>
    </row>
    <row r="5591" spans="1:11" s="77" customFormat="1">
      <c r="A5591" s="82">
        <v>2016</v>
      </c>
      <c r="B5591" s="82">
        <v>3954</v>
      </c>
      <c r="C5591" s="83" t="s">
        <v>503</v>
      </c>
      <c r="D5591" s="83" t="s">
        <v>504</v>
      </c>
      <c r="E5591" s="84">
        <v>17582</v>
      </c>
      <c r="F5591" s="85">
        <v>24.869</v>
      </c>
      <c r="G5591" s="84">
        <v>307.5</v>
      </c>
      <c r="H5591" s="86">
        <f t="shared" si="348"/>
        <v>1344533.7808500002</v>
      </c>
      <c r="I5591" s="77">
        <f t="shared" si="349"/>
        <v>17582</v>
      </c>
      <c r="J5591" s="77">
        <f t="shared" si="350"/>
        <v>437246.75799999997</v>
      </c>
      <c r="K5591" s="77">
        <f t="shared" si="351"/>
        <v>0</v>
      </c>
    </row>
    <row r="5592" spans="1:11" s="77" customFormat="1">
      <c r="A5592" s="82">
        <v>2016</v>
      </c>
      <c r="B5592" s="82">
        <v>3954</v>
      </c>
      <c r="C5592" s="83" t="s">
        <v>503</v>
      </c>
      <c r="D5592" s="83" t="s">
        <v>504</v>
      </c>
      <c r="E5592" s="84">
        <v>21990</v>
      </c>
      <c r="F5592" s="85">
        <v>23.173999999999999</v>
      </c>
      <c r="G5592" s="84">
        <v>204.4</v>
      </c>
      <c r="H5592" s="86">
        <f t="shared" si="348"/>
        <v>1041614.75544</v>
      </c>
      <c r="I5592" s="77">
        <f t="shared" si="349"/>
        <v>21990</v>
      </c>
      <c r="J5592" s="77">
        <f t="shared" si="350"/>
        <v>509596.26</v>
      </c>
      <c r="K5592" s="77">
        <f t="shared" si="351"/>
        <v>0</v>
      </c>
    </row>
    <row r="5593" spans="1:11" s="77" customFormat="1">
      <c r="A5593" s="82">
        <v>2016</v>
      </c>
      <c r="B5593" s="82">
        <v>3954</v>
      </c>
      <c r="C5593" s="83" t="s">
        <v>503</v>
      </c>
      <c r="D5593" s="83" t="s">
        <v>504</v>
      </c>
      <c r="E5593" s="84">
        <v>18053</v>
      </c>
      <c r="F5593" s="85">
        <v>25.978999999999999</v>
      </c>
      <c r="G5593" s="84">
        <v>283.89999999999998</v>
      </c>
      <c r="H5593" s="86">
        <f t="shared" si="348"/>
        <v>1331487.8401929999</v>
      </c>
      <c r="I5593" s="77">
        <f t="shared" si="349"/>
        <v>18053</v>
      </c>
      <c r="J5593" s="77">
        <f t="shared" si="350"/>
        <v>468998.88699999999</v>
      </c>
      <c r="K5593" s="77">
        <f t="shared" si="351"/>
        <v>0</v>
      </c>
    </row>
    <row r="5594" spans="1:11" s="77" customFormat="1">
      <c r="A5594" s="82">
        <v>2016</v>
      </c>
      <c r="B5594" s="82">
        <v>3954</v>
      </c>
      <c r="C5594" s="83" t="s">
        <v>503</v>
      </c>
      <c r="D5594" s="83" t="s">
        <v>504</v>
      </c>
      <c r="E5594" s="84">
        <v>9013</v>
      </c>
      <c r="F5594" s="85">
        <v>26.111999999999998</v>
      </c>
      <c r="G5594" s="84">
        <v>210</v>
      </c>
      <c r="H5594" s="86">
        <f t="shared" si="348"/>
        <v>494229.65759999998</v>
      </c>
      <c r="I5594" s="77">
        <f t="shared" si="349"/>
        <v>9013</v>
      </c>
      <c r="J5594" s="77">
        <f t="shared" si="350"/>
        <v>235347.45599999998</v>
      </c>
      <c r="K5594" s="77">
        <f t="shared" si="351"/>
        <v>0</v>
      </c>
    </row>
    <row r="5595" spans="1:11" s="77" customFormat="1">
      <c r="A5595" s="82">
        <v>2016</v>
      </c>
      <c r="B5595" s="82">
        <v>3954</v>
      </c>
      <c r="C5595" s="83" t="s">
        <v>503</v>
      </c>
      <c r="D5595" s="83" t="s">
        <v>504</v>
      </c>
      <c r="E5595" s="84">
        <v>194395</v>
      </c>
      <c r="F5595" s="85">
        <v>23.986000000000001</v>
      </c>
      <c r="G5595" s="84">
        <v>310.10000000000002</v>
      </c>
      <c r="H5595" s="86">
        <f t="shared" si="348"/>
        <v>14459214.015470002</v>
      </c>
      <c r="I5595" s="77">
        <f t="shared" si="349"/>
        <v>194395</v>
      </c>
      <c r="J5595" s="77">
        <f t="shared" si="350"/>
        <v>4662758.47</v>
      </c>
      <c r="K5595" s="77">
        <f t="shared" si="351"/>
        <v>0</v>
      </c>
    </row>
    <row r="5596" spans="1:11" s="77" customFormat="1">
      <c r="A5596" s="82">
        <v>2016</v>
      </c>
      <c r="B5596" s="82">
        <v>3954</v>
      </c>
      <c r="C5596" s="83" t="s">
        <v>503</v>
      </c>
      <c r="D5596" s="83" t="s">
        <v>504</v>
      </c>
      <c r="E5596" s="84">
        <v>8936</v>
      </c>
      <c r="F5596" s="85">
        <v>26.231999999999999</v>
      </c>
      <c r="G5596" s="84">
        <v>165.1</v>
      </c>
      <c r="H5596" s="86">
        <f t="shared" si="348"/>
        <v>387009.50995199999</v>
      </c>
      <c r="I5596" s="77">
        <f t="shared" si="349"/>
        <v>8936</v>
      </c>
      <c r="J5596" s="77">
        <f t="shared" si="350"/>
        <v>234409.152</v>
      </c>
      <c r="K5596" s="77">
        <f t="shared" si="351"/>
        <v>0</v>
      </c>
    </row>
    <row r="5597" spans="1:11" s="77" customFormat="1">
      <c r="A5597" s="82">
        <v>2016</v>
      </c>
      <c r="B5597" s="82">
        <v>3954</v>
      </c>
      <c r="C5597" s="83" t="s">
        <v>503</v>
      </c>
      <c r="D5597" s="83" t="s">
        <v>504</v>
      </c>
      <c r="E5597" s="84">
        <v>4730</v>
      </c>
      <c r="F5597" s="85">
        <v>22.111999999999998</v>
      </c>
      <c r="G5597" s="84">
        <v>180.9</v>
      </c>
      <c r="H5597" s="86">
        <f t="shared" si="348"/>
        <v>189202.87583999999</v>
      </c>
      <c r="I5597" s="77">
        <f t="shared" si="349"/>
        <v>4730</v>
      </c>
      <c r="J5597" s="77">
        <f t="shared" si="350"/>
        <v>104589.75999999999</v>
      </c>
      <c r="K5597" s="77">
        <f t="shared" si="351"/>
        <v>0</v>
      </c>
    </row>
    <row r="5598" spans="1:11" s="77" customFormat="1">
      <c r="A5598" s="82">
        <v>2016</v>
      </c>
      <c r="B5598" s="82">
        <v>3954</v>
      </c>
      <c r="C5598" s="83" t="s">
        <v>503</v>
      </c>
      <c r="D5598" s="83" t="s">
        <v>504</v>
      </c>
      <c r="E5598" s="84">
        <v>35796</v>
      </c>
      <c r="F5598" s="85">
        <v>26.248000000000001</v>
      </c>
      <c r="G5598" s="84">
        <v>172.6</v>
      </c>
      <c r="H5598" s="86">
        <f t="shared" si="348"/>
        <v>1621703.702208</v>
      </c>
      <c r="I5598" s="77">
        <f t="shared" si="349"/>
        <v>35796</v>
      </c>
      <c r="J5598" s="77">
        <f t="shared" si="350"/>
        <v>939573.40800000005</v>
      </c>
      <c r="K5598" s="77">
        <f t="shared" si="351"/>
        <v>0</v>
      </c>
    </row>
    <row r="5599" spans="1:11" s="77" customFormat="1">
      <c r="A5599" s="82">
        <v>2016</v>
      </c>
      <c r="B5599" s="82">
        <v>4041</v>
      </c>
      <c r="C5599" s="83" t="s">
        <v>513</v>
      </c>
      <c r="D5599" s="83" t="s">
        <v>504</v>
      </c>
      <c r="E5599" s="84">
        <v>213674</v>
      </c>
      <c r="F5599" s="85">
        <v>17.559999999999999</v>
      </c>
      <c r="G5599" s="84">
        <v>211.1</v>
      </c>
      <c r="H5599" s="86">
        <f t="shared" si="348"/>
        <v>7920715.6938399989</v>
      </c>
      <c r="I5599" s="77">
        <f t="shared" si="349"/>
        <v>213674</v>
      </c>
      <c r="J5599" s="77">
        <f t="shared" si="350"/>
        <v>3752115.44</v>
      </c>
      <c r="K5599" s="77">
        <f t="shared" si="351"/>
        <v>0</v>
      </c>
    </row>
    <row r="5600" spans="1:11" s="77" customFormat="1">
      <c r="A5600" s="82">
        <v>2016</v>
      </c>
      <c r="B5600" s="82">
        <v>4041</v>
      </c>
      <c r="C5600" s="83" t="s">
        <v>513</v>
      </c>
      <c r="D5600" s="83" t="s">
        <v>504</v>
      </c>
      <c r="E5600" s="84">
        <v>35786</v>
      </c>
      <c r="F5600" s="85">
        <v>17.75</v>
      </c>
      <c r="G5600" s="84">
        <v>187.7</v>
      </c>
      <c r="H5600" s="86">
        <f t="shared" si="348"/>
        <v>1192273.2154999999</v>
      </c>
      <c r="I5600" s="77">
        <f t="shared" si="349"/>
        <v>35786</v>
      </c>
      <c r="J5600" s="77">
        <f t="shared" si="350"/>
        <v>635201.5</v>
      </c>
      <c r="K5600" s="77">
        <f t="shared" si="351"/>
        <v>0</v>
      </c>
    </row>
    <row r="5601" spans="1:11" s="77" customFormat="1">
      <c r="A5601" s="82">
        <v>2016</v>
      </c>
      <c r="B5601" s="82">
        <v>4050</v>
      </c>
      <c r="C5601" s="83" t="s">
        <v>513</v>
      </c>
      <c r="D5601" s="83" t="s">
        <v>504</v>
      </c>
      <c r="E5601" s="84">
        <v>15250</v>
      </c>
      <c r="F5601" s="85">
        <v>18.096</v>
      </c>
      <c r="G5601" s="84">
        <v>228.8</v>
      </c>
      <c r="H5601" s="86">
        <f t="shared" si="348"/>
        <v>631405.6320000001</v>
      </c>
      <c r="I5601" s="77">
        <f t="shared" si="349"/>
        <v>15250</v>
      </c>
      <c r="J5601" s="77">
        <f t="shared" si="350"/>
        <v>275964</v>
      </c>
      <c r="K5601" s="77">
        <f t="shared" si="351"/>
        <v>0</v>
      </c>
    </row>
    <row r="5602" spans="1:11" s="77" customFormat="1">
      <c r="A5602" s="82">
        <v>2016</v>
      </c>
      <c r="B5602" s="82">
        <v>4050</v>
      </c>
      <c r="C5602" s="83" t="s">
        <v>513</v>
      </c>
      <c r="D5602" s="83" t="s">
        <v>504</v>
      </c>
      <c r="E5602" s="84">
        <v>15237</v>
      </c>
      <c r="F5602" s="85">
        <v>17.981999999999999</v>
      </c>
      <c r="G5602" s="84">
        <v>225.6</v>
      </c>
      <c r="H5602" s="86">
        <f t="shared" si="348"/>
        <v>618125.35190399981</v>
      </c>
      <c r="I5602" s="77">
        <f t="shared" si="349"/>
        <v>15237</v>
      </c>
      <c r="J5602" s="77">
        <f t="shared" si="350"/>
        <v>273991.734</v>
      </c>
      <c r="K5602" s="77">
        <f t="shared" si="351"/>
        <v>0</v>
      </c>
    </row>
    <row r="5603" spans="1:11" s="77" customFormat="1">
      <c r="A5603" s="82">
        <v>2016</v>
      </c>
      <c r="B5603" s="82">
        <v>4050</v>
      </c>
      <c r="C5603" s="83" t="s">
        <v>513</v>
      </c>
      <c r="D5603" s="83" t="s">
        <v>504</v>
      </c>
      <c r="E5603" s="84">
        <v>45480</v>
      </c>
      <c r="F5603" s="85">
        <v>17.917999999999999</v>
      </c>
      <c r="G5603" s="84">
        <v>213.3</v>
      </c>
      <c r="H5603" s="86">
        <f t="shared" si="348"/>
        <v>1738204.39512</v>
      </c>
      <c r="I5603" s="77">
        <f t="shared" si="349"/>
        <v>45480</v>
      </c>
      <c r="J5603" s="77">
        <f t="shared" si="350"/>
        <v>814910.64</v>
      </c>
      <c r="K5603" s="77">
        <f t="shared" si="351"/>
        <v>0</v>
      </c>
    </row>
    <row r="5604" spans="1:11" s="77" customFormat="1">
      <c r="A5604" s="82">
        <v>2016</v>
      </c>
      <c r="B5604" s="82">
        <v>4050</v>
      </c>
      <c r="C5604" s="83" t="s">
        <v>513</v>
      </c>
      <c r="D5604" s="83" t="s">
        <v>504</v>
      </c>
      <c r="E5604" s="84">
        <v>30301</v>
      </c>
      <c r="F5604" s="85">
        <v>16.78</v>
      </c>
      <c r="G5604" s="84">
        <v>231.6</v>
      </c>
      <c r="H5604" s="86">
        <f t="shared" si="348"/>
        <v>1177572.00648</v>
      </c>
      <c r="I5604" s="77">
        <f t="shared" si="349"/>
        <v>30301</v>
      </c>
      <c r="J5604" s="77">
        <f t="shared" si="350"/>
        <v>508450.78</v>
      </c>
      <c r="K5604" s="77">
        <f t="shared" si="351"/>
        <v>0</v>
      </c>
    </row>
    <row r="5605" spans="1:11" s="77" customFormat="1">
      <c r="A5605" s="82">
        <v>2016</v>
      </c>
      <c r="B5605" s="82">
        <v>4050</v>
      </c>
      <c r="C5605" s="83" t="s">
        <v>513</v>
      </c>
      <c r="D5605" s="83" t="s">
        <v>504</v>
      </c>
      <c r="E5605" s="84">
        <v>13688</v>
      </c>
      <c r="F5605" s="85">
        <v>18.161999999999999</v>
      </c>
      <c r="G5605" s="84">
        <v>229.1</v>
      </c>
      <c r="H5605" s="86">
        <f t="shared" si="348"/>
        <v>569545.935696</v>
      </c>
      <c r="I5605" s="77">
        <f t="shared" si="349"/>
        <v>13688</v>
      </c>
      <c r="J5605" s="77">
        <f t="shared" si="350"/>
        <v>248601.45599999998</v>
      </c>
      <c r="K5605" s="77">
        <f t="shared" si="351"/>
        <v>0</v>
      </c>
    </row>
    <row r="5606" spans="1:11" s="77" customFormat="1">
      <c r="A5606" s="82">
        <v>2016</v>
      </c>
      <c r="B5606" s="82">
        <v>4078</v>
      </c>
      <c r="C5606" s="83" t="s">
        <v>513</v>
      </c>
      <c r="D5606" s="83" t="s">
        <v>504</v>
      </c>
      <c r="E5606" s="84">
        <v>33469</v>
      </c>
      <c r="F5606" s="85">
        <v>18</v>
      </c>
      <c r="G5606" s="84">
        <v>225</v>
      </c>
      <c r="H5606" s="86">
        <f t="shared" si="348"/>
        <v>1355494.5</v>
      </c>
      <c r="I5606" s="77">
        <f t="shared" si="349"/>
        <v>33469</v>
      </c>
      <c r="J5606" s="77">
        <f t="shared" si="350"/>
        <v>602442</v>
      </c>
      <c r="K5606" s="77">
        <f t="shared" si="351"/>
        <v>0</v>
      </c>
    </row>
    <row r="5607" spans="1:11" s="77" customFormat="1">
      <c r="A5607" s="82">
        <v>2016</v>
      </c>
      <c r="B5607" s="82">
        <v>4078</v>
      </c>
      <c r="C5607" s="83" t="s">
        <v>513</v>
      </c>
      <c r="D5607" s="83" t="s">
        <v>504</v>
      </c>
      <c r="E5607" s="84">
        <v>66771</v>
      </c>
      <c r="F5607" s="85">
        <v>17.829999999999998</v>
      </c>
      <c r="G5607" s="84">
        <v>231.3</v>
      </c>
      <c r="H5607" s="86">
        <f t="shared" si="348"/>
        <v>2753688.7890899996</v>
      </c>
      <c r="I5607" s="77">
        <f t="shared" si="349"/>
        <v>66771</v>
      </c>
      <c r="J5607" s="77">
        <f t="shared" si="350"/>
        <v>1190526.93</v>
      </c>
      <c r="K5607" s="77">
        <f t="shared" si="351"/>
        <v>0</v>
      </c>
    </row>
    <row r="5608" spans="1:11" s="77" customFormat="1">
      <c r="A5608" s="82">
        <v>2016</v>
      </c>
      <c r="B5608" s="82">
        <v>4078</v>
      </c>
      <c r="C5608" s="83" t="s">
        <v>513</v>
      </c>
      <c r="D5608" s="83" t="s">
        <v>504</v>
      </c>
      <c r="E5608" s="84">
        <v>33537</v>
      </c>
      <c r="F5608" s="85">
        <v>17.53</v>
      </c>
      <c r="G5608" s="84">
        <v>230.4</v>
      </c>
      <c r="H5608" s="86">
        <f t="shared" si="348"/>
        <v>1354529.9174400002</v>
      </c>
      <c r="I5608" s="77">
        <f t="shared" si="349"/>
        <v>33537</v>
      </c>
      <c r="J5608" s="77">
        <f t="shared" si="350"/>
        <v>587903.61</v>
      </c>
      <c r="K5608" s="77">
        <f t="shared" si="351"/>
        <v>0</v>
      </c>
    </row>
    <row r="5609" spans="1:11" s="77" customFormat="1">
      <c r="A5609" s="82">
        <v>2016</v>
      </c>
      <c r="B5609" s="82">
        <v>4125</v>
      </c>
      <c r="C5609" s="83" t="s">
        <v>503</v>
      </c>
      <c r="D5609" s="83" t="s">
        <v>504</v>
      </c>
      <c r="E5609" s="84">
        <v>757</v>
      </c>
      <c r="F5609" s="85">
        <v>22.917999999999999</v>
      </c>
      <c r="G5609" s="84">
        <v>309.39999999999998</v>
      </c>
      <c r="H5609" s="86">
        <f t="shared" si="348"/>
        <v>53677.577043999991</v>
      </c>
      <c r="I5609" s="77">
        <f t="shared" si="349"/>
        <v>757</v>
      </c>
      <c r="J5609" s="77">
        <f t="shared" si="350"/>
        <v>17348.925999999999</v>
      </c>
      <c r="K5609" s="77">
        <f t="shared" si="351"/>
        <v>0</v>
      </c>
    </row>
    <row r="5610" spans="1:11" s="77" customFormat="1">
      <c r="A5610" s="82">
        <v>2016</v>
      </c>
      <c r="B5610" s="82">
        <v>4125</v>
      </c>
      <c r="C5610" s="83" t="s">
        <v>503</v>
      </c>
      <c r="D5610" s="83" t="s">
        <v>504</v>
      </c>
      <c r="E5610" s="84">
        <v>51</v>
      </c>
      <c r="F5610" s="85">
        <v>22.763999999999999</v>
      </c>
      <c r="G5610" s="84">
        <v>215.3</v>
      </c>
      <c r="H5610" s="86">
        <f t="shared" si="348"/>
        <v>2499.555492</v>
      </c>
      <c r="I5610" s="77">
        <f t="shared" si="349"/>
        <v>51</v>
      </c>
      <c r="J5610" s="77">
        <f t="shared" si="350"/>
        <v>1160.9639999999999</v>
      </c>
      <c r="K5610" s="77">
        <f t="shared" si="351"/>
        <v>0</v>
      </c>
    </row>
    <row r="5611" spans="1:11" s="77" customFormat="1">
      <c r="A5611" s="82">
        <v>2016</v>
      </c>
      <c r="B5611" s="82">
        <v>4143</v>
      </c>
      <c r="C5611" s="83" t="s">
        <v>513</v>
      </c>
      <c r="D5611" s="83" t="s">
        <v>504</v>
      </c>
      <c r="E5611" s="84">
        <v>119167</v>
      </c>
      <c r="F5611" s="85">
        <v>17.940000000000001</v>
      </c>
      <c r="G5611" s="84">
        <v>270.2</v>
      </c>
      <c r="H5611" s="86">
        <f t="shared" si="348"/>
        <v>5776486.8579599997</v>
      </c>
      <c r="I5611" s="77">
        <f t="shared" si="349"/>
        <v>119167</v>
      </c>
      <c r="J5611" s="77">
        <f t="shared" si="350"/>
        <v>2137855.98</v>
      </c>
      <c r="K5611" s="77">
        <f t="shared" si="351"/>
        <v>0</v>
      </c>
    </row>
    <row r="5612" spans="1:11" s="77" customFormat="1">
      <c r="A5612" s="82">
        <v>2016</v>
      </c>
      <c r="B5612" s="82">
        <v>4158</v>
      </c>
      <c r="C5612" s="83" t="s">
        <v>513</v>
      </c>
      <c r="D5612" s="83" t="s">
        <v>504</v>
      </c>
      <c r="E5612" s="84">
        <v>185465</v>
      </c>
      <c r="F5612" s="85">
        <v>16.14</v>
      </c>
      <c r="G5612" s="84">
        <v>99.5</v>
      </c>
      <c r="H5612" s="86">
        <f t="shared" si="348"/>
        <v>2978438.0745000001</v>
      </c>
      <c r="I5612" s="77">
        <f t="shared" si="349"/>
        <v>185465</v>
      </c>
      <c r="J5612" s="77">
        <f t="shared" si="350"/>
        <v>2993405.1</v>
      </c>
      <c r="K5612" s="77">
        <f t="shared" si="351"/>
        <v>0</v>
      </c>
    </row>
    <row r="5613" spans="1:11" s="77" customFormat="1">
      <c r="A5613" s="82">
        <v>2016</v>
      </c>
      <c r="B5613" s="82">
        <v>4158</v>
      </c>
      <c r="C5613" s="83" t="s">
        <v>513</v>
      </c>
      <c r="D5613" s="83" t="s">
        <v>504</v>
      </c>
      <c r="E5613" s="84">
        <v>15707</v>
      </c>
      <c r="F5613" s="85">
        <v>17.925999999999998</v>
      </c>
      <c r="G5613" s="84">
        <v>95.2</v>
      </c>
      <c r="H5613" s="86">
        <f t="shared" si="348"/>
        <v>268048.62526400003</v>
      </c>
      <c r="I5613" s="77">
        <f t="shared" si="349"/>
        <v>15707</v>
      </c>
      <c r="J5613" s="77">
        <f t="shared" si="350"/>
        <v>281563.68199999997</v>
      </c>
      <c r="K5613" s="77">
        <f t="shared" si="351"/>
        <v>0</v>
      </c>
    </row>
    <row r="5614" spans="1:11" s="77" customFormat="1">
      <c r="A5614" s="82">
        <v>2016</v>
      </c>
      <c r="B5614" s="82">
        <v>4158</v>
      </c>
      <c r="C5614" s="83" t="s">
        <v>513</v>
      </c>
      <c r="D5614" s="83" t="s">
        <v>504</v>
      </c>
      <c r="E5614" s="84">
        <v>79864</v>
      </c>
      <c r="F5614" s="85">
        <v>16.8</v>
      </c>
      <c r="G5614" s="84">
        <v>99.7</v>
      </c>
      <c r="H5614" s="86">
        <f t="shared" si="348"/>
        <v>1337690.0544</v>
      </c>
      <c r="I5614" s="77">
        <f t="shared" si="349"/>
        <v>79864</v>
      </c>
      <c r="J5614" s="77">
        <f t="shared" si="350"/>
        <v>1341715.2</v>
      </c>
      <c r="K5614" s="77">
        <f t="shared" si="351"/>
        <v>0</v>
      </c>
    </row>
    <row r="5615" spans="1:11" s="77" customFormat="1">
      <c r="A5615" s="82">
        <v>2016</v>
      </c>
      <c r="B5615" s="82">
        <v>4162</v>
      </c>
      <c r="C5615" s="83" t="s">
        <v>513</v>
      </c>
      <c r="D5615" s="83" t="s">
        <v>504</v>
      </c>
      <c r="E5615" s="84">
        <v>238134</v>
      </c>
      <c r="F5615" s="85">
        <v>20.437999999999999</v>
      </c>
      <c r="G5615" s="84">
        <v>216.5</v>
      </c>
      <c r="H5615" s="86">
        <f t="shared" si="348"/>
        <v>10537017.528179999</v>
      </c>
      <c r="I5615" s="77">
        <f t="shared" si="349"/>
        <v>238134</v>
      </c>
      <c r="J5615" s="77">
        <f t="shared" si="350"/>
        <v>4866982.6919999998</v>
      </c>
      <c r="K5615" s="77">
        <f t="shared" si="351"/>
        <v>0</v>
      </c>
    </row>
    <row r="5616" spans="1:11" s="77" customFormat="1">
      <c r="A5616" s="82">
        <v>2016</v>
      </c>
      <c r="B5616" s="82">
        <v>4271</v>
      </c>
      <c r="C5616" s="83" t="s">
        <v>513</v>
      </c>
      <c r="D5616" s="83" t="s">
        <v>504</v>
      </c>
      <c r="E5616" s="84">
        <v>59893</v>
      </c>
      <c r="F5616" s="85">
        <v>17.818000000000001</v>
      </c>
      <c r="G5616" s="84">
        <v>224.9</v>
      </c>
      <c r="H5616" s="86">
        <f t="shared" si="348"/>
        <v>2400073.1430260004</v>
      </c>
      <c r="I5616" s="77">
        <f t="shared" si="349"/>
        <v>59893</v>
      </c>
      <c r="J5616" s="77">
        <f t="shared" si="350"/>
        <v>1067173.4740000002</v>
      </c>
      <c r="K5616" s="77">
        <f t="shared" si="351"/>
        <v>0</v>
      </c>
    </row>
    <row r="5617" spans="1:11" s="77" customFormat="1">
      <c r="A5617" s="82">
        <v>2016</v>
      </c>
      <c r="B5617" s="82">
        <v>4271</v>
      </c>
      <c r="C5617" s="83" t="s">
        <v>513</v>
      </c>
      <c r="D5617" s="83" t="s">
        <v>504</v>
      </c>
      <c r="E5617" s="84">
        <v>29846</v>
      </c>
      <c r="F5617" s="85">
        <v>18.12</v>
      </c>
      <c r="G5617" s="84">
        <v>229.6</v>
      </c>
      <c r="H5617" s="86">
        <f t="shared" si="348"/>
        <v>1241698.6579199999</v>
      </c>
      <c r="I5617" s="77">
        <f t="shared" si="349"/>
        <v>29846</v>
      </c>
      <c r="J5617" s="77">
        <f t="shared" si="350"/>
        <v>540809.52</v>
      </c>
      <c r="K5617" s="77">
        <f t="shared" si="351"/>
        <v>0</v>
      </c>
    </row>
    <row r="5618" spans="1:11" s="77" customFormat="1">
      <c r="A5618" s="82">
        <v>2016</v>
      </c>
      <c r="B5618" s="82">
        <v>4271</v>
      </c>
      <c r="C5618" s="83" t="s">
        <v>513</v>
      </c>
      <c r="D5618" s="83" t="s">
        <v>504</v>
      </c>
      <c r="E5618" s="84">
        <v>30160</v>
      </c>
      <c r="F5618" s="85">
        <v>17.744</v>
      </c>
      <c r="G5618" s="84">
        <v>214.2</v>
      </c>
      <c r="H5618" s="86">
        <f t="shared" si="348"/>
        <v>1146310.66368</v>
      </c>
      <c r="I5618" s="77">
        <f t="shared" si="349"/>
        <v>30160</v>
      </c>
      <c r="J5618" s="77">
        <f t="shared" si="350"/>
        <v>535159.04000000004</v>
      </c>
      <c r="K5618" s="77">
        <f t="shared" si="351"/>
        <v>0</v>
      </c>
    </row>
    <row r="5619" spans="1:11" s="77" customFormat="1">
      <c r="A5619" s="82">
        <v>2016</v>
      </c>
      <c r="B5619" s="82">
        <v>4941</v>
      </c>
      <c r="C5619" s="83" t="s">
        <v>503</v>
      </c>
      <c r="D5619" s="83" t="s">
        <v>504</v>
      </c>
      <c r="E5619" s="84">
        <v>550726</v>
      </c>
      <c r="F5619" s="85">
        <v>21.5</v>
      </c>
      <c r="G5619" s="84">
        <v>209.1</v>
      </c>
      <c r="H5619" s="86">
        <f t="shared" si="348"/>
        <v>24758713.418999996</v>
      </c>
      <c r="I5619" s="77">
        <f t="shared" si="349"/>
        <v>550726</v>
      </c>
      <c r="J5619" s="77">
        <f t="shared" si="350"/>
        <v>11840609</v>
      </c>
      <c r="K5619" s="77">
        <f t="shared" si="351"/>
        <v>0</v>
      </c>
    </row>
    <row r="5620" spans="1:11" s="77" customFormat="1">
      <c r="A5620" s="82">
        <v>2016</v>
      </c>
      <c r="B5620" s="82">
        <v>6002</v>
      </c>
      <c r="C5620" s="83" t="s">
        <v>513</v>
      </c>
      <c r="D5620" s="83" t="s">
        <v>504</v>
      </c>
      <c r="E5620" s="84">
        <v>80098</v>
      </c>
      <c r="F5620" s="85">
        <v>17.852</v>
      </c>
      <c r="G5620" s="84">
        <v>142.5</v>
      </c>
      <c r="H5620" s="86">
        <f t="shared" si="348"/>
        <v>2037621.0318</v>
      </c>
      <c r="I5620" s="77">
        <f t="shared" si="349"/>
        <v>80098</v>
      </c>
      <c r="J5620" s="77">
        <f t="shared" si="350"/>
        <v>1429909.496</v>
      </c>
      <c r="K5620" s="77">
        <f t="shared" si="351"/>
        <v>0</v>
      </c>
    </row>
    <row r="5621" spans="1:11" s="77" customFormat="1">
      <c r="A5621" s="82">
        <v>2016</v>
      </c>
      <c r="B5621" s="82">
        <v>6002</v>
      </c>
      <c r="C5621" s="83" t="s">
        <v>513</v>
      </c>
      <c r="D5621" s="83" t="s">
        <v>504</v>
      </c>
      <c r="E5621" s="84">
        <v>112445</v>
      </c>
      <c r="F5621" s="85">
        <v>17.57</v>
      </c>
      <c r="G5621" s="84">
        <v>148.4</v>
      </c>
      <c r="H5621" s="86">
        <f t="shared" si="348"/>
        <v>2931877.4365999997</v>
      </c>
      <c r="I5621" s="77">
        <f t="shared" si="349"/>
        <v>112445</v>
      </c>
      <c r="J5621" s="77">
        <f t="shared" si="350"/>
        <v>1975658.6500000001</v>
      </c>
      <c r="K5621" s="77">
        <f t="shared" si="351"/>
        <v>0</v>
      </c>
    </row>
    <row r="5622" spans="1:11" s="77" customFormat="1">
      <c r="A5622" s="82">
        <v>2016</v>
      </c>
      <c r="B5622" s="82">
        <v>6002</v>
      </c>
      <c r="C5622" s="83" t="s">
        <v>513</v>
      </c>
      <c r="D5622" s="83" t="s">
        <v>504</v>
      </c>
      <c r="E5622" s="84">
        <v>48102</v>
      </c>
      <c r="F5622" s="85">
        <v>17.238</v>
      </c>
      <c r="G5622" s="84">
        <v>153.5</v>
      </c>
      <c r="H5622" s="86">
        <f t="shared" si="348"/>
        <v>1272794.79366</v>
      </c>
      <c r="I5622" s="77">
        <f t="shared" si="349"/>
        <v>48102</v>
      </c>
      <c r="J5622" s="77">
        <f t="shared" si="350"/>
        <v>829182.27599999995</v>
      </c>
      <c r="K5622" s="77">
        <f t="shared" si="351"/>
        <v>0</v>
      </c>
    </row>
    <row r="5623" spans="1:11" s="77" customFormat="1">
      <c r="A5623" s="82">
        <v>2016</v>
      </c>
      <c r="B5623" s="82">
        <v>6002</v>
      </c>
      <c r="C5623" s="83" t="s">
        <v>513</v>
      </c>
      <c r="D5623" s="83" t="s">
        <v>504</v>
      </c>
      <c r="E5623" s="84">
        <v>303454</v>
      </c>
      <c r="F5623" s="85">
        <v>17.712</v>
      </c>
      <c r="G5623" s="84">
        <v>167.1</v>
      </c>
      <c r="H5623" s="86">
        <f t="shared" si="348"/>
        <v>8981252.7814079989</v>
      </c>
      <c r="I5623" s="77">
        <f t="shared" si="349"/>
        <v>303454</v>
      </c>
      <c r="J5623" s="77">
        <f t="shared" si="350"/>
        <v>5374777.2479999997</v>
      </c>
      <c r="K5623" s="77">
        <f t="shared" si="351"/>
        <v>0</v>
      </c>
    </row>
    <row r="5624" spans="1:11" s="77" customFormat="1">
      <c r="A5624" s="82">
        <v>2016</v>
      </c>
      <c r="B5624" s="82">
        <v>6002</v>
      </c>
      <c r="C5624" s="83" t="s">
        <v>513</v>
      </c>
      <c r="D5624" s="83" t="s">
        <v>504</v>
      </c>
      <c r="E5624" s="84">
        <v>272455</v>
      </c>
      <c r="F5624" s="85">
        <v>17.838000000000001</v>
      </c>
      <c r="G5624" s="84">
        <v>158.30000000000001</v>
      </c>
      <c r="H5624" s="86">
        <f t="shared" si="348"/>
        <v>7693462.7750700014</v>
      </c>
      <c r="I5624" s="77">
        <f t="shared" si="349"/>
        <v>272455</v>
      </c>
      <c r="J5624" s="77">
        <f t="shared" si="350"/>
        <v>4860052.29</v>
      </c>
      <c r="K5624" s="77">
        <f t="shared" si="351"/>
        <v>0</v>
      </c>
    </row>
    <row r="5625" spans="1:11" s="77" customFormat="1">
      <c r="A5625" s="82">
        <v>2016</v>
      </c>
      <c r="B5625" s="82">
        <v>6002</v>
      </c>
      <c r="C5625" s="83" t="s">
        <v>513</v>
      </c>
      <c r="D5625" s="83" t="s">
        <v>504</v>
      </c>
      <c r="E5625" s="84">
        <v>48154</v>
      </c>
      <c r="F5625" s="85">
        <v>17.648</v>
      </c>
      <c r="G5625" s="84">
        <v>158.19999999999999</v>
      </c>
      <c r="H5625" s="86">
        <f t="shared" si="348"/>
        <v>1344418.074944</v>
      </c>
      <c r="I5625" s="77">
        <f t="shared" si="349"/>
        <v>48154</v>
      </c>
      <c r="J5625" s="77">
        <f t="shared" si="350"/>
        <v>849821.79200000002</v>
      </c>
      <c r="K5625" s="77">
        <f t="shared" si="351"/>
        <v>0</v>
      </c>
    </row>
    <row r="5626" spans="1:11" s="77" customFormat="1">
      <c r="A5626" s="82">
        <v>2016</v>
      </c>
      <c r="B5626" s="82">
        <v>6002</v>
      </c>
      <c r="C5626" s="83" t="s">
        <v>513</v>
      </c>
      <c r="D5626" s="83" t="s">
        <v>504</v>
      </c>
      <c r="E5626" s="84">
        <v>15994</v>
      </c>
      <c r="F5626" s="85">
        <v>17.826000000000001</v>
      </c>
      <c r="G5626" s="84">
        <v>142.6</v>
      </c>
      <c r="H5626" s="86">
        <f t="shared" si="348"/>
        <v>406565.496744</v>
      </c>
      <c r="I5626" s="77">
        <f t="shared" si="349"/>
        <v>15994</v>
      </c>
      <c r="J5626" s="77">
        <f t="shared" si="350"/>
        <v>285109.04399999999</v>
      </c>
      <c r="K5626" s="77">
        <f t="shared" si="351"/>
        <v>0</v>
      </c>
    </row>
    <row r="5627" spans="1:11" s="77" customFormat="1">
      <c r="A5627" s="82">
        <v>2016</v>
      </c>
      <c r="B5627" s="82">
        <v>6002</v>
      </c>
      <c r="C5627" s="83" t="s">
        <v>513</v>
      </c>
      <c r="D5627" s="83" t="s">
        <v>504</v>
      </c>
      <c r="E5627" s="84">
        <v>80253</v>
      </c>
      <c r="F5627" s="85">
        <v>17.513999999999999</v>
      </c>
      <c r="G5627" s="84">
        <v>140.5</v>
      </c>
      <c r="H5627" s="86">
        <f t="shared" si="348"/>
        <v>1974799.21401</v>
      </c>
      <c r="I5627" s="77">
        <f t="shared" si="349"/>
        <v>80253</v>
      </c>
      <c r="J5627" s="77">
        <f t="shared" si="350"/>
        <v>1405551.0419999999</v>
      </c>
      <c r="K5627" s="77">
        <f t="shared" si="351"/>
        <v>0</v>
      </c>
    </row>
    <row r="5628" spans="1:11" s="77" customFormat="1">
      <c r="A5628" s="82">
        <v>2016</v>
      </c>
      <c r="B5628" s="82">
        <v>6004</v>
      </c>
      <c r="C5628" s="83" t="s">
        <v>503</v>
      </c>
      <c r="D5628" s="83" t="s">
        <v>504</v>
      </c>
      <c r="E5628" s="84">
        <v>277891</v>
      </c>
      <c r="F5628" s="85">
        <v>25.16</v>
      </c>
      <c r="G5628" s="84" t="s">
        <v>514</v>
      </c>
      <c r="H5628" s="86" t="str">
        <f t="shared" si="348"/>
        <v/>
      </c>
      <c r="I5628" s="77" t="str">
        <f t="shared" si="349"/>
        <v/>
      </c>
      <c r="J5628" s="77" t="str">
        <f t="shared" si="350"/>
        <v/>
      </c>
      <c r="K5628" s="77">
        <f t="shared" si="351"/>
        <v>0</v>
      </c>
    </row>
    <row r="5629" spans="1:11" s="77" customFormat="1">
      <c r="A5629" s="82">
        <v>2016</v>
      </c>
      <c r="B5629" s="82">
        <v>6004</v>
      </c>
      <c r="C5629" s="83" t="s">
        <v>503</v>
      </c>
      <c r="D5629" s="83" t="s">
        <v>504</v>
      </c>
      <c r="E5629" s="84">
        <v>6927</v>
      </c>
      <c r="F5629" s="85">
        <v>25.59</v>
      </c>
      <c r="G5629" s="84" t="s">
        <v>514</v>
      </c>
      <c r="H5629" s="86" t="str">
        <f t="shared" si="348"/>
        <v/>
      </c>
      <c r="I5629" s="77" t="str">
        <f t="shared" si="349"/>
        <v/>
      </c>
      <c r="J5629" s="77" t="str">
        <f t="shared" si="350"/>
        <v/>
      </c>
      <c r="K5629" s="77">
        <f t="shared" si="351"/>
        <v>0</v>
      </c>
    </row>
    <row r="5630" spans="1:11" s="77" customFormat="1">
      <c r="A5630" s="82">
        <v>2016</v>
      </c>
      <c r="B5630" s="82">
        <v>6009</v>
      </c>
      <c r="C5630" s="83" t="s">
        <v>513</v>
      </c>
      <c r="D5630" s="83" t="s">
        <v>504</v>
      </c>
      <c r="E5630" s="84">
        <v>98070</v>
      </c>
      <c r="F5630" s="85">
        <v>16.87</v>
      </c>
      <c r="G5630" s="84">
        <v>284.60000000000002</v>
      </c>
      <c r="H5630" s="86">
        <f t="shared" si="348"/>
        <v>4708538.8014000002</v>
      </c>
      <c r="I5630" s="77">
        <f t="shared" si="349"/>
        <v>98070</v>
      </c>
      <c r="J5630" s="77">
        <f t="shared" si="350"/>
        <v>1654440.9000000001</v>
      </c>
      <c r="K5630" s="77">
        <f t="shared" si="351"/>
        <v>0</v>
      </c>
    </row>
    <row r="5631" spans="1:11" s="77" customFormat="1">
      <c r="A5631" s="82">
        <v>2016</v>
      </c>
      <c r="B5631" s="82">
        <v>6009</v>
      </c>
      <c r="C5631" s="83" t="s">
        <v>513</v>
      </c>
      <c r="D5631" s="83" t="s">
        <v>504</v>
      </c>
      <c r="E5631" s="84">
        <v>48787</v>
      </c>
      <c r="F5631" s="85">
        <v>17.559999999999999</v>
      </c>
      <c r="G5631" s="84">
        <v>249.9</v>
      </c>
      <c r="H5631" s="86">
        <f t="shared" si="348"/>
        <v>2140892.6002799999</v>
      </c>
      <c r="I5631" s="77">
        <f t="shared" si="349"/>
        <v>48787</v>
      </c>
      <c r="J5631" s="77">
        <f t="shared" si="350"/>
        <v>856699.72</v>
      </c>
      <c r="K5631" s="77">
        <f t="shared" si="351"/>
        <v>0</v>
      </c>
    </row>
    <row r="5632" spans="1:11" s="77" customFormat="1">
      <c r="A5632" s="82">
        <v>2016</v>
      </c>
      <c r="B5632" s="82">
        <v>6009</v>
      </c>
      <c r="C5632" s="83" t="s">
        <v>513</v>
      </c>
      <c r="D5632" s="83" t="s">
        <v>504</v>
      </c>
      <c r="E5632" s="84">
        <v>65324</v>
      </c>
      <c r="F5632" s="85">
        <v>16.760000000000002</v>
      </c>
      <c r="G5632" s="84">
        <v>236.3</v>
      </c>
      <c r="H5632" s="86">
        <f t="shared" si="348"/>
        <v>2587083.8571200003</v>
      </c>
      <c r="I5632" s="77">
        <f t="shared" si="349"/>
        <v>65324</v>
      </c>
      <c r="J5632" s="77">
        <f t="shared" si="350"/>
        <v>1094830.24</v>
      </c>
      <c r="K5632" s="77">
        <f t="shared" si="351"/>
        <v>0</v>
      </c>
    </row>
    <row r="5633" spans="1:11" s="77" customFormat="1">
      <c r="A5633" s="82">
        <v>2016</v>
      </c>
      <c r="B5633" s="82">
        <v>6009</v>
      </c>
      <c r="C5633" s="83" t="s">
        <v>513</v>
      </c>
      <c r="D5633" s="83" t="s">
        <v>504</v>
      </c>
      <c r="E5633" s="84">
        <v>82037</v>
      </c>
      <c r="F5633" s="85">
        <v>18.059999999999999</v>
      </c>
      <c r="G5633" s="84">
        <v>203.8</v>
      </c>
      <c r="H5633" s="86">
        <f t="shared" si="348"/>
        <v>3019476.7923600003</v>
      </c>
      <c r="I5633" s="77">
        <f t="shared" si="349"/>
        <v>82037</v>
      </c>
      <c r="J5633" s="77">
        <f t="shared" si="350"/>
        <v>1481588.22</v>
      </c>
      <c r="K5633" s="77">
        <f t="shared" si="351"/>
        <v>0</v>
      </c>
    </row>
    <row r="5634" spans="1:11" s="77" customFormat="1">
      <c r="A5634" s="82">
        <v>2016</v>
      </c>
      <c r="B5634" s="82">
        <v>6016</v>
      </c>
      <c r="C5634" s="83" t="s">
        <v>513</v>
      </c>
      <c r="D5634" s="83" t="s">
        <v>504</v>
      </c>
      <c r="E5634" s="84">
        <v>131537</v>
      </c>
      <c r="F5634" s="85">
        <v>17.98</v>
      </c>
      <c r="G5634" s="84" t="s">
        <v>514</v>
      </c>
      <c r="H5634" s="86" t="str">
        <f t="shared" si="348"/>
        <v/>
      </c>
      <c r="I5634" s="77" t="str">
        <f t="shared" si="349"/>
        <v/>
      </c>
      <c r="J5634" s="77" t="str">
        <f t="shared" si="350"/>
        <v/>
      </c>
      <c r="K5634" s="77">
        <f t="shared" si="351"/>
        <v>0</v>
      </c>
    </row>
    <row r="5635" spans="1:11" s="77" customFormat="1">
      <c r="A5635" s="82">
        <v>2016</v>
      </c>
      <c r="B5635" s="82">
        <v>6018</v>
      </c>
      <c r="C5635" s="83" t="s">
        <v>503</v>
      </c>
      <c r="D5635" s="83" t="s">
        <v>504</v>
      </c>
      <c r="E5635" s="84">
        <v>32395</v>
      </c>
      <c r="F5635" s="85">
        <v>25.783999999999999</v>
      </c>
      <c r="G5635" s="84">
        <v>184.5</v>
      </c>
      <c r="H5635" s="86">
        <f t="shared" si="348"/>
        <v>1541078.0945999997</v>
      </c>
      <c r="I5635" s="77">
        <f t="shared" si="349"/>
        <v>32395</v>
      </c>
      <c r="J5635" s="77">
        <f t="shared" si="350"/>
        <v>835272.67999999993</v>
      </c>
      <c r="K5635" s="77">
        <f t="shared" si="351"/>
        <v>0</v>
      </c>
    </row>
    <row r="5636" spans="1:11" s="77" customFormat="1">
      <c r="A5636" s="82">
        <v>2016</v>
      </c>
      <c r="B5636" s="82">
        <v>6018</v>
      </c>
      <c r="C5636" s="83" t="s">
        <v>503</v>
      </c>
      <c r="D5636" s="83" t="s">
        <v>504</v>
      </c>
      <c r="E5636" s="84">
        <v>53836</v>
      </c>
      <c r="F5636" s="85">
        <v>23.027999999999999</v>
      </c>
      <c r="G5636" s="84">
        <v>223.9</v>
      </c>
      <c r="H5636" s="86">
        <f t="shared" si="348"/>
        <v>2775767.5785119995</v>
      </c>
      <c r="I5636" s="77">
        <f t="shared" si="349"/>
        <v>53836</v>
      </c>
      <c r="J5636" s="77">
        <f t="shared" si="350"/>
        <v>1239735.4079999998</v>
      </c>
      <c r="K5636" s="77">
        <f t="shared" si="351"/>
        <v>0</v>
      </c>
    </row>
    <row r="5637" spans="1:11" s="77" customFormat="1">
      <c r="A5637" s="82">
        <v>2016</v>
      </c>
      <c r="B5637" s="82">
        <v>6018</v>
      </c>
      <c r="C5637" s="83" t="s">
        <v>503</v>
      </c>
      <c r="D5637" s="83" t="s">
        <v>504</v>
      </c>
      <c r="E5637" s="84">
        <v>18875</v>
      </c>
      <c r="F5637" s="85">
        <v>22.347999999999999</v>
      </c>
      <c r="G5637" s="84">
        <v>201.7</v>
      </c>
      <c r="H5637" s="86">
        <f t="shared" si="348"/>
        <v>850807.91449999984</v>
      </c>
      <c r="I5637" s="77">
        <f t="shared" si="349"/>
        <v>18875</v>
      </c>
      <c r="J5637" s="77">
        <f t="shared" si="350"/>
        <v>421818.5</v>
      </c>
      <c r="K5637" s="77">
        <f t="shared" si="351"/>
        <v>0</v>
      </c>
    </row>
    <row r="5638" spans="1:11" s="77" customFormat="1">
      <c r="A5638" s="82">
        <v>2016</v>
      </c>
      <c r="B5638" s="82">
        <v>6018</v>
      </c>
      <c r="C5638" s="83" t="s">
        <v>503</v>
      </c>
      <c r="D5638" s="83" t="s">
        <v>504</v>
      </c>
      <c r="E5638" s="84">
        <v>14306</v>
      </c>
      <c r="F5638" s="85">
        <v>26.117999999999999</v>
      </c>
      <c r="G5638" s="84">
        <v>195</v>
      </c>
      <c r="H5638" s="86">
        <f t="shared" si="348"/>
        <v>728606.01059999992</v>
      </c>
      <c r="I5638" s="77">
        <f t="shared" si="349"/>
        <v>14306</v>
      </c>
      <c r="J5638" s="77">
        <f t="shared" si="350"/>
        <v>373644.10800000001</v>
      </c>
      <c r="K5638" s="77">
        <f t="shared" si="351"/>
        <v>0</v>
      </c>
    </row>
    <row r="5639" spans="1:11" s="77" customFormat="1">
      <c r="A5639" s="82">
        <v>2016</v>
      </c>
      <c r="B5639" s="82">
        <v>6018</v>
      </c>
      <c r="C5639" s="83" t="s">
        <v>503</v>
      </c>
      <c r="D5639" s="83" t="s">
        <v>504</v>
      </c>
      <c r="E5639" s="84">
        <v>5037</v>
      </c>
      <c r="F5639" s="85">
        <v>23.356000000000002</v>
      </c>
      <c r="G5639" s="84">
        <v>188.2</v>
      </c>
      <c r="H5639" s="86">
        <f t="shared" ref="H5639:H5702" si="352">IF(I5639="","",G5639/100*F5639*E5639)</f>
        <v>221406.33170400001</v>
      </c>
      <c r="I5639" s="77">
        <f t="shared" ref="I5639:I5702" si="353">IF(OR(G5639=".",F5639=".",E5639="."),"",E5639)</f>
        <v>5037</v>
      </c>
      <c r="J5639" s="77">
        <f t="shared" ref="J5639:J5702" si="354">IF(I5639="","",F5639*I5639)</f>
        <v>117644.17200000001</v>
      </c>
      <c r="K5639" s="77">
        <f t="shared" ref="K5639:K5702" si="355">IF(C5639="LIG",1,0)</f>
        <v>0</v>
      </c>
    </row>
    <row r="5640" spans="1:11" s="77" customFormat="1">
      <c r="A5640" s="82">
        <v>2016</v>
      </c>
      <c r="B5640" s="82">
        <v>6018</v>
      </c>
      <c r="C5640" s="83" t="s">
        <v>503</v>
      </c>
      <c r="D5640" s="83" t="s">
        <v>504</v>
      </c>
      <c r="E5640" s="84">
        <v>1644</v>
      </c>
      <c r="F5640" s="85">
        <v>25.38</v>
      </c>
      <c r="G5640" s="84">
        <v>179.3</v>
      </c>
      <c r="H5640" s="86">
        <f t="shared" si="352"/>
        <v>74812.422959999996</v>
      </c>
      <c r="I5640" s="77">
        <f t="shared" si="353"/>
        <v>1644</v>
      </c>
      <c r="J5640" s="77">
        <f t="shared" si="354"/>
        <v>41724.720000000001</v>
      </c>
      <c r="K5640" s="77">
        <f t="shared" si="355"/>
        <v>0</v>
      </c>
    </row>
    <row r="5641" spans="1:11" s="77" customFormat="1">
      <c r="A5641" s="82">
        <v>2016</v>
      </c>
      <c r="B5641" s="82">
        <v>6019</v>
      </c>
      <c r="C5641" s="83" t="s">
        <v>503</v>
      </c>
      <c r="D5641" s="83" t="s">
        <v>504</v>
      </c>
      <c r="E5641" s="84">
        <v>22072</v>
      </c>
      <c r="F5641" s="85">
        <v>25.98</v>
      </c>
      <c r="G5641" s="84" t="s">
        <v>514</v>
      </c>
      <c r="H5641" s="86" t="str">
        <f t="shared" si="352"/>
        <v/>
      </c>
      <c r="I5641" s="77" t="str">
        <f t="shared" si="353"/>
        <v/>
      </c>
      <c r="J5641" s="77" t="str">
        <f t="shared" si="354"/>
        <v/>
      </c>
      <c r="K5641" s="77">
        <f t="shared" si="355"/>
        <v>0</v>
      </c>
    </row>
    <row r="5642" spans="1:11" s="77" customFormat="1">
      <c r="A5642" s="82">
        <v>2016</v>
      </c>
      <c r="B5642" s="82">
        <v>6019</v>
      </c>
      <c r="C5642" s="83" t="s">
        <v>503</v>
      </c>
      <c r="D5642" s="83" t="s">
        <v>504</v>
      </c>
      <c r="E5642" s="84">
        <v>74474</v>
      </c>
      <c r="F5642" s="85">
        <v>21.82</v>
      </c>
      <c r="G5642" s="84" t="s">
        <v>514</v>
      </c>
      <c r="H5642" s="86" t="str">
        <f t="shared" si="352"/>
        <v/>
      </c>
      <c r="I5642" s="77" t="str">
        <f t="shared" si="353"/>
        <v/>
      </c>
      <c r="J5642" s="77" t="str">
        <f t="shared" si="354"/>
        <v/>
      </c>
      <c r="K5642" s="77">
        <f t="shared" si="355"/>
        <v>0</v>
      </c>
    </row>
    <row r="5643" spans="1:11" s="77" customFormat="1">
      <c r="A5643" s="82">
        <v>2016</v>
      </c>
      <c r="B5643" s="82">
        <v>6019</v>
      </c>
      <c r="C5643" s="83" t="s">
        <v>503</v>
      </c>
      <c r="D5643" s="83" t="s">
        <v>504</v>
      </c>
      <c r="E5643" s="84">
        <v>43102</v>
      </c>
      <c r="F5643" s="85">
        <v>25.14</v>
      </c>
      <c r="G5643" s="84" t="s">
        <v>514</v>
      </c>
      <c r="H5643" s="86" t="str">
        <f t="shared" si="352"/>
        <v/>
      </c>
      <c r="I5643" s="77" t="str">
        <f t="shared" si="353"/>
        <v/>
      </c>
      <c r="J5643" s="77" t="str">
        <f t="shared" si="354"/>
        <v/>
      </c>
      <c r="K5643" s="77">
        <f t="shared" si="355"/>
        <v>0</v>
      </c>
    </row>
    <row r="5644" spans="1:11" s="77" customFormat="1">
      <c r="A5644" s="82">
        <v>2016</v>
      </c>
      <c r="B5644" s="82">
        <v>6019</v>
      </c>
      <c r="C5644" s="83" t="s">
        <v>503</v>
      </c>
      <c r="D5644" s="83" t="s">
        <v>504</v>
      </c>
      <c r="E5644" s="84">
        <v>35222</v>
      </c>
      <c r="F5644" s="85">
        <v>25.13</v>
      </c>
      <c r="G5644" s="84" t="s">
        <v>514</v>
      </c>
      <c r="H5644" s="86" t="str">
        <f t="shared" si="352"/>
        <v/>
      </c>
      <c r="I5644" s="77" t="str">
        <f t="shared" si="353"/>
        <v/>
      </c>
      <c r="J5644" s="77" t="str">
        <f t="shared" si="354"/>
        <v/>
      </c>
      <c r="K5644" s="77">
        <f t="shared" si="355"/>
        <v>0</v>
      </c>
    </row>
    <row r="5645" spans="1:11" s="77" customFormat="1">
      <c r="A5645" s="82">
        <v>2016</v>
      </c>
      <c r="B5645" s="82">
        <v>6019</v>
      </c>
      <c r="C5645" s="83" t="s">
        <v>503</v>
      </c>
      <c r="D5645" s="83" t="s">
        <v>504</v>
      </c>
      <c r="E5645" s="84">
        <v>1761</v>
      </c>
      <c r="F5645" s="85">
        <v>25.03</v>
      </c>
      <c r="G5645" s="84" t="s">
        <v>514</v>
      </c>
      <c r="H5645" s="86" t="str">
        <f t="shared" si="352"/>
        <v/>
      </c>
      <c r="I5645" s="77" t="str">
        <f t="shared" si="353"/>
        <v/>
      </c>
      <c r="J5645" s="77" t="str">
        <f t="shared" si="354"/>
        <v/>
      </c>
      <c r="K5645" s="77">
        <f t="shared" si="355"/>
        <v>0</v>
      </c>
    </row>
    <row r="5646" spans="1:11" s="77" customFormat="1">
      <c r="A5646" s="82">
        <v>2016</v>
      </c>
      <c r="B5646" s="82">
        <v>6019</v>
      </c>
      <c r="C5646" s="83" t="s">
        <v>503</v>
      </c>
      <c r="D5646" s="83" t="s">
        <v>504</v>
      </c>
      <c r="E5646" s="84">
        <v>18958</v>
      </c>
      <c r="F5646" s="85">
        <v>25.15</v>
      </c>
      <c r="G5646" s="84" t="s">
        <v>514</v>
      </c>
      <c r="H5646" s="86" t="str">
        <f t="shared" si="352"/>
        <v/>
      </c>
      <c r="I5646" s="77" t="str">
        <f t="shared" si="353"/>
        <v/>
      </c>
      <c r="J5646" s="77" t="str">
        <f t="shared" si="354"/>
        <v/>
      </c>
      <c r="K5646" s="77">
        <f t="shared" si="355"/>
        <v>0</v>
      </c>
    </row>
    <row r="5647" spans="1:11" s="77" customFormat="1">
      <c r="A5647" s="82">
        <v>2016</v>
      </c>
      <c r="B5647" s="82">
        <v>6019</v>
      </c>
      <c r="C5647" s="83" t="s">
        <v>503</v>
      </c>
      <c r="D5647" s="83" t="s">
        <v>504</v>
      </c>
      <c r="E5647" s="84">
        <v>12662</v>
      </c>
      <c r="F5647" s="85">
        <v>25.37</v>
      </c>
      <c r="G5647" s="84" t="s">
        <v>514</v>
      </c>
      <c r="H5647" s="86" t="str">
        <f t="shared" si="352"/>
        <v/>
      </c>
      <c r="I5647" s="77" t="str">
        <f t="shared" si="353"/>
        <v/>
      </c>
      <c r="J5647" s="77" t="str">
        <f t="shared" si="354"/>
        <v/>
      </c>
      <c r="K5647" s="77">
        <f t="shared" si="355"/>
        <v>0</v>
      </c>
    </row>
    <row r="5648" spans="1:11" s="77" customFormat="1">
      <c r="A5648" s="82">
        <v>2016</v>
      </c>
      <c r="B5648" s="82">
        <v>6019</v>
      </c>
      <c r="C5648" s="83" t="s">
        <v>503</v>
      </c>
      <c r="D5648" s="83" t="s">
        <v>504</v>
      </c>
      <c r="E5648" s="84">
        <v>9455</v>
      </c>
      <c r="F5648" s="85">
        <v>25.84</v>
      </c>
      <c r="G5648" s="84" t="s">
        <v>514</v>
      </c>
      <c r="H5648" s="86" t="str">
        <f t="shared" si="352"/>
        <v/>
      </c>
      <c r="I5648" s="77" t="str">
        <f t="shared" si="353"/>
        <v/>
      </c>
      <c r="J5648" s="77" t="str">
        <f t="shared" si="354"/>
        <v/>
      </c>
      <c r="K5648" s="77">
        <f t="shared" si="355"/>
        <v>0</v>
      </c>
    </row>
    <row r="5649" spans="1:11" s="77" customFormat="1">
      <c r="A5649" s="82">
        <v>2016</v>
      </c>
      <c r="B5649" s="82">
        <v>6021</v>
      </c>
      <c r="C5649" s="83" t="s">
        <v>513</v>
      </c>
      <c r="D5649" s="83" t="s">
        <v>504</v>
      </c>
      <c r="E5649" s="84">
        <v>72568</v>
      </c>
      <c r="F5649" s="85">
        <v>20.41</v>
      </c>
      <c r="G5649" s="84">
        <v>247.4</v>
      </c>
      <c r="H5649" s="86">
        <f t="shared" si="352"/>
        <v>3664273.2651200001</v>
      </c>
      <c r="I5649" s="77">
        <f t="shared" si="353"/>
        <v>72568</v>
      </c>
      <c r="J5649" s="77">
        <f t="shared" si="354"/>
        <v>1481112.8800000001</v>
      </c>
      <c r="K5649" s="77">
        <f t="shared" si="355"/>
        <v>0</v>
      </c>
    </row>
    <row r="5650" spans="1:11" s="77" customFormat="1">
      <c r="A5650" s="82">
        <v>2016</v>
      </c>
      <c r="B5650" s="82">
        <v>6021</v>
      </c>
      <c r="C5650" s="83" t="s">
        <v>513</v>
      </c>
      <c r="D5650" s="83" t="s">
        <v>504</v>
      </c>
      <c r="E5650" s="84">
        <v>64949</v>
      </c>
      <c r="F5650" s="85">
        <v>20.41</v>
      </c>
      <c r="G5650" s="84">
        <v>329.7</v>
      </c>
      <c r="H5650" s="86">
        <f t="shared" si="352"/>
        <v>4370533.1697300002</v>
      </c>
      <c r="I5650" s="77">
        <f t="shared" si="353"/>
        <v>64949</v>
      </c>
      <c r="J5650" s="77">
        <f t="shared" si="354"/>
        <v>1325609.0900000001</v>
      </c>
      <c r="K5650" s="77">
        <f t="shared" si="355"/>
        <v>0</v>
      </c>
    </row>
    <row r="5651" spans="1:11" s="77" customFormat="1">
      <c r="A5651" s="82">
        <v>2016</v>
      </c>
      <c r="B5651" s="82">
        <v>6021</v>
      </c>
      <c r="C5651" s="83" t="s">
        <v>513</v>
      </c>
      <c r="D5651" s="83" t="s">
        <v>504</v>
      </c>
      <c r="E5651" s="84">
        <v>161791</v>
      </c>
      <c r="F5651" s="85">
        <v>19.86</v>
      </c>
      <c r="G5651" s="84">
        <v>179.8</v>
      </c>
      <c r="H5651" s="86">
        <f t="shared" si="352"/>
        <v>5777278.3294800008</v>
      </c>
      <c r="I5651" s="77">
        <f t="shared" si="353"/>
        <v>161791</v>
      </c>
      <c r="J5651" s="77">
        <f t="shared" si="354"/>
        <v>3213169.26</v>
      </c>
      <c r="K5651" s="77">
        <f t="shared" si="355"/>
        <v>0</v>
      </c>
    </row>
    <row r="5652" spans="1:11" s="77" customFormat="1">
      <c r="A5652" s="82">
        <v>2016</v>
      </c>
      <c r="B5652" s="82">
        <v>6030</v>
      </c>
      <c r="C5652" s="83" t="s">
        <v>512</v>
      </c>
      <c r="D5652" s="83" t="s">
        <v>504</v>
      </c>
      <c r="E5652" s="84">
        <v>691993</v>
      </c>
      <c r="F5652" s="85">
        <v>12.7</v>
      </c>
      <c r="G5652" s="84">
        <v>163.4</v>
      </c>
      <c r="H5652" s="86">
        <f t="shared" si="352"/>
        <v>14360100.337399999</v>
      </c>
      <c r="I5652" s="77">
        <f t="shared" si="353"/>
        <v>691993</v>
      </c>
      <c r="J5652" s="77">
        <f t="shared" si="354"/>
        <v>8788311.0999999996</v>
      </c>
      <c r="K5652" s="77">
        <f t="shared" si="355"/>
        <v>1</v>
      </c>
    </row>
    <row r="5653" spans="1:11" s="77" customFormat="1">
      <c r="A5653" s="82">
        <v>2016</v>
      </c>
      <c r="B5653" s="82">
        <v>6031</v>
      </c>
      <c r="C5653" s="83" t="s">
        <v>503</v>
      </c>
      <c r="D5653" s="83" t="s">
        <v>504</v>
      </c>
      <c r="E5653" s="84">
        <v>5291</v>
      </c>
      <c r="F5653" s="85">
        <v>25</v>
      </c>
      <c r="G5653" s="84">
        <v>216.8</v>
      </c>
      <c r="H5653" s="86">
        <f t="shared" si="352"/>
        <v>286772.2</v>
      </c>
      <c r="I5653" s="77">
        <f t="shared" si="353"/>
        <v>5291</v>
      </c>
      <c r="J5653" s="77">
        <f t="shared" si="354"/>
        <v>132275</v>
      </c>
      <c r="K5653" s="77">
        <f t="shared" si="355"/>
        <v>0</v>
      </c>
    </row>
    <row r="5654" spans="1:11" s="77" customFormat="1">
      <c r="A5654" s="82">
        <v>2016</v>
      </c>
      <c r="B5654" s="82">
        <v>6031</v>
      </c>
      <c r="C5654" s="83" t="s">
        <v>503</v>
      </c>
      <c r="D5654" s="83" t="s">
        <v>504</v>
      </c>
      <c r="E5654" s="84">
        <v>10713</v>
      </c>
      <c r="F5654" s="85">
        <v>23.57</v>
      </c>
      <c r="G5654" s="84">
        <v>178.6</v>
      </c>
      <c r="H5654" s="86">
        <f t="shared" si="352"/>
        <v>450974.66226000001</v>
      </c>
      <c r="I5654" s="77">
        <f t="shared" si="353"/>
        <v>10713</v>
      </c>
      <c r="J5654" s="77">
        <f t="shared" si="354"/>
        <v>252505.41</v>
      </c>
      <c r="K5654" s="77">
        <f t="shared" si="355"/>
        <v>0</v>
      </c>
    </row>
    <row r="5655" spans="1:11" s="77" customFormat="1">
      <c r="A5655" s="82">
        <v>2016</v>
      </c>
      <c r="B5655" s="82">
        <v>6031</v>
      </c>
      <c r="C5655" s="83" t="s">
        <v>503</v>
      </c>
      <c r="D5655" s="83" t="s">
        <v>504</v>
      </c>
      <c r="E5655" s="84">
        <v>22463</v>
      </c>
      <c r="F5655" s="85">
        <v>23.63</v>
      </c>
      <c r="G5655" s="84">
        <v>220.4</v>
      </c>
      <c r="H5655" s="86">
        <f t="shared" si="352"/>
        <v>1169884.7207599999</v>
      </c>
      <c r="I5655" s="77">
        <f t="shared" si="353"/>
        <v>22463</v>
      </c>
      <c r="J5655" s="77">
        <f t="shared" si="354"/>
        <v>530800.68999999994</v>
      </c>
      <c r="K5655" s="77">
        <f t="shared" si="355"/>
        <v>0</v>
      </c>
    </row>
    <row r="5656" spans="1:11" s="77" customFormat="1">
      <c r="A5656" s="82">
        <v>2016</v>
      </c>
      <c r="B5656" s="82">
        <v>6031</v>
      </c>
      <c r="C5656" s="83" t="s">
        <v>503</v>
      </c>
      <c r="D5656" s="83" t="s">
        <v>504</v>
      </c>
      <c r="E5656" s="84">
        <v>17684</v>
      </c>
      <c r="F5656" s="85">
        <v>23.5</v>
      </c>
      <c r="G5656" s="84">
        <v>183.2</v>
      </c>
      <c r="H5656" s="86">
        <f t="shared" si="352"/>
        <v>761331.56799999997</v>
      </c>
      <c r="I5656" s="77">
        <f t="shared" si="353"/>
        <v>17684</v>
      </c>
      <c r="J5656" s="77">
        <f t="shared" si="354"/>
        <v>415574</v>
      </c>
      <c r="K5656" s="77">
        <f t="shared" si="355"/>
        <v>0</v>
      </c>
    </row>
    <row r="5657" spans="1:11" s="77" customFormat="1">
      <c r="A5657" s="82">
        <v>2016</v>
      </c>
      <c r="B5657" s="82">
        <v>6031</v>
      </c>
      <c r="C5657" s="83" t="s">
        <v>503</v>
      </c>
      <c r="D5657" s="83" t="s">
        <v>504</v>
      </c>
      <c r="E5657" s="84">
        <v>5128</v>
      </c>
      <c r="F5657" s="85">
        <v>25.05</v>
      </c>
      <c r="G5657" s="84">
        <v>179.1</v>
      </c>
      <c r="H5657" s="86">
        <f t="shared" si="352"/>
        <v>230065.4124</v>
      </c>
      <c r="I5657" s="77">
        <f t="shared" si="353"/>
        <v>5128</v>
      </c>
      <c r="J5657" s="77">
        <f t="shared" si="354"/>
        <v>128456.40000000001</v>
      </c>
      <c r="K5657" s="77">
        <f t="shared" si="355"/>
        <v>0</v>
      </c>
    </row>
    <row r="5658" spans="1:11" s="77" customFormat="1">
      <c r="A5658" s="82">
        <v>2016</v>
      </c>
      <c r="B5658" s="82">
        <v>6031</v>
      </c>
      <c r="C5658" s="83" t="s">
        <v>503</v>
      </c>
      <c r="D5658" s="83" t="s">
        <v>504</v>
      </c>
      <c r="E5658" s="84">
        <v>1705</v>
      </c>
      <c r="F5658" s="85">
        <v>23.43</v>
      </c>
      <c r="G5658" s="84">
        <v>188.3</v>
      </c>
      <c r="H5658" s="86">
        <f t="shared" si="352"/>
        <v>75222.366450000001</v>
      </c>
      <c r="I5658" s="77">
        <f t="shared" si="353"/>
        <v>1705</v>
      </c>
      <c r="J5658" s="77">
        <f t="shared" si="354"/>
        <v>39948.15</v>
      </c>
      <c r="K5658" s="77">
        <f t="shared" si="355"/>
        <v>0</v>
      </c>
    </row>
    <row r="5659" spans="1:11" s="77" customFormat="1">
      <c r="A5659" s="82">
        <v>2016</v>
      </c>
      <c r="B5659" s="82">
        <v>6031</v>
      </c>
      <c r="C5659" s="83" t="s">
        <v>503</v>
      </c>
      <c r="D5659" s="83" t="s">
        <v>504</v>
      </c>
      <c r="E5659" s="84">
        <v>19272</v>
      </c>
      <c r="F5659" s="85">
        <v>25.34</v>
      </c>
      <c r="G5659" s="84">
        <v>161.9</v>
      </c>
      <c r="H5659" s="86">
        <f t="shared" si="352"/>
        <v>790642.66512000002</v>
      </c>
      <c r="I5659" s="77">
        <f t="shared" si="353"/>
        <v>19272</v>
      </c>
      <c r="J5659" s="77">
        <f t="shared" si="354"/>
        <v>488352.48</v>
      </c>
      <c r="K5659" s="77">
        <f t="shared" si="355"/>
        <v>0</v>
      </c>
    </row>
    <row r="5660" spans="1:11" s="77" customFormat="1">
      <c r="A5660" s="82">
        <v>2016</v>
      </c>
      <c r="B5660" s="82">
        <v>6031</v>
      </c>
      <c r="C5660" s="83" t="s">
        <v>503</v>
      </c>
      <c r="D5660" s="83" t="s">
        <v>504</v>
      </c>
      <c r="E5660" s="84">
        <v>3644</v>
      </c>
      <c r="F5660" s="85">
        <v>23.52</v>
      </c>
      <c r="G5660" s="84">
        <v>154.30000000000001</v>
      </c>
      <c r="H5660" s="86">
        <f t="shared" si="352"/>
        <v>132245.71584000002</v>
      </c>
      <c r="I5660" s="77">
        <f t="shared" si="353"/>
        <v>3644</v>
      </c>
      <c r="J5660" s="77">
        <f t="shared" si="354"/>
        <v>85706.880000000005</v>
      </c>
      <c r="K5660" s="77">
        <f t="shared" si="355"/>
        <v>0</v>
      </c>
    </row>
    <row r="5661" spans="1:11" s="77" customFormat="1">
      <c r="A5661" s="82">
        <v>2016</v>
      </c>
      <c r="B5661" s="82">
        <v>6031</v>
      </c>
      <c r="C5661" s="83" t="s">
        <v>503</v>
      </c>
      <c r="D5661" s="83" t="s">
        <v>504</v>
      </c>
      <c r="E5661" s="84">
        <v>34826</v>
      </c>
      <c r="F5661" s="85">
        <v>22.94</v>
      </c>
      <c r="G5661" s="84">
        <v>153.9</v>
      </c>
      <c r="H5661" s="86">
        <f t="shared" si="352"/>
        <v>1229520.0891600002</v>
      </c>
      <c r="I5661" s="77">
        <f t="shared" si="353"/>
        <v>34826</v>
      </c>
      <c r="J5661" s="77">
        <f t="shared" si="354"/>
        <v>798908.44000000006</v>
      </c>
      <c r="K5661" s="77">
        <f t="shared" si="355"/>
        <v>0</v>
      </c>
    </row>
    <row r="5662" spans="1:11" s="77" customFormat="1">
      <c r="A5662" s="82">
        <v>2016</v>
      </c>
      <c r="B5662" s="82">
        <v>6041</v>
      </c>
      <c r="C5662" s="83" t="s">
        <v>503</v>
      </c>
      <c r="D5662" s="83" t="s">
        <v>504</v>
      </c>
      <c r="E5662" s="84">
        <v>56143</v>
      </c>
      <c r="F5662" s="85">
        <v>22.72</v>
      </c>
      <c r="G5662" s="84">
        <v>192.4</v>
      </c>
      <c r="H5662" s="86">
        <f t="shared" si="352"/>
        <v>2454194.6790400003</v>
      </c>
      <c r="I5662" s="77">
        <f t="shared" si="353"/>
        <v>56143</v>
      </c>
      <c r="J5662" s="77">
        <f t="shared" si="354"/>
        <v>1275568.96</v>
      </c>
      <c r="K5662" s="77">
        <f t="shared" si="355"/>
        <v>0</v>
      </c>
    </row>
    <row r="5663" spans="1:11" s="77" customFormat="1">
      <c r="A5663" s="82">
        <v>2016</v>
      </c>
      <c r="B5663" s="82">
        <v>6041</v>
      </c>
      <c r="C5663" s="83" t="s">
        <v>503</v>
      </c>
      <c r="D5663" s="83" t="s">
        <v>504</v>
      </c>
      <c r="E5663" s="84">
        <v>23443</v>
      </c>
      <c r="F5663" s="85">
        <v>22.26</v>
      </c>
      <c r="G5663" s="84">
        <v>179.6</v>
      </c>
      <c r="H5663" s="86">
        <f t="shared" si="352"/>
        <v>937226.75928</v>
      </c>
      <c r="I5663" s="77">
        <f t="shared" si="353"/>
        <v>23443</v>
      </c>
      <c r="J5663" s="77">
        <f t="shared" si="354"/>
        <v>521841.18000000005</v>
      </c>
      <c r="K5663" s="77">
        <f t="shared" si="355"/>
        <v>0</v>
      </c>
    </row>
    <row r="5664" spans="1:11" s="77" customFormat="1">
      <c r="A5664" s="82">
        <v>2016</v>
      </c>
      <c r="B5664" s="82">
        <v>6041</v>
      </c>
      <c r="C5664" s="83" t="s">
        <v>503</v>
      </c>
      <c r="D5664" s="83" t="s">
        <v>504</v>
      </c>
      <c r="E5664" s="84">
        <v>28340</v>
      </c>
      <c r="F5664" s="85">
        <v>23.49</v>
      </c>
      <c r="G5664" s="84">
        <v>226.7</v>
      </c>
      <c r="H5664" s="86">
        <f t="shared" si="352"/>
        <v>1509156.8621999999</v>
      </c>
      <c r="I5664" s="77">
        <f t="shared" si="353"/>
        <v>28340</v>
      </c>
      <c r="J5664" s="77">
        <f t="shared" si="354"/>
        <v>665706.6</v>
      </c>
      <c r="K5664" s="77">
        <f t="shared" si="355"/>
        <v>0</v>
      </c>
    </row>
    <row r="5665" spans="1:11" s="77" customFormat="1">
      <c r="A5665" s="82">
        <v>2016</v>
      </c>
      <c r="B5665" s="82">
        <v>6041</v>
      </c>
      <c r="C5665" s="83" t="s">
        <v>503</v>
      </c>
      <c r="D5665" s="83" t="s">
        <v>504</v>
      </c>
      <c r="E5665" s="84">
        <v>9611</v>
      </c>
      <c r="F5665" s="85">
        <v>23.64</v>
      </c>
      <c r="G5665" s="84">
        <v>226.7</v>
      </c>
      <c r="H5665" s="86">
        <f t="shared" si="352"/>
        <v>515071.55867999996</v>
      </c>
      <c r="I5665" s="77">
        <f t="shared" si="353"/>
        <v>9611</v>
      </c>
      <c r="J5665" s="77">
        <f t="shared" si="354"/>
        <v>227204.04</v>
      </c>
      <c r="K5665" s="77">
        <f t="shared" si="355"/>
        <v>0</v>
      </c>
    </row>
    <row r="5666" spans="1:11" s="77" customFormat="1">
      <c r="A5666" s="82">
        <v>2016</v>
      </c>
      <c r="B5666" s="82">
        <v>6041</v>
      </c>
      <c r="C5666" s="83" t="s">
        <v>503</v>
      </c>
      <c r="D5666" s="83" t="s">
        <v>504</v>
      </c>
      <c r="E5666" s="84">
        <v>14900</v>
      </c>
      <c r="F5666" s="85">
        <v>22.77</v>
      </c>
      <c r="G5666" s="84">
        <v>182.7</v>
      </c>
      <c r="H5666" s="86">
        <f t="shared" si="352"/>
        <v>619851.77099999995</v>
      </c>
      <c r="I5666" s="77">
        <f t="shared" si="353"/>
        <v>14900</v>
      </c>
      <c r="J5666" s="77">
        <f t="shared" si="354"/>
        <v>339273</v>
      </c>
      <c r="K5666" s="77">
        <f t="shared" si="355"/>
        <v>0</v>
      </c>
    </row>
    <row r="5667" spans="1:11" s="77" customFormat="1">
      <c r="A5667" s="82">
        <v>2016</v>
      </c>
      <c r="B5667" s="82">
        <v>6041</v>
      </c>
      <c r="C5667" s="83" t="s">
        <v>503</v>
      </c>
      <c r="D5667" s="83" t="s">
        <v>504</v>
      </c>
      <c r="E5667" s="84">
        <v>37977</v>
      </c>
      <c r="F5667" s="85">
        <v>22.88</v>
      </c>
      <c r="G5667" s="84">
        <v>265.5</v>
      </c>
      <c r="H5667" s="86">
        <f t="shared" si="352"/>
        <v>2306966.0327999997</v>
      </c>
      <c r="I5667" s="77">
        <f t="shared" si="353"/>
        <v>37977</v>
      </c>
      <c r="J5667" s="77">
        <f t="shared" si="354"/>
        <v>868913.76</v>
      </c>
      <c r="K5667" s="77">
        <f t="shared" si="355"/>
        <v>0</v>
      </c>
    </row>
    <row r="5668" spans="1:11" s="77" customFormat="1">
      <c r="A5668" s="82">
        <v>2016</v>
      </c>
      <c r="B5668" s="82">
        <v>6041</v>
      </c>
      <c r="C5668" s="83" t="s">
        <v>503</v>
      </c>
      <c r="D5668" s="83" t="s">
        <v>504</v>
      </c>
      <c r="E5668" s="84">
        <v>29612</v>
      </c>
      <c r="F5668" s="85">
        <v>22.17</v>
      </c>
      <c r="G5668" s="84">
        <v>239</v>
      </c>
      <c r="H5668" s="86">
        <f t="shared" si="352"/>
        <v>1569030.3156000003</v>
      </c>
      <c r="I5668" s="77">
        <f t="shared" si="353"/>
        <v>29612</v>
      </c>
      <c r="J5668" s="77">
        <f t="shared" si="354"/>
        <v>656498.04</v>
      </c>
      <c r="K5668" s="77">
        <f t="shared" si="355"/>
        <v>0</v>
      </c>
    </row>
    <row r="5669" spans="1:11" s="77" customFormat="1">
      <c r="A5669" s="82">
        <v>2016</v>
      </c>
      <c r="B5669" s="82">
        <v>6041</v>
      </c>
      <c r="C5669" s="83" t="s">
        <v>503</v>
      </c>
      <c r="D5669" s="83" t="s">
        <v>504</v>
      </c>
      <c r="E5669" s="84">
        <v>3162</v>
      </c>
      <c r="F5669" s="85">
        <v>23.62</v>
      </c>
      <c r="G5669" s="84">
        <v>243.4</v>
      </c>
      <c r="H5669" s="86">
        <f t="shared" si="352"/>
        <v>181786.79496</v>
      </c>
      <c r="I5669" s="77">
        <f t="shared" si="353"/>
        <v>3162</v>
      </c>
      <c r="J5669" s="77">
        <f t="shared" si="354"/>
        <v>74686.44</v>
      </c>
      <c r="K5669" s="77">
        <f t="shared" si="355"/>
        <v>0</v>
      </c>
    </row>
    <row r="5670" spans="1:11" s="77" customFormat="1">
      <c r="A5670" s="82">
        <v>2016</v>
      </c>
      <c r="B5670" s="82">
        <v>6041</v>
      </c>
      <c r="C5670" s="83" t="s">
        <v>503</v>
      </c>
      <c r="D5670" s="83" t="s">
        <v>504</v>
      </c>
      <c r="E5670" s="84">
        <v>23481</v>
      </c>
      <c r="F5670" s="85">
        <v>23.5</v>
      </c>
      <c r="G5670" s="84">
        <v>243.4</v>
      </c>
      <c r="H5670" s="86">
        <f t="shared" si="352"/>
        <v>1343089.719</v>
      </c>
      <c r="I5670" s="77">
        <f t="shared" si="353"/>
        <v>23481</v>
      </c>
      <c r="J5670" s="77">
        <f t="shared" si="354"/>
        <v>551803.5</v>
      </c>
      <c r="K5670" s="77">
        <f t="shared" si="355"/>
        <v>0</v>
      </c>
    </row>
    <row r="5671" spans="1:11" s="77" customFormat="1">
      <c r="A5671" s="82">
        <v>2016</v>
      </c>
      <c r="B5671" s="82">
        <v>6041</v>
      </c>
      <c r="C5671" s="83" t="s">
        <v>503</v>
      </c>
      <c r="D5671" s="83" t="s">
        <v>504</v>
      </c>
      <c r="E5671" s="84">
        <v>11043</v>
      </c>
      <c r="F5671" s="85">
        <v>22.88</v>
      </c>
      <c r="G5671" s="84">
        <v>237.6</v>
      </c>
      <c r="H5671" s="86">
        <f t="shared" si="352"/>
        <v>600329.28383999993</v>
      </c>
      <c r="I5671" s="77">
        <f t="shared" si="353"/>
        <v>11043</v>
      </c>
      <c r="J5671" s="77">
        <f t="shared" si="354"/>
        <v>252663.84</v>
      </c>
      <c r="K5671" s="77">
        <f t="shared" si="355"/>
        <v>0</v>
      </c>
    </row>
    <row r="5672" spans="1:11" s="77" customFormat="1">
      <c r="A5672" s="82">
        <v>2016</v>
      </c>
      <c r="B5672" s="82">
        <v>6041</v>
      </c>
      <c r="C5672" s="83" t="s">
        <v>503</v>
      </c>
      <c r="D5672" s="83" t="s">
        <v>504</v>
      </c>
      <c r="E5672" s="84">
        <v>17284</v>
      </c>
      <c r="F5672" s="85">
        <v>22.89</v>
      </c>
      <c r="G5672" s="84">
        <v>225.5</v>
      </c>
      <c r="H5672" s="86">
        <f t="shared" si="352"/>
        <v>892147.36379999993</v>
      </c>
      <c r="I5672" s="77">
        <f t="shared" si="353"/>
        <v>17284</v>
      </c>
      <c r="J5672" s="77">
        <f t="shared" si="354"/>
        <v>395630.76</v>
      </c>
      <c r="K5672" s="77">
        <f t="shared" si="355"/>
        <v>0</v>
      </c>
    </row>
    <row r="5673" spans="1:11" s="77" customFormat="1">
      <c r="A5673" s="82">
        <v>2016</v>
      </c>
      <c r="B5673" s="82">
        <v>6041</v>
      </c>
      <c r="C5673" s="83" t="s">
        <v>503</v>
      </c>
      <c r="D5673" s="83" t="s">
        <v>504</v>
      </c>
      <c r="E5673" s="84">
        <v>5199</v>
      </c>
      <c r="F5673" s="85">
        <v>22.43</v>
      </c>
      <c r="G5673" s="84">
        <v>177.7</v>
      </c>
      <c r="H5673" s="86">
        <f t="shared" si="352"/>
        <v>207222.31388999999</v>
      </c>
      <c r="I5673" s="77">
        <f t="shared" si="353"/>
        <v>5199</v>
      </c>
      <c r="J5673" s="77">
        <f t="shared" si="354"/>
        <v>116613.56999999999</v>
      </c>
      <c r="K5673" s="77">
        <f t="shared" si="355"/>
        <v>0</v>
      </c>
    </row>
    <row r="5674" spans="1:11" s="77" customFormat="1">
      <c r="A5674" s="82">
        <v>2016</v>
      </c>
      <c r="B5674" s="82">
        <v>6041</v>
      </c>
      <c r="C5674" s="83" t="s">
        <v>503</v>
      </c>
      <c r="D5674" s="83" t="s">
        <v>504</v>
      </c>
      <c r="E5674" s="84">
        <v>7848</v>
      </c>
      <c r="F5674" s="85">
        <v>23.48</v>
      </c>
      <c r="G5674" s="84">
        <v>194.4</v>
      </c>
      <c r="H5674" s="86">
        <f t="shared" si="352"/>
        <v>358222.90175999998</v>
      </c>
      <c r="I5674" s="77">
        <f t="shared" si="353"/>
        <v>7848</v>
      </c>
      <c r="J5674" s="77">
        <f t="shared" si="354"/>
        <v>184271.04</v>
      </c>
      <c r="K5674" s="77">
        <f t="shared" si="355"/>
        <v>0</v>
      </c>
    </row>
    <row r="5675" spans="1:11" s="77" customFormat="1">
      <c r="A5675" s="82">
        <v>2016</v>
      </c>
      <c r="B5675" s="82">
        <v>6041</v>
      </c>
      <c r="C5675" s="83" t="s">
        <v>503</v>
      </c>
      <c r="D5675" s="83" t="s">
        <v>504</v>
      </c>
      <c r="E5675" s="84">
        <v>1653</v>
      </c>
      <c r="F5675" s="85">
        <v>23.65</v>
      </c>
      <c r="G5675" s="84">
        <v>194.4</v>
      </c>
      <c r="H5675" s="86">
        <f t="shared" si="352"/>
        <v>75997.666799999992</v>
      </c>
      <c r="I5675" s="77">
        <f t="shared" si="353"/>
        <v>1653</v>
      </c>
      <c r="J5675" s="77">
        <f t="shared" si="354"/>
        <v>39093.449999999997</v>
      </c>
      <c r="K5675" s="77">
        <f t="shared" si="355"/>
        <v>0</v>
      </c>
    </row>
    <row r="5676" spans="1:11" s="77" customFormat="1">
      <c r="A5676" s="82">
        <v>2016</v>
      </c>
      <c r="B5676" s="82">
        <v>6041</v>
      </c>
      <c r="C5676" s="83" t="s">
        <v>503</v>
      </c>
      <c r="D5676" s="83" t="s">
        <v>504</v>
      </c>
      <c r="E5676" s="84">
        <v>30661</v>
      </c>
      <c r="F5676" s="85">
        <v>23.42</v>
      </c>
      <c r="G5676" s="84">
        <v>192.6</v>
      </c>
      <c r="H5676" s="86">
        <f t="shared" si="352"/>
        <v>1383023.27412</v>
      </c>
      <c r="I5676" s="77">
        <f t="shared" si="353"/>
        <v>30661</v>
      </c>
      <c r="J5676" s="77">
        <f t="shared" si="354"/>
        <v>718080.62</v>
      </c>
      <c r="K5676" s="77">
        <f t="shared" si="355"/>
        <v>0</v>
      </c>
    </row>
    <row r="5677" spans="1:11" s="77" customFormat="1">
      <c r="A5677" s="82">
        <v>2016</v>
      </c>
      <c r="B5677" s="82">
        <v>6041</v>
      </c>
      <c r="C5677" s="83" t="s">
        <v>503</v>
      </c>
      <c r="D5677" s="83" t="s">
        <v>504</v>
      </c>
      <c r="E5677" s="84">
        <v>6376</v>
      </c>
      <c r="F5677" s="85">
        <v>23.41</v>
      </c>
      <c r="G5677" s="84">
        <v>195.9</v>
      </c>
      <c r="H5677" s="86">
        <f t="shared" si="352"/>
        <v>292404.57144000003</v>
      </c>
      <c r="I5677" s="77">
        <f t="shared" si="353"/>
        <v>6376</v>
      </c>
      <c r="J5677" s="77">
        <f t="shared" si="354"/>
        <v>149262.16</v>
      </c>
      <c r="K5677" s="77">
        <f t="shared" si="355"/>
        <v>0</v>
      </c>
    </row>
    <row r="5678" spans="1:11" s="77" customFormat="1">
      <c r="A5678" s="82">
        <v>2016</v>
      </c>
      <c r="B5678" s="82">
        <v>6041</v>
      </c>
      <c r="C5678" s="83" t="s">
        <v>503</v>
      </c>
      <c r="D5678" s="83" t="s">
        <v>504</v>
      </c>
      <c r="E5678" s="84">
        <v>20676</v>
      </c>
      <c r="F5678" s="85">
        <v>23.75</v>
      </c>
      <c r="G5678" s="84">
        <v>227.1</v>
      </c>
      <c r="H5678" s="86">
        <f t="shared" si="352"/>
        <v>1115185.905</v>
      </c>
      <c r="I5678" s="77">
        <f t="shared" si="353"/>
        <v>20676</v>
      </c>
      <c r="J5678" s="77">
        <f t="shared" si="354"/>
        <v>491055</v>
      </c>
      <c r="K5678" s="77">
        <f t="shared" si="355"/>
        <v>0</v>
      </c>
    </row>
    <row r="5679" spans="1:11" s="77" customFormat="1">
      <c r="A5679" s="82">
        <v>2016</v>
      </c>
      <c r="B5679" s="82">
        <v>6041</v>
      </c>
      <c r="C5679" s="83" t="s">
        <v>503</v>
      </c>
      <c r="D5679" s="83" t="s">
        <v>504</v>
      </c>
      <c r="E5679" s="84">
        <v>25529</v>
      </c>
      <c r="F5679" s="85">
        <v>22.88</v>
      </c>
      <c r="G5679" s="84">
        <v>252.4</v>
      </c>
      <c r="H5679" s="86">
        <f t="shared" si="352"/>
        <v>1474277.2844799999</v>
      </c>
      <c r="I5679" s="77">
        <f t="shared" si="353"/>
        <v>25529</v>
      </c>
      <c r="J5679" s="77">
        <f t="shared" si="354"/>
        <v>584103.52</v>
      </c>
      <c r="K5679" s="77">
        <f t="shared" si="355"/>
        <v>0</v>
      </c>
    </row>
    <row r="5680" spans="1:11" s="77" customFormat="1">
      <c r="A5680" s="82">
        <v>2016</v>
      </c>
      <c r="B5680" s="82">
        <v>6052</v>
      </c>
      <c r="C5680" s="83" t="s">
        <v>503</v>
      </c>
      <c r="D5680" s="83" t="s">
        <v>504</v>
      </c>
      <c r="E5680" s="84">
        <v>12312</v>
      </c>
      <c r="F5680" s="85">
        <v>23.512</v>
      </c>
      <c r="G5680" s="84">
        <v>310.60000000000002</v>
      </c>
      <c r="H5680" s="86">
        <f t="shared" si="352"/>
        <v>899124.08486400021</v>
      </c>
      <c r="I5680" s="77">
        <f t="shared" si="353"/>
        <v>12312</v>
      </c>
      <c r="J5680" s="77">
        <f t="shared" si="354"/>
        <v>289479.74400000001</v>
      </c>
      <c r="K5680" s="77">
        <f t="shared" si="355"/>
        <v>0</v>
      </c>
    </row>
    <row r="5681" spans="1:11" s="77" customFormat="1">
      <c r="A5681" s="82">
        <v>2016</v>
      </c>
      <c r="B5681" s="82">
        <v>6052</v>
      </c>
      <c r="C5681" s="83" t="s">
        <v>503</v>
      </c>
      <c r="D5681" s="83" t="s">
        <v>504</v>
      </c>
      <c r="E5681" s="84">
        <v>25488</v>
      </c>
      <c r="F5681" s="85">
        <v>23.58</v>
      </c>
      <c r="G5681" s="84">
        <v>294.89999999999998</v>
      </c>
      <c r="H5681" s="86">
        <f t="shared" si="352"/>
        <v>1772369.7609599999</v>
      </c>
      <c r="I5681" s="77">
        <f t="shared" si="353"/>
        <v>25488</v>
      </c>
      <c r="J5681" s="77">
        <f t="shared" si="354"/>
        <v>601007.03999999992</v>
      </c>
      <c r="K5681" s="77">
        <f t="shared" si="355"/>
        <v>0</v>
      </c>
    </row>
    <row r="5682" spans="1:11" s="77" customFormat="1">
      <c r="A5682" s="82">
        <v>2016</v>
      </c>
      <c r="B5682" s="82">
        <v>6052</v>
      </c>
      <c r="C5682" s="83" t="s">
        <v>503</v>
      </c>
      <c r="D5682" s="83" t="s">
        <v>504</v>
      </c>
      <c r="E5682" s="84">
        <v>63427</v>
      </c>
      <c r="F5682" s="85">
        <v>23.827999999999999</v>
      </c>
      <c r="G5682" s="84">
        <v>238.8</v>
      </c>
      <c r="H5682" s="86">
        <f t="shared" si="352"/>
        <v>3609076.4717279999</v>
      </c>
      <c r="I5682" s="77">
        <f t="shared" si="353"/>
        <v>63427</v>
      </c>
      <c r="J5682" s="77">
        <f t="shared" si="354"/>
        <v>1511338.5559999999</v>
      </c>
      <c r="K5682" s="77">
        <f t="shared" si="355"/>
        <v>0</v>
      </c>
    </row>
    <row r="5683" spans="1:11" s="77" customFormat="1">
      <c r="A5683" s="82">
        <v>2016</v>
      </c>
      <c r="B5683" s="82">
        <v>6055</v>
      </c>
      <c r="C5683" s="83" t="s">
        <v>513</v>
      </c>
      <c r="D5683" s="83" t="s">
        <v>504</v>
      </c>
      <c r="E5683" s="84">
        <v>32739</v>
      </c>
      <c r="F5683" s="85">
        <v>16.97</v>
      </c>
      <c r="G5683" s="84" t="s">
        <v>514</v>
      </c>
      <c r="H5683" s="86" t="str">
        <f t="shared" si="352"/>
        <v/>
      </c>
      <c r="I5683" s="77" t="str">
        <f t="shared" si="353"/>
        <v/>
      </c>
      <c r="J5683" s="77" t="str">
        <f t="shared" si="354"/>
        <v/>
      </c>
      <c r="K5683" s="77">
        <f t="shared" si="355"/>
        <v>0</v>
      </c>
    </row>
    <row r="5684" spans="1:11" s="77" customFormat="1">
      <c r="A5684" s="82">
        <v>2016</v>
      </c>
      <c r="B5684" s="82">
        <v>6055</v>
      </c>
      <c r="C5684" s="83" t="s">
        <v>513</v>
      </c>
      <c r="D5684" s="83" t="s">
        <v>504</v>
      </c>
      <c r="E5684" s="84">
        <v>16443</v>
      </c>
      <c r="F5684" s="85">
        <v>16.97</v>
      </c>
      <c r="G5684" s="84" t="s">
        <v>514</v>
      </c>
      <c r="H5684" s="86" t="str">
        <f t="shared" si="352"/>
        <v/>
      </c>
      <c r="I5684" s="77" t="str">
        <f t="shared" si="353"/>
        <v/>
      </c>
      <c r="J5684" s="77" t="str">
        <f t="shared" si="354"/>
        <v/>
      </c>
      <c r="K5684" s="77">
        <f t="shared" si="355"/>
        <v>0</v>
      </c>
    </row>
    <row r="5685" spans="1:11" s="77" customFormat="1">
      <c r="A5685" s="82">
        <v>2016</v>
      </c>
      <c r="B5685" s="82">
        <v>6055</v>
      </c>
      <c r="C5685" s="83" t="s">
        <v>513</v>
      </c>
      <c r="D5685" s="83" t="s">
        <v>504</v>
      </c>
      <c r="E5685" s="84">
        <v>16426</v>
      </c>
      <c r="F5685" s="85">
        <v>16.75</v>
      </c>
      <c r="G5685" s="84" t="s">
        <v>514</v>
      </c>
      <c r="H5685" s="86" t="str">
        <f t="shared" si="352"/>
        <v/>
      </c>
      <c r="I5685" s="77" t="str">
        <f t="shared" si="353"/>
        <v/>
      </c>
      <c r="J5685" s="77" t="str">
        <f t="shared" si="354"/>
        <v/>
      </c>
      <c r="K5685" s="77">
        <f t="shared" si="355"/>
        <v>0</v>
      </c>
    </row>
    <row r="5686" spans="1:11" s="77" customFormat="1">
      <c r="A5686" s="82">
        <v>2016</v>
      </c>
      <c r="B5686" s="82">
        <v>6055</v>
      </c>
      <c r="C5686" s="83" t="s">
        <v>513</v>
      </c>
      <c r="D5686" s="83" t="s">
        <v>504</v>
      </c>
      <c r="E5686" s="84">
        <v>32623</v>
      </c>
      <c r="F5686" s="85">
        <v>18.149999999999999</v>
      </c>
      <c r="G5686" s="84" t="s">
        <v>514</v>
      </c>
      <c r="H5686" s="86" t="str">
        <f t="shared" si="352"/>
        <v/>
      </c>
      <c r="I5686" s="77" t="str">
        <f t="shared" si="353"/>
        <v/>
      </c>
      <c r="J5686" s="77" t="str">
        <f t="shared" si="354"/>
        <v/>
      </c>
      <c r="K5686" s="77">
        <f t="shared" si="355"/>
        <v>0</v>
      </c>
    </row>
    <row r="5687" spans="1:11" s="77" customFormat="1">
      <c r="A5687" s="82">
        <v>2016</v>
      </c>
      <c r="B5687" s="82">
        <v>6064</v>
      </c>
      <c r="C5687" s="83" t="s">
        <v>513</v>
      </c>
      <c r="D5687" s="83" t="s">
        <v>504</v>
      </c>
      <c r="E5687" s="84">
        <v>111191</v>
      </c>
      <c r="F5687" s="85">
        <v>16.84</v>
      </c>
      <c r="G5687" s="84">
        <v>179.6</v>
      </c>
      <c r="H5687" s="86">
        <f t="shared" si="352"/>
        <v>3362931.7662400003</v>
      </c>
      <c r="I5687" s="77">
        <f t="shared" si="353"/>
        <v>111191</v>
      </c>
      <c r="J5687" s="77">
        <f t="shared" si="354"/>
        <v>1872456.44</v>
      </c>
      <c r="K5687" s="77">
        <f t="shared" si="355"/>
        <v>0</v>
      </c>
    </row>
    <row r="5688" spans="1:11" s="77" customFormat="1">
      <c r="A5688" s="82">
        <v>2016</v>
      </c>
      <c r="B5688" s="82">
        <v>6065</v>
      </c>
      <c r="C5688" s="83" t="s">
        <v>513</v>
      </c>
      <c r="D5688" s="83" t="s">
        <v>504</v>
      </c>
      <c r="E5688" s="84">
        <v>48807</v>
      </c>
      <c r="F5688" s="85">
        <v>17.79</v>
      </c>
      <c r="G5688" s="84">
        <v>137</v>
      </c>
      <c r="H5688" s="86">
        <f t="shared" si="352"/>
        <v>1189538.8461</v>
      </c>
      <c r="I5688" s="77">
        <f t="shared" si="353"/>
        <v>48807</v>
      </c>
      <c r="J5688" s="77">
        <f t="shared" si="354"/>
        <v>868276.52999999991</v>
      </c>
      <c r="K5688" s="77">
        <f t="shared" si="355"/>
        <v>0</v>
      </c>
    </row>
    <row r="5689" spans="1:11" s="77" customFormat="1">
      <c r="A5689" s="82">
        <v>2016</v>
      </c>
      <c r="B5689" s="82">
        <v>6065</v>
      </c>
      <c r="C5689" s="83" t="s">
        <v>513</v>
      </c>
      <c r="D5689" s="83" t="s">
        <v>504</v>
      </c>
      <c r="E5689" s="84">
        <v>82286</v>
      </c>
      <c r="F5689" s="85">
        <v>17.739999999999998</v>
      </c>
      <c r="G5689" s="84">
        <v>154.69999999999999</v>
      </c>
      <c r="H5689" s="86">
        <f t="shared" si="352"/>
        <v>2258238.8810799997</v>
      </c>
      <c r="I5689" s="77">
        <f t="shared" si="353"/>
        <v>82286</v>
      </c>
      <c r="J5689" s="77">
        <f t="shared" si="354"/>
        <v>1459753.64</v>
      </c>
      <c r="K5689" s="77">
        <f t="shared" si="355"/>
        <v>0</v>
      </c>
    </row>
    <row r="5690" spans="1:11" s="77" customFormat="1">
      <c r="A5690" s="82">
        <v>2016</v>
      </c>
      <c r="B5690" s="82">
        <v>6065</v>
      </c>
      <c r="C5690" s="83" t="s">
        <v>513</v>
      </c>
      <c r="D5690" s="83" t="s">
        <v>504</v>
      </c>
      <c r="E5690" s="84">
        <v>48230</v>
      </c>
      <c r="F5690" s="85">
        <v>18.05</v>
      </c>
      <c r="G5690" s="84">
        <v>142.19999999999999</v>
      </c>
      <c r="H5690" s="86">
        <f t="shared" si="352"/>
        <v>1237924.233</v>
      </c>
      <c r="I5690" s="77">
        <f t="shared" si="353"/>
        <v>48230</v>
      </c>
      <c r="J5690" s="77">
        <f t="shared" si="354"/>
        <v>870551.5</v>
      </c>
      <c r="K5690" s="77">
        <f t="shared" si="355"/>
        <v>0</v>
      </c>
    </row>
    <row r="5691" spans="1:11" s="77" customFormat="1">
      <c r="A5691" s="82">
        <v>2016</v>
      </c>
      <c r="B5691" s="82">
        <v>6065</v>
      </c>
      <c r="C5691" s="83" t="s">
        <v>513</v>
      </c>
      <c r="D5691" s="83" t="s">
        <v>504</v>
      </c>
      <c r="E5691" s="84">
        <v>31350</v>
      </c>
      <c r="F5691" s="85">
        <v>17.72</v>
      </c>
      <c r="G5691" s="84">
        <v>143</v>
      </c>
      <c r="H5691" s="86">
        <f t="shared" si="352"/>
        <v>794396.46</v>
      </c>
      <c r="I5691" s="77">
        <f t="shared" si="353"/>
        <v>31350</v>
      </c>
      <c r="J5691" s="77">
        <f t="shared" si="354"/>
        <v>555522</v>
      </c>
      <c r="K5691" s="77">
        <f t="shared" si="355"/>
        <v>0</v>
      </c>
    </row>
    <row r="5692" spans="1:11" s="77" customFormat="1">
      <c r="A5692" s="82">
        <v>2016</v>
      </c>
      <c r="B5692" s="82">
        <v>6065</v>
      </c>
      <c r="C5692" s="83" t="s">
        <v>513</v>
      </c>
      <c r="D5692" s="83" t="s">
        <v>504</v>
      </c>
      <c r="E5692" s="84">
        <v>16421</v>
      </c>
      <c r="F5692" s="85">
        <v>17.89</v>
      </c>
      <c r="G5692" s="84">
        <v>134.5</v>
      </c>
      <c r="H5692" s="86">
        <f t="shared" si="352"/>
        <v>395122.92304999998</v>
      </c>
      <c r="I5692" s="77">
        <f t="shared" si="353"/>
        <v>16421</v>
      </c>
      <c r="J5692" s="77">
        <f t="shared" si="354"/>
        <v>293771.69</v>
      </c>
      <c r="K5692" s="77">
        <f t="shared" si="355"/>
        <v>0</v>
      </c>
    </row>
    <row r="5693" spans="1:11" s="77" customFormat="1">
      <c r="A5693" s="82">
        <v>2016</v>
      </c>
      <c r="B5693" s="82">
        <v>6065</v>
      </c>
      <c r="C5693" s="83" t="s">
        <v>513</v>
      </c>
      <c r="D5693" s="83" t="s">
        <v>504</v>
      </c>
      <c r="E5693" s="84">
        <v>15975</v>
      </c>
      <c r="F5693" s="85">
        <v>17.579999999999998</v>
      </c>
      <c r="G5693" s="84">
        <v>128.80000000000001</v>
      </c>
      <c r="H5693" s="86">
        <f t="shared" si="352"/>
        <v>361722.56400000001</v>
      </c>
      <c r="I5693" s="77">
        <f t="shared" si="353"/>
        <v>15975</v>
      </c>
      <c r="J5693" s="77">
        <f t="shared" si="354"/>
        <v>280840.5</v>
      </c>
      <c r="K5693" s="77">
        <f t="shared" si="355"/>
        <v>0</v>
      </c>
    </row>
    <row r="5694" spans="1:11" s="77" customFormat="1">
      <c r="A5694" s="82">
        <v>2016</v>
      </c>
      <c r="B5694" s="82">
        <v>6065</v>
      </c>
      <c r="C5694" s="83" t="s">
        <v>513</v>
      </c>
      <c r="D5694" s="83" t="s">
        <v>504</v>
      </c>
      <c r="E5694" s="84">
        <v>15335</v>
      </c>
      <c r="F5694" s="85">
        <v>17.670000000000002</v>
      </c>
      <c r="G5694" s="84">
        <v>137.80000000000001</v>
      </c>
      <c r="H5694" s="86">
        <f t="shared" si="352"/>
        <v>373395.90210000006</v>
      </c>
      <c r="I5694" s="77">
        <f t="shared" si="353"/>
        <v>15335</v>
      </c>
      <c r="J5694" s="77">
        <f t="shared" si="354"/>
        <v>270969.45</v>
      </c>
      <c r="K5694" s="77">
        <f t="shared" si="355"/>
        <v>0</v>
      </c>
    </row>
    <row r="5695" spans="1:11" s="77" customFormat="1">
      <c r="A5695" s="82">
        <v>2016</v>
      </c>
      <c r="B5695" s="82">
        <v>6065</v>
      </c>
      <c r="C5695" s="83" t="s">
        <v>513</v>
      </c>
      <c r="D5695" s="83" t="s">
        <v>504</v>
      </c>
      <c r="E5695" s="84">
        <v>14213</v>
      </c>
      <c r="F5695" s="85">
        <v>16.73</v>
      </c>
      <c r="G5695" s="84">
        <v>134.19999999999999</v>
      </c>
      <c r="H5695" s="86">
        <f t="shared" si="352"/>
        <v>319105.44357999996</v>
      </c>
      <c r="I5695" s="77">
        <f t="shared" si="353"/>
        <v>14213</v>
      </c>
      <c r="J5695" s="77">
        <f t="shared" si="354"/>
        <v>237783.49000000002</v>
      </c>
      <c r="K5695" s="77">
        <f t="shared" si="355"/>
        <v>0</v>
      </c>
    </row>
    <row r="5696" spans="1:11" s="77" customFormat="1">
      <c r="A5696" s="82">
        <v>2016</v>
      </c>
      <c r="B5696" s="82">
        <v>6065</v>
      </c>
      <c r="C5696" s="83" t="s">
        <v>513</v>
      </c>
      <c r="D5696" s="83" t="s">
        <v>504</v>
      </c>
      <c r="E5696" s="84">
        <v>46631</v>
      </c>
      <c r="F5696" s="85">
        <v>17.3</v>
      </c>
      <c r="G5696" s="84">
        <v>150.1</v>
      </c>
      <c r="H5696" s="86">
        <f t="shared" si="352"/>
        <v>1210881.1662999999</v>
      </c>
      <c r="I5696" s="77">
        <f t="shared" si="353"/>
        <v>46631</v>
      </c>
      <c r="J5696" s="77">
        <f t="shared" si="354"/>
        <v>806716.3</v>
      </c>
      <c r="K5696" s="77">
        <f t="shared" si="355"/>
        <v>0</v>
      </c>
    </row>
    <row r="5697" spans="1:11" s="77" customFormat="1">
      <c r="A5697" s="82">
        <v>2016</v>
      </c>
      <c r="B5697" s="82">
        <v>6065</v>
      </c>
      <c r="C5697" s="83" t="s">
        <v>513</v>
      </c>
      <c r="D5697" s="83" t="s">
        <v>504</v>
      </c>
      <c r="E5697" s="84">
        <v>33031</v>
      </c>
      <c r="F5697" s="85">
        <v>17.38</v>
      </c>
      <c r="G5697" s="84">
        <v>149.80000000000001</v>
      </c>
      <c r="H5697" s="86">
        <f t="shared" si="352"/>
        <v>859970.01244000008</v>
      </c>
      <c r="I5697" s="77">
        <f t="shared" si="353"/>
        <v>33031</v>
      </c>
      <c r="J5697" s="77">
        <f t="shared" si="354"/>
        <v>574078.77999999991</v>
      </c>
      <c r="K5697" s="77">
        <f t="shared" si="355"/>
        <v>0</v>
      </c>
    </row>
    <row r="5698" spans="1:11" s="77" customFormat="1">
      <c r="A5698" s="82">
        <v>2016</v>
      </c>
      <c r="B5698" s="82">
        <v>6065</v>
      </c>
      <c r="C5698" s="83" t="s">
        <v>513</v>
      </c>
      <c r="D5698" s="83" t="s">
        <v>504</v>
      </c>
      <c r="E5698" s="84">
        <v>61231</v>
      </c>
      <c r="F5698" s="85">
        <v>16.899999999999999</v>
      </c>
      <c r="G5698" s="84">
        <v>139.69999999999999</v>
      </c>
      <c r="H5698" s="86">
        <f t="shared" si="352"/>
        <v>1445621.0482999997</v>
      </c>
      <c r="I5698" s="77">
        <f t="shared" si="353"/>
        <v>61231</v>
      </c>
      <c r="J5698" s="77">
        <f t="shared" si="354"/>
        <v>1034803.8999999999</v>
      </c>
      <c r="K5698" s="77">
        <f t="shared" si="355"/>
        <v>0</v>
      </c>
    </row>
    <row r="5699" spans="1:11" s="77" customFormat="1">
      <c r="A5699" s="82">
        <v>2016</v>
      </c>
      <c r="B5699" s="82">
        <v>6065</v>
      </c>
      <c r="C5699" s="83" t="s">
        <v>513</v>
      </c>
      <c r="D5699" s="83" t="s">
        <v>504</v>
      </c>
      <c r="E5699" s="84">
        <v>49496</v>
      </c>
      <c r="F5699" s="85">
        <v>17.38</v>
      </c>
      <c r="G5699" s="84">
        <v>135.4</v>
      </c>
      <c r="H5699" s="86">
        <f t="shared" si="352"/>
        <v>1164765.6099200002</v>
      </c>
      <c r="I5699" s="77">
        <f t="shared" si="353"/>
        <v>49496</v>
      </c>
      <c r="J5699" s="77">
        <f t="shared" si="354"/>
        <v>860240.48</v>
      </c>
      <c r="K5699" s="77">
        <f t="shared" si="355"/>
        <v>0</v>
      </c>
    </row>
    <row r="5700" spans="1:11" s="77" customFormat="1">
      <c r="A5700" s="82">
        <v>2016</v>
      </c>
      <c r="B5700" s="82">
        <v>6068</v>
      </c>
      <c r="C5700" s="83" t="s">
        <v>513</v>
      </c>
      <c r="D5700" s="83" t="s">
        <v>504</v>
      </c>
      <c r="E5700" s="84">
        <v>639790</v>
      </c>
      <c r="F5700" s="85">
        <v>16.920000000000002</v>
      </c>
      <c r="G5700" s="84">
        <v>163.9</v>
      </c>
      <c r="H5700" s="86">
        <f t="shared" si="352"/>
        <v>17742579.505200002</v>
      </c>
      <c r="I5700" s="77">
        <f t="shared" si="353"/>
        <v>639790</v>
      </c>
      <c r="J5700" s="77">
        <f t="shared" si="354"/>
        <v>10825246.800000001</v>
      </c>
      <c r="K5700" s="77">
        <f t="shared" si="355"/>
        <v>0</v>
      </c>
    </row>
    <row r="5701" spans="1:11" s="77" customFormat="1">
      <c r="A5701" s="82">
        <v>2016</v>
      </c>
      <c r="B5701" s="82">
        <v>6071</v>
      </c>
      <c r="C5701" s="83" t="s">
        <v>503</v>
      </c>
      <c r="D5701" s="83" t="s">
        <v>504</v>
      </c>
      <c r="E5701" s="84">
        <v>7910</v>
      </c>
      <c r="F5701" s="85">
        <v>22.934000000000001</v>
      </c>
      <c r="G5701" s="84">
        <v>216.4</v>
      </c>
      <c r="H5701" s="86">
        <f t="shared" si="352"/>
        <v>392566.78216000006</v>
      </c>
      <c r="I5701" s="77">
        <f t="shared" si="353"/>
        <v>7910</v>
      </c>
      <c r="J5701" s="77">
        <f t="shared" si="354"/>
        <v>181407.94</v>
      </c>
      <c r="K5701" s="77">
        <f t="shared" si="355"/>
        <v>0</v>
      </c>
    </row>
    <row r="5702" spans="1:11" s="77" customFormat="1">
      <c r="A5702" s="82">
        <v>2016</v>
      </c>
      <c r="B5702" s="82">
        <v>6071</v>
      </c>
      <c r="C5702" s="83" t="s">
        <v>503</v>
      </c>
      <c r="D5702" s="83" t="s">
        <v>504</v>
      </c>
      <c r="E5702" s="84">
        <v>6344</v>
      </c>
      <c r="F5702" s="85">
        <v>21.74</v>
      </c>
      <c r="G5702" s="84">
        <v>191.6</v>
      </c>
      <c r="H5702" s="86">
        <f t="shared" si="352"/>
        <v>264251.96096</v>
      </c>
      <c r="I5702" s="77">
        <f t="shared" si="353"/>
        <v>6344</v>
      </c>
      <c r="J5702" s="77">
        <f t="shared" si="354"/>
        <v>137918.56</v>
      </c>
      <c r="K5702" s="77">
        <f t="shared" si="355"/>
        <v>0</v>
      </c>
    </row>
    <row r="5703" spans="1:11" s="77" customFormat="1">
      <c r="A5703" s="82">
        <v>2016</v>
      </c>
      <c r="B5703" s="82">
        <v>6071</v>
      </c>
      <c r="C5703" s="83" t="s">
        <v>503</v>
      </c>
      <c r="D5703" s="83" t="s">
        <v>504</v>
      </c>
      <c r="E5703" s="84">
        <v>8237</v>
      </c>
      <c r="F5703" s="85">
        <v>25.457999999999998</v>
      </c>
      <c r="G5703" s="84">
        <v>192.2</v>
      </c>
      <c r="H5703" s="86">
        <f t="shared" ref="H5703:H5766" si="356">IF(I5703="","",G5703/100*F5703*E5703)</f>
        <v>403038.68341199995</v>
      </c>
      <c r="I5703" s="77">
        <f t="shared" ref="I5703:I5766" si="357">IF(OR(G5703=".",F5703=".",E5703="."),"",E5703)</f>
        <v>8237</v>
      </c>
      <c r="J5703" s="77">
        <f t="shared" ref="J5703:J5766" si="358">IF(I5703="","",F5703*I5703)</f>
        <v>209697.54599999997</v>
      </c>
      <c r="K5703" s="77">
        <f t="shared" ref="K5703:K5766" si="359">IF(C5703="LIG",1,0)</f>
        <v>0</v>
      </c>
    </row>
    <row r="5704" spans="1:11" s="77" customFormat="1">
      <c r="A5704" s="82">
        <v>2016</v>
      </c>
      <c r="B5704" s="82">
        <v>6071</v>
      </c>
      <c r="C5704" s="83" t="s">
        <v>503</v>
      </c>
      <c r="D5704" s="83" t="s">
        <v>504</v>
      </c>
      <c r="E5704" s="84">
        <v>9595</v>
      </c>
      <c r="F5704" s="85">
        <v>22.097999999999999</v>
      </c>
      <c r="G5704" s="84">
        <v>141.6</v>
      </c>
      <c r="H5704" s="86">
        <f t="shared" si="356"/>
        <v>300234.91895999998</v>
      </c>
      <c r="I5704" s="77">
        <f t="shared" si="357"/>
        <v>9595</v>
      </c>
      <c r="J5704" s="77">
        <f t="shared" si="358"/>
        <v>212030.31</v>
      </c>
      <c r="K5704" s="77">
        <f t="shared" si="359"/>
        <v>0</v>
      </c>
    </row>
    <row r="5705" spans="1:11" s="77" customFormat="1">
      <c r="A5705" s="82">
        <v>2016</v>
      </c>
      <c r="B5705" s="82">
        <v>6071</v>
      </c>
      <c r="C5705" s="83" t="s">
        <v>503</v>
      </c>
      <c r="D5705" s="83" t="s">
        <v>504</v>
      </c>
      <c r="E5705" s="84">
        <v>6356</v>
      </c>
      <c r="F5705" s="85">
        <v>23.452999999999999</v>
      </c>
      <c r="G5705" s="84">
        <v>219.6</v>
      </c>
      <c r="H5705" s="86">
        <f t="shared" si="356"/>
        <v>327351.72052799998</v>
      </c>
      <c r="I5705" s="77">
        <f t="shared" si="357"/>
        <v>6356</v>
      </c>
      <c r="J5705" s="77">
        <f t="shared" si="358"/>
        <v>149067.26799999998</v>
      </c>
      <c r="K5705" s="77">
        <f t="shared" si="359"/>
        <v>0</v>
      </c>
    </row>
    <row r="5706" spans="1:11" s="77" customFormat="1">
      <c r="A5706" s="82">
        <v>2016</v>
      </c>
      <c r="B5706" s="82">
        <v>6071</v>
      </c>
      <c r="C5706" s="83" t="s">
        <v>503</v>
      </c>
      <c r="D5706" s="83" t="s">
        <v>504</v>
      </c>
      <c r="E5706" s="84">
        <v>77916</v>
      </c>
      <c r="F5706" s="85">
        <v>22.916</v>
      </c>
      <c r="G5706" s="84">
        <v>222</v>
      </c>
      <c r="H5706" s="86">
        <f t="shared" si="356"/>
        <v>3963861.1843200005</v>
      </c>
      <c r="I5706" s="77">
        <f t="shared" si="357"/>
        <v>77916</v>
      </c>
      <c r="J5706" s="77">
        <f t="shared" si="358"/>
        <v>1785523.0560000001</v>
      </c>
      <c r="K5706" s="77">
        <f t="shared" si="359"/>
        <v>0</v>
      </c>
    </row>
    <row r="5707" spans="1:11" s="77" customFormat="1">
      <c r="A5707" s="82">
        <v>2016</v>
      </c>
      <c r="B5707" s="82">
        <v>6071</v>
      </c>
      <c r="C5707" s="83" t="s">
        <v>503</v>
      </c>
      <c r="D5707" s="83" t="s">
        <v>504</v>
      </c>
      <c r="E5707" s="84">
        <v>35385</v>
      </c>
      <c r="F5707" s="85">
        <v>22.548999999999999</v>
      </c>
      <c r="G5707" s="84">
        <v>219.6</v>
      </c>
      <c r="H5707" s="86">
        <f t="shared" si="356"/>
        <v>1752180.4175399996</v>
      </c>
      <c r="I5707" s="77">
        <f t="shared" si="357"/>
        <v>35385</v>
      </c>
      <c r="J5707" s="77">
        <f t="shared" si="358"/>
        <v>797896.36499999999</v>
      </c>
      <c r="K5707" s="77">
        <f t="shared" si="359"/>
        <v>0</v>
      </c>
    </row>
    <row r="5708" spans="1:11" s="77" customFormat="1">
      <c r="A5708" s="82">
        <v>2016</v>
      </c>
      <c r="B5708" s="82">
        <v>6071</v>
      </c>
      <c r="C5708" s="83" t="s">
        <v>503</v>
      </c>
      <c r="D5708" s="83" t="s">
        <v>504</v>
      </c>
      <c r="E5708" s="84">
        <v>3164</v>
      </c>
      <c r="F5708" s="85">
        <v>20.773</v>
      </c>
      <c r="G5708" s="84">
        <v>173.8</v>
      </c>
      <c r="H5708" s="86">
        <f t="shared" si="356"/>
        <v>114231.39173600002</v>
      </c>
      <c r="I5708" s="77">
        <f t="shared" si="357"/>
        <v>3164</v>
      </c>
      <c r="J5708" s="77">
        <f t="shared" si="358"/>
        <v>65725.771999999997</v>
      </c>
      <c r="K5708" s="77">
        <f t="shared" si="359"/>
        <v>0</v>
      </c>
    </row>
    <row r="5709" spans="1:11" s="77" customFormat="1">
      <c r="A5709" s="82">
        <v>2016</v>
      </c>
      <c r="B5709" s="82">
        <v>6071</v>
      </c>
      <c r="C5709" s="83" t="s">
        <v>503</v>
      </c>
      <c r="D5709" s="83" t="s">
        <v>504</v>
      </c>
      <c r="E5709" s="84">
        <v>3332</v>
      </c>
      <c r="F5709" s="85">
        <v>21.635000000000002</v>
      </c>
      <c r="G5709" s="84">
        <v>143</v>
      </c>
      <c r="H5709" s="86">
        <f t="shared" si="356"/>
        <v>103085.58260000001</v>
      </c>
      <c r="I5709" s="77">
        <f t="shared" si="357"/>
        <v>3332</v>
      </c>
      <c r="J5709" s="77">
        <f t="shared" si="358"/>
        <v>72087.820000000007</v>
      </c>
      <c r="K5709" s="77">
        <f t="shared" si="359"/>
        <v>0</v>
      </c>
    </row>
    <row r="5710" spans="1:11" s="77" customFormat="1">
      <c r="A5710" s="82">
        <v>2016</v>
      </c>
      <c r="B5710" s="82">
        <v>6073</v>
      </c>
      <c r="C5710" s="83" t="s">
        <v>513</v>
      </c>
      <c r="D5710" s="83" t="s">
        <v>504</v>
      </c>
      <c r="E5710" s="84">
        <v>124071</v>
      </c>
      <c r="F5710" s="85">
        <v>17.222000000000001</v>
      </c>
      <c r="G5710" s="84">
        <v>246.6</v>
      </c>
      <c r="H5710" s="86">
        <f t="shared" si="356"/>
        <v>5269227.3790919995</v>
      </c>
      <c r="I5710" s="77">
        <f t="shared" si="357"/>
        <v>124071</v>
      </c>
      <c r="J5710" s="77">
        <f t="shared" si="358"/>
        <v>2136750.7620000001</v>
      </c>
      <c r="K5710" s="77">
        <f t="shared" si="359"/>
        <v>0</v>
      </c>
    </row>
    <row r="5711" spans="1:11" s="77" customFormat="1">
      <c r="A5711" s="82">
        <v>2016</v>
      </c>
      <c r="B5711" s="82">
        <v>6076</v>
      </c>
      <c r="C5711" s="83" t="s">
        <v>513</v>
      </c>
      <c r="D5711" s="83" t="s">
        <v>504</v>
      </c>
      <c r="E5711" s="84">
        <v>574442</v>
      </c>
      <c r="F5711" s="85">
        <v>17.024000000000001</v>
      </c>
      <c r="G5711" s="84" t="s">
        <v>514</v>
      </c>
      <c r="H5711" s="86" t="str">
        <f t="shared" si="356"/>
        <v/>
      </c>
      <c r="I5711" s="77" t="str">
        <f t="shared" si="357"/>
        <v/>
      </c>
      <c r="J5711" s="77" t="str">
        <f t="shared" si="358"/>
        <v/>
      </c>
      <c r="K5711" s="77">
        <f t="shared" si="359"/>
        <v>0</v>
      </c>
    </row>
    <row r="5712" spans="1:11" s="77" customFormat="1">
      <c r="A5712" s="82">
        <v>2016</v>
      </c>
      <c r="B5712" s="82">
        <v>6076</v>
      </c>
      <c r="C5712" s="83" t="s">
        <v>513</v>
      </c>
      <c r="D5712" s="83" t="s">
        <v>504</v>
      </c>
      <c r="E5712" s="84">
        <v>208464</v>
      </c>
      <c r="F5712" s="85">
        <v>17.404</v>
      </c>
      <c r="G5712" s="84" t="s">
        <v>514</v>
      </c>
      <c r="H5712" s="86" t="str">
        <f t="shared" si="356"/>
        <v/>
      </c>
      <c r="I5712" s="77" t="str">
        <f t="shared" si="357"/>
        <v/>
      </c>
      <c r="J5712" s="77" t="str">
        <f t="shared" si="358"/>
        <v/>
      </c>
      <c r="K5712" s="77">
        <f t="shared" si="359"/>
        <v>0</v>
      </c>
    </row>
    <row r="5713" spans="1:11" s="77" customFormat="1">
      <c r="A5713" s="82">
        <v>2016</v>
      </c>
      <c r="B5713" s="82">
        <v>6077</v>
      </c>
      <c r="C5713" s="83" t="s">
        <v>513</v>
      </c>
      <c r="D5713" s="83" t="s">
        <v>504</v>
      </c>
      <c r="E5713" s="84">
        <v>17122</v>
      </c>
      <c r="F5713" s="85">
        <v>16.850000000000001</v>
      </c>
      <c r="G5713" s="84">
        <v>119.4</v>
      </c>
      <c r="H5713" s="86">
        <f t="shared" si="356"/>
        <v>344475.80579999997</v>
      </c>
      <c r="I5713" s="77">
        <f t="shared" si="357"/>
        <v>17122</v>
      </c>
      <c r="J5713" s="77">
        <f t="shared" si="358"/>
        <v>288505.7</v>
      </c>
      <c r="K5713" s="77">
        <f t="shared" si="359"/>
        <v>0</v>
      </c>
    </row>
    <row r="5714" spans="1:11" s="77" customFormat="1">
      <c r="A5714" s="82">
        <v>2016</v>
      </c>
      <c r="B5714" s="82">
        <v>6077</v>
      </c>
      <c r="C5714" s="83" t="s">
        <v>513</v>
      </c>
      <c r="D5714" s="83" t="s">
        <v>504</v>
      </c>
      <c r="E5714" s="84">
        <v>170957</v>
      </c>
      <c r="F5714" s="85">
        <v>16.821000000000002</v>
      </c>
      <c r="G5714" s="84">
        <v>128.30000000000001</v>
      </c>
      <c r="H5714" s="86">
        <f t="shared" si="356"/>
        <v>3689481.6552510005</v>
      </c>
      <c r="I5714" s="77">
        <f t="shared" si="357"/>
        <v>170957</v>
      </c>
      <c r="J5714" s="77">
        <f t="shared" si="358"/>
        <v>2875667.6970000002</v>
      </c>
      <c r="K5714" s="77">
        <f t="shared" si="359"/>
        <v>0</v>
      </c>
    </row>
    <row r="5715" spans="1:11" s="77" customFormat="1">
      <c r="A5715" s="82">
        <v>2016</v>
      </c>
      <c r="B5715" s="82">
        <v>6077</v>
      </c>
      <c r="C5715" s="83" t="s">
        <v>513</v>
      </c>
      <c r="D5715" s="83" t="s">
        <v>504</v>
      </c>
      <c r="E5715" s="84">
        <v>222904</v>
      </c>
      <c r="F5715" s="85">
        <v>17.329000000000001</v>
      </c>
      <c r="G5715" s="84">
        <v>127.1</v>
      </c>
      <c r="H5715" s="86">
        <f t="shared" si="356"/>
        <v>4909496.0417359993</v>
      </c>
      <c r="I5715" s="77">
        <f t="shared" si="357"/>
        <v>222904</v>
      </c>
      <c r="J5715" s="77">
        <f t="shared" si="358"/>
        <v>3862703.4160000002</v>
      </c>
      <c r="K5715" s="77">
        <f t="shared" si="359"/>
        <v>0</v>
      </c>
    </row>
    <row r="5716" spans="1:11" s="77" customFormat="1">
      <c r="A5716" s="82">
        <v>2016</v>
      </c>
      <c r="B5716" s="82">
        <v>6077</v>
      </c>
      <c r="C5716" s="83" t="s">
        <v>513</v>
      </c>
      <c r="D5716" s="83" t="s">
        <v>504</v>
      </c>
      <c r="E5716" s="84">
        <v>85817</v>
      </c>
      <c r="F5716" s="85">
        <v>17.058</v>
      </c>
      <c r="G5716" s="84">
        <v>124.2</v>
      </c>
      <c r="H5716" s="86">
        <f t="shared" si="356"/>
        <v>1818122.0514120001</v>
      </c>
      <c r="I5716" s="77">
        <f t="shared" si="357"/>
        <v>85817</v>
      </c>
      <c r="J5716" s="77">
        <f t="shared" si="358"/>
        <v>1463866.3859999999</v>
      </c>
      <c r="K5716" s="77">
        <f t="shared" si="359"/>
        <v>0</v>
      </c>
    </row>
    <row r="5717" spans="1:11" s="77" customFormat="1">
      <c r="A5717" s="82">
        <v>2016</v>
      </c>
      <c r="B5717" s="82">
        <v>6085</v>
      </c>
      <c r="C5717" s="83" t="s">
        <v>513</v>
      </c>
      <c r="D5717" s="83" t="s">
        <v>504</v>
      </c>
      <c r="E5717" s="84">
        <v>30116</v>
      </c>
      <c r="F5717" s="85">
        <v>17.861999999999998</v>
      </c>
      <c r="G5717" s="84">
        <v>228.6</v>
      </c>
      <c r="H5717" s="86">
        <f t="shared" si="356"/>
        <v>1229712.5337119999</v>
      </c>
      <c r="I5717" s="77">
        <f t="shared" si="357"/>
        <v>30116</v>
      </c>
      <c r="J5717" s="77">
        <f t="shared" si="358"/>
        <v>537931.99199999997</v>
      </c>
      <c r="K5717" s="77">
        <f t="shared" si="359"/>
        <v>0</v>
      </c>
    </row>
    <row r="5718" spans="1:11" s="77" customFormat="1">
      <c r="A5718" s="82">
        <v>2016</v>
      </c>
      <c r="B5718" s="82">
        <v>6085</v>
      </c>
      <c r="C5718" s="83" t="s">
        <v>513</v>
      </c>
      <c r="D5718" s="83" t="s">
        <v>504</v>
      </c>
      <c r="E5718" s="84">
        <v>60266</v>
      </c>
      <c r="F5718" s="85">
        <v>17.617999999999999</v>
      </c>
      <c r="G5718" s="84">
        <v>233.1</v>
      </c>
      <c r="H5718" s="86">
        <f t="shared" si="356"/>
        <v>2474977.4504279997</v>
      </c>
      <c r="I5718" s="77">
        <f t="shared" si="357"/>
        <v>60266</v>
      </c>
      <c r="J5718" s="77">
        <f t="shared" si="358"/>
        <v>1061766.3879999998</v>
      </c>
      <c r="K5718" s="77">
        <f t="shared" si="359"/>
        <v>0</v>
      </c>
    </row>
    <row r="5719" spans="1:11" s="77" customFormat="1">
      <c r="A5719" s="82">
        <v>2016</v>
      </c>
      <c r="B5719" s="82">
        <v>6085</v>
      </c>
      <c r="C5719" s="83" t="s">
        <v>503</v>
      </c>
      <c r="D5719" s="83" t="s">
        <v>504</v>
      </c>
      <c r="E5719" s="84">
        <v>120757</v>
      </c>
      <c r="F5719" s="85">
        <v>21.898</v>
      </c>
      <c r="G5719" s="84">
        <v>257</v>
      </c>
      <c r="H5719" s="86">
        <f t="shared" si="356"/>
        <v>6795945.5400199993</v>
      </c>
      <c r="I5719" s="77">
        <f t="shared" si="357"/>
        <v>120757</v>
      </c>
      <c r="J5719" s="77">
        <f t="shared" si="358"/>
        <v>2644336.7859999998</v>
      </c>
      <c r="K5719" s="77">
        <f t="shared" si="359"/>
        <v>0</v>
      </c>
    </row>
    <row r="5720" spans="1:11" s="77" customFormat="1">
      <c r="A5720" s="82">
        <v>2016</v>
      </c>
      <c r="B5720" s="82">
        <v>6085</v>
      </c>
      <c r="C5720" s="83" t="s">
        <v>503</v>
      </c>
      <c r="D5720" s="83" t="s">
        <v>504</v>
      </c>
      <c r="E5720" s="84">
        <v>14333</v>
      </c>
      <c r="F5720" s="85">
        <v>25.978000000000002</v>
      </c>
      <c r="G5720" s="84">
        <v>220</v>
      </c>
      <c r="H5720" s="86">
        <f t="shared" si="356"/>
        <v>819153.88280000014</v>
      </c>
      <c r="I5720" s="77">
        <f t="shared" si="357"/>
        <v>14333</v>
      </c>
      <c r="J5720" s="77">
        <f t="shared" si="358"/>
        <v>372342.674</v>
      </c>
      <c r="K5720" s="77">
        <f t="shared" si="359"/>
        <v>0</v>
      </c>
    </row>
    <row r="5721" spans="1:11" s="77" customFormat="1">
      <c r="A5721" s="82">
        <v>2016</v>
      </c>
      <c r="B5721" s="82">
        <v>6090</v>
      </c>
      <c r="C5721" s="83" t="s">
        <v>513</v>
      </c>
      <c r="D5721" s="83" t="s">
        <v>504</v>
      </c>
      <c r="E5721" s="84">
        <v>129922</v>
      </c>
      <c r="F5721" s="85">
        <v>17.059999999999999</v>
      </c>
      <c r="G5721" s="84">
        <v>203.6</v>
      </c>
      <c r="H5721" s="86">
        <f t="shared" si="356"/>
        <v>4512731.5355199995</v>
      </c>
      <c r="I5721" s="77">
        <f t="shared" si="357"/>
        <v>129922</v>
      </c>
      <c r="J5721" s="77">
        <f t="shared" si="358"/>
        <v>2216469.3199999998</v>
      </c>
      <c r="K5721" s="77">
        <f t="shared" si="359"/>
        <v>0</v>
      </c>
    </row>
    <row r="5722" spans="1:11" s="77" customFormat="1">
      <c r="A5722" s="82">
        <v>2016</v>
      </c>
      <c r="B5722" s="82">
        <v>6090</v>
      </c>
      <c r="C5722" s="83" t="s">
        <v>513</v>
      </c>
      <c r="D5722" s="83" t="s">
        <v>504</v>
      </c>
      <c r="E5722" s="84">
        <v>28998</v>
      </c>
      <c r="F5722" s="85">
        <v>18.239999999999998</v>
      </c>
      <c r="G5722" s="84">
        <v>218.6</v>
      </c>
      <c r="H5722" s="86">
        <f t="shared" si="356"/>
        <v>1156226.8147199999</v>
      </c>
      <c r="I5722" s="77">
        <f t="shared" si="357"/>
        <v>28998</v>
      </c>
      <c r="J5722" s="77">
        <f t="shared" si="358"/>
        <v>528923.5199999999</v>
      </c>
      <c r="K5722" s="77">
        <f t="shared" si="359"/>
        <v>0</v>
      </c>
    </row>
    <row r="5723" spans="1:11" s="77" customFormat="1">
      <c r="A5723" s="82">
        <v>2016</v>
      </c>
      <c r="B5723" s="82">
        <v>6090</v>
      </c>
      <c r="C5723" s="83" t="s">
        <v>513</v>
      </c>
      <c r="D5723" s="83" t="s">
        <v>504</v>
      </c>
      <c r="E5723" s="84">
        <v>14283</v>
      </c>
      <c r="F5723" s="85">
        <v>16.899999999999999</v>
      </c>
      <c r="G5723" s="84">
        <v>200.5</v>
      </c>
      <c r="H5723" s="86">
        <f t="shared" si="356"/>
        <v>483972.31349999993</v>
      </c>
      <c r="I5723" s="77">
        <f t="shared" si="357"/>
        <v>14283</v>
      </c>
      <c r="J5723" s="77">
        <f t="shared" si="358"/>
        <v>241382.69999999998</v>
      </c>
      <c r="K5723" s="77">
        <f t="shared" si="359"/>
        <v>0</v>
      </c>
    </row>
    <row r="5724" spans="1:11" s="77" customFormat="1">
      <c r="A5724" s="82">
        <v>2016</v>
      </c>
      <c r="B5724" s="82">
        <v>6090</v>
      </c>
      <c r="C5724" s="83" t="s">
        <v>513</v>
      </c>
      <c r="D5724" s="83" t="s">
        <v>504</v>
      </c>
      <c r="E5724" s="84">
        <v>58919</v>
      </c>
      <c r="F5724" s="85">
        <v>17.37</v>
      </c>
      <c r="G5724" s="84">
        <v>199.3</v>
      </c>
      <c r="H5724" s="86">
        <f t="shared" si="356"/>
        <v>2039682.0987900002</v>
      </c>
      <c r="I5724" s="77">
        <f t="shared" si="357"/>
        <v>58919</v>
      </c>
      <c r="J5724" s="77">
        <f t="shared" si="358"/>
        <v>1023423.03</v>
      </c>
      <c r="K5724" s="77">
        <f t="shared" si="359"/>
        <v>0</v>
      </c>
    </row>
    <row r="5725" spans="1:11" s="77" customFormat="1">
      <c r="A5725" s="82">
        <v>2016</v>
      </c>
      <c r="B5725" s="82">
        <v>6090</v>
      </c>
      <c r="C5725" s="83" t="s">
        <v>513</v>
      </c>
      <c r="D5725" s="83" t="s">
        <v>504</v>
      </c>
      <c r="E5725" s="84">
        <v>72734</v>
      </c>
      <c r="F5725" s="85">
        <v>17.14</v>
      </c>
      <c r="G5725" s="84">
        <v>204.3</v>
      </c>
      <c r="H5725" s="86">
        <f t="shared" si="356"/>
        <v>2546927.9326800001</v>
      </c>
      <c r="I5725" s="77">
        <f t="shared" si="357"/>
        <v>72734</v>
      </c>
      <c r="J5725" s="77">
        <f t="shared" si="358"/>
        <v>1246660.76</v>
      </c>
      <c r="K5725" s="77">
        <f t="shared" si="359"/>
        <v>0</v>
      </c>
    </row>
    <row r="5726" spans="1:11" s="77" customFormat="1">
      <c r="A5726" s="82">
        <v>2016</v>
      </c>
      <c r="B5726" s="82">
        <v>6090</v>
      </c>
      <c r="C5726" s="83" t="s">
        <v>513</v>
      </c>
      <c r="D5726" s="83" t="s">
        <v>504</v>
      </c>
      <c r="E5726" s="84">
        <v>14599</v>
      </c>
      <c r="F5726" s="85">
        <v>17.850000000000001</v>
      </c>
      <c r="G5726" s="84">
        <v>222.5</v>
      </c>
      <c r="H5726" s="86">
        <f t="shared" si="356"/>
        <v>579817.53375000006</v>
      </c>
      <c r="I5726" s="77">
        <f t="shared" si="357"/>
        <v>14599</v>
      </c>
      <c r="J5726" s="77">
        <f t="shared" si="358"/>
        <v>260592.15000000002</v>
      </c>
      <c r="K5726" s="77">
        <f t="shared" si="359"/>
        <v>0</v>
      </c>
    </row>
    <row r="5727" spans="1:11" s="77" customFormat="1">
      <c r="A5727" s="82">
        <v>2016</v>
      </c>
      <c r="B5727" s="82">
        <v>6090</v>
      </c>
      <c r="C5727" s="83" t="s">
        <v>513</v>
      </c>
      <c r="D5727" s="83" t="s">
        <v>504</v>
      </c>
      <c r="E5727" s="84">
        <v>73276</v>
      </c>
      <c r="F5727" s="85">
        <v>18.05</v>
      </c>
      <c r="G5727" s="84">
        <v>221.6</v>
      </c>
      <c r="H5727" s="86">
        <f t="shared" si="356"/>
        <v>2930952.0687999995</v>
      </c>
      <c r="I5727" s="77">
        <f t="shared" si="357"/>
        <v>73276</v>
      </c>
      <c r="J5727" s="77">
        <f t="shared" si="358"/>
        <v>1322631.8</v>
      </c>
      <c r="K5727" s="77">
        <f t="shared" si="359"/>
        <v>0</v>
      </c>
    </row>
    <row r="5728" spans="1:11" s="77" customFormat="1">
      <c r="A5728" s="82">
        <v>2016</v>
      </c>
      <c r="B5728" s="82">
        <v>6090</v>
      </c>
      <c r="C5728" s="83" t="s">
        <v>513</v>
      </c>
      <c r="D5728" s="83" t="s">
        <v>504</v>
      </c>
      <c r="E5728" s="84">
        <v>43830</v>
      </c>
      <c r="F5728" s="85">
        <v>18.13</v>
      </c>
      <c r="G5728" s="84">
        <v>207.2</v>
      </c>
      <c r="H5728" s="86">
        <f t="shared" si="356"/>
        <v>1646489.7287999999</v>
      </c>
      <c r="I5728" s="77">
        <f t="shared" si="357"/>
        <v>43830</v>
      </c>
      <c r="J5728" s="77">
        <f t="shared" si="358"/>
        <v>794637.89999999991</v>
      </c>
      <c r="K5728" s="77">
        <f t="shared" si="359"/>
        <v>0</v>
      </c>
    </row>
    <row r="5729" spans="1:11" s="77" customFormat="1">
      <c r="A5729" s="82">
        <v>2016</v>
      </c>
      <c r="B5729" s="82">
        <v>6090</v>
      </c>
      <c r="C5729" s="83" t="s">
        <v>513</v>
      </c>
      <c r="D5729" s="83" t="s">
        <v>504</v>
      </c>
      <c r="E5729" s="84">
        <v>121</v>
      </c>
      <c r="F5729" s="85">
        <v>17.79</v>
      </c>
      <c r="G5729" s="84">
        <v>205</v>
      </c>
      <c r="H5729" s="86">
        <f t="shared" si="356"/>
        <v>4412.8094999999994</v>
      </c>
      <c r="I5729" s="77">
        <f t="shared" si="357"/>
        <v>121</v>
      </c>
      <c r="J5729" s="77">
        <f t="shared" si="358"/>
        <v>2152.5899999999997</v>
      </c>
      <c r="K5729" s="77">
        <f t="shared" si="359"/>
        <v>0</v>
      </c>
    </row>
    <row r="5730" spans="1:11" s="77" customFormat="1">
      <c r="A5730" s="82">
        <v>2016</v>
      </c>
      <c r="B5730" s="82">
        <v>6090</v>
      </c>
      <c r="C5730" s="83" t="s">
        <v>513</v>
      </c>
      <c r="D5730" s="83" t="s">
        <v>504</v>
      </c>
      <c r="E5730" s="84">
        <v>29393</v>
      </c>
      <c r="F5730" s="85">
        <v>17.48</v>
      </c>
      <c r="G5730" s="84" t="s">
        <v>514</v>
      </c>
      <c r="H5730" s="86" t="str">
        <f t="shared" si="356"/>
        <v/>
      </c>
      <c r="I5730" s="77" t="str">
        <f t="shared" si="357"/>
        <v/>
      </c>
      <c r="J5730" s="77" t="str">
        <f t="shared" si="358"/>
        <v/>
      </c>
      <c r="K5730" s="77">
        <f t="shared" si="359"/>
        <v>0</v>
      </c>
    </row>
    <row r="5731" spans="1:11" s="77" customFormat="1">
      <c r="A5731" s="82">
        <v>2016</v>
      </c>
      <c r="B5731" s="82">
        <v>6090</v>
      </c>
      <c r="C5731" s="83" t="s">
        <v>513</v>
      </c>
      <c r="D5731" s="83" t="s">
        <v>504</v>
      </c>
      <c r="E5731" s="84">
        <v>72426</v>
      </c>
      <c r="F5731" s="85">
        <v>17.04</v>
      </c>
      <c r="G5731" s="84" t="s">
        <v>514</v>
      </c>
      <c r="H5731" s="86" t="str">
        <f t="shared" si="356"/>
        <v/>
      </c>
      <c r="I5731" s="77" t="str">
        <f t="shared" si="357"/>
        <v/>
      </c>
      <c r="J5731" s="77" t="str">
        <f t="shared" si="358"/>
        <v/>
      </c>
      <c r="K5731" s="77">
        <f t="shared" si="359"/>
        <v>0</v>
      </c>
    </row>
    <row r="5732" spans="1:11" s="77" customFormat="1">
      <c r="A5732" s="82">
        <v>2016</v>
      </c>
      <c r="B5732" s="82">
        <v>6094</v>
      </c>
      <c r="C5732" s="83" t="s">
        <v>503</v>
      </c>
      <c r="D5732" s="83" t="s">
        <v>504</v>
      </c>
      <c r="E5732" s="84">
        <v>6918</v>
      </c>
      <c r="F5732" s="85">
        <v>17.329999999999998</v>
      </c>
      <c r="G5732" s="84" t="s">
        <v>514</v>
      </c>
      <c r="H5732" s="86" t="str">
        <f t="shared" si="356"/>
        <v/>
      </c>
      <c r="I5732" s="77" t="str">
        <f t="shared" si="357"/>
        <v/>
      </c>
      <c r="J5732" s="77" t="str">
        <f t="shared" si="358"/>
        <v/>
      </c>
      <c r="K5732" s="77">
        <f t="shared" si="359"/>
        <v>0</v>
      </c>
    </row>
    <row r="5733" spans="1:11" s="77" customFormat="1">
      <c r="A5733" s="82">
        <v>2016</v>
      </c>
      <c r="B5733" s="82">
        <v>6094</v>
      </c>
      <c r="C5733" s="83" t="s">
        <v>503</v>
      </c>
      <c r="D5733" s="83" t="s">
        <v>504</v>
      </c>
      <c r="E5733" s="84">
        <v>541027</v>
      </c>
      <c r="F5733" s="85">
        <v>25.3</v>
      </c>
      <c r="G5733" s="84" t="s">
        <v>514</v>
      </c>
      <c r="H5733" s="86" t="str">
        <f t="shared" si="356"/>
        <v/>
      </c>
      <c r="I5733" s="77" t="str">
        <f t="shared" si="357"/>
        <v/>
      </c>
      <c r="J5733" s="77" t="str">
        <f t="shared" si="358"/>
        <v/>
      </c>
      <c r="K5733" s="77">
        <f t="shared" si="359"/>
        <v>0</v>
      </c>
    </row>
    <row r="5734" spans="1:11" s="77" customFormat="1">
      <c r="A5734" s="82">
        <v>2016</v>
      </c>
      <c r="B5734" s="82">
        <v>6095</v>
      </c>
      <c r="C5734" s="83" t="s">
        <v>513</v>
      </c>
      <c r="D5734" s="83" t="s">
        <v>504</v>
      </c>
      <c r="E5734" s="84">
        <v>271240</v>
      </c>
      <c r="F5734" s="85">
        <v>17.068000000000001</v>
      </c>
      <c r="G5734" s="84">
        <v>185.1</v>
      </c>
      <c r="H5734" s="86">
        <f t="shared" si="356"/>
        <v>8569249.5163200013</v>
      </c>
      <c r="I5734" s="77">
        <f t="shared" si="357"/>
        <v>271240</v>
      </c>
      <c r="J5734" s="77">
        <f t="shared" si="358"/>
        <v>4629524.32</v>
      </c>
      <c r="K5734" s="77">
        <f t="shared" si="359"/>
        <v>0</v>
      </c>
    </row>
    <row r="5735" spans="1:11" s="77" customFormat="1">
      <c r="A5735" s="82">
        <v>2016</v>
      </c>
      <c r="B5735" s="82">
        <v>6095</v>
      </c>
      <c r="C5735" s="83" t="s">
        <v>513</v>
      </c>
      <c r="D5735" s="83" t="s">
        <v>504</v>
      </c>
      <c r="E5735" s="84">
        <v>156361</v>
      </c>
      <c r="F5735" s="85">
        <v>17.754000000000001</v>
      </c>
      <c r="G5735" s="84">
        <v>169.5</v>
      </c>
      <c r="H5735" s="86">
        <f t="shared" si="356"/>
        <v>4705376.2638300005</v>
      </c>
      <c r="I5735" s="77">
        <f t="shared" si="357"/>
        <v>156361</v>
      </c>
      <c r="J5735" s="77">
        <f t="shared" si="358"/>
        <v>2776033.1940000001</v>
      </c>
      <c r="K5735" s="77">
        <f t="shared" si="359"/>
        <v>0</v>
      </c>
    </row>
    <row r="5736" spans="1:11" s="77" customFormat="1">
      <c r="A5736" s="82">
        <v>2016</v>
      </c>
      <c r="B5736" s="82">
        <v>6096</v>
      </c>
      <c r="C5736" s="83" t="s">
        <v>513</v>
      </c>
      <c r="D5736" s="83" t="s">
        <v>504</v>
      </c>
      <c r="E5736" s="84">
        <v>495119</v>
      </c>
      <c r="F5736" s="85">
        <v>16.77</v>
      </c>
      <c r="G5736" s="84">
        <v>137.5</v>
      </c>
      <c r="H5736" s="86">
        <f t="shared" si="356"/>
        <v>11416825.241249999</v>
      </c>
      <c r="I5736" s="77">
        <f t="shared" si="357"/>
        <v>495119</v>
      </c>
      <c r="J5736" s="77">
        <f t="shared" si="358"/>
        <v>8303145.6299999999</v>
      </c>
      <c r="K5736" s="77">
        <f t="shared" si="359"/>
        <v>0</v>
      </c>
    </row>
    <row r="5737" spans="1:11" s="77" customFormat="1">
      <c r="A5737" s="82">
        <v>2016</v>
      </c>
      <c r="B5737" s="82">
        <v>6098</v>
      </c>
      <c r="C5737" s="83" t="s">
        <v>513</v>
      </c>
      <c r="D5737" s="83" t="s">
        <v>504</v>
      </c>
      <c r="E5737" s="84">
        <v>84496</v>
      </c>
      <c r="F5737" s="85">
        <v>16.501999999999999</v>
      </c>
      <c r="G5737" s="84">
        <v>220.9</v>
      </c>
      <c r="H5737" s="86">
        <f t="shared" si="356"/>
        <v>3080125.7593279998</v>
      </c>
      <c r="I5737" s="77">
        <f t="shared" si="357"/>
        <v>84496</v>
      </c>
      <c r="J5737" s="77">
        <f t="shared" si="358"/>
        <v>1394352.9919999999</v>
      </c>
      <c r="K5737" s="77">
        <f t="shared" si="359"/>
        <v>0</v>
      </c>
    </row>
    <row r="5738" spans="1:11" s="77" customFormat="1">
      <c r="A5738" s="82">
        <v>2016</v>
      </c>
      <c r="B5738" s="82">
        <v>6098</v>
      </c>
      <c r="C5738" s="83" t="s">
        <v>513</v>
      </c>
      <c r="D5738" s="83" t="s">
        <v>504</v>
      </c>
      <c r="E5738" s="84">
        <v>14120</v>
      </c>
      <c r="F5738" s="85">
        <v>16.884</v>
      </c>
      <c r="G5738" s="84">
        <v>210.9</v>
      </c>
      <c r="H5738" s="86">
        <f t="shared" si="356"/>
        <v>502789.98671999999</v>
      </c>
      <c r="I5738" s="77">
        <f t="shared" si="357"/>
        <v>14120</v>
      </c>
      <c r="J5738" s="77">
        <f t="shared" si="358"/>
        <v>238402.08000000002</v>
      </c>
      <c r="K5738" s="77">
        <f t="shared" si="359"/>
        <v>0</v>
      </c>
    </row>
    <row r="5739" spans="1:11" s="77" customFormat="1">
      <c r="A5739" s="82">
        <v>2016</v>
      </c>
      <c r="B5739" s="82">
        <v>6098</v>
      </c>
      <c r="C5739" s="83" t="s">
        <v>513</v>
      </c>
      <c r="D5739" s="83" t="s">
        <v>504</v>
      </c>
      <c r="E5739" s="84">
        <v>70832</v>
      </c>
      <c r="F5739" s="85">
        <v>16.89</v>
      </c>
      <c r="G5739" s="84">
        <v>210.8</v>
      </c>
      <c r="H5739" s="86">
        <f t="shared" si="356"/>
        <v>2521911.0278400001</v>
      </c>
      <c r="I5739" s="77">
        <f t="shared" si="357"/>
        <v>70832</v>
      </c>
      <c r="J5739" s="77">
        <f t="shared" si="358"/>
        <v>1196352.48</v>
      </c>
      <c r="K5739" s="77">
        <f t="shared" si="359"/>
        <v>0</v>
      </c>
    </row>
    <row r="5740" spans="1:11" s="77" customFormat="1">
      <c r="A5740" s="82">
        <v>2016</v>
      </c>
      <c r="B5740" s="82">
        <v>6101</v>
      </c>
      <c r="C5740" s="83" t="s">
        <v>513</v>
      </c>
      <c r="D5740" s="83" t="s">
        <v>504</v>
      </c>
      <c r="E5740" s="84">
        <v>154947</v>
      </c>
      <c r="F5740" s="85">
        <v>16.07</v>
      </c>
      <c r="G5740" s="84">
        <v>115.9</v>
      </c>
      <c r="H5740" s="86">
        <f t="shared" si="356"/>
        <v>2885908.0181100005</v>
      </c>
      <c r="I5740" s="77">
        <f t="shared" si="357"/>
        <v>154947</v>
      </c>
      <c r="J5740" s="77">
        <f t="shared" si="358"/>
        <v>2489998.29</v>
      </c>
      <c r="K5740" s="77">
        <f t="shared" si="359"/>
        <v>0</v>
      </c>
    </row>
    <row r="5741" spans="1:11" s="77" customFormat="1">
      <c r="A5741" s="82">
        <v>2016</v>
      </c>
      <c r="B5741" s="82">
        <v>6106</v>
      </c>
      <c r="C5741" s="83" t="s">
        <v>513</v>
      </c>
      <c r="D5741" s="83" t="s">
        <v>504</v>
      </c>
      <c r="E5741" s="84">
        <v>139992</v>
      </c>
      <c r="F5741" s="85">
        <v>17.34</v>
      </c>
      <c r="G5741" s="84">
        <v>226.9</v>
      </c>
      <c r="H5741" s="86">
        <f t="shared" si="356"/>
        <v>5507909.6443200009</v>
      </c>
      <c r="I5741" s="77">
        <f t="shared" si="357"/>
        <v>139992</v>
      </c>
      <c r="J5741" s="77">
        <f t="shared" si="358"/>
        <v>2427461.2799999998</v>
      </c>
      <c r="K5741" s="77">
        <f t="shared" si="359"/>
        <v>0</v>
      </c>
    </row>
    <row r="5742" spans="1:11" s="77" customFormat="1">
      <c r="A5742" s="82">
        <v>2016</v>
      </c>
      <c r="B5742" s="82">
        <v>6106</v>
      </c>
      <c r="C5742" s="83" t="s">
        <v>513</v>
      </c>
      <c r="D5742" s="83" t="s">
        <v>504</v>
      </c>
      <c r="E5742" s="84">
        <v>14216</v>
      </c>
      <c r="F5742" s="85">
        <v>17.86</v>
      </c>
      <c r="G5742" s="84">
        <v>246.5</v>
      </c>
      <c r="H5742" s="86">
        <f t="shared" si="356"/>
        <v>625857.97839999991</v>
      </c>
      <c r="I5742" s="77">
        <f t="shared" si="357"/>
        <v>14216</v>
      </c>
      <c r="J5742" s="77">
        <f t="shared" si="358"/>
        <v>253897.75999999998</v>
      </c>
      <c r="K5742" s="77">
        <f t="shared" si="359"/>
        <v>0</v>
      </c>
    </row>
    <row r="5743" spans="1:11" s="77" customFormat="1">
      <c r="A5743" s="82">
        <v>2016</v>
      </c>
      <c r="B5743" s="82">
        <v>6113</v>
      </c>
      <c r="C5743" s="83" t="s">
        <v>503</v>
      </c>
      <c r="D5743" s="83" t="s">
        <v>504</v>
      </c>
      <c r="E5743" s="84">
        <v>111939</v>
      </c>
      <c r="F5743" s="85">
        <v>23.07</v>
      </c>
      <c r="G5743" s="84">
        <v>368</v>
      </c>
      <c r="H5743" s="86">
        <f t="shared" si="356"/>
        <v>9503352.4464000016</v>
      </c>
      <c r="I5743" s="77">
        <f t="shared" si="357"/>
        <v>111939</v>
      </c>
      <c r="J5743" s="77">
        <f t="shared" si="358"/>
        <v>2582432.73</v>
      </c>
      <c r="K5743" s="77">
        <f t="shared" si="359"/>
        <v>0</v>
      </c>
    </row>
    <row r="5744" spans="1:11" s="77" customFormat="1">
      <c r="A5744" s="82">
        <v>2016</v>
      </c>
      <c r="B5744" s="82">
        <v>6113</v>
      </c>
      <c r="C5744" s="83" t="s">
        <v>503</v>
      </c>
      <c r="D5744" s="83" t="s">
        <v>504</v>
      </c>
      <c r="E5744" s="84">
        <v>164328</v>
      </c>
      <c r="F5744" s="85">
        <v>22.88</v>
      </c>
      <c r="G5744" s="84">
        <v>209.3</v>
      </c>
      <c r="H5744" s="86">
        <f t="shared" si="356"/>
        <v>7869312.9715199992</v>
      </c>
      <c r="I5744" s="77">
        <f t="shared" si="357"/>
        <v>164328</v>
      </c>
      <c r="J5744" s="77">
        <f t="shared" si="358"/>
        <v>3759824.6399999997</v>
      </c>
      <c r="K5744" s="77">
        <f t="shared" si="359"/>
        <v>0</v>
      </c>
    </row>
    <row r="5745" spans="1:11" s="77" customFormat="1">
      <c r="A5745" s="82">
        <v>2016</v>
      </c>
      <c r="B5745" s="82">
        <v>6113</v>
      </c>
      <c r="C5745" s="83" t="s">
        <v>503</v>
      </c>
      <c r="D5745" s="83" t="s">
        <v>504</v>
      </c>
      <c r="E5745" s="84">
        <v>173570</v>
      </c>
      <c r="F5745" s="85">
        <v>22.675999999999998</v>
      </c>
      <c r="G5745" s="84">
        <v>193.3</v>
      </c>
      <c r="H5745" s="86">
        <f t="shared" si="356"/>
        <v>7608043.127559999</v>
      </c>
      <c r="I5745" s="77">
        <f t="shared" si="357"/>
        <v>173570</v>
      </c>
      <c r="J5745" s="77">
        <f t="shared" si="358"/>
        <v>3935873.32</v>
      </c>
      <c r="K5745" s="77">
        <f t="shared" si="359"/>
        <v>0</v>
      </c>
    </row>
    <row r="5746" spans="1:11" s="77" customFormat="1">
      <c r="A5746" s="82">
        <v>2016</v>
      </c>
      <c r="B5746" s="82">
        <v>6113</v>
      </c>
      <c r="C5746" s="83" t="s">
        <v>503</v>
      </c>
      <c r="D5746" s="83" t="s">
        <v>504</v>
      </c>
      <c r="E5746" s="84">
        <v>35193</v>
      </c>
      <c r="F5746" s="85">
        <v>22.89</v>
      </c>
      <c r="G5746" s="84">
        <v>193.4</v>
      </c>
      <c r="H5746" s="86">
        <f t="shared" si="356"/>
        <v>1557968.06718</v>
      </c>
      <c r="I5746" s="77">
        <f t="shared" si="357"/>
        <v>35193</v>
      </c>
      <c r="J5746" s="77">
        <f t="shared" si="358"/>
        <v>805567.77</v>
      </c>
      <c r="K5746" s="77">
        <f t="shared" si="359"/>
        <v>0</v>
      </c>
    </row>
    <row r="5747" spans="1:11" s="77" customFormat="1">
      <c r="A5747" s="82">
        <v>2016</v>
      </c>
      <c r="B5747" s="82">
        <v>6113</v>
      </c>
      <c r="C5747" s="83" t="s">
        <v>503</v>
      </c>
      <c r="D5747" s="83" t="s">
        <v>504</v>
      </c>
      <c r="E5747" s="84">
        <v>55803</v>
      </c>
      <c r="F5747" s="85">
        <v>22.13</v>
      </c>
      <c r="G5747" s="84">
        <v>212.7</v>
      </c>
      <c r="H5747" s="86">
        <f t="shared" si="356"/>
        <v>2626675.6695299996</v>
      </c>
      <c r="I5747" s="77">
        <f t="shared" si="357"/>
        <v>55803</v>
      </c>
      <c r="J5747" s="77">
        <f t="shared" si="358"/>
        <v>1234920.3899999999</v>
      </c>
      <c r="K5747" s="77">
        <f t="shared" si="359"/>
        <v>0</v>
      </c>
    </row>
    <row r="5748" spans="1:11" s="77" customFormat="1">
      <c r="A5748" s="82">
        <v>2016</v>
      </c>
      <c r="B5748" s="82">
        <v>6136</v>
      </c>
      <c r="C5748" s="83" t="s">
        <v>513</v>
      </c>
      <c r="D5748" s="83" t="s">
        <v>504</v>
      </c>
      <c r="E5748" s="84">
        <v>58456</v>
      </c>
      <c r="F5748" s="85">
        <v>16.385999999999999</v>
      </c>
      <c r="G5748" s="84">
        <v>208.4</v>
      </c>
      <c r="H5748" s="86">
        <f t="shared" si="356"/>
        <v>1996180.2733439999</v>
      </c>
      <c r="I5748" s="77">
        <f t="shared" si="357"/>
        <v>58456</v>
      </c>
      <c r="J5748" s="77">
        <f t="shared" si="358"/>
        <v>957860.01599999995</v>
      </c>
      <c r="K5748" s="77">
        <f t="shared" si="359"/>
        <v>0</v>
      </c>
    </row>
    <row r="5749" spans="1:11" s="77" customFormat="1">
      <c r="A5749" s="82">
        <v>2016</v>
      </c>
      <c r="B5749" s="82">
        <v>6137</v>
      </c>
      <c r="C5749" s="83" t="s">
        <v>503</v>
      </c>
      <c r="D5749" s="83" t="s">
        <v>504</v>
      </c>
      <c r="E5749" s="84">
        <v>61983</v>
      </c>
      <c r="F5749" s="85">
        <v>23.332000000000001</v>
      </c>
      <c r="G5749" s="84">
        <v>233.6</v>
      </c>
      <c r="H5749" s="86">
        <f t="shared" si="356"/>
        <v>3378293.6636159997</v>
      </c>
      <c r="I5749" s="77">
        <f t="shared" si="357"/>
        <v>61983</v>
      </c>
      <c r="J5749" s="77">
        <f t="shared" si="358"/>
        <v>1446187.3560000001</v>
      </c>
      <c r="K5749" s="77">
        <f t="shared" si="359"/>
        <v>0</v>
      </c>
    </row>
    <row r="5750" spans="1:11" s="77" customFormat="1">
      <c r="A5750" s="82">
        <v>2016</v>
      </c>
      <c r="B5750" s="82">
        <v>6138</v>
      </c>
      <c r="C5750" s="83" t="s">
        <v>513</v>
      </c>
      <c r="D5750" s="83" t="s">
        <v>504</v>
      </c>
      <c r="E5750" s="84">
        <v>45886</v>
      </c>
      <c r="F5750" s="85">
        <v>17.456</v>
      </c>
      <c r="G5750" s="84">
        <v>170.3</v>
      </c>
      <c r="H5750" s="86">
        <f t="shared" si="356"/>
        <v>1364079.1852480001</v>
      </c>
      <c r="I5750" s="77">
        <f t="shared" si="357"/>
        <v>45886</v>
      </c>
      <c r="J5750" s="77">
        <f t="shared" si="358"/>
        <v>800986.01599999995</v>
      </c>
      <c r="K5750" s="77">
        <f t="shared" si="359"/>
        <v>0</v>
      </c>
    </row>
    <row r="5751" spans="1:11" s="77" customFormat="1">
      <c r="A5751" s="82">
        <v>2016</v>
      </c>
      <c r="B5751" s="82">
        <v>6138</v>
      </c>
      <c r="C5751" s="83" t="s">
        <v>513</v>
      </c>
      <c r="D5751" s="83" t="s">
        <v>504</v>
      </c>
      <c r="E5751" s="84">
        <v>61237</v>
      </c>
      <c r="F5751" s="85">
        <v>17.224</v>
      </c>
      <c r="G5751" s="84">
        <v>183.3</v>
      </c>
      <c r="H5751" s="86">
        <f t="shared" si="356"/>
        <v>1933349.5793040001</v>
      </c>
      <c r="I5751" s="77">
        <f t="shared" si="357"/>
        <v>61237</v>
      </c>
      <c r="J5751" s="77">
        <f t="shared" si="358"/>
        <v>1054746.088</v>
      </c>
      <c r="K5751" s="77">
        <f t="shared" si="359"/>
        <v>0</v>
      </c>
    </row>
    <row r="5752" spans="1:11" s="77" customFormat="1">
      <c r="A5752" s="82">
        <v>2016</v>
      </c>
      <c r="B5752" s="82">
        <v>6138</v>
      </c>
      <c r="C5752" s="83" t="s">
        <v>513</v>
      </c>
      <c r="D5752" s="83" t="s">
        <v>504</v>
      </c>
      <c r="E5752" s="84">
        <v>45617</v>
      </c>
      <c r="F5752" s="85">
        <v>17.36</v>
      </c>
      <c r="G5752" s="84">
        <v>159.1</v>
      </c>
      <c r="H5752" s="86">
        <f t="shared" si="356"/>
        <v>1259930.59192</v>
      </c>
      <c r="I5752" s="77">
        <f t="shared" si="357"/>
        <v>45617</v>
      </c>
      <c r="J5752" s="77">
        <f t="shared" si="358"/>
        <v>791911.12</v>
      </c>
      <c r="K5752" s="77">
        <f t="shared" si="359"/>
        <v>0</v>
      </c>
    </row>
    <row r="5753" spans="1:11" s="77" customFormat="1">
      <c r="A5753" s="82">
        <v>2016</v>
      </c>
      <c r="B5753" s="82">
        <v>6138</v>
      </c>
      <c r="C5753" s="83" t="s">
        <v>513</v>
      </c>
      <c r="D5753" s="83" t="s">
        <v>504</v>
      </c>
      <c r="E5753" s="84">
        <v>15207</v>
      </c>
      <c r="F5753" s="85">
        <v>17.29</v>
      </c>
      <c r="G5753" s="84">
        <v>160</v>
      </c>
      <c r="H5753" s="86">
        <f t="shared" si="356"/>
        <v>420686.44800000003</v>
      </c>
      <c r="I5753" s="77">
        <f t="shared" si="357"/>
        <v>15207</v>
      </c>
      <c r="J5753" s="77">
        <f t="shared" si="358"/>
        <v>262929.02999999997</v>
      </c>
      <c r="K5753" s="77">
        <f t="shared" si="359"/>
        <v>0</v>
      </c>
    </row>
    <row r="5754" spans="1:11" s="77" customFormat="1">
      <c r="A5754" s="82">
        <v>2016</v>
      </c>
      <c r="B5754" s="82">
        <v>6139</v>
      </c>
      <c r="C5754" s="83" t="s">
        <v>513</v>
      </c>
      <c r="D5754" s="83" t="s">
        <v>504</v>
      </c>
      <c r="E5754" s="84">
        <v>30428</v>
      </c>
      <c r="F5754" s="85">
        <v>17.225999999999999</v>
      </c>
      <c r="G5754" s="84">
        <v>200.2</v>
      </c>
      <c r="H5754" s="86">
        <f t="shared" si="356"/>
        <v>1049353.7614559997</v>
      </c>
      <c r="I5754" s="77">
        <f t="shared" si="357"/>
        <v>30428</v>
      </c>
      <c r="J5754" s="77">
        <f t="shared" si="358"/>
        <v>524152.72799999994</v>
      </c>
      <c r="K5754" s="77">
        <f t="shared" si="359"/>
        <v>0</v>
      </c>
    </row>
    <row r="5755" spans="1:11" s="77" customFormat="1">
      <c r="A5755" s="82">
        <v>2016</v>
      </c>
      <c r="B5755" s="82">
        <v>6139</v>
      </c>
      <c r="C5755" s="83" t="s">
        <v>513</v>
      </c>
      <c r="D5755" s="83" t="s">
        <v>504</v>
      </c>
      <c r="E5755" s="84">
        <v>151552</v>
      </c>
      <c r="F5755" s="85">
        <v>17.367999999999999</v>
      </c>
      <c r="G5755" s="84">
        <v>211.6</v>
      </c>
      <c r="H5755" s="86">
        <f t="shared" si="356"/>
        <v>5569640.2677759994</v>
      </c>
      <c r="I5755" s="77">
        <f t="shared" si="357"/>
        <v>151552</v>
      </c>
      <c r="J5755" s="77">
        <f t="shared" si="358"/>
        <v>2632155.1359999999</v>
      </c>
      <c r="K5755" s="77">
        <f t="shared" si="359"/>
        <v>0</v>
      </c>
    </row>
    <row r="5756" spans="1:11" s="77" customFormat="1">
      <c r="A5756" s="82">
        <v>2016</v>
      </c>
      <c r="B5756" s="82">
        <v>6139</v>
      </c>
      <c r="C5756" s="83" t="s">
        <v>513</v>
      </c>
      <c r="D5756" s="83" t="s">
        <v>504</v>
      </c>
      <c r="E5756" s="84">
        <v>136734</v>
      </c>
      <c r="F5756" s="85">
        <v>17.382000000000001</v>
      </c>
      <c r="G5756" s="84">
        <v>189.4</v>
      </c>
      <c r="H5756" s="86">
        <f t="shared" si="356"/>
        <v>4501489.4748720005</v>
      </c>
      <c r="I5756" s="77">
        <f t="shared" si="357"/>
        <v>136734</v>
      </c>
      <c r="J5756" s="77">
        <f t="shared" si="358"/>
        <v>2376710.3880000003</v>
      </c>
      <c r="K5756" s="77">
        <f t="shared" si="359"/>
        <v>0</v>
      </c>
    </row>
    <row r="5757" spans="1:11" s="77" customFormat="1">
      <c r="A5757" s="82">
        <v>2016</v>
      </c>
      <c r="B5757" s="82">
        <v>6146</v>
      </c>
      <c r="C5757" s="83" t="s">
        <v>513</v>
      </c>
      <c r="D5757" s="83" t="s">
        <v>504</v>
      </c>
      <c r="E5757" s="84">
        <v>186556</v>
      </c>
      <c r="F5757" s="85">
        <v>16.739999999999998</v>
      </c>
      <c r="G5757" s="84" t="s">
        <v>514</v>
      </c>
      <c r="H5757" s="86" t="str">
        <f t="shared" si="356"/>
        <v/>
      </c>
      <c r="I5757" s="77" t="str">
        <f t="shared" si="357"/>
        <v/>
      </c>
      <c r="J5757" s="77" t="str">
        <f t="shared" si="358"/>
        <v/>
      </c>
      <c r="K5757" s="77">
        <f t="shared" si="359"/>
        <v>0</v>
      </c>
    </row>
    <row r="5758" spans="1:11" s="77" customFormat="1">
      <c r="A5758" s="82">
        <v>2016</v>
      </c>
      <c r="B5758" s="82">
        <v>6146</v>
      </c>
      <c r="C5758" s="83" t="s">
        <v>512</v>
      </c>
      <c r="D5758" s="83" t="s">
        <v>504</v>
      </c>
      <c r="E5758" s="84">
        <v>705957</v>
      </c>
      <c r="F5758" s="85">
        <v>13.3</v>
      </c>
      <c r="G5758" s="84" t="s">
        <v>514</v>
      </c>
      <c r="H5758" s="86" t="str">
        <f t="shared" si="356"/>
        <v/>
      </c>
      <c r="I5758" s="77" t="str">
        <f t="shared" si="357"/>
        <v/>
      </c>
      <c r="J5758" s="77" t="str">
        <f t="shared" si="358"/>
        <v/>
      </c>
      <c r="K5758" s="77">
        <f t="shared" si="359"/>
        <v>1</v>
      </c>
    </row>
    <row r="5759" spans="1:11" s="77" customFormat="1">
      <c r="A5759" s="82">
        <v>2016</v>
      </c>
      <c r="B5759" s="82">
        <v>6147</v>
      </c>
      <c r="C5759" s="83" t="s">
        <v>513</v>
      </c>
      <c r="D5759" s="83" t="s">
        <v>504</v>
      </c>
      <c r="E5759" s="84">
        <v>639703</v>
      </c>
      <c r="F5759" s="85">
        <v>16.41</v>
      </c>
      <c r="G5759" s="84" t="s">
        <v>514</v>
      </c>
      <c r="H5759" s="86" t="str">
        <f t="shared" si="356"/>
        <v/>
      </c>
      <c r="I5759" s="77" t="str">
        <f t="shared" si="357"/>
        <v/>
      </c>
      <c r="J5759" s="77" t="str">
        <f t="shared" si="358"/>
        <v/>
      </c>
      <c r="K5759" s="77">
        <f t="shared" si="359"/>
        <v>0</v>
      </c>
    </row>
    <row r="5760" spans="1:11" s="77" customFormat="1">
      <c r="A5760" s="82">
        <v>2016</v>
      </c>
      <c r="B5760" s="82">
        <v>6155</v>
      </c>
      <c r="C5760" s="83" t="s">
        <v>513</v>
      </c>
      <c r="D5760" s="83" t="s">
        <v>504</v>
      </c>
      <c r="E5760" s="84">
        <v>221670</v>
      </c>
      <c r="F5760" s="85">
        <v>17.12</v>
      </c>
      <c r="G5760" s="84">
        <v>202.1</v>
      </c>
      <c r="H5760" s="86">
        <f t="shared" si="356"/>
        <v>7669675.5983999996</v>
      </c>
      <c r="I5760" s="77">
        <f t="shared" si="357"/>
        <v>221670</v>
      </c>
      <c r="J5760" s="77">
        <f t="shared" si="358"/>
        <v>3794990.4000000004</v>
      </c>
      <c r="K5760" s="77">
        <f t="shared" si="359"/>
        <v>0</v>
      </c>
    </row>
    <row r="5761" spans="1:11" s="77" customFormat="1">
      <c r="A5761" s="82">
        <v>2016</v>
      </c>
      <c r="B5761" s="82">
        <v>6165</v>
      </c>
      <c r="C5761" s="83" t="s">
        <v>503</v>
      </c>
      <c r="D5761" s="83" t="s">
        <v>504</v>
      </c>
      <c r="E5761" s="84">
        <v>27382</v>
      </c>
      <c r="F5761" s="85">
        <v>23.456</v>
      </c>
      <c r="G5761" s="84">
        <v>188.1</v>
      </c>
      <c r="H5761" s="86">
        <f t="shared" si="356"/>
        <v>1208113.993152</v>
      </c>
      <c r="I5761" s="77">
        <f t="shared" si="357"/>
        <v>27382</v>
      </c>
      <c r="J5761" s="77">
        <f t="shared" si="358"/>
        <v>642272.19200000004</v>
      </c>
      <c r="K5761" s="77">
        <f t="shared" si="359"/>
        <v>0</v>
      </c>
    </row>
    <row r="5762" spans="1:11" s="77" customFormat="1">
      <c r="A5762" s="82">
        <v>2016</v>
      </c>
      <c r="B5762" s="82">
        <v>6165</v>
      </c>
      <c r="C5762" s="83" t="s">
        <v>503</v>
      </c>
      <c r="D5762" s="83" t="s">
        <v>504</v>
      </c>
      <c r="E5762" s="84">
        <v>320729</v>
      </c>
      <c r="F5762" s="85">
        <v>22.27</v>
      </c>
      <c r="G5762" s="84">
        <v>177</v>
      </c>
      <c r="H5762" s="86">
        <f t="shared" si="356"/>
        <v>12642463.649100002</v>
      </c>
      <c r="I5762" s="77">
        <f t="shared" si="357"/>
        <v>320729</v>
      </c>
      <c r="J5762" s="77">
        <f t="shared" si="358"/>
        <v>7142634.8300000001</v>
      </c>
      <c r="K5762" s="77">
        <f t="shared" si="359"/>
        <v>0</v>
      </c>
    </row>
    <row r="5763" spans="1:11" s="77" customFormat="1">
      <c r="A5763" s="82">
        <v>2016</v>
      </c>
      <c r="B5763" s="82">
        <v>6166</v>
      </c>
      <c r="C5763" s="83" t="s">
        <v>503</v>
      </c>
      <c r="D5763" s="83" t="s">
        <v>504</v>
      </c>
      <c r="E5763" s="84">
        <v>25579</v>
      </c>
      <c r="F5763" s="85">
        <v>23.962</v>
      </c>
      <c r="G5763" s="84">
        <v>224.9</v>
      </c>
      <c r="H5763" s="86">
        <f t="shared" si="356"/>
        <v>1378466.0715020001</v>
      </c>
      <c r="I5763" s="77">
        <f t="shared" si="357"/>
        <v>25579</v>
      </c>
      <c r="J5763" s="77">
        <f t="shared" si="358"/>
        <v>612923.99800000002</v>
      </c>
      <c r="K5763" s="77">
        <f t="shared" si="359"/>
        <v>0</v>
      </c>
    </row>
    <row r="5764" spans="1:11" s="77" customFormat="1">
      <c r="A5764" s="82">
        <v>2016</v>
      </c>
      <c r="B5764" s="82">
        <v>6166</v>
      </c>
      <c r="C5764" s="83" t="s">
        <v>503</v>
      </c>
      <c r="D5764" s="83" t="s">
        <v>504</v>
      </c>
      <c r="E5764" s="84">
        <v>12632</v>
      </c>
      <c r="F5764" s="85">
        <v>24.832000000000001</v>
      </c>
      <c r="G5764" s="84">
        <v>242</v>
      </c>
      <c r="H5764" s="86">
        <f t="shared" si="356"/>
        <v>759100.33408000006</v>
      </c>
      <c r="I5764" s="77">
        <f t="shared" si="357"/>
        <v>12632</v>
      </c>
      <c r="J5764" s="77">
        <f t="shared" si="358"/>
        <v>313677.82400000002</v>
      </c>
      <c r="K5764" s="77">
        <f t="shared" si="359"/>
        <v>0</v>
      </c>
    </row>
    <row r="5765" spans="1:11" s="77" customFormat="1">
      <c r="A5765" s="82">
        <v>2016</v>
      </c>
      <c r="B5765" s="82">
        <v>6166</v>
      </c>
      <c r="C5765" s="83" t="s">
        <v>503</v>
      </c>
      <c r="D5765" s="83" t="s">
        <v>504</v>
      </c>
      <c r="E5765" s="84">
        <v>7874</v>
      </c>
      <c r="F5765" s="85">
        <v>23.82</v>
      </c>
      <c r="G5765" s="84">
        <v>244.8</v>
      </c>
      <c r="H5765" s="86">
        <f t="shared" si="356"/>
        <v>459143.64864000003</v>
      </c>
      <c r="I5765" s="77">
        <f t="shared" si="357"/>
        <v>7874</v>
      </c>
      <c r="J5765" s="77">
        <f t="shared" si="358"/>
        <v>187558.68</v>
      </c>
      <c r="K5765" s="77">
        <f t="shared" si="359"/>
        <v>0</v>
      </c>
    </row>
    <row r="5766" spans="1:11" s="77" customFormat="1">
      <c r="A5766" s="82">
        <v>2016</v>
      </c>
      <c r="B5766" s="82">
        <v>6166</v>
      </c>
      <c r="C5766" s="83" t="s">
        <v>503</v>
      </c>
      <c r="D5766" s="83" t="s">
        <v>504</v>
      </c>
      <c r="E5766" s="84">
        <v>10893</v>
      </c>
      <c r="F5766" s="85">
        <v>24.634</v>
      </c>
      <c r="G5766" s="84">
        <v>288.39999999999998</v>
      </c>
      <c r="H5766" s="86">
        <f t="shared" si="356"/>
        <v>773887.25920799992</v>
      </c>
      <c r="I5766" s="77">
        <f t="shared" si="357"/>
        <v>10893</v>
      </c>
      <c r="J5766" s="77">
        <f t="shared" si="358"/>
        <v>268338.16200000001</v>
      </c>
      <c r="K5766" s="77">
        <f t="shared" si="359"/>
        <v>0</v>
      </c>
    </row>
    <row r="5767" spans="1:11" s="77" customFormat="1">
      <c r="A5767" s="82">
        <v>2016</v>
      </c>
      <c r="B5767" s="82">
        <v>6170</v>
      </c>
      <c r="C5767" s="83" t="s">
        <v>513</v>
      </c>
      <c r="D5767" s="83" t="s">
        <v>504</v>
      </c>
      <c r="E5767" s="84">
        <v>310184</v>
      </c>
      <c r="F5767" s="85">
        <v>16.8</v>
      </c>
      <c r="G5767" s="84">
        <v>181.1</v>
      </c>
      <c r="H5767" s="86">
        <f t="shared" ref="H5767:H5830" si="360">IF(I5767="","",G5767/100*F5767*E5767)</f>
        <v>9437286.1632000003</v>
      </c>
      <c r="I5767" s="77">
        <f t="shared" ref="I5767:I5830" si="361">IF(OR(G5767=".",F5767=".",E5767="."),"",E5767)</f>
        <v>310184</v>
      </c>
      <c r="J5767" s="77">
        <f t="shared" ref="J5767:J5830" si="362">IF(I5767="","",F5767*I5767)</f>
        <v>5211091.2</v>
      </c>
      <c r="K5767" s="77">
        <f t="shared" ref="K5767:K5830" si="363">IF(C5767="LIG",1,0)</f>
        <v>0</v>
      </c>
    </row>
    <row r="5768" spans="1:11" s="77" customFormat="1">
      <c r="A5768" s="82">
        <v>2016</v>
      </c>
      <c r="B5768" s="82">
        <v>6170</v>
      </c>
      <c r="C5768" s="83" t="s">
        <v>513</v>
      </c>
      <c r="D5768" s="83" t="s">
        <v>504</v>
      </c>
      <c r="E5768" s="84">
        <v>16406</v>
      </c>
      <c r="F5768" s="85">
        <v>16.89</v>
      </c>
      <c r="G5768" s="84">
        <v>178.9</v>
      </c>
      <c r="H5768" s="86">
        <f t="shared" si="360"/>
        <v>495727.14126000006</v>
      </c>
      <c r="I5768" s="77">
        <f t="shared" si="361"/>
        <v>16406</v>
      </c>
      <c r="J5768" s="77">
        <f t="shared" si="362"/>
        <v>277097.34000000003</v>
      </c>
      <c r="K5768" s="77">
        <f t="shared" si="363"/>
        <v>0</v>
      </c>
    </row>
    <row r="5769" spans="1:11" s="77" customFormat="1">
      <c r="A5769" s="82">
        <v>2016</v>
      </c>
      <c r="B5769" s="82">
        <v>6170</v>
      </c>
      <c r="C5769" s="83" t="s">
        <v>513</v>
      </c>
      <c r="D5769" s="83" t="s">
        <v>504</v>
      </c>
      <c r="E5769" s="84">
        <v>65398</v>
      </c>
      <c r="F5769" s="85">
        <v>16.97</v>
      </c>
      <c r="G5769" s="84">
        <v>167.3</v>
      </c>
      <c r="H5769" s="86">
        <f t="shared" si="360"/>
        <v>1856702.1923799999</v>
      </c>
      <c r="I5769" s="77">
        <f t="shared" si="361"/>
        <v>65398</v>
      </c>
      <c r="J5769" s="77">
        <f t="shared" si="362"/>
        <v>1109804.0599999998</v>
      </c>
      <c r="K5769" s="77">
        <f t="shared" si="363"/>
        <v>0</v>
      </c>
    </row>
    <row r="5770" spans="1:11" s="77" customFormat="1">
      <c r="A5770" s="82">
        <v>2016</v>
      </c>
      <c r="B5770" s="82">
        <v>6177</v>
      </c>
      <c r="C5770" s="83" t="s">
        <v>513</v>
      </c>
      <c r="D5770" s="83" t="s">
        <v>504</v>
      </c>
      <c r="E5770" s="84">
        <v>137199</v>
      </c>
      <c r="F5770" s="85">
        <v>17.8</v>
      </c>
      <c r="G5770" s="84">
        <v>236.1</v>
      </c>
      <c r="H5770" s="86">
        <f t="shared" si="360"/>
        <v>5765897.7341999998</v>
      </c>
      <c r="I5770" s="77">
        <f t="shared" si="361"/>
        <v>137199</v>
      </c>
      <c r="J5770" s="77">
        <f t="shared" si="362"/>
        <v>2442142.2000000002</v>
      </c>
      <c r="K5770" s="77">
        <f t="shared" si="363"/>
        <v>0</v>
      </c>
    </row>
    <row r="5771" spans="1:11" s="77" customFormat="1">
      <c r="A5771" s="82">
        <v>2016</v>
      </c>
      <c r="B5771" s="82">
        <v>6177</v>
      </c>
      <c r="C5771" s="83" t="s">
        <v>513</v>
      </c>
      <c r="D5771" s="83" t="s">
        <v>504</v>
      </c>
      <c r="E5771" s="84">
        <v>29277</v>
      </c>
      <c r="F5771" s="85">
        <v>19</v>
      </c>
      <c r="G5771" s="84">
        <v>223.9</v>
      </c>
      <c r="H5771" s="86">
        <f t="shared" si="360"/>
        <v>1245472.8569999998</v>
      </c>
      <c r="I5771" s="77">
        <f t="shared" si="361"/>
        <v>29277</v>
      </c>
      <c r="J5771" s="77">
        <f t="shared" si="362"/>
        <v>556263</v>
      </c>
      <c r="K5771" s="77">
        <f t="shared" si="363"/>
        <v>0</v>
      </c>
    </row>
    <row r="5772" spans="1:11" s="77" customFormat="1">
      <c r="A5772" s="82">
        <v>2016</v>
      </c>
      <c r="B5772" s="82">
        <v>6178</v>
      </c>
      <c r="C5772" s="83" t="s">
        <v>513</v>
      </c>
      <c r="D5772" s="83" t="s">
        <v>504</v>
      </c>
      <c r="E5772" s="84">
        <v>65790</v>
      </c>
      <c r="F5772" s="85">
        <v>17.57</v>
      </c>
      <c r="G5772" s="84" t="s">
        <v>514</v>
      </c>
      <c r="H5772" s="86" t="str">
        <f t="shared" si="360"/>
        <v/>
      </c>
      <c r="I5772" s="77" t="str">
        <f t="shared" si="361"/>
        <v/>
      </c>
      <c r="J5772" s="77" t="str">
        <f t="shared" si="362"/>
        <v/>
      </c>
      <c r="K5772" s="77">
        <f t="shared" si="363"/>
        <v>0</v>
      </c>
    </row>
    <row r="5773" spans="1:11" s="77" customFormat="1">
      <c r="A5773" s="82">
        <v>2016</v>
      </c>
      <c r="B5773" s="82">
        <v>6178</v>
      </c>
      <c r="C5773" s="83" t="s">
        <v>513</v>
      </c>
      <c r="D5773" s="83" t="s">
        <v>504</v>
      </c>
      <c r="E5773" s="84">
        <v>32898</v>
      </c>
      <c r="F5773" s="85">
        <v>17.91</v>
      </c>
      <c r="G5773" s="84" t="s">
        <v>514</v>
      </c>
      <c r="H5773" s="86" t="str">
        <f t="shared" si="360"/>
        <v/>
      </c>
      <c r="I5773" s="77" t="str">
        <f t="shared" si="361"/>
        <v/>
      </c>
      <c r="J5773" s="77" t="str">
        <f t="shared" si="362"/>
        <v/>
      </c>
      <c r="K5773" s="77">
        <f t="shared" si="363"/>
        <v>0</v>
      </c>
    </row>
    <row r="5774" spans="1:11" s="77" customFormat="1">
      <c r="A5774" s="82">
        <v>2016</v>
      </c>
      <c r="B5774" s="82">
        <v>6178</v>
      </c>
      <c r="C5774" s="83" t="s">
        <v>513</v>
      </c>
      <c r="D5774" s="83" t="s">
        <v>504</v>
      </c>
      <c r="E5774" s="84">
        <v>65011</v>
      </c>
      <c r="F5774" s="85">
        <v>18.04</v>
      </c>
      <c r="G5774" s="84" t="s">
        <v>514</v>
      </c>
      <c r="H5774" s="86" t="str">
        <f t="shared" si="360"/>
        <v/>
      </c>
      <c r="I5774" s="77" t="str">
        <f t="shared" si="361"/>
        <v/>
      </c>
      <c r="J5774" s="77" t="str">
        <f t="shared" si="362"/>
        <v/>
      </c>
      <c r="K5774" s="77">
        <f t="shared" si="363"/>
        <v>0</v>
      </c>
    </row>
    <row r="5775" spans="1:11" s="77" customFormat="1">
      <c r="A5775" s="82">
        <v>2016</v>
      </c>
      <c r="B5775" s="82">
        <v>6179</v>
      </c>
      <c r="C5775" s="83" t="s">
        <v>513</v>
      </c>
      <c r="D5775" s="83" t="s">
        <v>504</v>
      </c>
      <c r="E5775" s="84">
        <v>60446</v>
      </c>
      <c r="F5775" s="85">
        <v>16.809999999999999</v>
      </c>
      <c r="G5775" s="84">
        <v>179.7</v>
      </c>
      <c r="H5775" s="86">
        <f t="shared" si="360"/>
        <v>1825926.7762199999</v>
      </c>
      <c r="I5775" s="77">
        <f t="shared" si="361"/>
        <v>60446</v>
      </c>
      <c r="J5775" s="77">
        <f t="shared" si="362"/>
        <v>1016097.2599999999</v>
      </c>
      <c r="K5775" s="77">
        <f t="shared" si="363"/>
        <v>0</v>
      </c>
    </row>
    <row r="5776" spans="1:11" s="77" customFormat="1">
      <c r="A5776" s="82">
        <v>2016</v>
      </c>
      <c r="B5776" s="82">
        <v>6179</v>
      </c>
      <c r="C5776" s="83" t="s">
        <v>513</v>
      </c>
      <c r="D5776" s="83" t="s">
        <v>504</v>
      </c>
      <c r="E5776" s="84">
        <v>30199</v>
      </c>
      <c r="F5776" s="85">
        <v>16.838999999999999</v>
      </c>
      <c r="G5776" s="84">
        <v>179.4</v>
      </c>
      <c r="H5776" s="86">
        <f t="shared" si="360"/>
        <v>912286.60403399996</v>
      </c>
      <c r="I5776" s="77">
        <f t="shared" si="361"/>
        <v>30199</v>
      </c>
      <c r="J5776" s="77">
        <f t="shared" si="362"/>
        <v>508520.96099999995</v>
      </c>
      <c r="K5776" s="77">
        <f t="shared" si="363"/>
        <v>0</v>
      </c>
    </row>
    <row r="5777" spans="1:11" s="77" customFormat="1">
      <c r="A5777" s="82">
        <v>2016</v>
      </c>
      <c r="B5777" s="82">
        <v>6179</v>
      </c>
      <c r="C5777" s="83" t="s">
        <v>513</v>
      </c>
      <c r="D5777" s="83" t="s">
        <v>504</v>
      </c>
      <c r="E5777" s="84">
        <v>60415</v>
      </c>
      <c r="F5777" s="85">
        <v>16.651</v>
      </c>
      <c r="G5777" s="84">
        <v>170.3</v>
      </c>
      <c r="H5777" s="86">
        <f t="shared" si="360"/>
        <v>1713167.1909950001</v>
      </c>
      <c r="I5777" s="77">
        <f t="shared" si="361"/>
        <v>60415</v>
      </c>
      <c r="J5777" s="77">
        <f t="shared" si="362"/>
        <v>1005970.165</v>
      </c>
      <c r="K5777" s="77">
        <f t="shared" si="363"/>
        <v>0</v>
      </c>
    </row>
    <row r="5778" spans="1:11" s="77" customFormat="1">
      <c r="A5778" s="82">
        <v>2016</v>
      </c>
      <c r="B5778" s="82">
        <v>6179</v>
      </c>
      <c r="C5778" s="83" t="s">
        <v>513</v>
      </c>
      <c r="D5778" s="83" t="s">
        <v>504</v>
      </c>
      <c r="E5778" s="84">
        <v>13784</v>
      </c>
      <c r="F5778" s="85">
        <v>16.82</v>
      </c>
      <c r="G5778" s="84">
        <v>163.80000000000001</v>
      </c>
      <c r="H5778" s="86">
        <f t="shared" si="360"/>
        <v>379765.18944000005</v>
      </c>
      <c r="I5778" s="77">
        <f t="shared" si="361"/>
        <v>13784</v>
      </c>
      <c r="J5778" s="77">
        <f t="shared" si="362"/>
        <v>231846.88</v>
      </c>
      <c r="K5778" s="77">
        <f t="shared" si="363"/>
        <v>0</v>
      </c>
    </row>
    <row r="5779" spans="1:11" s="77" customFormat="1">
      <c r="A5779" s="82">
        <v>2016</v>
      </c>
      <c r="B5779" s="82">
        <v>6179</v>
      </c>
      <c r="C5779" s="83" t="s">
        <v>513</v>
      </c>
      <c r="D5779" s="83" t="s">
        <v>504</v>
      </c>
      <c r="E5779" s="84">
        <v>14735</v>
      </c>
      <c r="F5779" s="85">
        <v>16.582000000000001</v>
      </c>
      <c r="G5779" s="84">
        <v>164.9</v>
      </c>
      <c r="H5779" s="86">
        <f t="shared" si="360"/>
        <v>402909.68473000004</v>
      </c>
      <c r="I5779" s="77">
        <f t="shared" si="361"/>
        <v>14735</v>
      </c>
      <c r="J5779" s="77">
        <f t="shared" si="362"/>
        <v>244335.77000000002</v>
      </c>
      <c r="K5779" s="77">
        <f t="shared" si="363"/>
        <v>0</v>
      </c>
    </row>
    <row r="5780" spans="1:11" s="77" customFormat="1">
      <c r="A5780" s="82">
        <v>2016</v>
      </c>
      <c r="B5780" s="82">
        <v>6179</v>
      </c>
      <c r="C5780" s="83" t="s">
        <v>513</v>
      </c>
      <c r="D5780" s="83" t="s">
        <v>504</v>
      </c>
      <c r="E5780" s="84">
        <v>60232</v>
      </c>
      <c r="F5780" s="85">
        <v>16.748000000000001</v>
      </c>
      <c r="G5780" s="84">
        <v>147.9</v>
      </c>
      <c r="H5780" s="86">
        <f t="shared" si="360"/>
        <v>1491964.2277440003</v>
      </c>
      <c r="I5780" s="77">
        <f t="shared" si="361"/>
        <v>60232</v>
      </c>
      <c r="J5780" s="77">
        <f t="shared" si="362"/>
        <v>1008765.5360000001</v>
      </c>
      <c r="K5780" s="77">
        <f t="shared" si="363"/>
        <v>0</v>
      </c>
    </row>
    <row r="5781" spans="1:11" s="77" customFormat="1">
      <c r="A5781" s="82">
        <v>2016</v>
      </c>
      <c r="B5781" s="82">
        <v>6179</v>
      </c>
      <c r="C5781" s="83" t="s">
        <v>513</v>
      </c>
      <c r="D5781" s="83" t="s">
        <v>504</v>
      </c>
      <c r="E5781" s="84">
        <v>60288</v>
      </c>
      <c r="F5781" s="85">
        <v>17.666</v>
      </c>
      <c r="G5781" s="84">
        <v>158.1</v>
      </c>
      <c r="H5781" s="86">
        <f t="shared" si="360"/>
        <v>1683840.584448</v>
      </c>
      <c r="I5781" s="77">
        <f t="shared" si="361"/>
        <v>60288</v>
      </c>
      <c r="J5781" s="77">
        <f t="shared" si="362"/>
        <v>1065047.808</v>
      </c>
      <c r="K5781" s="77">
        <f t="shared" si="363"/>
        <v>0</v>
      </c>
    </row>
    <row r="5782" spans="1:11" s="77" customFormat="1">
      <c r="A5782" s="82">
        <v>2016</v>
      </c>
      <c r="B5782" s="82">
        <v>6179</v>
      </c>
      <c r="C5782" s="83" t="s">
        <v>513</v>
      </c>
      <c r="D5782" s="83" t="s">
        <v>504</v>
      </c>
      <c r="E5782" s="84">
        <v>72961</v>
      </c>
      <c r="F5782" s="85">
        <v>16.690999999999999</v>
      </c>
      <c r="G5782" s="84">
        <v>164.7</v>
      </c>
      <c r="H5782" s="86">
        <f t="shared" si="360"/>
        <v>2005703.5079969997</v>
      </c>
      <c r="I5782" s="77">
        <f t="shared" si="361"/>
        <v>72961</v>
      </c>
      <c r="J5782" s="77">
        <f t="shared" si="362"/>
        <v>1217792.051</v>
      </c>
      <c r="K5782" s="77">
        <f t="shared" si="363"/>
        <v>0</v>
      </c>
    </row>
    <row r="5783" spans="1:11" s="77" customFormat="1">
      <c r="A5783" s="82">
        <v>2016</v>
      </c>
      <c r="B5783" s="82">
        <v>6179</v>
      </c>
      <c r="C5783" s="83" t="s">
        <v>513</v>
      </c>
      <c r="D5783" s="83" t="s">
        <v>504</v>
      </c>
      <c r="E5783" s="84">
        <v>60383</v>
      </c>
      <c r="F5783" s="85">
        <v>16.853000000000002</v>
      </c>
      <c r="G5783" s="84">
        <v>162.69999999999999</v>
      </c>
      <c r="H5783" s="86">
        <f t="shared" si="360"/>
        <v>1655691.655273</v>
      </c>
      <c r="I5783" s="77">
        <f t="shared" si="361"/>
        <v>60383</v>
      </c>
      <c r="J5783" s="77">
        <f t="shared" si="362"/>
        <v>1017634.6990000001</v>
      </c>
      <c r="K5783" s="77">
        <f t="shared" si="363"/>
        <v>0</v>
      </c>
    </row>
    <row r="5784" spans="1:11" s="77" customFormat="1">
      <c r="A5784" s="82">
        <v>2016</v>
      </c>
      <c r="B5784" s="82">
        <v>6180</v>
      </c>
      <c r="C5784" s="83" t="s">
        <v>512</v>
      </c>
      <c r="D5784" s="83" t="s">
        <v>504</v>
      </c>
      <c r="E5784" s="84">
        <v>854006</v>
      </c>
      <c r="F5784" s="85">
        <v>13.91</v>
      </c>
      <c r="G5784" s="84" t="s">
        <v>514</v>
      </c>
      <c r="H5784" s="86" t="str">
        <f t="shared" si="360"/>
        <v/>
      </c>
      <c r="I5784" s="77" t="str">
        <f t="shared" si="361"/>
        <v/>
      </c>
      <c r="J5784" s="77" t="str">
        <f t="shared" si="362"/>
        <v/>
      </c>
      <c r="K5784" s="77">
        <f t="shared" si="363"/>
        <v>1</v>
      </c>
    </row>
    <row r="5785" spans="1:11" s="77" customFormat="1">
      <c r="A5785" s="82">
        <v>2016</v>
      </c>
      <c r="B5785" s="82">
        <v>6181</v>
      </c>
      <c r="C5785" s="83" t="s">
        <v>513</v>
      </c>
      <c r="D5785" s="83" t="s">
        <v>504</v>
      </c>
      <c r="E5785" s="84">
        <v>131073</v>
      </c>
      <c r="F5785" s="85">
        <v>17.484000000000002</v>
      </c>
      <c r="G5785" s="84">
        <v>237.6</v>
      </c>
      <c r="H5785" s="86">
        <f t="shared" si="360"/>
        <v>5445032.4688320002</v>
      </c>
      <c r="I5785" s="77">
        <f t="shared" si="361"/>
        <v>131073</v>
      </c>
      <c r="J5785" s="77">
        <f t="shared" si="362"/>
        <v>2291680.3320000004</v>
      </c>
      <c r="K5785" s="77">
        <f t="shared" si="363"/>
        <v>0</v>
      </c>
    </row>
    <row r="5786" spans="1:11" s="77" customFormat="1">
      <c r="A5786" s="82">
        <v>2016</v>
      </c>
      <c r="B5786" s="82">
        <v>6181</v>
      </c>
      <c r="C5786" s="83" t="s">
        <v>513</v>
      </c>
      <c r="D5786" s="83" t="s">
        <v>504</v>
      </c>
      <c r="E5786" s="84">
        <v>82551</v>
      </c>
      <c r="F5786" s="85">
        <v>18.064</v>
      </c>
      <c r="G5786" s="84">
        <v>234.6</v>
      </c>
      <c r="H5786" s="86">
        <f t="shared" si="360"/>
        <v>3498358.1653439999</v>
      </c>
      <c r="I5786" s="77">
        <f t="shared" si="361"/>
        <v>82551</v>
      </c>
      <c r="J5786" s="77">
        <f t="shared" si="362"/>
        <v>1491201.264</v>
      </c>
      <c r="K5786" s="77">
        <f t="shared" si="363"/>
        <v>0</v>
      </c>
    </row>
    <row r="5787" spans="1:11" s="77" customFormat="1">
      <c r="A5787" s="82">
        <v>2016</v>
      </c>
      <c r="B5787" s="82">
        <v>6181</v>
      </c>
      <c r="C5787" s="83" t="s">
        <v>513</v>
      </c>
      <c r="D5787" s="83" t="s">
        <v>504</v>
      </c>
      <c r="E5787" s="84">
        <v>49183</v>
      </c>
      <c r="F5787" s="85">
        <v>16.690000000000001</v>
      </c>
      <c r="G5787" s="84">
        <v>226.3</v>
      </c>
      <c r="H5787" s="86">
        <f t="shared" si="360"/>
        <v>1857615.84301</v>
      </c>
      <c r="I5787" s="77">
        <f t="shared" si="361"/>
        <v>49183</v>
      </c>
      <c r="J5787" s="77">
        <f t="shared" si="362"/>
        <v>820864.27</v>
      </c>
      <c r="K5787" s="77">
        <f t="shared" si="363"/>
        <v>0</v>
      </c>
    </row>
    <row r="5788" spans="1:11" s="77" customFormat="1">
      <c r="A5788" s="82">
        <v>2016</v>
      </c>
      <c r="B5788" s="82">
        <v>6181</v>
      </c>
      <c r="C5788" s="83" t="s">
        <v>513</v>
      </c>
      <c r="D5788" s="83" t="s">
        <v>504</v>
      </c>
      <c r="E5788" s="84">
        <v>391667</v>
      </c>
      <c r="F5788" s="85">
        <v>16.812000000000001</v>
      </c>
      <c r="G5788" s="84">
        <v>225.4</v>
      </c>
      <c r="H5788" s="86">
        <f t="shared" si="360"/>
        <v>14841926.431416001</v>
      </c>
      <c r="I5788" s="77">
        <f t="shared" si="361"/>
        <v>391667</v>
      </c>
      <c r="J5788" s="77">
        <f t="shared" si="362"/>
        <v>6584705.6040000003</v>
      </c>
      <c r="K5788" s="77">
        <f t="shared" si="363"/>
        <v>0</v>
      </c>
    </row>
    <row r="5789" spans="1:11" s="77" customFormat="1">
      <c r="A5789" s="82">
        <v>2016</v>
      </c>
      <c r="B5789" s="82">
        <v>6181</v>
      </c>
      <c r="C5789" s="83" t="s">
        <v>513</v>
      </c>
      <c r="D5789" s="83" t="s">
        <v>504</v>
      </c>
      <c r="E5789" s="84">
        <v>16448</v>
      </c>
      <c r="F5789" s="85">
        <v>16.814</v>
      </c>
      <c r="G5789" s="84">
        <v>225.4</v>
      </c>
      <c r="H5789" s="86">
        <f t="shared" si="360"/>
        <v>623358.73868800001</v>
      </c>
      <c r="I5789" s="77">
        <f t="shared" si="361"/>
        <v>16448</v>
      </c>
      <c r="J5789" s="77">
        <f t="shared" si="362"/>
        <v>276556.67200000002</v>
      </c>
      <c r="K5789" s="77">
        <f t="shared" si="363"/>
        <v>0</v>
      </c>
    </row>
    <row r="5790" spans="1:11" s="77" customFormat="1">
      <c r="A5790" s="82">
        <v>2016</v>
      </c>
      <c r="B5790" s="82">
        <v>6183</v>
      </c>
      <c r="C5790" s="83" t="s">
        <v>512</v>
      </c>
      <c r="D5790" s="83" t="s">
        <v>504</v>
      </c>
      <c r="E5790" s="84">
        <v>242258</v>
      </c>
      <c r="F5790" s="85">
        <v>10.4</v>
      </c>
      <c r="G5790" s="84">
        <v>313</v>
      </c>
      <c r="H5790" s="86">
        <f t="shared" si="360"/>
        <v>7885982.4160000002</v>
      </c>
      <c r="I5790" s="77">
        <f t="shared" si="361"/>
        <v>242258</v>
      </c>
      <c r="J5790" s="77">
        <f t="shared" si="362"/>
        <v>2519483.2000000002</v>
      </c>
      <c r="K5790" s="77">
        <f t="shared" si="363"/>
        <v>1</v>
      </c>
    </row>
    <row r="5791" spans="1:11" s="77" customFormat="1">
      <c r="A5791" s="82">
        <v>2016</v>
      </c>
      <c r="B5791" s="82">
        <v>6190</v>
      </c>
      <c r="C5791" s="83" t="s">
        <v>513</v>
      </c>
      <c r="D5791" s="83" t="s">
        <v>504</v>
      </c>
      <c r="E5791" s="84">
        <v>65468</v>
      </c>
      <c r="F5791" s="85">
        <v>17.600000000000001</v>
      </c>
      <c r="G5791" s="84">
        <v>245.1</v>
      </c>
      <c r="H5791" s="86">
        <f t="shared" si="360"/>
        <v>2824132.3968000002</v>
      </c>
      <c r="I5791" s="77">
        <f t="shared" si="361"/>
        <v>65468</v>
      </c>
      <c r="J5791" s="77">
        <f t="shared" si="362"/>
        <v>1152236.8</v>
      </c>
      <c r="K5791" s="77">
        <f t="shared" si="363"/>
        <v>0</v>
      </c>
    </row>
    <row r="5792" spans="1:11" s="77" customFormat="1">
      <c r="A5792" s="82">
        <v>2016</v>
      </c>
      <c r="B5792" s="82">
        <v>6193</v>
      </c>
      <c r="C5792" s="83" t="s">
        <v>513</v>
      </c>
      <c r="D5792" s="83" t="s">
        <v>504</v>
      </c>
      <c r="E5792" s="84">
        <v>263752</v>
      </c>
      <c r="F5792" s="85">
        <v>17.893999999999998</v>
      </c>
      <c r="G5792" s="84">
        <v>168.1</v>
      </c>
      <c r="H5792" s="86">
        <f t="shared" si="360"/>
        <v>7933611.102128</v>
      </c>
      <c r="I5792" s="77">
        <f t="shared" si="361"/>
        <v>263752</v>
      </c>
      <c r="J5792" s="77">
        <f t="shared" si="362"/>
        <v>4719578.2879999997</v>
      </c>
      <c r="K5792" s="77">
        <f t="shared" si="363"/>
        <v>0</v>
      </c>
    </row>
    <row r="5793" spans="1:11" s="77" customFormat="1">
      <c r="A5793" s="82">
        <v>2016</v>
      </c>
      <c r="B5793" s="82">
        <v>6194</v>
      </c>
      <c r="C5793" s="83" t="s">
        <v>513</v>
      </c>
      <c r="D5793" s="83" t="s">
        <v>504</v>
      </c>
      <c r="E5793" s="84">
        <v>307694</v>
      </c>
      <c r="F5793" s="85">
        <v>17.901</v>
      </c>
      <c r="G5793" s="84">
        <v>184.9</v>
      </c>
      <c r="H5793" s="86">
        <f t="shared" si="360"/>
        <v>10184348.013605999</v>
      </c>
      <c r="I5793" s="77">
        <f t="shared" si="361"/>
        <v>307694</v>
      </c>
      <c r="J5793" s="77">
        <f t="shared" si="362"/>
        <v>5508030.2939999998</v>
      </c>
      <c r="K5793" s="77">
        <f t="shared" si="363"/>
        <v>0</v>
      </c>
    </row>
    <row r="5794" spans="1:11" s="77" customFormat="1">
      <c r="A5794" s="82">
        <v>2016</v>
      </c>
      <c r="B5794" s="82">
        <v>6195</v>
      </c>
      <c r="C5794" s="83" t="s">
        <v>513</v>
      </c>
      <c r="D5794" s="83" t="s">
        <v>504</v>
      </c>
      <c r="E5794" s="84">
        <v>62906</v>
      </c>
      <c r="F5794" s="85">
        <v>17.658000000000001</v>
      </c>
      <c r="G5794" s="84">
        <v>232.7</v>
      </c>
      <c r="H5794" s="86">
        <f t="shared" si="360"/>
        <v>2584817.9823960001</v>
      </c>
      <c r="I5794" s="77">
        <f t="shared" si="361"/>
        <v>62906</v>
      </c>
      <c r="J5794" s="77">
        <f t="shared" si="362"/>
        <v>1110794.148</v>
      </c>
      <c r="K5794" s="77">
        <f t="shared" si="363"/>
        <v>0</v>
      </c>
    </row>
    <row r="5795" spans="1:11" s="77" customFormat="1">
      <c r="A5795" s="82">
        <v>2016</v>
      </c>
      <c r="B5795" s="82">
        <v>6195</v>
      </c>
      <c r="C5795" s="83" t="s">
        <v>513</v>
      </c>
      <c r="D5795" s="83" t="s">
        <v>504</v>
      </c>
      <c r="E5795" s="84">
        <v>30931</v>
      </c>
      <c r="F5795" s="85">
        <v>17.544</v>
      </c>
      <c r="G5795" s="84">
        <v>214.9</v>
      </c>
      <c r="H5795" s="86">
        <f t="shared" si="360"/>
        <v>1166162.2941359999</v>
      </c>
      <c r="I5795" s="77">
        <f t="shared" si="361"/>
        <v>30931</v>
      </c>
      <c r="J5795" s="77">
        <f t="shared" si="362"/>
        <v>542653.46400000004</v>
      </c>
      <c r="K5795" s="77">
        <f t="shared" si="363"/>
        <v>0</v>
      </c>
    </row>
    <row r="5796" spans="1:11" s="77" customFormat="1">
      <c r="A5796" s="82">
        <v>2016</v>
      </c>
      <c r="B5796" s="82">
        <v>6204</v>
      </c>
      <c r="C5796" s="83" t="s">
        <v>513</v>
      </c>
      <c r="D5796" s="83" t="s">
        <v>504</v>
      </c>
      <c r="E5796" s="84">
        <v>45660</v>
      </c>
      <c r="F5796" s="85">
        <v>18.18</v>
      </c>
      <c r="G5796" s="84">
        <v>102.6</v>
      </c>
      <c r="H5796" s="86">
        <f t="shared" si="360"/>
        <v>851681.36880000005</v>
      </c>
      <c r="I5796" s="77">
        <f t="shared" si="361"/>
        <v>45660</v>
      </c>
      <c r="J5796" s="77">
        <f t="shared" si="362"/>
        <v>830098.79999999993</v>
      </c>
      <c r="K5796" s="77">
        <f t="shared" si="363"/>
        <v>0</v>
      </c>
    </row>
    <row r="5797" spans="1:11" s="77" customFormat="1">
      <c r="A5797" s="82">
        <v>2016</v>
      </c>
      <c r="B5797" s="82">
        <v>6204</v>
      </c>
      <c r="C5797" s="83" t="s">
        <v>513</v>
      </c>
      <c r="D5797" s="83" t="s">
        <v>504</v>
      </c>
      <c r="E5797" s="84">
        <v>76014</v>
      </c>
      <c r="F5797" s="85">
        <v>17.702000000000002</v>
      </c>
      <c r="G5797" s="84">
        <v>105</v>
      </c>
      <c r="H5797" s="86">
        <f t="shared" si="360"/>
        <v>1412879.8194000002</v>
      </c>
      <c r="I5797" s="77">
        <f t="shared" si="361"/>
        <v>76014</v>
      </c>
      <c r="J5797" s="77">
        <f t="shared" si="362"/>
        <v>1345599.8280000002</v>
      </c>
      <c r="K5797" s="77">
        <f t="shared" si="363"/>
        <v>0</v>
      </c>
    </row>
    <row r="5798" spans="1:11" s="77" customFormat="1">
      <c r="A5798" s="82">
        <v>2016</v>
      </c>
      <c r="B5798" s="82">
        <v>6204</v>
      </c>
      <c r="C5798" s="83" t="s">
        <v>513</v>
      </c>
      <c r="D5798" s="83" t="s">
        <v>504</v>
      </c>
      <c r="E5798" s="84">
        <v>244744</v>
      </c>
      <c r="F5798" s="85">
        <v>17.661999999999999</v>
      </c>
      <c r="G5798" s="84">
        <v>111.3</v>
      </c>
      <c r="H5798" s="86">
        <f t="shared" si="360"/>
        <v>4811130.071663999</v>
      </c>
      <c r="I5798" s="77">
        <f t="shared" si="361"/>
        <v>244744</v>
      </c>
      <c r="J5798" s="77">
        <f t="shared" si="362"/>
        <v>4322668.5279999999</v>
      </c>
      <c r="K5798" s="77">
        <f t="shared" si="363"/>
        <v>0</v>
      </c>
    </row>
    <row r="5799" spans="1:11" s="77" customFormat="1">
      <c r="A5799" s="82">
        <v>2016</v>
      </c>
      <c r="B5799" s="82">
        <v>6204</v>
      </c>
      <c r="C5799" s="83" t="s">
        <v>513</v>
      </c>
      <c r="D5799" s="83" t="s">
        <v>504</v>
      </c>
      <c r="E5799" s="84">
        <v>136872</v>
      </c>
      <c r="F5799" s="85">
        <v>17.068000000000001</v>
      </c>
      <c r="G5799" s="84">
        <v>111.5</v>
      </c>
      <c r="H5799" s="86">
        <f t="shared" si="360"/>
        <v>2604786.3950400003</v>
      </c>
      <c r="I5799" s="77">
        <f t="shared" si="361"/>
        <v>136872</v>
      </c>
      <c r="J5799" s="77">
        <f t="shared" si="362"/>
        <v>2336131.2960000001</v>
      </c>
      <c r="K5799" s="77">
        <f t="shared" si="363"/>
        <v>0</v>
      </c>
    </row>
    <row r="5800" spans="1:11" s="77" customFormat="1">
      <c r="A5800" s="82">
        <v>2016</v>
      </c>
      <c r="B5800" s="82">
        <v>6204</v>
      </c>
      <c r="C5800" s="83" t="s">
        <v>513</v>
      </c>
      <c r="D5800" s="83" t="s">
        <v>504</v>
      </c>
      <c r="E5800" s="84">
        <v>136981</v>
      </c>
      <c r="F5800" s="85">
        <v>16.161999999999999</v>
      </c>
      <c r="G5800" s="84">
        <v>104.1</v>
      </c>
      <c r="H5800" s="86">
        <f t="shared" si="360"/>
        <v>2304656.2858019997</v>
      </c>
      <c r="I5800" s="77">
        <f t="shared" si="361"/>
        <v>136981</v>
      </c>
      <c r="J5800" s="77">
        <f t="shared" si="362"/>
        <v>2213886.9219999998</v>
      </c>
      <c r="K5800" s="77">
        <f t="shared" si="363"/>
        <v>0</v>
      </c>
    </row>
    <row r="5801" spans="1:11" s="77" customFormat="1">
      <c r="A5801" s="82">
        <v>2016</v>
      </c>
      <c r="B5801" s="82">
        <v>6213</v>
      </c>
      <c r="C5801" s="83" t="s">
        <v>503</v>
      </c>
      <c r="D5801" s="83" t="s">
        <v>504</v>
      </c>
      <c r="E5801" s="84">
        <v>67538</v>
      </c>
      <c r="F5801" s="85">
        <v>23.38</v>
      </c>
      <c r="G5801" s="84">
        <v>203.8</v>
      </c>
      <c r="H5801" s="86">
        <f t="shared" si="360"/>
        <v>3218080.3407200002</v>
      </c>
      <c r="I5801" s="77">
        <f t="shared" si="361"/>
        <v>67538</v>
      </c>
      <c r="J5801" s="77">
        <f t="shared" si="362"/>
        <v>1579038.44</v>
      </c>
      <c r="K5801" s="77">
        <f t="shared" si="363"/>
        <v>0</v>
      </c>
    </row>
    <row r="5802" spans="1:11" s="77" customFormat="1">
      <c r="A5802" s="82">
        <v>2016</v>
      </c>
      <c r="B5802" s="82">
        <v>6213</v>
      </c>
      <c r="C5802" s="83" t="s">
        <v>503</v>
      </c>
      <c r="D5802" s="83" t="s">
        <v>504</v>
      </c>
      <c r="E5802" s="84">
        <v>100308</v>
      </c>
      <c r="F5802" s="85">
        <v>22.26</v>
      </c>
      <c r="G5802" s="84">
        <v>193.6</v>
      </c>
      <c r="H5802" s="86">
        <f t="shared" si="360"/>
        <v>4322809.3708800003</v>
      </c>
      <c r="I5802" s="77">
        <f t="shared" si="361"/>
        <v>100308</v>
      </c>
      <c r="J5802" s="77">
        <f t="shared" si="362"/>
        <v>2232856.08</v>
      </c>
      <c r="K5802" s="77">
        <f t="shared" si="363"/>
        <v>0</v>
      </c>
    </row>
    <row r="5803" spans="1:11" s="77" customFormat="1">
      <c r="A5803" s="82">
        <v>2016</v>
      </c>
      <c r="B5803" s="82">
        <v>6248</v>
      </c>
      <c r="C5803" s="83" t="s">
        <v>513</v>
      </c>
      <c r="D5803" s="83" t="s">
        <v>504</v>
      </c>
      <c r="E5803" s="84">
        <v>42332</v>
      </c>
      <c r="F5803" s="85">
        <v>16.75</v>
      </c>
      <c r="G5803" s="84">
        <v>129.19999999999999</v>
      </c>
      <c r="H5803" s="86">
        <f t="shared" si="360"/>
        <v>916106.81199999992</v>
      </c>
      <c r="I5803" s="77">
        <f t="shared" si="361"/>
        <v>42332</v>
      </c>
      <c r="J5803" s="77">
        <f t="shared" si="362"/>
        <v>709061</v>
      </c>
      <c r="K5803" s="77">
        <f t="shared" si="363"/>
        <v>0</v>
      </c>
    </row>
    <row r="5804" spans="1:11" s="77" customFormat="1">
      <c r="A5804" s="82">
        <v>2016</v>
      </c>
      <c r="B5804" s="82">
        <v>6248</v>
      </c>
      <c r="C5804" s="83" t="s">
        <v>513</v>
      </c>
      <c r="D5804" s="83" t="s">
        <v>504</v>
      </c>
      <c r="E5804" s="84">
        <v>28200</v>
      </c>
      <c r="F5804" s="85">
        <v>16.940000000000001</v>
      </c>
      <c r="G5804" s="84">
        <v>130.6</v>
      </c>
      <c r="H5804" s="86">
        <f t="shared" si="360"/>
        <v>623886.64800000004</v>
      </c>
      <c r="I5804" s="77">
        <f t="shared" si="361"/>
        <v>28200</v>
      </c>
      <c r="J5804" s="77">
        <f t="shared" si="362"/>
        <v>477708.00000000006</v>
      </c>
      <c r="K5804" s="77">
        <f t="shared" si="363"/>
        <v>0</v>
      </c>
    </row>
    <row r="5805" spans="1:11" s="77" customFormat="1">
      <c r="A5805" s="82">
        <v>2016</v>
      </c>
      <c r="B5805" s="82">
        <v>6248</v>
      </c>
      <c r="C5805" s="83" t="s">
        <v>513</v>
      </c>
      <c r="D5805" s="83" t="s">
        <v>504</v>
      </c>
      <c r="E5805" s="84">
        <v>28233</v>
      </c>
      <c r="F5805" s="85">
        <v>16.68</v>
      </c>
      <c r="G5805" s="84">
        <v>125.8</v>
      </c>
      <c r="H5805" s="86">
        <f t="shared" si="360"/>
        <v>592425.4615199999</v>
      </c>
      <c r="I5805" s="77">
        <f t="shared" si="361"/>
        <v>28233</v>
      </c>
      <c r="J5805" s="77">
        <f t="shared" si="362"/>
        <v>470926.44</v>
      </c>
      <c r="K5805" s="77">
        <f t="shared" si="363"/>
        <v>0</v>
      </c>
    </row>
    <row r="5806" spans="1:11" s="77" customFormat="1">
      <c r="A5806" s="82">
        <v>2016</v>
      </c>
      <c r="B5806" s="82">
        <v>6248</v>
      </c>
      <c r="C5806" s="83" t="s">
        <v>513</v>
      </c>
      <c r="D5806" s="83" t="s">
        <v>504</v>
      </c>
      <c r="E5806" s="84">
        <v>28178</v>
      </c>
      <c r="F5806" s="85">
        <v>16.75</v>
      </c>
      <c r="G5806" s="84">
        <v>129.30000000000001</v>
      </c>
      <c r="H5806" s="86">
        <f t="shared" si="360"/>
        <v>610272.07950000011</v>
      </c>
      <c r="I5806" s="77">
        <f t="shared" si="361"/>
        <v>28178</v>
      </c>
      <c r="J5806" s="77">
        <f t="shared" si="362"/>
        <v>471981.5</v>
      </c>
      <c r="K5806" s="77">
        <f t="shared" si="363"/>
        <v>0</v>
      </c>
    </row>
    <row r="5807" spans="1:11" s="77" customFormat="1">
      <c r="A5807" s="82">
        <v>2016</v>
      </c>
      <c r="B5807" s="82">
        <v>6248</v>
      </c>
      <c r="C5807" s="83" t="s">
        <v>513</v>
      </c>
      <c r="D5807" s="83" t="s">
        <v>504</v>
      </c>
      <c r="E5807" s="84">
        <v>42275</v>
      </c>
      <c r="F5807" s="85">
        <v>16.98</v>
      </c>
      <c r="G5807" s="84">
        <v>115.9</v>
      </c>
      <c r="H5807" s="86">
        <f t="shared" si="360"/>
        <v>831964.39049999998</v>
      </c>
      <c r="I5807" s="77">
        <f t="shared" si="361"/>
        <v>42275</v>
      </c>
      <c r="J5807" s="77">
        <f t="shared" si="362"/>
        <v>717829.5</v>
      </c>
      <c r="K5807" s="77">
        <f t="shared" si="363"/>
        <v>0</v>
      </c>
    </row>
    <row r="5808" spans="1:11" s="77" customFormat="1">
      <c r="A5808" s="82">
        <v>2016</v>
      </c>
      <c r="B5808" s="82">
        <v>6249</v>
      </c>
      <c r="C5808" s="83" t="s">
        <v>503</v>
      </c>
      <c r="D5808" s="83" t="s">
        <v>504</v>
      </c>
      <c r="E5808" s="84">
        <v>12993</v>
      </c>
      <c r="F5808" s="85">
        <v>25.07</v>
      </c>
      <c r="G5808" s="84">
        <v>313.60000000000002</v>
      </c>
      <c r="H5808" s="86">
        <f t="shared" si="360"/>
        <v>1021503.4233600001</v>
      </c>
      <c r="I5808" s="77">
        <f t="shared" si="361"/>
        <v>12993</v>
      </c>
      <c r="J5808" s="77">
        <f t="shared" si="362"/>
        <v>325734.51</v>
      </c>
      <c r="K5808" s="77">
        <f t="shared" si="363"/>
        <v>0</v>
      </c>
    </row>
    <row r="5809" spans="1:11" s="77" customFormat="1">
      <c r="A5809" s="82">
        <v>2016</v>
      </c>
      <c r="B5809" s="82">
        <v>6249</v>
      </c>
      <c r="C5809" s="83" t="s">
        <v>503</v>
      </c>
      <c r="D5809" s="83" t="s">
        <v>504</v>
      </c>
      <c r="E5809" s="84">
        <v>12904</v>
      </c>
      <c r="F5809" s="85">
        <v>23.46</v>
      </c>
      <c r="G5809" s="84">
        <v>359.1</v>
      </c>
      <c r="H5809" s="86">
        <f t="shared" si="360"/>
        <v>1087095.67344</v>
      </c>
      <c r="I5809" s="77">
        <f t="shared" si="361"/>
        <v>12904</v>
      </c>
      <c r="J5809" s="77">
        <f t="shared" si="362"/>
        <v>302727.84000000003</v>
      </c>
      <c r="K5809" s="77">
        <f t="shared" si="363"/>
        <v>0</v>
      </c>
    </row>
    <row r="5810" spans="1:11" s="77" customFormat="1">
      <c r="A5810" s="82">
        <v>2016</v>
      </c>
      <c r="B5810" s="82">
        <v>6250</v>
      </c>
      <c r="C5810" s="83" t="s">
        <v>503</v>
      </c>
      <c r="D5810" s="83" t="s">
        <v>504</v>
      </c>
      <c r="E5810" s="84">
        <v>11709</v>
      </c>
      <c r="F5810" s="85">
        <v>25.87</v>
      </c>
      <c r="G5810" s="84">
        <v>334.5</v>
      </c>
      <c r="H5810" s="86">
        <f t="shared" si="360"/>
        <v>1013240.07135</v>
      </c>
      <c r="I5810" s="77">
        <f t="shared" si="361"/>
        <v>11709</v>
      </c>
      <c r="J5810" s="77">
        <f t="shared" si="362"/>
        <v>302911.83</v>
      </c>
      <c r="K5810" s="77">
        <f t="shared" si="363"/>
        <v>0</v>
      </c>
    </row>
    <row r="5811" spans="1:11" s="77" customFormat="1">
      <c r="A5811" s="82">
        <v>2016</v>
      </c>
      <c r="B5811" s="82">
        <v>6254</v>
      </c>
      <c r="C5811" s="83" t="s">
        <v>513</v>
      </c>
      <c r="D5811" s="83" t="s">
        <v>504</v>
      </c>
      <c r="E5811" s="84">
        <v>45737</v>
      </c>
      <c r="F5811" s="85">
        <v>17.565999999999999</v>
      </c>
      <c r="G5811" s="84">
        <v>184</v>
      </c>
      <c r="H5811" s="86">
        <f t="shared" si="360"/>
        <v>1478285.7012800002</v>
      </c>
      <c r="I5811" s="77">
        <f t="shared" si="361"/>
        <v>45737</v>
      </c>
      <c r="J5811" s="77">
        <f t="shared" si="362"/>
        <v>803416.14199999999</v>
      </c>
      <c r="K5811" s="77">
        <f t="shared" si="363"/>
        <v>0</v>
      </c>
    </row>
    <row r="5812" spans="1:11" s="77" customFormat="1">
      <c r="A5812" s="82">
        <v>2016</v>
      </c>
      <c r="B5812" s="82">
        <v>6254</v>
      </c>
      <c r="C5812" s="83" t="s">
        <v>513</v>
      </c>
      <c r="D5812" s="83" t="s">
        <v>504</v>
      </c>
      <c r="E5812" s="84">
        <v>30309</v>
      </c>
      <c r="F5812" s="85">
        <v>16.782</v>
      </c>
      <c r="G5812" s="84">
        <v>166.3</v>
      </c>
      <c r="H5812" s="86">
        <f t="shared" si="360"/>
        <v>845877.69599400007</v>
      </c>
      <c r="I5812" s="77">
        <f t="shared" si="361"/>
        <v>30309</v>
      </c>
      <c r="J5812" s="77">
        <f t="shared" si="362"/>
        <v>508645.63799999998</v>
      </c>
      <c r="K5812" s="77">
        <f t="shared" si="363"/>
        <v>0</v>
      </c>
    </row>
    <row r="5813" spans="1:11" s="77" customFormat="1">
      <c r="A5813" s="82">
        <v>2016</v>
      </c>
      <c r="B5813" s="82">
        <v>6254</v>
      </c>
      <c r="C5813" s="83" t="s">
        <v>513</v>
      </c>
      <c r="D5813" s="83" t="s">
        <v>504</v>
      </c>
      <c r="E5813" s="84">
        <v>92241</v>
      </c>
      <c r="F5813" s="85">
        <v>17.943999999999999</v>
      </c>
      <c r="G5813" s="84">
        <v>184.3</v>
      </c>
      <c r="H5813" s="86">
        <f t="shared" si="360"/>
        <v>3050482.9248720002</v>
      </c>
      <c r="I5813" s="77">
        <f t="shared" si="361"/>
        <v>92241</v>
      </c>
      <c r="J5813" s="77">
        <f t="shared" si="362"/>
        <v>1655172.504</v>
      </c>
      <c r="K5813" s="77">
        <f t="shared" si="363"/>
        <v>0</v>
      </c>
    </row>
    <row r="5814" spans="1:11" s="77" customFormat="1">
      <c r="A5814" s="82">
        <v>2016</v>
      </c>
      <c r="B5814" s="82">
        <v>6257</v>
      </c>
      <c r="C5814" s="83" t="s">
        <v>513</v>
      </c>
      <c r="D5814" s="83" t="s">
        <v>504</v>
      </c>
      <c r="E5814" s="84">
        <v>15943</v>
      </c>
      <c r="F5814" s="85">
        <v>16.923999999999999</v>
      </c>
      <c r="G5814" s="84">
        <v>223.3</v>
      </c>
      <c r="H5814" s="86">
        <f t="shared" si="360"/>
        <v>602506.568356</v>
      </c>
      <c r="I5814" s="77">
        <f t="shared" si="361"/>
        <v>15943</v>
      </c>
      <c r="J5814" s="77">
        <f t="shared" si="362"/>
        <v>269819.33199999999</v>
      </c>
      <c r="K5814" s="77">
        <f t="shared" si="363"/>
        <v>0</v>
      </c>
    </row>
    <row r="5815" spans="1:11" s="77" customFormat="1">
      <c r="A5815" s="82">
        <v>2016</v>
      </c>
      <c r="B5815" s="82">
        <v>6257</v>
      </c>
      <c r="C5815" s="83" t="s">
        <v>513</v>
      </c>
      <c r="D5815" s="83" t="s">
        <v>504</v>
      </c>
      <c r="E5815" s="84">
        <v>15953</v>
      </c>
      <c r="F5815" s="85">
        <v>17.724</v>
      </c>
      <c r="G5815" s="84">
        <v>218.3</v>
      </c>
      <c r="H5815" s="86">
        <f t="shared" si="360"/>
        <v>617245.37187600008</v>
      </c>
      <c r="I5815" s="77">
        <f t="shared" si="361"/>
        <v>15953</v>
      </c>
      <c r="J5815" s="77">
        <f t="shared" si="362"/>
        <v>282750.97200000001</v>
      </c>
      <c r="K5815" s="77">
        <f t="shared" si="363"/>
        <v>0</v>
      </c>
    </row>
    <row r="5816" spans="1:11" s="77" customFormat="1">
      <c r="A5816" s="82">
        <v>2016</v>
      </c>
      <c r="B5816" s="82">
        <v>6257</v>
      </c>
      <c r="C5816" s="83" t="s">
        <v>513</v>
      </c>
      <c r="D5816" s="83" t="s">
        <v>504</v>
      </c>
      <c r="E5816" s="84">
        <v>95304</v>
      </c>
      <c r="F5816" s="85">
        <v>16.745999999999999</v>
      </c>
      <c r="G5816" s="84">
        <v>214.5</v>
      </c>
      <c r="H5816" s="86">
        <f t="shared" si="360"/>
        <v>3423335.8816800001</v>
      </c>
      <c r="I5816" s="77">
        <f t="shared" si="361"/>
        <v>95304</v>
      </c>
      <c r="J5816" s="77">
        <f t="shared" si="362"/>
        <v>1595960.784</v>
      </c>
      <c r="K5816" s="77">
        <f t="shared" si="363"/>
        <v>0</v>
      </c>
    </row>
    <row r="5817" spans="1:11" s="77" customFormat="1">
      <c r="A5817" s="82">
        <v>2016</v>
      </c>
      <c r="B5817" s="82">
        <v>6257</v>
      </c>
      <c r="C5817" s="83" t="s">
        <v>513</v>
      </c>
      <c r="D5817" s="83" t="s">
        <v>504</v>
      </c>
      <c r="E5817" s="84">
        <v>31961</v>
      </c>
      <c r="F5817" s="85">
        <v>17.898</v>
      </c>
      <c r="G5817" s="84">
        <v>215.4</v>
      </c>
      <c r="H5817" s="86">
        <f t="shared" si="360"/>
        <v>1232169.804612</v>
      </c>
      <c r="I5817" s="77">
        <f t="shared" si="361"/>
        <v>31961</v>
      </c>
      <c r="J5817" s="77">
        <f t="shared" si="362"/>
        <v>572037.978</v>
      </c>
      <c r="K5817" s="77">
        <f t="shared" si="363"/>
        <v>0</v>
      </c>
    </row>
    <row r="5818" spans="1:11" s="77" customFormat="1">
      <c r="A5818" s="82">
        <v>2016</v>
      </c>
      <c r="B5818" s="82">
        <v>6257</v>
      </c>
      <c r="C5818" s="83" t="s">
        <v>513</v>
      </c>
      <c r="D5818" s="83" t="s">
        <v>504</v>
      </c>
      <c r="E5818" s="84">
        <v>47780</v>
      </c>
      <c r="F5818" s="85">
        <v>17.96</v>
      </c>
      <c r="G5818" s="84">
        <v>246.2</v>
      </c>
      <c r="H5818" s="86">
        <f t="shared" si="360"/>
        <v>2112713.1055999999</v>
      </c>
      <c r="I5818" s="77">
        <f t="shared" si="361"/>
        <v>47780</v>
      </c>
      <c r="J5818" s="77">
        <f t="shared" si="362"/>
        <v>858128.8</v>
      </c>
      <c r="K5818" s="77">
        <f t="shared" si="363"/>
        <v>0</v>
      </c>
    </row>
    <row r="5819" spans="1:11" s="77" customFormat="1">
      <c r="A5819" s="82">
        <v>2016</v>
      </c>
      <c r="B5819" s="82">
        <v>6257</v>
      </c>
      <c r="C5819" s="83" t="s">
        <v>513</v>
      </c>
      <c r="D5819" s="83" t="s">
        <v>504</v>
      </c>
      <c r="E5819" s="84">
        <v>63616</v>
      </c>
      <c r="F5819" s="85">
        <v>16.989999999999998</v>
      </c>
      <c r="G5819" s="84">
        <v>222.9</v>
      </c>
      <c r="H5819" s="86">
        <f t="shared" si="360"/>
        <v>2409183.0873599998</v>
      </c>
      <c r="I5819" s="77">
        <f t="shared" si="361"/>
        <v>63616</v>
      </c>
      <c r="J5819" s="77">
        <f t="shared" si="362"/>
        <v>1080835.8399999999</v>
      </c>
      <c r="K5819" s="77">
        <f t="shared" si="363"/>
        <v>0</v>
      </c>
    </row>
    <row r="5820" spans="1:11" s="77" customFormat="1">
      <c r="A5820" s="82">
        <v>2016</v>
      </c>
      <c r="B5820" s="82">
        <v>6257</v>
      </c>
      <c r="C5820" s="83" t="s">
        <v>513</v>
      </c>
      <c r="D5820" s="83" t="s">
        <v>504</v>
      </c>
      <c r="E5820" s="84">
        <v>174809</v>
      </c>
      <c r="F5820" s="85">
        <v>16.905999999999999</v>
      </c>
      <c r="G5820" s="84">
        <v>240.1</v>
      </c>
      <c r="H5820" s="86">
        <f t="shared" si="360"/>
        <v>7095725.6105539994</v>
      </c>
      <c r="I5820" s="77">
        <f t="shared" si="361"/>
        <v>174809</v>
      </c>
      <c r="J5820" s="77">
        <f t="shared" si="362"/>
        <v>2955320.9539999999</v>
      </c>
      <c r="K5820" s="77">
        <f t="shared" si="363"/>
        <v>0</v>
      </c>
    </row>
    <row r="5821" spans="1:11" s="77" customFormat="1">
      <c r="A5821" s="82">
        <v>2016</v>
      </c>
      <c r="B5821" s="82">
        <v>6257</v>
      </c>
      <c r="C5821" s="83" t="s">
        <v>513</v>
      </c>
      <c r="D5821" s="83" t="s">
        <v>504</v>
      </c>
      <c r="E5821" s="84">
        <v>254100</v>
      </c>
      <c r="F5821" s="85">
        <v>16.792000000000002</v>
      </c>
      <c r="G5821" s="84">
        <v>232.7</v>
      </c>
      <c r="H5821" s="86">
        <f t="shared" si="360"/>
        <v>9928953.4343999997</v>
      </c>
      <c r="I5821" s="77">
        <f t="shared" si="361"/>
        <v>254100</v>
      </c>
      <c r="J5821" s="77">
        <f t="shared" si="362"/>
        <v>4266847.2</v>
      </c>
      <c r="K5821" s="77">
        <f t="shared" si="363"/>
        <v>0</v>
      </c>
    </row>
    <row r="5822" spans="1:11" s="77" customFormat="1">
      <c r="A5822" s="82">
        <v>2016</v>
      </c>
      <c r="B5822" s="82">
        <v>6257</v>
      </c>
      <c r="C5822" s="83" t="s">
        <v>513</v>
      </c>
      <c r="D5822" s="83" t="s">
        <v>504</v>
      </c>
      <c r="E5822" s="84">
        <v>47818</v>
      </c>
      <c r="F5822" s="85">
        <v>16.995999999999999</v>
      </c>
      <c r="G5822" s="84">
        <v>205.8</v>
      </c>
      <c r="H5822" s="86">
        <f t="shared" si="360"/>
        <v>1672566.9102240002</v>
      </c>
      <c r="I5822" s="77">
        <f t="shared" si="361"/>
        <v>47818</v>
      </c>
      <c r="J5822" s="77">
        <f t="shared" si="362"/>
        <v>812714.72799999989</v>
      </c>
      <c r="K5822" s="77">
        <f t="shared" si="363"/>
        <v>0</v>
      </c>
    </row>
    <row r="5823" spans="1:11" s="77" customFormat="1">
      <c r="A5823" s="82">
        <v>2016</v>
      </c>
      <c r="B5823" s="82">
        <v>6264</v>
      </c>
      <c r="C5823" s="83" t="s">
        <v>503</v>
      </c>
      <c r="D5823" s="83" t="s">
        <v>504</v>
      </c>
      <c r="E5823" s="84">
        <v>31648</v>
      </c>
      <c r="F5823" s="85">
        <v>26.012</v>
      </c>
      <c r="G5823" s="84">
        <v>160</v>
      </c>
      <c r="H5823" s="86">
        <f t="shared" si="360"/>
        <v>1317164.4416000003</v>
      </c>
      <c r="I5823" s="77">
        <f t="shared" si="361"/>
        <v>31648</v>
      </c>
      <c r="J5823" s="77">
        <f t="shared" si="362"/>
        <v>823227.77600000007</v>
      </c>
      <c r="K5823" s="77">
        <f t="shared" si="363"/>
        <v>0</v>
      </c>
    </row>
    <row r="5824" spans="1:11" s="77" customFormat="1">
      <c r="A5824" s="82">
        <v>2016</v>
      </c>
      <c r="B5824" s="82">
        <v>6264</v>
      </c>
      <c r="C5824" s="83" t="s">
        <v>503</v>
      </c>
      <c r="D5824" s="83" t="s">
        <v>504</v>
      </c>
      <c r="E5824" s="84">
        <v>60333</v>
      </c>
      <c r="F5824" s="85">
        <v>26.2</v>
      </c>
      <c r="G5824" s="84">
        <v>223.3</v>
      </c>
      <c r="H5824" s="86">
        <f t="shared" si="360"/>
        <v>3529758.0318</v>
      </c>
      <c r="I5824" s="77">
        <f t="shared" si="361"/>
        <v>60333</v>
      </c>
      <c r="J5824" s="77">
        <f t="shared" si="362"/>
        <v>1580724.5999999999</v>
      </c>
      <c r="K5824" s="77">
        <f t="shared" si="363"/>
        <v>0</v>
      </c>
    </row>
    <row r="5825" spans="1:11" s="77" customFormat="1">
      <c r="A5825" s="82">
        <v>2016</v>
      </c>
      <c r="B5825" s="82">
        <v>6264</v>
      </c>
      <c r="C5825" s="83" t="s">
        <v>503</v>
      </c>
      <c r="D5825" s="83" t="s">
        <v>504</v>
      </c>
      <c r="E5825" s="84">
        <v>113694</v>
      </c>
      <c r="F5825" s="85">
        <v>25.006</v>
      </c>
      <c r="G5825" s="84">
        <v>184.6</v>
      </c>
      <c r="H5825" s="86">
        <f t="shared" si="360"/>
        <v>5248237.374743999</v>
      </c>
      <c r="I5825" s="77">
        <f t="shared" si="361"/>
        <v>113694</v>
      </c>
      <c r="J5825" s="77">
        <f t="shared" si="362"/>
        <v>2843032.1639999999</v>
      </c>
      <c r="K5825" s="77">
        <f t="shared" si="363"/>
        <v>0</v>
      </c>
    </row>
    <row r="5826" spans="1:11" s="77" customFormat="1">
      <c r="A5826" s="82">
        <v>2016</v>
      </c>
      <c r="B5826" s="82">
        <v>6264</v>
      </c>
      <c r="C5826" s="83" t="s">
        <v>503</v>
      </c>
      <c r="D5826" s="83" t="s">
        <v>504</v>
      </c>
      <c r="E5826" s="84">
        <v>10323</v>
      </c>
      <c r="F5826" s="85">
        <v>24.92</v>
      </c>
      <c r="G5826" s="84">
        <v>230.5</v>
      </c>
      <c r="H5826" s="86">
        <f t="shared" si="360"/>
        <v>592959.31380000012</v>
      </c>
      <c r="I5826" s="77">
        <f t="shared" si="361"/>
        <v>10323</v>
      </c>
      <c r="J5826" s="77">
        <f t="shared" si="362"/>
        <v>257249.16</v>
      </c>
      <c r="K5826" s="77">
        <f t="shared" si="363"/>
        <v>0</v>
      </c>
    </row>
    <row r="5827" spans="1:11" s="77" customFormat="1">
      <c r="A5827" s="82">
        <v>2016</v>
      </c>
      <c r="B5827" s="82">
        <v>6264</v>
      </c>
      <c r="C5827" s="83" t="s">
        <v>503</v>
      </c>
      <c r="D5827" s="83" t="s">
        <v>504</v>
      </c>
      <c r="E5827" s="84">
        <v>3190</v>
      </c>
      <c r="F5827" s="85">
        <v>26.108000000000001</v>
      </c>
      <c r="G5827" s="84">
        <v>213.9</v>
      </c>
      <c r="H5827" s="86">
        <f t="shared" si="360"/>
        <v>178145.58828000003</v>
      </c>
      <c r="I5827" s="77">
        <f t="shared" si="361"/>
        <v>3190</v>
      </c>
      <c r="J5827" s="77">
        <f t="shared" si="362"/>
        <v>83284.52</v>
      </c>
      <c r="K5827" s="77">
        <f t="shared" si="363"/>
        <v>0</v>
      </c>
    </row>
    <row r="5828" spans="1:11" s="77" customFormat="1">
      <c r="A5828" s="82">
        <v>2016</v>
      </c>
      <c r="B5828" s="82">
        <v>6288</v>
      </c>
      <c r="C5828" s="83" t="s">
        <v>512</v>
      </c>
      <c r="D5828" s="83" t="s">
        <v>504</v>
      </c>
      <c r="E5828" s="84">
        <v>10339</v>
      </c>
      <c r="F5828" s="85">
        <v>15</v>
      </c>
      <c r="G5828" s="84">
        <v>376.3</v>
      </c>
      <c r="H5828" s="86">
        <f t="shared" si="360"/>
        <v>583584.85499999998</v>
      </c>
      <c r="I5828" s="77">
        <f t="shared" si="361"/>
        <v>10339</v>
      </c>
      <c r="J5828" s="77">
        <f t="shared" si="362"/>
        <v>155085</v>
      </c>
      <c r="K5828" s="77">
        <f t="shared" si="363"/>
        <v>1</v>
      </c>
    </row>
    <row r="5829" spans="1:11" s="77" customFormat="1">
      <c r="A5829" s="82">
        <v>2016</v>
      </c>
      <c r="B5829" s="82">
        <v>6288</v>
      </c>
      <c r="C5829" s="83" t="s">
        <v>515</v>
      </c>
      <c r="D5829" s="83" t="s">
        <v>504</v>
      </c>
      <c r="E5829" s="84">
        <v>5037</v>
      </c>
      <c r="F5829" s="85">
        <v>15</v>
      </c>
      <c r="G5829" s="84">
        <v>185.4</v>
      </c>
      <c r="H5829" s="86">
        <f t="shared" si="360"/>
        <v>140078.97</v>
      </c>
      <c r="I5829" s="77">
        <f t="shared" si="361"/>
        <v>5037</v>
      </c>
      <c r="J5829" s="77">
        <f t="shared" si="362"/>
        <v>75555</v>
      </c>
      <c r="K5829" s="77">
        <f t="shared" si="363"/>
        <v>0</v>
      </c>
    </row>
    <row r="5830" spans="1:11" s="77" customFormat="1">
      <c r="A5830" s="82">
        <v>2016</v>
      </c>
      <c r="B5830" s="82">
        <v>6469</v>
      </c>
      <c r="C5830" s="83" t="s">
        <v>512</v>
      </c>
      <c r="D5830" s="83" t="s">
        <v>504</v>
      </c>
      <c r="E5830" s="84">
        <v>464832</v>
      </c>
      <c r="F5830" s="85">
        <v>13.385999999999999</v>
      </c>
      <c r="G5830" s="84">
        <v>118.5</v>
      </c>
      <c r="H5830" s="86">
        <f t="shared" si="360"/>
        <v>7373355.7651200006</v>
      </c>
      <c r="I5830" s="77">
        <f t="shared" si="361"/>
        <v>464832</v>
      </c>
      <c r="J5830" s="77">
        <f t="shared" si="362"/>
        <v>6222241.1519999998</v>
      </c>
      <c r="K5830" s="77">
        <f t="shared" si="363"/>
        <v>1</v>
      </c>
    </row>
    <row r="5831" spans="1:11" s="77" customFormat="1">
      <c r="A5831" s="82">
        <v>2016</v>
      </c>
      <c r="B5831" s="82">
        <v>6481</v>
      </c>
      <c r="C5831" s="83" t="s">
        <v>503</v>
      </c>
      <c r="D5831" s="83" t="s">
        <v>504</v>
      </c>
      <c r="E5831" s="84">
        <v>48346</v>
      </c>
      <c r="F5831" s="85">
        <v>22.271000000000001</v>
      </c>
      <c r="G5831" s="84">
        <v>215.7</v>
      </c>
      <c r="H5831" s="86">
        <f t="shared" ref="H5831:H5894" si="364">IF(I5831="","",G5831/100*F5831*E5831)</f>
        <v>2322471.593262</v>
      </c>
      <c r="I5831" s="77">
        <f t="shared" ref="I5831:I5894" si="365">IF(OR(G5831=".",F5831=".",E5831="."),"",E5831)</f>
        <v>48346</v>
      </c>
      <c r="J5831" s="77">
        <f t="shared" ref="J5831:J5894" si="366">IF(I5831="","",F5831*I5831)</f>
        <v>1076713.7660000001</v>
      </c>
      <c r="K5831" s="77">
        <f t="shared" ref="K5831:K5894" si="367">IF(C5831="LIG",1,0)</f>
        <v>0</v>
      </c>
    </row>
    <row r="5832" spans="1:11" s="77" customFormat="1">
      <c r="A5832" s="82">
        <v>2016</v>
      </c>
      <c r="B5832" s="82">
        <v>6481</v>
      </c>
      <c r="C5832" s="83" t="s">
        <v>503</v>
      </c>
      <c r="D5832" s="83" t="s">
        <v>504</v>
      </c>
      <c r="E5832" s="84">
        <v>89489</v>
      </c>
      <c r="F5832" s="85">
        <v>23.065999999999999</v>
      </c>
      <c r="G5832" s="84">
        <v>222.4</v>
      </c>
      <c r="H5832" s="86">
        <f t="shared" si="364"/>
        <v>4590676.8813760001</v>
      </c>
      <c r="I5832" s="77">
        <f t="shared" si="365"/>
        <v>89489</v>
      </c>
      <c r="J5832" s="77">
        <f t="shared" si="366"/>
        <v>2064153.274</v>
      </c>
      <c r="K5832" s="77">
        <f t="shared" si="367"/>
        <v>0</v>
      </c>
    </row>
    <row r="5833" spans="1:11" s="77" customFormat="1">
      <c r="A5833" s="82">
        <v>2016</v>
      </c>
      <c r="B5833" s="82">
        <v>6481</v>
      </c>
      <c r="C5833" s="83" t="s">
        <v>503</v>
      </c>
      <c r="D5833" s="83" t="s">
        <v>504</v>
      </c>
      <c r="E5833" s="84">
        <v>48719</v>
      </c>
      <c r="F5833" s="85">
        <v>22.61</v>
      </c>
      <c r="G5833" s="84">
        <v>206.9</v>
      </c>
      <c r="H5833" s="86">
        <f t="shared" si="364"/>
        <v>2279079.2047099997</v>
      </c>
      <c r="I5833" s="77">
        <f t="shared" si="365"/>
        <v>48719</v>
      </c>
      <c r="J5833" s="77">
        <f t="shared" si="366"/>
        <v>1101536.5900000001</v>
      </c>
      <c r="K5833" s="77">
        <f t="shared" si="367"/>
        <v>0</v>
      </c>
    </row>
    <row r="5834" spans="1:11" s="77" customFormat="1">
      <c r="A5834" s="82">
        <v>2016</v>
      </c>
      <c r="B5834" s="82">
        <v>6481</v>
      </c>
      <c r="C5834" s="83" t="s">
        <v>503</v>
      </c>
      <c r="D5834" s="83" t="s">
        <v>504</v>
      </c>
      <c r="E5834" s="84">
        <v>46063</v>
      </c>
      <c r="F5834" s="85">
        <v>22.323</v>
      </c>
      <c r="G5834" s="84">
        <v>216.9</v>
      </c>
      <c r="H5834" s="86">
        <f t="shared" si="364"/>
        <v>2230305.3729810002</v>
      </c>
      <c r="I5834" s="77">
        <f t="shared" si="365"/>
        <v>46063</v>
      </c>
      <c r="J5834" s="77">
        <f t="shared" si="366"/>
        <v>1028264.349</v>
      </c>
      <c r="K5834" s="77">
        <f t="shared" si="367"/>
        <v>0</v>
      </c>
    </row>
    <row r="5835" spans="1:11" s="77" customFormat="1">
      <c r="A5835" s="82">
        <v>2016</v>
      </c>
      <c r="B5835" s="82">
        <v>6481</v>
      </c>
      <c r="C5835" s="83" t="s">
        <v>503</v>
      </c>
      <c r="D5835" s="83" t="s">
        <v>504</v>
      </c>
      <c r="E5835" s="84">
        <v>158052</v>
      </c>
      <c r="F5835" s="85">
        <v>20.774000000000001</v>
      </c>
      <c r="G5835" s="84">
        <v>177.7</v>
      </c>
      <c r="H5835" s="86">
        <f t="shared" si="364"/>
        <v>5834552.4846960008</v>
      </c>
      <c r="I5835" s="77">
        <f t="shared" si="365"/>
        <v>158052</v>
      </c>
      <c r="J5835" s="77">
        <f t="shared" si="366"/>
        <v>3283372.2480000001</v>
      </c>
      <c r="K5835" s="77">
        <f t="shared" si="367"/>
        <v>0</v>
      </c>
    </row>
    <row r="5836" spans="1:11" s="77" customFormat="1">
      <c r="A5836" s="82">
        <v>2016</v>
      </c>
      <c r="B5836" s="82">
        <v>6481</v>
      </c>
      <c r="C5836" s="83" t="s">
        <v>513</v>
      </c>
      <c r="D5836" s="83" t="s">
        <v>504</v>
      </c>
      <c r="E5836" s="84">
        <v>84740</v>
      </c>
      <c r="F5836" s="85">
        <v>19.286999999999999</v>
      </c>
      <c r="G5836" s="84">
        <v>213.1</v>
      </c>
      <c r="H5836" s="86">
        <f t="shared" si="364"/>
        <v>3482864.5897799996</v>
      </c>
      <c r="I5836" s="77">
        <f t="shared" si="365"/>
        <v>84740</v>
      </c>
      <c r="J5836" s="77">
        <f t="shared" si="366"/>
        <v>1634380.38</v>
      </c>
      <c r="K5836" s="77">
        <f t="shared" si="367"/>
        <v>0</v>
      </c>
    </row>
    <row r="5837" spans="1:11" s="77" customFormat="1">
      <c r="A5837" s="82">
        <v>2016</v>
      </c>
      <c r="B5837" s="82">
        <v>6639</v>
      </c>
      <c r="C5837" s="83" t="s">
        <v>503</v>
      </c>
      <c r="D5837" s="83" t="s">
        <v>504</v>
      </c>
      <c r="E5837" s="84">
        <v>31577</v>
      </c>
      <c r="F5837" s="85">
        <v>23.08</v>
      </c>
      <c r="G5837" s="84">
        <v>257.10000000000002</v>
      </c>
      <c r="H5837" s="86">
        <f t="shared" si="364"/>
        <v>1873737.4983599999</v>
      </c>
      <c r="I5837" s="77">
        <f t="shared" si="365"/>
        <v>31577</v>
      </c>
      <c r="J5837" s="77">
        <f t="shared" si="366"/>
        <v>728797.15999999992</v>
      </c>
      <c r="K5837" s="77">
        <f t="shared" si="367"/>
        <v>0</v>
      </c>
    </row>
    <row r="5838" spans="1:11" s="77" customFormat="1">
      <c r="A5838" s="82">
        <v>2016</v>
      </c>
      <c r="B5838" s="82">
        <v>6639</v>
      </c>
      <c r="C5838" s="83" t="s">
        <v>503</v>
      </c>
      <c r="D5838" s="83" t="s">
        <v>504</v>
      </c>
      <c r="E5838" s="84">
        <v>28489</v>
      </c>
      <c r="F5838" s="85">
        <v>22.19</v>
      </c>
      <c r="G5838" s="84">
        <v>194.9</v>
      </c>
      <c r="H5838" s="86">
        <f t="shared" si="364"/>
        <v>1232101.1035900002</v>
      </c>
      <c r="I5838" s="77">
        <f t="shared" si="365"/>
        <v>28489</v>
      </c>
      <c r="J5838" s="77">
        <f t="shared" si="366"/>
        <v>632170.91</v>
      </c>
      <c r="K5838" s="77">
        <f t="shared" si="367"/>
        <v>0</v>
      </c>
    </row>
    <row r="5839" spans="1:11" s="77" customFormat="1">
      <c r="A5839" s="82">
        <v>2016</v>
      </c>
      <c r="B5839" s="82">
        <v>6639</v>
      </c>
      <c r="C5839" s="83" t="s">
        <v>503</v>
      </c>
      <c r="D5839" s="83" t="s">
        <v>504</v>
      </c>
      <c r="E5839" s="84">
        <v>22371</v>
      </c>
      <c r="F5839" s="85">
        <v>21.86</v>
      </c>
      <c r="G5839" s="84">
        <v>178.8</v>
      </c>
      <c r="H5839" s="86">
        <f t="shared" si="364"/>
        <v>874385.74727999989</v>
      </c>
      <c r="I5839" s="77">
        <f t="shared" si="365"/>
        <v>22371</v>
      </c>
      <c r="J5839" s="77">
        <f t="shared" si="366"/>
        <v>489030.06</v>
      </c>
      <c r="K5839" s="77">
        <f t="shared" si="367"/>
        <v>0</v>
      </c>
    </row>
    <row r="5840" spans="1:11" s="77" customFormat="1">
      <c r="A5840" s="82">
        <v>2016</v>
      </c>
      <c r="B5840" s="82">
        <v>6641</v>
      </c>
      <c r="C5840" s="83" t="s">
        <v>513</v>
      </c>
      <c r="D5840" s="83" t="s">
        <v>504</v>
      </c>
      <c r="E5840" s="84">
        <v>97446</v>
      </c>
      <c r="F5840" s="85">
        <v>16.75</v>
      </c>
      <c r="G5840" s="84">
        <v>238.8</v>
      </c>
      <c r="H5840" s="86">
        <f t="shared" si="364"/>
        <v>3897742.5539999995</v>
      </c>
      <c r="I5840" s="77">
        <f t="shared" si="365"/>
        <v>97446</v>
      </c>
      <c r="J5840" s="77">
        <f t="shared" si="366"/>
        <v>1632220.5</v>
      </c>
      <c r="K5840" s="77">
        <f t="shared" si="367"/>
        <v>0</v>
      </c>
    </row>
    <row r="5841" spans="1:11" s="77" customFormat="1">
      <c r="A5841" s="82">
        <v>2016</v>
      </c>
      <c r="B5841" s="82">
        <v>6641</v>
      </c>
      <c r="C5841" s="83" t="s">
        <v>513</v>
      </c>
      <c r="D5841" s="83" t="s">
        <v>504</v>
      </c>
      <c r="E5841" s="84">
        <v>65786</v>
      </c>
      <c r="F5841" s="85">
        <v>17.63</v>
      </c>
      <c r="G5841" s="84">
        <v>233.4</v>
      </c>
      <c r="H5841" s="86">
        <f t="shared" si="364"/>
        <v>2706989.9581200001</v>
      </c>
      <c r="I5841" s="77">
        <f t="shared" si="365"/>
        <v>65786</v>
      </c>
      <c r="J5841" s="77">
        <f t="shared" si="366"/>
        <v>1159807.18</v>
      </c>
      <c r="K5841" s="77">
        <f t="shared" si="367"/>
        <v>0</v>
      </c>
    </row>
    <row r="5842" spans="1:11" s="77" customFormat="1">
      <c r="A5842" s="82">
        <v>2016</v>
      </c>
      <c r="B5842" s="82">
        <v>6641</v>
      </c>
      <c r="C5842" s="83" t="s">
        <v>513</v>
      </c>
      <c r="D5842" s="83" t="s">
        <v>504</v>
      </c>
      <c r="E5842" s="84">
        <v>98205</v>
      </c>
      <c r="F5842" s="85">
        <v>18.04</v>
      </c>
      <c r="G5842" s="84">
        <v>234.7</v>
      </c>
      <c r="H5842" s="86">
        <f t="shared" si="364"/>
        <v>4157987.9154000003</v>
      </c>
      <c r="I5842" s="77">
        <f t="shared" si="365"/>
        <v>98205</v>
      </c>
      <c r="J5842" s="77">
        <f t="shared" si="366"/>
        <v>1771618.2</v>
      </c>
      <c r="K5842" s="77">
        <f t="shared" si="367"/>
        <v>0</v>
      </c>
    </row>
    <row r="5843" spans="1:11" s="77" customFormat="1">
      <c r="A5843" s="82">
        <v>2016</v>
      </c>
      <c r="B5843" s="82">
        <v>6641</v>
      </c>
      <c r="C5843" s="83" t="s">
        <v>513</v>
      </c>
      <c r="D5843" s="83" t="s">
        <v>504</v>
      </c>
      <c r="E5843" s="84">
        <v>65319</v>
      </c>
      <c r="F5843" s="85">
        <v>16.78</v>
      </c>
      <c r="G5843" s="84">
        <v>234.3</v>
      </c>
      <c r="H5843" s="86">
        <f t="shared" si="364"/>
        <v>2568051.7572600003</v>
      </c>
      <c r="I5843" s="77">
        <f t="shared" si="365"/>
        <v>65319</v>
      </c>
      <c r="J5843" s="77">
        <f t="shared" si="366"/>
        <v>1096052.82</v>
      </c>
      <c r="K5843" s="77">
        <f t="shared" si="367"/>
        <v>0</v>
      </c>
    </row>
    <row r="5844" spans="1:11" s="77" customFormat="1">
      <c r="A5844" s="82">
        <v>2016</v>
      </c>
      <c r="B5844" s="82">
        <v>6648</v>
      </c>
      <c r="C5844" s="83" t="s">
        <v>512</v>
      </c>
      <c r="D5844" s="83" t="s">
        <v>504</v>
      </c>
      <c r="E5844" s="84">
        <v>617294</v>
      </c>
      <c r="F5844" s="85">
        <v>12.55</v>
      </c>
      <c r="G5844" s="84" t="s">
        <v>514</v>
      </c>
      <c r="H5844" s="86" t="str">
        <f t="shared" si="364"/>
        <v/>
      </c>
      <c r="I5844" s="77" t="str">
        <f t="shared" si="365"/>
        <v/>
      </c>
      <c r="J5844" s="77" t="str">
        <f t="shared" si="366"/>
        <v/>
      </c>
      <c r="K5844" s="77">
        <f t="shared" si="367"/>
        <v>1</v>
      </c>
    </row>
    <row r="5845" spans="1:11" s="77" customFormat="1">
      <c r="A5845" s="82">
        <v>2016</v>
      </c>
      <c r="B5845" s="82">
        <v>6664</v>
      </c>
      <c r="C5845" s="83" t="s">
        <v>513</v>
      </c>
      <c r="D5845" s="83" t="s">
        <v>504</v>
      </c>
      <c r="E5845" s="84">
        <v>16395</v>
      </c>
      <c r="F5845" s="85">
        <v>18.12</v>
      </c>
      <c r="G5845" s="84">
        <v>188.2</v>
      </c>
      <c r="H5845" s="86">
        <f t="shared" si="364"/>
        <v>559099.66680000001</v>
      </c>
      <c r="I5845" s="77">
        <f t="shared" si="365"/>
        <v>16395</v>
      </c>
      <c r="J5845" s="77">
        <f t="shared" si="366"/>
        <v>297077.40000000002</v>
      </c>
      <c r="K5845" s="77">
        <f t="shared" si="367"/>
        <v>0</v>
      </c>
    </row>
    <row r="5846" spans="1:11" s="77" customFormat="1">
      <c r="A5846" s="82">
        <v>2016</v>
      </c>
      <c r="B5846" s="82">
        <v>6664</v>
      </c>
      <c r="C5846" s="83" t="s">
        <v>513</v>
      </c>
      <c r="D5846" s="83" t="s">
        <v>504</v>
      </c>
      <c r="E5846" s="84">
        <v>81914</v>
      </c>
      <c r="F5846" s="85">
        <v>17.78</v>
      </c>
      <c r="G5846" s="84">
        <v>187.2</v>
      </c>
      <c r="H5846" s="86">
        <f t="shared" si="364"/>
        <v>2726438.68224</v>
      </c>
      <c r="I5846" s="77">
        <f t="shared" si="365"/>
        <v>81914</v>
      </c>
      <c r="J5846" s="77">
        <f t="shared" si="366"/>
        <v>1456430.9200000002</v>
      </c>
      <c r="K5846" s="77">
        <f t="shared" si="367"/>
        <v>0</v>
      </c>
    </row>
    <row r="5847" spans="1:11" s="77" customFormat="1">
      <c r="A5847" s="82">
        <v>2016</v>
      </c>
      <c r="B5847" s="82">
        <v>6664</v>
      </c>
      <c r="C5847" s="83" t="s">
        <v>513</v>
      </c>
      <c r="D5847" s="83" t="s">
        <v>504</v>
      </c>
      <c r="E5847" s="84">
        <v>65316</v>
      </c>
      <c r="F5847" s="85">
        <v>17.78</v>
      </c>
      <c r="G5847" s="84">
        <v>180.4</v>
      </c>
      <c r="H5847" s="86">
        <f t="shared" si="364"/>
        <v>2095018.5379200003</v>
      </c>
      <c r="I5847" s="77">
        <f t="shared" si="365"/>
        <v>65316</v>
      </c>
      <c r="J5847" s="77">
        <f t="shared" si="366"/>
        <v>1161318.48</v>
      </c>
      <c r="K5847" s="77">
        <f t="shared" si="367"/>
        <v>0</v>
      </c>
    </row>
    <row r="5848" spans="1:11" s="77" customFormat="1">
      <c r="A5848" s="82">
        <v>2016</v>
      </c>
      <c r="B5848" s="82">
        <v>6664</v>
      </c>
      <c r="C5848" s="83" t="s">
        <v>513</v>
      </c>
      <c r="D5848" s="83" t="s">
        <v>504</v>
      </c>
      <c r="E5848" s="84">
        <v>16395</v>
      </c>
      <c r="F5848" s="85">
        <v>17.88</v>
      </c>
      <c r="G5848" s="84">
        <v>177</v>
      </c>
      <c r="H5848" s="86">
        <f t="shared" si="364"/>
        <v>518862.40199999994</v>
      </c>
      <c r="I5848" s="77">
        <f t="shared" si="365"/>
        <v>16395</v>
      </c>
      <c r="J5848" s="77">
        <f t="shared" si="366"/>
        <v>293142.59999999998</v>
      </c>
      <c r="K5848" s="77">
        <f t="shared" si="367"/>
        <v>0</v>
      </c>
    </row>
    <row r="5849" spans="1:11" s="77" customFormat="1">
      <c r="A5849" s="82">
        <v>2016</v>
      </c>
      <c r="B5849" s="82">
        <v>6664</v>
      </c>
      <c r="C5849" s="83" t="s">
        <v>513</v>
      </c>
      <c r="D5849" s="83" t="s">
        <v>504</v>
      </c>
      <c r="E5849" s="84">
        <v>16320</v>
      </c>
      <c r="F5849" s="85">
        <v>17.59</v>
      </c>
      <c r="G5849" s="84">
        <v>178.5</v>
      </c>
      <c r="H5849" s="86">
        <f t="shared" si="364"/>
        <v>512417.80799999996</v>
      </c>
      <c r="I5849" s="77">
        <f t="shared" si="365"/>
        <v>16320</v>
      </c>
      <c r="J5849" s="77">
        <f t="shared" si="366"/>
        <v>287068.79999999999</v>
      </c>
      <c r="K5849" s="77">
        <f t="shared" si="367"/>
        <v>0</v>
      </c>
    </row>
    <row r="5850" spans="1:11" s="77" customFormat="1">
      <c r="A5850" s="82">
        <v>2016</v>
      </c>
      <c r="B5850" s="82">
        <v>6664</v>
      </c>
      <c r="C5850" s="83" t="s">
        <v>513</v>
      </c>
      <c r="D5850" s="83" t="s">
        <v>504</v>
      </c>
      <c r="E5850" s="84">
        <v>16446</v>
      </c>
      <c r="F5850" s="85">
        <v>17.39</v>
      </c>
      <c r="G5850" s="84">
        <v>186.3</v>
      </c>
      <c r="H5850" s="86">
        <f t="shared" si="364"/>
        <v>532810.43622000003</v>
      </c>
      <c r="I5850" s="77">
        <f t="shared" si="365"/>
        <v>16446</v>
      </c>
      <c r="J5850" s="77">
        <f t="shared" si="366"/>
        <v>285995.94</v>
      </c>
      <c r="K5850" s="77">
        <f t="shared" si="367"/>
        <v>0</v>
      </c>
    </row>
    <row r="5851" spans="1:11" s="77" customFormat="1">
      <c r="A5851" s="82">
        <v>2016</v>
      </c>
      <c r="B5851" s="82">
        <v>6664</v>
      </c>
      <c r="C5851" s="83" t="s">
        <v>513</v>
      </c>
      <c r="D5851" s="83" t="s">
        <v>504</v>
      </c>
      <c r="E5851" s="84">
        <v>32889</v>
      </c>
      <c r="F5851" s="85">
        <v>17.88</v>
      </c>
      <c r="G5851" s="84">
        <v>161</v>
      </c>
      <c r="H5851" s="86">
        <f t="shared" si="364"/>
        <v>946769.06519999995</v>
      </c>
      <c r="I5851" s="77">
        <f t="shared" si="365"/>
        <v>32889</v>
      </c>
      <c r="J5851" s="77">
        <f t="shared" si="366"/>
        <v>588055.31999999995</v>
      </c>
      <c r="K5851" s="77">
        <f t="shared" si="367"/>
        <v>0</v>
      </c>
    </row>
    <row r="5852" spans="1:11" s="77" customFormat="1">
      <c r="A5852" s="82">
        <v>2016</v>
      </c>
      <c r="B5852" s="82">
        <v>6705</v>
      </c>
      <c r="C5852" s="83" t="s">
        <v>503</v>
      </c>
      <c r="D5852" s="83" t="s">
        <v>504</v>
      </c>
      <c r="E5852" s="84">
        <v>87487</v>
      </c>
      <c r="F5852" s="85">
        <v>22.53</v>
      </c>
      <c r="G5852" s="84" t="s">
        <v>514</v>
      </c>
      <c r="H5852" s="86" t="str">
        <f t="shared" si="364"/>
        <v/>
      </c>
      <c r="I5852" s="77" t="str">
        <f t="shared" si="365"/>
        <v/>
      </c>
      <c r="J5852" s="77" t="str">
        <f t="shared" si="366"/>
        <v/>
      </c>
      <c r="K5852" s="77">
        <f t="shared" si="367"/>
        <v>0</v>
      </c>
    </row>
    <row r="5853" spans="1:11" s="77" customFormat="1">
      <c r="A5853" s="82">
        <v>2016</v>
      </c>
      <c r="B5853" s="82">
        <v>6705</v>
      </c>
      <c r="C5853" s="83" t="s">
        <v>503</v>
      </c>
      <c r="D5853" s="83" t="s">
        <v>504</v>
      </c>
      <c r="E5853" s="84">
        <v>39752</v>
      </c>
      <c r="F5853" s="85">
        <v>23.07</v>
      </c>
      <c r="G5853" s="84" t="s">
        <v>514</v>
      </c>
      <c r="H5853" s="86" t="str">
        <f t="shared" si="364"/>
        <v/>
      </c>
      <c r="I5853" s="77" t="str">
        <f t="shared" si="365"/>
        <v/>
      </c>
      <c r="J5853" s="77" t="str">
        <f t="shared" si="366"/>
        <v/>
      </c>
      <c r="K5853" s="77">
        <f t="shared" si="367"/>
        <v>0</v>
      </c>
    </row>
    <row r="5854" spans="1:11" s="77" customFormat="1">
      <c r="A5854" s="82">
        <v>2016</v>
      </c>
      <c r="B5854" s="82">
        <v>6761</v>
      </c>
      <c r="C5854" s="83" t="s">
        <v>513</v>
      </c>
      <c r="D5854" s="83" t="s">
        <v>504</v>
      </c>
      <c r="E5854" s="84">
        <v>102760</v>
      </c>
      <c r="F5854" s="85">
        <v>17.695</v>
      </c>
      <c r="G5854" s="84">
        <v>131.9</v>
      </c>
      <c r="H5854" s="86">
        <f t="shared" si="364"/>
        <v>2398388.0858</v>
      </c>
      <c r="I5854" s="77">
        <f t="shared" si="365"/>
        <v>102760</v>
      </c>
      <c r="J5854" s="77">
        <f t="shared" si="366"/>
        <v>1818338.2</v>
      </c>
      <c r="K5854" s="77">
        <f t="shared" si="367"/>
        <v>0</v>
      </c>
    </row>
    <row r="5855" spans="1:11" s="77" customFormat="1">
      <c r="A5855" s="82">
        <v>2016</v>
      </c>
      <c r="B5855" s="82">
        <v>6768</v>
      </c>
      <c r="C5855" s="83" t="s">
        <v>513</v>
      </c>
      <c r="D5855" s="83" t="s">
        <v>504</v>
      </c>
      <c r="E5855" s="84">
        <v>111250</v>
      </c>
      <c r="F5855" s="85">
        <v>17.852</v>
      </c>
      <c r="G5855" s="84">
        <v>177.2</v>
      </c>
      <c r="H5855" s="86">
        <f t="shared" si="364"/>
        <v>3519254.0199999996</v>
      </c>
      <c r="I5855" s="77">
        <f t="shared" si="365"/>
        <v>111250</v>
      </c>
      <c r="J5855" s="77">
        <f t="shared" si="366"/>
        <v>1986035</v>
      </c>
      <c r="K5855" s="77">
        <f t="shared" si="367"/>
        <v>0</v>
      </c>
    </row>
    <row r="5856" spans="1:11" s="77" customFormat="1">
      <c r="A5856" s="82">
        <v>2016</v>
      </c>
      <c r="B5856" s="82">
        <v>6772</v>
      </c>
      <c r="C5856" s="83" t="s">
        <v>513</v>
      </c>
      <c r="D5856" s="83" t="s">
        <v>504</v>
      </c>
      <c r="E5856" s="84">
        <v>148535</v>
      </c>
      <c r="F5856" s="85">
        <v>16.681999999999999</v>
      </c>
      <c r="G5856" s="84">
        <v>188.7</v>
      </c>
      <c r="H5856" s="86">
        <f t="shared" si="364"/>
        <v>4675723.4616899993</v>
      </c>
      <c r="I5856" s="77">
        <f t="shared" si="365"/>
        <v>148535</v>
      </c>
      <c r="J5856" s="77">
        <f t="shared" si="366"/>
        <v>2477860.8699999996</v>
      </c>
      <c r="K5856" s="77">
        <f t="shared" si="367"/>
        <v>0</v>
      </c>
    </row>
    <row r="5857" spans="1:11" s="77" customFormat="1">
      <c r="A5857" s="82">
        <v>2016</v>
      </c>
      <c r="B5857" s="82">
        <v>6823</v>
      </c>
      <c r="C5857" s="83" t="s">
        <v>503</v>
      </c>
      <c r="D5857" s="83" t="s">
        <v>504</v>
      </c>
      <c r="E5857" s="84">
        <v>53370</v>
      </c>
      <c r="F5857" s="85">
        <v>22.97</v>
      </c>
      <c r="G5857" s="84">
        <v>257.2</v>
      </c>
      <c r="H5857" s="86">
        <f t="shared" si="364"/>
        <v>3153037.6908</v>
      </c>
      <c r="I5857" s="77">
        <f t="shared" si="365"/>
        <v>53370</v>
      </c>
      <c r="J5857" s="77">
        <f t="shared" si="366"/>
        <v>1225908.8999999999</v>
      </c>
      <c r="K5857" s="77">
        <f t="shared" si="367"/>
        <v>0</v>
      </c>
    </row>
    <row r="5858" spans="1:11" s="77" customFormat="1">
      <c r="A5858" s="82">
        <v>2016</v>
      </c>
      <c r="B5858" s="82">
        <v>6823</v>
      </c>
      <c r="C5858" s="83" t="s">
        <v>503</v>
      </c>
      <c r="D5858" s="83" t="s">
        <v>504</v>
      </c>
      <c r="E5858" s="84">
        <v>19542</v>
      </c>
      <c r="F5858" s="85">
        <v>22.68</v>
      </c>
      <c r="G5858" s="84">
        <v>214.8</v>
      </c>
      <c r="H5858" s="86">
        <f t="shared" si="364"/>
        <v>952020.57888000016</v>
      </c>
      <c r="I5858" s="77">
        <f t="shared" si="365"/>
        <v>19542</v>
      </c>
      <c r="J5858" s="77">
        <f t="shared" si="366"/>
        <v>443212.56</v>
      </c>
      <c r="K5858" s="77">
        <f t="shared" si="367"/>
        <v>0</v>
      </c>
    </row>
    <row r="5859" spans="1:11" s="77" customFormat="1">
      <c r="A5859" s="82">
        <v>2016</v>
      </c>
      <c r="B5859" s="82">
        <v>6823</v>
      </c>
      <c r="C5859" s="83" t="s">
        <v>503</v>
      </c>
      <c r="D5859" s="83" t="s">
        <v>504</v>
      </c>
      <c r="E5859" s="84">
        <v>37700</v>
      </c>
      <c r="F5859" s="85">
        <v>23.58</v>
      </c>
      <c r="G5859" s="84">
        <v>215.7</v>
      </c>
      <c r="H5859" s="86">
        <f t="shared" si="364"/>
        <v>1917499.662</v>
      </c>
      <c r="I5859" s="77">
        <f t="shared" si="365"/>
        <v>37700</v>
      </c>
      <c r="J5859" s="77">
        <f t="shared" si="366"/>
        <v>888965.99999999988</v>
      </c>
      <c r="K5859" s="77">
        <f t="shared" si="367"/>
        <v>0</v>
      </c>
    </row>
    <row r="5860" spans="1:11" s="77" customFormat="1">
      <c r="A5860" s="82">
        <v>2016</v>
      </c>
      <c r="B5860" s="82">
        <v>7030</v>
      </c>
      <c r="C5860" s="83" t="s">
        <v>512</v>
      </c>
      <c r="D5860" s="83" t="s">
        <v>504</v>
      </c>
      <c r="E5860" s="84">
        <v>177021</v>
      </c>
      <c r="F5860" s="85">
        <v>13.728</v>
      </c>
      <c r="G5860" s="84" t="s">
        <v>514</v>
      </c>
      <c r="H5860" s="86" t="str">
        <f t="shared" si="364"/>
        <v/>
      </c>
      <c r="I5860" s="77" t="str">
        <f t="shared" si="365"/>
        <v/>
      </c>
      <c r="J5860" s="77" t="str">
        <f t="shared" si="366"/>
        <v/>
      </c>
      <c r="K5860" s="77">
        <f t="shared" si="367"/>
        <v>1</v>
      </c>
    </row>
    <row r="5861" spans="1:11" s="77" customFormat="1">
      <c r="A5861" s="82">
        <v>2016</v>
      </c>
      <c r="B5861" s="82">
        <v>7210</v>
      </c>
      <c r="C5861" s="83" t="s">
        <v>503</v>
      </c>
      <c r="D5861" s="83" t="s">
        <v>504</v>
      </c>
      <c r="E5861" s="84">
        <v>26002</v>
      </c>
      <c r="F5861" s="85">
        <v>25.36</v>
      </c>
      <c r="G5861" s="84">
        <v>309.10000000000002</v>
      </c>
      <c r="H5861" s="86">
        <f t="shared" si="364"/>
        <v>2038238.5355199999</v>
      </c>
      <c r="I5861" s="77">
        <f t="shared" si="365"/>
        <v>26002</v>
      </c>
      <c r="J5861" s="77">
        <f t="shared" si="366"/>
        <v>659410.72</v>
      </c>
      <c r="K5861" s="77">
        <f t="shared" si="367"/>
        <v>0</v>
      </c>
    </row>
    <row r="5862" spans="1:11" s="77" customFormat="1">
      <c r="A5862" s="82">
        <v>2016</v>
      </c>
      <c r="B5862" s="82">
        <v>7210</v>
      </c>
      <c r="C5862" s="83" t="s">
        <v>503</v>
      </c>
      <c r="D5862" s="83" t="s">
        <v>504</v>
      </c>
      <c r="E5862" s="84">
        <v>25520</v>
      </c>
      <c r="F5862" s="85">
        <v>24.93</v>
      </c>
      <c r="G5862" s="84">
        <v>265.8</v>
      </c>
      <c r="H5862" s="86">
        <f t="shared" si="364"/>
        <v>1691055.7487999997</v>
      </c>
      <c r="I5862" s="77">
        <f t="shared" si="365"/>
        <v>25520</v>
      </c>
      <c r="J5862" s="77">
        <f t="shared" si="366"/>
        <v>636213.6</v>
      </c>
      <c r="K5862" s="77">
        <f t="shared" si="367"/>
        <v>0</v>
      </c>
    </row>
    <row r="5863" spans="1:11" s="77" customFormat="1">
      <c r="A5863" s="82">
        <v>2016</v>
      </c>
      <c r="B5863" s="82">
        <v>7210</v>
      </c>
      <c r="C5863" s="83" t="s">
        <v>503</v>
      </c>
      <c r="D5863" s="83" t="s">
        <v>504</v>
      </c>
      <c r="E5863" s="84">
        <v>13040</v>
      </c>
      <c r="F5863" s="85">
        <v>24.67</v>
      </c>
      <c r="G5863" s="84">
        <v>264.7</v>
      </c>
      <c r="H5863" s="86">
        <f t="shared" si="364"/>
        <v>851531.42960000003</v>
      </c>
      <c r="I5863" s="77">
        <f t="shared" si="365"/>
        <v>13040</v>
      </c>
      <c r="J5863" s="77">
        <f t="shared" si="366"/>
        <v>321696.80000000005</v>
      </c>
      <c r="K5863" s="77">
        <f t="shared" si="367"/>
        <v>0</v>
      </c>
    </row>
    <row r="5864" spans="1:11" s="77" customFormat="1">
      <c r="A5864" s="82">
        <v>2016</v>
      </c>
      <c r="B5864" s="82">
        <v>7210</v>
      </c>
      <c r="C5864" s="83" t="s">
        <v>503</v>
      </c>
      <c r="D5864" s="83" t="s">
        <v>504</v>
      </c>
      <c r="E5864" s="84">
        <v>12888</v>
      </c>
      <c r="F5864" s="85">
        <v>25.21</v>
      </c>
      <c r="G5864" s="84">
        <v>261.2</v>
      </c>
      <c r="H5864" s="86">
        <f t="shared" si="364"/>
        <v>848655.72576000006</v>
      </c>
      <c r="I5864" s="77">
        <f t="shared" si="365"/>
        <v>12888</v>
      </c>
      <c r="J5864" s="77">
        <f t="shared" si="366"/>
        <v>324906.48000000004</v>
      </c>
      <c r="K5864" s="77">
        <f t="shared" si="367"/>
        <v>0</v>
      </c>
    </row>
    <row r="5865" spans="1:11" s="77" customFormat="1">
      <c r="A5865" s="82">
        <v>2016</v>
      </c>
      <c r="B5865" s="82">
        <v>7213</v>
      </c>
      <c r="C5865" s="83" t="s">
        <v>503</v>
      </c>
      <c r="D5865" s="83" t="s">
        <v>504</v>
      </c>
      <c r="E5865" s="84">
        <v>49220</v>
      </c>
      <c r="F5865" s="85">
        <v>24.074000000000002</v>
      </c>
      <c r="G5865" s="84">
        <v>321.7</v>
      </c>
      <c r="H5865" s="86">
        <f t="shared" si="364"/>
        <v>3811894.9747600006</v>
      </c>
      <c r="I5865" s="77">
        <f t="shared" si="365"/>
        <v>49220</v>
      </c>
      <c r="J5865" s="77">
        <f t="shared" si="366"/>
        <v>1184922.28</v>
      </c>
      <c r="K5865" s="77">
        <f t="shared" si="367"/>
        <v>0</v>
      </c>
    </row>
    <row r="5866" spans="1:11" s="77" customFormat="1">
      <c r="A5866" s="82">
        <v>2016</v>
      </c>
      <c r="B5866" s="82">
        <v>7213</v>
      </c>
      <c r="C5866" s="83" t="s">
        <v>503</v>
      </c>
      <c r="D5866" s="83" t="s">
        <v>504</v>
      </c>
      <c r="E5866" s="84">
        <v>10136</v>
      </c>
      <c r="F5866" s="85">
        <v>26.463999999999999</v>
      </c>
      <c r="G5866" s="84">
        <v>230.6</v>
      </c>
      <c r="H5866" s="86">
        <f t="shared" si="364"/>
        <v>618559.37382400001</v>
      </c>
      <c r="I5866" s="77">
        <f t="shared" si="365"/>
        <v>10136</v>
      </c>
      <c r="J5866" s="77">
        <f t="shared" si="366"/>
        <v>268239.10399999999</v>
      </c>
      <c r="K5866" s="77">
        <f t="shared" si="367"/>
        <v>0</v>
      </c>
    </row>
    <row r="5867" spans="1:11" s="77" customFormat="1">
      <c r="A5867" s="82">
        <v>2016</v>
      </c>
      <c r="B5867" s="82">
        <v>7213</v>
      </c>
      <c r="C5867" s="83" t="s">
        <v>503</v>
      </c>
      <c r="D5867" s="83" t="s">
        <v>504</v>
      </c>
      <c r="E5867" s="84">
        <v>11834</v>
      </c>
      <c r="F5867" s="85">
        <v>24.661999999999999</v>
      </c>
      <c r="G5867" s="84">
        <v>244.5</v>
      </c>
      <c r="H5867" s="86">
        <f t="shared" si="364"/>
        <v>713573.51405999984</v>
      </c>
      <c r="I5867" s="77">
        <f t="shared" si="365"/>
        <v>11834</v>
      </c>
      <c r="J5867" s="77">
        <f t="shared" si="366"/>
        <v>291850.10800000001</v>
      </c>
      <c r="K5867" s="77">
        <f t="shared" si="367"/>
        <v>0</v>
      </c>
    </row>
    <row r="5868" spans="1:11" s="77" customFormat="1">
      <c r="A5868" s="82">
        <v>2016</v>
      </c>
      <c r="B5868" s="82">
        <v>7213</v>
      </c>
      <c r="C5868" s="83" t="s">
        <v>503</v>
      </c>
      <c r="D5868" s="83" t="s">
        <v>504</v>
      </c>
      <c r="E5868" s="84">
        <v>22115</v>
      </c>
      <c r="F5868" s="85">
        <v>25.381</v>
      </c>
      <c r="G5868" s="84">
        <v>328.9</v>
      </c>
      <c r="H5868" s="86">
        <f t="shared" si="364"/>
        <v>1846118.3805349998</v>
      </c>
      <c r="I5868" s="77">
        <f t="shared" si="365"/>
        <v>22115</v>
      </c>
      <c r="J5868" s="77">
        <f t="shared" si="366"/>
        <v>561300.81500000006</v>
      </c>
      <c r="K5868" s="77">
        <f t="shared" si="367"/>
        <v>0</v>
      </c>
    </row>
    <row r="5869" spans="1:11" s="77" customFormat="1">
      <c r="A5869" s="82">
        <v>2016</v>
      </c>
      <c r="B5869" s="82">
        <v>7213</v>
      </c>
      <c r="C5869" s="83" t="s">
        <v>503</v>
      </c>
      <c r="D5869" s="83" t="s">
        <v>504</v>
      </c>
      <c r="E5869" s="84">
        <v>23697</v>
      </c>
      <c r="F5869" s="85">
        <v>24.861999999999998</v>
      </c>
      <c r="G5869" s="84">
        <v>256.10000000000002</v>
      </c>
      <c r="H5869" s="86">
        <f t="shared" si="364"/>
        <v>1508825.4786540002</v>
      </c>
      <c r="I5869" s="77">
        <f t="shared" si="365"/>
        <v>23697</v>
      </c>
      <c r="J5869" s="77">
        <f t="shared" si="366"/>
        <v>589154.81400000001</v>
      </c>
      <c r="K5869" s="77">
        <f t="shared" si="367"/>
        <v>0</v>
      </c>
    </row>
    <row r="5870" spans="1:11" s="77" customFormat="1">
      <c r="A5870" s="82">
        <v>2016</v>
      </c>
      <c r="B5870" s="82">
        <v>7213</v>
      </c>
      <c r="C5870" s="83" t="s">
        <v>503</v>
      </c>
      <c r="D5870" s="83" t="s">
        <v>504</v>
      </c>
      <c r="E5870" s="84">
        <v>11549</v>
      </c>
      <c r="F5870" s="85">
        <v>25.731999999999999</v>
      </c>
      <c r="G5870" s="84">
        <v>244.6</v>
      </c>
      <c r="H5870" s="86">
        <f t="shared" si="364"/>
        <v>726899.51112799987</v>
      </c>
      <c r="I5870" s="77">
        <f t="shared" si="365"/>
        <v>11549</v>
      </c>
      <c r="J5870" s="77">
        <f t="shared" si="366"/>
        <v>297178.86800000002</v>
      </c>
      <c r="K5870" s="77">
        <f t="shared" si="367"/>
        <v>0</v>
      </c>
    </row>
    <row r="5871" spans="1:11" s="77" customFormat="1">
      <c r="A5871" s="82">
        <v>2016</v>
      </c>
      <c r="B5871" s="82">
        <v>7213</v>
      </c>
      <c r="C5871" s="83" t="s">
        <v>503</v>
      </c>
      <c r="D5871" s="83" t="s">
        <v>504</v>
      </c>
      <c r="E5871" s="84">
        <v>24024</v>
      </c>
      <c r="F5871" s="85">
        <v>24.277000000000001</v>
      </c>
      <c r="G5871" s="84">
        <v>235.7</v>
      </c>
      <c r="H5871" s="86">
        <f t="shared" si="364"/>
        <v>1374674.6373360001</v>
      </c>
      <c r="I5871" s="77">
        <f t="shared" si="365"/>
        <v>24024</v>
      </c>
      <c r="J5871" s="77">
        <f t="shared" si="366"/>
        <v>583230.64800000004</v>
      </c>
      <c r="K5871" s="77">
        <f t="shared" si="367"/>
        <v>0</v>
      </c>
    </row>
    <row r="5872" spans="1:11" s="77" customFormat="1">
      <c r="A5872" s="82">
        <v>2016</v>
      </c>
      <c r="B5872" s="82">
        <v>7343</v>
      </c>
      <c r="C5872" s="83" t="s">
        <v>513</v>
      </c>
      <c r="D5872" s="83" t="s">
        <v>504</v>
      </c>
      <c r="E5872" s="84">
        <v>53044</v>
      </c>
      <c r="F5872" s="85">
        <v>17.93</v>
      </c>
      <c r="G5872" s="84">
        <v>176.5</v>
      </c>
      <c r="H5872" s="86">
        <f t="shared" si="364"/>
        <v>1678654.2937999999</v>
      </c>
      <c r="I5872" s="77">
        <f t="shared" si="365"/>
        <v>53044</v>
      </c>
      <c r="J5872" s="77">
        <f t="shared" si="366"/>
        <v>951078.92</v>
      </c>
      <c r="K5872" s="77">
        <f t="shared" si="367"/>
        <v>0</v>
      </c>
    </row>
    <row r="5873" spans="1:11" s="77" customFormat="1">
      <c r="A5873" s="82">
        <v>2016</v>
      </c>
      <c r="B5873" s="82">
        <v>7343</v>
      </c>
      <c r="C5873" s="83" t="s">
        <v>513</v>
      </c>
      <c r="D5873" s="83" t="s">
        <v>504</v>
      </c>
      <c r="E5873" s="84">
        <v>17747</v>
      </c>
      <c r="F5873" s="85">
        <v>18.149999999999999</v>
      </c>
      <c r="G5873" s="84">
        <v>168.7</v>
      </c>
      <c r="H5873" s="86">
        <f t="shared" si="364"/>
        <v>543396.2803499999</v>
      </c>
      <c r="I5873" s="77">
        <f t="shared" si="365"/>
        <v>17747</v>
      </c>
      <c r="J5873" s="77">
        <f t="shared" si="366"/>
        <v>322108.05</v>
      </c>
      <c r="K5873" s="77">
        <f t="shared" si="367"/>
        <v>0</v>
      </c>
    </row>
    <row r="5874" spans="1:11" s="77" customFormat="1">
      <c r="A5874" s="82">
        <v>2016</v>
      </c>
      <c r="B5874" s="82">
        <v>7343</v>
      </c>
      <c r="C5874" s="83" t="s">
        <v>513</v>
      </c>
      <c r="D5874" s="83" t="s">
        <v>504</v>
      </c>
      <c r="E5874" s="84">
        <v>17757</v>
      </c>
      <c r="F5874" s="85">
        <v>17.73</v>
      </c>
      <c r="G5874" s="84">
        <v>173.1</v>
      </c>
      <c r="H5874" s="86">
        <f t="shared" si="364"/>
        <v>544973.51691000001</v>
      </c>
      <c r="I5874" s="77">
        <f t="shared" si="365"/>
        <v>17757</v>
      </c>
      <c r="J5874" s="77">
        <f t="shared" si="366"/>
        <v>314831.61</v>
      </c>
      <c r="K5874" s="77">
        <f t="shared" si="367"/>
        <v>0</v>
      </c>
    </row>
    <row r="5875" spans="1:11" s="77" customFormat="1">
      <c r="A5875" s="82">
        <v>2016</v>
      </c>
      <c r="B5875" s="82">
        <v>7343</v>
      </c>
      <c r="C5875" s="83" t="s">
        <v>513</v>
      </c>
      <c r="D5875" s="83" t="s">
        <v>504</v>
      </c>
      <c r="E5875" s="84">
        <v>17756</v>
      </c>
      <c r="F5875" s="85">
        <v>17.420000000000002</v>
      </c>
      <c r="G5875" s="84">
        <v>160.9</v>
      </c>
      <c r="H5875" s="86">
        <f t="shared" si="364"/>
        <v>497679.01768000005</v>
      </c>
      <c r="I5875" s="77">
        <f t="shared" si="365"/>
        <v>17756</v>
      </c>
      <c r="J5875" s="77">
        <f t="shared" si="366"/>
        <v>309309.52</v>
      </c>
      <c r="K5875" s="77">
        <f t="shared" si="367"/>
        <v>0</v>
      </c>
    </row>
    <row r="5876" spans="1:11" s="77" customFormat="1">
      <c r="A5876" s="82">
        <v>2016</v>
      </c>
      <c r="B5876" s="82">
        <v>7343</v>
      </c>
      <c r="C5876" s="83" t="s">
        <v>513</v>
      </c>
      <c r="D5876" s="83" t="s">
        <v>504</v>
      </c>
      <c r="E5876" s="84">
        <v>17773</v>
      </c>
      <c r="F5876" s="85">
        <v>17.760000000000002</v>
      </c>
      <c r="G5876" s="84">
        <v>167.7</v>
      </c>
      <c r="H5876" s="86">
        <f t="shared" si="364"/>
        <v>529342.50095999998</v>
      </c>
      <c r="I5876" s="77">
        <f t="shared" si="365"/>
        <v>17773</v>
      </c>
      <c r="J5876" s="77">
        <f t="shared" si="366"/>
        <v>315648.48000000004</v>
      </c>
      <c r="K5876" s="77">
        <f t="shared" si="367"/>
        <v>0</v>
      </c>
    </row>
    <row r="5877" spans="1:11" s="77" customFormat="1">
      <c r="A5877" s="82">
        <v>2016</v>
      </c>
      <c r="B5877" s="82">
        <v>7343</v>
      </c>
      <c r="C5877" s="83" t="s">
        <v>513</v>
      </c>
      <c r="D5877" s="83" t="s">
        <v>504</v>
      </c>
      <c r="E5877" s="84">
        <v>35452</v>
      </c>
      <c r="F5877" s="85">
        <v>17.87</v>
      </c>
      <c r="G5877" s="84">
        <v>166.4</v>
      </c>
      <c r="H5877" s="86">
        <f t="shared" si="364"/>
        <v>1054189.3273600002</v>
      </c>
      <c r="I5877" s="77">
        <f t="shared" si="365"/>
        <v>35452</v>
      </c>
      <c r="J5877" s="77">
        <f t="shared" si="366"/>
        <v>633527.24</v>
      </c>
      <c r="K5877" s="77">
        <f t="shared" si="367"/>
        <v>0</v>
      </c>
    </row>
    <row r="5878" spans="1:11" s="77" customFormat="1">
      <c r="A5878" s="82">
        <v>2016</v>
      </c>
      <c r="B5878" s="82">
        <v>7343</v>
      </c>
      <c r="C5878" s="83" t="s">
        <v>513</v>
      </c>
      <c r="D5878" s="83" t="s">
        <v>504</v>
      </c>
      <c r="E5878" s="84">
        <v>17771</v>
      </c>
      <c r="F5878" s="85">
        <v>17.75</v>
      </c>
      <c r="G5878" s="84">
        <v>150.4</v>
      </c>
      <c r="H5878" s="86">
        <f t="shared" si="364"/>
        <v>474414.61600000004</v>
      </c>
      <c r="I5878" s="77">
        <f t="shared" si="365"/>
        <v>17771</v>
      </c>
      <c r="J5878" s="77">
        <f t="shared" si="366"/>
        <v>315435.25</v>
      </c>
      <c r="K5878" s="77">
        <f t="shared" si="367"/>
        <v>0</v>
      </c>
    </row>
    <row r="5879" spans="1:11" s="77" customFormat="1">
      <c r="A5879" s="82">
        <v>2016</v>
      </c>
      <c r="B5879" s="82">
        <v>7737</v>
      </c>
      <c r="C5879" s="83" t="s">
        <v>503</v>
      </c>
      <c r="D5879" s="83" t="s">
        <v>504</v>
      </c>
      <c r="E5879" s="84">
        <v>8243</v>
      </c>
      <c r="F5879" s="85">
        <v>25.844000000000001</v>
      </c>
      <c r="G5879" s="84">
        <v>321.2</v>
      </c>
      <c r="H5879" s="86">
        <f t="shared" si="364"/>
        <v>684259.07950399991</v>
      </c>
      <c r="I5879" s="77">
        <f t="shared" si="365"/>
        <v>8243</v>
      </c>
      <c r="J5879" s="77">
        <f t="shared" si="366"/>
        <v>213032.092</v>
      </c>
      <c r="K5879" s="77">
        <f t="shared" si="367"/>
        <v>0</v>
      </c>
    </row>
    <row r="5880" spans="1:11" s="77" customFormat="1">
      <c r="A5880" s="82">
        <v>2016</v>
      </c>
      <c r="B5880" s="82">
        <v>7737</v>
      </c>
      <c r="C5880" s="83" t="s">
        <v>503</v>
      </c>
      <c r="D5880" s="83" t="s">
        <v>504</v>
      </c>
      <c r="E5880" s="84">
        <v>8056</v>
      </c>
      <c r="F5880" s="85">
        <v>26.076000000000001</v>
      </c>
      <c r="G5880" s="84">
        <v>337.6</v>
      </c>
      <c r="H5880" s="86">
        <f t="shared" si="364"/>
        <v>709190.432256</v>
      </c>
      <c r="I5880" s="77">
        <f t="shared" si="365"/>
        <v>8056</v>
      </c>
      <c r="J5880" s="77">
        <f t="shared" si="366"/>
        <v>210068.25599999999</v>
      </c>
      <c r="K5880" s="77">
        <f t="shared" si="367"/>
        <v>0</v>
      </c>
    </row>
    <row r="5881" spans="1:11" s="77" customFormat="1">
      <c r="A5881" s="82">
        <v>2016</v>
      </c>
      <c r="B5881" s="82">
        <v>7790</v>
      </c>
      <c r="C5881" s="83" t="s">
        <v>503</v>
      </c>
      <c r="D5881" s="83" t="s">
        <v>504</v>
      </c>
      <c r="E5881" s="84">
        <v>136248</v>
      </c>
      <c r="F5881" s="85">
        <v>18.600000000000001</v>
      </c>
      <c r="G5881" s="84">
        <v>202</v>
      </c>
      <c r="H5881" s="86">
        <f t="shared" si="364"/>
        <v>5119109.8560000006</v>
      </c>
      <c r="I5881" s="77">
        <f t="shared" si="365"/>
        <v>136248</v>
      </c>
      <c r="J5881" s="77">
        <f t="shared" si="366"/>
        <v>2534212.8000000003</v>
      </c>
      <c r="K5881" s="77">
        <f t="shared" si="367"/>
        <v>0</v>
      </c>
    </row>
    <row r="5882" spans="1:11" s="77" customFormat="1">
      <c r="A5882" s="82">
        <v>2016</v>
      </c>
      <c r="B5882" s="82">
        <v>7902</v>
      </c>
      <c r="C5882" s="83" t="s">
        <v>512</v>
      </c>
      <c r="D5882" s="83" t="s">
        <v>504</v>
      </c>
      <c r="E5882" s="84">
        <v>366123</v>
      </c>
      <c r="F5882" s="85">
        <v>13.108000000000001</v>
      </c>
      <c r="G5882" s="84">
        <v>290.2</v>
      </c>
      <c r="H5882" s="86">
        <f t="shared" si="364"/>
        <v>13927105.104167998</v>
      </c>
      <c r="I5882" s="77">
        <f t="shared" si="365"/>
        <v>366123</v>
      </c>
      <c r="J5882" s="77">
        <f t="shared" si="366"/>
        <v>4799140.284</v>
      </c>
      <c r="K5882" s="77">
        <f t="shared" si="367"/>
        <v>1</v>
      </c>
    </row>
    <row r="5883" spans="1:11" s="77" customFormat="1">
      <c r="A5883" s="82">
        <v>2016</v>
      </c>
      <c r="B5883" s="82">
        <v>8023</v>
      </c>
      <c r="C5883" s="83" t="s">
        <v>513</v>
      </c>
      <c r="D5883" s="83" t="s">
        <v>504</v>
      </c>
      <c r="E5883" s="84">
        <v>66906</v>
      </c>
      <c r="F5883" s="85">
        <v>16.792000000000002</v>
      </c>
      <c r="G5883" s="84">
        <v>241.7</v>
      </c>
      <c r="H5883" s="86">
        <f t="shared" si="364"/>
        <v>2715464.5791839999</v>
      </c>
      <c r="I5883" s="77">
        <f t="shared" si="365"/>
        <v>66906</v>
      </c>
      <c r="J5883" s="77">
        <f t="shared" si="366"/>
        <v>1123485.5520000001</v>
      </c>
      <c r="K5883" s="77">
        <f t="shared" si="367"/>
        <v>0</v>
      </c>
    </row>
    <row r="5884" spans="1:11" s="77" customFormat="1">
      <c r="A5884" s="82">
        <v>2016</v>
      </c>
      <c r="B5884" s="82">
        <v>8023</v>
      </c>
      <c r="C5884" s="83" t="s">
        <v>513</v>
      </c>
      <c r="D5884" s="83" t="s">
        <v>504</v>
      </c>
      <c r="E5884" s="84">
        <v>13913</v>
      </c>
      <c r="F5884" s="85">
        <v>17.597999999999999</v>
      </c>
      <c r="G5884" s="84">
        <v>245.9</v>
      </c>
      <c r="H5884" s="86">
        <f t="shared" si="364"/>
        <v>602063.95506599999</v>
      </c>
      <c r="I5884" s="77">
        <f t="shared" si="365"/>
        <v>13913</v>
      </c>
      <c r="J5884" s="77">
        <f t="shared" si="366"/>
        <v>244840.97399999999</v>
      </c>
      <c r="K5884" s="77">
        <f t="shared" si="367"/>
        <v>0</v>
      </c>
    </row>
    <row r="5885" spans="1:11" s="77" customFormat="1">
      <c r="A5885" s="82">
        <v>2016</v>
      </c>
      <c r="B5885" s="82">
        <v>8023</v>
      </c>
      <c r="C5885" s="83" t="s">
        <v>513</v>
      </c>
      <c r="D5885" s="83" t="s">
        <v>504</v>
      </c>
      <c r="E5885" s="84">
        <v>13811</v>
      </c>
      <c r="F5885" s="85">
        <v>17.858000000000001</v>
      </c>
      <c r="G5885" s="84">
        <v>246.4</v>
      </c>
      <c r="H5885" s="86">
        <f t="shared" si="364"/>
        <v>607713.168832</v>
      </c>
      <c r="I5885" s="77">
        <f t="shared" si="365"/>
        <v>13811</v>
      </c>
      <c r="J5885" s="77">
        <f t="shared" si="366"/>
        <v>246636.83800000002</v>
      </c>
      <c r="K5885" s="77">
        <f t="shared" si="367"/>
        <v>0</v>
      </c>
    </row>
    <row r="5886" spans="1:11" s="77" customFormat="1">
      <c r="A5886" s="82">
        <v>2016</v>
      </c>
      <c r="B5886" s="82">
        <v>8023</v>
      </c>
      <c r="C5886" s="83" t="s">
        <v>513</v>
      </c>
      <c r="D5886" s="83" t="s">
        <v>504</v>
      </c>
      <c r="E5886" s="84">
        <v>27567</v>
      </c>
      <c r="F5886" s="85">
        <v>17.617999999999999</v>
      </c>
      <c r="G5886" s="84">
        <v>251.3</v>
      </c>
      <c r="H5886" s="86">
        <f t="shared" si="364"/>
        <v>1220502.2952779997</v>
      </c>
      <c r="I5886" s="77">
        <f t="shared" si="365"/>
        <v>27567</v>
      </c>
      <c r="J5886" s="77">
        <f t="shared" si="366"/>
        <v>485675.40599999996</v>
      </c>
      <c r="K5886" s="77">
        <f t="shared" si="367"/>
        <v>0</v>
      </c>
    </row>
    <row r="5887" spans="1:11" s="77" customFormat="1">
      <c r="A5887" s="82">
        <v>2016</v>
      </c>
      <c r="B5887" s="82">
        <v>8023</v>
      </c>
      <c r="C5887" s="83" t="s">
        <v>513</v>
      </c>
      <c r="D5887" s="83" t="s">
        <v>504</v>
      </c>
      <c r="E5887" s="84">
        <v>41950</v>
      </c>
      <c r="F5887" s="85">
        <v>17.866</v>
      </c>
      <c r="G5887" s="84">
        <v>249</v>
      </c>
      <c r="H5887" s="86">
        <f t="shared" si="364"/>
        <v>1866201.9630000002</v>
      </c>
      <c r="I5887" s="77">
        <f t="shared" si="365"/>
        <v>41950</v>
      </c>
      <c r="J5887" s="77">
        <f t="shared" si="366"/>
        <v>749478.7</v>
      </c>
      <c r="K5887" s="77">
        <f t="shared" si="367"/>
        <v>0</v>
      </c>
    </row>
    <row r="5888" spans="1:11" s="77" customFormat="1">
      <c r="A5888" s="82">
        <v>2016</v>
      </c>
      <c r="B5888" s="82">
        <v>8023</v>
      </c>
      <c r="C5888" s="83" t="s">
        <v>513</v>
      </c>
      <c r="D5888" s="83" t="s">
        <v>504</v>
      </c>
      <c r="E5888" s="84">
        <v>97624</v>
      </c>
      <c r="F5888" s="85">
        <v>17.916</v>
      </c>
      <c r="G5888" s="84">
        <v>247.8</v>
      </c>
      <c r="H5888" s="86">
        <f t="shared" si="364"/>
        <v>4334100.2651520008</v>
      </c>
      <c r="I5888" s="77">
        <f t="shared" si="365"/>
        <v>97624</v>
      </c>
      <c r="J5888" s="77">
        <f t="shared" si="366"/>
        <v>1749031.584</v>
      </c>
      <c r="K5888" s="77">
        <f t="shared" si="367"/>
        <v>0</v>
      </c>
    </row>
    <row r="5889" spans="1:11" s="77" customFormat="1">
      <c r="A5889" s="82">
        <v>2016</v>
      </c>
      <c r="B5889" s="82">
        <v>8023</v>
      </c>
      <c r="C5889" s="83" t="s">
        <v>513</v>
      </c>
      <c r="D5889" s="83" t="s">
        <v>504</v>
      </c>
      <c r="E5889" s="84">
        <v>69692</v>
      </c>
      <c r="F5889" s="85">
        <v>16.808</v>
      </c>
      <c r="G5889" s="84">
        <v>246.9</v>
      </c>
      <c r="H5889" s="86">
        <f t="shared" si="364"/>
        <v>2892144.9627839997</v>
      </c>
      <c r="I5889" s="77">
        <f t="shared" si="365"/>
        <v>69692</v>
      </c>
      <c r="J5889" s="77">
        <f t="shared" si="366"/>
        <v>1171383.1359999999</v>
      </c>
      <c r="K5889" s="77">
        <f t="shared" si="367"/>
        <v>0</v>
      </c>
    </row>
    <row r="5890" spans="1:11" s="77" customFormat="1">
      <c r="A5890" s="82">
        <v>2016</v>
      </c>
      <c r="B5890" s="82">
        <v>8042</v>
      </c>
      <c r="C5890" s="83" t="s">
        <v>503</v>
      </c>
      <c r="D5890" s="83" t="s">
        <v>504</v>
      </c>
      <c r="E5890" s="84">
        <v>80929</v>
      </c>
      <c r="F5890" s="85">
        <v>24.013999999999999</v>
      </c>
      <c r="G5890" s="84">
        <v>307.10000000000002</v>
      </c>
      <c r="H5890" s="86">
        <f t="shared" si="364"/>
        <v>5968270.4774259999</v>
      </c>
      <c r="I5890" s="77">
        <f t="shared" si="365"/>
        <v>80929</v>
      </c>
      <c r="J5890" s="77">
        <f t="shared" si="366"/>
        <v>1943429.0060000001</v>
      </c>
      <c r="K5890" s="77">
        <f t="shared" si="367"/>
        <v>0</v>
      </c>
    </row>
    <row r="5891" spans="1:11" s="77" customFormat="1">
      <c r="A5891" s="82">
        <v>2016</v>
      </c>
      <c r="B5891" s="82">
        <v>8042</v>
      </c>
      <c r="C5891" s="83" t="s">
        <v>503</v>
      </c>
      <c r="D5891" s="83" t="s">
        <v>504</v>
      </c>
      <c r="E5891" s="84">
        <v>12033</v>
      </c>
      <c r="F5891" s="85">
        <v>24.16</v>
      </c>
      <c r="G5891" s="84">
        <v>329.9</v>
      </c>
      <c r="H5891" s="86">
        <f t="shared" si="364"/>
        <v>959076.30671999999</v>
      </c>
      <c r="I5891" s="77">
        <f t="shared" si="365"/>
        <v>12033</v>
      </c>
      <c r="J5891" s="77">
        <f t="shared" si="366"/>
        <v>290717.28000000003</v>
      </c>
      <c r="K5891" s="77">
        <f t="shared" si="367"/>
        <v>0</v>
      </c>
    </row>
    <row r="5892" spans="1:11" s="77" customFormat="1">
      <c r="A5892" s="82">
        <v>2016</v>
      </c>
      <c r="B5892" s="82">
        <v>8042</v>
      </c>
      <c r="C5892" s="83" t="s">
        <v>503</v>
      </c>
      <c r="D5892" s="83" t="s">
        <v>504</v>
      </c>
      <c r="E5892" s="84">
        <v>12429</v>
      </c>
      <c r="F5892" s="85">
        <v>25.7</v>
      </c>
      <c r="G5892" s="84">
        <v>287.7</v>
      </c>
      <c r="H5892" s="86">
        <f t="shared" si="364"/>
        <v>918986.58809999982</v>
      </c>
      <c r="I5892" s="77">
        <f t="shared" si="365"/>
        <v>12429</v>
      </c>
      <c r="J5892" s="77">
        <f t="shared" si="366"/>
        <v>319425.3</v>
      </c>
      <c r="K5892" s="77">
        <f t="shared" si="367"/>
        <v>0</v>
      </c>
    </row>
    <row r="5893" spans="1:11" s="77" customFormat="1">
      <c r="A5893" s="82">
        <v>2016</v>
      </c>
      <c r="B5893" s="82">
        <v>8042</v>
      </c>
      <c r="C5893" s="83" t="s">
        <v>503</v>
      </c>
      <c r="D5893" s="83" t="s">
        <v>504</v>
      </c>
      <c r="E5893" s="84">
        <v>10883</v>
      </c>
      <c r="F5893" s="85">
        <v>24.763999999999999</v>
      </c>
      <c r="G5893" s="84">
        <v>296.8</v>
      </c>
      <c r="H5893" s="86">
        <f t="shared" si="364"/>
        <v>799895.62441599998</v>
      </c>
      <c r="I5893" s="77">
        <f t="shared" si="365"/>
        <v>10883</v>
      </c>
      <c r="J5893" s="77">
        <f t="shared" si="366"/>
        <v>269506.61199999996</v>
      </c>
      <c r="K5893" s="77">
        <f t="shared" si="367"/>
        <v>0</v>
      </c>
    </row>
    <row r="5894" spans="1:11" s="77" customFormat="1">
      <c r="A5894" s="82">
        <v>2016</v>
      </c>
      <c r="B5894" s="82">
        <v>8042</v>
      </c>
      <c r="C5894" s="83" t="s">
        <v>503</v>
      </c>
      <c r="D5894" s="83" t="s">
        <v>504</v>
      </c>
      <c r="E5894" s="84">
        <v>11980</v>
      </c>
      <c r="F5894" s="85">
        <v>26.388000000000002</v>
      </c>
      <c r="G5894" s="84">
        <v>324.7</v>
      </c>
      <c r="H5894" s="86">
        <f t="shared" si="364"/>
        <v>1026468.3952800001</v>
      </c>
      <c r="I5894" s="77">
        <f t="shared" si="365"/>
        <v>11980</v>
      </c>
      <c r="J5894" s="77">
        <f t="shared" si="366"/>
        <v>316128.24000000005</v>
      </c>
      <c r="K5894" s="77">
        <f t="shared" si="367"/>
        <v>0</v>
      </c>
    </row>
    <row r="5895" spans="1:11" s="77" customFormat="1">
      <c r="A5895" s="82">
        <v>2016</v>
      </c>
      <c r="B5895" s="82">
        <v>8042</v>
      </c>
      <c r="C5895" s="83" t="s">
        <v>503</v>
      </c>
      <c r="D5895" s="83" t="s">
        <v>504</v>
      </c>
      <c r="E5895" s="84">
        <v>46131</v>
      </c>
      <c r="F5895" s="85">
        <v>26.19</v>
      </c>
      <c r="G5895" s="84">
        <v>273.7</v>
      </c>
      <c r="H5895" s="86">
        <f t="shared" ref="H5895:H5958" si="368">IF(I5895="","",G5895/100*F5895*E5895)</f>
        <v>3306763.7259300007</v>
      </c>
      <c r="I5895" s="77">
        <f t="shared" ref="I5895:I5958" si="369">IF(OR(G5895=".",F5895=".",E5895="."),"",E5895)</f>
        <v>46131</v>
      </c>
      <c r="J5895" s="77">
        <f t="shared" ref="J5895:J5958" si="370">IF(I5895="","",F5895*I5895)</f>
        <v>1208170.8900000001</v>
      </c>
      <c r="K5895" s="77">
        <f t="shared" ref="K5895:K5958" si="371">IF(C5895="LIG",1,0)</f>
        <v>0</v>
      </c>
    </row>
    <row r="5896" spans="1:11" s="77" customFormat="1">
      <c r="A5896" s="82">
        <v>2016</v>
      </c>
      <c r="B5896" s="82">
        <v>8042</v>
      </c>
      <c r="C5896" s="83" t="s">
        <v>503</v>
      </c>
      <c r="D5896" s="83" t="s">
        <v>504</v>
      </c>
      <c r="E5896" s="84">
        <v>35426</v>
      </c>
      <c r="F5896" s="85">
        <v>23.88</v>
      </c>
      <c r="G5896" s="84">
        <v>330.4</v>
      </c>
      <c r="H5896" s="86">
        <f t="shared" si="368"/>
        <v>2795094.3955199998</v>
      </c>
      <c r="I5896" s="77">
        <f t="shared" si="369"/>
        <v>35426</v>
      </c>
      <c r="J5896" s="77">
        <f t="shared" si="370"/>
        <v>845972.88</v>
      </c>
      <c r="K5896" s="77">
        <f t="shared" si="371"/>
        <v>0</v>
      </c>
    </row>
    <row r="5897" spans="1:11" s="77" customFormat="1">
      <c r="A5897" s="82">
        <v>2016</v>
      </c>
      <c r="B5897" s="82">
        <v>8042</v>
      </c>
      <c r="C5897" s="83" t="s">
        <v>503</v>
      </c>
      <c r="D5897" s="83" t="s">
        <v>504</v>
      </c>
      <c r="E5897" s="84">
        <v>72242</v>
      </c>
      <c r="F5897" s="85">
        <v>24.007999999999999</v>
      </c>
      <c r="G5897" s="84">
        <v>282.5</v>
      </c>
      <c r="H5897" s="86">
        <f t="shared" si="368"/>
        <v>4899640.2692000009</v>
      </c>
      <c r="I5897" s="77">
        <f t="shared" si="369"/>
        <v>72242</v>
      </c>
      <c r="J5897" s="77">
        <f t="shared" si="370"/>
        <v>1734385.936</v>
      </c>
      <c r="K5897" s="77">
        <f t="shared" si="371"/>
        <v>0</v>
      </c>
    </row>
    <row r="5898" spans="1:11" s="77" customFormat="1">
      <c r="A5898" s="82">
        <v>2016</v>
      </c>
      <c r="B5898" s="82">
        <v>8042</v>
      </c>
      <c r="C5898" s="83" t="s">
        <v>503</v>
      </c>
      <c r="D5898" s="83" t="s">
        <v>504</v>
      </c>
      <c r="E5898" s="84">
        <v>10903</v>
      </c>
      <c r="F5898" s="85">
        <v>24.19</v>
      </c>
      <c r="G5898" s="84">
        <v>287.5</v>
      </c>
      <c r="H5898" s="86">
        <f t="shared" si="368"/>
        <v>758262.76375000004</v>
      </c>
      <c r="I5898" s="77">
        <f t="shared" si="369"/>
        <v>10903</v>
      </c>
      <c r="J5898" s="77">
        <f t="shared" si="370"/>
        <v>263743.57</v>
      </c>
      <c r="K5898" s="77">
        <f t="shared" si="371"/>
        <v>0</v>
      </c>
    </row>
    <row r="5899" spans="1:11" s="77" customFormat="1">
      <c r="A5899" s="82">
        <v>2016</v>
      </c>
      <c r="B5899" s="82">
        <v>8066</v>
      </c>
      <c r="C5899" s="83" t="s">
        <v>513</v>
      </c>
      <c r="D5899" s="83" t="s">
        <v>504</v>
      </c>
      <c r="E5899" s="84">
        <v>129387</v>
      </c>
      <c r="F5899" s="85">
        <v>19.03</v>
      </c>
      <c r="G5899" s="84">
        <v>222.4</v>
      </c>
      <c r="H5899" s="86">
        <f t="shared" si="368"/>
        <v>5476009.7726400001</v>
      </c>
      <c r="I5899" s="77">
        <f t="shared" si="369"/>
        <v>129387</v>
      </c>
      <c r="J5899" s="77">
        <f t="shared" si="370"/>
        <v>2462234.6100000003</v>
      </c>
      <c r="K5899" s="77">
        <f t="shared" si="371"/>
        <v>0</v>
      </c>
    </row>
    <row r="5900" spans="1:11" s="77" customFormat="1">
      <c r="A5900" s="82">
        <v>2016</v>
      </c>
      <c r="B5900" s="82">
        <v>8066</v>
      </c>
      <c r="C5900" s="83" t="s">
        <v>513</v>
      </c>
      <c r="D5900" s="83" t="s">
        <v>504</v>
      </c>
      <c r="E5900" s="84">
        <v>459036</v>
      </c>
      <c r="F5900" s="85">
        <v>18.065999999999999</v>
      </c>
      <c r="G5900" s="84">
        <v>438.4</v>
      </c>
      <c r="H5900" s="86">
        <f t="shared" si="368"/>
        <v>36356268.144383997</v>
      </c>
      <c r="I5900" s="77">
        <f t="shared" si="369"/>
        <v>459036</v>
      </c>
      <c r="J5900" s="77">
        <f t="shared" si="370"/>
        <v>8292944.3759999992</v>
      </c>
      <c r="K5900" s="77">
        <f t="shared" si="371"/>
        <v>0</v>
      </c>
    </row>
    <row r="5901" spans="1:11" s="77" customFormat="1">
      <c r="A5901" s="82">
        <v>2016</v>
      </c>
      <c r="B5901" s="82">
        <v>8066</v>
      </c>
      <c r="C5901" s="83" t="s">
        <v>513</v>
      </c>
      <c r="D5901" s="83" t="s">
        <v>504</v>
      </c>
      <c r="E5901" s="84">
        <v>81023</v>
      </c>
      <c r="F5901" s="85">
        <v>18.065999999999999</v>
      </c>
      <c r="G5901" s="84">
        <v>438.4</v>
      </c>
      <c r="H5901" s="86">
        <f t="shared" si="368"/>
        <v>6417130.4949119994</v>
      </c>
      <c r="I5901" s="77">
        <f t="shared" si="369"/>
        <v>81023</v>
      </c>
      <c r="J5901" s="77">
        <f t="shared" si="370"/>
        <v>1463761.5179999999</v>
      </c>
      <c r="K5901" s="77">
        <f t="shared" si="371"/>
        <v>0</v>
      </c>
    </row>
    <row r="5902" spans="1:11" s="77" customFormat="1">
      <c r="A5902" s="82">
        <v>2016</v>
      </c>
      <c r="B5902" s="82">
        <v>8069</v>
      </c>
      <c r="C5902" s="83" t="s">
        <v>503</v>
      </c>
      <c r="D5902" s="83" t="s">
        <v>504</v>
      </c>
      <c r="E5902" s="84">
        <v>40656</v>
      </c>
      <c r="F5902" s="85">
        <v>23.917999999999999</v>
      </c>
      <c r="G5902" s="84">
        <v>173.7</v>
      </c>
      <c r="H5902" s="86">
        <f t="shared" si="368"/>
        <v>1689076.5312959997</v>
      </c>
      <c r="I5902" s="77">
        <f t="shared" si="369"/>
        <v>40656</v>
      </c>
      <c r="J5902" s="77">
        <f t="shared" si="370"/>
        <v>972410.20799999998</v>
      </c>
      <c r="K5902" s="77">
        <f t="shared" si="371"/>
        <v>0</v>
      </c>
    </row>
    <row r="5903" spans="1:11" s="77" customFormat="1">
      <c r="A5903" s="82">
        <v>2016</v>
      </c>
      <c r="B5903" s="82">
        <v>8069</v>
      </c>
      <c r="C5903" s="83" t="s">
        <v>503</v>
      </c>
      <c r="D5903" s="83" t="s">
        <v>504</v>
      </c>
      <c r="E5903" s="84">
        <v>121597</v>
      </c>
      <c r="F5903" s="85">
        <v>21.375</v>
      </c>
      <c r="G5903" s="84">
        <v>204.8</v>
      </c>
      <c r="H5903" s="86">
        <f t="shared" si="368"/>
        <v>5323030.2720000008</v>
      </c>
      <c r="I5903" s="77">
        <f t="shared" si="369"/>
        <v>121597</v>
      </c>
      <c r="J5903" s="77">
        <f t="shared" si="370"/>
        <v>2599135.875</v>
      </c>
      <c r="K5903" s="77">
        <f t="shared" si="371"/>
        <v>0</v>
      </c>
    </row>
    <row r="5904" spans="1:11" s="77" customFormat="1">
      <c r="A5904" s="82">
        <v>2016</v>
      </c>
      <c r="B5904" s="82">
        <v>8069</v>
      </c>
      <c r="C5904" s="83" t="s">
        <v>503</v>
      </c>
      <c r="D5904" s="83" t="s">
        <v>504</v>
      </c>
      <c r="E5904" s="84">
        <v>41</v>
      </c>
      <c r="F5904" s="85">
        <v>23.11</v>
      </c>
      <c r="G5904" s="84">
        <v>189.4</v>
      </c>
      <c r="H5904" s="86">
        <f t="shared" si="368"/>
        <v>1794.5839400000002</v>
      </c>
      <c r="I5904" s="77">
        <f t="shared" si="369"/>
        <v>41</v>
      </c>
      <c r="J5904" s="77">
        <f t="shared" si="370"/>
        <v>947.51</v>
      </c>
      <c r="K5904" s="77">
        <f t="shared" si="371"/>
        <v>0</v>
      </c>
    </row>
    <row r="5905" spans="1:11" s="77" customFormat="1">
      <c r="A5905" s="82">
        <v>2016</v>
      </c>
      <c r="B5905" s="82">
        <v>8069</v>
      </c>
      <c r="C5905" s="83" t="s">
        <v>503</v>
      </c>
      <c r="D5905" s="83" t="s">
        <v>504</v>
      </c>
      <c r="E5905" s="84">
        <v>32682</v>
      </c>
      <c r="F5905" s="85">
        <v>23.966000000000001</v>
      </c>
      <c r="G5905" s="84">
        <v>182.5</v>
      </c>
      <c r="H5905" s="86">
        <f t="shared" si="368"/>
        <v>1429443.6819</v>
      </c>
      <c r="I5905" s="77">
        <f t="shared" si="369"/>
        <v>32682</v>
      </c>
      <c r="J5905" s="77">
        <f t="shared" si="370"/>
        <v>783256.81200000003</v>
      </c>
      <c r="K5905" s="77">
        <f t="shared" si="371"/>
        <v>0</v>
      </c>
    </row>
    <row r="5906" spans="1:11" s="77" customFormat="1">
      <c r="A5906" s="82">
        <v>2016</v>
      </c>
      <c r="B5906" s="82">
        <v>8069</v>
      </c>
      <c r="C5906" s="83" t="s">
        <v>503</v>
      </c>
      <c r="D5906" s="83" t="s">
        <v>504</v>
      </c>
      <c r="E5906" s="84">
        <v>38654</v>
      </c>
      <c r="F5906" s="85">
        <v>24.26</v>
      </c>
      <c r="G5906" s="84">
        <v>180.4</v>
      </c>
      <c r="H5906" s="86">
        <f t="shared" si="368"/>
        <v>1691693.8561600002</v>
      </c>
      <c r="I5906" s="77">
        <f t="shared" si="369"/>
        <v>38654</v>
      </c>
      <c r="J5906" s="77">
        <f t="shared" si="370"/>
        <v>937746.04</v>
      </c>
      <c r="K5906" s="77">
        <f t="shared" si="371"/>
        <v>0</v>
      </c>
    </row>
    <row r="5907" spans="1:11" s="77" customFormat="1">
      <c r="A5907" s="82">
        <v>2016</v>
      </c>
      <c r="B5907" s="82">
        <v>8102</v>
      </c>
      <c r="C5907" s="83" t="s">
        <v>503</v>
      </c>
      <c r="D5907" s="83" t="s">
        <v>504</v>
      </c>
      <c r="E5907" s="84">
        <v>22421</v>
      </c>
      <c r="F5907" s="85">
        <v>24.457999999999998</v>
      </c>
      <c r="G5907" s="84" t="s">
        <v>514</v>
      </c>
      <c r="H5907" s="86" t="str">
        <f t="shared" si="368"/>
        <v/>
      </c>
      <c r="I5907" s="77" t="str">
        <f t="shared" si="369"/>
        <v/>
      </c>
      <c r="J5907" s="77" t="str">
        <f t="shared" si="370"/>
        <v/>
      </c>
      <c r="K5907" s="77">
        <f t="shared" si="371"/>
        <v>0</v>
      </c>
    </row>
    <row r="5908" spans="1:11" s="77" customFormat="1">
      <c r="A5908" s="82">
        <v>2016</v>
      </c>
      <c r="B5908" s="82">
        <v>8102</v>
      </c>
      <c r="C5908" s="83" t="s">
        <v>503</v>
      </c>
      <c r="D5908" s="83" t="s">
        <v>504</v>
      </c>
      <c r="E5908" s="84">
        <v>11721</v>
      </c>
      <c r="F5908" s="85">
        <v>25.988</v>
      </c>
      <c r="G5908" s="84" t="s">
        <v>514</v>
      </c>
      <c r="H5908" s="86" t="str">
        <f t="shared" si="368"/>
        <v/>
      </c>
      <c r="I5908" s="77" t="str">
        <f t="shared" si="369"/>
        <v/>
      </c>
      <c r="J5908" s="77" t="str">
        <f t="shared" si="370"/>
        <v/>
      </c>
      <c r="K5908" s="77">
        <f t="shared" si="371"/>
        <v>0</v>
      </c>
    </row>
    <row r="5909" spans="1:11" s="77" customFormat="1">
      <c r="A5909" s="82">
        <v>2016</v>
      </c>
      <c r="B5909" s="82">
        <v>8102</v>
      </c>
      <c r="C5909" s="83" t="s">
        <v>503</v>
      </c>
      <c r="D5909" s="83" t="s">
        <v>504</v>
      </c>
      <c r="E5909" s="84">
        <v>22421</v>
      </c>
      <c r="F5909" s="85">
        <v>24.457999999999998</v>
      </c>
      <c r="G5909" s="84" t="s">
        <v>514</v>
      </c>
      <c r="H5909" s="86" t="str">
        <f t="shared" si="368"/>
        <v/>
      </c>
      <c r="I5909" s="77" t="str">
        <f t="shared" si="369"/>
        <v/>
      </c>
      <c r="J5909" s="77" t="str">
        <f t="shared" si="370"/>
        <v/>
      </c>
      <c r="K5909" s="77">
        <f t="shared" si="371"/>
        <v>0</v>
      </c>
    </row>
    <row r="5910" spans="1:11" s="77" customFormat="1">
      <c r="A5910" s="82">
        <v>2016</v>
      </c>
      <c r="B5910" s="82">
        <v>8102</v>
      </c>
      <c r="C5910" s="83" t="s">
        <v>503</v>
      </c>
      <c r="D5910" s="83" t="s">
        <v>504</v>
      </c>
      <c r="E5910" s="84">
        <v>272188</v>
      </c>
      <c r="F5910" s="85">
        <v>25.001999999999999</v>
      </c>
      <c r="G5910" s="84" t="s">
        <v>514</v>
      </c>
      <c r="H5910" s="86" t="str">
        <f t="shared" si="368"/>
        <v/>
      </c>
      <c r="I5910" s="77" t="str">
        <f t="shared" si="369"/>
        <v/>
      </c>
      <c r="J5910" s="77" t="str">
        <f t="shared" si="370"/>
        <v/>
      </c>
      <c r="K5910" s="77">
        <f t="shared" si="371"/>
        <v>0</v>
      </c>
    </row>
    <row r="5911" spans="1:11" s="77" customFormat="1">
      <c r="A5911" s="82">
        <v>2016</v>
      </c>
      <c r="B5911" s="82">
        <v>8102</v>
      </c>
      <c r="C5911" s="83" t="s">
        <v>503</v>
      </c>
      <c r="D5911" s="83" t="s">
        <v>504</v>
      </c>
      <c r="E5911" s="84">
        <v>3613</v>
      </c>
      <c r="F5911" s="85">
        <v>25.181999999999999</v>
      </c>
      <c r="G5911" s="84" t="s">
        <v>514</v>
      </c>
      <c r="H5911" s="86" t="str">
        <f t="shared" si="368"/>
        <v/>
      </c>
      <c r="I5911" s="77" t="str">
        <f t="shared" si="369"/>
        <v/>
      </c>
      <c r="J5911" s="77" t="str">
        <f t="shared" si="370"/>
        <v/>
      </c>
      <c r="K5911" s="77">
        <f t="shared" si="371"/>
        <v>0</v>
      </c>
    </row>
    <row r="5912" spans="1:11" s="77" customFormat="1">
      <c r="A5912" s="82">
        <v>2016</v>
      </c>
      <c r="B5912" s="82">
        <v>8102</v>
      </c>
      <c r="C5912" s="83" t="s">
        <v>503</v>
      </c>
      <c r="D5912" s="83" t="s">
        <v>504</v>
      </c>
      <c r="E5912" s="84">
        <v>53684</v>
      </c>
      <c r="F5912" s="85">
        <v>25.088000000000001</v>
      </c>
      <c r="G5912" s="84" t="s">
        <v>514</v>
      </c>
      <c r="H5912" s="86" t="str">
        <f t="shared" si="368"/>
        <v/>
      </c>
      <c r="I5912" s="77" t="str">
        <f t="shared" si="369"/>
        <v/>
      </c>
      <c r="J5912" s="77" t="str">
        <f t="shared" si="370"/>
        <v/>
      </c>
      <c r="K5912" s="77">
        <f t="shared" si="371"/>
        <v>0</v>
      </c>
    </row>
    <row r="5913" spans="1:11" s="77" customFormat="1">
      <c r="A5913" s="82">
        <v>2016</v>
      </c>
      <c r="B5913" s="82">
        <v>8102</v>
      </c>
      <c r="C5913" s="83" t="s">
        <v>503</v>
      </c>
      <c r="D5913" s="83" t="s">
        <v>504</v>
      </c>
      <c r="E5913" s="84">
        <v>57456</v>
      </c>
      <c r="F5913" s="85">
        <v>26.138000000000002</v>
      </c>
      <c r="G5913" s="84" t="s">
        <v>514</v>
      </c>
      <c r="H5913" s="86" t="str">
        <f t="shared" si="368"/>
        <v/>
      </c>
      <c r="I5913" s="77" t="str">
        <f t="shared" si="369"/>
        <v/>
      </c>
      <c r="J5913" s="77" t="str">
        <f t="shared" si="370"/>
        <v/>
      </c>
      <c r="K5913" s="77">
        <f t="shared" si="371"/>
        <v>0</v>
      </c>
    </row>
    <row r="5914" spans="1:11" s="77" customFormat="1">
      <c r="A5914" s="82">
        <v>2016</v>
      </c>
      <c r="B5914" s="82">
        <v>8219</v>
      </c>
      <c r="C5914" s="83" t="s">
        <v>513</v>
      </c>
      <c r="D5914" s="83" t="s">
        <v>504</v>
      </c>
      <c r="E5914" s="84">
        <v>14051</v>
      </c>
      <c r="F5914" s="85">
        <v>17.882000000000001</v>
      </c>
      <c r="G5914" s="84">
        <v>141</v>
      </c>
      <c r="H5914" s="86">
        <f t="shared" si="368"/>
        <v>354276.57462000003</v>
      </c>
      <c r="I5914" s="77">
        <f t="shared" si="369"/>
        <v>14051</v>
      </c>
      <c r="J5914" s="77">
        <f t="shared" si="370"/>
        <v>251259.98200000002</v>
      </c>
      <c r="K5914" s="77">
        <f t="shared" si="371"/>
        <v>0</v>
      </c>
    </row>
    <row r="5915" spans="1:11" s="77" customFormat="1">
      <c r="A5915" s="82">
        <v>2016</v>
      </c>
      <c r="B5915" s="82">
        <v>8219</v>
      </c>
      <c r="C5915" s="83" t="s">
        <v>513</v>
      </c>
      <c r="D5915" s="83" t="s">
        <v>504</v>
      </c>
      <c r="E5915" s="84">
        <v>13563</v>
      </c>
      <c r="F5915" s="85">
        <v>17.36</v>
      </c>
      <c r="G5915" s="84">
        <v>147.69999999999999</v>
      </c>
      <c r="H5915" s="86">
        <f t="shared" si="368"/>
        <v>347765.08535999997</v>
      </c>
      <c r="I5915" s="77">
        <f t="shared" si="369"/>
        <v>13563</v>
      </c>
      <c r="J5915" s="77">
        <f t="shared" si="370"/>
        <v>235453.68</v>
      </c>
      <c r="K5915" s="77">
        <f t="shared" si="371"/>
        <v>0</v>
      </c>
    </row>
    <row r="5916" spans="1:11" s="77" customFormat="1">
      <c r="A5916" s="82">
        <v>2016</v>
      </c>
      <c r="B5916" s="82">
        <v>8219</v>
      </c>
      <c r="C5916" s="83" t="s">
        <v>513</v>
      </c>
      <c r="D5916" s="83" t="s">
        <v>504</v>
      </c>
      <c r="E5916" s="84">
        <v>14138</v>
      </c>
      <c r="F5916" s="85">
        <v>17.774000000000001</v>
      </c>
      <c r="G5916" s="84">
        <v>134</v>
      </c>
      <c r="H5916" s="86">
        <f t="shared" si="368"/>
        <v>336727.00808</v>
      </c>
      <c r="I5916" s="77">
        <f t="shared" si="369"/>
        <v>14138</v>
      </c>
      <c r="J5916" s="77">
        <f t="shared" si="370"/>
        <v>251288.81200000001</v>
      </c>
      <c r="K5916" s="77">
        <f t="shared" si="371"/>
        <v>0</v>
      </c>
    </row>
    <row r="5917" spans="1:11" s="77" customFormat="1">
      <c r="A5917" s="82">
        <v>2016</v>
      </c>
      <c r="B5917" s="82">
        <v>8219</v>
      </c>
      <c r="C5917" s="83" t="s">
        <v>513</v>
      </c>
      <c r="D5917" s="83" t="s">
        <v>504</v>
      </c>
      <c r="E5917" s="84">
        <v>13577</v>
      </c>
      <c r="F5917" s="85">
        <v>17.594000000000001</v>
      </c>
      <c r="G5917" s="84">
        <v>141.1</v>
      </c>
      <c r="H5917" s="86">
        <f t="shared" si="368"/>
        <v>337050.84431800002</v>
      </c>
      <c r="I5917" s="77">
        <f t="shared" si="369"/>
        <v>13577</v>
      </c>
      <c r="J5917" s="77">
        <f t="shared" si="370"/>
        <v>238873.73800000001</v>
      </c>
      <c r="K5917" s="77">
        <f t="shared" si="371"/>
        <v>0</v>
      </c>
    </row>
    <row r="5918" spans="1:11" s="77" customFormat="1">
      <c r="A5918" s="82">
        <v>2016</v>
      </c>
      <c r="B5918" s="82">
        <v>8222</v>
      </c>
      <c r="C5918" s="83" t="s">
        <v>512</v>
      </c>
      <c r="D5918" s="83" t="s">
        <v>504</v>
      </c>
      <c r="E5918" s="84">
        <v>226974</v>
      </c>
      <c r="F5918" s="85">
        <v>13.507999999999999</v>
      </c>
      <c r="G5918" s="84">
        <v>191.3</v>
      </c>
      <c r="H5918" s="86">
        <f t="shared" si="368"/>
        <v>5865190.6470959997</v>
      </c>
      <c r="I5918" s="77">
        <f t="shared" si="369"/>
        <v>226974</v>
      </c>
      <c r="J5918" s="77">
        <f t="shared" si="370"/>
        <v>3065964.7919999999</v>
      </c>
      <c r="K5918" s="77">
        <f t="shared" si="371"/>
        <v>1</v>
      </c>
    </row>
    <row r="5919" spans="1:11" s="77" customFormat="1">
      <c r="A5919" s="82">
        <v>2016</v>
      </c>
      <c r="B5919" s="82">
        <v>8223</v>
      </c>
      <c r="C5919" s="83" t="s">
        <v>513</v>
      </c>
      <c r="D5919" s="83" t="s">
        <v>504</v>
      </c>
      <c r="E5919" s="84">
        <v>119868</v>
      </c>
      <c r="F5919" s="85">
        <v>17.77</v>
      </c>
      <c r="G5919" s="84">
        <v>229.4</v>
      </c>
      <c r="H5919" s="86">
        <f t="shared" si="368"/>
        <v>4886344.7018400002</v>
      </c>
      <c r="I5919" s="77">
        <f t="shared" si="369"/>
        <v>119868</v>
      </c>
      <c r="J5919" s="77">
        <f t="shared" si="370"/>
        <v>2130054.36</v>
      </c>
      <c r="K5919" s="77">
        <f t="shared" si="371"/>
        <v>0</v>
      </c>
    </row>
    <row r="5920" spans="1:11" s="77" customFormat="1">
      <c r="A5920" s="82">
        <v>2016</v>
      </c>
      <c r="B5920" s="82">
        <v>8223</v>
      </c>
      <c r="C5920" s="83" t="s">
        <v>513</v>
      </c>
      <c r="D5920" s="83" t="s">
        <v>504</v>
      </c>
      <c r="E5920" s="84">
        <v>297811</v>
      </c>
      <c r="F5920" s="85">
        <v>18.36</v>
      </c>
      <c r="G5920" s="84">
        <v>176.6</v>
      </c>
      <c r="H5920" s="86">
        <f t="shared" si="368"/>
        <v>9656152.3893600013</v>
      </c>
      <c r="I5920" s="77">
        <f t="shared" si="369"/>
        <v>297811</v>
      </c>
      <c r="J5920" s="77">
        <f t="shared" si="370"/>
        <v>5467809.96</v>
      </c>
      <c r="K5920" s="77">
        <f t="shared" si="371"/>
        <v>0</v>
      </c>
    </row>
    <row r="5921" spans="1:11" s="77" customFormat="1">
      <c r="A5921" s="82">
        <v>2016</v>
      </c>
      <c r="B5921" s="82">
        <v>8223</v>
      </c>
      <c r="C5921" s="83" t="s">
        <v>513</v>
      </c>
      <c r="D5921" s="83" t="s">
        <v>504</v>
      </c>
      <c r="E5921" s="84">
        <v>90516</v>
      </c>
      <c r="F5921" s="85">
        <v>17.57</v>
      </c>
      <c r="G5921" s="84">
        <v>198.1</v>
      </c>
      <c r="H5921" s="86">
        <f t="shared" si="368"/>
        <v>3150515.2837200002</v>
      </c>
      <c r="I5921" s="77">
        <f t="shared" si="369"/>
        <v>90516</v>
      </c>
      <c r="J5921" s="77">
        <f t="shared" si="370"/>
        <v>1590366.12</v>
      </c>
      <c r="K5921" s="77">
        <f t="shared" si="371"/>
        <v>0</v>
      </c>
    </row>
    <row r="5922" spans="1:11" s="77" customFormat="1">
      <c r="A5922" s="82">
        <v>2016</v>
      </c>
      <c r="B5922" s="82">
        <v>8226</v>
      </c>
      <c r="C5922" s="83" t="s">
        <v>503</v>
      </c>
      <c r="D5922" s="83" t="s">
        <v>504</v>
      </c>
      <c r="E5922" s="84">
        <v>80462</v>
      </c>
      <c r="F5922" s="85">
        <v>26.17</v>
      </c>
      <c r="G5922" s="84" t="s">
        <v>514</v>
      </c>
      <c r="H5922" s="86" t="str">
        <f t="shared" si="368"/>
        <v/>
      </c>
      <c r="I5922" s="77" t="str">
        <f t="shared" si="369"/>
        <v/>
      </c>
      <c r="J5922" s="77" t="str">
        <f t="shared" si="370"/>
        <v/>
      </c>
      <c r="K5922" s="77">
        <f t="shared" si="371"/>
        <v>0</v>
      </c>
    </row>
    <row r="5923" spans="1:11" s="77" customFormat="1">
      <c r="A5923" s="82">
        <v>2016</v>
      </c>
      <c r="B5923" s="82">
        <v>8226</v>
      </c>
      <c r="C5923" s="83" t="s">
        <v>503</v>
      </c>
      <c r="D5923" s="83" t="s">
        <v>504</v>
      </c>
      <c r="E5923" s="84">
        <v>16841</v>
      </c>
      <c r="F5923" s="85">
        <v>25.28</v>
      </c>
      <c r="G5923" s="84" t="s">
        <v>514</v>
      </c>
      <c r="H5923" s="86" t="str">
        <f t="shared" si="368"/>
        <v/>
      </c>
      <c r="I5923" s="77" t="str">
        <f t="shared" si="369"/>
        <v/>
      </c>
      <c r="J5923" s="77" t="str">
        <f t="shared" si="370"/>
        <v/>
      </c>
      <c r="K5923" s="77">
        <f t="shared" si="371"/>
        <v>0</v>
      </c>
    </row>
    <row r="5924" spans="1:11" s="77" customFormat="1">
      <c r="A5924" s="82">
        <v>2016</v>
      </c>
      <c r="B5924" s="82">
        <v>8809</v>
      </c>
      <c r="C5924" s="83" t="s">
        <v>503</v>
      </c>
      <c r="D5924" s="83" t="s">
        <v>504</v>
      </c>
      <c r="E5924" s="84">
        <v>36329</v>
      </c>
      <c r="F5924" s="85">
        <v>23.81</v>
      </c>
      <c r="G5924" s="84">
        <v>167.2</v>
      </c>
      <c r="H5924" s="86">
        <f t="shared" si="368"/>
        <v>1446269.1152799998</v>
      </c>
      <c r="I5924" s="77">
        <f t="shared" si="369"/>
        <v>36329</v>
      </c>
      <c r="J5924" s="77">
        <f t="shared" si="370"/>
        <v>864993.49</v>
      </c>
      <c r="K5924" s="77">
        <f t="shared" si="371"/>
        <v>0</v>
      </c>
    </row>
    <row r="5925" spans="1:11" s="77" customFormat="1">
      <c r="A5925" s="82">
        <v>2016</v>
      </c>
      <c r="B5925" s="82">
        <v>8816</v>
      </c>
      <c r="C5925" s="83" t="s">
        <v>503</v>
      </c>
      <c r="D5925" s="83" t="s">
        <v>504</v>
      </c>
      <c r="E5925" s="84">
        <v>24328</v>
      </c>
      <c r="F5925" s="85">
        <v>23.41</v>
      </c>
      <c r="G5925" s="84">
        <v>267.60000000000002</v>
      </c>
      <c r="H5925" s="86">
        <f t="shared" si="368"/>
        <v>1524031.4524800002</v>
      </c>
      <c r="I5925" s="77">
        <f t="shared" si="369"/>
        <v>24328</v>
      </c>
      <c r="J5925" s="77">
        <f t="shared" si="370"/>
        <v>569518.48</v>
      </c>
      <c r="K5925" s="77">
        <f t="shared" si="371"/>
        <v>0</v>
      </c>
    </row>
    <row r="5926" spans="1:11" s="77" customFormat="1">
      <c r="A5926" s="82">
        <v>2016</v>
      </c>
      <c r="B5926" s="82">
        <v>8816</v>
      </c>
      <c r="C5926" s="83" t="s">
        <v>503</v>
      </c>
      <c r="D5926" s="83" t="s">
        <v>504</v>
      </c>
      <c r="E5926" s="84">
        <v>25657</v>
      </c>
      <c r="F5926" s="85">
        <v>22.536000000000001</v>
      </c>
      <c r="G5926" s="84">
        <v>238.9</v>
      </c>
      <c r="H5926" s="86">
        <f t="shared" si="368"/>
        <v>1381334.4971280003</v>
      </c>
      <c r="I5926" s="77">
        <f t="shared" si="369"/>
        <v>25657</v>
      </c>
      <c r="J5926" s="77">
        <f t="shared" si="370"/>
        <v>578206.152</v>
      </c>
      <c r="K5926" s="77">
        <f t="shared" si="371"/>
        <v>0</v>
      </c>
    </row>
    <row r="5927" spans="1:11" s="77" customFormat="1">
      <c r="A5927" s="82">
        <v>2016</v>
      </c>
      <c r="B5927" s="82">
        <v>8816</v>
      </c>
      <c r="C5927" s="83" t="s">
        <v>503</v>
      </c>
      <c r="D5927" s="83" t="s">
        <v>504</v>
      </c>
      <c r="E5927" s="84">
        <v>30274</v>
      </c>
      <c r="F5927" s="85">
        <v>22.686</v>
      </c>
      <c r="G5927" s="84">
        <v>297.39999999999998</v>
      </c>
      <c r="H5927" s="86">
        <f t="shared" si="368"/>
        <v>2042531.1969359997</v>
      </c>
      <c r="I5927" s="77">
        <f t="shared" si="369"/>
        <v>30274</v>
      </c>
      <c r="J5927" s="77">
        <f t="shared" si="370"/>
        <v>686795.96400000004</v>
      </c>
      <c r="K5927" s="77">
        <f t="shared" si="371"/>
        <v>0</v>
      </c>
    </row>
    <row r="5928" spans="1:11" s="77" customFormat="1">
      <c r="A5928" s="82">
        <v>2016</v>
      </c>
      <c r="B5928" s="82">
        <v>8827</v>
      </c>
      <c r="C5928" s="83" t="s">
        <v>503</v>
      </c>
      <c r="D5928" s="83" t="s">
        <v>504</v>
      </c>
      <c r="E5928" s="84">
        <v>105524</v>
      </c>
      <c r="F5928" s="85">
        <v>22.942</v>
      </c>
      <c r="G5928" s="84">
        <v>330.5</v>
      </c>
      <c r="H5928" s="86">
        <f t="shared" si="368"/>
        <v>8001178.9644400002</v>
      </c>
      <c r="I5928" s="77">
        <f t="shared" si="369"/>
        <v>105524</v>
      </c>
      <c r="J5928" s="77">
        <f t="shared" si="370"/>
        <v>2420931.608</v>
      </c>
      <c r="K5928" s="77">
        <f t="shared" si="371"/>
        <v>0</v>
      </c>
    </row>
    <row r="5929" spans="1:11" s="77" customFormat="1">
      <c r="A5929" s="82">
        <v>2016</v>
      </c>
      <c r="B5929" s="82">
        <v>8827</v>
      </c>
      <c r="C5929" s="83" t="s">
        <v>503</v>
      </c>
      <c r="D5929" s="83" t="s">
        <v>504</v>
      </c>
      <c r="E5929" s="84">
        <v>40123</v>
      </c>
      <c r="F5929" s="85">
        <v>23.754000000000001</v>
      </c>
      <c r="G5929" s="84">
        <v>272.39999999999998</v>
      </c>
      <c r="H5929" s="86">
        <f t="shared" si="368"/>
        <v>2596194.6652079998</v>
      </c>
      <c r="I5929" s="77">
        <f t="shared" si="369"/>
        <v>40123</v>
      </c>
      <c r="J5929" s="77">
        <f t="shared" si="370"/>
        <v>953081.74200000009</v>
      </c>
      <c r="K5929" s="77">
        <f t="shared" si="371"/>
        <v>0</v>
      </c>
    </row>
    <row r="5930" spans="1:11" s="77" customFormat="1">
      <c r="A5930" s="82">
        <v>2016</v>
      </c>
      <c r="B5930" s="82">
        <v>8827</v>
      </c>
      <c r="C5930" s="83" t="s">
        <v>503</v>
      </c>
      <c r="D5930" s="83" t="s">
        <v>504</v>
      </c>
      <c r="E5930" s="84">
        <v>38575</v>
      </c>
      <c r="F5930" s="85">
        <v>22.452000000000002</v>
      </c>
      <c r="G5930" s="84">
        <v>256.60000000000002</v>
      </c>
      <c r="H5930" s="86">
        <f t="shared" si="368"/>
        <v>2222376.4194000005</v>
      </c>
      <c r="I5930" s="77">
        <f t="shared" si="369"/>
        <v>38575</v>
      </c>
      <c r="J5930" s="77">
        <f t="shared" si="370"/>
        <v>866085.9</v>
      </c>
      <c r="K5930" s="77">
        <f t="shared" si="371"/>
        <v>0</v>
      </c>
    </row>
    <row r="5931" spans="1:11" s="77" customFormat="1">
      <c r="A5931" s="82">
        <v>2016</v>
      </c>
      <c r="B5931" s="82">
        <v>8827</v>
      </c>
      <c r="C5931" s="83" t="s">
        <v>503</v>
      </c>
      <c r="D5931" s="83" t="s">
        <v>504</v>
      </c>
      <c r="E5931" s="84">
        <v>32523</v>
      </c>
      <c r="F5931" s="85">
        <v>22.36</v>
      </c>
      <c r="G5931" s="84">
        <v>268</v>
      </c>
      <c r="H5931" s="86">
        <f t="shared" si="368"/>
        <v>1948934.2704</v>
      </c>
      <c r="I5931" s="77">
        <f t="shared" si="369"/>
        <v>32523</v>
      </c>
      <c r="J5931" s="77">
        <f t="shared" si="370"/>
        <v>727214.28</v>
      </c>
      <c r="K5931" s="77">
        <f t="shared" si="371"/>
        <v>0</v>
      </c>
    </row>
    <row r="5932" spans="1:11" s="77" customFormat="1">
      <c r="A5932" s="82">
        <v>2016</v>
      </c>
      <c r="B5932" s="82">
        <v>8827</v>
      </c>
      <c r="C5932" s="83" t="s">
        <v>503</v>
      </c>
      <c r="D5932" s="83" t="s">
        <v>504</v>
      </c>
      <c r="E5932" s="84">
        <v>26249</v>
      </c>
      <c r="F5932" s="85">
        <v>23.414000000000001</v>
      </c>
      <c r="G5932" s="84">
        <v>274.89999999999998</v>
      </c>
      <c r="H5932" s="86">
        <f t="shared" si="368"/>
        <v>1689519.1424139997</v>
      </c>
      <c r="I5932" s="77">
        <f t="shared" si="369"/>
        <v>26249</v>
      </c>
      <c r="J5932" s="77">
        <f t="shared" si="370"/>
        <v>614594.08600000001</v>
      </c>
      <c r="K5932" s="77">
        <f t="shared" si="371"/>
        <v>0</v>
      </c>
    </row>
    <row r="5933" spans="1:11" s="77" customFormat="1">
      <c r="A5933" s="82">
        <v>2016</v>
      </c>
      <c r="B5933" s="82">
        <v>8827</v>
      </c>
      <c r="C5933" s="83" t="s">
        <v>503</v>
      </c>
      <c r="D5933" s="83" t="s">
        <v>504</v>
      </c>
      <c r="E5933" s="84">
        <v>77488</v>
      </c>
      <c r="F5933" s="85">
        <v>22.462</v>
      </c>
      <c r="G5933" s="84">
        <v>249.6</v>
      </c>
      <c r="H5933" s="86">
        <f t="shared" si="368"/>
        <v>4344376.4981760001</v>
      </c>
      <c r="I5933" s="77">
        <f t="shared" si="369"/>
        <v>77488</v>
      </c>
      <c r="J5933" s="77">
        <f t="shared" si="370"/>
        <v>1740535.456</v>
      </c>
      <c r="K5933" s="77">
        <f t="shared" si="371"/>
        <v>0</v>
      </c>
    </row>
    <row r="5934" spans="1:11" s="77" customFormat="1">
      <c r="A5934" s="82">
        <v>2016</v>
      </c>
      <c r="B5934" s="82">
        <v>8827</v>
      </c>
      <c r="C5934" s="83" t="s">
        <v>503</v>
      </c>
      <c r="D5934" s="83" t="s">
        <v>504</v>
      </c>
      <c r="E5934" s="84">
        <v>3542</v>
      </c>
      <c r="F5934" s="85">
        <v>24.242000000000001</v>
      </c>
      <c r="G5934" s="84">
        <v>334.3</v>
      </c>
      <c r="H5934" s="86">
        <f t="shared" si="368"/>
        <v>287047.24325199996</v>
      </c>
      <c r="I5934" s="77">
        <f t="shared" si="369"/>
        <v>3542</v>
      </c>
      <c r="J5934" s="77">
        <f t="shared" si="370"/>
        <v>85865.164000000004</v>
      </c>
      <c r="K5934" s="77">
        <f t="shared" si="371"/>
        <v>0</v>
      </c>
    </row>
    <row r="5935" spans="1:11" s="77" customFormat="1">
      <c r="A5935" s="82">
        <v>2016</v>
      </c>
      <c r="B5935" s="82">
        <v>8834</v>
      </c>
      <c r="C5935" s="83" t="s">
        <v>513</v>
      </c>
      <c r="D5935" s="83" t="s">
        <v>504</v>
      </c>
      <c r="E5935" s="84">
        <v>15772</v>
      </c>
      <c r="F5935" s="85">
        <v>17.614000000000001</v>
      </c>
      <c r="G5935" s="84">
        <v>182.2</v>
      </c>
      <c r="H5935" s="86">
        <f t="shared" si="368"/>
        <v>506166.19057600002</v>
      </c>
      <c r="I5935" s="77">
        <f t="shared" si="369"/>
        <v>15772</v>
      </c>
      <c r="J5935" s="77">
        <f t="shared" si="370"/>
        <v>277808.00800000003</v>
      </c>
      <c r="K5935" s="77">
        <f t="shared" si="371"/>
        <v>0</v>
      </c>
    </row>
    <row r="5936" spans="1:11" s="77" customFormat="1">
      <c r="A5936" s="82">
        <v>2016</v>
      </c>
      <c r="B5936" s="82">
        <v>8834</v>
      </c>
      <c r="C5936" s="83" t="s">
        <v>513</v>
      </c>
      <c r="D5936" s="83" t="s">
        <v>504</v>
      </c>
      <c r="E5936" s="84">
        <v>15889</v>
      </c>
      <c r="F5936" s="85">
        <v>18.11</v>
      </c>
      <c r="G5936" s="84">
        <v>210.6</v>
      </c>
      <c r="H5936" s="86">
        <f t="shared" si="368"/>
        <v>606001.05773999996</v>
      </c>
      <c r="I5936" s="77">
        <f t="shared" si="369"/>
        <v>15889</v>
      </c>
      <c r="J5936" s="77">
        <f t="shared" si="370"/>
        <v>287749.78999999998</v>
      </c>
      <c r="K5936" s="77">
        <f t="shared" si="371"/>
        <v>0</v>
      </c>
    </row>
    <row r="5937" spans="1:11" s="77" customFormat="1">
      <c r="A5937" s="82">
        <v>2016</v>
      </c>
      <c r="B5937" s="82">
        <v>8835</v>
      </c>
      <c r="C5937" s="83" t="s">
        <v>513</v>
      </c>
      <c r="D5937" s="83" t="s">
        <v>504</v>
      </c>
      <c r="E5937" s="84">
        <v>314201</v>
      </c>
      <c r="F5937" s="85">
        <v>17.603999999999999</v>
      </c>
      <c r="G5937" s="84">
        <v>179.7</v>
      </c>
      <c r="H5937" s="86">
        <f t="shared" si="368"/>
        <v>9939556.3439879995</v>
      </c>
      <c r="I5937" s="77">
        <f t="shared" si="369"/>
        <v>314201</v>
      </c>
      <c r="J5937" s="77">
        <f t="shared" si="370"/>
        <v>5531194.4040000001</v>
      </c>
      <c r="K5937" s="77">
        <f t="shared" si="371"/>
        <v>0</v>
      </c>
    </row>
    <row r="5938" spans="1:11" s="77" customFormat="1">
      <c r="A5938" s="82">
        <v>2016</v>
      </c>
      <c r="B5938" s="82">
        <v>8837</v>
      </c>
      <c r="C5938" s="83" t="s">
        <v>513</v>
      </c>
      <c r="D5938" s="83" t="s">
        <v>504</v>
      </c>
      <c r="E5938" s="84">
        <v>16016</v>
      </c>
      <c r="F5938" s="85">
        <v>17.664000000000001</v>
      </c>
      <c r="G5938" s="84">
        <v>181.7</v>
      </c>
      <c r="H5938" s="86">
        <f t="shared" si="368"/>
        <v>514041.33580800006</v>
      </c>
      <c r="I5938" s="77">
        <f t="shared" si="369"/>
        <v>16016</v>
      </c>
      <c r="J5938" s="77">
        <f t="shared" si="370"/>
        <v>282906.62400000001</v>
      </c>
      <c r="K5938" s="77">
        <f t="shared" si="371"/>
        <v>0</v>
      </c>
    </row>
    <row r="5939" spans="1:11" s="77" customFormat="1">
      <c r="A5939" s="82">
        <v>2016</v>
      </c>
      <c r="B5939" s="82">
        <v>8837</v>
      </c>
      <c r="C5939" s="83" t="s">
        <v>503</v>
      </c>
      <c r="D5939" s="83" t="s">
        <v>504</v>
      </c>
      <c r="E5939" s="84">
        <v>168354</v>
      </c>
      <c r="F5939" s="85">
        <v>25.116</v>
      </c>
      <c r="G5939" s="84">
        <v>240.8</v>
      </c>
      <c r="H5939" s="86">
        <f t="shared" si="368"/>
        <v>10181936.786111999</v>
      </c>
      <c r="I5939" s="77">
        <f t="shared" si="369"/>
        <v>168354</v>
      </c>
      <c r="J5939" s="77">
        <f t="shared" si="370"/>
        <v>4228379.0640000002</v>
      </c>
      <c r="K5939" s="77">
        <f t="shared" si="371"/>
        <v>0</v>
      </c>
    </row>
    <row r="5940" spans="1:11" s="77" customFormat="1">
      <c r="A5940" s="82">
        <v>2016</v>
      </c>
      <c r="B5940" s="82">
        <v>8837</v>
      </c>
      <c r="C5940" s="83" t="s">
        <v>513</v>
      </c>
      <c r="D5940" s="83" t="s">
        <v>504</v>
      </c>
      <c r="E5940" s="84">
        <v>15935</v>
      </c>
      <c r="F5940" s="85">
        <v>18.11</v>
      </c>
      <c r="G5940" s="84">
        <v>174.5</v>
      </c>
      <c r="H5940" s="86">
        <f t="shared" si="368"/>
        <v>503577.07325000002</v>
      </c>
      <c r="I5940" s="77">
        <f t="shared" si="369"/>
        <v>15935</v>
      </c>
      <c r="J5940" s="77">
        <f t="shared" si="370"/>
        <v>288582.84999999998</v>
      </c>
      <c r="K5940" s="77">
        <f t="shared" si="371"/>
        <v>0</v>
      </c>
    </row>
    <row r="5941" spans="1:11" s="77" customFormat="1">
      <c r="A5941" s="82">
        <v>2016</v>
      </c>
      <c r="B5941" s="82">
        <v>8841</v>
      </c>
      <c r="C5941" s="83" t="s">
        <v>513</v>
      </c>
      <c r="D5941" s="83" t="s">
        <v>504</v>
      </c>
      <c r="E5941" s="84">
        <v>87351</v>
      </c>
      <c r="F5941" s="85">
        <v>18.713999999999999</v>
      </c>
      <c r="G5941" s="84">
        <v>203.2</v>
      </c>
      <c r="H5941" s="86">
        <f t="shared" si="368"/>
        <v>3321683.1996480003</v>
      </c>
      <c r="I5941" s="77">
        <f t="shared" si="369"/>
        <v>87351</v>
      </c>
      <c r="J5941" s="77">
        <f t="shared" si="370"/>
        <v>1634686.6139999998</v>
      </c>
      <c r="K5941" s="77">
        <f t="shared" si="371"/>
        <v>0</v>
      </c>
    </row>
    <row r="5942" spans="1:11" s="77" customFormat="1">
      <c r="A5942" s="82">
        <v>2016</v>
      </c>
      <c r="B5942" s="82">
        <v>8841</v>
      </c>
      <c r="C5942" s="83" t="s">
        <v>513</v>
      </c>
      <c r="D5942" s="83" t="s">
        <v>504</v>
      </c>
      <c r="E5942" s="84">
        <v>132032</v>
      </c>
      <c r="F5942" s="85">
        <v>18.814</v>
      </c>
      <c r="G5942" s="84">
        <v>195.9</v>
      </c>
      <c r="H5942" s="86">
        <f t="shared" si="368"/>
        <v>4866254.044032</v>
      </c>
      <c r="I5942" s="77">
        <f t="shared" si="369"/>
        <v>132032</v>
      </c>
      <c r="J5942" s="77">
        <f t="shared" si="370"/>
        <v>2484050.048</v>
      </c>
      <c r="K5942" s="77">
        <f t="shared" si="371"/>
        <v>0</v>
      </c>
    </row>
    <row r="5943" spans="1:11" s="77" customFormat="1">
      <c r="A5943" s="82">
        <v>2016</v>
      </c>
      <c r="B5943" s="82">
        <v>8841</v>
      </c>
      <c r="C5943" s="83" t="s">
        <v>513</v>
      </c>
      <c r="D5943" s="83" t="s">
        <v>504</v>
      </c>
      <c r="E5943" s="84">
        <v>161864</v>
      </c>
      <c r="F5943" s="85">
        <v>18.79</v>
      </c>
      <c r="G5943" s="84">
        <v>200.4</v>
      </c>
      <c r="H5943" s="86">
        <f t="shared" si="368"/>
        <v>6095014.818239999</v>
      </c>
      <c r="I5943" s="77">
        <f t="shared" si="369"/>
        <v>161864</v>
      </c>
      <c r="J5943" s="77">
        <f t="shared" si="370"/>
        <v>3041424.56</v>
      </c>
      <c r="K5943" s="77">
        <f t="shared" si="371"/>
        <v>0</v>
      </c>
    </row>
    <row r="5944" spans="1:11" s="77" customFormat="1">
      <c r="A5944" s="82">
        <v>2016</v>
      </c>
      <c r="B5944" s="82">
        <v>8841</v>
      </c>
      <c r="C5944" s="83" t="s">
        <v>513</v>
      </c>
      <c r="D5944" s="83" t="s">
        <v>504</v>
      </c>
      <c r="E5944" s="84">
        <v>352260</v>
      </c>
      <c r="F5944" s="85">
        <v>18.971</v>
      </c>
      <c r="G5944" s="84">
        <v>204.8</v>
      </c>
      <c r="H5944" s="86">
        <f t="shared" si="368"/>
        <v>13686219.694080001</v>
      </c>
      <c r="I5944" s="77">
        <f t="shared" si="369"/>
        <v>352260</v>
      </c>
      <c r="J5944" s="77">
        <f t="shared" si="370"/>
        <v>6682724.46</v>
      </c>
      <c r="K5944" s="77">
        <f t="shared" si="371"/>
        <v>0</v>
      </c>
    </row>
    <row r="5945" spans="1:11" s="77" customFormat="1">
      <c r="A5945" s="82">
        <v>2016</v>
      </c>
      <c r="B5945" s="82">
        <v>8845</v>
      </c>
      <c r="C5945" s="83" t="s">
        <v>503</v>
      </c>
      <c r="D5945" s="83" t="s">
        <v>504</v>
      </c>
      <c r="E5945" s="84">
        <v>5180</v>
      </c>
      <c r="F5945" s="85">
        <v>17.084</v>
      </c>
      <c r="G5945" s="84" t="s">
        <v>514</v>
      </c>
      <c r="H5945" s="86" t="str">
        <f t="shared" si="368"/>
        <v/>
      </c>
      <c r="I5945" s="77" t="str">
        <f t="shared" si="369"/>
        <v/>
      </c>
      <c r="J5945" s="77" t="str">
        <f t="shared" si="370"/>
        <v/>
      </c>
      <c r="K5945" s="77">
        <f t="shared" si="371"/>
        <v>0</v>
      </c>
    </row>
    <row r="5946" spans="1:11" s="77" customFormat="1">
      <c r="A5946" s="82">
        <v>2016</v>
      </c>
      <c r="B5946" s="82">
        <v>8845</v>
      </c>
      <c r="C5946" s="83" t="s">
        <v>503</v>
      </c>
      <c r="D5946" s="83" t="s">
        <v>504</v>
      </c>
      <c r="E5946" s="84">
        <v>5318</v>
      </c>
      <c r="F5946" s="85">
        <v>23.27</v>
      </c>
      <c r="G5946" s="84" t="s">
        <v>514</v>
      </c>
      <c r="H5946" s="86" t="str">
        <f t="shared" si="368"/>
        <v/>
      </c>
      <c r="I5946" s="77" t="str">
        <f t="shared" si="369"/>
        <v/>
      </c>
      <c r="J5946" s="77" t="str">
        <f t="shared" si="370"/>
        <v/>
      </c>
      <c r="K5946" s="77">
        <f t="shared" si="371"/>
        <v>0</v>
      </c>
    </row>
    <row r="5947" spans="1:11" s="77" customFormat="1">
      <c r="A5947" s="82">
        <v>2016</v>
      </c>
      <c r="B5947" s="82">
        <v>8845</v>
      </c>
      <c r="C5947" s="83" t="s">
        <v>503</v>
      </c>
      <c r="D5947" s="83" t="s">
        <v>504</v>
      </c>
      <c r="E5947" s="84">
        <v>10079</v>
      </c>
      <c r="F5947" s="85">
        <v>25.457999999999998</v>
      </c>
      <c r="G5947" s="84" t="s">
        <v>514</v>
      </c>
      <c r="H5947" s="86" t="str">
        <f t="shared" si="368"/>
        <v/>
      </c>
      <c r="I5947" s="77" t="str">
        <f t="shared" si="369"/>
        <v/>
      </c>
      <c r="J5947" s="77" t="str">
        <f t="shared" si="370"/>
        <v/>
      </c>
      <c r="K5947" s="77">
        <f t="shared" si="371"/>
        <v>0</v>
      </c>
    </row>
    <row r="5948" spans="1:11" s="77" customFormat="1">
      <c r="A5948" s="82">
        <v>2016</v>
      </c>
      <c r="B5948" s="82">
        <v>8845</v>
      </c>
      <c r="C5948" s="83" t="s">
        <v>503</v>
      </c>
      <c r="D5948" s="83" t="s">
        <v>504</v>
      </c>
      <c r="E5948" s="84">
        <v>16706</v>
      </c>
      <c r="F5948" s="85">
        <v>23.122</v>
      </c>
      <c r="G5948" s="84" t="s">
        <v>514</v>
      </c>
      <c r="H5948" s="86" t="str">
        <f t="shared" si="368"/>
        <v/>
      </c>
      <c r="I5948" s="77" t="str">
        <f t="shared" si="369"/>
        <v/>
      </c>
      <c r="J5948" s="77" t="str">
        <f t="shared" si="370"/>
        <v/>
      </c>
      <c r="K5948" s="77">
        <f t="shared" si="371"/>
        <v>0</v>
      </c>
    </row>
    <row r="5949" spans="1:11" s="77" customFormat="1">
      <c r="A5949" s="82">
        <v>2016</v>
      </c>
      <c r="B5949" s="82">
        <v>8845</v>
      </c>
      <c r="C5949" s="83" t="s">
        <v>503</v>
      </c>
      <c r="D5949" s="83" t="s">
        <v>504</v>
      </c>
      <c r="E5949" s="84">
        <v>8201</v>
      </c>
      <c r="F5949" s="85">
        <v>23.614000000000001</v>
      </c>
      <c r="G5949" s="84" t="s">
        <v>514</v>
      </c>
      <c r="H5949" s="86" t="str">
        <f t="shared" si="368"/>
        <v/>
      </c>
      <c r="I5949" s="77" t="str">
        <f t="shared" si="369"/>
        <v/>
      </c>
      <c r="J5949" s="77" t="str">
        <f t="shared" si="370"/>
        <v/>
      </c>
      <c r="K5949" s="77">
        <f t="shared" si="371"/>
        <v>0</v>
      </c>
    </row>
    <row r="5950" spans="1:11" s="77" customFormat="1">
      <c r="A5950" s="82">
        <v>2016</v>
      </c>
      <c r="B5950" s="82">
        <v>8845</v>
      </c>
      <c r="C5950" s="83" t="s">
        <v>503</v>
      </c>
      <c r="D5950" s="83" t="s">
        <v>504</v>
      </c>
      <c r="E5950" s="84">
        <v>119796</v>
      </c>
      <c r="F5950" s="85">
        <v>26.294</v>
      </c>
      <c r="G5950" s="84" t="s">
        <v>514</v>
      </c>
      <c r="H5950" s="86" t="str">
        <f t="shared" si="368"/>
        <v/>
      </c>
      <c r="I5950" s="77" t="str">
        <f t="shared" si="369"/>
        <v/>
      </c>
      <c r="J5950" s="77" t="str">
        <f t="shared" si="370"/>
        <v/>
      </c>
      <c r="K5950" s="77">
        <f t="shared" si="371"/>
        <v>0</v>
      </c>
    </row>
    <row r="5951" spans="1:11" s="77" customFormat="1">
      <c r="A5951" s="82">
        <v>2016</v>
      </c>
      <c r="B5951" s="82">
        <v>8845</v>
      </c>
      <c r="C5951" s="83" t="s">
        <v>503</v>
      </c>
      <c r="D5951" s="83" t="s">
        <v>504</v>
      </c>
      <c r="E5951" s="84">
        <v>75962</v>
      </c>
      <c r="F5951" s="85">
        <v>25.846</v>
      </c>
      <c r="G5951" s="84" t="s">
        <v>514</v>
      </c>
      <c r="H5951" s="86" t="str">
        <f t="shared" si="368"/>
        <v/>
      </c>
      <c r="I5951" s="77" t="str">
        <f t="shared" si="369"/>
        <v/>
      </c>
      <c r="J5951" s="77" t="str">
        <f t="shared" si="370"/>
        <v/>
      </c>
      <c r="K5951" s="77">
        <f t="shared" si="371"/>
        <v>0</v>
      </c>
    </row>
    <row r="5952" spans="1:11" s="77" customFormat="1">
      <c r="A5952" s="82">
        <v>2016</v>
      </c>
      <c r="B5952" s="82">
        <v>8846</v>
      </c>
      <c r="C5952" s="83" t="s">
        <v>503</v>
      </c>
      <c r="D5952" s="83" t="s">
        <v>504</v>
      </c>
      <c r="E5952" s="84">
        <v>10672</v>
      </c>
      <c r="F5952" s="85">
        <v>22.231999999999999</v>
      </c>
      <c r="G5952" s="84" t="s">
        <v>514</v>
      </c>
      <c r="H5952" s="86" t="str">
        <f t="shared" si="368"/>
        <v/>
      </c>
      <c r="I5952" s="77" t="str">
        <f t="shared" si="369"/>
        <v/>
      </c>
      <c r="J5952" s="77" t="str">
        <f t="shared" si="370"/>
        <v/>
      </c>
      <c r="K5952" s="77">
        <f t="shared" si="371"/>
        <v>0</v>
      </c>
    </row>
    <row r="5953" spans="1:11" s="77" customFormat="1">
      <c r="A5953" s="82">
        <v>2016</v>
      </c>
      <c r="B5953" s="82">
        <v>8846</v>
      </c>
      <c r="C5953" s="83" t="s">
        <v>503</v>
      </c>
      <c r="D5953" s="83" t="s">
        <v>504</v>
      </c>
      <c r="E5953" s="84">
        <v>16415</v>
      </c>
      <c r="F5953" s="85">
        <v>21.786000000000001</v>
      </c>
      <c r="G5953" s="84" t="s">
        <v>514</v>
      </c>
      <c r="H5953" s="86" t="str">
        <f t="shared" si="368"/>
        <v/>
      </c>
      <c r="I5953" s="77" t="str">
        <f t="shared" si="369"/>
        <v/>
      </c>
      <c r="J5953" s="77" t="str">
        <f t="shared" si="370"/>
        <v/>
      </c>
      <c r="K5953" s="77">
        <f t="shared" si="371"/>
        <v>0</v>
      </c>
    </row>
    <row r="5954" spans="1:11" s="77" customFormat="1">
      <c r="A5954" s="82">
        <v>2016</v>
      </c>
      <c r="B5954" s="82">
        <v>8846</v>
      </c>
      <c r="C5954" s="83" t="s">
        <v>515</v>
      </c>
      <c r="D5954" s="83" t="s">
        <v>504</v>
      </c>
      <c r="E5954" s="84">
        <v>1440</v>
      </c>
      <c r="F5954" s="85">
        <v>15.068</v>
      </c>
      <c r="G5954" s="84" t="s">
        <v>514</v>
      </c>
      <c r="H5954" s="86" t="str">
        <f t="shared" si="368"/>
        <v/>
      </c>
      <c r="I5954" s="77" t="str">
        <f t="shared" si="369"/>
        <v/>
      </c>
      <c r="J5954" s="77" t="str">
        <f t="shared" si="370"/>
        <v/>
      </c>
      <c r="K5954" s="77">
        <f t="shared" si="371"/>
        <v>0</v>
      </c>
    </row>
    <row r="5955" spans="1:11" s="77" customFormat="1">
      <c r="A5955" s="82">
        <v>2016</v>
      </c>
      <c r="B5955" s="82">
        <v>8846</v>
      </c>
      <c r="C5955" s="83" t="s">
        <v>503</v>
      </c>
      <c r="D5955" s="83" t="s">
        <v>504</v>
      </c>
      <c r="E5955" s="84">
        <v>10108</v>
      </c>
      <c r="F5955" s="85">
        <v>25.731999999999999</v>
      </c>
      <c r="G5955" s="84" t="s">
        <v>514</v>
      </c>
      <c r="H5955" s="86" t="str">
        <f t="shared" si="368"/>
        <v/>
      </c>
      <c r="I5955" s="77" t="str">
        <f t="shared" si="369"/>
        <v/>
      </c>
      <c r="J5955" s="77" t="str">
        <f t="shared" si="370"/>
        <v/>
      </c>
      <c r="K5955" s="77">
        <f t="shared" si="371"/>
        <v>0</v>
      </c>
    </row>
    <row r="5956" spans="1:11" s="77" customFormat="1">
      <c r="A5956" s="82">
        <v>2016</v>
      </c>
      <c r="B5956" s="82">
        <v>8846</v>
      </c>
      <c r="C5956" s="83" t="s">
        <v>503</v>
      </c>
      <c r="D5956" s="83" t="s">
        <v>504</v>
      </c>
      <c r="E5956" s="84">
        <v>17939</v>
      </c>
      <c r="F5956" s="85">
        <v>23.68</v>
      </c>
      <c r="G5956" s="84" t="s">
        <v>514</v>
      </c>
      <c r="H5956" s="86" t="str">
        <f t="shared" si="368"/>
        <v/>
      </c>
      <c r="I5956" s="77" t="str">
        <f t="shared" si="369"/>
        <v/>
      </c>
      <c r="J5956" s="77" t="str">
        <f t="shared" si="370"/>
        <v/>
      </c>
      <c r="K5956" s="77">
        <f t="shared" si="371"/>
        <v>0</v>
      </c>
    </row>
    <row r="5957" spans="1:11" s="77" customFormat="1">
      <c r="A5957" s="82">
        <v>2016</v>
      </c>
      <c r="B5957" s="82">
        <v>8846</v>
      </c>
      <c r="C5957" s="83" t="s">
        <v>503</v>
      </c>
      <c r="D5957" s="83" t="s">
        <v>504</v>
      </c>
      <c r="E5957" s="84">
        <v>2178</v>
      </c>
      <c r="F5957" s="85">
        <v>24.187999999999999</v>
      </c>
      <c r="G5957" s="84" t="s">
        <v>514</v>
      </c>
      <c r="H5957" s="86" t="str">
        <f t="shared" si="368"/>
        <v/>
      </c>
      <c r="I5957" s="77" t="str">
        <f t="shared" si="369"/>
        <v/>
      </c>
      <c r="J5957" s="77" t="str">
        <f t="shared" si="370"/>
        <v/>
      </c>
      <c r="K5957" s="77">
        <f t="shared" si="371"/>
        <v>0</v>
      </c>
    </row>
    <row r="5958" spans="1:11" s="77" customFormat="1">
      <c r="A5958" s="82">
        <v>2016</v>
      </c>
      <c r="B5958" s="82">
        <v>8846</v>
      </c>
      <c r="C5958" s="83" t="s">
        <v>503</v>
      </c>
      <c r="D5958" s="83" t="s">
        <v>504</v>
      </c>
      <c r="E5958" s="84">
        <v>6277</v>
      </c>
      <c r="F5958" s="85">
        <v>18.494</v>
      </c>
      <c r="G5958" s="84" t="s">
        <v>514</v>
      </c>
      <c r="H5958" s="86" t="str">
        <f t="shared" si="368"/>
        <v/>
      </c>
      <c r="I5958" s="77" t="str">
        <f t="shared" si="369"/>
        <v/>
      </c>
      <c r="J5958" s="77" t="str">
        <f t="shared" si="370"/>
        <v/>
      </c>
      <c r="K5958" s="77">
        <f t="shared" si="371"/>
        <v>0</v>
      </c>
    </row>
    <row r="5959" spans="1:11" s="77" customFormat="1">
      <c r="A5959" s="82">
        <v>2016</v>
      </c>
      <c r="B5959" s="82">
        <v>8846</v>
      </c>
      <c r="C5959" s="83" t="s">
        <v>503</v>
      </c>
      <c r="D5959" s="83" t="s">
        <v>504</v>
      </c>
      <c r="E5959" s="84">
        <v>2724</v>
      </c>
      <c r="F5959" s="85">
        <v>24.672000000000001</v>
      </c>
      <c r="G5959" s="84" t="s">
        <v>514</v>
      </c>
      <c r="H5959" s="86" t="str">
        <f t="shared" ref="H5959:H6022" si="372">IF(I5959="","",G5959/100*F5959*E5959)</f>
        <v/>
      </c>
      <c r="I5959" s="77" t="str">
        <f t="shared" ref="I5959:I6022" si="373">IF(OR(G5959=".",F5959=".",E5959="."),"",E5959)</f>
        <v/>
      </c>
      <c r="J5959" s="77" t="str">
        <f t="shared" ref="J5959:J6022" si="374">IF(I5959="","",F5959*I5959)</f>
        <v/>
      </c>
      <c r="K5959" s="77">
        <f t="shared" ref="K5959:K6022" si="375">IF(C5959="LIG",1,0)</f>
        <v>0</v>
      </c>
    </row>
    <row r="5960" spans="1:11" s="77" customFormat="1">
      <c r="A5960" s="82">
        <v>2016</v>
      </c>
      <c r="B5960" s="82">
        <v>8846</v>
      </c>
      <c r="C5960" s="83" t="s">
        <v>503</v>
      </c>
      <c r="D5960" s="83" t="s">
        <v>504</v>
      </c>
      <c r="E5960" s="84">
        <v>8581</v>
      </c>
      <c r="F5960" s="85">
        <v>23.1</v>
      </c>
      <c r="G5960" s="84" t="s">
        <v>514</v>
      </c>
      <c r="H5960" s="86" t="str">
        <f t="shared" si="372"/>
        <v/>
      </c>
      <c r="I5960" s="77" t="str">
        <f t="shared" si="373"/>
        <v/>
      </c>
      <c r="J5960" s="77" t="str">
        <f t="shared" si="374"/>
        <v/>
      </c>
      <c r="K5960" s="77">
        <f t="shared" si="375"/>
        <v>0</v>
      </c>
    </row>
    <row r="5961" spans="1:11" s="77" customFormat="1">
      <c r="A5961" s="82">
        <v>2016</v>
      </c>
      <c r="B5961" s="82">
        <v>8846</v>
      </c>
      <c r="C5961" s="83" t="s">
        <v>503</v>
      </c>
      <c r="D5961" s="83" t="s">
        <v>504</v>
      </c>
      <c r="E5961" s="84">
        <v>7053</v>
      </c>
      <c r="F5961" s="85">
        <v>24.404</v>
      </c>
      <c r="G5961" s="84" t="s">
        <v>514</v>
      </c>
      <c r="H5961" s="86" t="str">
        <f t="shared" si="372"/>
        <v/>
      </c>
      <c r="I5961" s="77" t="str">
        <f t="shared" si="373"/>
        <v/>
      </c>
      <c r="J5961" s="77" t="str">
        <f t="shared" si="374"/>
        <v/>
      </c>
      <c r="K5961" s="77">
        <f t="shared" si="375"/>
        <v>0</v>
      </c>
    </row>
    <row r="5962" spans="1:11" s="77" customFormat="1">
      <c r="A5962" s="82">
        <v>2016</v>
      </c>
      <c r="B5962" s="82">
        <v>8846</v>
      </c>
      <c r="C5962" s="83" t="s">
        <v>515</v>
      </c>
      <c r="D5962" s="83" t="s">
        <v>504</v>
      </c>
      <c r="E5962" s="84">
        <v>4331</v>
      </c>
      <c r="F5962" s="85">
        <v>18.488</v>
      </c>
      <c r="G5962" s="84" t="s">
        <v>514</v>
      </c>
      <c r="H5962" s="86" t="str">
        <f t="shared" si="372"/>
        <v/>
      </c>
      <c r="I5962" s="77" t="str">
        <f t="shared" si="373"/>
        <v/>
      </c>
      <c r="J5962" s="77" t="str">
        <f t="shared" si="374"/>
        <v/>
      </c>
      <c r="K5962" s="77">
        <f t="shared" si="375"/>
        <v>0</v>
      </c>
    </row>
    <row r="5963" spans="1:11" s="77" customFormat="1">
      <c r="A5963" s="82">
        <v>2016</v>
      </c>
      <c r="B5963" s="82">
        <v>8846</v>
      </c>
      <c r="C5963" s="83" t="s">
        <v>503</v>
      </c>
      <c r="D5963" s="83" t="s">
        <v>504</v>
      </c>
      <c r="E5963" s="84">
        <v>74049</v>
      </c>
      <c r="F5963" s="85">
        <v>26.256</v>
      </c>
      <c r="G5963" s="84" t="s">
        <v>514</v>
      </c>
      <c r="H5963" s="86" t="str">
        <f t="shared" si="372"/>
        <v/>
      </c>
      <c r="I5963" s="77" t="str">
        <f t="shared" si="373"/>
        <v/>
      </c>
      <c r="J5963" s="77" t="str">
        <f t="shared" si="374"/>
        <v/>
      </c>
      <c r="K5963" s="77">
        <f t="shared" si="375"/>
        <v>0</v>
      </c>
    </row>
    <row r="5964" spans="1:11" s="77" customFormat="1">
      <c r="A5964" s="82">
        <v>2016</v>
      </c>
      <c r="B5964" s="82">
        <v>8846</v>
      </c>
      <c r="C5964" s="83" t="s">
        <v>503</v>
      </c>
      <c r="D5964" s="83" t="s">
        <v>504</v>
      </c>
      <c r="E5964" s="84">
        <v>26646</v>
      </c>
      <c r="F5964" s="85">
        <v>25.834</v>
      </c>
      <c r="G5964" s="84" t="s">
        <v>514</v>
      </c>
      <c r="H5964" s="86" t="str">
        <f t="shared" si="372"/>
        <v/>
      </c>
      <c r="I5964" s="77" t="str">
        <f t="shared" si="373"/>
        <v/>
      </c>
      <c r="J5964" s="77" t="str">
        <f t="shared" si="374"/>
        <v/>
      </c>
      <c r="K5964" s="77">
        <f t="shared" si="375"/>
        <v>0</v>
      </c>
    </row>
    <row r="5965" spans="1:11" s="77" customFormat="1">
      <c r="A5965" s="82">
        <v>2016</v>
      </c>
      <c r="B5965" s="82">
        <v>8846</v>
      </c>
      <c r="C5965" s="83" t="s">
        <v>503</v>
      </c>
      <c r="D5965" s="83" t="s">
        <v>504</v>
      </c>
      <c r="E5965" s="84">
        <v>3224</v>
      </c>
      <c r="F5965" s="85">
        <v>22.568000000000001</v>
      </c>
      <c r="G5965" s="84" t="s">
        <v>514</v>
      </c>
      <c r="H5965" s="86" t="str">
        <f t="shared" si="372"/>
        <v/>
      </c>
      <c r="I5965" s="77" t="str">
        <f t="shared" si="373"/>
        <v/>
      </c>
      <c r="J5965" s="77" t="str">
        <f t="shared" si="374"/>
        <v/>
      </c>
      <c r="K5965" s="77">
        <f t="shared" si="375"/>
        <v>0</v>
      </c>
    </row>
    <row r="5966" spans="1:11" s="77" customFormat="1">
      <c r="A5966" s="82">
        <v>2016</v>
      </c>
      <c r="B5966" s="82">
        <v>8846</v>
      </c>
      <c r="C5966" s="83" t="s">
        <v>503</v>
      </c>
      <c r="D5966" s="83" t="s">
        <v>504</v>
      </c>
      <c r="E5966" s="84">
        <v>2185</v>
      </c>
      <c r="F5966" s="85">
        <v>23.79</v>
      </c>
      <c r="G5966" s="84" t="s">
        <v>514</v>
      </c>
      <c r="H5966" s="86" t="str">
        <f t="shared" si="372"/>
        <v/>
      </c>
      <c r="I5966" s="77" t="str">
        <f t="shared" si="373"/>
        <v/>
      </c>
      <c r="J5966" s="77" t="str">
        <f t="shared" si="374"/>
        <v/>
      </c>
      <c r="K5966" s="77">
        <f t="shared" si="375"/>
        <v>0</v>
      </c>
    </row>
    <row r="5967" spans="1:11" s="77" customFormat="1">
      <c r="A5967" s="82">
        <v>2016</v>
      </c>
      <c r="B5967" s="82">
        <v>8846</v>
      </c>
      <c r="C5967" s="83" t="s">
        <v>503</v>
      </c>
      <c r="D5967" s="83" t="s">
        <v>504</v>
      </c>
      <c r="E5967" s="84">
        <v>2097</v>
      </c>
      <c r="F5967" s="85">
        <v>22.88</v>
      </c>
      <c r="G5967" s="84" t="s">
        <v>514</v>
      </c>
      <c r="H5967" s="86" t="str">
        <f t="shared" si="372"/>
        <v/>
      </c>
      <c r="I5967" s="77" t="str">
        <f t="shared" si="373"/>
        <v/>
      </c>
      <c r="J5967" s="77" t="str">
        <f t="shared" si="374"/>
        <v/>
      </c>
      <c r="K5967" s="77">
        <f t="shared" si="375"/>
        <v>0</v>
      </c>
    </row>
    <row r="5968" spans="1:11" s="77" customFormat="1">
      <c r="A5968" s="82">
        <v>2016</v>
      </c>
      <c r="B5968" s="82">
        <v>8848</v>
      </c>
      <c r="C5968" s="83" t="s">
        <v>503</v>
      </c>
      <c r="D5968" s="83" t="s">
        <v>504</v>
      </c>
      <c r="E5968" s="84">
        <v>30438</v>
      </c>
      <c r="F5968" s="85">
        <v>25.94</v>
      </c>
      <c r="G5968" s="84">
        <v>175.4</v>
      </c>
      <c r="H5968" s="86">
        <f t="shared" si="372"/>
        <v>1384891.2568800002</v>
      </c>
      <c r="I5968" s="77">
        <f t="shared" si="373"/>
        <v>30438</v>
      </c>
      <c r="J5968" s="77">
        <f t="shared" si="374"/>
        <v>789561.72000000009</v>
      </c>
      <c r="K5968" s="77">
        <f t="shared" si="375"/>
        <v>0</v>
      </c>
    </row>
    <row r="5969" spans="1:11" s="77" customFormat="1">
      <c r="A5969" s="82">
        <v>2016</v>
      </c>
      <c r="B5969" s="82">
        <v>8852</v>
      </c>
      <c r="C5969" s="83" t="s">
        <v>513</v>
      </c>
      <c r="D5969" s="83" t="s">
        <v>504</v>
      </c>
      <c r="E5969" s="84">
        <v>81988</v>
      </c>
      <c r="F5969" s="85">
        <v>17.707999999999998</v>
      </c>
      <c r="G5969" s="84">
        <v>197.9</v>
      </c>
      <c r="H5969" s="86">
        <f t="shared" si="372"/>
        <v>2873198.2944159997</v>
      </c>
      <c r="I5969" s="77">
        <f t="shared" si="373"/>
        <v>81988</v>
      </c>
      <c r="J5969" s="77">
        <f t="shared" si="374"/>
        <v>1451843.504</v>
      </c>
      <c r="K5969" s="77">
        <f t="shared" si="375"/>
        <v>0</v>
      </c>
    </row>
    <row r="5970" spans="1:11" s="77" customFormat="1">
      <c r="A5970" s="82">
        <v>2016</v>
      </c>
      <c r="B5970" s="82">
        <v>8852</v>
      </c>
      <c r="C5970" s="83" t="s">
        <v>513</v>
      </c>
      <c r="D5970" s="83" t="s">
        <v>504</v>
      </c>
      <c r="E5970" s="84">
        <v>65240</v>
      </c>
      <c r="F5970" s="85">
        <v>17.882000000000001</v>
      </c>
      <c r="G5970" s="84">
        <v>199.7</v>
      </c>
      <c r="H5970" s="86">
        <f t="shared" si="372"/>
        <v>2329743.4949600003</v>
      </c>
      <c r="I5970" s="77">
        <f t="shared" si="373"/>
        <v>65240</v>
      </c>
      <c r="J5970" s="77">
        <f t="shared" si="374"/>
        <v>1166621.6800000002</v>
      </c>
      <c r="K5970" s="77">
        <f t="shared" si="375"/>
        <v>0</v>
      </c>
    </row>
    <row r="5971" spans="1:11" s="77" customFormat="1">
      <c r="A5971" s="82">
        <v>2016</v>
      </c>
      <c r="B5971" s="82">
        <v>8852</v>
      </c>
      <c r="C5971" s="83" t="s">
        <v>513</v>
      </c>
      <c r="D5971" s="83" t="s">
        <v>504</v>
      </c>
      <c r="E5971" s="84">
        <v>406745</v>
      </c>
      <c r="F5971" s="85">
        <v>17.436</v>
      </c>
      <c r="G5971" s="84">
        <v>213.1</v>
      </c>
      <c r="H5971" s="86">
        <f t="shared" si="372"/>
        <v>15113064.402419999</v>
      </c>
      <c r="I5971" s="77">
        <f t="shared" si="373"/>
        <v>406745</v>
      </c>
      <c r="J5971" s="77">
        <f t="shared" si="374"/>
        <v>7092005.8200000003</v>
      </c>
      <c r="K5971" s="77">
        <f t="shared" si="375"/>
        <v>0</v>
      </c>
    </row>
    <row r="5972" spans="1:11" s="77" customFormat="1">
      <c r="A5972" s="82">
        <v>2016</v>
      </c>
      <c r="B5972" s="82">
        <v>10017</v>
      </c>
      <c r="C5972" s="83" t="s">
        <v>503</v>
      </c>
      <c r="D5972" s="83" t="s">
        <v>504</v>
      </c>
      <c r="E5972" s="84">
        <v>1587</v>
      </c>
      <c r="F5972" s="85">
        <v>25</v>
      </c>
      <c r="G5972" s="84" t="s">
        <v>514</v>
      </c>
      <c r="H5972" s="86" t="str">
        <f t="shared" si="372"/>
        <v/>
      </c>
      <c r="I5972" s="77" t="str">
        <f t="shared" si="373"/>
        <v/>
      </c>
      <c r="J5972" s="77" t="str">
        <f t="shared" si="374"/>
        <v/>
      </c>
      <c r="K5972" s="77">
        <f t="shared" si="375"/>
        <v>0</v>
      </c>
    </row>
    <row r="5973" spans="1:11" s="77" customFormat="1">
      <c r="A5973" s="82">
        <v>2016</v>
      </c>
      <c r="B5973" s="82">
        <v>10025</v>
      </c>
      <c r="C5973" s="83" t="s">
        <v>503</v>
      </c>
      <c r="D5973" s="83" t="s">
        <v>504</v>
      </c>
      <c r="E5973" s="84">
        <v>8204</v>
      </c>
      <c r="F5973" s="85">
        <v>25.82</v>
      </c>
      <c r="G5973" s="84" t="s">
        <v>514</v>
      </c>
      <c r="H5973" s="86" t="str">
        <f t="shared" si="372"/>
        <v/>
      </c>
      <c r="I5973" s="77" t="str">
        <f t="shared" si="373"/>
        <v/>
      </c>
      <c r="J5973" s="77" t="str">
        <f t="shared" si="374"/>
        <v/>
      </c>
      <c r="K5973" s="77">
        <f t="shared" si="375"/>
        <v>0</v>
      </c>
    </row>
    <row r="5974" spans="1:11" s="77" customFormat="1">
      <c r="A5974" s="82">
        <v>2016</v>
      </c>
      <c r="B5974" s="82">
        <v>10025</v>
      </c>
      <c r="C5974" s="83" t="s">
        <v>503</v>
      </c>
      <c r="D5974" s="83" t="s">
        <v>504</v>
      </c>
      <c r="E5974" s="84">
        <v>8129</v>
      </c>
      <c r="F5974" s="85">
        <v>26.07</v>
      </c>
      <c r="G5974" s="84" t="s">
        <v>514</v>
      </c>
      <c r="H5974" s="86" t="str">
        <f t="shared" si="372"/>
        <v/>
      </c>
      <c r="I5974" s="77" t="str">
        <f t="shared" si="373"/>
        <v/>
      </c>
      <c r="J5974" s="77" t="str">
        <f t="shared" si="374"/>
        <v/>
      </c>
      <c r="K5974" s="77">
        <f t="shared" si="375"/>
        <v>0</v>
      </c>
    </row>
    <row r="5975" spans="1:11" s="77" customFormat="1">
      <c r="A5975" s="82">
        <v>2016</v>
      </c>
      <c r="B5975" s="82">
        <v>10043</v>
      </c>
      <c r="C5975" s="83" t="s">
        <v>503</v>
      </c>
      <c r="D5975" s="83" t="s">
        <v>504</v>
      </c>
      <c r="E5975" s="84">
        <v>23508</v>
      </c>
      <c r="F5975" s="85">
        <v>25.1</v>
      </c>
      <c r="G5975" s="84" t="s">
        <v>514</v>
      </c>
      <c r="H5975" s="86" t="str">
        <f t="shared" si="372"/>
        <v/>
      </c>
      <c r="I5975" s="77" t="str">
        <f t="shared" si="373"/>
        <v/>
      </c>
      <c r="J5975" s="77" t="str">
        <f t="shared" si="374"/>
        <v/>
      </c>
      <c r="K5975" s="77">
        <f t="shared" si="375"/>
        <v>0</v>
      </c>
    </row>
    <row r="5976" spans="1:11" s="77" customFormat="1">
      <c r="A5976" s="82">
        <v>2016</v>
      </c>
      <c r="B5976" s="82">
        <v>10043</v>
      </c>
      <c r="C5976" s="83" t="s">
        <v>503</v>
      </c>
      <c r="D5976" s="83" t="s">
        <v>504</v>
      </c>
      <c r="E5976" s="84">
        <v>3108</v>
      </c>
      <c r="F5976" s="85">
        <v>25.96</v>
      </c>
      <c r="G5976" s="84" t="s">
        <v>514</v>
      </c>
      <c r="H5976" s="86" t="str">
        <f t="shared" si="372"/>
        <v/>
      </c>
      <c r="I5976" s="77" t="str">
        <f t="shared" si="373"/>
        <v/>
      </c>
      <c r="J5976" s="77" t="str">
        <f t="shared" si="374"/>
        <v/>
      </c>
      <c r="K5976" s="77">
        <f t="shared" si="375"/>
        <v>0</v>
      </c>
    </row>
    <row r="5977" spans="1:11" s="77" customFormat="1">
      <c r="A5977" s="82">
        <v>2016</v>
      </c>
      <c r="B5977" s="82">
        <v>10043</v>
      </c>
      <c r="C5977" s="83" t="s">
        <v>503</v>
      </c>
      <c r="D5977" s="83" t="s">
        <v>504</v>
      </c>
      <c r="E5977" s="84">
        <v>4912</v>
      </c>
      <c r="F5977" s="85">
        <v>28</v>
      </c>
      <c r="G5977" s="84" t="s">
        <v>514</v>
      </c>
      <c r="H5977" s="86" t="str">
        <f t="shared" si="372"/>
        <v/>
      </c>
      <c r="I5977" s="77" t="str">
        <f t="shared" si="373"/>
        <v/>
      </c>
      <c r="J5977" s="77" t="str">
        <f t="shared" si="374"/>
        <v/>
      </c>
      <c r="K5977" s="77">
        <f t="shared" si="375"/>
        <v>0</v>
      </c>
    </row>
    <row r="5978" spans="1:11" s="77" customFormat="1">
      <c r="A5978" s="82">
        <v>2016</v>
      </c>
      <c r="B5978" s="82">
        <v>10151</v>
      </c>
      <c r="C5978" s="83" t="s">
        <v>515</v>
      </c>
      <c r="D5978" s="83" t="s">
        <v>504</v>
      </c>
      <c r="E5978" s="84">
        <v>724</v>
      </c>
      <c r="F5978" s="85">
        <v>16.38</v>
      </c>
      <c r="G5978" s="84" t="s">
        <v>514</v>
      </c>
      <c r="H5978" s="86" t="str">
        <f t="shared" si="372"/>
        <v/>
      </c>
      <c r="I5978" s="77" t="str">
        <f t="shared" si="373"/>
        <v/>
      </c>
      <c r="J5978" s="77" t="str">
        <f t="shared" si="374"/>
        <v/>
      </c>
      <c r="K5978" s="77">
        <f t="shared" si="375"/>
        <v>0</v>
      </c>
    </row>
    <row r="5979" spans="1:11" s="77" customFormat="1">
      <c r="A5979" s="82">
        <v>2016</v>
      </c>
      <c r="B5979" s="82">
        <v>10151</v>
      </c>
      <c r="C5979" s="83" t="s">
        <v>515</v>
      </c>
      <c r="D5979" s="83" t="s">
        <v>504</v>
      </c>
      <c r="E5979" s="84">
        <v>9611</v>
      </c>
      <c r="F5979" s="85">
        <v>16.850000000000001</v>
      </c>
      <c r="G5979" s="84" t="s">
        <v>514</v>
      </c>
      <c r="H5979" s="86" t="str">
        <f t="shared" si="372"/>
        <v/>
      </c>
      <c r="I5979" s="77" t="str">
        <f t="shared" si="373"/>
        <v/>
      </c>
      <c r="J5979" s="77" t="str">
        <f t="shared" si="374"/>
        <v/>
      </c>
      <c r="K5979" s="77">
        <f t="shared" si="375"/>
        <v>0</v>
      </c>
    </row>
    <row r="5980" spans="1:11" s="77" customFormat="1">
      <c r="A5980" s="82">
        <v>2016</v>
      </c>
      <c r="B5980" s="82">
        <v>10151</v>
      </c>
      <c r="C5980" s="83" t="s">
        <v>515</v>
      </c>
      <c r="D5980" s="83" t="s">
        <v>504</v>
      </c>
      <c r="E5980" s="84">
        <v>6911</v>
      </c>
      <c r="F5980" s="85">
        <v>8.82</v>
      </c>
      <c r="G5980" s="84" t="s">
        <v>514</v>
      </c>
      <c r="H5980" s="86" t="str">
        <f t="shared" si="372"/>
        <v/>
      </c>
      <c r="I5980" s="77" t="str">
        <f t="shared" si="373"/>
        <v/>
      </c>
      <c r="J5980" s="77" t="str">
        <f t="shared" si="374"/>
        <v/>
      </c>
      <c r="K5980" s="77">
        <f t="shared" si="375"/>
        <v>0</v>
      </c>
    </row>
    <row r="5981" spans="1:11" s="77" customFormat="1">
      <c r="A5981" s="82">
        <v>2016</v>
      </c>
      <c r="B5981" s="82">
        <v>10151</v>
      </c>
      <c r="C5981" s="83" t="s">
        <v>515</v>
      </c>
      <c r="D5981" s="83" t="s">
        <v>504</v>
      </c>
      <c r="E5981" s="84">
        <v>6064</v>
      </c>
      <c r="F5981" s="85">
        <v>15.74</v>
      </c>
      <c r="G5981" s="84" t="s">
        <v>514</v>
      </c>
      <c r="H5981" s="86" t="str">
        <f t="shared" si="372"/>
        <v/>
      </c>
      <c r="I5981" s="77" t="str">
        <f t="shared" si="373"/>
        <v/>
      </c>
      <c r="J5981" s="77" t="str">
        <f t="shared" si="374"/>
        <v/>
      </c>
      <c r="K5981" s="77">
        <f t="shared" si="375"/>
        <v>0</v>
      </c>
    </row>
    <row r="5982" spans="1:11" s="77" customFormat="1">
      <c r="A5982" s="82">
        <v>2016</v>
      </c>
      <c r="B5982" s="82">
        <v>10151</v>
      </c>
      <c r="C5982" s="83" t="s">
        <v>515</v>
      </c>
      <c r="D5982" s="83" t="s">
        <v>504</v>
      </c>
      <c r="E5982" s="84">
        <v>4213</v>
      </c>
      <c r="F5982" s="85">
        <v>15.74</v>
      </c>
      <c r="G5982" s="84" t="s">
        <v>514</v>
      </c>
      <c r="H5982" s="86" t="str">
        <f t="shared" si="372"/>
        <v/>
      </c>
      <c r="I5982" s="77" t="str">
        <f t="shared" si="373"/>
        <v/>
      </c>
      <c r="J5982" s="77" t="str">
        <f t="shared" si="374"/>
        <v/>
      </c>
      <c r="K5982" s="77">
        <f t="shared" si="375"/>
        <v>0</v>
      </c>
    </row>
    <row r="5983" spans="1:11" s="77" customFormat="1">
      <c r="A5983" s="82">
        <v>2016</v>
      </c>
      <c r="B5983" s="82">
        <v>10151</v>
      </c>
      <c r="C5983" s="83" t="s">
        <v>515</v>
      </c>
      <c r="D5983" s="83" t="s">
        <v>504</v>
      </c>
      <c r="E5983" s="84">
        <v>3175</v>
      </c>
      <c r="F5983" s="85">
        <v>8.9</v>
      </c>
      <c r="G5983" s="84" t="s">
        <v>514</v>
      </c>
      <c r="H5983" s="86" t="str">
        <f t="shared" si="372"/>
        <v/>
      </c>
      <c r="I5983" s="77" t="str">
        <f t="shared" si="373"/>
        <v/>
      </c>
      <c r="J5983" s="77" t="str">
        <f t="shared" si="374"/>
        <v/>
      </c>
      <c r="K5983" s="77">
        <f t="shared" si="375"/>
        <v>0</v>
      </c>
    </row>
    <row r="5984" spans="1:11" s="77" customFormat="1">
      <c r="A5984" s="82">
        <v>2016</v>
      </c>
      <c r="B5984" s="82">
        <v>10151</v>
      </c>
      <c r="C5984" s="83" t="s">
        <v>515</v>
      </c>
      <c r="D5984" s="83" t="s">
        <v>504</v>
      </c>
      <c r="E5984" s="84">
        <v>2868</v>
      </c>
      <c r="F5984" s="85">
        <v>17.41</v>
      </c>
      <c r="G5984" s="84" t="s">
        <v>514</v>
      </c>
      <c r="H5984" s="86" t="str">
        <f t="shared" si="372"/>
        <v/>
      </c>
      <c r="I5984" s="77" t="str">
        <f t="shared" si="373"/>
        <v/>
      </c>
      <c r="J5984" s="77" t="str">
        <f t="shared" si="374"/>
        <v/>
      </c>
      <c r="K5984" s="77">
        <f t="shared" si="375"/>
        <v>0</v>
      </c>
    </row>
    <row r="5985" spans="1:11" s="77" customFormat="1">
      <c r="A5985" s="82">
        <v>2016</v>
      </c>
      <c r="B5985" s="82">
        <v>10234</v>
      </c>
      <c r="C5985" s="83" t="s">
        <v>513</v>
      </c>
      <c r="D5985" s="83" t="s">
        <v>504</v>
      </c>
      <c r="E5985" s="84">
        <v>12941</v>
      </c>
      <c r="F5985" s="85">
        <v>17.39</v>
      </c>
      <c r="G5985" s="84" t="s">
        <v>514</v>
      </c>
      <c r="H5985" s="86" t="str">
        <f t="shared" si="372"/>
        <v/>
      </c>
      <c r="I5985" s="77" t="str">
        <f t="shared" si="373"/>
        <v/>
      </c>
      <c r="J5985" s="77" t="str">
        <f t="shared" si="374"/>
        <v/>
      </c>
      <c r="K5985" s="77">
        <f t="shared" si="375"/>
        <v>0</v>
      </c>
    </row>
    <row r="5986" spans="1:11" s="77" customFormat="1">
      <c r="A5986" s="82">
        <v>2016</v>
      </c>
      <c r="B5986" s="82">
        <v>10244</v>
      </c>
      <c r="C5986" s="83" t="s">
        <v>503</v>
      </c>
      <c r="D5986" s="83" t="s">
        <v>504</v>
      </c>
      <c r="E5986" s="84">
        <v>12496</v>
      </c>
      <c r="F5986" s="85">
        <v>22.61</v>
      </c>
      <c r="G5986" s="84" t="s">
        <v>514</v>
      </c>
      <c r="H5986" s="86" t="str">
        <f t="shared" si="372"/>
        <v/>
      </c>
      <c r="I5986" s="77" t="str">
        <f t="shared" si="373"/>
        <v/>
      </c>
      <c r="J5986" s="77" t="str">
        <f t="shared" si="374"/>
        <v/>
      </c>
      <c r="K5986" s="77">
        <f t="shared" si="375"/>
        <v>0</v>
      </c>
    </row>
    <row r="5987" spans="1:11" s="77" customFormat="1">
      <c r="A5987" s="82">
        <v>2016</v>
      </c>
      <c r="B5987" s="82">
        <v>10360</v>
      </c>
      <c r="C5987" s="83" t="s">
        <v>503</v>
      </c>
      <c r="D5987" s="83" t="s">
        <v>504</v>
      </c>
      <c r="E5987" s="84">
        <v>13683</v>
      </c>
      <c r="F5987" s="85">
        <v>22.4</v>
      </c>
      <c r="G5987" s="84" t="s">
        <v>514</v>
      </c>
      <c r="H5987" s="86" t="str">
        <f t="shared" si="372"/>
        <v/>
      </c>
      <c r="I5987" s="77" t="str">
        <f t="shared" si="373"/>
        <v/>
      </c>
      <c r="J5987" s="77" t="str">
        <f t="shared" si="374"/>
        <v/>
      </c>
      <c r="K5987" s="77">
        <f t="shared" si="375"/>
        <v>0</v>
      </c>
    </row>
    <row r="5988" spans="1:11" s="77" customFormat="1">
      <c r="A5988" s="82">
        <v>2016</v>
      </c>
      <c r="B5988" s="82">
        <v>10477</v>
      </c>
      <c r="C5988" s="83" t="s">
        <v>513</v>
      </c>
      <c r="D5988" s="83" t="s">
        <v>504</v>
      </c>
      <c r="E5988" s="84">
        <v>10256</v>
      </c>
      <c r="F5988" s="85">
        <v>17.399999999999999</v>
      </c>
      <c r="G5988" s="84" t="s">
        <v>514</v>
      </c>
      <c r="H5988" s="86" t="str">
        <f t="shared" si="372"/>
        <v/>
      </c>
      <c r="I5988" s="77" t="str">
        <f t="shared" si="373"/>
        <v/>
      </c>
      <c r="J5988" s="77" t="str">
        <f t="shared" si="374"/>
        <v/>
      </c>
      <c r="K5988" s="77">
        <f t="shared" si="375"/>
        <v>0</v>
      </c>
    </row>
    <row r="5989" spans="1:11" s="77" customFormat="1">
      <c r="A5989" s="82">
        <v>2016</v>
      </c>
      <c r="B5989" s="82">
        <v>10495</v>
      </c>
      <c r="C5989" s="83" t="s">
        <v>503</v>
      </c>
      <c r="D5989" s="83" t="s">
        <v>504</v>
      </c>
      <c r="E5989" s="84">
        <v>5124</v>
      </c>
      <c r="F5989" s="85">
        <v>25.2</v>
      </c>
      <c r="G5989" s="84" t="s">
        <v>514</v>
      </c>
      <c r="H5989" s="86" t="str">
        <f t="shared" si="372"/>
        <v/>
      </c>
      <c r="I5989" s="77" t="str">
        <f t="shared" si="373"/>
        <v/>
      </c>
      <c r="J5989" s="77" t="str">
        <f t="shared" si="374"/>
        <v/>
      </c>
      <c r="K5989" s="77">
        <f t="shared" si="375"/>
        <v>0</v>
      </c>
    </row>
    <row r="5990" spans="1:11" s="77" customFormat="1">
      <c r="A5990" s="82">
        <v>2016</v>
      </c>
      <c r="B5990" s="82">
        <v>10566</v>
      </c>
      <c r="C5990" s="83" t="s">
        <v>503</v>
      </c>
      <c r="D5990" s="83" t="s">
        <v>504</v>
      </c>
      <c r="E5990" s="84">
        <v>22068</v>
      </c>
      <c r="F5990" s="85">
        <v>25.99</v>
      </c>
      <c r="G5990" s="84" t="s">
        <v>514</v>
      </c>
      <c r="H5990" s="86" t="str">
        <f t="shared" si="372"/>
        <v/>
      </c>
      <c r="I5990" s="77" t="str">
        <f t="shared" si="373"/>
        <v/>
      </c>
      <c r="J5990" s="77" t="str">
        <f t="shared" si="374"/>
        <v/>
      </c>
      <c r="K5990" s="77">
        <f t="shared" si="375"/>
        <v>0</v>
      </c>
    </row>
    <row r="5991" spans="1:11" s="77" customFormat="1">
      <c r="A5991" s="82">
        <v>2016</v>
      </c>
      <c r="B5991" s="82">
        <v>10566</v>
      </c>
      <c r="C5991" s="83" t="s">
        <v>503</v>
      </c>
      <c r="D5991" s="83" t="s">
        <v>504</v>
      </c>
      <c r="E5991" s="84">
        <v>10166</v>
      </c>
      <c r="F5991" s="85">
        <v>24.18</v>
      </c>
      <c r="G5991" s="84" t="s">
        <v>514</v>
      </c>
      <c r="H5991" s="86" t="str">
        <f t="shared" si="372"/>
        <v/>
      </c>
      <c r="I5991" s="77" t="str">
        <f t="shared" si="373"/>
        <v/>
      </c>
      <c r="J5991" s="77" t="str">
        <f t="shared" si="374"/>
        <v/>
      </c>
      <c r="K5991" s="77">
        <f t="shared" si="375"/>
        <v>0</v>
      </c>
    </row>
    <row r="5992" spans="1:11" s="77" customFormat="1">
      <c r="A5992" s="82">
        <v>2016</v>
      </c>
      <c r="B5992" s="82">
        <v>10671</v>
      </c>
      <c r="C5992" s="83" t="s">
        <v>503</v>
      </c>
      <c r="D5992" s="83" t="s">
        <v>504</v>
      </c>
      <c r="E5992" s="84">
        <v>31191</v>
      </c>
      <c r="F5992" s="85">
        <v>20.67</v>
      </c>
      <c r="G5992" s="84" t="s">
        <v>514</v>
      </c>
      <c r="H5992" s="86" t="str">
        <f t="shared" si="372"/>
        <v/>
      </c>
      <c r="I5992" s="77" t="str">
        <f t="shared" si="373"/>
        <v/>
      </c>
      <c r="J5992" s="77" t="str">
        <f t="shared" si="374"/>
        <v/>
      </c>
      <c r="K5992" s="77">
        <f t="shared" si="375"/>
        <v>0</v>
      </c>
    </row>
    <row r="5993" spans="1:11" s="77" customFormat="1">
      <c r="A5993" s="82">
        <v>2016</v>
      </c>
      <c r="B5993" s="82">
        <v>10671</v>
      </c>
      <c r="C5993" s="83" t="s">
        <v>513</v>
      </c>
      <c r="D5993" s="83" t="s">
        <v>504</v>
      </c>
      <c r="E5993" s="84">
        <v>42012</v>
      </c>
      <c r="F5993" s="85">
        <v>16.71</v>
      </c>
      <c r="G5993" s="84" t="s">
        <v>514</v>
      </c>
      <c r="H5993" s="86" t="str">
        <f t="shared" si="372"/>
        <v/>
      </c>
      <c r="I5993" s="77" t="str">
        <f t="shared" si="373"/>
        <v/>
      </c>
      <c r="J5993" s="77" t="str">
        <f t="shared" si="374"/>
        <v/>
      </c>
      <c r="K5993" s="77">
        <f t="shared" si="375"/>
        <v>0</v>
      </c>
    </row>
    <row r="5994" spans="1:11" s="77" customFormat="1">
      <c r="A5994" s="82">
        <v>2016</v>
      </c>
      <c r="B5994" s="82">
        <v>10671</v>
      </c>
      <c r="C5994" s="83" t="s">
        <v>503</v>
      </c>
      <c r="D5994" s="83" t="s">
        <v>504</v>
      </c>
      <c r="E5994" s="84">
        <v>1408</v>
      </c>
      <c r="F5994" s="85">
        <v>15.91</v>
      </c>
      <c r="G5994" s="84" t="s">
        <v>514</v>
      </c>
      <c r="H5994" s="86" t="str">
        <f t="shared" si="372"/>
        <v/>
      </c>
      <c r="I5994" s="77" t="str">
        <f t="shared" si="373"/>
        <v/>
      </c>
      <c r="J5994" s="77" t="str">
        <f t="shared" si="374"/>
        <v/>
      </c>
      <c r="K5994" s="77">
        <f t="shared" si="375"/>
        <v>0</v>
      </c>
    </row>
    <row r="5995" spans="1:11" s="77" customFormat="1">
      <c r="A5995" s="82">
        <v>2016</v>
      </c>
      <c r="B5995" s="82">
        <v>10671</v>
      </c>
      <c r="C5995" s="83" t="s">
        <v>503</v>
      </c>
      <c r="D5995" s="83" t="s">
        <v>504</v>
      </c>
      <c r="E5995" s="84">
        <v>15021</v>
      </c>
      <c r="F5995" s="85">
        <v>19.190000000000001</v>
      </c>
      <c r="G5995" s="84" t="s">
        <v>514</v>
      </c>
      <c r="H5995" s="86" t="str">
        <f t="shared" si="372"/>
        <v/>
      </c>
      <c r="I5995" s="77" t="str">
        <f t="shared" si="373"/>
        <v/>
      </c>
      <c r="J5995" s="77" t="str">
        <f t="shared" si="374"/>
        <v/>
      </c>
      <c r="K5995" s="77">
        <f t="shared" si="375"/>
        <v>0</v>
      </c>
    </row>
    <row r="5996" spans="1:11" s="77" customFormat="1">
      <c r="A5996" s="82">
        <v>2016</v>
      </c>
      <c r="B5996" s="82">
        <v>10673</v>
      </c>
      <c r="C5996" s="83" t="s">
        <v>513</v>
      </c>
      <c r="D5996" s="83" t="s">
        <v>504</v>
      </c>
      <c r="E5996" s="84">
        <v>118156</v>
      </c>
      <c r="F5996" s="85">
        <v>19.201000000000001</v>
      </c>
      <c r="G5996" s="84" t="s">
        <v>514</v>
      </c>
      <c r="H5996" s="86" t="str">
        <f t="shared" si="372"/>
        <v/>
      </c>
      <c r="I5996" s="77" t="str">
        <f t="shared" si="373"/>
        <v/>
      </c>
      <c r="J5996" s="77" t="str">
        <f t="shared" si="374"/>
        <v/>
      </c>
      <c r="K5996" s="77">
        <f t="shared" si="375"/>
        <v>0</v>
      </c>
    </row>
    <row r="5997" spans="1:11" s="77" customFormat="1">
      <c r="A5997" s="82">
        <v>2016</v>
      </c>
      <c r="B5997" s="82">
        <v>10678</v>
      </c>
      <c r="C5997" s="83" t="s">
        <v>503</v>
      </c>
      <c r="D5997" s="83" t="s">
        <v>504</v>
      </c>
      <c r="E5997" s="84">
        <v>11015</v>
      </c>
      <c r="F5997" s="85">
        <v>22.47</v>
      </c>
      <c r="G5997" s="84" t="s">
        <v>514</v>
      </c>
      <c r="H5997" s="86" t="str">
        <f t="shared" si="372"/>
        <v/>
      </c>
      <c r="I5997" s="77" t="str">
        <f t="shared" si="373"/>
        <v/>
      </c>
      <c r="J5997" s="77" t="str">
        <f t="shared" si="374"/>
        <v/>
      </c>
      <c r="K5997" s="77">
        <f t="shared" si="375"/>
        <v>0</v>
      </c>
    </row>
    <row r="5998" spans="1:11" s="77" customFormat="1">
      <c r="A5998" s="82">
        <v>2016</v>
      </c>
      <c r="B5998" s="82">
        <v>10678</v>
      </c>
      <c r="C5998" s="83" t="s">
        <v>503</v>
      </c>
      <c r="D5998" s="83" t="s">
        <v>504</v>
      </c>
      <c r="E5998" s="84">
        <v>12432</v>
      </c>
      <c r="F5998" s="85">
        <v>22.03</v>
      </c>
      <c r="G5998" s="84" t="s">
        <v>514</v>
      </c>
      <c r="H5998" s="86" t="str">
        <f t="shared" si="372"/>
        <v/>
      </c>
      <c r="I5998" s="77" t="str">
        <f t="shared" si="373"/>
        <v/>
      </c>
      <c r="J5998" s="77" t="str">
        <f t="shared" si="374"/>
        <v/>
      </c>
      <c r="K5998" s="77">
        <f t="shared" si="375"/>
        <v>0</v>
      </c>
    </row>
    <row r="5999" spans="1:11" s="77" customFormat="1">
      <c r="A5999" s="82">
        <v>2016</v>
      </c>
      <c r="B5999" s="82">
        <v>10678</v>
      </c>
      <c r="C5999" s="83" t="s">
        <v>503</v>
      </c>
      <c r="D5999" s="83" t="s">
        <v>504</v>
      </c>
      <c r="E5999" s="84">
        <v>2980</v>
      </c>
      <c r="F5999" s="85">
        <v>22.05</v>
      </c>
      <c r="G5999" s="84" t="s">
        <v>514</v>
      </c>
      <c r="H5999" s="86" t="str">
        <f t="shared" si="372"/>
        <v/>
      </c>
      <c r="I5999" s="77" t="str">
        <f t="shared" si="373"/>
        <v/>
      </c>
      <c r="J5999" s="77" t="str">
        <f t="shared" si="374"/>
        <v/>
      </c>
      <c r="K5999" s="77">
        <f t="shared" si="375"/>
        <v>0</v>
      </c>
    </row>
    <row r="6000" spans="1:11" s="77" customFormat="1">
      <c r="A6000" s="82">
        <v>2016</v>
      </c>
      <c r="B6000" s="82">
        <v>10678</v>
      </c>
      <c r="C6000" s="83" t="s">
        <v>503</v>
      </c>
      <c r="D6000" s="83" t="s">
        <v>504</v>
      </c>
      <c r="E6000" s="84">
        <v>10620</v>
      </c>
      <c r="F6000" s="85">
        <v>22.45</v>
      </c>
      <c r="G6000" s="84" t="s">
        <v>514</v>
      </c>
      <c r="H6000" s="86" t="str">
        <f t="shared" si="372"/>
        <v/>
      </c>
      <c r="I6000" s="77" t="str">
        <f t="shared" si="373"/>
        <v/>
      </c>
      <c r="J6000" s="77" t="str">
        <f t="shared" si="374"/>
        <v/>
      </c>
      <c r="K6000" s="77">
        <f t="shared" si="375"/>
        <v>0</v>
      </c>
    </row>
    <row r="6001" spans="1:11" s="77" customFormat="1">
      <c r="A6001" s="82">
        <v>2016</v>
      </c>
      <c r="B6001" s="82">
        <v>10684</v>
      </c>
      <c r="C6001" s="83" t="s">
        <v>503</v>
      </c>
      <c r="D6001" s="83" t="s">
        <v>504</v>
      </c>
      <c r="E6001" s="84">
        <v>66002</v>
      </c>
      <c r="F6001" s="85">
        <v>22.84</v>
      </c>
      <c r="G6001" s="84" t="s">
        <v>514</v>
      </c>
      <c r="H6001" s="86" t="str">
        <f t="shared" si="372"/>
        <v/>
      </c>
      <c r="I6001" s="77" t="str">
        <f t="shared" si="373"/>
        <v/>
      </c>
      <c r="J6001" s="77" t="str">
        <f t="shared" si="374"/>
        <v/>
      </c>
      <c r="K6001" s="77">
        <f t="shared" si="375"/>
        <v>0</v>
      </c>
    </row>
    <row r="6002" spans="1:11" s="77" customFormat="1">
      <c r="A6002" s="82">
        <v>2016</v>
      </c>
      <c r="B6002" s="82">
        <v>10864</v>
      </c>
      <c r="C6002" s="83" t="s">
        <v>503</v>
      </c>
      <c r="D6002" s="83" t="s">
        <v>504</v>
      </c>
      <c r="E6002" s="84">
        <v>41422</v>
      </c>
      <c r="F6002" s="85">
        <v>21.8</v>
      </c>
      <c r="G6002" s="84" t="s">
        <v>514</v>
      </c>
      <c r="H6002" s="86" t="str">
        <f t="shared" si="372"/>
        <v/>
      </c>
      <c r="I6002" s="77" t="str">
        <f t="shared" si="373"/>
        <v/>
      </c>
      <c r="J6002" s="77" t="str">
        <f t="shared" si="374"/>
        <v/>
      </c>
      <c r="K6002" s="77">
        <f t="shared" si="375"/>
        <v>0</v>
      </c>
    </row>
    <row r="6003" spans="1:11" s="77" customFormat="1">
      <c r="A6003" s="82">
        <v>2016</v>
      </c>
      <c r="B6003" s="82">
        <v>10864</v>
      </c>
      <c r="C6003" s="83" t="s">
        <v>513</v>
      </c>
      <c r="D6003" s="83" t="s">
        <v>504</v>
      </c>
      <c r="E6003" s="84">
        <v>79865</v>
      </c>
      <c r="F6003" s="85">
        <v>17.5</v>
      </c>
      <c r="G6003" s="84" t="s">
        <v>514</v>
      </c>
      <c r="H6003" s="86" t="str">
        <f t="shared" si="372"/>
        <v/>
      </c>
      <c r="I6003" s="77" t="str">
        <f t="shared" si="373"/>
        <v/>
      </c>
      <c r="J6003" s="77" t="str">
        <f t="shared" si="374"/>
        <v/>
      </c>
      <c r="K6003" s="77">
        <f t="shared" si="375"/>
        <v>0</v>
      </c>
    </row>
    <row r="6004" spans="1:11" s="77" customFormat="1">
      <c r="A6004" s="82">
        <v>2016</v>
      </c>
      <c r="B6004" s="82">
        <v>10865</v>
      </c>
      <c r="C6004" s="83" t="s">
        <v>503</v>
      </c>
      <c r="D6004" s="83" t="s">
        <v>504</v>
      </c>
      <c r="E6004" s="84">
        <v>63189</v>
      </c>
      <c r="F6004" s="85">
        <v>21.1</v>
      </c>
      <c r="G6004" s="84" t="s">
        <v>514</v>
      </c>
      <c r="H6004" s="86" t="str">
        <f t="shared" si="372"/>
        <v/>
      </c>
      <c r="I6004" s="77" t="str">
        <f t="shared" si="373"/>
        <v/>
      </c>
      <c r="J6004" s="77" t="str">
        <f t="shared" si="374"/>
        <v/>
      </c>
      <c r="K6004" s="77">
        <f t="shared" si="375"/>
        <v>0</v>
      </c>
    </row>
    <row r="6005" spans="1:11" s="77" customFormat="1">
      <c r="A6005" s="82">
        <v>2016</v>
      </c>
      <c r="B6005" s="82">
        <v>10865</v>
      </c>
      <c r="C6005" s="83" t="s">
        <v>503</v>
      </c>
      <c r="D6005" s="83" t="s">
        <v>504</v>
      </c>
      <c r="E6005" s="84">
        <v>14193</v>
      </c>
      <c r="F6005" s="85">
        <v>21.1</v>
      </c>
      <c r="G6005" s="84" t="s">
        <v>514</v>
      </c>
      <c r="H6005" s="86" t="str">
        <f t="shared" si="372"/>
        <v/>
      </c>
      <c r="I6005" s="77" t="str">
        <f t="shared" si="373"/>
        <v/>
      </c>
      <c r="J6005" s="77" t="str">
        <f t="shared" si="374"/>
        <v/>
      </c>
      <c r="K6005" s="77">
        <f t="shared" si="375"/>
        <v>0</v>
      </c>
    </row>
    <row r="6006" spans="1:11" s="77" customFormat="1">
      <c r="A6006" s="82">
        <v>2016</v>
      </c>
      <c r="B6006" s="82">
        <v>10865</v>
      </c>
      <c r="C6006" s="83" t="s">
        <v>503</v>
      </c>
      <c r="D6006" s="83" t="s">
        <v>504</v>
      </c>
      <c r="E6006" s="84">
        <v>8204</v>
      </c>
      <c r="F6006" s="85">
        <v>21.1</v>
      </c>
      <c r="G6006" s="84" t="s">
        <v>514</v>
      </c>
      <c r="H6006" s="86" t="str">
        <f t="shared" si="372"/>
        <v/>
      </c>
      <c r="I6006" s="77" t="str">
        <f t="shared" si="373"/>
        <v/>
      </c>
      <c r="J6006" s="77" t="str">
        <f t="shared" si="374"/>
        <v/>
      </c>
      <c r="K6006" s="77">
        <f t="shared" si="375"/>
        <v>0</v>
      </c>
    </row>
    <row r="6007" spans="1:11" s="77" customFormat="1">
      <c r="A6007" s="82">
        <v>2016</v>
      </c>
      <c r="B6007" s="82">
        <v>10865</v>
      </c>
      <c r="C6007" s="83" t="s">
        <v>513</v>
      </c>
      <c r="D6007" s="83" t="s">
        <v>504</v>
      </c>
      <c r="E6007" s="84">
        <v>32642</v>
      </c>
      <c r="F6007" s="85">
        <v>17.7</v>
      </c>
      <c r="G6007" s="84" t="s">
        <v>514</v>
      </c>
      <c r="H6007" s="86" t="str">
        <f t="shared" si="372"/>
        <v/>
      </c>
      <c r="I6007" s="77" t="str">
        <f t="shared" si="373"/>
        <v/>
      </c>
      <c r="J6007" s="77" t="str">
        <f t="shared" si="374"/>
        <v/>
      </c>
      <c r="K6007" s="77">
        <f t="shared" si="375"/>
        <v>0</v>
      </c>
    </row>
    <row r="6008" spans="1:11" s="77" customFormat="1">
      <c r="A6008" s="82">
        <v>2016</v>
      </c>
      <c r="B6008" s="82">
        <v>10865</v>
      </c>
      <c r="C6008" s="83" t="s">
        <v>513</v>
      </c>
      <c r="D6008" s="83" t="s">
        <v>504</v>
      </c>
      <c r="E6008" s="84">
        <v>16250</v>
      </c>
      <c r="F6008" s="85">
        <v>17.7</v>
      </c>
      <c r="G6008" s="84" t="s">
        <v>514</v>
      </c>
      <c r="H6008" s="86" t="str">
        <f t="shared" si="372"/>
        <v/>
      </c>
      <c r="I6008" s="77" t="str">
        <f t="shared" si="373"/>
        <v/>
      </c>
      <c r="J6008" s="77" t="str">
        <f t="shared" si="374"/>
        <v/>
      </c>
      <c r="K6008" s="77">
        <f t="shared" si="375"/>
        <v>0</v>
      </c>
    </row>
    <row r="6009" spans="1:11" s="77" customFormat="1">
      <c r="A6009" s="82">
        <v>2016</v>
      </c>
      <c r="B6009" s="82">
        <v>50282</v>
      </c>
      <c r="C6009" s="83" t="s">
        <v>503</v>
      </c>
      <c r="D6009" s="83" t="s">
        <v>504</v>
      </c>
      <c r="E6009" s="84">
        <v>5373</v>
      </c>
      <c r="F6009" s="85">
        <v>21.46</v>
      </c>
      <c r="G6009" s="84" t="s">
        <v>514</v>
      </c>
      <c r="H6009" s="86" t="str">
        <f t="shared" si="372"/>
        <v/>
      </c>
      <c r="I6009" s="77" t="str">
        <f t="shared" si="373"/>
        <v/>
      </c>
      <c r="J6009" s="77" t="str">
        <f t="shared" si="374"/>
        <v/>
      </c>
      <c r="K6009" s="77">
        <f t="shared" si="375"/>
        <v>0</v>
      </c>
    </row>
    <row r="6010" spans="1:11" s="77" customFormat="1">
      <c r="A6010" s="82">
        <v>2016</v>
      </c>
      <c r="B6010" s="82">
        <v>50282</v>
      </c>
      <c r="C6010" s="83" t="s">
        <v>503</v>
      </c>
      <c r="D6010" s="83" t="s">
        <v>504</v>
      </c>
      <c r="E6010" s="84">
        <v>9359</v>
      </c>
      <c r="F6010" s="85">
        <v>21.8</v>
      </c>
      <c r="G6010" s="84" t="s">
        <v>514</v>
      </c>
      <c r="H6010" s="86" t="str">
        <f t="shared" si="372"/>
        <v/>
      </c>
      <c r="I6010" s="77" t="str">
        <f t="shared" si="373"/>
        <v/>
      </c>
      <c r="J6010" s="77" t="str">
        <f t="shared" si="374"/>
        <v/>
      </c>
      <c r="K6010" s="77">
        <f t="shared" si="375"/>
        <v>0</v>
      </c>
    </row>
    <row r="6011" spans="1:11" s="77" customFormat="1">
      <c r="A6011" s="82">
        <v>2016</v>
      </c>
      <c r="B6011" s="82">
        <v>50282</v>
      </c>
      <c r="C6011" s="83" t="s">
        <v>503</v>
      </c>
      <c r="D6011" s="83" t="s">
        <v>504</v>
      </c>
      <c r="E6011" s="84">
        <v>2019</v>
      </c>
      <c r="F6011" s="85">
        <v>18.98</v>
      </c>
      <c r="G6011" s="84" t="s">
        <v>514</v>
      </c>
      <c r="H6011" s="86" t="str">
        <f t="shared" si="372"/>
        <v/>
      </c>
      <c r="I6011" s="77" t="str">
        <f t="shared" si="373"/>
        <v/>
      </c>
      <c r="J6011" s="77" t="str">
        <f t="shared" si="374"/>
        <v/>
      </c>
      <c r="K6011" s="77">
        <f t="shared" si="375"/>
        <v>0</v>
      </c>
    </row>
    <row r="6012" spans="1:11" s="77" customFormat="1">
      <c r="A6012" s="82">
        <v>2016</v>
      </c>
      <c r="B6012" s="82">
        <v>50447</v>
      </c>
      <c r="C6012" s="83" t="s">
        <v>503</v>
      </c>
      <c r="D6012" s="83" t="s">
        <v>504</v>
      </c>
      <c r="E6012" s="84">
        <v>1515</v>
      </c>
      <c r="F6012" s="85">
        <v>25.24</v>
      </c>
      <c r="G6012" s="84" t="s">
        <v>514</v>
      </c>
      <c r="H6012" s="86" t="str">
        <f t="shared" si="372"/>
        <v/>
      </c>
      <c r="I6012" s="77" t="str">
        <f t="shared" si="373"/>
        <v/>
      </c>
      <c r="J6012" s="77" t="str">
        <f t="shared" si="374"/>
        <v/>
      </c>
      <c r="K6012" s="77">
        <f t="shared" si="375"/>
        <v>0</v>
      </c>
    </row>
    <row r="6013" spans="1:11" s="77" customFormat="1">
      <c r="A6013" s="82">
        <v>2016</v>
      </c>
      <c r="B6013" s="82">
        <v>50481</v>
      </c>
      <c r="C6013" s="83" t="s">
        <v>503</v>
      </c>
      <c r="D6013" s="83" t="s">
        <v>504</v>
      </c>
      <c r="E6013" s="84">
        <v>20849</v>
      </c>
      <c r="F6013" s="85">
        <v>26.37</v>
      </c>
      <c r="G6013" s="84" t="s">
        <v>514</v>
      </c>
      <c r="H6013" s="86" t="str">
        <f t="shared" si="372"/>
        <v/>
      </c>
      <c r="I6013" s="77" t="str">
        <f t="shared" si="373"/>
        <v/>
      </c>
      <c r="J6013" s="77" t="str">
        <f t="shared" si="374"/>
        <v/>
      </c>
      <c r="K6013" s="77">
        <f t="shared" si="375"/>
        <v>0</v>
      </c>
    </row>
    <row r="6014" spans="1:11" s="77" customFormat="1">
      <c r="A6014" s="82">
        <v>2016</v>
      </c>
      <c r="B6014" s="82">
        <v>50481</v>
      </c>
      <c r="C6014" s="83" t="s">
        <v>503</v>
      </c>
      <c r="D6014" s="83" t="s">
        <v>504</v>
      </c>
      <c r="E6014" s="84">
        <v>21879</v>
      </c>
      <c r="F6014" s="85">
        <v>26.15</v>
      </c>
      <c r="G6014" s="84" t="s">
        <v>514</v>
      </c>
      <c r="H6014" s="86" t="str">
        <f t="shared" si="372"/>
        <v/>
      </c>
      <c r="I6014" s="77" t="str">
        <f t="shared" si="373"/>
        <v/>
      </c>
      <c r="J6014" s="77" t="str">
        <f t="shared" si="374"/>
        <v/>
      </c>
      <c r="K6014" s="77">
        <f t="shared" si="375"/>
        <v>0</v>
      </c>
    </row>
    <row r="6015" spans="1:11" s="77" customFormat="1">
      <c r="A6015" s="82">
        <v>2016</v>
      </c>
      <c r="B6015" s="82">
        <v>50481</v>
      </c>
      <c r="C6015" s="83" t="s">
        <v>503</v>
      </c>
      <c r="D6015" s="83" t="s">
        <v>504</v>
      </c>
      <c r="E6015" s="84">
        <v>33961</v>
      </c>
      <c r="F6015" s="85">
        <v>26.76</v>
      </c>
      <c r="G6015" s="84" t="s">
        <v>514</v>
      </c>
      <c r="H6015" s="86" t="str">
        <f t="shared" si="372"/>
        <v/>
      </c>
      <c r="I6015" s="77" t="str">
        <f t="shared" si="373"/>
        <v/>
      </c>
      <c r="J6015" s="77" t="str">
        <f t="shared" si="374"/>
        <v/>
      </c>
      <c r="K6015" s="77">
        <f t="shared" si="375"/>
        <v>0</v>
      </c>
    </row>
    <row r="6016" spans="1:11" s="77" customFormat="1">
      <c r="A6016" s="82">
        <v>2016</v>
      </c>
      <c r="B6016" s="82">
        <v>50481</v>
      </c>
      <c r="C6016" s="83" t="s">
        <v>503</v>
      </c>
      <c r="D6016" s="83" t="s">
        <v>504</v>
      </c>
      <c r="E6016" s="84">
        <v>14609</v>
      </c>
      <c r="F6016" s="85">
        <v>26.48</v>
      </c>
      <c r="G6016" s="84" t="s">
        <v>514</v>
      </c>
      <c r="H6016" s="86" t="str">
        <f t="shared" si="372"/>
        <v/>
      </c>
      <c r="I6016" s="77" t="str">
        <f t="shared" si="373"/>
        <v/>
      </c>
      <c r="J6016" s="77" t="str">
        <f t="shared" si="374"/>
        <v/>
      </c>
      <c r="K6016" s="77">
        <f t="shared" si="375"/>
        <v>0</v>
      </c>
    </row>
    <row r="6017" spans="1:11" s="77" customFormat="1">
      <c r="A6017" s="82">
        <v>2016</v>
      </c>
      <c r="B6017" s="82">
        <v>50481</v>
      </c>
      <c r="C6017" s="83" t="s">
        <v>503</v>
      </c>
      <c r="D6017" s="83" t="s">
        <v>504</v>
      </c>
      <c r="E6017" s="84">
        <v>8982</v>
      </c>
      <c r="F6017" s="85">
        <v>26.08</v>
      </c>
      <c r="G6017" s="84" t="s">
        <v>514</v>
      </c>
      <c r="H6017" s="86" t="str">
        <f t="shared" si="372"/>
        <v/>
      </c>
      <c r="I6017" s="77" t="str">
        <f t="shared" si="373"/>
        <v/>
      </c>
      <c r="J6017" s="77" t="str">
        <f t="shared" si="374"/>
        <v/>
      </c>
      <c r="K6017" s="77">
        <f t="shared" si="375"/>
        <v>0</v>
      </c>
    </row>
    <row r="6018" spans="1:11" s="77" customFormat="1">
      <c r="A6018" s="82">
        <v>2016</v>
      </c>
      <c r="B6018" s="82">
        <v>50491</v>
      </c>
      <c r="C6018" s="83" t="s">
        <v>503</v>
      </c>
      <c r="D6018" s="83" t="s">
        <v>504</v>
      </c>
      <c r="E6018" s="84">
        <v>3189</v>
      </c>
      <c r="F6018" s="85">
        <v>23.94</v>
      </c>
      <c r="G6018" s="84" t="s">
        <v>514</v>
      </c>
      <c r="H6018" s="86" t="str">
        <f t="shared" si="372"/>
        <v/>
      </c>
      <c r="I6018" s="77" t="str">
        <f t="shared" si="373"/>
        <v/>
      </c>
      <c r="J6018" s="77" t="str">
        <f t="shared" si="374"/>
        <v/>
      </c>
      <c r="K6018" s="77">
        <f t="shared" si="375"/>
        <v>0</v>
      </c>
    </row>
    <row r="6019" spans="1:11" s="77" customFormat="1">
      <c r="A6019" s="82">
        <v>2016</v>
      </c>
      <c r="B6019" s="82">
        <v>50835</v>
      </c>
      <c r="C6019" s="83" t="s">
        <v>503</v>
      </c>
      <c r="D6019" s="83" t="s">
        <v>504</v>
      </c>
      <c r="E6019" s="84">
        <v>18129</v>
      </c>
      <c r="F6019" s="85">
        <v>25.88</v>
      </c>
      <c r="G6019" s="84" t="s">
        <v>514</v>
      </c>
      <c r="H6019" s="86" t="str">
        <f t="shared" si="372"/>
        <v/>
      </c>
      <c r="I6019" s="77" t="str">
        <f t="shared" si="373"/>
        <v/>
      </c>
      <c r="J6019" s="77" t="str">
        <f t="shared" si="374"/>
        <v/>
      </c>
      <c r="K6019" s="77">
        <f t="shared" si="375"/>
        <v>0</v>
      </c>
    </row>
    <row r="6020" spans="1:11" s="77" customFormat="1">
      <c r="A6020" s="82">
        <v>2016</v>
      </c>
      <c r="B6020" s="82">
        <v>50835</v>
      </c>
      <c r="C6020" s="83" t="s">
        <v>503</v>
      </c>
      <c r="D6020" s="83" t="s">
        <v>504</v>
      </c>
      <c r="E6020" s="84">
        <v>18423</v>
      </c>
      <c r="F6020" s="85">
        <v>20.58</v>
      </c>
      <c r="G6020" s="84" t="s">
        <v>514</v>
      </c>
      <c r="H6020" s="86" t="str">
        <f t="shared" si="372"/>
        <v/>
      </c>
      <c r="I6020" s="77" t="str">
        <f t="shared" si="373"/>
        <v/>
      </c>
      <c r="J6020" s="77" t="str">
        <f t="shared" si="374"/>
        <v/>
      </c>
      <c r="K6020" s="77">
        <f t="shared" si="375"/>
        <v>0</v>
      </c>
    </row>
    <row r="6021" spans="1:11" s="77" customFormat="1">
      <c r="A6021" s="82">
        <v>2016</v>
      </c>
      <c r="B6021" s="82">
        <v>50900</v>
      </c>
      <c r="C6021" s="83" t="s">
        <v>503</v>
      </c>
      <c r="D6021" s="83" t="s">
        <v>504</v>
      </c>
      <c r="E6021" s="84">
        <v>16391</v>
      </c>
      <c r="F6021" s="85">
        <v>26</v>
      </c>
      <c r="G6021" s="84" t="s">
        <v>514</v>
      </c>
      <c r="H6021" s="86" t="str">
        <f t="shared" si="372"/>
        <v/>
      </c>
      <c r="I6021" s="77" t="str">
        <f t="shared" si="373"/>
        <v/>
      </c>
      <c r="J6021" s="77" t="str">
        <f t="shared" si="374"/>
        <v/>
      </c>
      <c r="K6021" s="77">
        <f t="shared" si="375"/>
        <v>0</v>
      </c>
    </row>
    <row r="6022" spans="1:11" s="77" customFormat="1">
      <c r="A6022" s="82">
        <v>2016</v>
      </c>
      <c r="B6022" s="82">
        <v>50976</v>
      </c>
      <c r="C6022" s="83" t="s">
        <v>503</v>
      </c>
      <c r="D6022" s="83" t="s">
        <v>504</v>
      </c>
      <c r="E6022" s="84">
        <v>25301</v>
      </c>
      <c r="F6022" s="85">
        <v>25.6</v>
      </c>
      <c r="G6022" s="84" t="s">
        <v>514</v>
      </c>
      <c r="H6022" s="86" t="str">
        <f t="shared" si="372"/>
        <v/>
      </c>
      <c r="I6022" s="77" t="str">
        <f t="shared" si="373"/>
        <v/>
      </c>
      <c r="J6022" s="77" t="str">
        <f t="shared" si="374"/>
        <v/>
      </c>
      <c r="K6022" s="77">
        <f t="shared" si="375"/>
        <v>0</v>
      </c>
    </row>
    <row r="6023" spans="1:11" s="77" customFormat="1">
      <c r="A6023" s="82">
        <v>2016</v>
      </c>
      <c r="B6023" s="82">
        <v>50976</v>
      </c>
      <c r="C6023" s="83" t="s">
        <v>503</v>
      </c>
      <c r="D6023" s="83" t="s">
        <v>504</v>
      </c>
      <c r="E6023" s="84">
        <v>13001</v>
      </c>
      <c r="F6023" s="85">
        <v>25</v>
      </c>
      <c r="G6023" s="84" t="s">
        <v>514</v>
      </c>
      <c r="H6023" s="86" t="str">
        <f t="shared" ref="H6023:H6086" si="376">IF(I6023="","",G6023/100*F6023*E6023)</f>
        <v/>
      </c>
      <c r="I6023" s="77" t="str">
        <f t="shared" ref="I6023:I6086" si="377">IF(OR(G6023=".",F6023=".",E6023="."),"",E6023)</f>
        <v/>
      </c>
      <c r="J6023" s="77" t="str">
        <f t="shared" ref="J6023:J6086" si="378">IF(I6023="","",F6023*I6023)</f>
        <v/>
      </c>
      <c r="K6023" s="77">
        <f t="shared" ref="K6023:K6086" si="379">IF(C6023="LIG",1,0)</f>
        <v>0</v>
      </c>
    </row>
    <row r="6024" spans="1:11" s="77" customFormat="1">
      <c r="A6024" s="82">
        <v>2016</v>
      </c>
      <c r="B6024" s="82">
        <v>50976</v>
      </c>
      <c r="C6024" s="83" t="s">
        <v>503</v>
      </c>
      <c r="D6024" s="83" t="s">
        <v>504</v>
      </c>
      <c r="E6024" s="84">
        <v>12914</v>
      </c>
      <c r="F6024" s="85">
        <v>25.11</v>
      </c>
      <c r="G6024" s="84" t="s">
        <v>514</v>
      </c>
      <c r="H6024" s="86" t="str">
        <f t="shared" si="376"/>
        <v/>
      </c>
      <c r="I6024" s="77" t="str">
        <f t="shared" si="377"/>
        <v/>
      </c>
      <c r="J6024" s="77" t="str">
        <f t="shared" si="378"/>
        <v/>
      </c>
      <c r="K6024" s="77">
        <f t="shared" si="379"/>
        <v>0</v>
      </c>
    </row>
    <row r="6025" spans="1:11" s="77" customFormat="1">
      <c r="A6025" s="82">
        <v>2016</v>
      </c>
      <c r="B6025" s="82">
        <v>52007</v>
      </c>
      <c r="C6025" s="83" t="s">
        <v>503</v>
      </c>
      <c r="D6025" s="83" t="s">
        <v>504</v>
      </c>
      <c r="E6025" s="84">
        <v>9229</v>
      </c>
      <c r="F6025" s="85">
        <v>25.347999999999999</v>
      </c>
      <c r="G6025" s="84">
        <v>301.7</v>
      </c>
      <c r="H6025" s="86">
        <f t="shared" si="376"/>
        <v>705786.99976399995</v>
      </c>
      <c r="I6025" s="77">
        <f t="shared" si="377"/>
        <v>9229</v>
      </c>
      <c r="J6025" s="77">
        <f t="shared" si="378"/>
        <v>233936.69199999998</v>
      </c>
      <c r="K6025" s="77">
        <f t="shared" si="379"/>
        <v>0</v>
      </c>
    </row>
    <row r="6026" spans="1:11" s="77" customFormat="1">
      <c r="A6026" s="82">
        <v>2016</v>
      </c>
      <c r="B6026" s="82">
        <v>54081</v>
      </c>
      <c r="C6026" s="83" t="s">
        <v>503</v>
      </c>
      <c r="D6026" s="83" t="s">
        <v>504</v>
      </c>
      <c r="E6026" s="84">
        <v>22504</v>
      </c>
      <c r="F6026" s="85">
        <v>25.37</v>
      </c>
      <c r="G6026" s="84" t="s">
        <v>514</v>
      </c>
      <c r="H6026" s="86" t="str">
        <f t="shared" si="376"/>
        <v/>
      </c>
      <c r="I6026" s="77" t="str">
        <f t="shared" si="377"/>
        <v/>
      </c>
      <c r="J6026" s="77" t="str">
        <f t="shared" si="378"/>
        <v/>
      </c>
      <c r="K6026" s="77">
        <f t="shared" si="379"/>
        <v>0</v>
      </c>
    </row>
    <row r="6027" spans="1:11" s="77" customFormat="1">
      <c r="A6027" s="82">
        <v>2016</v>
      </c>
      <c r="B6027" s="82">
        <v>54081</v>
      </c>
      <c r="C6027" s="83" t="s">
        <v>503</v>
      </c>
      <c r="D6027" s="83" t="s">
        <v>504</v>
      </c>
      <c r="E6027" s="84">
        <v>11143</v>
      </c>
      <c r="F6027" s="85">
        <v>26.07</v>
      </c>
      <c r="G6027" s="84" t="s">
        <v>514</v>
      </c>
      <c r="H6027" s="86" t="str">
        <f t="shared" si="376"/>
        <v/>
      </c>
      <c r="I6027" s="77" t="str">
        <f t="shared" si="377"/>
        <v/>
      </c>
      <c r="J6027" s="77" t="str">
        <f t="shared" si="378"/>
        <v/>
      </c>
      <c r="K6027" s="77">
        <f t="shared" si="379"/>
        <v>0</v>
      </c>
    </row>
    <row r="6028" spans="1:11" s="77" customFormat="1">
      <c r="A6028" s="82">
        <v>2016</v>
      </c>
      <c r="B6028" s="82">
        <v>54101</v>
      </c>
      <c r="C6028" s="83" t="s">
        <v>503</v>
      </c>
      <c r="D6028" s="83" t="s">
        <v>504</v>
      </c>
      <c r="E6028" s="84">
        <v>3359</v>
      </c>
      <c r="F6028" s="85">
        <v>24.632000000000001</v>
      </c>
      <c r="G6028" s="84" t="s">
        <v>514</v>
      </c>
      <c r="H6028" s="86" t="str">
        <f t="shared" si="376"/>
        <v/>
      </c>
      <c r="I6028" s="77" t="str">
        <f t="shared" si="377"/>
        <v/>
      </c>
      <c r="J6028" s="77" t="str">
        <f t="shared" si="378"/>
        <v/>
      </c>
      <c r="K6028" s="77">
        <f t="shared" si="379"/>
        <v>0</v>
      </c>
    </row>
    <row r="6029" spans="1:11" s="77" customFormat="1">
      <c r="A6029" s="82">
        <v>2016</v>
      </c>
      <c r="B6029" s="82">
        <v>54101</v>
      </c>
      <c r="C6029" s="83" t="s">
        <v>503</v>
      </c>
      <c r="D6029" s="83" t="s">
        <v>504</v>
      </c>
      <c r="E6029" s="84">
        <v>3336</v>
      </c>
      <c r="F6029" s="85">
        <v>24.654</v>
      </c>
      <c r="G6029" s="84" t="s">
        <v>514</v>
      </c>
      <c r="H6029" s="86" t="str">
        <f t="shared" si="376"/>
        <v/>
      </c>
      <c r="I6029" s="77" t="str">
        <f t="shared" si="377"/>
        <v/>
      </c>
      <c r="J6029" s="77" t="str">
        <f t="shared" si="378"/>
        <v/>
      </c>
      <c r="K6029" s="77">
        <f t="shared" si="379"/>
        <v>0</v>
      </c>
    </row>
    <row r="6030" spans="1:11" s="77" customFormat="1">
      <c r="A6030" s="82">
        <v>2016</v>
      </c>
      <c r="B6030" s="82">
        <v>54101</v>
      </c>
      <c r="C6030" s="83" t="s">
        <v>503</v>
      </c>
      <c r="D6030" s="83" t="s">
        <v>504</v>
      </c>
      <c r="E6030" s="84">
        <v>3359</v>
      </c>
      <c r="F6030" s="85">
        <v>25.056000000000001</v>
      </c>
      <c r="G6030" s="84" t="s">
        <v>514</v>
      </c>
      <c r="H6030" s="86" t="str">
        <f t="shared" si="376"/>
        <v/>
      </c>
      <c r="I6030" s="77" t="str">
        <f t="shared" si="377"/>
        <v/>
      </c>
      <c r="J6030" s="77" t="str">
        <f t="shared" si="378"/>
        <v/>
      </c>
      <c r="K6030" s="77">
        <f t="shared" si="379"/>
        <v>0</v>
      </c>
    </row>
    <row r="6031" spans="1:11" s="77" customFormat="1">
      <c r="A6031" s="82">
        <v>2016</v>
      </c>
      <c r="B6031" s="82">
        <v>54101</v>
      </c>
      <c r="C6031" s="83" t="s">
        <v>503</v>
      </c>
      <c r="D6031" s="83" t="s">
        <v>504</v>
      </c>
      <c r="E6031" s="84">
        <v>3364</v>
      </c>
      <c r="F6031" s="85">
        <v>24.638000000000002</v>
      </c>
      <c r="G6031" s="84" t="s">
        <v>514</v>
      </c>
      <c r="H6031" s="86" t="str">
        <f t="shared" si="376"/>
        <v/>
      </c>
      <c r="I6031" s="77" t="str">
        <f t="shared" si="377"/>
        <v/>
      </c>
      <c r="J6031" s="77" t="str">
        <f t="shared" si="378"/>
        <v/>
      </c>
      <c r="K6031" s="77">
        <f t="shared" si="379"/>
        <v>0</v>
      </c>
    </row>
    <row r="6032" spans="1:11" s="77" customFormat="1">
      <c r="A6032" s="82">
        <v>2016</v>
      </c>
      <c r="B6032" s="82">
        <v>54104</v>
      </c>
      <c r="C6032" s="83" t="s">
        <v>503</v>
      </c>
      <c r="D6032" s="83" t="s">
        <v>504</v>
      </c>
      <c r="E6032" s="84">
        <v>4704</v>
      </c>
      <c r="F6032" s="85">
        <v>24</v>
      </c>
      <c r="G6032" s="84" t="s">
        <v>514</v>
      </c>
      <c r="H6032" s="86" t="str">
        <f t="shared" si="376"/>
        <v/>
      </c>
      <c r="I6032" s="77" t="str">
        <f t="shared" si="377"/>
        <v/>
      </c>
      <c r="J6032" s="77" t="str">
        <f t="shared" si="378"/>
        <v/>
      </c>
      <c r="K6032" s="77">
        <f t="shared" si="379"/>
        <v>0</v>
      </c>
    </row>
    <row r="6033" spans="1:11" s="77" customFormat="1">
      <c r="A6033" s="82">
        <v>2016</v>
      </c>
      <c r="B6033" s="82">
        <v>54304</v>
      </c>
      <c r="C6033" s="83" t="s">
        <v>503</v>
      </c>
      <c r="D6033" s="83" t="s">
        <v>504</v>
      </c>
      <c r="E6033" s="84">
        <v>11809</v>
      </c>
      <c r="F6033" s="85">
        <v>24.56</v>
      </c>
      <c r="G6033" s="84" t="s">
        <v>514</v>
      </c>
      <c r="H6033" s="86" t="str">
        <f t="shared" si="376"/>
        <v/>
      </c>
      <c r="I6033" s="77" t="str">
        <f t="shared" si="377"/>
        <v/>
      </c>
      <c r="J6033" s="77" t="str">
        <f t="shared" si="378"/>
        <v/>
      </c>
      <c r="K6033" s="77">
        <f t="shared" si="379"/>
        <v>0</v>
      </c>
    </row>
    <row r="6034" spans="1:11" s="77" customFormat="1">
      <c r="A6034" s="82">
        <v>2016</v>
      </c>
      <c r="B6034" s="82">
        <v>54304</v>
      </c>
      <c r="C6034" s="83" t="s">
        <v>503</v>
      </c>
      <c r="D6034" s="83" t="s">
        <v>504</v>
      </c>
      <c r="E6034" s="84">
        <v>11805</v>
      </c>
      <c r="F6034" s="85">
        <v>24.86</v>
      </c>
      <c r="G6034" s="84" t="s">
        <v>514</v>
      </c>
      <c r="H6034" s="86" t="str">
        <f t="shared" si="376"/>
        <v/>
      </c>
      <c r="I6034" s="77" t="str">
        <f t="shared" si="377"/>
        <v/>
      </c>
      <c r="J6034" s="77" t="str">
        <f t="shared" si="378"/>
        <v/>
      </c>
      <c r="K6034" s="77">
        <f t="shared" si="379"/>
        <v>0</v>
      </c>
    </row>
    <row r="6035" spans="1:11" s="77" customFormat="1">
      <c r="A6035" s="82">
        <v>2016</v>
      </c>
      <c r="B6035" s="82">
        <v>54638</v>
      </c>
      <c r="C6035" s="83" t="s">
        <v>503</v>
      </c>
      <c r="D6035" s="83" t="s">
        <v>504</v>
      </c>
      <c r="E6035" s="84">
        <v>3521</v>
      </c>
      <c r="F6035" s="85">
        <v>24.16</v>
      </c>
      <c r="G6035" s="84" t="s">
        <v>514</v>
      </c>
      <c r="H6035" s="86" t="str">
        <f t="shared" si="376"/>
        <v/>
      </c>
      <c r="I6035" s="77" t="str">
        <f t="shared" si="377"/>
        <v/>
      </c>
      <c r="J6035" s="77" t="str">
        <f t="shared" si="378"/>
        <v/>
      </c>
      <c r="K6035" s="77">
        <f t="shared" si="379"/>
        <v>0</v>
      </c>
    </row>
    <row r="6036" spans="1:11" s="77" customFormat="1">
      <c r="A6036" s="82">
        <v>2016</v>
      </c>
      <c r="B6036" s="82">
        <v>54638</v>
      </c>
      <c r="C6036" s="83" t="s">
        <v>503</v>
      </c>
      <c r="D6036" s="83" t="s">
        <v>504</v>
      </c>
      <c r="E6036" s="84">
        <v>3319</v>
      </c>
      <c r="F6036" s="85">
        <v>24.21</v>
      </c>
      <c r="G6036" s="84" t="s">
        <v>514</v>
      </c>
      <c r="H6036" s="86" t="str">
        <f t="shared" si="376"/>
        <v/>
      </c>
      <c r="I6036" s="77" t="str">
        <f t="shared" si="377"/>
        <v/>
      </c>
      <c r="J6036" s="77" t="str">
        <f t="shared" si="378"/>
        <v/>
      </c>
      <c r="K6036" s="77">
        <f t="shared" si="379"/>
        <v>0</v>
      </c>
    </row>
    <row r="6037" spans="1:11" s="77" customFormat="1">
      <c r="A6037" s="82">
        <v>2016</v>
      </c>
      <c r="B6037" s="82">
        <v>54638</v>
      </c>
      <c r="C6037" s="83" t="s">
        <v>503</v>
      </c>
      <c r="D6037" s="83" t="s">
        <v>504</v>
      </c>
      <c r="E6037" s="84">
        <v>1405</v>
      </c>
      <c r="F6037" s="85">
        <v>26.72</v>
      </c>
      <c r="G6037" s="84" t="s">
        <v>514</v>
      </c>
      <c r="H6037" s="86" t="str">
        <f t="shared" si="376"/>
        <v/>
      </c>
      <c r="I6037" s="77" t="str">
        <f t="shared" si="377"/>
        <v/>
      </c>
      <c r="J6037" s="77" t="str">
        <f t="shared" si="378"/>
        <v/>
      </c>
      <c r="K6037" s="77">
        <f t="shared" si="379"/>
        <v>0</v>
      </c>
    </row>
    <row r="6038" spans="1:11" s="77" customFormat="1">
      <c r="A6038" s="82">
        <v>2016</v>
      </c>
      <c r="B6038" s="82">
        <v>55076</v>
      </c>
      <c r="C6038" s="83" t="s">
        <v>512</v>
      </c>
      <c r="D6038" s="83" t="s">
        <v>504</v>
      </c>
      <c r="E6038" s="84">
        <v>328696</v>
      </c>
      <c r="F6038" s="85">
        <v>10.5</v>
      </c>
      <c r="G6038" s="84" t="s">
        <v>514</v>
      </c>
      <c r="H6038" s="86" t="str">
        <f t="shared" si="376"/>
        <v/>
      </c>
      <c r="I6038" s="77" t="str">
        <f t="shared" si="377"/>
        <v/>
      </c>
      <c r="J6038" s="77" t="str">
        <f t="shared" si="378"/>
        <v/>
      </c>
      <c r="K6038" s="77">
        <f t="shared" si="379"/>
        <v>1</v>
      </c>
    </row>
    <row r="6039" spans="1:11" s="77" customFormat="1">
      <c r="A6039" s="82">
        <v>2016</v>
      </c>
      <c r="B6039" s="82">
        <v>55856</v>
      </c>
      <c r="C6039" s="83" t="s">
        <v>503</v>
      </c>
      <c r="D6039" s="83" t="s">
        <v>504</v>
      </c>
      <c r="E6039" s="84">
        <v>537321</v>
      </c>
      <c r="F6039" s="85">
        <v>16.84</v>
      </c>
      <c r="G6039" s="84" t="s">
        <v>514</v>
      </c>
      <c r="H6039" s="86" t="str">
        <f t="shared" si="376"/>
        <v/>
      </c>
      <c r="I6039" s="77" t="str">
        <f t="shared" si="377"/>
        <v/>
      </c>
      <c r="J6039" s="77" t="str">
        <f t="shared" si="378"/>
        <v/>
      </c>
      <c r="K6039" s="77">
        <f t="shared" si="379"/>
        <v>0</v>
      </c>
    </row>
    <row r="6040" spans="1:11" s="77" customFormat="1">
      <c r="A6040" s="82">
        <v>2016</v>
      </c>
      <c r="B6040" s="82">
        <v>56068</v>
      </c>
      <c r="C6040" s="83" t="s">
        <v>503</v>
      </c>
      <c r="D6040" s="83" t="s">
        <v>504</v>
      </c>
      <c r="E6040" s="84">
        <v>109164</v>
      </c>
      <c r="F6040" s="85">
        <v>25.8</v>
      </c>
      <c r="G6040" s="84">
        <v>244.8</v>
      </c>
      <c r="H6040" s="86">
        <f t="shared" si="376"/>
        <v>6894623.5776000004</v>
      </c>
      <c r="I6040" s="77">
        <f t="shared" si="377"/>
        <v>109164</v>
      </c>
      <c r="J6040" s="77">
        <f t="shared" si="378"/>
        <v>2816431.2</v>
      </c>
      <c r="K6040" s="77">
        <f t="shared" si="379"/>
        <v>0</v>
      </c>
    </row>
    <row r="6041" spans="1:11" s="77" customFormat="1">
      <c r="A6041" s="82">
        <v>2016</v>
      </c>
      <c r="B6041" s="82">
        <v>56068</v>
      </c>
      <c r="C6041" s="83" t="s">
        <v>513</v>
      </c>
      <c r="D6041" s="83" t="s">
        <v>504</v>
      </c>
      <c r="E6041" s="84">
        <v>265296</v>
      </c>
      <c r="F6041" s="85">
        <v>17.579999999999998</v>
      </c>
      <c r="G6041" s="84">
        <v>210.9</v>
      </c>
      <c r="H6041" s="86">
        <f t="shared" si="376"/>
        <v>9836172.8611200005</v>
      </c>
      <c r="I6041" s="77">
        <f t="shared" si="377"/>
        <v>265296</v>
      </c>
      <c r="J6041" s="77">
        <f t="shared" si="378"/>
        <v>4663903.68</v>
      </c>
      <c r="K6041" s="77">
        <f t="shared" si="379"/>
        <v>0</v>
      </c>
    </row>
    <row r="6042" spans="1:11" s="77" customFormat="1">
      <c r="A6042" s="82">
        <v>2016</v>
      </c>
      <c r="B6042" s="82">
        <v>56163</v>
      </c>
      <c r="C6042" s="83" t="s">
        <v>503</v>
      </c>
      <c r="D6042" s="83" t="s">
        <v>504</v>
      </c>
      <c r="E6042" s="84">
        <v>43890</v>
      </c>
      <c r="F6042" s="85">
        <v>22.92</v>
      </c>
      <c r="G6042" s="84" t="s">
        <v>514</v>
      </c>
      <c r="H6042" s="86" t="str">
        <f t="shared" si="376"/>
        <v/>
      </c>
      <c r="I6042" s="77" t="str">
        <f t="shared" si="377"/>
        <v/>
      </c>
      <c r="J6042" s="77" t="str">
        <f t="shared" si="378"/>
        <v/>
      </c>
      <c r="K6042" s="77">
        <f t="shared" si="379"/>
        <v>0</v>
      </c>
    </row>
    <row r="6043" spans="1:11" s="77" customFormat="1">
      <c r="A6043" s="82">
        <v>2016</v>
      </c>
      <c r="B6043" s="82">
        <v>56224</v>
      </c>
      <c r="C6043" s="83" t="s">
        <v>513</v>
      </c>
      <c r="D6043" s="83" t="s">
        <v>504</v>
      </c>
      <c r="E6043" s="84">
        <v>44432</v>
      </c>
      <c r="F6043" s="85">
        <v>17.623999999999999</v>
      </c>
      <c r="G6043" s="84" t="s">
        <v>514</v>
      </c>
      <c r="H6043" s="86" t="str">
        <f t="shared" si="376"/>
        <v/>
      </c>
      <c r="I6043" s="77" t="str">
        <f t="shared" si="377"/>
        <v/>
      </c>
      <c r="J6043" s="77" t="str">
        <f t="shared" si="378"/>
        <v/>
      </c>
      <c r="K6043" s="77">
        <f t="shared" si="379"/>
        <v>0</v>
      </c>
    </row>
    <row r="6044" spans="1:11" s="77" customFormat="1">
      <c r="A6044" s="82">
        <v>2016</v>
      </c>
      <c r="B6044" s="82">
        <v>56319</v>
      </c>
      <c r="C6044" s="83" t="s">
        <v>513</v>
      </c>
      <c r="D6044" s="83" t="s">
        <v>504</v>
      </c>
      <c r="E6044" s="84">
        <v>47856</v>
      </c>
      <c r="F6044" s="85">
        <v>16.04</v>
      </c>
      <c r="G6044" s="84">
        <v>103.8</v>
      </c>
      <c r="H6044" s="86">
        <f t="shared" si="376"/>
        <v>796779.42911999999</v>
      </c>
      <c r="I6044" s="77">
        <f t="shared" si="377"/>
        <v>47856</v>
      </c>
      <c r="J6044" s="77">
        <f t="shared" si="378"/>
        <v>767610.24</v>
      </c>
      <c r="K6044" s="77">
        <f t="shared" si="379"/>
        <v>0</v>
      </c>
    </row>
    <row r="6045" spans="1:11" s="77" customFormat="1">
      <c r="A6045" s="82">
        <v>2016</v>
      </c>
      <c r="B6045" s="82">
        <v>56456</v>
      </c>
      <c r="C6045" s="83" t="s">
        <v>513</v>
      </c>
      <c r="D6045" s="83" t="s">
        <v>504</v>
      </c>
      <c r="E6045" s="84">
        <v>115372</v>
      </c>
      <c r="F6045" s="85">
        <v>17.72</v>
      </c>
      <c r="G6045" s="84" t="s">
        <v>514</v>
      </c>
      <c r="H6045" s="86" t="str">
        <f t="shared" si="376"/>
        <v/>
      </c>
      <c r="I6045" s="77" t="str">
        <f t="shared" si="377"/>
        <v/>
      </c>
      <c r="J6045" s="77" t="str">
        <f t="shared" si="378"/>
        <v/>
      </c>
      <c r="K6045" s="77">
        <f t="shared" si="379"/>
        <v>0</v>
      </c>
    </row>
    <row r="6046" spans="1:11" s="77" customFormat="1">
      <c r="A6046" s="82">
        <v>2016</v>
      </c>
      <c r="B6046" s="82">
        <v>56456</v>
      </c>
      <c r="C6046" s="83" t="s">
        <v>513</v>
      </c>
      <c r="D6046" s="83" t="s">
        <v>504</v>
      </c>
      <c r="E6046" s="84">
        <v>98756</v>
      </c>
      <c r="F6046" s="85">
        <v>17.899999999999999</v>
      </c>
      <c r="G6046" s="84" t="s">
        <v>514</v>
      </c>
      <c r="H6046" s="86" t="str">
        <f t="shared" si="376"/>
        <v/>
      </c>
      <c r="I6046" s="77" t="str">
        <f t="shared" si="377"/>
        <v/>
      </c>
      <c r="J6046" s="77" t="str">
        <f t="shared" si="378"/>
        <v/>
      </c>
      <c r="K6046" s="77">
        <f t="shared" si="379"/>
        <v>0</v>
      </c>
    </row>
    <row r="6047" spans="1:11" s="77" customFormat="1">
      <c r="A6047" s="82">
        <v>2016</v>
      </c>
      <c r="B6047" s="82">
        <v>56564</v>
      </c>
      <c r="C6047" s="83" t="s">
        <v>513</v>
      </c>
      <c r="D6047" s="83" t="s">
        <v>504</v>
      </c>
      <c r="E6047" s="84">
        <v>32766</v>
      </c>
      <c r="F6047" s="85">
        <v>17.686</v>
      </c>
      <c r="G6047" s="84">
        <v>212.5</v>
      </c>
      <c r="H6047" s="86">
        <f t="shared" si="376"/>
        <v>1231436.3865</v>
      </c>
      <c r="I6047" s="77">
        <f t="shared" si="377"/>
        <v>32766</v>
      </c>
      <c r="J6047" s="77">
        <f t="shared" si="378"/>
        <v>579499.47600000002</v>
      </c>
      <c r="K6047" s="77">
        <f t="shared" si="379"/>
        <v>0</v>
      </c>
    </row>
    <row r="6048" spans="1:11" s="77" customFormat="1">
      <c r="A6048" s="82">
        <v>2016</v>
      </c>
      <c r="B6048" s="82">
        <v>56564</v>
      </c>
      <c r="C6048" s="83" t="s">
        <v>513</v>
      </c>
      <c r="D6048" s="83" t="s">
        <v>504</v>
      </c>
      <c r="E6048" s="84">
        <v>32955</v>
      </c>
      <c r="F6048" s="85">
        <v>17.931999999999999</v>
      </c>
      <c r="G6048" s="84">
        <v>212.6</v>
      </c>
      <c r="H6048" s="86">
        <f t="shared" si="376"/>
        <v>1256357.7015599997</v>
      </c>
      <c r="I6048" s="77">
        <f t="shared" si="377"/>
        <v>32955</v>
      </c>
      <c r="J6048" s="77">
        <f t="shared" si="378"/>
        <v>590949.05999999994</v>
      </c>
      <c r="K6048" s="77">
        <f t="shared" si="379"/>
        <v>0</v>
      </c>
    </row>
    <row r="6049" spans="1:11" s="77" customFormat="1">
      <c r="A6049" s="82">
        <v>2016</v>
      </c>
      <c r="B6049" s="82">
        <v>56564</v>
      </c>
      <c r="C6049" s="83" t="s">
        <v>513</v>
      </c>
      <c r="D6049" s="83" t="s">
        <v>504</v>
      </c>
      <c r="E6049" s="84">
        <v>98725</v>
      </c>
      <c r="F6049" s="85">
        <v>17.954000000000001</v>
      </c>
      <c r="G6049" s="84">
        <v>214.3</v>
      </c>
      <c r="H6049" s="86">
        <f t="shared" si="376"/>
        <v>3798486.036950001</v>
      </c>
      <c r="I6049" s="77">
        <f t="shared" si="377"/>
        <v>98725</v>
      </c>
      <c r="J6049" s="77">
        <f t="shared" si="378"/>
        <v>1772508.6500000001</v>
      </c>
      <c r="K6049" s="77">
        <f t="shared" si="379"/>
        <v>0</v>
      </c>
    </row>
    <row r="6050" spans="1:11" s="77" customFormat="1">
      <c r="A6050" s="82">
        <v>2016</v>
      </c>
      <c r="B6050" s="82">
        <v>56609</v>
      </c>
      <c r="C6050" s="83" t="s">
        <v>513</v>
      </c>
      <c r="D6050" s="83" t="s">
        <v>504</v>
      </c>
      <c r="E6050" s="84">
        <v>189885</v>
      </c>
      <c r="F6050" s="85">
        <v>16.16</v>
      </c>
      <c r="G6050" s="84">
        <v>65.400000000000006</v>
      </c>
      <c r="H6050" s="86">
        <f t="shared" si="376"/>
        <v>2006826.2064</v>
      </c>
      <c r="I6050" s="77">
        <f t="shared" si="377"/>
        <v>189885</v>
      </c>
      <c r="J6050" s="77">
        <f t="shared" si="378"/>
        <v>3068541.6</v>
      </c>
      <c r="K6050" s="77">
        <f t="shared" si="379"/>
        <v>0</v>
      </c>
    </row>
    <row r="6051" spans="1:11" s="77" customFormat="1">
      <c r="A6051" s="82">
        <v>2016</v>
      </c>
      <c r="B6051" s="82">
        <v>56611</v>
      </c>
      <c r="C6051" s="83" t="s">
        <v>513</v>
      </c>
      <c r="D6051" s="83" t="s">
        <v>504</v>
      </c>
      <c r="E6051" s="84">
        <v>190391</v>
      </c>
      <c r="F6051" s="85">
        <v>17.649999999999999</v>
      </c>
      <c r="G6051" s="84" t="s">
        <v>514</v>
      </c>
      <c r="H6051" s="86" t="str">
        <f t="shared" si="376"/>
        <v/>
      </c>
      <c r="I6051" s="77" t="str">
        <f t="shared" si="377"/>
        <v/>
      </c>
      <c r="J6051" s="77" t="str">
        <f t="shared" si="378"/>
        <v/>
      </c>
      <c r="K6051" s="77">
        <f t="shared" si="379"/>
        <v>0</v>
      </c>
    </row>
    <row r="6052" spans="1:11" s="77" customFormat="1">
      <c r="A6052" s="82">
        <v>2016</v>
      </c>
      <c r="B6052" s="82">
        <v>56611</v>
      </c>
      <c r="C6052" s="83" t="s">
        <v>513</v>
      </c>
      <c r="D6052" s="83" t="s">
        <v>504</v>
      </c>
      <c r="E6052" s="84">
        <v>71813</v>
      </c>
      <c r="F6052" s="85">
        <v>17.71</v>
      </c>
      <c r="G6052" s="84" t="s">
        <v>514</v>
      </c>
      <c r="H6052" s="86" t="str">
        <f t="shared" si="376"/>
        <v/>
      </c>
      <c r="I6052" s="77" t="str">
        <f t="shared" si="377"/>
        <v/>
      </c>
      <c r="J6052" s="77" t="str">
        <f t="shared" si="378"/>
        <v/>
      </c>
      <c r="K6052" s="77">
        <f t="shared" si="379"/>
        <v>0</v>
      </c>
    </row>
    <row r="6053" spans="1:11" s="77" customFormat="1">
      <c r="A6053" s="82">
        <v>2016</v>
      </c>
      <c r="B6053" s="82">
        <v>56671</v>
      </c>
      <c r="C6053" s="83" t="s">
        <v>503</v>
      </c>
      <c r="D6053" s="83" t="s">
        <v>504</v>
      </c>
      <c r="E6053" s="84">
        <v>161948</v>
      </c>
      <c r="F6053" s="85">
        <v>21.768999999999998</v>
      </c>
      <c r="G6053" s="84" t="s">
        <v>514</v>
      </c>
      <c r="H6053" s="86" t="str">
        <f t="shared" si="376"/>
        <v/>
      </c>
      <c r="I6053" s="77" t="str">
        <f t="shared" si="377"/>
        <v/>
      </c>
      <c r="J6053" s="77" t="str">
        <f t="shared" si="378"/>
        <v/>
      </c>
      <c r="K6053" s="77">
        <f t="shared" si="379"/>
        <v>0</v>
      </c>
    </row>
    <row r="6054" spans="1:11" s="77" customFormat="1">
      <c r="A6054" s="82">
        <v>2016</v>
      </c>
      <c r="B6054" s="82">
        <v>56786</v>
      </c>
      <c r="C6054" s="83" t="s">
        <v>512</v>
      </c>
      <c r="D6054" s="83" t="s">
        <v>504</v>
      </c>
      <c r="E6054" s="84">
        <v>10232</v>
      </c>
      <c r="F6054" s="85">
        <v>14.5</v>
      </c>
      <c r="G6054" s="84">
        <v>235.1</v>
      </c>
      <c r="H6054" s="86">
        <f t="shared" si="376"/>
        <v>348803.76400000002</v>
      </c>
      <c r="I6054" s="77">
        <f t="shared" si="377"/>
        <v>10232</v>
      </c>
      <c r="J6054" s="77">
        <f t="shared" si="378"/>
        <v>148364</v>
      </c>
      <c r="K6054" s="77">
        <f t="shared" si="379"/>
        <v>1</v>
      </c>
    </row>
    <row r="6055" spans="1:11" s="77" customFormat="1">
      <c r="A6055" s="82">
        <v>2016</v>
      </c>
      <c r="B6055" s="82">
        <v>56808</v>
      </c>
      <c r="C6055" s="83" t="s">
        <v>503</v>
      </c>
      <c r="D6055" s="83" t="s">
        <v>504</v>
      </c>
      <c r="E6055" s="84">
        <v>913</v>
      </c>
      <c r="F6055" s="85">
        <v>17.254000000000001</v>
      </c>
      <c r="G6055" s="84">
        <v>254.1</v>
      </c>
      <c r="H6055" s="86">
        <f t="shared" si="376"/>
        <v>40028.123982000005</v>
      </c>
      <c r="I6055" s="77">
        <f t="shared" si="377"/>
        <v>913</v>
      </c>
      <c r="J6055" s="77">
        <f t="shared" si="378"/>
        <v>15752.902000000002</v>
      </c>
      <c r="K6055" s="77">
        <f t="shared" si="379"/>
        <v>0</v>
      </c>
    </row>
    <row r="6056" spans="1:11" s="77" customFormat="1">
      <c r="A6056" s="82">
        <v>2016</v>
      </c>
      <c r="B6056" s="82">
        <v>56808</v>
      </c>
      <c r="C6056" s="83" t="s">
        <v>503</v>
      </c>
      <c r="D6056" s="83" t="s">
        <v>504</v>
      </c>
      <c r="E6056" s="84">
        <v>1303</v>
      </c>
      <c r="F6056" s="85">
        <v>16.024000000000001</v>
      </c>
      <c r="G6056" s="84">
        <v>255.5</v>
      </c>
      <c r="H6056" s="86">
        <f t="shared" si="376"/>
        <v>53346.539960000009</v>
      </c>
      <c r="I6056" s="77">
        <f t="shared" si="377"/>
        <v>1303</v>
      </c>
      <c r="J6056" s="77">
        <f t="shared" si="378"/>
        <v>20879.272000000001</v>
      </c>
      <c r="K6056" s="77">
        <f t="shared" si="379"/>
        <v>0</v>
      </c>
    </row>
    <row r="6057" spans="1:11" s="77" customFormat="1">
      <c r="A6057" s="82">
        <v>2016</v>
      </c>
      <c r="B6057" s="82">
        <v>56808</v>
      </c>
      <c r="C6057" s="83" t="s">
        <v>503</v>
      </c>
      <c r="D6057" s="83" t="s">
        <v>504</v>
      </c>
      <c r="E6057" s="84">
        <v>190712</v>
      </c>
      <c r="F6057" s="85">
        <v>15.545999999999999</v>
      </c>
      <c r="G6057" s="84">
        <v>282.10000000000002</v>
      </c>
      <c r="H6057" s="86">
        <f t="shared" si="376"/>
        <v>8363725.4893920003</v>
      </c>
      <c r="I6057" s="77">
        <f t="shared" si="377"/>
        <v>190712</v>
      </c>
      <c r="J6057" s="77">
        <f t="shared" si="378"/>
        <v>2964808.7519999999</v>
      </c>
      <c r="K6057" s="77">
        <f t="shared" si="379"/>
        <v>0</v>
      </c>
    </row>
    <row r="6058" spans="1:11" s="77" customFormat="1">
      <c r="A6058" s="82">
        <v>2016</v>
      </c>
      <c r="B6058" s="82">
        <v>3</v>
      </c>
      <c r="C6058" s="83" t="s">
        <v>503</v>
      </c>
      <c r="D6058" s="83" t="s">
        <v>504</v>
      </c>
      <c r="E6058" s="84">
        <v>287828</v>
      </c>
      <c r="F6058" s="85">
        <v>21.588000000000001</v>
      </c>
      <c r="G6058" s="84">
        <v>333.8</v>
      </c>
      <c r="H6058" s="86">
        <f t="shared" si="376"/>
        <v>20741099.824032001</v>
      </c>
      <c r="I6058" s="77">
        <f t="shared" si="377"/>
        <v>287828</v>
      </c>
      <c r="J6058" s="77">
        <f t="shared" si="378"/>
        <v>6213630.8640000001</v>
      </c>
      <c r="K6058" s="77">
        <f t="shared" si="379"/>
        <v>0</v>
      </c>
    </row>
    <row r="6059" spans="1:11" s="77" customFormat="1">
      <c r="A6059" s="82">
        <v>2016</v>
      </c>
      <c r="B6059" s="82">
        <v>8</v>
      </c>
      <c r="C6059" s="83" t="s">
        <v>503</v>
      </c>
      <c r="D6059" s="83" t="s">
        <v>504</v>
      </c>
      <c r="E6059" s="84">
        <v>42585</v>
      </c>
      <c r="F6059" s="85">
        <v>24.638000000000002</v>
      </c>
      <c r="G6059" s="84">
        <v>319</v>
      </c>
      <c r="H6059" s="86">
        <f t="shared" si="376"/>
        <v>3346977.4436999997</v>
      </c>
      <c r="I6059" s="77">
        <f t="shared" si="377"/>
        <v>42585</v>
      </c>
      <c r="J6059" s="77">
        <f t="shared" si="378"/>
        <v>1049209.23</v>
      </c>
      <c r="K6059" s="77">
        <f t="shared" si="379"/>
        <v>0</v>
      </c>
    </row>
    <row r="6060" spans="1:11" s="77" customFormat="1">
      <c r="A6060" s="82">
        <v>2016</v>
      </c>
      <c r="B6060" s="82">
        <v>8</v>
      </c>
      <c r="C6060" s="83" t="s">
        <v>503</v>
      </c>
      <c r="D6060" s="83" t="s">
        <v>504</v>
      </c>
      <c r="E6060" s="84">
        <v>146839</v>
      </c>
      <c r="F6060" s="85">
        <v>24.48</v>
      </c>
      <c r="G6060" s="84">
        <v>381</v>
      </c>
      <c r="H6060" s="86">
        <f t="shared" si="376"/>
        <v>13695497.3232</v>
      </c>
      <c r="I6060" s="77">
        <f t="shared" si="377"/>
        <v>146839</v>
      </c>
      <c r="J6060" s="77">
        <f t="shared" si="378"/>
        <v>3594618.72</v>
      </c>
      <c r="K6060" s="77">
        <f t="shared" si="379"/>
        <v>0</v>
      </c>
    </row>
    <row r="6061" spans="1:11" s="77" customFormat="1">
      <c r="A6061" s="82">
        <v>2016</v>
      </c>
      <c r="B6061" s="82">
        <v>26</v>
      </c>
      <c r="C6061" s="83" t="s">
        <v>503</v>
      </c>
      <c r="D6061" s="83" t="s">
        <v>504</v>
      </c>
      <c r="E6061" s="84">
        <v>62935</v>
      </c>
      <c r="F6061" s="85">
        <v>23.22</v>
      </c>
      <c r="G6061" s="84">
        <v>271.7</v>
      </c>
      <c r="H6061" s="86">
        <f t="shared" si="376"/>
        <v>3970489.8519000001</v>
      </c>
      <c r="I6061" s="77">
        <f t="shared" si="377"/>
        <v>62935</v>
      </c>
      <c r="J6061" s="77">
        <f t="shared" si="378"/>
        <v>1461350.7</v>
      </c>
      <c r="K6061" s="77">
        <f t="shared" si="379"/>
        <v>0</v>
      </c>
    </row>
    <row r="6062" spans="1:11" s="77" customFormat="1">
      <c r="A6062" s="82">
        <v>2016</v>
      </c>
      <c r="B6062" s="82">
        <v>26</v>
      </c>
      <c r="C6062" s="83" t="s">
        <v>503</v>
      </c>
      <c r="D6062" s="83" t="s">
        <v>504</v>
      </c>
      <c r="E6062" s="84">
        <v>52822</v>
      </c>
      <c r="F6062" s="85">
        <v>23.79</v>
      </c>
      <c r="G6062" s="84">
        <v>236.6</v>
      </c>
      <c r="H6062" s="86">
        <f t="shared" si="376"/>
        <v>2973199.30908</v>
      </c>
      <c r="I6062" s="77">
        <f t="shared" si="377"/>
        <v>52822</v>
      </c>
      <c r="J6062" s="77">
        <f t="shared" si="378"/>
        <v>1256635.3799999999</v>
      </c>
      <c r="K6062" s="77">
        <f t="shared" si="379"/>
        <v>0</v>
      </c>
    </row>
    <row r="6063" spans="1:11" s="77" customFormat="1">
      <c r="A6063" s="82">
        <v>2016</v>
      </c>
      <c r="B6063" s="82">
        <v>51</v>
      </c>
      <c r="C6063" s="83" t="s">
        <v>512</v>
      </c>
      <c r="D6063" s="83" t="s">
        <v>504</v>
      </c>
      <c r="E6063" s="84">
        <v>88980</v>
      </c>
      <c r="F6063" s="85">
        <v>13.417999999999999</v>
      </c>
      <c r="G6063" s="84">
        <v>334.7</v>
      </c>
      <c r="H6063" s="86">
        <f t="shared" si="376"/>
        <v>3996095.8930799994</v>
      </c>
      <c r="I6063" s="77">
        <f t="shared" si="377"/>
        <v>88980</v>
      </c>
      <c r="J6063" s="77">
        <f t="shared" si="378"/>
        <v>1193933.6399999999</v>
      </c>
      <c r="K6063" s="77">
        <f t="shared" si="379"/>
        <v>1</v>
      </c>
    </row>
    <row r="6064" spans="1:11" s="77" customFormat="1">
      <c r="A6064" s="82">
        <v>2016</v>
      </c>
      <c r="B6064" s="82">
        <v>51</v>
      </c>
      <c r="C6064" s="83" t="s">
        <v>512</v>
      </c>
      <c r="D6064" s="83" t="s">
        <v>504</v>
      </c>
      <c r="E6064" s="84">
        <v>71673</v>
      </c>
      <c r="F6064" s="85">
        <v>13.968</v>
      </c>
      <c r="G6064" s="84">
        <v>321.5</v>
      </c>
      <c r="H6064" s="86">
        <f t="shared" si="376"/>
        <v>3218628.0117600001</v>
      </c>
      <c r="I6064" s="77">
        <f t="shared" si="377"/>
        <v>71673</v>
      </c>
      <c r="J6064" s="77">
        <f t="shared" si="378"/>
        <v>1001128.464</v>
      </c>
      <c r="K6064" s="77">
        <f t="shared" si="379"/>
        <v>1</v>
      </c>
    </row>
    <row r="6065" spans="1:11" s="77" customFormat="1">
      <c r="A6065" s="82">
        <v>2016</v>
      </c>
      <c r="B6065" s="82">
        <v>56</v>
      </c>
      <c r="C6065" s="83" t="s">
        <v>503</v>
      </c>
      <c r="D6065" s="83" t="s">
        <v>504</v>
      </c>
      <c r="E6065" s="84">
        <v>96162</v>
      </c>
      <c r="F6065" s="85">
        <v>22.91</v>
      </c>
      <c r="G6065" s="84">
        <v>288.2</v>
      </c>
      <c r="H6065" s="86">
        <f t="shared" si="376"/>
        <v>6349251.8324399991</v>
      </c>
      <c r="I6065" s="77">
        <f t="shared" si="377"/>
        <v>96162</v>
      </c>
      <c r="J6065" s="77">
        <f t="shared" si="378"/>
        <v>2203071.42</v>
      </c>
      <c r="K6065" s="77">
        <f t="shared" si="379"/>
        <v>0</v>
      </c>
    </row>
    <row r="6066" spans="1:11" s="77" customFormat="1">
      <c r="A6066" s="82">
        <v>2016</v>
      </c>
      <c r="B6066" s="82">
        <v>56</v>
      </c>
      <c r="C6066" s="83" t="s">
        <v>503</v>
      </c>
      <c r="D6066" s="83" t="s">
        <v>504</v>
      </c>
      <c r="E6066" s="84">
        <v>53234</v>
      </c>
      <c r="F6066" s="85">
        <v>23.364000000000001</v>
      </c>
      <c r="G6066" s="84">
        <v>281.3</v>
      </c>
      <c r="H6066" s="86">
        <f t="shared" si="376"/>
        <v>3498694.5620880001</v>
      </c>
      <c r="I6066" s="77">
        <f t="shared" si="377"/>
        <v>53234</v>
      </c>
      <c r="J6066" s="77">
        <f t="shared" si="378"/>
        <v>1243759.176</v>
      </c>
      <c r="K6066" s="77">
        <f t="shared" si="379"/>
        <v>0</v>
      </c>
    </row>
    <row r="6067" spans="1:11" s="77" customFormat="1">
      <c r="A6067" s="82">
        <v>2016</v>
      </c>
      <c r="B6067" s="82">
        <v>60</v>
      </c>
      <c r="C6067" s="83" t="s">
        <v>513</v>
      </c>
      <c r="D6067" s="83" t="s">
        <v>504</v>
      </c>
      <c r="E6067" s="84">
        <v>106023</v>
      </c>
      <c r="F6067" s="85">
        <v>16.431999999999999</v>
      </c>
      <c r="G6067" s="84">
        <v>158.5</v>
      </c>
      <c r="H6067" s="86">
        <f t="shared" si="376"/>
        <v>2761339.3485599998</v>
      </c>
      <c r="I6067" s="77">
        <f t="shared" si="377"/>
        <v>106023</v>
      </c>
      <c r="J6067" s="77">
        <f t="shared" si="378"/>
        <v>1742169.9359999998</v>
      </c>
      <c r="K6067" s="77">
        <f t="shared" si="379"/>
        <v>0</v>
      </c>
    </row>
    <row r="6068" spans="1:11" s="77" customFormat="1">
      <c r="A6068" s="82">
        <v>2016</v>
      </c>
      <c r="B6068" s="82">
        <v>87</v>
      </c>
      <c r="C6068" s="83" t="s">
        <v>513</v>
      </c>
      <c r="D6068" s="83" t="s">
        <v>504</v>
      </c>
      <c r="E6068" s="84">
        <v>69739</v>
      </c>
      <c r="F6068" s="85">
        <v>18.5</v>
      </c>
      <c r="G6068" s="84">
        <v>205.5</v>
      </c>
      <c r="H6068" s="86">
        <f t="shared" si="376"/>
        <v>2651302.4325000006</v>
      </c>
      <c r="I6068" s="77">
        <f t="shared" si="377"/>
        <v>69739</v>
      </c>
      <c r="J6068" s="77">
        <f t="shared" si="378"/>
        <v>1290171.5</v>
      </c>
      <c r="K6068" s="77">
        <f t="shared" si="379"/>
        <v>0</v>
      </c>
    </row>
    <row r="6069" spans="1:11" s="77" customFormat="1">
      <c r="A6069" s="82">
        <v>2016</v>
      </c>
      <c r="B6069" s="82">
        <v>108</v>
      </c>
      <c r="C6069" s="83" t="s">
        <v>513</v>
      </c>
      <c r="D6069" s="83" t="s">
        <v>504</v>
      </c>
      <c r="E6069" s="84">
        <v>15078</v>
      </c>
      <c r="F6069" s="85">
        <v>17.782</v>
      </c>
      <c r="G6069" s="84">
        <v>142.6</v>
      </c>
      <c r="H6069" s="86">
        <f t="shared" si="376"/>
        <v>382334.83629599999</v>
      </c>
      <c r="I6069" s="77">
        <f t="shared" si="377"/>
        <v>15078</v>
      </c>
      <c r="J6069" s="77">
        <f t="shared" si="378"/>
        <v>268116.99599999998</v>
      </c>
      <c r="K6069" s="77">
        <f t="shared" si="379"/>
        <v>0</v>
      </c>
    </row>
    <row r="6070" spans="1:11" s="77" customFormat="1">
      <c r="A6070" s="82">
        <v>2016</v>
      </c>
      <c r="B6070" s="82">
        <v>108</v>
      </c>
      <c r="C6070" s="83" t="s">
        <v>513</v>
      </c>
      <c r="D6070" s="83" t="s">
        <v>504</v>
      </c>
      <c r="E6070" s="84">
        <v>44634</v>
      </c>
      <c r="F6070" s="85">
        <v>17.617999999999999</v>
      </c>
      <c r="G6070" s="84">
        <v>143.69999999999999</v>
      </c>
      <c r="H6070" s="86">
        <f t="shared" si="376"/>
        <v>1130001.9238439996</v>
      </c>
      <c r="I6070" s="77">
        <f t="shared" si="377"/>
        <v>44634</v>
      </c>
      <c r="J6070" s="77">
        <f t="shared" si="378"/>
        <v>786361.81199999992</v>
      </c>
      <c r="K6070" s="77">
        <f t="shared" si="379"/>
        <v>0</v>
      </c>
    </row>
    <row r="6071" spans="1:11" s="77" customFormat="1">
      <c r="A6071" s="82">
        <v>2016</v>
      </c>
      <c r="B6071" s="82">
        <v>108</v>
      </c>
      <c r="C6071" s="83" t="s">
        <v>513</v>
      </c>
      <c r="D6071" s="83" t="s">
        <v>504</v>
      </c>
      <c r="E6071" s="84">
        <v>73066</v>
      </c>
      <c r="F6071" s="85">
        <v>17.936</v>
      </c>
      <c r="G6071" s="84">
        <v>134.6</v>
      </c>
      <c r="H6071" s="86">
        <f t="shared" si="376"/>
        <v>1763948.8504959997</v>
      </c>
      <c r="I6071" s="77">
        <f t="shared" si="377"/>
        <v>73066</v>
      </c>
      <c r="J6071" s="77">
        <f t="shared" si="378"/>
        <v>1310511.7760000001</v>
      </c>
      <c r="K6071" s="77">
        <f t="shared" si="379"/>
        <v>0</v>
      </c>
    </row>
    <row r="6072" spans="1:11" s="77" customFormat="1">
      <c r="A6072" s="82">
        <v>2016</v>
      </c>
      <c r="B6072" s="82">
        <v>113</v>
      </c>
      <c r="C6072" s="83" t="s">
        <v>513</v>
      </c>
      <c r="D6072" s="83" t="s">
        <v>504</v>
      </c>
      <c r="E6072" s="84">
        <v>181860</v>
      </c>
      <c r="F6072" s="85">
        <v>18.440000000000001</v>
      </c>
      <c r="G6072" s="84">
        <v>213</v>
      </c>
      <c r="H6072" s="86">
        <f t="shared" si="376"/>
        <v>7142951.5920000002</v>
      </c>
      <c r="I6072" s="77">
        <f t="shared" si="377"/>
        <v>181860</v>
      </c>
      <c r="J6072" s="77">
        <f t="shared" si="378"/>
        <v>3353498.4000000004</v>
      </c>
      <c r="K6072" s="77">
        <f t="shared" si="379"/>
        <v>0</v>
      </c>
    </row>
    <row r="6073" spans="1:11" s="77" customFormat="1">
      <c r="A6073" s="82">
        <v>2016</v>
      </c>
      <c r="B6073" s="82">
        <v>127</v>
      </c>
      <c r="C6073" s="83" t="s">
        <v>513</v>
      </c>
      <c r="D6073" s="83" t="s">
        <v>504</v>
      </c>
      <c r="E6073" s="84">
        <v>209856</v>
      </c>
      <c r="F6073" s="85">
        <v>17.263999999999999</v>
      </c>
      <c r="G6073" s="84">
        <v>201.2</v>
      </c>
      <c r="H6073" s="86">
        <f t="shared" si="376"/>
        <v>7289383.4158080006</v>
      </c>
      <c r="I6073" s="77">
        <f t="shared" si="377"/>
        <v>209856</v>
      </c>
      <c r="J6073" s="77">
        <f t="shared" si="378"/>
        <v>3622953.9839999997</v>
      </c>
      <c r="K6073" s="77">
        <f t="shared" si="379"/>
        <v>0</v>
      </c>
    </row>
    <row r="6074" spans="1:11" s="77" customFormat="1">
      <c r="A6074" s="82">
        <v>2016</v>
      </c>
      <c r="B6074" s="82">
        <v>130</v>
      </c>
      <c r="C6074" s="83" t="s">
        <v>503</v>
      </c>
      <c r="D6074" s="83" t="s">
        <v>504</v>
      </c>
      <c r="E6074" s="84">
        <v>135840</v>
      </c>
      <c r="F6074" s="85">
        <v>25.67</v>
      </c>
      <c r="G6074" s="84">
        <v>326</v>
      </c>
      <c r="H6074" s="86">
        <f t="shared" si="376"/>
        <v>11367661.728</v>
      </c>
      <c r="I6074" s="77">
        <f t="shared" si="377"/>
        <v>135840</v>
      </c>
      <c r="J6074" s="77">
        <f t="shared" si="378"/>
        <v>3487012.8000000003</v>
      </c>
      <c r="K6074" s="77">
        <f t="shared" si="379"/>
        <v>0</v>
      </c>
    </row>
    <row r="6075" spans="1:11" s="77" customFormat="1">
      <c r="A6075" s="82">
        <v>2016</v>
      </c>
      <c r="B6075" s="82">
        <v>130</v>
      </c>
      <c r="C6075" s="83" t="s">
        <v>503</v>
      </c>
      <c r="D6075" s="83" t="s">
        <v>504</v>
      </c>
      <c r="E6075" s="84">
        <v>239584</v>
      </c>
      <c r="F6075" s="85">
        <v>23.81</v>
      </c>
      <c r="G6075" s="84">
        <v>298.3</v>
      </c>
      <c r="H6075" s="86">
        <f t="shared" si="376"/>
        <v>17016508.704319999</v>
      </c>
      <c r="I6075" s="77">
        <f t="shared" si="377"/>
        <v>239584</v>
      </c>
      <c r="J6075" s="77">
        <f t="shared" si="378"/>
        <v>5704495.04</v>
      </c>
      <c r="K6075" s="77">
        <f t="shared" si="379"/>
        <v>0</v>
      </c>
    </row>
    <row r="6076" spans="1:11" s="77" customFormat="1">
      <c r="A6076" s="82">
        <v>2016</v>
      </c>
      <c r="B6076" s="82">
        <v>136</v>
      </c>
      <c r="C6076" s="83" t="s">
        <v>503</v>
      </c>
      <c r="D6076" s="83" t="s">
        <v>504</v>
      </c>
      <c r="E6076" s="84">
        <v>41170</v>
      </c>
      <c r="F6076" s="85">
        <v>23.06</v>
      </c>
      <c r="G6076" s="84">
        <v>343.2</v>
      </c>
      <c r="H6076" s="86">
        <f t="shared" si="376"/>
        <v>3258272.8464000002</v>
      </c>
      <c r="I6076" s="77">
        <f t="shared" si="377"/>
        <v>41170</v>
      </c>
      <c r="J6076" s="77">
        <f t="shared" si="378"/>
        <v>949380.2</v>
      </c>
      <c r="K6076" s="77">
        <f t="shared" si="379"/>
        <v>0</v>
      </c>
    </row>
    <row r="6077" spans="1:11" s="77" customFormat="1">
      <c r="A6077" s="82">
        <v>2016</v>
      </c>
      <c r="B6077" s="82">
        <v>136</v>
      </c>
      <c r="C6077" s="83" t="s">
        <v>503</v>
      </c>
      <c r="D6077" s="83" t="s">
        <v>504</v>
      </c>
      <c r="E6077" s="84">
        <v>132078</v>
      </c>
      <c r="F6077" s="85">
        <v>24.69</v>
      </c>
      <c r="G6077" s="84">
        <v>333.8</v>
      </c>
      <c r="H6077" s="86">
        <f t="shared" si="376"/>
        <v>10885237.42716</v>
      </c>
      <c r="I6077" s="77">
        <f t="shared" si="377"/>
        <v>132078</v>
      </c>
      <c r="J6077" s="77">
        <f t="shared" si="378"/>
        <v>3261005.8200000003</v>
      </c>
      <c r="K6077" s="77">
        <f t="shared" si="379"/>
        <v>0</v>
      </c>
    </row>
    <row r="6078" spans="1:11" s="77" customFormat="1">
      <c r="A6078" s="82">
        <v>2016</v>
      </c>
      <c r="B6078" s="82">
        <v>136</v>
      </c>
      <c r="C6078" s="83" t="s">
        <v>503</v>
      </c>
      <c r="D6078" s="83" t="s">
        <v>504</v>
      </c>
      <c r="E6078" s="84">
        <v>110463</v>
      </c>
      <c r="F6078" s="85">
        <v>25.14</v>
      </c>
      <c r="G6078" s="84">
        <v>322.89999999999998</v>
      </c>
      <c r="H6078" s="86">
        <f t="shared" si="376"/>
        <v>8967061.5787799992</v>
      </c>
      <c r="I6078" s="77">
        <f t="shared" si="377"/>
        <v>110463</v>
      </c>
      <c r="J6078" s="77">
        <f t="shared" si="378"/>
        <v>2777039.82</v>
      </c>
      <c r="K6078" s="77">
        <f t="shared" si="379"/>
        <v>0</v>
      </c>
    </row>
    <row r="6079" spans="1:11" s="77" customFormat="1">
      <c r="A6079" s="82">
        <v>2016</v>
      </c>
      <c r="B6079" s="82">
        <v>160</v>
      </c>
      <c r="C6079" s="83" t="s">
        <v>503</v>
      </c>
      <c r="D6079" s="83" t="s">
        <v>504</v>
      </c>
      <c r="E6079" s="84">
        <v>52942</v>
      </c>
      <c r="F6079" s="85">
        <v>22.315999999999999</v>
      </c>
      <c r="G6079" s="84">
        <v>270.89999999999998</v>
      </c>
      <c r="H6079" s="86">
        <f t="shared" si="376"/>
        <v>3200557.9974479992</v>
      </c>
      <c r="I6079" s="77">
        <f t="shared" si="377"/>
        <v>52942</v>
      </c>
      <c r="J6079" s="77">
        <f t="shared" si="378"/>
        <v>1181453.672</v>
      </c>
      <c r="K6079" s="77">
        <f t="shared" si="379"/>
        <v>0</v>
      </c>
    </row>
    <row r="6080" spans="1:11" s="77" customFormat="1">
      <c r="A6080" s="82">
        <v>2016</v>
      </c>
      <c r="B6080" s="82">
        <v>160</v>
      </c>
      <c r="C6080" s="83" t="s">
        <v>513</v>
      </c>
      <c r="D6080" s="83" t="s">
        <v>504</v>
      </c>
      <c r="E6080" s="84">
        <v>41570</v>
      </c>
      <c r="F6080" s="85">
        <v>18.495999999999999</v>
      </c>
      <c r="G6080" s="84">
        <v>231.2</v>
      </c>
      <c r="H6080" s="86">
        <f t="shared" si="376"/>
        <v>1777647.6006399996</v>
      </c>
      <c r="I6080" s="77">
        <f t="shared" si="377"/>
        <v>41570</v>
      </c>
      <c r="J6080" s="77">
        <f t="shared" si="378"/>
        <v>768878.72</v>
      </c>
      <c r="K6080" s="77">
        <f t="shared" si="379"/>
        <v>0</v>
      </c>
    </row>
    <row r="6081" spans="1:11" s="77" customFormat="1">
      <c r="A6081" s="82">
        <v>2016</v>
      </c>
      <c r="B6081" s="82">
        <v>165</v>
      </c>
      <c r="C6081" s="83" t="s">
        <v>513</v>
      </c>
      <c r="D6081" s="83" t="s">
        <v>504</v>
      </c>
      <c r="E6081" s="84">
        <v>48610</v>
      </c>
      <c r="F6081" s="85">
        <v>16.64</v>
      </c>
      <c r="G6081" s="84">
        <v>210.1</v>
      </c>
      <c r="H6081" s="86">
        <f t="shared" si="376"/>
        <v>1699436.7104</v>
      </c>
      <c r="I6081" s="77">
        <f t="shared" si="377"/>
        <v>48610</v>
      </c>
      <c r="J6081" s="77">
        <f t="shared" si="378"/>
        <v>808870.40000000002</v>
      </c>
      <c r="K6081" s="77">
        <f t="shared" si="379"/>
        <v>0</v>
      </c>
    </row>
    <row r="6082" spans="1:11" s="77" customFormat="1">
      <c r="A6082" s="82">
        <v>2016</v>
      </c>
      <c r="B6082" s="82">
        <v>207</v>
      </c>
      <c r="C6082" s="83" t="s">
        <v>503</v>
      </c>
      <c r="D6082" s="83" t="s">
        <v>504</v>
      </c>
      <c r="E6082" s="84">
        <v>13450</v>
      </c>
      <c r="F6082" s="85">
        <v>22.158000000000001</v>
      </c>
      <c r="G6082" s="84">
        <v>406.5</v>
      </c>
      <c r="H6082" s="86">
        <f t="shared" si="376"/>
        <v>1211472.0315000003</v>
      </c>
      <c r="I6082" s="77">
        <f t="shared" si="377"/>
        <v>13450</v>
      </c>
      <c r="J6082" s="77">
        <f t="shared" si="378"/>
        <v>298025.10000000003</v>
      </c>
      <c r="K6082" s="77">
        <f t="shared" si="379"/>
        <v>0</v>
      </c>
    </row>
    <row r="6083" spans="1:11" s="77" customFormat="1">
      <c r="A6083" s="82">
        <v>2016</v>
      </c>
      <c r="B6083" s="82">
        <v>207</v>
      </c>
      <c r="C6083" s="83" t="s">
        <v>503</v>
      </c>
      <c r="D6083" s="83" t="s">
        <v>504</v>
      </c>
      <c r="E6083" s="84">
        <v>134278</v>
      </c>
      <c r="F6083" s="85">
        <v>22.152999999999999</v>
      </c>
      <c r="G6083" s="84">
        <v>346.9</v>
      </c>
      <c r="H6083" s="86">
        <f t="shared" si="376"/>
        <v>10319097.392445998</v>
      </c>
      <c r="I6083" s="77">
        <f t="shared" si="377"/>
        <v>134278</v>
      </c>
      <c r="J6083" s="77">
        <f t="shared" si="378"/>
        <v>2974660.534</v>
      </c>
      <c r="K6083" s="77">
        <f t="shared" si="379"/>
        <v>0</v>
      </c>
    </row>
    <row r="6084" spans="1:11" s="77" customFormat="1">
      <c r="A6084" s="82">
        <v>2016</v>
      </c>
      <c r="B6084" s="82">
        <v>298</v>
      </c>
      <c r="C6084" s="83" t="s">
        <v>513</v>
      </c>
      <c r="D6084" s="83" t="s">
        <v>504</v>
      </c>
      <c r="E6084" s="84">
        <v>14509</v>
      </c>
      <c r="F6084" s="85">
        <v>18.21</v>
      </c>
      <c r="G6084" s="84" t="s">
        <v>514</v>
      </c>
      <c r="H6084" s="86" t="str">
        <f t="shared" si="376"/>
        <v/>
      </c>
      <c r="I6084" s="77" t="str">
        <f t="shared" si="377"/>
        <v/>
      </c>
      <c r="J6084" s="77" t="str">
        <f t="shared" si="378"/>
        <v/>
      </c>
      <c r="K6084" s="77">
        <f t="shared" si="379"/>
        <v>0</v>
      </c>
    </row>
    <row r="6085" spans="1:11" s="77" customFormat="1">
      <c r="A6085" s="82">
        <v>2016</v>
      </c>
      <c r="B6085" s="82">
        <v>298</v>
      </c>
      <c r="C6085" s="83" t="s">
        <v>512</v>
      </c>
      <c r="D6085" s="83" t="s">
        <v>504</v>
      </c>
      <c r="E6085" s="84">
        <v>336672</v>
      </c>
      <c r="F6085" s="85">
        <v>13.62</v>
      </c>
      <c r="G6085" s="84" t="s">
        <v>514</v>
      </c>
      <c r="H6085" s="86" t="str">
        <f t="shared" si="376"/>
        <v/>
      </c>
      <c r="I6085" s="77" t="str">
        <f t="shared" si="377"/>
        <v/>
      </c>
      <c r="J6085" s="77" t="str">
        <f t="shared" si="378"/>
        <v/>
      </c>
      <c r="K6085" s="77">
        <f t="shared" si="379"/>
        <v>1</v>
      </c>
    </row>
    <row r="6086" spans="1:11" s="77" customFormat="1">
      <c r="A6086" s="82">
        <v>2016</v>
      </c>
      <c r="B6086" s="82">
        <v>298</v>
      </c>
      <c r="C6086" s="83" t="s">
        <v>513</v>
      </c>
      <c r="D6086" s="83" t="s">
        <v>504</v>
      </c>
      <c r="E6086" s="84">
        <v>14660</v>
      </c>
      <c r="F6086" s="85">
        <v>17.96</v>
      </c>
      <c r="G6086" s="84" t="s">
        <v>514</v>
      </c>
      <c r="H6086" s="86" t="str">
        <f t="shared" si="376"/>
        <v/>
      </c>
      <c r="I6086" s="77" t="str">
        <f t="shared" si="377"/>
        <v/>
      </c>
      <c r="J6086" s="77" t="str">
        <f t="shared" si="378"/>
        <v/>
      </c>
      <c r="K6086" s="77">
        <f t="shared" si="379"/>
        <v>0</v>
      </c>
    </row>
    <row r="6087" spans="1:11" s="77" customFormat="1">
      <c r="A6087" s="82">
        <v>2016</v>
      </c>
      <c r="B6087" s="82">
        <v>298</v>
      </c>
      <c r="C6087" s="83" t="s">
        <v>513</v>
      </c>
      <c r="D6087" s="83" t="s">
        <v>504</v>
      </c>
      <c r="E6087" s="84">
        <v>32872</v>
      </c>
      <c r="F6087" s="85">
        <v>16.88</v>
      </c>
      <c r="G6087" s="84" t="s">
        <v>514</v>
      </c>
      <c r="H6087" s="86" t="str">
        <f t="shared" ref="H6087:H6150" si="380">IF(I6087="","",G6087/100*F6087*E6087)</f>
        <v/>
      </c>
      <c r="I6087" s="77" t="str">
        <f t="shared" ref="I6087:I6150" si="381">IF(OR(G6087=".",F6087=".",E6087="."),"",E6087)</f>
        <v/>
      </c>
      <c r="J6087" s="77" t="str">
        <f t="shared" ref="J6087:J6150" si="382">IF(I6087="","",F6087*I6087)</f>
        <v/>
      </c>
      <c r="K6087" s="77">
        <f t="shared" ref="K6087:K6150" si="383">IF(C6087="LIG",1,0)</f>
        <v>0</v>
      </c>
    </row>
    <row r="6088" spans="1:11" s="77" customFormat="1">
      <c r="A6088" s="82">
        <v>2016</v>
      </c>
      <c r="B6088" s="82">
        <v>298</v>
      </c>
      <c r="C6088" s="83" t="s">
        <v>513</v>
      </c>
      <c r="D6088" s="83" t="s">
        <v>504</v>
      </c>
      <c r="E6088" s="84">
        <v>49122</v>
      </c>
      <c r="F6088" s="85">
        <v>17.36</v>
      </c>
      <c r="G6088" s="84" t="s">
        <v>514</v>
      </c>
      <c r="H6088" s="86" t="str">
        <f t="shared" si="380"/>
        <v/>
      </c>
      <c r="I6088" s="77" t="str">
        <f t="shared" si="381"/>
        <v/>
      </c>
      <c r="J6088" s="77" t="str">
        <f t="shared" si="382"/>
        <v/>
      </c>
      <c r="K6088" s="77">
        <f t="shared" si="383"/>
        <v>0</v>
      </c>
    </row>
    <row r="6089" spans="1:11" s="77" customFormat="1">
      <c r="A6089" s="82">
        <v>2016</v>
      </c>
      <c r="B6089" s="82">
        <v>298</v>
      </c>
      <c r="C6089" s="83" t="s">
        <v>513</v>
      </c>
      <c r="D6089" s="83" t="s">
        <v>504</v>
      </c>
      <c r="E6089" s="84">
        <v>49342</v>
      </c>
      <c r="F6089" s="85">
        <v>16.48</v>
      </c>
      <c r="G6089" s="84" t="s">
        <v>514</v>
      </c>
      <c r="H6089" s="86" t="str">
        <f t="shared" si="380"/>
        <v/>
      </c>
      <c r="I6089" s="77" t="str">
        <f t="shared" si="381"/>
        <v/>
      </c>
      <c r="J6089" s="77" t="str">
        <f t="shared" si="382"/>
        <v/>
      </c>
      <c r="K6089" s="77">
        <f t="shared" si="383"/>
        <v>0</v>
      </c>
    </row>
    <row r="6090" spans="1:11" s="77" customFormat="1">
      <c r="A6090" s="82">
        <v>2016</v>
      </c>
      <c r="B6090" s="82">
        <v>298</v>
      </c>
      <c r="C6090" s="83" t="s">
        <v>513</v>
      </c>
      <c r="D6090" s="83" t="s">
        <v>504</v>
      </c>
      <c r="E6090" s="84">
        <v>98453</v>
      </c>
      <c r="F6090" s="85">
        <v>16.88</v>
      </c>
      <c r="G6090" s="84" t="s">
        <v>514</v>
      </c>
      <c r="H6090" s="86" t="str">
        <f t="shared" si="380"/>
        <v/>
      </c>
      <c r="I6090" s="77" t="str">
        <f t="shared" si="381"/>
        <v/>
      </c>
      <c r="J6090" s="77" t="str">
        <f t="shared" si="382"/>
        <v/>
      </c>
      <c r="K6090" s="77">
        <f t="shared" si="383"/>
        <v>0</v>
      </c>
    </row>
    <row r="6091" spans="1:11" s="77" customFormat="1">
      <c r="A6091" s="82">
        <v>2016</v>
      </c>
      <c r="B6091" s="82">
        <v>469</v>
      </c>
      <c r="C6091" s="83" t="s">
        <v>503</v>
      </c>
      <c r="D6091" s="83" t="s">
        <v>504</v>
      </c>
      <c r="E6091" s="84">
        <v>81270</v>
      </c>
      <c r="F6091" s="85">
        <v>22.45</v>
      </c>
      <c r="G6091" s="84">
        <v>273.2</v>
      </c>
      <c r="H6091" s="86">
        <f t="shared" si="380"/>
        <v>4984565.4179999996</v>
      </c>
      <c r="I6091" s="77">
        <f t="shared" si="381"/>
        <v>81270</v>
      </c>
      <c r="J6091" s="77">
        <f t="shared" si="382"/>
        <v>1824511.5</v>
      </c>
      <c r="K6091" s="77">
        <f t="shared" si="383"/>
        <v>0</v>
      </c>
    </row>
    <row r="6092" spans="1:11" s="77" customFormat="1">
      <c r="A6092" s="82">
        <v>2016</v>
      </c>
      <c r="B6092" s="82">
        <v>470</v>
      </c>
      <c r="C6092" s="83" t="s">
        <v>513</v>
      </c>
      <c r="D6092" s="83" t="s">
        <v>504</v>
      </c>
      <c r="E6092" s="84">
        <v>113305</v>
      </c>
      <c r="F6092" s="85">
        <v>17.78</v>
      </c>
      <c r="G6092" s="84">
        <v>143</v>
      </c>
      <c r="H6092" s="86">
        <f t="shared" si="380"/>
        <v>2880824.9470000002</v>
      </c>
      <c r="I6092" s="77">
        <f t="shared" si="381"/>
        <v>113305</v>
      </c>
      <c r="J6092" s="77">
        <f t="shared" si="382"/>
        <v>2014562.9000000001</v>
      </c>
      <c r="K6092" s="77">
        <f t="shared" si="383"/>
        <v>0</v>
      </c>
    </row>
    <row r="6093" spans="1:11" s="77" customFormat="1">
      <c r="A6093" s="82">
        <v>2016</v>
      </c>
      <c r="B6093" s="82">
        <v>470</v>
      </c>
      <c r="C6093" s="83" t="s">
        <v>513</v>
      </c>
      <c r="D6093" s="83" t="s">
        <v>504</v>
      </c>
      <c r="E6093" s="84">
        <v>56112</v>
      </c>
      <c r="F6093" s="85">
        <v>17.3</v>
      </c>
      <c r="G6093" s="84">
        <v>144.19999999999999</v>
      </c>
      <c r="H6093" s="86">
        <f t="shared" si="380"/>
        <v>1399803.6192000001</v>
      </c>
      <c r="I6093" s="77">
        <f t="shared" si="381"/>
        <v>56112</v>
      </c>
      <c r="J6093" s="77">
        <f t="shared" si="382"/>
        <v>970737.60000000009</v>
      </c>
      <c r="K6093" s="77">
        <f t="shared" si="383"/>
        <v>0</v>
      </c>
    </row>
    <row r="6094" spans="1:11" s="77" customFormat="1">
      <c r="A6094" s="82">
        <v>2016</v>
      </c>
      <c r="B6094" s="82">
        <v>470</v>
      </c>
      <c r="C6094" s="83" t="s">
        <v>513</v>
      </c>
      <c r="D6094" s="83" t="s">
        <v>504</v>
      </c>
      <c r="E6094" s="84">
        <v>28281</v>
      </c>
      <c r="F6094" s="85">
        <v>18.02</v>
      </c>
      <c r="G6094" s="84">
        <v>141.69999999999999</v>
      </c>
      <c r="H6094" s="86">
        <f t="shared" si="380"/>
        <v>722136.66953999992</v>
      </c>
      <c r="I6094" s="77">
        <f t="shared" si="381"/>
        <v>28281</v>
      </c>
      <c r="J6094" s="77">
        <f t="shared" si="382"/>
        <v>509623.62</v>
      </c>
      <c r="K6094" s="77">
        <f t="shared" si="383"/>
        <v>0</v>
      </c>
    </row>
    <row r="6095" spans="1:11" s="77" customFormat="1">
      <c r="A6095" s="82">
        <v>2016</v>
      </c>
      <c r="B6095" s="82">
        <v>470</v>
      </c>
      <c r="C6095" s="83" t="s">
        <v>513</v>
      </c>
      <c r="D6095" s="83" t="s">
        <v>504</v>
      </c>
      <c r="E6095" s="84">
        <v>70700</v>
      </c>
      <c r="F6095" s="85">
        <v>17.239999999999998</v>
      </c>
      <c r="G6095" s="84">
        <v>145.5</v>
      </c>
      <c r="H6095" s="86">
        <f t="shared" si="380"/>
        <v>1773452.94</v>
      </c>
      <c r="I6095" s="77">
        <f t="shared" si="381"/>
        <v>70700</v>
      </c>
      <c r="J6095" s="77">
        <f t="shared" si="382"/>
        <v>1218868</v>
      </c>
      <c r="K6095" s="77">
        <f t="shared" si="383"/>
        <v>0</v>
      </c>
    </row>
    <row r="6096" spans="1:11" s="77" customFormat="1">
      <c r="A6096" s="82">
        <v>2016</v>
      </c>
      <c r="B6096" s="82">
        <v>470</v>
      </c>
      <c r="C6096" s="83" t="s">
        <v>513</v>
      </c>
      <c r="D6096" s="83" t="s">
        <v>504</v>
      </c>
      <c r="E6096" s="84">
        <v>28256</v>
      </c>
      <c r="F6096" s="85">
        <v>17.21</v>
      </c>
      <c r="G6096" s="84">
        <v>141.5</v>
      </c>
      <c r="H6096" s="86">
        <f t="shared" si="380"/>
        <v>688094.3504</v>
      </c>
      <c r="I6096" s="77">
        <f t="shared" si="381"/>
        <v>28256</v>
      </c>
      <c r="J6096" s="77">
        <f t="shared" si="382"/>
        <v>486285.76</v>
      </c>
      <c r="K6096" s="77">
        <f t="shared" si="383"/>
        <v>0</v>
      </c>
    </row>
    <row r="6097" spans="1:11" s="77" customFormat="1">
      <c r="A6097" s="82">
        <v>2016</v>
      </c>
      <c r="B6097" s="82">
        <v>470</v>
      </c>
      <c r="C6097" s="83" t="s">
        <v>513</v>
      </c>
      <c r="D6097" s="83" t="s">
        <v>504</v>
      </c>
      <c r="E6097" s="84">
        <v>70559</v>
      </c>
      <c r="F6097" s="85">
        <v>17.309999999999999</v>
      </c>
      <c r="G6097" s="84">
        <v>124.7</v>
      </c>
      <c r="H6097" s="86">
        <f t="shared" si="380"/>
        <v>1523056.2336300001</v>
      </c>
      <c r="I6097" s="77">
        <f t="shared" si="381"/>
        <v>70559</v>
      </c>
      <c r="J6097" s="77">
        <f t="shared" si="382"/>
        <v>1221376.2899999998</v>
      </c>
      <c r="K6097" s="77">
        <f t="shared" si="383"/>
        <v>0</v>
      </c>
    </row>
    <row r="6098" spans="1:11" s="77" customFormat="1">
      <c r="A6098" s="82">
        <v>2016</v>
      </c>
      <c r="B6098" s="82">
        <v>470</v>
      </c>
      <c r="C6098" s="83" t="s">
        <v>513</v>
      </c>
      <c r="D6098" s="83" t="s">
        <v>504</v>
      </c>
      <c r="E6098" s="84">
        <v>70752</v>
      </c>
      <c r="F6098" s="85">
        <v>17.22</v>
      </c>
      <c r="G6098" s="84">
        <v>129.5</v>
      </c>
      <c r="H6098" s="86">
        <f t="shared" si="380"/>
        <v>1577762.5247999998</v>
      </c>
      <c r="I6098" s="77">
        <f t="shared" si="381"/>
        <v>70752</v>
      </c>
      <c r="J6098" s="77">
        <f t="shared" si="382"/>
        <v>1218349.44</v>
      </c>
      <c r="K6098" s="77">
        <f t="shared" si="383"/>
        <v>0</v>
      </c>
    </row>
    <row r="6099" spans="1:11" s="77" customFormat="1">
      <c r="A6099" s="82">
        <v>2016</v>
      </c>
      <c r="B6099" s="82">
        <v>470</v>
      </c>
      <c r="C6099" s="83" t="s">
        <v>513</v>
      </c>
      <c r="D6099" s="83" t="s">
        <v>504</v>
      </c>
      <c r="E6099" s="84">
        <v>70943</v>
      </c>
      <c r="F6099" s="85">
        <v>17.739999999999998</v>
      </c>
      <c r="G6099" s="84">
        <v>129.4</v>
      </c>
      <c r="H6099" s="86">
        <f t="shared" si="380"/>
        <v>1628536.29308</v>
      </c>
      <c r="I6099" s="77">
        <f t="shared" si="381"/>
        <v>70943</v>
      </c>
      <c r="J6099" s="77">
        <f t="shared" si="382"/>
        <v>1258528.8199999998</v>
      </c>
      <c r="K6099" s="77">
        <f t="shared" si="383"/>
        <v>0</v>
      </c>
    </row>
    <row r="6100" spans="1:11" s="77" customFormat="1">
      <c r="A6100" s="82">
        <v>2016</v>
      </c>
      <c r="B6100" s="82">
        <v>477</v>
      </c>
      <c r="C6100" s="83" t="s">
        <v>503</v>
      </c>
      <c r="D6100" s="83" t="s">
        <v>504</v>
      </c>
      <c r="E6100" s="84">
        <v>49420</v>
      </c>
      <c r="F6100" s="85">
        <v>22.39</v>
      </c>
      <c r="G6100" s="84">
        <v>309.8</v>
      </c>
      <c r="H6100" s="86">
        <f t="shared" si="380"/>
        <v>3427979.7524000001</v>
      </c>
      <c r="I6100" s="77">
        <f t="shared" si="381"/>
        <v>49420</v>
      </c>
      <c r="J6100" s="77">
        <f t="shared" si="382"/>
        <v>1106513.8</v>
      </c>
      <c r="K6100" s="77">
        <f t="shared" si="383"/>
        <v>0</v>
      </c>
    </row>
    <row r="6101" spans="1:11" s="77" customFormat="1">
      <c r="A6101" s="82">
        <v>2016</v>
      </c>
      <c r="B6101" s="82">
        <v>492</v>
      </c>
      <c r="C6101" s="83" t="s">
        <v>513</v>
      </c>
      <c r="D6101" s="83" t="s">
        <v>504</v>
      </c>
      <c r="E6101" s="84">
        <v>42342</v>
      </c>
      <c r="F6101" s="85">
        <v>17.545999999999999</v>
      </c>
      <c r="G6101" s="84">
        <v>146.69999999999999</v>
      </c>
      <c r="H6101" s="86">
        <f t="shared" si="380"/>
        <v>1089882.3178439999</v>
      </c>
      <c r="I6101" s="77">
        <f t="shared" si="381"/>
        <v>42342</v>
      </c>
      <c r="J6101" s="77">
        <f t="shared" si="382"/>
        <v>742932.73199999996</v>
      </c>
      <c r="K6101" s="77">
        <f t="shared" si="383"/>
        <v>0</v>
      </c>
    </row>
    <row r="6102" spans="1:11" s="77" customFormat="1">
      <c r="A6102" s="82">
        <v>2016</v>
      </c>
      <c r="B6102" s="82">
        <v>525</v>
      </c>
      <c r="C6102" s="83" t="s">
        <v>503</v>
      </c>
      <c r="D6102" s="83" t="s">
        <v>504</v>
      </c>
      <c r="E6102" s="84">
        <v>122110</v>
      </c>
      <c r="F6102" s="85">
        <v>22.44</v>
      </c>
      <c r="G6102" s="84">
        <v>226.7</v>
      </c>
      <c r="H6102" s="86">
        <f t="shared" si="380"/>
        <v>6211916.4227999998</v>
      </c>
      <c r="I6102" s="77">
        <f t="shared" si="381"/>
        <v>122110</v>
      </c>
      <c r="J6102" s="77">
        <f t="shared" si="382"/>
        <v>2740148.4000000004</v>
      </c>
      <c r="K6102" s="77">
        <f t="shared" si="383"/>
        <v>0</v>
      </c>
    </row>
    <row r="6103" spans="1:11" s="77" customFormat="1">
      <c r="A6103" s="82">
        <v>2016</v>
      </c>
      <c r="B6103" s="82">
        <v>527</v>
      </c>
      <c r="C6103" s="83" t="s">
        <v>503</v>
      </c>
      <c r="D6103" s="83" t="s">
        <v>504</v>
      </c>
      <c r="E6103" s="84">
        <v>25290</v>
      </c>
      <c r="F6103" s="85">
        <v>20.53</v>
      </c>
      <c r="G6103" s="84">
        <v>389</v>
      </c>
      <c r="H6103" s="86">
        <f t="shared" si="380"/>
        <v>2019702.3930000004</v>
      </c>
      <c r="I6103" s="77">
        <f t="shared" si="381"/>
        <v>25290</v>
      </c>
      <c r="J6103" s="77">
        <f t="shared" si="382"/>
        <v>519203.7</v>
      </c>
      <c r="K6103" s="77">
        <f t="shared" si="383"/>
        <v>0</v>
      </c>
    </row>
    <row r="6104" spans="1:11" s="77" customFormat="1">
      <c r="A6104" s="82">
        <v>2016</v>
      </c>
      <c r="B6104" s="82">
        <v>564</v>
      </c>
      <c r="C6104" s="83" t="s">
        <v>503</v>
      </c>
      <c r="D6104" s="83" t="s">
        <v>504</v>
      </c>
      <c r="E6104" s="84">
        <v>12444</v>
      </c>
      <c r="F6104" s="85">
        <v>24.21</v>
      </c>
      <c r="G6104" s="84">
        <v>295.39999999999998</v>
      </c>
      <c r="H6104" s="86">
        <f t="shared" si="380"/>
        <v>889949.33496000001</v>
      </c>
      <c r="I6104" s="77">
        <f t="shared" si="381"/>
        <v>12444</v>
      </c>
      <c r="J6104" s="77">
        <f t="shared" si="382"/>
        <v>301269.24</v>
      </c>
      <c r="K6104" s="77">
        <f t="shared" si="383"/>
        <v>0</v>
      </c>
    </row>
    <row r="6105" spans="1:11" s="77" customFormat="1">
      <c r="A6105" s="82">
        <v>2016</v>
      </c>
      <c r="B6105" s="82">
        <v>564</v>
      </c>
      <c r="C6105" s="83" t="s">
        <v>503</v>
      </c>
      <c r="D6105" s="83" t="s">
        <v>504</v>
      </c>
      <c r="E6105" s="84">
        <v>62908</v>
      </c>
      <c r="F6105" s="85">
        <v>23.99</v>
      </c>
      <c r="G6105" s="84">
        <v>242.4</v>
      </c>
      <c r="H6105" s="86">
        <f t="shared" si="380"/>
        <v>3658210.9180799997</v>
      </c>
      <c r="I6105" s="77">
        <f t="shared" si="381"/>
        <v>62908</v>
      </c>
      <c r="J6105" s="77">
        <f t="shared" si="382"/>
        <v>1509162.92</v>
      </c>
      <c r="K6105" s="77">
        <f t="shared" si="383"/>
        <v>0</v>
      </c>
    </row>
    <row r="6106" spans="1:11" s="77" customFormat="1">
      <c r="A6106" s="82">
        <v>2016</v>
      </c>
      <c r="B6106" s="82">
        <v>594</v>
      </c>
      <c r="C6106" s="83" t="s">
        <v>503</v>
      </c>
      <c r="D6106" s="83" t="s">
        <v>504</v>
      </c>
      <c r="E6106" s="84">
        <v>11887</v>
      </c>
      <c r="F6106" s="85">
        <v>26.09</v>
      </c>
      <c r="G6106" s="84" t="s">
        <v>514</v>
      </c>
      <c r="H6106" s="86" t="str">
        <f t="shared" si="380"/>
        <v/>
      </c>
      <c r="I6106" s="77" t="str">
        <f t="shared" si="381"/>
        <v/>
      </c>
      <c r="J6106" s="77" t="str">
        <f t="shared" si="382"/>
        <v/>
      </c>
      <c r="K6106" s="77">
        <f t="shared" si="383"/>
        <v>0</v>
      </c>
    </row>
    <row r="6107" spans="1:11" s="77" customFormat="1">
      <c r="A6107" s="82">
        <v>2016</v>
      </c>
      <c r="B6107" s="82">
        <v>602</v>
      </c>
      <c r="C6107" s="83" t="s">
        <v>503</v>
      </c>
      <c r="D6107" s="83" t="s">
        <v>504</v>
      </c>
      <c r="E6107" s="84">
        <v>118663</v>
      </c>
      <c r="F6107" s="85">
        <v>22.846</v>
      </c>
      <c r="G6107" s="84" t="s">
        <v>514</v>
      </c>
      <c r="H6107" s="86" t="str">
        <f t="shared" si="380"/>
        <v/>
      </c>
      <c r="I6107" s="77" t="str">
        <f t="shared" si="381"/>
        <v/>
      </c>
      <c r="J6107" s="77" t="str">
        <f t="shared" si="382"/>
        <v/>
      </c>
      <c r="K6107" s="77">
        <f t="shared" si="383"/>
        <v>0</v>
      </c>
    </row>
    <row r="6108" spans="1:11" s="77" customFormat="1">
      <c r="A6108" s="82">
        <v>2016</v>
      </c>
      <c r="B6108" s="82">
        <v>628</v>
      </c>
      <c r="C6108" s="83" t="s">
        <v>503</v>
      </c>
      <c r="D6108" s="83" t="s">
        <v>504</v>
      </c>
      <c r="E6108" s="84">
        <v>57376</v>
      </c>
      <c r="F6108" s="85">
        <v>23.3</v>
      </c>
      <c r="G6108" s="84">
        <v>317.3</v>
      </c>
      <c r="H6108" s="86">
        <f t="shared" si="380"/>
        <v>4241859.3184000002</v>
      </c>
      <c r="I6108" s="77">
        <f t="shared" si="381"/>
        <v>57376</v>
      </c>
      <c r="J6108" s="77">
        <f t="shared" si="382"/>
        <v>1336860.8</v>
      </c>
      <c r="K6108" s="77">
        <f t="shared" si="383"/>
        <v>0</v>
      </c>
    </row>
    <row r="6109" spans="1:11" s="77" customFormat="1">
      <c r="A6109" s="82">
        <v>2016</v>
      </c>
      <c r="B6109" s="82">
        <v>628</v>
      </c>
      <c r="C6109" s="83" t="s">
        <v>503</v>
      </c>
      <c r="D6109" s="83" t="s">
        <v>504</v>
      </c>
      <c r="E6109" s="84">
        <v>32967</v>
      </c>
      <c r="F6109" s="85">
        <v>22</v>
      </c>
      <c r="G6109" s="84">
        <v>380.1</v>
      </c>
      <c r="H6109" s="86">
        <f t="shared" si="380"/>
        <v>2756766.4739999999</v>
      </c>
      <c r="I6109" s="77">
        <f t="shared" si="381"/>
        <v>32967</v>
      </c>
      <c r="J6109" s="77">
        <f t="shared" si="382"/>
        <v>725274</v>
      </c>
      <c r="K6109" s="77">
        <f t="shared" si="383"/>
        <v>0</v>
      </c>
    </row>
    <row r="6110" spans="1:11" s="77" customFormat="1">
      <c r="A6110" s="82">
        <v>2016</v>
      </c>
      <c r="B6110" s="82">
        <v>628</v>
      </c>
      <c r="C6110" s="83" t="s">
        <v>503</v>
      </c>
      <c r="D6110" s="83" t="s">
        <v>504</v>
      </c>
      <c r="E6110" s="84">
        <v>83746</v>
      </c>
      <c r="F6110" s="85">
        <v>22.873999999999999</v>
      </c>
      <c r="G6110" s="84">
        <v>389.1</v>
      </c>
      <c r="H6110" s="86">
        <f t="shared" si="380"/>
        <v>7453622.9615639988</v>
      </c>
      <c r="I6110" s="77">
        <f t="shared" si="381"/>
        <v>83746</v>
      </c>
      <c r="J6110" s="77">
        <f t="shared" si="382"/>
        <v>1915606.004</v>
      </c>
      <c r="K6110" s="77">
        <f t="shared" si="383"/>
        <v>0</v>
      </c>
    </row>
    <row r="6111" spans="1:11" s="77" customFormat="1">
      <c r="A6111" s="82">
        <v>2016</v>
      </c>
      <c r="B6111" s="82">
        <v>641</v>
      </c>
      <c r="C6111" s="83" t="s">
        <v>503</v>
      </c>
      <c r="D6111" s="83" t="s">
        <v>504</v>
      </c>
      <c r="E6111" s="84">
        <v>183272</v>
      </c>
      <c r="F6111" s="85">
        <v>23.911000000000001</v>
      </c>
      <c r="G6111" s="84">
        <v>312.89999999999998</v>
      </c>
      <c r="H6111" s="86">
        <f t="shared" si="380"/>
        <v>13711956.342167998</v>
      </c>
      <c r="I6111" s="77">
        <f t="shared" si="381"/>
        <v>183272</v>
      </c>
      <c r="J6111" s="77">
        <f t="shared" si="382"/>
        <v>4382216.7920000004</v>
      </c>
      <c r="K6111" s="77">
        <f t="shared" si="383"/>
        <v>0</v>
      </c>
    </row>
    <row r="6112" spans="1:11" s="77" customFormat="1">
      <c r="A6112" s="82">
        <v>2016</v>
      </c>
      <c r="B6112" s="82">
        <v>645</v>
      </c>
      <c r="C6112" s="83" t="s">
        <v>503</v>
      </c>
      <c r="D6112" s="83" t="s">
        <v>504</v>
      </c>
      <c r="E6112" s="84">
        <v>12892</v>
      </c>
      <c r="F6112" s="85">
        <v>23.838000000000001</v>
      </c>
      <c r="G6112" s="84">
        <v>311.10000000000002</v>
      </c>
      <c r="H6112" s="86">
        <f t="shared" si="380"/>
        <v>956070.95205600013</v>
      </c>
      <c r="I6112" s="77">
        <f t="shared" si="381"/>
        <v>12892</v>
      </c>
      <c r="J6112" s="77">
        <f t="shared" si="382"/>
        <v>307319.49599999998</v>
      </c>
      <c r="K6112" s="77">
        <f t="shared" si="383"/>
        <v>0</v>
      </c>
    </row>
    <row r="6113" spans="1:11" s="77" customFormat="1">
      <c r="A6113" s="82">
        <v>2016</v>
      </c>
      <c r="B6113" s="82">
        <v>645</v>
      </c>
      <c r="C6113" s="83" t="s">
        <v>503</v>
      </c>
      <c r="D6113" s="83" t="s">
        <v>504</v>
      </c>
      <c r="E6113" s="84">
        <v>35519</v>
      </c>
      <c r="F6113" s="85">
        <v>25.957999999999998</v>
      </c>
      <c r="G6113" s="84">
        <v>335.2</v>
      </c>
      <c r="H6113" s="86">
        <f t="shared" si="380"/>
        <v>3090551.3811039994</v>
      </c>
      <c r="I6113" s="77">
        <f t="shared" si="381"/>
        <v>35519</v>
      </c>
      <c r="J6113" s="77">
        <f t="shared" si="382"/>
        <v>922002.20199999993</v>
      </c>
      <c r="K6113" s="77">
        <f t="shared" si="383"/>
        <v>0</v>
      </c>
    </row>
    <row r="6114" spans="1:11" s="77" customFormat="1">
      <c r="A6114" s="82">
        <v>2016</v>
      </c>
      <c r="B6114" s="82">
        <v>645</v>
      </c>
      <c r="C6114" s="83" t="s">
        <v>503</v>
      </c>
      <c r="D6114" s="83" t="s">
        <v>504</v>
      </c>
      <c r="E6114" s="84">
        <v>116160</v>
      </c>
      <c r="F6114" s="85">
        <v>23.302</v>
      </c>
      <c r="G6114" s="84">
        <v>295</v>
      </c>
      <c r="H6114" s="86">
        <f t="shared" si="380"/>
        <v>7984942.9439999992</v>
      </c>
      <c r="I6114" s="77">
        <f t="shared" si="381"/>
        <v>116160</v>
      </c>
      <c r="J6114" s="77">
        <f t="shared" si="382"/>
        <v>2706760.32</v>
      </c>
      <c r="K6114" s="77">
        <f t="shared" si="383"/>
        <v>0</v>
      </c>
    </row>
    <row r="6115" spans="1:11" s="77" customFormat="1">
      <c r="A6115" s="82">
        <v>2016</v>
      </c>
      <c r="B6115" s="82">
        <v>645</v>
      </c>
      <c r="C6115" s="83" t="s">
        <v>503</v>
      </c>
      <c r="D6115" s="83" t="s">
        <v>504</v>
      </c>
      <c r="E6115" s="84">
        <v>30212</v>
      </c>
      <c r="F6115" s="85">
        <v>22.552</v>
      </c>
      <c r="G6115" s="84">
        <v>332.7</v>
      </c>
      <c r="H6115" s="86">
        <f t="shared" si="380"/>
        <v>2266821.5868479996</v>
      </c>
      <c r="I6115" s="77">
        <f t="shared" si="381"/>
        <v>30212</v>
      </c>
      <c r="J6115" s="77">
        <f t="shared" si="382"/>
        <v>681341.02399999998</v>
      </c>
      <c r="K6115" s="77">
        <f t="shared" si="383"/>
        <v>0</v>
      </c>
    </row>
    <row r="6116" spans="1:11" s="77" customFormat="1">
      <c r="A6116" s="82">
        <v>2016</v>
      </c>
      <c r="B6116" s="82">
        <v>667</v>
      </c>
      <c r="C6116" s="83" t="s">
        <v>503</v>
      </c>
      <c r="D6116" s="83" t="s">
        <v>504</v>
      </c>
      <c r="E6116" s="84">
        <v>33732</v>
      </c>
      <c r="F6116" s="85">
        <v>22.08</v>
      </c>
      <c r="G6116" s="84">
        <v>207.3</v>
      </c>
      <c r="H6116" s="86">
        <f t="shared" si="380"/>
        <v>1543975.70688</v>
      </c>
      <c r="I6116" s="77">
        <f t="shared" si="381"/>
        <v>33732</v>
      </c>
      <c r="J6116" s="77">
        <f t="shared" si="382"/>
        <v>744802.55999999994</v>
      </c>
      <c r="K6116" s="77">
        <f t="shared" si="383"/>
        <v>0</v>
      </c>
    </row>
    <row r="6117" spans="1:11" s="77" customFormat="1">
      <c r="A6117" s="82">
        <v>2016</v>
      </c>
      <c r="B6117" s="82">
        <v>667</v>
      </c>
      <c r="C6117" s="83" t="s">
        <v>503</v>
      </c>
      <c r="D6117" s="83" t="s">
        <v>504</v>
      </c>
      <c r="E6117" s="84">
        <v>33733</v>
      </c>
      <c r="F6117" s="85">
        <v>22.077999999999999</v>
      </c>
      <c r="G6117" s="84">
        <v>206.9</v>
      </c>
      <c r="H6117" s="86">
        <f t="shared" si="380"/>
        <v>1540902.5930059999</v>
      </c>
      <c r="I6117" s="77">
        <f t="shared" si="381"/>
        <v>33733</v>
      </c>
      <c r="J6117" s="77">
        <f t="shared" si="382"/>
        <v>744757.174</v>
      </c>
      <c r="K6117" s="77">
        <f t="shared" si="383"/>
        <v>0</v>
      </c>
    </row>
    <row r="6118" spans="1:11" s="77" customFormat="1">
      <c r="A6118" s="82">
        <v>2016</v>
      </c>
      <c r="B6118" s="82">
        <v>676</v>
      </c>
      <c r="C6118" s="83" t="s">
        <v>503</v>
      </c>
      <c r="D6118" s="83" t="s">
        <v>504</v>
      </c>
      <c r="E6118" s="84">
        <v>90303</v>
      </c>
      <c r="F6118" s="85">
        <v>22.55</v>
      </c>
      <c r="G6118" s="84">
        <v>269.2</v>
      </c>
      <c r="H6118" s="86">
        <f t="shared" si="380"/>
        <v>5481807.4938000003</v>
      </c>
      <c r="I6118" s="77">
        <f t="shared" si="381"/>
        <v>90303</v>
      </c>
      <c r="J6118" s="77">
        <f t="shared" si="382"/>
        <v>2036332.6500000001</v>
      </c>
      <c r="K6118" s="77">
        <f t="shared" si="383"/>
        <v>0</v>
      </c>
    </row>
    <row r="6119" spans="1:11" s="77" customFormat="1">
      <c r="A6119" s="82">
        <v>2016</v>
      </c>
      <c r="B6119" s="82">
        <v>676</v>
      </c>
      <c r="C6119" s="83" t="s">
        <v>503</v>
      </c>
      <c r="D6119" s="83" t="s">
        <v>504</v>
      </c>
      <c r="E6119" s="84">
        <v>37421</v>
      </c>
      <c r="F6119" s="85">
        <v>23.43</v>
      </c>
      <c r="G6119" s="84">
        <v>352.5</v>
      </c>
      <c r="H6119" s="86">
        <f t="shared" si="380"/>
        <v>3090628.4557500002</v>
      </c>
      <c r="I6119" s="77">
        <f t="shared" si="381"/>
        <v>37421</v>
      </c>
      <c r="J6119" s="77">
        <f t="shared" si="382"/>
        <v>876774.03</v>
      </c>
      <c r="K6119" s="77">
        <f t="shared" si="383"/>
        <v>0</v>
      </c>
    </row>
    <row r="6120" spans="1:11" s="77" customFormat="1">
      <c r="A6120" s="82">
        <v>2016</v>
      </c>
      <c r="B6120" s="82">
        <v>703</v>
      </c>
      <c r="C6120" s="83" t="s">
        <v>503</v>
      </c>
      <c r="D6120" s="83" t="s">
        <v>504</v>
      </c>
      <c r="E6120" s="84">
        <v>55868</v>
      </c>
      <c r="F6120" s="85">
        <v>23.756</v>
      </c>
      <c r="G6120" s="84">
        <v>350.5</v>
      </c>
      <c r="H6120" s="86">
        <f t="shared" si="380"/>
        <v>4651836.7290399997</v>
      </c>
      <c r="I6120" s="77">
        <f t="shared" si="381"/>
        <v>55868</v>
      </c>
      <c r="J6120" s="77">
        <f t="shared" si="382"/>
        <v>1327200.2080000001</v>
      </c>
      <c r="K6120" s="77">
        <f t="shared" si="383"/>
        <v>0</v>
      </c>
    </row>
    <row r="6121" spans="1:11" s="77" customFormat="1">
      <c r="A6121" s="82">
        <v>2016</v>
      </c>
      <c r="B6121" s="82">
        <v>703</v>
      </c>
      <c r="C6121" s="83" t="s">
        <v>503</v>
      </c>
      <c r="D6121" s="83" t="s">
        <v>504</v>
      </c>
      <c r="E6121" s="84">
        <v>202844</v>
      </c>
      <c r="F6121" s="85">
        <v>25.853999999999999</v>
      </c>
      <c r="G6121" s="84">
        <v>270.60000000000002</v>
      </c>
      <c r="H6121" s="86">
        <f t="shared" si="380"/>
        <v>14191153.667856</v>
      </c>
      <c r="I6121" s="77">
        <f t="shared" si="381"/>
        <v>202844</v>
      </c>
      <c r="J6121" s="77">
        <f t="shared" si="382"/>
        <v>5244328.7759999996</v>
      </c>
      <c r="K6121" s="77">
        <f t="shared" si="383"/>
        <v>0</v>
      </c>
    </row>
    <row r="6122" spans="1:11" s="77" customFormat="1">
      <c r="A6122" s="82">
        <v>2016</v>
      </c>
      <c r="B6122" s="82">
        <v>703</v>
      </c>
      <c r="C6122" s="83" t="s">
        <v>503</v>
      </c>
      <c r="D6122" s="83" t="s">
        <v>504</v>
      </c>
      <c r="E6122" s="84">
        <v>56098</v>
      </c>
      <c r="F6122" s="85">
        <v>23.698</v>
      </c>
      <c r="G6122" s="84">
        <v>313.8</v>
      </c>
      <c r="H6122" s="86">
        <f t="shared" si="380"/>
        <v>4171689.8477519997</v>
      </c>
      <c r="I6122" s="77">
        <f t="shared" si="381"/>
        <v>56098</v>
      </c>
      <c r="J6122" s="77">
        <f t="shared" si="382"/>
        <v>1329410.4040000001</v>
      </c>
      <c r="K6122" s="77">
        <f t="shared" si="383"/>
        <v>0</v>
      </c>
    </row>
    <row r="6123" spans="1:11" s="77" customFormat="1">
      <c r="A6123" s="82">
        <v>2016</v>
      </c>
      <c r="B6123" s="82">
        <v>703</v>
      </c>
      <c r="C6123" s="83" t="s">
        <v>503</v>
      </c>
      <c r="D6123" s="83" t="s">
        <v>504</v>
      </c>
      <c r="E6123" s="84">
        <v>234438</v>
      </c>
      <c r="F6123" s="85">
        <v>23.594000000000001</v>
      </c>
      <c r="G6123" s="84">
        <v>355.7</v>
      </c>
      <c r="H6123" s="86">
        <f t="shared" si="380"/>
        <v>19674941.421804003</v>
      </c>
      <c r="I6123" s="77">
        <f t="shared" si="381"/>
        <v>234438</v>
      </c>
      <c r="J6123" s="77">
        <f t="shared" si="382"/>
        <v>5531330.1720000003</v>
      </c>
      <c r="K6123" s="77">
        <f t="shared" si="383"/>
        <v>0</v>
      </c>
    </row>
    <row r="6124" spans="1:11" s="77" customFormat="1">
      <c r="A6124" s="82">
        <v>2016</v>
      </c>
      <c r="B6124" s="82">
        <v>703</v>
      </c>
      <c r="C6124" s="83" t="s">
        <v>503</v>
      </c>
      <c r="D6124" s="83" t="s">
        <v>504</v>
      </c>
      <c r="E6124" s="84">
        <v>33312</v>
      </c>
      <c r="F6124" s="85">
        <v>22.923999999999999</v>
      </c>
      <c r="G6124" s="84">
        <v>276.5</v>
      </c>
      <c r="H6124" s="86">
        <f t="shared" si="380"/>
        <v>2111476.4563199999</v>
      </c>
      <c r="I6124" s="77">
        <f t="shared" si="381"/>
        <v>33312</v>
      </c>
      <c r="J6124" s="77">
        <f t="shared" si="382"/>
        <v>763644.28799999994</v>
      </c>
      <c r="K6124" s="77">
        <f t="shared" si="383"/>
        <v>0</v>
      </c>
    </row>
    <row r="6125" spans="1:11" s="77" customFormat="1">
      <c r="A6125" s="82">
        <v>2016</v>
      </c>
      <c r="B6125" s="82">
        <v>703</v>
      </c>
      <c r="C6125" s="83" t="s">
        <v>503</v>
      </c>
      <c r="D6125" s="83" t="s">
        <v>504</v>
      </c>
      <c r="E6125" s="84">
        <v>12779</v>
      </c>
      <c r="F6125" s="85">
        <v>25.861999999999998</v>
      </c>
      <c r="G6125" s="84">
        <v>299</v>
      </c>
      <c r="H6125" s="86">
        <f t="shared" si="380"/>
        <v>988166.58902000007</v>
      </c>
      <c r="I6125" s="77">
        <f t="shared" si="381"/>
        <v>12779</v>
      </c>
      <c r="J6125" s="77">
        <f t="shared" si="382"/>
        <v>330490.49799999996</v>
      </c>
      <c r="K6125" s="77">
        <f t="shared" si="383"/>
        <v>0</v>
      </c>
    </row>
    <row r="6126" spans="1:11" s="77" customFormat="1">
      <c r="A6126" s="82">
        <v>2016</v>
      </c>
      <c r="B6126" s="82">
        <v>703</v>
      </c>
      <c r="C6126" s="83" t="s">
        <v>503</v>
      </c>
      <c r="D6126" s="83" t="s">
        <v>504</v>
      </c>
      <c r="E6126" s="84">
        <v>12728</v>
      </c>
      <c r="F6126" s="85">
        <v>23.361999999999998</v>
      </c>
      <c r="G6126" s="84">
        <v>253.6</v>
      </c>
      <c r="H6126" s="86">
        <f t="shared" si="380"/>
        <v>754083.49529600004</v>
      </c>
      <c r="I6126" s="77">
        <f t="shared" si="381"/>
        <v>12728</v>
      </c>
      <c r="J6126" s="77">
        <f t="shared" si="382"/>
        <v>297351.53599999996</v>
      </c>
      <c r="K6126" s="77">
        <f t="shared" si="383"/>
        <v>0</v>
      </c>
    </row>
    <row r="6127" spans="1:11" s="77" customFormat="1">
      <c r="A6127" s="82">
        <v>2016</v>
      </c>
      <c r="B6127" s="82">
        <v>708</v>
      </c>
      <c r="C6127" s="83" t="s">
        <v>503</v>
      </c>
      <c r="D6127" s="83" t="s">
        <v>504</v>
      </c>
      <c r="E6127" s="84">
        <v>50807</v>
      </c>
      <c r="F6127" s="85">
        <v>23.216000000000001</v>
      </c>
      <c r="G6127" s="84">
        <v>269.60000000000002</v>
      </c>
      <c r="H6127" s="86">
        <f t="shared" si="380"/>
        <v>3180027.2011520006</v>
      </c>
      <c r="I6127" s="77">
        <f t="shared" si="381"/>
        <v>50807</v>
      </c>
      <c r="J6127" s="77">
        <f t="shared" si="382"/>
        <v>1179535.3120000002</v>
      </c>
      <c r="K6127" s="77">
        <f t="shared" si="383"/>
        <v>0</v>
      </c>
    </row>
    <row r="6128" spans="1:11" s="77" customFormat="1">
      <c r="A6128" s="82">
        <v>2016</v>
      </c>
      <c r="B6128" s="82">
        <v>708</v>
      </c>
      <c r="C6128" s="83" t="s">
        <v>503</v>
      </c>
      <c r="D6128" s="83" t="s">
        <v>504</v>
      </c>
      <c r="E6128" s="84">
        <v>12692</v>
      </c>
      <c r="F6128" s="85">
        <v>25.288</v>
      </c>
      <c r="G6128" s="84">
        <v>265.7</v>
      </c>
      <c r="H6128" s="86">
        <f t="shared" si="380"/>
        <v>852778.22147200012</v>
      </c>
      <c r="I6128" s="77">
        <f t="shared" si="381"/>
        <v>12692</v>
      </c>
      <c r="J6128" s="77">
        <f t="shared" si="382"/>
        <v>320955.29600000003</v>
      </c>
      <c r="K6128" s="77">
        <f t="shared" si="383"/>
        <v>0</v>
      </c>
    </row>
    <row r="6129" spans="1:11" s="77" customFormat="1">
      <c r="A6129" s="82">
        <v>2016</v>
      </c>
      <c r="B6129" s="82">
        <v>856</v>
      </c>
      <c r="C6129" s="83" t="s">
        <v>513</v>
      </c>
      <c r="D6129" s="83" t="s">
        <v>504</v>
      </c>
      <c r="E6129" s="84">
        <v>16423</v>
      </c>
      <c r="F6129" s="85">
        <v>17.600000000000001</v>
      </c>
      <c r="G6129" s="84" t="s">
        <v>514</v>
      </c>
      <c r="H6129" s="86" t="str">
        <f t="shared" si="380"/>
        <v/>
      </c>
      <c r="I6129" s="77" t="str">
        <f t="shared" si="381"/>
        <v/>
      </c>
      <c r="J6129" s="77" t="str">
        <f t="shared" si="382"/>
        <v/>
      </c>
      <c r="K6129" s="77">
        <f t="shared" si="383"/>
        <v>0</v>
      </c>
    </row>
    <row r="6130" spans="1:11" s="77" customFormat="1">
      <c r="A6130" s="82">
        <v>2016</v>
      </c>
      <c r="B6130" s="82">
        <v>856</v>
      </c>
      <c r="C6130" s="83" t="s">
        <v>513</v>
      </c>
      <c r="D6130" s="83" t="s">
        <v>504</v>
      </c>
      <c r="E6130" s="84">
        <v>98423</v>
      </c>
      <c r="F6130" s="85">
        <v>17.600000000000001</v>
      </c>
      <c r="G6130" s="84" t="s">
        <v>514</v>
      </c>
      <c r="H6130" s="86" t="str">
        <f t="shared" si="380"/>
        <v/>
      </c>
      <c r="I6130" s="77" t="str">
        <f t="shared" si="381"/>
        <v/>
      </c>
      <c r="J6130" s="77" t="str">
        <f t="shared" si="382"/>
        <v/>
      </c>
      <c r="K6130" s="77">
        <f t="shared" si="383"/>
        <v>0</v>
      </c>
    </row>
    <row r="6131" spans="1:11" s="77" customFormat="1">
      <c r="A6131" s="82">
        <v>2016</v>
      </c>
      <c r="B6131" s="82">
        <v>861</v>
      </c>
      <c r="C6131" s="83" t="s">
        <v>513</v>
      </c>
      <c r="D6131" s="83" t="s">
        <v>504</v>
      </c>
      <c r="E6131" s="84">
        <v>196039</v>
      </c>
      <c r="F6131" s="85">
        <v>17.399999999999999</v>
      </c>
      <c r="G6131" s="84" t="s">
        <v>514</v>
      </c>
      <c r="H6131" s="86" t="str">
        <f t="shared" si="380"/>
        <v/>
      </c>
      <c r="I6131" s="77" t="str">
        <f t="shared" si="381"/>
        <v/>
      </c>
      <c r="J6131" s="77" t="str">
        <f t="shared" si="382"/>
        <v/>
      </c>
      <c r="K6131" s="77">
        <f t="shared" si="383"/>
        <v>0</v>
      </c>
    </row>
    <row r="6132" spans="1:11" s="77" customFormat="1">
      <c r="A6132" s="82">
        <v>2016</v>
      </c>
      <c r="B6132" s="82">
        <v>861</v>
      </c>
      <c r="C6132" s="83" t="s">
        <v>513</v>
      </c>
      <c r="D6132" s="83" t="s">
        <v>504</v>
      </c>
      <c r="E6132" s="84">
        <v>56557</v>
      </c>
      <c r="F6132" s="85">
        <v>17.399999999999999</v>
      </c>
      <c r="G6132" s="84" t="s">
        <v>514</v>
      </c>
      <c r="H6132" s="86" t="str">
        <f t="shared" si="380"/>
        <v/>
      </c>
      <c r="I6132" s="77" t="str">
        <f t="shared" si="381"/>
        <v/>
      </c>
      <c r="J6132" s="77" t="str">
        <f t="shared" si="382"/>
        <v/>
      </c>
      <c r="K6132" s="77">
        <f t="shared" si="383"/>
        <v>0</v>
      </c>
    </row>
    <row r="6133" spans="1:11" s="77" customFormat="1">
      <c r="A6133" s="82">
        <v>2016</v>
      </c>
      <c r="B6133" s="82">
        <v>876</v>
      </c>
      <c r="C6133" s="83" t="s">
        <v>513</v>
      </c>
      <c r="D6133" s="83" t="s">
        <v>504</v>
      </c>
      <c r="E6133" s="84">
        <v>157317</v>
      </c>
      <c r="F6133" s="85">
        <v>17.579999999999998</v>
      </c>
      <c r="G6133" s="84" t="s">
        <v>514</v>
      </c>
      <c r="H6133" s="86" t="str">
        <f t="shared" si="380"/>
        <v/>
      </c>
      <c r="I6133" s="77" t="str">
        <f t="shared" si="381"/>
        <v/>
      </c>
      <c r="J6133" s="77" t="str">
        <f t="shared" si="382"/>
        <v/>
      </c>
      <c r="K6133" s="77">
        <f t="shared" si="383"/>
        <v>0</v>
      </c>
    </row>
    <row r="6134" spans="1:11" s="77" customFormat="1">
      <c r="A6134" s="82">
        <v>2016</v>
      </c>
      <c r="B6134" s="82">
        <v>876</v>
      </c>
      <c r="C6134" s="83" t="s">
        <v>513</v>
      </c>
      <c r="D6134" s="83" t="s">
        <v>504</v>
      </c>
      <c r="E6134" s="84">
        <v>79618</v>
      </c>
      <c r="F6134" s="85">
        <v>17.739999999999998</v>
      </c>
      <c r="G6134" s="84" t="s">
        <v>514</v>
      </c>
      <c r="H6134" s="86" t="str">
        <f t="shared" si="380"/>
        <v/>
      </c>
      <c r="I6134" s="77" t="str">
        <f t="shared" si="381"/>
        <v/>
      </c>
      <c r="J6134" s="77" t="str">
        <f t="shared" si="382"/>
        <v/>
      </c>
      <c r="K6134" s="77">
        <f t="shared" si="383"/>
        <v>0</v>
      </c>
    </row>
    <row r="6135" spans="1:11" s="77" customFormat="1">
      <c r="A6135" s="82">
        <v>2016</v>
      </c>
      <c r="B6135" s="82">
        <v>879</v>
      </c>
      <c r="C6135" s="83" t="s">
        <v>513</v>
      </c>
      <c r="D6135" s="83" t="s">
        <v>504</v>
      </c>
      <c r="E6135" s="84">
        <v>377872</v>
      </c>
      <c r="F6135" s="85">
        <v>17.170000000000002</v>
      </c>
      <c r="G6135" s="84" t="s">
        <v>514</v>
      </c>
      <c r="H6135" s="86" t="str">
        <f t="shared" si="380"/>
        <v/>
      </c>
      <c r="I6135" s="77" t="str">
        <f t="shared" si="381"/>
        <v/>
      </c>
      <c r="J6135" s="77" t="str">
        <f t="shared" si="382"/>
        <v/>
      </c>
      <c r="K6135" s="77">
        <f t="shared" si="383"/>
        <v>0</v>
      </c>
    </row>
    <row r="6136" spans="1:11" s="77" customFormat="1">
      <c r="A6136" s="82">
        <v>2016</v>
      </c>
      <c r="B6136" s="82">
        <v>883</v>
      </c>
      <c r="C6136" s="83" t="s">
        <v>513</v>
      </c>
      <c r="D6136" s="83" t="s">
        <v>504</v>
      </c>
      <c r="E6136" s="84">
        <v>82479</v>
      </c>
      <c r="F6136" s="85">
        <v>17.22</v>
      </c>
      <c r="G6136" s="84" t="s">
        <v>514</v>
      </c>
      <c r="H6136" s="86" t="str">
        <f t="shared" si="380"/>
        <v/>
      </c>
      <c r="I6136" s="77" t="str">
        <f t="shared" si="381"/>
        <v/>
      </c>
      <c r="J6136" s="77" t="str">
        <f t="shared" si="382"/>
        <v/>
      </c>
      <c r="K6136" s="77">
        <f t="shared" si="383"/>
        <v>0</v>
      </c>
    </row>
    <row r="6137" spans="1:11" s="77" customFormat="1">
      <c r="A6137" s="82">
        <v>2016</v>
      </c>
      <c r="B6137" s="82">
        <v>884</v>
      </c>
      <c r="C6137" s="83" t="s">
        <v>513</v>
      </c>
      <c r="D6137" s="83" t="s">
        <v>504</v>
      </c>
      <c r="E6137" s="84">
        <v>165569</v>
      </c>
      <c r="F6137" s="85">
        <v>17.2</v>
      </c>
      <c r="G6137" s="84" t="s">
        <v>514</v>
      </c>
      <c r="H6137" s="86" t="str">
        <f t="shared" si="380"/>
        <v/>
      </c>
      <c r="I6137" s="77" t="str">
        <f t="shared" si="381"/>
        <v/>
      </c>
      <c r="J6137" s="77" t="str">
        <f t="shared" si="382"/>
        <v/>
      </c>
      <c r="K6137" s="77">
        <f t="shared" si="383"/>
        <v>0</v>
      </c>
    </row>
    <row r="6138" spans="1:11" s="77" customFormat="1">
      <c r="A6138" s="82">
        <v>2016</v>
      </c>
      <c r="B6138" s="82">
        <v>887</v>
      </c>
      <c r="C6138" s="83" t="s">
        <v>513</v>
      </c>
      <c r="D6138" s="83" t="s">
        <v>504</v>
      </c>
      <c r="E6138" s="84">
        <v>31089</v>
      </c>
      <c r="F6138" s="85">
        <v>17.489999999999998</v>
      </c>
      <c r="G6138" s="84" t="s">
        <v>514</v>
      </c>
      <c r="H6138" s="86" t="str">
        <f t="shared" si="380"/>
        <v/>
      </c>
      <c r="I6138" s="77" t="str">
        <f t="shared" si="381"/>
        <v/>
      </c>
      <c r="J6138" s="77" t="str">
        <f t="shared" si="382"/>
        <v/>
      </c>
      <c r="K6138" s="77">
        <f t="shared" si="383"/>
        <v>0</v>
      </c>
    </row>
    <row r="6139" spans="1:11" s="77" customFormat="1">
      <c r="A6139" s="82">
        <v>2016</v>
      </c>
      <c r="B6139" s="82">
        <v>887</v>
      </c>
      <c r="C6139" s="83" t="s">
        <v>513</v>
      </c>
      <c r="D6139" s="83" t="s">
        <v>504</v>
      </c>
      <c r="E6139" s="84">
        <v>79539</v>
      </c>
      <c r="F6139" s="85">
        <v>17.489999999999998</v>
      </c>
      <c r="G6139" s="84" t="s">
        <v>514</v>
      </c>
      <c r="H6139" s="86" t="str">
        <f t="shared" si="380"/>
        <v/>
      </c>
      <c r="I6139" s="77" t="str">
        <f t="shared" si="381"/>
        <v/>
      </c>
      <c r="J6139" s="77" t="str">
        <f t="shared" si="382"/>
        <v/>
      </c>
      <c r="K6139" s="77">
        <f t="shared" si="383"/>
        <v>0</v>
      </c>
    </row>
    <row r="6140" spans="1:11" s="77" customFormat="1">
      <c r="A6140" s="82">
        <v>2016</v>
      </c>
      <c r="B6140" s="82">
        <v>887</v>
      </c>
      <c r="C6140" s="83" t="s">
        <v>513</v>
      </c>
      <c r="D6140" s="83" t="s">
        <v>504</v>
      </c>
      <c r="E6140" s="84">
        <v>62815</v>
      </c>
      <c r="F6140" s="85">
        <v>17.489999999999998</v>
      </c>
      <c r="G6140" s="84" t="s">
        <v>514</v>
      </c>
      <c r="H6140" s="86" t="str">
        <f t="shared" si="380"/>
        <v/>
      </c>
      <c r="I6140" s="77" t="str">
        <f t="shared" si="381"/>
        <v/>
      </c>
      <c r="J6140" s="77" t="str">
        <f t="shared" si="382"/>
        <v/>
      </c>
      <c r="K6140" s="77">
        <f t="shared" si="383"/>
        <v>0</v>
      </c>
    </row>
    <row r="6141" spans="1:11" s="77" customFormat="1">
      <c r="A6141" s="82">
        <v>2016</v>
      </c>
      <c r="B6141" s="82">
        <v>889</v>
      </c>
      <c r="C6141" s="83" t="s">
        <v>513</v>
      </c>
      <c r="D6141" s="83" t="s">
        <v>504</v>
      </c>
      <c r="E6141" s="84">
        <v>160921</v>
      </c>
      <c r="F6141" s="85">
        <v>17.27</v>
      </c>
      <c r="G6141" s="84" t="s">
        <v>514</v>
      </c>
      <c r="H6141" s="86" t="str">
        <f t="shared" si="380"/>
        <v/>
      </c>
      <c r="I6141" s="77" t="str">
        <f t="shared" si="381"/>
        <v/>
      </c>
      <c r="J6141" s="77" t="str">
        <f t="shared" si="382"/>
        <v/>
      </c>
      <c r="K6141" s="77">
        <f t="shared" si="383"/>
        <v>0</v>
      </c>
    </row>
    <row r="6142" spans="1:11" s="77" customFormat="1">
      <c r="A6142" s="82">
        <v>2016</v>
      </c>
      <c r="B6142" s="82">
        <v>889</v>
      </c>
      <c r="C6142" s="83" t="s">
        <v>513</v>
      </c>
      <c r="D6142" s="83" t="s">
        <v>504</v>
      </c>
      <c r="E6142" s="84">
        <v>412549</v>
      </c>
      <c r="F6142" s="85">
        <v>17.55</v>
      </c>
      <c r="G6142" s="84" t="s">
        <v>514</v>
      </c>
      <c r="H6142" s="86" t="str">
        <f t="shared" si="380"/>
        <v/>
      </c>
      <c r="I6142" s="77" t="str">
        <f t="shared" si="381"/>
        <v/>
      </c>
      <c r="J6142" s="77" t="str">
        <f t="shared" si="382"/>
        <v/>
      </c>
      <c r="K6142" s="77">
        <f t="shared" si="383"/>
        <v>0</v>
      </c>
    </row>
    <row r="6143" spans="1:11" s="77" customFormat="1">
      <c r="A6143" s="82">
        <v>2016</v>
      </c>
      <c r="B6143" s="82">
        <v>891</v>
      </c>
      <c r="C6143" s="83" t="s">
        <v>513</v>
      </c>
      <c r="D6143" s="83" t="s">
        <v>504</v>
      </c>
      <c r="E6143" s="84">
        <v>56122</v>
      </c>
      <c r="F6143" s="85">
        <v>17.547999999999998</v>
      </c>
      <c r="G6143" s="84" t="s">
        <v>514</v>
      </c>
      <c r="H6143" s="86" t="str">
        <f t="shared" si="380"/>
        <v/>
      </c>
      <c r="I6143" s="77" t="str">
        <f t="shared" si="381"/>
        <v/>
      </c>
      <c r="J6143" s="77" t="str">
        <f t="shared" si="382"/>
        <v/>
      </c>
      <c r="K6143" s="77">
        <f t="shared" si="383"/>
        <v>0</v>
      </c>
    </row>
    <row r="6144" spans="1:11" s="77" customFormat="1">
      <c r="A6144" s="82">
        <v>2016</v>
      </c>
      <c r="B6144" s="82">
        <v>891</v>
      </c>
      <c r="C6144" s="83" t="s">
        <v>513</v>
      </c>
      <c r="D6144" s="83" t="s">
        <v>504</v>
      </c>
      <c r="E6144" s="84">
        <v>15739</v>
      </c>
      <c r="F6144" s="85">
        <v>17.277000000000001</v>
      </c>
      <c r="G6144" s="84" t="s">
        <v>514</v>
      </c>
      <c r="H6144" s="86" t="str">
        <f t="shared" si="380"/>
        <v/>
      </c>
      <c r="I6144" s="77" t="str">
        <f t="shared" si="381"/>
        <v/>
      </c>
      <c r="J6144" s="77" t="str">
        <f t="shared" si="382"/>
        <v/>
      </c>
      <c r="K6144" s="77">
        <f t="shared" si="383"/>
        <v>0</v>
      </c>
    </row>
    <row r="6145" spans="1:11" s="77" customFormat="1">
      <c r="A6145" s="82">
        <v>2016</v>
      </c>
      <c r="B6145" s="82">
        <v>891</v>
      </c>
      <c r="C6145" s="83" t="s">
        <v>513</v>
      </c>
      <c r="D6145" s="83" t="s">
        <v>504</v>
      </c>
      <c r="E6145" s="84">
        <v>61630</v>
      </c>
      <c r="F6145" s="85">
        <v>17.986000000000001</v>
      </c>
      <c r="G6145" s="84" t="s">
        <v>514</v>
      </c>
      <c r="H6145" s="86" t="str">
        <f t="shared" si="380"/>
        <v/>
      </c>
      <c r="I6145" s="77" t="str">
        <f t="shared" si="381"/>
        <v/>
      </c>
      <c r="J6145" s="77" t="str">
        <f t="shared" si="382"/>
        <v/>
      </c>
      <c r="K6145" s="77">
        <f t="shared" si="383"/>
        <v>0</v>
      </c>
    </row>
    <row r="6146" spans="1:11" s="77" customFormat="1">
      <c r="A6146" s="82">
        <v>2016</v>
      </c>
      <c r="B6146" s="82">
        <v>892</v>
      </c>
      <c r="C6146" s="83" t="s">
        <v>513</v>
      </c>
      <c r="D6146" s="83" t="s">
        <v>504</v>
      </c>
      <c r="E6146" s="84">
        <v>38102</v>
      </c>
      <c r="F6146" s="85">
        <v>17.5</v>
      </c>
      <c r="G6146" s="84" t="s">
        <v>514</v>
      </c>
      <c r="H6146" s="86" t="str">
        <f t="shared" si="380"/>
        <v/>
      </c>
      <c r="I6146" s="77" t="str">
        <f t="shared" si="381"/>
        <v/>
      </c>
      <c r="J6146" s="77" t="str">
        <f t="shared" si="382"/>
        <v/>
      </c>
      <c r="K6146" s="77">
        <f t="shared" si="383"/>
        <v>0</v>
      </c>
    </row>
    <row r="6147" spans="1:11" s="77" customFormat="1">
      <c r="A6147" s="82">
        <v>2016</v>
      </c>
      <c r="B6147" s="82">
        <v>892</v>
      </c>
      <c r="C6147" s="83" t="s">
        <v>513</v>
      </c>
      <c r="D6147" s="83" t="s">
        <v>504</v>
      </c>
      <c r="E6147" s="84">
        <v>29080</v>
      </c>
      <c r="F6147" s="85">
        <v>18</v>
      </c>
      <c r="G6147" s="84" t="s">
        <v>514</v>
      </c>
      <c r="H6147" s="86" t="str">
        <f t="shared" si="380"/>
        <v/>
      </c>
      <c r="I6147" s="77" t="str">
        <f t="shared" si="381"/>
        <v/>
      </c>
      <c r="J6147" s="77" t="str">
        <f t="shared" si="382"/>
        <v/>
      </c>
      <c r="K6147" s="77">
        <f t="shared" si="383"/>
        <v>0</v>
      </c>
    </row>
    <row r="6148" spans="1:11" s="77" customFormat="1">
      <c r="A6148" s="82">
        <v>2016</v>
      </c>
      <c r="B6148" s="82">
        <v>892</v>
      </c>
      <c r="C6148" s="83" t="s">
        <v>513</v>
      </c>
      <c r="D6148" s="83" t="s">
        <v>504</v>
      </c>
      <c r="E6148" s="84">
        <v>15408</v>
      </c>
      <c r="F6148" s="85">
        <v>17.3</v>
      </c>
      <c r="G6148" s="84" t="s">
        <v>514</v>
      </c>
      <c r="H6148" s="86" t="str">
        <f t="shared" si="380"/>
        <v/>
      </c>
      <c r="I6148" s="77" t="str">
        <f t="shared" si="381"/>
        <v/>
      </c>
      <c r="J6148" s="77" t="str">
        <f t="shared" si="382"/>
        <v/>
      </c>
      <c r="K6148" s="77">
        <f t="shared" si="383"/>
        <v>0</v>
      </c>
    </row>
    <row r="6149" spans="1:11" s="77" customFormat="1">
      <c r="A6149" s="82">
        <v>2016</v>
      </c>
      <c r="B6149" s="82">
        <v>963</v>
      </c>
      <c r="C6149" s="83" t="s">
        <v>503</v>
      </c>
      <c r="D6149" s="83" t="s">
        <v>504</v>
      </c>
      <c r="E6149" s="84">
        <v>125700</v>
      </c>
      <c r="F6149" s="85">
        <v>21.09</v>
      </c>
      <c r="G6149" s="84">
        <v>181.4</v>
      </c>
      <c r="H6149" s="86">
        <f t="shared" si="380"/>
        <v>4808937.5820000004</v>
      </c>
      <c r="I6149" s="77">
        <f t="shared" si="381"/>
        <v>125700</v>
      </c>
      <c r="J6149" s="77">
        <f t="shared" si="382"/>
        <v>2651013</v>
      </c>
      <c r="K6149" s="77">
        <f t="shared" si="383"/>
        <v>0</v>
      </c>
    </row>
    <row r="6150" spans="1:11" s="77" customFormat="1">
      <c r="A6150" s="82">
        <v>2016</v>
      </c>
      <c r="B6150" s="82">
        <v>976</v>
      </c>
      <c r="C6150" s="83" t="s">
        <v>503</v>
      </c>
      <c r="D6150" s="83" t="s">
        <v>504</v>
      </c>
      <c r="E6150" s="84">
        <v>28096</v>
      </c>
      <c r="F6150" s="85">
        <v>24.5</v>
      </c>
      <c r="G6150" s="84">
        <v>213</v>
      </c>
      <c r="H6150" s="86">
        <f t="shared" si="380"/>
        <v>1466189.7599999998</v>
      </c>
      <c r="I6150" s="77">
        <f t="shared" si="381"/>
        <v>28096</v>
      </c>
      <c r="J6150" s="77">
        <f t="shared" si="382"/>
        <v>688352</v>
      </c>
      <c r="K6150" s="77">
        <f t="shared" si="383"/>
        <v>0</v>
      </c>
    </row>
    <row r="6151" spans="1:11" s="77" customFormat="1">
      <c r="A6151" s="82">
        <v>2016</v>
      </c>
      <c r="B6151" s="82">
        <v>976</v>
      </c>
      <c r="C6151" s="83" t="s">
        <v>503</v>
      </c>
      <c r="D6151" s="83" t="s">
        <v>504</v>
      </c>
      <c r="E6151" s="84">
        <v>7429</v>
      </c>
      <c r="F6151" s="85">
        <v>23.39</v>
      </c>
      <c r="G6151" s="84">
        <v>146.1</v>
      </c>
      <c r="H6151" s="86">
        <f t="shared" ref="H6151:H6214" si="384">IF(I6151="","",G6151/100*F6151*E6151)</f>
        <v>253869.65690999999</v>
      </c>
      <c r="I6151" s="77">
        <f t="shared" ref="I6151:I6214" si="385">IF(OR(G6151=".",F6151=".",E6151="."),"",E6151)</f>
        <v>7429</v>
      </c>
      <c r="J6151" s="77">
        <f t="shared" ref="J6151:J6214" si="386">IF(I6151="","",F6151*I6151)</f>
        <v>173764.31</v>
      </c>
      <c r="K6151" s="77">
        <f t="shared" ref="K6151:K6214" si="387">IF(C6151="LIG",1,0)</f>
        <v>0</v>
      </c>
    </row>
    <row r="6152" spans="1:11" s="77" customFormat="1">
      <c r="A6152" s="82">
        <v>2016</v>
      </c>
      <c r="B6152" s="82">
        <v>976</v>
      </c>
      <c r="C6152" s="83" t="s">
        <v>503</v>
      </c>
      <c r="D6152" s="83" t="s">
        <v>504</v>
      </c>
      <c r="E6152" s="84">
        <v>10</v>
      </c>
      <c r="F6152" s="85">
        <v>19.79</v>
      </c>
      <c r="G6152" s="84">
        <v>117.3</v>
      </c>
      <c r="H6152" s="86">
        <f t="shared" si="384"/>
        <v>232.13670000000002</v>
      </c>
      <c r="I6152" s="77">
        <f t="shared" si="385"/>
        <v>10</v>
      </c>
      <c r="J6152" s="77">
        <f t="shared" si="386"/>
        <v>197.89999999999998</v>
      </c>
      <c r="K6152" s="77">
        <f t="shared" si="387"/>
        <v>0</v>
      </c>
    </row>
    <row r="6153" spans="1:11" s="77" customFormat="1">
      <c r="A6153" s="82">
        <v>2016</v>
      </c>
      <c r="B6153" s="82">
        <v>976</v>
      </c>
      <c r="C6153" s="83" t="s">
        <v>503</v>
      </c>
      <c r="D6153" s="83" t="s">
        <v>504</v>
      </c>
      <c r="E6153" s="84">
        <v>27</v>
      </c>
      <c r="F6153" s="85">
        <v>18.53</v>
      </c>
      <c r="G6153" s="84">
        <v>174.1</v>
      </c>
      <c r="H6153" s="86">
        <f t="shared" si="384"/>
        <v>871.03971000000001</v>
      </c>
      <c r="I6153" s="77">
        <f t="shared" si="385"/>
        <v>27</v>
      </c>
      <c r="J6153" s="77">
        <f t="shared" si="386"/>
        <v>500.31000000000006</v>
      </c>
      <c r="K6153" s="77">
        <f t="shared" si="387"/>
        <v>0</v>
      </c>
    </row>
    <row r="6154" spans="1:11" s="77" customFormat="1">
      <c r="A6154" s="82">
        <v>2016</v>
      </c>
      <c r="B6154" s="82">
        <v>976</v>
      </c>
      <c r="C6154" s="83" t="s">
        <v>503</v>
      </c>
      <c r="D6154" s="83" t="s">
        <v>504</v>
      </c>
      <c r="E6154" s="84">
        <v>2770</v>
      </c>
      <c r="F6154" s="85">
        <v>20.03</v>
      </c>
      <c r="G6154" s="84">
        <v>126.5</v>
      </c>
      <c r="H6154" s="86">
        <f t="shared" si="384"/>
        <v>70186.121499999994</v>
      </c>
      <c r="I6154" s="77">
        <f t="shared" si="385"/>
        <v>2770</v>
      </c>
      <c r="J6154" s="77">
        <f t="shared" si="386"/>
        <v>55483.100000000006</v>
      </c>
      <c r="K6154" s="77">
        <f t="shared" si="387"/>
        <v>0</v>
      </c>
    </row>
    <row r="6155" spans="1:11" s="77" customFormat="1">
      <c r="A6155" s="82">
        <v>2016</v>
      </c>
      <c r="B6155" s="82">
        <v>976</v>
      </c>
      <c r="C6155" s="83" t="s">
        <v>503</v>
      </c>
      <c r="D6155" s="83" t="s">
        <v>504</v>
      </c>
      <c r="E6155" s="84">
        <v>25</v>
      </c>
      <c r="F6155" s="85">
        <v>20.03</v>
      </c>
      <c r="G6155" s="84">
        <v>199.9</v>
      </c>
      <c r="H6155" s="86">
        <f t="shared" si="384"/>
        <v>1000.9992500000001</v>
      </c>
      <c r="I6155" s="77">
        <f t="shared" si="385"/>
        <v>25</v>
      </c>
      <c r="J6155" s="77">
        <f t="shared" si="386"/>
        <v>500.75</v>
      </c>
      <c r="K6155" s="77">
        <f t="shared" si="387"/>
        <v>0</v>
      </c>
    </row>
    <row r="6156" spans="1:11" s="77" customFormat="1">
      <c r="A6156" s="82">
        <v>2016</v>
      </c>
      <c r="B6156" s="82">
        <v>976</v>
      </c>
      <c r="C6156" s="83" t="s">
        <v>503</v>
      </c>
      <c r="D6156" s="83" t="s">
        <v>504</v>
      </c>
      <c r="E6156" s="84">
        <v>19929</v>
      </c>
      <c r="F6156" s="85">
        <v>21.91</v>
      </c>
      <c r="G6156" s="84">
        <v>203.7</v>
      </c>
      <c r="H6156" s="86">
        <f t="shared" si="384"/>
        <v>889444.62242999999</v>
      </c>
      <c r="I6156" s="77">
        <f t="shared" si="385"/>
        <v>19929</v>
      </c>
      <c r="J6156" s="77">
        <f t="shared" si="386"/>
        <v>436644.39</v>
      </c>
      <c r="K6156" s="77">
        <f t="shared" si="387"/>
        <v>0</v>
      </c>
    </row>
    <row r="6157" spans="1:11" s="77" customFormat="1">
      <c r="A6157" s="82">
        <v>2016</v>
      </c>
      <c r="B6157" s="82">
        <v>976</v>
      </c>
      <c r="C6157" s="83" t="s">
        <v>503</v>
      </c>
      <c r="D6157" s="83" t="s">
        <v>504</v>
      </c>
      <c r="E6157" s="84">
        <v>9723</v>
      </c>
      <c r="F6157" s="85">
        <v>18.78</v>
      </c>
      <c r="G6157" s="84">
        <v>159.4</v>
      </c>
      <c r="H6157" s="86">
        <f t="shared" si="384"/>
        <v>291061.11636000004</v>
      </c>
      <c r="I6157" s="77">
        <f t="shared" si="385"/>
        <v>9723</v>
      </c>
      <c r="J6157" s="77">
        <f t="shared" si="386"/>
        <v>182597.94</v>
      </c>
      <c r="K6157" s="77">
        <f t="shared" si="387"/>
        <v>0</v>
      </c>
    </row>
    <row r="6158" spans="1:11" s="77" customFormat="1">
      <c r="A6158" s="82">
        <v>2016</v>
      </c>
      <c r="B6158" s="82">
        <v>976</v>
      </c>
      <c r="C6158" s="83" t="s">
        <v>503</v>
      </c>
      <c r="D6158" s="83" t="s">
        <v>504</v>
      </c>
      <c r="E6158" s="84">
        <v>3038</v>
      </c>
      <c r="F6158" s="85">
        <v>16.23</v>
      </c>
      <c r="G6158" s="84">
        <v>137.80000000000001</v>
      </c>
      <c r="H6158" s="86">
        <f t="shared" si="384"/>
        <v>67944.687720000002</v>
      </c>
      <c r="I6158" s="77">
        <f t="shared" si="385"/>
        <v>3038</v>
      </c>
      <c r="J6158" s="77">
        <f t="shared" si="386"/>
        <v>49306.74</v>
      </c>
      <c r="K6158" s="77">
        <f t="shared" si="387"/>
        <v>0</v>
      </c>
    </row>
    <row r="6159" spans="1:11" s="77" customFormat="1">
      <c r="A6159" s="82">
        <v>2016</v>
      </c>
      <c r="B6159" s="82">
        <v>976</v>
      </c>
      <c r="C6159" s="83" t="s">
        <v>503</v>
      </c>
      <c r="D6159" s="83" t="s">
        <v>504</v>
      </c>
      <c r="E6159" s="84">
        <v>21897</v>
      </c>
      <c r="F6159" s="85">
        <v>15.72</v>
      </c>
      <c r="G6159" s="84">
        <v>127.3</v>
      </c>
      <c r="H6159" s="86">
        <f t="shared" si="384"/>
        <v>438193.12932000001</v>
      </c>
      <c r="I6159" s="77">
        <f t="shared" si="385"/>
        <v>21897</v>
      </c>
      <c r="J6159" s="77">
        <f t="shared" si="386"/>
        <v>344220.84</v>
      </c>
      <c r="K6159" s="77">
        <f t="shared" si="387"/>
        <v>0</v>
      </c>
    </row>
    <row r="6160" spans="1:11" s="77" customFormat="1">
      <c r="A6160" s="82">
        <v>2016</v>
      </c>
      <c r="B6160" s="82">
        <v>983</v>
      </c>
      <c r="C6160" s="83" t="s">
        <v>503</v>
      </c>
      <c r="D6160" s="83" t="s">
        <v>504</v>
      </c>
      <c r="E6160" s="84">
        <v>61861</v>
      </c>
      <c r="F6160" s="85">
        <v>22.402000000000001</v>
      </c>
      <c r="G6160" s="84">
        <v>200.9</v>
      </c>
      <c r="H6160" s="86">
        <f t="shared" si="384"/>
        <v>2784092.535098</v>
      </c>
      <c r="I6160" s="77">
        <f t="shared" si="385"/>
        <v>61861</v>
      </c>
      <c r="J6160" s="77">
        <f t="shared" si="386"/>
        <v>1385810.122</v>
      </c>
      <c r="K6160" s="77">
        <f t="shared" si="387"/>
        <v>0</v>
      </c>
    </row>
    <row r="6161" spans="1:11" s="77" customFormat="1">
      <c r="A6161" s="82">
        <v>2016</v>
      </c>
      <c r="B6161" s="82">
        <v>983</v>
      </c>
      <c r="C6161" s="83" t="s">
        <v>503</v>
      </c>
      <c r="D6161" s="83" t="s">
        <v>504</v>
      </c>
      <c r="E6161" s="84">
        <v>79551</v>
      </c>
      <c r="F6161" s="85">
        <v>22.91</v>
      </c>
      <c r="G6161" s="84">
        <v>260</v>
      </c>
      <c r="H6161" s="86">
        <f t="shared" si="384"/>
        <v>4738534.8660000004</v>
      </c>
      <c r="I6161" s="77">
        <f t="shared" si="385"/>
        <v>79551</v>
      </c>
      <c r="J6161" s="77">
        <f t="shared" si="386"/>
        <v>1822513.41</v>
      </c>
      <c r="K6161" s="77">
        <f t="shared" si="387"/>
        <v>0</v>
      </c>
    </row>
    <row r="6162" spans="1:11" s="77" customFormat="1">
      <c r="A6162" s="82">
        <v>2016</v>
      </c>
      <c r="B6162" s="82">
        <v>983</v>
      </c>
      <c r="C6162" s="83" t="s">
        <v>503</v>
      </c>
      <c r="D6162" s="83" t="s">
        <v>504</v>
      </c>
      <c r="E6162" s="84">
        <v>32898</v>
      </c>
      <c r="F6162" s="85">
        <v>22.686</v>
      </c>
      <c r="G6162" s="84">
        <v>190.8</v>
      </c>
      <c r="H6162" s="86">
        <f t="shared" si="384"/>
        <v>1423986.2454240001</v>
      </c>
      <c r="I6162" s="77">
        <f t="shared" si="385"/>
        <v>32898</v>
      </c>
      <c r="J6162" s="77">
        <f t="shared" si="386"/>
        <v>746324.02800000005</v>
      </c>
      <c r="K6162" s="77">
        <f t="shared" si="387"/>
        <v>0</v>
      </c>
    </row>
    <row r="6163" spans="1:11" s="77" customFormat="1">
      <c r="A6163" s="82">
        <v>2016</v>
      </c>
      <c r="B6163" s="82">
        <v>994</v>
      </c>
      <c r="C6163" s="83" t="s">
        <v>503</v>
      </c>
      <c r="D6163" s="83" t="s">
        <v>504</v>
      </c>
      <c r="E6163" s="84">
        <v>49092</v>
      </c>
      <c r="F6163" s="85">
        <v>22.33</v>
      </c>
      <c r="G6163" s="84">
        <v>226.2</v>
      </c>
      <c r="H6163" s="86">
        <f t="shared" si="384"/>
        <v>2479659.50232</v>
      </c>
      <c r="I6163" s="77">
        <f t="shared" si="385"/>
        <v>49092</v>
      </c>
      <c r="J6163" s="77">
        <f t="shared" si="386"/>
        <v>1096224.3599999999</v>
      </c>
      <c r="K6163" s="77">
        <f t="shared" si="387"/>
        <v>0</v>
      </c>
    </row>
    <row r="6164" spans="1:11" s="77" customFormat="1">
      <c r="A6164" s="82">
        <v>2016</v>
      </c>
      <c r="B6164" s="82">
        <v>994</v>
      </c>
      <c r="C6164" s="83" t="s">
        <v>503</v>
      </c>
      <c r="D6164" s="83" t="s">
        <v>504</v>
      </c>
      <c r="E6164" s="84">
        <v>156699</v>
      </c>
      <c r="F6164" s="85">
        <v>22.59</v>
      </c>
      <c r="G6164" s="84">
        <v>221</v>
      </c>
      <c r="H6164" s="86">
        <f t="shared" si="384"/>
        <v>7823025.2060999991</v>
      </c>
      <c r="I6164" s="77">
        <f t="shared" si="385"/>
        <v>156699</v>
      </c>
      <c r="J6164" s="77">
        <f t="shared" si="386"/>
        <v>3539830.41</v>
      </c>
      <c r="K6164" s="77">
        <f t="shared" si="387"/>
        <v>0</v>
      </c>
    </row>
    <row r="6165" spans="1:11" s="77" customFormat="1">
      <c r="A6165" s="82">
        <v>2016</v>
      </c>
      <c r="B6165" s="82">
        <v>994</v>
      </c>
      <c r="C6165" s="83" t="s">
        <v>503</v>
      </c>
      <c r="D6165" s="83" t="s">
        <v>504</v>
      </c>
      <c r="E6165" s="84">
        <v>42374</v>
      </c>
      <c r="F6165" s="85">
        <v>23.53</v>
      </c>
      <c r="G6165" s="84">
        <v>226.6</v>
      </c>
      <c r="H6165" s="86">
        <f t="shared" si="384"/>
        <v>2259338.4585200003</v>
      </c>
      <c r="I6165" s="77">
        <f t="shared" si="385"/>
        <v>42374</v>
      </c>
      <c r="J6165" s="77">
        <f t="shared" si="386"/>
        <v>997060.22000000009</v>
      </c>
      <c r="K6165" s="77">
        <f t="shared" si="387"/>
        <v>0</v>
      </c>
    </row>
    <row r="6166" spans="1:11" s="77" customFormat="1">
      <c r="A6166" s="82">
        <v>2016</v>
      </c>
      <c r="B6166" s="82">
        <v>994</v>
      </c>
      <c r="C6166" s="83" t="s">
        <v>503</v>
      </c>
      <c r="D6166" s="83" t="s">
        <v>504</v>
      </c>
      <c r="E6166" s="84">
        <v>32436</v>
      </c>
      <c r="F6166" s="85">
        <v>23.49</v>
      </c>
      <c r="G6166" s="84">
        <v>207.6</v>
      </c>
      <c r="H6166" s="86">
        <f t="shared" si="384"/>
        <v>1581749.32464</v>
      </c>
      <c r="I6166" s="77">
        <f t="shared" si="385"/>
        <v>32436</v>
      </c>
      <c r="J6166" s="77">
        <f t="shared" si="386"/>
        <v>761921.6399999999</v>
      </c>
      <c r="K6166" s="77">
        <f t="shared" si="387"/>
        <v>0</v>
      </c>
    </row>
    <row r="6167" spans="1:11" s="77" customFormat="1">
      <c r="A6167" s="82">
        <v>2016</v>
      </c>
      <c r="B6167" s="82">
        <v>994</v>
      </c>
      <c r="C6167" s="83" t="s">
        <v>503</v>
      </c>
      <c r="D6167" s="83" t="s">
        <v>504</v>
      </c>
      <c r="E6167" s="84">
        <v>22359</v>
      </c>
      <c r="F6167" s="85">
        <v>23.44</v>
      </c>
      <c r="G6167" s="84">
        <v>211.6</v>
      </c>
      <c r="H6167" s="86">
        <f t="shared" si="384"/>
        <v>1108984.93536</v>
      </c>
      <c r="I6167" s="77">
        <f t="shared" si="385"/>
        <v>22359</v>
      </c>
      <c r="J6167" s="77">
        <f t="shared" si="386"/>
        <v>524094.96</v>
      </c>
      <c r="K6167" s="77">
        <f t="shared" si="387"/>
        <v>0</v>
      </c>
    </row>
    <row r="6168" spans="1:11" s="77" customFormat="1">
      <c r="A6168" s="82">
        <v>2016</v>
      </c>
      <c r="B6168" s="82">
        <v>995</v>
      </c>
      <c r="C6168" s="83" t="s">
        <v>503</v>
      </c>
      <c r="D6168" s="83" t="s">
        <v>504</v>
      </c>
      <c r="E6168" s="84">
        <v>93710</v>
      </c>
      <c r="F6168" s="85">
        <v>23.16</v>
      </c>
      <c r="G6168" s="84">
        <v>232.9</v>
      </c>
      <c r="H6168" s="86">
        <f t="shared" si="384"/>
        <v>5054683.6644000001</v>
      </c>
      <c r="I6168" s="77">
        <f t="shared" si="385"/>
        <v>93710</v>
      </c>
      <c r="J6168" s="77">
        <f t="shared" si="386"/>
        <v>2170323.6</v>
      </c>
      <c r="K6168" s="77">
        <f t="shared" si="387"/>
        <v>0</v>
      </c>
    </row>
    <row r="6169" spans="1:11" s="77" customFormat="1">
      <c r="A6169" s="82">
        <v>2016</v>
      </c>
      <c r="B6169" s="82">
        <v>997</v>
      </c>
      <c r="C6169" s="83" t="s">
        <v>513</v>
      </c>
      <c r="D6169" s="83" t="s">
        <v>504</v>
      </c>
      <c r="E6169" s="84">
        <v>97150</v>
      </c>
      <c r="F6169" s="85">
        <v>17.966000000000001</v>
      </c>
      <c r="G6169" s="84">
        <v>202.8</v>
      </c>
      <c r="H6169" s="86">
        <f t="shared" si="384"/>
        <v>3539664.9132000003</v>
      </c>
      <c r="I6169" s="77">
        <f t="shared" si="385"/>
        <v>97150</v>
      </c>
      <c r="J6169" s="77">
        <f t="shared" si="386"/>
        <v>1745396.9000000001</v>
      </c>
      <c r="K6169" s="77">
        <f t="shared" si="387"/>
        <v>0</v>
      </c>
    </row>
    <row r="6170" spans="1:11" s="77" customFormat="1">
      <c r="A6170" s="82">
        <v>2016</v>
      </c>
      <c r="B6170" s="82">
        <v>997</v>
      </c>
      <c r="C6170" s="83" t="s">
        <v>503</v>
      </c>
      <c r="D6170" s="83" t="s">
        <v>504</v>
      </c>
      <c r="E6170" s="84">
        <v>30076</v>
      </c>
      <c r="F6170" s="85">
        <v>25.931999999999999</v>
      </c>
      <c r="G6170" s="84">
        <v>215.9</v>
      </c>
      <c r="H6170" s="86">
        <f t="shared" si="384"/>
        <v>1683870.6662880001</v>
      </c>
      <c r="I6170" s="77">
        <f t="shared" si="385"/>
        <v>30076</v>
      </c>
      <c r="J6170" s="77">
        <f t="shared" si="386"/>
        <v>779930.83199999994</v>
      </c>
      <c r="K6170" s="77">
        <f t="shared" si="387"/>
        <v>0</v>
      </c>
    </row>
    <row r="6171" spans="1:11" s="77" customFormat="1">
      <c r="A6171" s="82">
        <v>2016</v>
      </c>
      <c r="B6171" s="82">
        <v>1001</v>
      </c>
      <c r="C6171" s="83" t="s">
        <v>503</v>
      </c>
      <c r="D6171" s="83" t="s">
        <v>504</v>
      </c>
      <c r="E6171" s="84">
        <v>58984</v>
      </c>
      <c r="F6171" s="85">
        <v>23.364000000000001</v>
      </c>
      <c r="G6171" s="84">
        <v>311.5</v>
      </c>
      <c r="H6171" s="86">
        <f t="shared" si="384"/>
        <v>4292788.2782400008</v>
      </c>
      <c r="I6171" s="77">
        <f t="shared" si="385"/>
        <v>58984</v>
      </c>
      <c r="J6171" s="77">
        <f t="shared" si="386"/>
        <v>1378102.176</v>
      </c>
      <c r="K6171" s="77">
        <f t="shared" si="387"/>
        <v>0</v>
      </c>
    </row>
    <row r="6172" spans="1:11" s="77" customFormat="1">
      <c r="A6172" s="82">
        <v>2016</v>
      </c>
      <c r="B6172" s="82">
        <v>1001</v>
      </c>
      <c r="C6172" s="83" t="s">
        <v>503</v>
      </c>
      <c r="D6172" s="83" t="s">
        <v>504</v>
      </c>
      <c r="E6172" s="84">
        <v>232325</v>
      </c>
      <c r="F6172" s="85">
        <v>22.236000000000001</v>
      </c>
      <c r="G6172" s="84">
        <v>212</v>
      </c>
      <c r="H6172" s="86">
        <f t="shared" si="384"/>
        <v>10951874.844000001</v>
      </c>
      <c r="I6172" s="77">
        <f t="shared" si="385"/>
        <v>232325</v>
      </c>
      <c r="J6172" s="77">
        <f t="shared" si="386"/>
        <v>5165978.7</v>
      </c>
      <c r="K6172" s="77">
        <f t="shared" si="387"/>
        <v>0</v>
      </c>
    </row>
    <row r="6173" spans="1:11" s="77" customFormat="1">
      <c r="A6173" s="82">
        <v>2016</v>
      </c>
      <c r="B6173" s="82">
        <v>1004</v>
      </c>
      <c r="C6173" s="83" t="s">
        <v>503</v>
      </c>
      <c r="D6173" s="83" t="s">
        <v>504</v>
      </c>
      <c r="E6173" s="84">
        <v>174575</v>
      </c>
      <c r="F6173" s="85">
        <v>22.265999999999998</v>
      </c>
      <c r="G6173" s="84">
        <v>182.7</v>
      </c>
      <c r="H6173" s="86">
        <f t="shared" si="384"/>
        <v>7101707.8576499987</v>
      </c>
      <c r="I6173" s="77">
        <f t="shared" si="385"/>
        <v>174575</v>
      </c>
      <c r="J6173" s="77">
        <f t="shared" si="386"/>
        <v>3887086.9499999997</v>
      </c>
      <c r="K6173" s="77">
        <f t="shared" si="387"/>
        <v>0</v>
      </c>
    </row>
    <row r="6174" spans="1:11" s="77" customFormat="1">
      <c r="A6174" s="82">
        <v>2016</v>
      </c>
      <c r="B6174" s="82">
        <v>1012</v>
      </c>
      <c r="C6174" s="83" t="s">
        <v>503</v>
      </c>
      <c r="D6174" s="83" t="s">
        <v>504</v>
      </c>
      <c r="E6174" s="84">
        <v>30007</v>
      </c>
      <c r="F6174" s="85">
        <v>23.276</v>
      </c>
      <c r="G6174" s="84">
        <v>230.7</v>
      </c>
      <c r="H6174" s="86">
        <f t="shared" si="384"/>
        <v>1611307.8441239998</v>
      </c>
      <c r="I6174" s="77">
        <f t="shared" si="385"/>
        <v>30007</v>
      </c>
      <c r="J6174" s="77">
        <f t="shared" si="386"/>
        <v>698442.93200000003</v>
      </c>
      <c r="K6174" s="77">
        <f t="shared" si="387"/>
        <v>0</v>
      </c>
    </row>
    <row r="6175" spans="1:11" s="77" customFormat="1">
      <c r="A6175" s="82">
        <v>2016</v>
      </c>
      <c r="B6175" s="82">
        <v>1047</v>
      </c>
      <c r="C6175" s="83" t="s">
        <v>513</v>
      </c>
      <c r="D6175" s="83" t="s">
        <v>504</v>
      </c>
      <c r="E6175" s="84">
        <v>88691</v>
      </c>
      <c r="F6175" s="85">
        <v>17.29</v>
      </c>
      <c r="G6175" s="84">
        <v>176</v>
      </c>
      <c r="H6175" s="86">
        <f t="shared" si="384"/>
        <v>2698902.6063999999</v>
      </c>
      <c r="I6175" s="77">
        <f t="shared" si="385"/>
        <v>88691</v>
      </c>
      <c r="J6175" s="77">
        <f t="shared" si="386"/>
        <v>1533467.39</v>
      </c>
      <c r="K6175" s="77">
        <f t="shared" si="387"/>
        <v>0</v>
      </c>
    </row>
    <row r="6176" spans="1:11" s="77" customFormat="1">
      <c r="A6176" s="82">
        <v>2016</v>
      </c>
      <c r="B6176" s="82">
        <v>1073</v>
      </c>
      <c r="C6176" s="83" t="s">
        <v>513</v>
      </c>
      <c r="D6176" s="83" t="s">
        <v>504</v>
      </c>
      <c r="E6176" s="84">
        <v>29786</v>
      </c>
      <c r="F6176" s="85">
        <v>17.484000000000002</v>
      </c>
      <c r="G6176" s="84">
        <v>184.8</v>
      </c>
      <c r="H6176" s="86">
        <f t="shared" si="384"/>
        <v>962398.52755200013</v>
      </c>
      <c r="I6176" s="77">
        <f t="shared" si="385"/>
        <v>29786</v>
      </c>
      <c r="J6176" s="77">
        <f t="shared" si="386"/>
        <v>520778.42400000006</v>
      </c>
      <c r="K6176" s="77">
        <f t="shared" si="387"/>
        <v>0</v>
      </c>
    </row>
    <row r="6177" spans="1:11" s="77" customFormat="1">
      <c r="A6177" s="82">
        <v>2016</v>
      </c>
      <c r="B6177" s="82">
        <v>1082</v>
      </c>
      <c r="C6177" s="83" t="s">
        <v>513</v>
      </c>
      <c r="D6177" s="83" t="s">
        <v>504</v>
      </c>
      <c r="E6177" s="84">
        <v>16360</v>
      </c>
      <c r="F6177" s="85">
        <v>17.795999999999999</v>
      </c>
      <c r="G6177" s="84">
        <v>146.1</v>
      </c>
      <c r="H6177" s="86">
        <f t="shared" si="384"/>
        <v>425359.28015999997</v>
      </c>
      <c r="I6177" s="77">
        <f t="shared" si="385"/>
        <v>16360</v>
      </c>
      <c r="J6177" s="77">
        <f t="shared" si="386"/>
        <v>291142.56</v>
      </c>
      <c r="K6177" s="77">
        <f t="shared" si="387"/>
        <v>0</v>
      </c>
    </row>
    <row r="6178" spans="1:11" s="77" customFormat="1">
      <c r="A6178" s="82">
        <v>2016</v>
      </c>
      <c r="B6178" s="82">
        <v>1082</v>
      </c>
      <c r="C6178" s="83" t="s">
        <v>513</v>
      </c>
      <c r="D6178" s="83" t="s">
        <v>504</v>
      </c>
      <c r="E6178" s="84">
        <v>32761</v>
      </c>
      <c r="F6178" s="85">
        <v>17.972999999999999</v>
      </c>
      <c r="G6178" s="84">
        <v>142.30000000000001</v>
      </c>
      <c r="H6178" s="86">
        <f t="shared" si="384"/>
        <v>837881.54361899989</v>
      </c>
      <c r="I6178" s="77">
        <f t="shared" si="385"/>
        <v>32761</v>
      </c>
      <c r="J6178" s="77">
        <f t="shared" si="386"/>
        <v>588813.45299999998</v>
      </c>
      <c r="K6178" s="77">
        <f t="shared" si="387"/>
        <v>0</v>
      </c>
    </row>
    <row r="6179" spans="1:11" s="77" customFormat="1">
      <c r="A6179" s="82">
        <v>2016</v>
      </c>
      <c r="B6179" s="82">
        <v>1082</v>
      </c>
      <c r="C6179" s="83" t="s">
        <v>513</v>
      </c>
      <c r="D6179" s="83" t="s">
        <v>504</v>
      </c>
      <c r="E6179" s="84">
        <v>48754</v>
      </c>
      <c r="F6179" s="85">
        <v>17.882999999999999</v>
      </c>
      <c r="G6179" s="84">
        <v>145.1</v>
      </c>
      <c r="H6179" s="86">
        <f t="shared" si="384"/>
        <v>1265080.1516819997</v>
      </c>
      <c r="I6179" s="77">
        <f t="shared" si="385"/>
        <v>48754</v>
      </c>
      <c r="J6179" s="77">
        <f t="shared" si="386"/>
        <v>871867.78200000001</v>
      </c>
      <c r="K6179" s="77">
        <f t="shared" si="387"/>
        <v>0</v>
      </c>
    </row>
    <row r="6180" spans="1:11" s="77" customFormat="1">
      <c r="A6180" s="82">
        <v>2016</v>
      </c>
      <c r="B6180" s="82">
        <v>1082</v>
      </c>
      <c r="C6180" s="83" t="s">
        <v>513</v>
      </c>
      <c r="D6180" s="83" t="s">
        <v>504</v>
      </c>
      <c r="E6180" s="84">
        <v>48380</v>
      </c>
      <c r="F6180" s="85">
        <v>17.939</v>
      </c>
      <c r="G6180" s="84">
        <v>131.30000000000001</v>
      </c>
      <c r="H6180" s="86">
        <f t="shared" si="384"/>
        <v>1139538.0206600002</v>
      </c>
      <c r="I6180" s="77">
        <f t="shared" si="385"/>
        <v>48380</v>
      </c>
      <c r="J6180" s="77">
        <f t="shared" si="386"/>
        <v>867888.82</v>
      </c>
      <c r="K6180" s="77">
        <f t="shared" si="387"/>
        <v>0</v>
      </c>
    </row>
    <row r="6181" spans="1:11" s="77" customFormat="1">
      <c r="A6181" s="82">
        <v>2016</v>
      </c>
      <c r="B6181" s="82">
        <v>1082</v>
      </c>
      <c r="C6181" s="83" t="s">
        <v>513</v>
      </c>
      <c r="D6181" s="83" t="s">
        <v>504</v>
      </c>
      <c r="E6181" s="84">
        <v>64726</v>
      </c>
      <c r="F6181" s="85">
        <v>16.893000000000001</v>
      </c>
      <c r="G6181" s="84">
        <v>141.1</v>
      </c>
      <c r="H6181" s="86">
        <f t="shared" si="384"/>
        <v>1542810.4246980001</v>
      </c>
      <c r="I6181" s="77">
        <f t="shared" si="385"/>
        <v>64726</v>
      </c>
      <c r="J6181" s="77">
        <f t="shared" si="386"/>
        <v>1093416.318</v>
      </c>
      <c r="K6181" s="77">
        <f t="shared" si="387"/>
        <v>0</v>
      </c>
    </row>
    <row r="6182" spans="1:11" s="77" customFormat="1">
      <c r="A6182" s="82">
        <v>2016</v>
      </c>
      <c r="B6182" s="82">
        <v>1082</v>
      </c>
      <c r="C6182" s="83" t="s">
        <v>513</v>
      </c>
      <c r="D6182" s="83" t="s">
        <v>504</v>
      </c>
      <c r="E6182" s="84">
        <v>32870</v>
      </c>
      <c r="F6182" s="85">
        <v>17.196000000000002</v>
      </c>
      <c r="G6182" s="84">
        <v>128.30000000000001</v>
      </c>
      <c r="H6182" s="86">
        <f t="shared" si="384"/>
        <v>725193.32316000003</v>
      </c>
      <c r="I6182" s="77">
        <f t="shared" si="385"/>
        <v>32870</v>
      </c>
      <c r="J6182" s="77">
        <f t="shared" si="386"/>
        <v>565232.52</v>
      </c>
      <c r="K6182" s="77">
        <f t="shared" si="387"/>
        <v>0</v>
      </c>
    </row>
    <row r="6183" spans="1:11" s="77" customFormat="1">
      <c r="A6183" s="82">
        <v>2016</v>
      </c>
      <c r="B6183" s="82">
        <v>1082</v>
      </c>
      <c r="C6183" s="83" t="s">
        <v>513</v>
      </c>
      <c r="D6183" s="83" t="s">
        <v>504</v>
      </c>
      <c r="E6183" s="84">
        <v>48987</v>
      </c>
      <c r="F6183" s="85">
        <v>17.888999999999999</v>
      </c>
      <c r="G6183" s="84">
        <v>133.19999999999999</v>
      </c>
      <c r="H6183" s="86">
        <f t="shared" si="384"/>
        <v>1167269.4860759997</v>
      </c>
      <c r="I6183" s="77">
        <f t="shared" si="385"/>
        <v>48987</v>
      </c>
      <c r="J6183" s="77">
        <f t="shared" si="386"/>
        <v>876328.44299999997</v>
      </c>
      <c r="K6183" s="77">
        <f t="shared" si="387"/>
        <v>0</v>
      </c>
    </row>
    <row r="6184" spans="1:11" s="77" customFormat="1">
      <c r="A6184" s="82">
        <v>2016</v>
      </c>
      <c r="B6184" s="82">
        <v>1082</v>
      </c>
      <c r="C6184" s="83" t="s">
        <v>513</v>
      </c>
      <c r="D6184" s="83" t="s">
        <v>504</v>
      </c>
      <c r="E6184" s="84">
        <v>81238</v>
      </c>
      <c r="F6184" s="85">
        <v>17.53</v>
      </c>
      <c r="G6184" s="84">
        <v>134.80000000000001</v>
      </c>
      <c r="H6184" s="86">
        <f t="shared" si="384"/>
        <v>1919689.6847200003</v>
      </c>
      <c r="I6184" s="77">
        <f t="shared" si="385"/>
        <v>81238</v>
      </c>
      <c r="J6184" s="77">
        <f t="shared" si="386"/>
        <v>1424102.1400000001</v>
      </c>
      <c r="K6184" s="77">
        <f t="shared" si="387"/>
        <v>0</v>
      </c>
    </row>
    <row r="6185" spans="1:11" s="77" customFormat="1">
      <c r="A6185" s="82">
        <v>2016</v>
      </c>
      <c r="B6185" s="82">
        <v>1082</v>
      </c>
      <c r="C6185" s="83" t="s">
        <v>513</v>
      </c>
      <c r="D6185" s="83" t="s">
        <v>504</v>
      </c>
      <c r="E6185" s="84">
        <v>16248</v>
      </c>
      <c r="F6185" s="85">
        <v>17.454000000000001</v>
      </c>
      <c r="G6185" s="84">
        <v>133.6</v>
      </c>
      <c r="H6185" s="86">
        <f t="shared" si="384"/>
        <v>378879.70291200001</v>
      </c>
      <c r="I6185" s="77">
        <f t="shared" si="385"/>
        <v>16248</v>
      </c>
      <c r="J6185" s="77">
        <f t="shared" si="386"/>
        <v>283592.592</v>
      </c>
      <c r="K6185" s="77">
        <f t="shared" si="387"/>
        <v>0</v>
      </c>
    </row>
    <row r="6186" spans="1:11" s="77" customFormat="1">
      <c r="A6186" s="82">
        <v>2016</v>
      </c>
      <c r="B6186" s="82">
        <v>1082</v>
      </c>
      <c r="C6186" s="83" t="s">
        <v>513</v>
      </c>
      <c r="D6186" s="83" t="s">
        <v>504</v>
      </c>
      <c r="E6186" s="84">
        <v>32537</v>
      </c>
      <c r="F6186" s="85">
        <v>17.667000000000002</v>
      </c>
      <c r="G6186" s="84">
        <v>118.3</v>
      </c>
      <c r="H6186" s="86">
        <f t="shared" si="384"/>
        <v>680025.28475700016</v>
      </c>
      <c r="I6186" s="77">
        <f t="shared" si="385"/>
        <v>32537</v>
      </c>
      <c r="J6186" s="77">
        <f t="shared" si="386"/>
        <v>574831.179</v>
      </c>
      <c r="K6186" s="77">
        <f t="shared" si="387"/>
        <v>0</v>
      </c>
    </row>
    <row r="6187" spans="1:11" s="77" customFormat="1">
      <c r="A6187" s="82">
        <v>2016</v>
      </c>
      <c r="B6187" s="82">
        <v>1091</v>
      </c>
      <c r="C6187" s="83" t="s">
        <v>513</v>
      </c>
      <c r="D6187" s="83" t="s">
        <v>504</v>
      </c>
      <c r="E6187" s="84">
        <v>17704</v>
      </c>
      <c r="F6187" s="85">
        <v>17.579999999999998</v>
      </c>
      <c r="G6187" s="84">
        <v>180.4</v>
      </c>
      <c r="H6187" s="86">
        <f t="shared" si="384"/>
        <v>561470.32127999992</v>
      </c>
      <c r="I6187" s="77">
        <f t="shared" si="385"/>
        <v>17704</v>
      </c>
      <c r="J6187" s="77">
        <f t="shared" si="386"/>
        <v>311236.31999999995</v>
      </c>
      <c r="K6187" s="77">
        <f t="shared" si="387"/>
        <v>0</v>
      </c>
    </row>
    <row r="6188" spans="1:11" s="77" customFormat="1">
      <c r="A6188" s="82">
        <v>2016</v>
      </c>
      <c r="B6188" s="82">
        <v>1091</v>
      </c>
      <c r="C6188" s="83" t="s">
        <v>513</v>
      </c>
      <c r="D6188" s="83" t="s">
        <v>504</v>
      </c>
      <c r="E6188" s="84">
        <v>70713</v>
      </c>
      <c r="F6188" s="85">
        <v>18.009</v>
      </c>
      <c r="G6188" s="84">
        <v>171.8</v>
      </c>
      <c r="H6188" s="86">
        <f t="shared" si="384"/>
        <v>2187822.1764060003</v>
      </c>
      <c r="I6188" s="77">
        <f t="shared" si="385"/>
        <v>70713</v>
      </c>
      <c r="J6188" s="77">
        <f t="shared" si="386"/>
        <v>1273470.4170000001</v>
      </c>
      <c r="K6188" s="77">
        <f t="shared" si="387"/>
        <v>0</v>
      </c>
    </row>
    <row r="6189" spans="1:11" s="77" customFormat="1">
      <c r="A6189" s="82">
        <v>2016</v>
      </c>
      <c r="B6189" s="82">
        <v>1091</v>
      </c>
      <c r="C6189" s="83" t="s">
        <v>513</v>
      </c>
      <c r="D6189" s="83" t="s">
        <v>504</v>
      </c>
      <c r="E6189" s="84">
        <v>35577</v>
      </c>
      <c r="F6189" s="85">
        <v>17.498000000000001</v>
      </c>
      <c r="G6189" s="84">
        <v>178.3</v>
      </c>
      <c r="H6189" s="86">
        <f t="shared" si="384"/>
        <v>1109964.4749180002</v>
      </c>
      <c r="I6189" s="77">
        <f t="shared" si="385"/>
        <v>35577</v>
      </c>
      <c r="J6189" s="77">
        <f t="shared" si="386"/>
        <v>622526.34600000002</v>
      </c>
      <c r="K6189" s="77">
        <f t="shared" si="387"/>
        <v>0</v>
      </c>
    </row>
    <row r="6190" spans="1:11" s="77" customFormat="1">
      <c r="A6190" s="82">
        <v>2016</v>
      </c>
      <c r="B6190" s="82">
        <v>1091</v>
      </c>
      <c r="C6190" s="83" t="s">
        <v>513</v>
      </c>
      <c r="D6190" s="83" t="s">
        <v>504</v>
      </c>
      <c r="E6190" s="84">
        <v>17723</v>
      </c>
      <c r="F6190" s="85">
        <v>18.07</v>
      </c>
      <c r="G6190" s="84">
        <v>150</v>
      </c>
      <c r="H6190" s="86">
        <f t="shared" si="384"/>
        <v>480381.91499999998</v>
      </c>
      <c r="I6190" s="77">
        <f t="shared" si="385"/>
        <v>17723</v>
      </c>
      <c r="J6190" s="77">
        <f t="shared" si="386"/>
        <v>320254.61</v>
      </c>
      <c r="K6190" s="77">
        <f t="shared" si="387"/>
        <v>0</v>
      </c>
    </row>
    <row r="6191" spans="1:11" s="77" customFormat="1">
      <c r="A6191" s="82">
        <v>2016</v>
      </c>
      <c r="B6191" s="82">
        <v>1091</v>
      </c>
      <c r="C6191" s="83" t="s">
        <v>513</v>
      </c>
      <c r="D6191" s="83" t="s">
        <v>504</v>
      </c>
      <c r="E6191" s="84">
        <v>17750</v>
      </c>
      <c r="F6191" s="85">
        <v>17.751999999999999</v>
      </c>
      <c r="G6191" s="84">
        <v>154.4</v>
      </c>
      <c r="H6191" s="86">
        <f t="shared" si="384"/>
        <v>486511.31200000003</v>
      </c>
      <c r="I6191" s="77">
        <f t="shared" si="385"/>
        <v>17750</v>
      </c>
      <c r="J6191" s="77">
        <f t="shared" si="386"/>
        <v>315098</v>
      </c>
      <c r="K6191" s="77">
        <f t="shared" si="387"/>
        <v>0</v>
      </c>
    </row>
    <row r="6192" spans="1:11" s="77" customFormat="1">
      <c r="A6192" s="82">
        <v>2016</v>
      </c>
      <c r="B6192" s="82">
        <v>1104</v>
      </c>
      <c r="C6192" s="83" t="s">
        <v>513</v>
      </c>
      <c r="D6192" s="83" t="s">
        <v>504</v>
      </c>
      <c r="E6192" s="84">
        <v>13994</v>
      </c>
      <c r="F6192" s="85">
        <v>17.8</v>
      </c>
      <c r="G6192" s="84">
        <v>167.4</v>
      </c>
      <c r="H6192" s="86">
        <f t="shared" si="384"/>
        <v>416982.01680000004</v>
      </c>
      <c r="I6192" s="77">
        <f t="shared" si="385"/>
        <v>13994</v>
      </c>
      <c r="J6192" s="77">
        <f t="shared" si="386"/>
        <v>249093.2</v>
      </c>
      <c r="K6192" s="77">
        <f t="shared" si="387"/>
        <v>0</v>
      </c>
    </row>
    <row r="6193" spans="1:11" s="77" customFormat="1">
      <c r="A6193" s="82">
        <v>2016</v>
      </c>
      <c r="B6193" s="82">
        <v>1104</v>
      </c>
      <c r="C6193" s="83" t="s">
        <v>513</v>
      </c>
      <c r="D6193" s="83" t="s">
        <v>504</v>
      </c>
      <c r="E6193" s="84">
        <v>14069</v>
      </c>
      <c r="F6193" s="85">
        <v>18.198</v>
      </c>
      <c r="G6193" s="84">
        <v>148.69999999999999</v>
      </c>
      <c r="H6193" s="86">
        <f t="shared" si="384"/>
        <v>380713.133394</v>
      </c>
      <c r="I6193" s="77">
        <f t="shared" si="385"/>
        <v>14069</v>
      </c>
      <c r="J6193" s="77">
        <f t="shared" si="386"/>
        <v>256027.66200000001</v>
      </c>
      <c r="K6193" s="77">
        <f t="shared" si="387"/>
        <v>0</v>
      </c>
    </row>
    <row r="6194" spans="1:11" s="77" customFormat="1">
      <c r="A6194" s="82">
        <v>2016</v>
      </c>
      <c r="B6194" s="82">
        <v>1104</v>
      </c>
      <c r="C6194" s="83" t="s">
        <v>513</v>
      </c>
      <c r="D6194" s="83" t="s">
        <v>504</v>
      </c>
      <c r="E6194" s="84">
        <v>28161</v>
      </c>
      <c r="F6194" s="85">
        <v>17.146000000000001</v>
      </c>
      <c r="G6194" s="84">
        <v>136.30000000000001</v>
      </c>
      <c r="H6194" s="86">
        <f t="shared" si="384"/>
        <v>658122.51367800019</v>
      </c>
      <c r="I6194" s="77">
        <f t="shared" si="385"/>
        <v>28161</v>
      </c>
      <c r="J6194" s="77">
        <f t="shared" si="386"/>
        <v>482848.50599999999</v>
      </c>
      <c r="K6194" s="77">
        <f t="shared" si="387"/>
        <v>0</v>
      </c>
    </row>
    <row r="6195" spans="1:11" s="77" customFormat="1">
      <c r="A6195" s="82">
        <v>2016</v>
      </c>
      <c r="B6195" s="82">
        <v>1167</v>
      </c>
      <c r="C6195" s="83" t="s">
        <v>513</v>
      </c>
      <c r="D6195" s="83" t="s">
        <v>504</v>
      </c>
      <c r="E6195" s="84">
        <v>71335</v>
      </c>
      <c r="F6195" s="85">
        <v>16.696000000000002</v>
      </c>
      <c r="G6195" s="84">
        <v>170.4</v>
      </c>
      <c r="H6195" s="86">
        <f t="shared" si="384"/>
        <v>2029479.60864</v>
      </c>
      <c r="I6195" s="77">
        <f t="shared" si="385"/>
        <v>71335</v>
      </c>
      <c r="J6195" s="77">
        <f t="shared" si="386"/>
        <v>1191009.1600000001</v>
      </c>
      <c r="K6195" s="77">
        <f t="shared" si="387"/>
        <v>0</v>
      </c>
    </row>
    <row r="6196" spans="1:11" s="77" customFormat="1">
      <c r="A6196" s="82">
        <v>2016</v>
      </c>
      <c r="B6196" s="82">
        <v>1241</v>
      </c>
      <c r="C6196" s="83" t="s">
        <v>513</v>
      </c>
      <c r="D6196" s="83" t="s">
        <v>504</v>
      </c>
      <c r="E6196" s="84">
        <v>81999</v>
      </c>
      <c r="F6196" s="85">
        <v>17.72</v>
      </c>
      <c r="G6196" s="84">
        <v>159</v>
      </c>
      <c r="H6196" s="86">
        <f t="shared" si="384"/>
        <v>2310305.4251999999</v>
      </c>
      <c r="I6196" s="77">
        <f t="shared" si="385"/>
        <v>81999</v>
      </c>
      <c r="J6196" s="77">
        <f t="shared" si="386"/>
        <v>1453022.2799999998</v>
      </c>
      <c r="K6196" s="77">
        <f t="shared" si="387"/>
        <v>0</v>
      </c>
    </row>
    <row r="6197" spans="1:11" s="77" customFormat="1">
      <c r="A6197" s="82">
        <v>2016</v>
      </c>
      <c r="B6197" s="82">
        <v>1241</v>
      </c>
      <c r="C6197" s="83" t="s">
        <v>513</v>
      </c>
      <c r="D6197" s="83" t="s">
        <v>504</v>
      </c>
      <c r="E6197" s="84">
        <v>113314</v>
      </c>
      <c r="F6197" s="85">
        <v>17.75</v>
      </c>
      <c r="G6197" s="84">
        <v>176.5</v>
      </c>
      <c r="H6197" s="86">
        <f t="shared" si="384"/>
        <v>3549985.9775</v>
      </c>
      <c r="I6197" s="77">
        <f t="shared" si="385"/>
        <v>113314</v>
      </c>
      <c r="J6197" s="77">
        <f t="shared" si="386"/>
        <v>2011323.5</v>
      </c>
      <c r="K6197" s="77">
        <f t="shared" si="387"/>
        <v>0</v>
      </c>
    </row>
    <row r="6198" spans="1:11" s="77" customFormat="1">
      <c r="A6198" s="82">
        <v>2016</v>
      </c>
      <c r="B6198" s="82">
        <v>1241</v>
      </c>
      <c r="C6198" s="83" t="s">
        <v>503</v>
      </c>
      <c r="D6198" s="83" t="s">
        <v>504</v>
      </c>
      <c r="E6198" s="84">
        <v>15000</v>
      </c>
      <c r="F6198" s="85">
        <v>21.97</v>
      </c>
      <c r="G6198" s="84">
        <v>263.2</v>
      </c>
      <c r="H6198" s="86">
        <f t="shared" si="384"/>
        <v>867375.59999999986</v>
      </c>
      <c r="I6198" s="77">
        <f t="shared" si="385"/>
        <v>15000</v>
      </c>
      <c r="J6198" s="77">
        <f t="shared" si="386"/>
        <v>329550</v>
      </c>
      <c r="K6198" s="77">
        <f t="shared" si="387"/>
        <v>0</v>
      </c>
    </row>
    <row r="6199" spans="1:11" s="77" customFormat="1">
      <c r="A6199" s="82">
        <v>2016</v>
      </c>
      <c r="B6199" s="82">
        <v>1241</v>
      </c>
      <c r="C6199" s="83" t="s">
        <v>513</v>
      </c>
      <c r="D6199" s="83" t="s">
        <v>504</v>
      </c>
      <c r="E6199" s="84">
        <v>16033</v>
      </c>
      <c r="F6199" s="85">
        <v>17.82</v>
      </c>
      <c r="G6199" s="84">
        <v>159</v>
      </c>
      <c r="H6199" s="86">
        <f t="shared" si="384"/>
        <v>454275.81540000008</v>
      </c>
      <c r="I6199" s="77">
        <f t="shared" si="385"/>
        <v>16033</v>
      </c>
      <c r="J6199" s="77">
        <f t="shared" si="386"/>
        <v>285708.06</v>
      </c>
      <c r="K6199" s="77">
        <f t="shared" si="387"/>
        <v>0</v>
      </c>
    </row>
    <row r="6200" spans="1:11" s="77" customFormat="1">
      <c r="A6200" s="82">
        <v>2016</v>
      </c>
      <c r="B6200" s="82">
        <v>1241</v>
      </c>
      <c r="C6200" s="83" t="s">
        <v>513</v>
      </c>
      <c r="D6200" s="83" t="s">
        <v>504</v>
      </c>
      <c r="E6200" s="84">
        <v>15789</v>
      </c>
      <c r="F6200" s="85">
        <v>18.21</v>
      </c>
      <c r="G6200" s="84">
        <v>162.1</v>
      </c>
      <c r="H6200" s="86">
        <f t="shared" si="384"/>
        <v>466066.17549000005</v>
      </c>
      <c r="I6200" s="77">
        <f t="shared" si="385"/>
        <v>15789</v>
      </c>
      <c r="J6200" s="77">
        <f t="shared" si="386"/>
        <v>287517.69</v>
      </c>
      <c r="K6200" s="77">
        <f t="shared" si="387"/>
        <v>0</v>
      </c>
    </row>
    <row r="6201" spans="1:11" s="77" customFormat="1">
      <c r="A6201" s="82">
        <v>2016</v>
      </c>
      <c r="B6201" s="82">
        <v>1241</v>
      </c>
      <c r="C6201" s="83" t="s">
        <v>513</v>
      </c>
      <c r="D6201" s="83" t="s">
        <v>504</v>
      </c>
      <c r="E6201" s="84">
        <v>15666</v>
      </c>
      <c r="F6201" s="85">
        <v>17.62</v>
      </c>
      <c r="G6201" s="84">
        <v>161.9</v>
      </c>
      <c r="H6201" s="86">
        <f t="shared" si="384"/>
        <v>446900.53548000002</v>
      </c>
      <c r="I6201" s="77">
        <f t="shared" si="385"/>
        <v>15666</v>
      </c>
      <c r="J6201" s="77">
        <f t="shared" si="386"/>
        <v>276034.92000000004</v>
      </c>
      <c r="K6201" s="77">
        <f t="shared" si="387"/>
        <v>0</v>
      </c>
    </row>
    <row r="6202" spans="1:11" s="77" customFormat="1">
      <c r="A6202" s="82">
        <v>2016</v>
      </c>
      <c r="B6202" s="82">
        <v>1241</v>
      </c>
      <c r="C6202" s="83" t="s">
        <v>513</v>
      </c>
      <c r="D6202" s="83" t="s">
        <v>504</v>
      </c>
      <c r="E6202" s="84">
        <v>16311</v>
      </c>
      <c r="F6202" s="85">
        <v>17.420000000000002</v>
      </c>
      <c r="G6202" s="84">
        <v>157.9</v>
      </c>
      <c r="H6202" s="86">
        <f t="shared" si="384"/>
        <v>448653.30197999999</v>
      </c>
      <c r="I6202" s="77">
        <f t="shared" si="385"/>
        <v>16311</v>
      </c>
      <c r="J6202" s="77">
        <f t="shared" si="386"/>
        <v>284137.62000000005</v>
      </c>
      <c r="K6202" s="77">
        <f t="shared" si="387"/>
        <v>0</v>
      </c>
    </row>
    <row r="6203" spans="1:11" s="77" customFormat="1">
      <c r="A6203" s="82">
        <v>2016</v>
      </c>
      <c r="B6203" s="82">
        <v>1241</v>
      </c>
      <c r="C6203" s="83" t="s">
        <v>513</v>
      </c>
      <c r="D6203" s="83" t="s">
        <v>504</v>
      </c>
      <c r="E6203" s="84">
        <v>32585</v>
      </c>
      <c r="F6203" s="85">
        <v>16.71</v>
      </c>
      <c r="G6203" s="84">
        <v>164.3</v>
      </c>
      <c r="H6203" s="86">
        <f t="shared" si="384"/>
        <v>894605.86005000002</v>
      </c>
      <c r="I6203" s="77">
        <f t="shared" si="385"/>
        <v>32585</v>
      </c>
      <c r="J6203" s="77">
        <f t="shared" si="386"/>
        <v>544495.35</v>
      </c>
      <c r="K6203" s="77">
        <f t="shared" si="387"/>
        <v>0</v>
      </c>
    </row>
    <row r="6204" spans="1:11" s="77" customFormat="1">
      <c r="A6204" s="82">
        <v>2016</v>
      </c>
      <c r="B6204" s="82">
        <v>1241</v>
      </c>
      <c r="C6204" s="83" t="s">
        <v>513</v>
      </c>
      <c r="D6204" s="83" t="s">
        <v>504</v>
      </c>
      <c r="E6204" s="84">
        <v>48274</v>
      </c>
      <c r="F6204" s="85">
        <v>17.239999999999998</v>
      </c>
      <c r="G6204" s="84">
        <v>172.9</v>
      </c>
      <c r="H6204" s="86">
        <f t="shared" si="384"/>
        <v>1438949.46104</v>
      </c>
      <c r="I6204" s="77">
        <f t="shared" si="385"/>
        <v>48274</v>
      </c>
      <c r="J6204" s="77">
        <f t="shared" si="386"/>
        <v>832243.75999999989</v>
      </c>
      <c r="K6204" s="77">
        <f t="shared" si="387"/>
        <v>0</v>
      </c>
    </row>
    <row r="6205" spans="1:11" s="77" customFormat="1">
      <c r="A6205" s="82">
        <v>2016</v>
      </c>
      <c r="B6205" s="82">
        <v>1241</v>
      </c>
      <c r="C6205" s="83" t="s">
        <v>513</v>
      </c>
      <c r="D6205" s="83" t="s">
        <v>504</v>
      </c>
      <c r="E6205" s="84">
        <v>49229</v>
      </c>
      <c r="F6205" s="85">
        <v>18.010000000000002</v>
      </c>
      <c r="G6205" s="84">
        <v>162.30000000000001</v>
      </c>
      <c r="H6205" s="86">
        <f t="shared" si="384"/>
        <v>1438974.9926700003</v>
      </c>
      <c r="I6205" s="77">
        <f t="shared" si="385"/>
        <v>49229</v>
      </c>
      <c r="J6205" s="77">
        <f t="shared" si="386"/>
        <v>886614.29</v>
      </c>
      <c r="K6205" s="77">
        <f t="shared" si="387"/>
        <v>0</v>
      </c>
    </row>
    <row r="6206" spans="1:11" s="77" customFormat="1">
      <c r="A6206" s="82">
        <v>2016</v>
      </c>
      <c r="B6206" s="82">
        <v>1241</v>
      </c>
      <c r="C6206" s="83" t="s">
        <v>513</v>
      </c>
      <c r="D6206" s="83" t="s">
        <v>504</v>
      </c>
      <c r="E6206" s="84">
        <v>65300</v>
      </c>
      <c r="F6206" s="85">
        <v>17.260000000000002</v>
      </c>
      <c r="G6206" s="84">
        <v>175.8</v>
      </c>
      <c r="H6206" s="86">
        <f t="shared" si="384"/>
        <v>1981403.1240000003</v>
      </c>
      <c r="I6206" s="77">
        <f t="shared" si="385"/>
        <v>65300</v>
      </c>
      <c r="J6206" s="77">
        <f t="shared" si="386"/>
        <v>1127078</v>
      </c>
      <c r="K6206" s="77">
        <f t="shared" si="387"/>
        <v>0</v>
      </c>
    </row>
    <row r="6207" spans="1:11" s="77" customFormat="1">
      <c r="A6207" s="82">
        <v>2016</v>
      </c>
      <c r="B6207" s="82">
        <v>1241</v>
      </c>
      <c r="C6207" s="83" t="s">
        <v>513</v>
      </c>
      <c r="D6207" s="83" t="s">
        <v>504</v>
      </c>
      <c r="E6207" s="84">
        <v>16006</v>
      </c>
      <c r="F6207" s="85">
        <v>17.420000000000002</v>
      </c>
      <c r="G6207" s="84">
        <v>151.4</v>
      </c>
      <c r="H6207" s="86">
        <f t="shared" si="384"/>
        <v>422140.32328000007</v>
      </c>
      <c r="I6207" s="77">
        <f t="shared" si="385"/>
        <v>16006</v>
      </c>
      <c r="J6207" s="77">
        <f t="shared" si="386"/>
        <v>278824.52</v>
      </c>
      <c r="K6207" s="77">
        <f t="shared" si="387"/>
        <v>0</v>
      </c>
    </row>
    <row r="6208" spans="1:11" s="77" customFormat="1">
      <c r="A6208" s="82">
        <v>2016</v>
      </c>
      <c r="B6208" s="82">
        <v>1250</v>
      </c>
      <c r="C6208" s="83" t="s">
        <v>513</v>
      </c>
      <c r="D6208" s="83" t="s">
        <v>504</v>
      </c>
      <c r="E6208" s="84">
        <v>113187</v>
      </c>
      <c r="F6208" s="85">
        <v>17.736000000000001</v>
      </c>
      <c r="G6208" s="84">
        <v>173.1</v>
      </c>
      <c r="H6208" s="86">
        <f t="shared" si="384"/>
        <v>3474955.897992</v>
      </c>
      <c r="I6208" s="77">
        <f t="shared" si="385"/>
        <v>113187</v>
      </c>
      <c r="J6208" s="77">
        <f t="shared" si="386"/>
        <v>2007484.632</v>
      </c>
      <c r="K6208" s="77">
        <f t="shared" si="387"/>
        <v>0</v>
      </c>
    </row>
    <row r="6209" spans="1:11" s="77" customFormat="1">
      <c r="A6209" s="82">
        <v>2016</v>
      </c>
      <c r="B6209" s="82">
        <v>1252</v>
      </c>
      <c r="C6209" s="83" t="s">
        <v>513</v>
      </c>
      <c r="D6209" s="83" t="s">
        <v>504</v>
      </c>
      <c r="E6209" s="84">
        <v>14142</v>
      </c>
      <c r="F6209" s="85">
        <v>17.736000000000001</v>
      </c>
      <c r="G6209" s="84">
        <v>174.4</v>
      </c>
      <c r="H6209" s="86">
        <f t="shared" si="384"/>
        <v>437434.46092799999</v>
      </c>
      <c r="I6209" s="77">
        <f t="shared" si="385"/>
        <v>14142</v>
      </c>
      <c r="J6209" s="77">
        <f t="shared" si="386"/>
        <v>250822.51200000002</v>
      </c>
      <c r="K6209" s="77">
        <f t="shared" si="387"/>
        <v>0</v>
      </c>
    </row>
    <row r="6210" spans="1:11" s="77" customFormat="1">
      <c r="A6210" s="82">
        <v>2016</v>
      </c>
      <c r="B6210" s="82">
        <v>1355</v>
      </c>
      <c r="C6210" s="83" t="s">
        <v>503</v>
      </c>
      <c r="D6210" s="83" t="s">
        <v>504</v>
      </c>
      <c r="E6210" s="84">
        <v>3881</v>
      </c>
      <c r="F6210" s="85">
        <v>23.478000000000002</v>
      </c>
      <c r="G6210" s="84">
        <v>254.2</v>
      </c>
      <c r="H6210" s="86">
        <f t="shared" si="384"/>
        <v>231622.25595599998</v>
      </c>
      <c r="I6210" s="77">
        <f t="shared" si="385"/>
        <v>3881</v>
      </c>
      <c r="J6210" s="77">
        <f t="shared" si="386"/>
        <v>91118.118000000002</v>
      </c>
      <c r="K6210" s="77">
        <f t="shared" si="387"/>
        <v>0</v>
      </c>
    </row>
    <row r="6211" spans="1:11" s="77" customFormat="1">
      <c r="A6211" s="82">
        <v>2016</v>
      </c>
      <c r="B6211" s="82">
        <v>1355</v>
      </c>
      <c r="C6211" s="83" t="s">
        <v>503</v>
      </c>
      <c r="D6211" s="83" t="s">
        <v>504</v>
      </c>
      <c r="E6211" s="84">
        <v>55805</v>
      </c>
      <c r="F6211" s="85">
        <v>23.213000000000001</v>
      </c>
      <c r="G6211" s="84">
        <v>260.7</v>
      </c>
      <c r="H6211" s="86">
        <f t="shared" si="384"/>
        <v>3377111.6192549998</v>
      </c>
      <c r="I6211" s="77">
        <f t="shared" si="385"/>
        <v>55805</v>
      </c>
      <c r="J6211" s="77">
        <f t="shared" si="386"/>
        <v>1295401.4650000001</v>
      </c>
      <c r="K6211" s="77">
        <f t="shared" si="387"/>
        <v>0</v>
      </c>
    </row>
    <row r="6212" spans="1:11" s="77" customFormat="1">
      <c r="A6212" s="82">
        <v>2016</v>
      </c>
      <c r="B6212" s="82">
        <v>1355</v>
      </c>
      <c r="C6212" s="83" t="s">
        <v>503</v>
      </c>
      <c r="D6212" s="83" t="s">
        <v>504</v>
      </c>
      <c r="E6212" s="84">
        <v>44657</v>
      </c>
      <c r="F6212" s="85">
        <v>22.582000000000001</v>
      </c>
      <c r="G6212" s="84">
        <v>238.5</v>
      </c>
      <c r="H6212" s="86">
        <f t="shared" si="384"/>
        <v>2405139.8319899999</v>
      </c>
      <c r="I6212" s="77">
        <f t="shared" si="385"/>
        <v>44657</v>
      </c>
      <c r="J6212" s="77">
        <f t="shared" si="386"/>
        <v>1008444.3740000001</v>
      </c>
      <c r="K6212" s="77">
        <f t="shared" si="387"/>
        <v>0</v>
      </c>
    </row>
    <row r="6213" spans="1:11" s="77" customFormat="1">
      <c r="A6213" s="82">
        <v>2016</v>
      </c>
      <c r="B6213" s="82">
        <v>1356</v>
      </c>
      <c r="C6213" s="83" t="s">
        <v>503</v>
      </c>
      <c r="D6213" s="83" t="s">
        <v>504</v>
      </c>
      <c r="E6213" s="84">
        <v>73188</v>
      </c>
      <c r="F6213" s="85">
        <v>22.876000000000001</v>
      </c>
      <c r="G6213" s="84">
        <v>218.8</v>
      </c>
      <c r="H6213" s="86">
        <f t="shared" si="384"/>
        <v>3663256.1293440005</v>
      </c>
      <c r="I6213" s="77">
        <f t="shared" si="385"/>
        <v>73188</v>
      </c>
      <c r="J6213" s="77">
        <f t="shared" si="386"/>
        <v>1674248.6880000001</v>
      </c>
      <c r="K6213" s="77">
        <f t="shared" si="387"/>
        <v>0</v>
      </c>
    </row>
    <row r="6214" spans="1:11" s="77" customFormat="1">
      <c r="A6214" s="82">
        <v>2016</v>
      </c>
      <c r="B6214" s="82">
        <v>1356</v>
      </c>
      <c r="C6214" s="83" t="s">
        <v>503</v>
      </c>
      <c r="D6214" s="83" t="s">
        <v>504</v>
      </c>
      <c r="E6214" s="84">
        <v>71289</v>
      </c>
      <c r="F6214" s="85">
        <v>22.59</v>
      </c>
      <c r="G6214" s="84">
        <v>185.3</v>
      </c>
      <c r="H6214" s="86">
        <f t="shared" si="384"/>
        <v>2984105.4990300001</v>
      </c>
      <c r="I6214" s="77">
        <f t="shared" si="385"/>
        <v>71289</v>
      </c>
      <c r="J6214" s="77">
        <f t="shared" si="386"/>
        <v>1610418.51</v>
      </c>
      <c r="K6214" s="77">
        <f t="shared" si="387"/>
        <v>0</v>
      </c>
    </row>
    <row r="6215" spans="1:11" s="77" customFormat="1">
      <c r="A6215" s="82">
        <v>2016</v>
      </c>
      <c r="B6215" s="82">
        <v>1356</v>
      </c>
      <c r="C6215" s="83" t="s">
        <v>503</v>
      </c>
      <c r="D6215" s="83" t="s">
        <v>504</v>
      </c>
      <c r="E6215" s="84">
        <v>26810</v>
      </c>
      <c r="F6215" s="85">
        <v>23.038</v>
      </c>
      <c r="G6215" s="84">
        <v>253</v>
      </c>
      <c r="H6215" s="86">
        <f t="shared" ref="H6215:H6278" si="388">IF(I6215="","",G6215/100*F6215*E6215)</f>
        <v>1562651.4134</v>
      </c>
      <c r="I6215" s="77">
        <f t="shared" ref="I6215:I6278" si="389">IF(OR(G6215=".",F6215=".",E6215="."),"",E6215)</f>
        <v>26810</v>
      </c>
      <c r="J6215" s="77">
        <f t="shared" ref="J6215:J6278" si="390">IF(I6215="","",F6215*I6215)</f>
        <v>617648.78</v>
      </c>
      <c r="K6215" s="77">
        <f t="shared" ref="K6215:K6278" si="391">IF(C6215="LIG",1,0)</f>
        <v>0</v>
      </c>
    </row>
    <row r="6216" spans="1:11" s="77" customFormat="1">
      <c r="A6216" s="82">
        <v>2016</v>
      </c>
      <c r="B6216" s="82">
        <v>1356</v>
      </c>
      <c r="C6216" s="83" t="s">
        <v>503</v>
      </c>
      <c r="D6216" s="83" t="s">
        <v>504</v>
      </c>
      <c r="E6216" s="84">
        <v>20922</v>
      </c>
      <c r="F6216" s="85">
        <v>25.347999999999999</v>
      </c>
      <c r="G6216" s="84">
        <v>193.6</v>
      </c>
      <c r="H6216" s="86">
        <f t="shared" si="388"/>
        <v>1026720.5372159999</v>
      </c>
      <c r="I6216" s="77">
        <f t="shared" si="389"/>
        <v>20922</v>
      </c>
      <c r="J6216" s="77">
        <f t="shared" si="390"/>
        <v>530330.85600000003</v>
      </c>
      <c r="K6216" s="77">
        <f t="shared" si="391"/>
        <v>0</v>
      </c>
    </row>
    <row r="6217" spans="1:11" s="77" customFormat="1">
      <c r="A6217" s="82">
        <v>2016</v>
      </c>
      <c r="B6217" s="82">
        <v>1356</v>
      </c>
      <c r="C6217" s="83" t="s">
        <v>503</v>
      </c>
      <c r="D6217" s="83" t="s">
        <v>504</v>
      </c>
      <c r="E6217" s="84">
        <v>23880</v>
      </c>
      <c r="F6217" s="85">
        <v>22.526</v>
      </c>
      <c r="G6217" s="84">
        <v>180.3</v>
      </c>
      <c r="H6217" s="86">
        <f t="shared" si="388"/>
        <v>969871.34664</v>
      </c>
      <c r="I6217" s="77">
        <f t="shared" si="389"/>
        <v>23880</v>
      </c>
      <c r="J6217" s="77">
        <f t="shared" si="390"/>
        <v>537920.88</v>
      </c>
      <c r="K6217" s="77">
        <f t="shared" si="391"/>
        <v>0</v>
      </c>
    </row>
    <row r="6218" spans="1:11" s="77" customFormat="1">
      <c r="A6218" s="82">
        <v>2016</v>
      </c>
      <c r="B6218" s="82">
        <v>1356</v>
      </c>
      <c r="C6218" s="83" t="s">
        <v>503</v>
      </c>
      <c r="D6218" s="83" t="s">
        <v>504</v>
      </c>
      <c r="E6218" s="84">
        <v>44570</v>
      </c>
      <c r="F6218" s="85">
        <v>22.193000000000001</v>
      </c>
      <c r="G6218" s="84">
        <v>188.4</v>
      </c>
      <c r="H6218" s="86">
        <f t="shared" si="388"/>
        <v>1863543.5468400002</v>
      </c>
      <c r="I6218" s="77">
        <f t="shared" si="389"/>
        <v>44570</v>
      </c>
      <c r="J6218" s="77">
        <f t="shared" si="390"/>
        <v>989142.01</v>
      </c>
      <c r="K6218" s="77">
        <f t="shared" si="391"/>
        <v>0</v>
      </c>
    </row>
    <row r="6219" spans="1:11" s="77" customFormat="1">
      <c r="A6219" s="82">
        <v>2016</v>
      </c>
      <c r="B6219" s="82">
        <v>1356</v>
      </c>
      <c r="C6219" s="83" t="s">
        <v>503</v>
      </c>
      <c r="D6219" s="83" t="s">
        <v>504</v>
      </c>
      <c r="E6219" s="84">
        <v>82344</v>
      </c>
      <c r="F6219" s="85">
        <v>22.547999999999998</v>
      </c>
      <c r="G6219" s="84">
        <v>141.69999999999999</v>
      </c>
      <c r="H6219" s="86">
        <f t="shared" si="388"/>
        <v>2630933.2895039995</v>
      </c>
      <c r="I6219" s="77">
        <f t="shared" si="389"/>
        <v>82344</v>
      </c>
      <c r="J6219" s="77">
        <f t="shared" si="390"/>
        <v>1856692.5119999999</v>
      </c>
      <c r="K6219" s="77">
        <f t="shared" si="391"/>
        <v>0</v>
      </c>
    </row>
    <row r="6220" spans="1:11" s="77" customFormat="1">
      <c r="A6220" s="82">
        <v>2016</v>
      </c>
      <c r="B6220" s="82">
        <v>1356</v>
      </c>
      <c r="C6220" s="83" t="s">
        <v>503</v>
      </c>
      <c r="D6220" s="83" t="s">
        <v>504</v>
      </c>
      <c r="E6220" s="84">
        <v>12592</v>
      </c>
      <c r="F6220" s="85">
        <v>22.477</v>
      </c>
      <c r="G6220" s="84">
        <v>211</v>
      </c>
      <c r="H6220" s="86">
        <f t="shared" si="388"/>
        <v>597194.11023999995</v>
      </c>
      <c r="I6220" s="77">
        <f t="shared" si="389"/>
        <v>12592</v>
      </c>
      <c r="J6220" s="77">
        <f t="shared" si="390"/>
        <v>283030.38400000002</v>
      </c>
      <c r="K6220" s="77">
        <f t="shared" si="391"/>
        <v>0</v>
      </c>
    </row>
    <row r="6221" spans="1:11" s="77" customFormat="1">
      <c r="A6221" s="82">
        <v>2016</v>
      </c>
      <c r="B6221" s="82">
        <v>1356</v>
      </c>
      <c r="C6221" s="83" t="s">
        <v>503</v>
      </c>
      <c r="D6221" s="83" t="s">
        <v>504</v>
      </c>
      <c r="E6221" s="84">
        <v>88399</v>
      </c>
      <c r="F6221" s="85">
        <v>22.754000000000001</v>
      </c>
      <c r="G6221" s="84">
        <v>229.1</v>
      </c>
      <c r="H6221" s="86">
        <f t="shared" si="388"/>
        <v>4608188.068186</v>
      </c>
      <c r="I6221" s="77">
        <f t="shared" si="389"/>
        <v>88399</v>
      </c>
      <c r="J6221" s="77">
        <f t="shared" si="390"/>
        <v>2011430.8460000001</v>
      </c>
      <c r="K6221" s="77">
        <f t="shared" si="391"/>
        <v>0</v>
      </c>
    </row>
    <row r="6222" spans="1:11" s="77" customFormat="1">
      <c r="A6222" s="82">
        <v>2016</v>
      </c>
      <c r="B6222" s="82">
        <v>1356</v>
      </c>
      <c r="C6222" s="83" t="s">
        <v>503</v>
      </c>
      <c r="D6222" s="83" t="s">
        <v>504</v>
      </c>
      <c r="E6222" s="84">
        <v>7947</v>
      </c>
      <c r="F6222" s="85">
        <v>22.937000000000001</v>
      </c>
      <c r="G6222" s="84">
        <v>217.1</v>
      </c>
      <c r="H6222" s="86">
        <f t="shared" si="388"/>
        <v>395730.61596900003</v>
      </c>
      <c r="I6222" s="77">
        <f t="shared" si="389"/>
        <v>7947</v>
      </c>
      <c r="J6222" s="77">
        <f t="shared" si="390"/>
        <v>182280.33900000001</v>
      </c>
      <c r="K6222" s="77">
        <f t="shared" si="391"/>
        <v>0</v>
      </c>
    </row>
    <row r="6223" spans="1:11" s="77" customFormat="1">
      <c r="A6223" s="82">
        <v>2016</v>
      </c>
      <c r="B6223" s="82">
        <v>1356</v>
      </c>
      <c r="C6223" s="83" t="s">
        <v>503</v>
      </c>
      <c r="D6223" s="83" t="s">
        <v>504</v>
      </c>
      <c r="E6223" s="84">
        <v>8084</v>
      </c>
      <c r="F6223" s="85">
        <v>21.571000000000002</v>
      </c>
      <c r="G6223" s="84">
        <v>141.9</v>
      </c>
      <c r="H6223" s="86">
        <f t="shared" si="388"/>
        <v>247445.16891600002</v>
      </c>
      <c r="I6223" s="77">
        <f t="shared" si="389"/>
        <v>8084</v>
      </c>
      <c r="J6223" s="77">
        <f t="shared" si="390"/>
        <v>174379.96400000001</v>
      </c>
      <c r="K6223" s="77">
        <f t="shared" si="391"/>
        <v>0</v>
      </c>
    </row>
    <row r="6224" spans="1:11" s="77" customFormat="1">
      <c r="A6224" s="82">
        <v>2016</v>
      </c>
      <c r="B6224" s="82">
        <v>1356</v>
      </c>
      <c r="C6224" s="83" t="s">
        <v>503</v>
      </c>
      <c r="D6224" s="83" t="s">
        <v>504</v>
      </c>
      <c r="E6224" s="84">
        <v>6207</v>
      </c>
      <c r="F6224" s="85">
        <v>21.082999999999998</v>
      </c>
      <c r="G6224" s="84">
        <v>172.2</v>
      </c>
      <c r="H6224" s="86">
        <f t="shared" si="388"/>
        <v>225344.67568199997</v>
      </c>
      <c r="I6224" s="77">
        <f t="shared" si="389"/>
        <v>6207</v>
      </c>
      <c r="J6224" s="77">
        <f t="shared" si="390"/>
        <v>130862.181</v>
      </c>
      <c r="K6224" s="77">
        <f t="shared" si="391"/>
        <v>0</v>
      </c>
    </row>
    <row r="6225" spans="1:11" s="77" customFormat="1">
      <c r="A6225" s="82">
        <v>2016</v>
      </c>
      <c r="B6225" s="82">
        <v>1356</v>
      </c>
      <c r="C6225" s="83" t="s">
        <v>503</v>
      </c>
      <c r="D6225" s="83" t="s">
        <v>504</v>
      </c>
      <c r="E6225" s="84">
        <v>77283</v>
      </c>
      <c r="F6225" s="85">
        <v>23.268999999999998</v>
      </c>
      <c r="G6225" s="84">
        <v>198.6</v>
      </c>
      <c r="H6225" s="86">
        <f t="shared" si="388"/>
        <v>3571420.0802219994</v>
      </c>
      <c r="I6225" s="77">
        <f t="shared" si="389"/>
        <v>77283</v>
      </c>
      <c r="J6225" s="77">
        <f t="shared" si="390"/>
        <v>1798298.1269999999</v>
      </c>
      <c r="K6225" s="77">
        <f t="shared" si="391"/>
        <v>0</v>
      </c>
    </row>
    <row r="6226" spans="1:11" s="77" customFormat="1">
      <c r="A6226" s="82">
        <v>2016</v>
      </c>
      <c r="B6226" s="82">
        <v>1356</v>
      </c>
      <c r="C6226" s="83" t="s">
        <v>503</v>
      </c>
      <c r="D6226" s="83" t="s">
        <v>504</v>
      </c>
      <c r="E6226" s="84">
        <v>44486</v>
      </c>
      <c r="F6226" s="85">
        <v>23.556999999999999</v>
      </c>
      <c r="G6226" s="84">
        <v>220.3</v>
      </c>
      <c r="H6226" s="86">
        <f t="shared" si="388"/>
        <v>2308648.6145060002</v>
      </c>
      <c r="I6226" s="77">
        <f t="shared" si="389"/>
        <v>44486</v>
      </c>
      <c r="J6226" s="77">
        <f t="shared" si="390"/>
        <v>1047956.7019999999</v>
      </c>
      <c r="K6226" s="77">
        <f t="shared" si="391"/>
        <v>0</v>
      </c>
    </row>
    <row r="6227" spans="1:11" s="77" customFormat="1">
      <c r="A6227" s="82">
        <v>2016</v>
      </c>
      <c r="B6227" s="82">
        <v>1364</v>
      </c>
      <c r="C6227" s="83" t="s">
        <v>503</v>
      </c>
      <c r="D6227" s="83" t="s">
        <v>504</v>
      </c>
      <c r="E6227" s="84">
        <v>187318</v>
      </c>
      <c r="F6227" s="85">
        <v>24.161999999999999</v>
      </c>
      <c r="G6227" s="84">
        <v>217.4</v>
      </c>
      <c r="H6227" s="86">
        <f t="shared" si="388"/>
        <v>9839475.1197839994</v>
      </c>
      <c r="I6227" s="77">
        <f t="shared" si="389"/>
        <v>187318</v>
      </c>
      <c r="J6227" s="77">
        <f t="shared" si="390"/>
        <v>4525977.5159999998</v>
      </c>
      <c r="K6227" s="77">
        <f t="shared" si="391"/>
        <v>0</v>
      </c>
    </row>
    <row r="6228" spans="1:11" s="77" customFormat="1">
      <c r="A6228" s="82">
        <v>2016</v>
      </c>
      <c r="B6228" s="82">
        <v>1364</v>
      </c>
      <c r="C6228" s="83" t="s">
        <v>503</v>
      </c>
      <c r="D6228" s="83" t="s">
        <v>504</v>
      </c>
      <c r="E6228" s="84">
        <v>49863</v>
      </c>
      <c r="F6228" s="85">
        <v>22.420999999999999</v>
      </c>
      <c r="G6228" s="84">
        <v>207.1</v>
      </c>
      <c r="H6228" s="86">
        <f t="shared" si="388"/>
        <v>2315333.1069329996</v>
      </c>
      <c r="I6228" s="77">
        <f t="shared" si="389"/>
        <v>49863</v>
      </c>
      <c r="J6228" s="77">
        <f t="shared" si="390"/>
        <v>1117978.3229999999</v>
      </c>
      <c r="K6228" s="77">
        <f t="shared" si="391"/>
        <v>0</v>
      </c>
    </row>
    <row r="6229" spans="1:11" s="77" customFormat="1">
      <c r="A6229" s="82">
        <v>2016</v>
      </c>
      <c r="B6229" s="82">
        <v>1364</v>
      </c>
      <c r="C6229" s="83" t="s">
        <v>503</v>
      </c>
      <c r="D6229" s="83" t="s">
        <v>504</v>
      </c>
      <c r="E6229" s="84">
        <v>1551</v>
      </c>
      <c r="F6229" s="85">
        <v>21.89</v>
      </c>
      <c r="G6229" s="84">
        <v>187.9</v>
      </c>
      <c r="H6229" s="86">
        <f t="shared" si="388"/>
        <v>63794.661809999998</v>
      </c>
      <c r="I6229" s="77">
        <f t="shared" si="389"/>
        <v>1551</v>
      </c>
      <c r="J6229" s="77">
        <f t="shared" si="390"/>
        <v>33951.39</v>
      </c>
      <c r="K6229" s="77">
        <f t="shared" si="391"/>
        <v>0</v>
      </c>
    </row>
    <row r="6230" spans="1:11" s="77" customFormat="1">
      <c r="A6230" s="82">
        <v>2016</v>
      </c>
      <c r="B6230" s="82">
        <v>1364</v>
      </c>
      <c r="C6230" s="83" t="s">
        <v>503</v>
      </c>
      <c r="D6230" s="83" t="s">
        <v>504</v>
      </c>
      <c r="E6230" s="84">
        <v>20104</v>
      </c>
      <c r="F6230" s="85">
        <v>22.486999999999998</v>
      </c>
      <c r="G6230" s="84">
        <v>179.5</v>
      </c>
      <c r="H6230" s="86">
        <f t="shared" si="388"/>
        <v>811481.17315999989</v>
      </c>
      <c r="I6230" s="77">
        <f t="shared" si="389"/>
        <v>20104</v>
      </c>
      <c r="J6230" s="77">
        <f t="shared" si="390"/>
        <v>452078.64799999999</v>
      </c>
      <c r="K6230" s="77">
        <f t="shared" si="391"/>
        <v>0</v>
      </c>
    </row>
    <row r="6231" spans="1:11" s="77" customFormat="1">
      <c r="A6231" s="82">
        <v>2016</v>
      </c>
      <c r="B6231" s="82">
        <v>1364</v>
      </c>
      <c r="C6231" s="83" t="s">
        <v>503</v>
      </c>
      <c r="D6231" s="83" t="s">
        <v>504</v>
      </c>
      <c r="E6231" s="84">
        <v>9529</v>
      </c>
      <c r="F6231" s="85">
        <v>23.428000000000001</v>
      </c>
      <c r="G6231" s="84">
        <v>218.6</v>
      </c>
      <c r="H6231" s="86">
        <f t="shared" si="388"/>
        <v>488014.47063200001</v>
      </c>
      <c r="I6231" s="77">
        <f t="shared" si="389"/>
        <v>9529</v>
      </c>
      <c r="J6231" s="77">
        <f t="shared" si="390"/>
        <v>223245.41200000001</v>
      </c>
      <c r="K6231" s="77">
        <f t="shared" si="391"/>
        <v>0</v>
      </c>
    </row>
    <row r="6232" spans="1:11" s="77" customFormat="1">
      <c r="A6232" s="82">
        <v>2016</v>
      </c>
      <c r="B6232" s="82">
        <v>1364</v>
      </c>
      <c r="C6232" s="83" t="s">
        <v>503</v>
      </c>
      <c r="D6232" s="83" t="s">
        <v>504</v>
      </c>
      <c r="E6232" s="84">
        <v>12621</v>
      </c>
      <c r="F6232" s="85">
        <v>23.105</v>
      </c>
      <c r="G6232" s="84">
        <v>197.2</v>
      </c>
      <c r="H6232" s="86">
        <f t="shared" si="388"/>
        <v>575051.38026000001</v>
      </c>
      <c r="I6232" s="77">
        <f t="shared" si="389"/>
        <v>12621</v>
      </c>
      <c r="J6232" s="77">
        <f t="shared" si="390"/>
        <v>291608.20500000002</v>
      </c>
      <c r="K6232" s="77">
        <f t="shared" si="391"/>
        <v>0</v>
      </c>
    </row>
    <row r="6233" spans="1:11" s="77" customFormat="1">
      <c r="A6233" s="82">
        <v>2016</v>
      </c>
      <c r="B6233" s="82">
        <v>1374</v>
      </c>
      <c r="C6233" s="83" t="s">
        <v>503</v>
      </c>
      <c r="D6233" s="83" t="s">
        <v>504</v>
      </c>
      <c r="E6233" s="84">
        <v>31624</v>
      </c>
      <c r="F6233" s="85">
        <v>23.77</v>
      </c>
      <c r="G6233" s="84">
        <v>199</v>
      </c>
      <c r="H6233" s="86">
        <f t="shared" si="388"/>
        <v>1495887.9352000002</v>
      </c>
      <c r="I6233" s="77">
        <f t="shared" si="389"/>
        <v>31624</v>
      </c>
      <c r="J6233" s="77">
        <f t="shared" si="390"/>
        <v>751702.48</v>
      </c>
      <c r="K6233" s="77">
        <f t="shared" si="391"/>
        <v>0</v>
      </c>
    </row>
    <row r="6234" spans="1:11" s="77" customFormat="1">
      <c r="A6234" s="82">
        <v>2016</v>
      </c>
      <c r="B6234" s="82">
        <v>1374</v>
      </c>
      <c r="C6234" s="83" t="s">
        <v>503</v>
      </c>
      <c r="D6234" s="83" t="s">
        <v>504</v>
      </c>
      <c r="E6234" s="84">
        <v>15011</v>
      </c>
      <c r="F6234" s="85">
        <v>22.448</v>
      </c>
      <c r="G6234" s="84">
        <v>197.9</v>
      </c>
      <c r="H6234" s="86">
        <f t="shared" si="388"/>
        <v>666857.5505120001</v>
      </c>
      <c r="I6234" s="77">
        <f t="shared" si="389"/>
        <v>15011</v>
      </c>
      <c r="J6234" s="77">
        <f t="shared" si="390"/>
        <v>336966.92800000001</v>
      </c>
      <c r="K6234" s="77">
        <f t="shared" si="391"/>
        <v>0</v>
      </c>
    </row>
    <row r="6235" spans="1:11" s="77" customFormat="1">
      <c r="A6235" s="82">
        <v>2016</v>
      </c>
      <c r="B6235" s="82">
        <v>1374</v>
      </c>
      <c r="C6235" s="83" t="s">
        <v>503</v>
      </c>
      <c r="D6235" s="83" t="s">
        <v>504</v>
      </c>
      <c r="E6235" s="84">
        <v>7599</v>
      </c>
      <c r="F6235" s="85">
        <v>23.62</v>
      </c>
      <c r="G6235" s="84">
        <v>195.5</v>
      </c>
      <c r="H6235" s="86">
        <f t="shared" si="388"/>
        <v>350899.78290000005</v>
      </c>
      <c r="I6235" s="77">
        <f t="shared" si="389"/>
        <v>7599</v>
      </c>
      <c r="J6235" s="77">
        <f t="shared" si="390"/>
        <v>179488.38</v>
      </c>
      <c r="K6235" s="77">
        <f t="shared" si="391"/>
        <v>0</v>
      </c>
    </row>
    <row r="6236" spans="1:11" s="77" customFormat="1">
      <c r="A6236" s="82">
        <v>2016</v>
      </c>
      <c r="B6236" s="82">
        <v>1374</v>
      </c>
      <c r="C6236" s="83" t="s">
        <v>503</v>
      </c>
      <c r="D6236" s="83" t="s">
        <v>504</v>
      </c>
      <c r="E6236" s="84">
        <v>27711</v>
      </c>
      <c r="F6236" s="85">
        <v>22.33</v>
      </c>
      <c r="G6236" s="84">
        <v>195</v>
      </c>
      <c r="H6236" s="86">
        <f t="shared" si="388"/>
        <v>1206633.9284999999</v>
      </c>
      <c r="I6236" s="77">
        <f t="shared" si="389"/>
        <v>27711</v>
      </c>
      <c r="J6236" s="77">
        <f t="shared" si="390"/>
        <v>618786.63</v>
      </c>
      <c r="K6236" s="77">
        <f t="shared" si="391"/>
        <v>0</v>
      </c>
    </row>
    <row r="6237" spans="1:11" s="77" customFormat="1">
      <c r="A6237" s="82">
        <v>2016</v>
      </c>
      <c r="B6237" s="82">
        <v>1378</v>
      </c>
      <c r="C6237" s="83" t="s">
        <v>503</v>
      </c>
      <c r="D6237" s="83" t="s">
        <v>504</v>
      </c>
      <c r="E6237" s="84">
        <v>113969</v>
      </c>
      <c r="F6237" s="85">
        <v>23.436</v>
      </c>
      <c r="G6237" s="84">
        <v>223.6</v>
      </c>
      <c r="H6237" s="86">
        <f t="shared" si="388"/>
        <v>5972305.654223999</v>
      </c>
      <c r="I6237" s="77">
        <f t="shared" si="389"/>
        <v>113969</v>
      </c>
      <c r="J6237" s="77">
        <f t="shared" si="390"/>
        <v>2670977.4840000002</v>
      </c>
      <c r="K6237" s="77">
        <f t="shared" si="391"/>
        <v>0</v>
      </c>
    </row>
    <row r="6238" spans="1:11" s="77" customFormat="1">
      <c r="A6238" s="82">
        <v>2016</v>
      </c>
      <c r="B6238" s="82">
        <v>1378</v>
      </c>
      <c r="C6238" s="83" t="s">
        <v>503</v>
      </c>
      <c r="D6238" s="83" t="s">
        <v>504</v>
      </c>
      <c r="E6238" s="84">
        <v>98973</v>
      </c>
      <c r="F6238" s="85">
        <v>23.2</v>
      </c>
      <c r="G6238" s="84">
        <v>264.7</v>
      </c>
      <c r="H6238" s="86">
        <f t="shared" si="388"/>
        <v>6077971.5192</v>
      </c>
      <c r="I6238" s="77">
        <f t="shared" si="389"/>
        <v>98973</v>
      </c>
      <c r="J6238" s="77">
        <f t="shared" si="390"/>
        <v>2296173.6</v>
      </c>
      <c r="K6238" s="77">
        <f t="shared" si="391"/>
        <v>0</v>
      </c>
    </row>
    <row r="6239" spans="1:11" s="77" customFormat="1">
      <c r="A6239" s="82">
        <v>2016</v>
      </c>
      <c r="B6239" s="82">
        <v>1378</v>
      </c>
      <c r="C6239" s="83" t="s">
        <v>503</v>
      </c>
      <c r="D6239" s="83" t="s">
        <v>504</v>
      </c>
      <c r="E6239" s="84">
        <v>58434</v>
      </c>
      <c r="F6239" s="85">
        <v>23.802</v>
      </c>
      <c r="G6239" s="84">
        <v>213.2</v>
      </c>
      <c r="H6239" s="86">
        <f t="shared" si="388"/>
        <v>2965283.8169759996</v>
      </c>
      <c r="I6239" s="77">
        <f t="shared" si="389"/>
        <v>58434</v>
      </c>
      <c r="J6239" s="77">
        <f t="shared" si="390"/>
        <v>1390846.068</v>
      </c>
      <c r="K6239" s="77">
        <f t="shared" si="391"/>
        <v>0</v>
      </c>
    </row>
    <row r="6240" spans="1:11" s="77" customFormat="1">
      <c r="A6240" s="82">
        <v>2016</v>
      </c>
      <c r="B6240" s="82">
        <v>1378</v>
      </c>
      <c r="C6240" s="83" t="s">
        <v>503</v>
      </c>
      <c r="D6240" s="83" t="s">
        <v>504</v>
      </c>
      <c r="E6240" s="84">
        <v>160629</v>
      </c>
      <c r="F6240" s="85">
        <v>23.608000000000001</v>
      </c>
      <c r="G6240" s="84">
        <v>201.2</v>
      </c>
      <c r="H6240" s="86">
        <f t="shared" si="388"/>
        <v>7629764.4171839999</v>
      </c>
      <c r="I6240" s="77">
        <f t="shared" si="389"/>
        <v>160629</v>
      </c>
      <c r="J6240" s="77">
        <f t="shared" si="390"/>
        <v>3792129.432</v>
      </c>
      <c r="K6240" s="77">
        <f t="shared" si="391"/>
        <v>0</v>
      </c>
    </row>
    <row r="6241" spans="1:11" s="77" customFormat="1">
      <c r="A6241" s="82">
        <v>2016</v>
      </c>
      <c r="B6241" s="82">
        <v>1379</v>
      </c>
      <c r="C6241" s="83" t="s">
        <v>513</v>
      </c>
      <c r="D6241" s="83" t="s">
        <v>504</v>
      </c>
      <c r="E6241" s="84">
        <v>111473</v>
      </c>
      <c r="F6241" s="85">
        <v>17.78</v>
      </c>
      <c r="G6241" s="84">
        <v>181.5</v>
      </c>
      <c r="H6241" s="86">
        <f t="shared" si="388"/>
        <v>3597311.7410999998</v>
      </c>
      <c r="I6241" s="77">
        <f t="shared" si="389"/>
        <v>111473</v>
      </c>
      <c r="J6241" s="77">
        <f t="shared" si="390"/>
        <v>1981989.9400000002</v>
      </c>
      <c r="K6241" s="77">
        <f t="shared" si="391"/>
        <v>0</v>
      </c>
    </row>
    <row r="6242" spans="1:11" s="77" customFormat="1">
      <c r="A6242" s="82">
        <v>2016</v>
      </c>
      <c r="B6242" s="82">
        <v>1379</v>
      </c>
      <c r="C6242" s="83" t="s">
        <v>513</v>
      </c>
      <c r="D6242" s="83" t="s">
        <v>504</v>
      </c>
      <c r="E6242" s="84">
        <v>205692</v>
      </c>
      <c r="F6242" s="85">
        <v>17.8</v>
      </c>
      <c r="G6242" s="84">
        <v>178.9</v>
      </c>
      <c r="H6242" s="86">
        <f t="shared" si="388"/>
        <v>6550097.1864000009</v>
      </c>
      <c r="I6242" s="77">
        <f t="shared" si="389"/>
        <v>205692</v>
      </c>
      <c r="J6242" s="77">
        <f t="shared" si="390"/>
        <v>3661317.6</v>
      </c>
      <c r="K6242" s="77">
        <f t="shared" si="391"/>
        <v>0</v>
      </c>
    </row>
    <row r="6243" spans="1:11" s="77" customFormat="1">
      <c r="A6243" s="82">
        <v>2016</v>
      </c>
      <c r="B6243" s="82">
        <v>1379</v>
      </c>
      <c r="C6243" s="83" t="s">
        <v>513</v>
      </c>
      <c r="D6243" s="83" t="s">
        <v>504</v>
      </c>
      <c r="E6243" s="84">
        <v>47775</v>
      </c>
      <c r="F6243" s="85">
        <v>18.042000000000002</v>
      </c>
      <c r="G6243" s="84">
        <v>166.3</v>
      </c>
      <c r="H6243" s="86">
        <f t="shared" si="388"/>
        <v>1433433.7426500001</v>
      </c>
      <c r="I6243" s="77">
        <f t="shared" si="389"/>
        <v>47775</v>
      </c>
      <c r="J6243" s="77">
        <f t="shared" si="390"/>
        <v>861956.55</v>
      </c>
      <c r="K6243" s="77">
        <f t="shared" si="391"/>
        <v>0</v>
      </c>
    </row>
    <row r="6244" spans="1:11" s="77" customFormat="1">
      <c r="A6244" s="82">
        <v>2016</v>
      </c>
      <c r="B6244" s="82">
        <v>1382</v>
      </c>
      <c r="C6244" s="83" t="s">
        <v>503</v>
      </c>
      <c r="D6244" s="83" t="s">
        <v>504</v>
      </c>
      <c r="E6244" s="84">
        <v>24440</v>
      </c>
      <c r="F6244" s="85">
        <v>24.34</v>
      </c>
      <c r="G6244" s="84">
        <v>231.7</v>
      </c>
      <c r="H6244" s="86">
        <f t="shared" si="388"/>
        <v>1378312.8631999998</v>
      </c>
      <c r="I6244" s="77">
        <f t="shared" si="389"/>
        <v>24440</v>
      </c>
      <c r="J6244" s="77">
        <f t="shared" si="390"/>
        <v>594869.6</v>
      </c>
      <c r="K6244" s="77">
        <f t="shared" si="391"/>
        <v>0</v>
      </c>
    </row>
    <row r="6245" spans="1:11" s="77" customFormat="1">
      <c r="A6245" s="82">
        <v>2016</v>
      </c>
      <c r="B6245" s="82">
        <v>1382</v>
      </c>
      <c r="C6245" s="83" t="s">
        <v>503</v>
      </c>
      <c r="D6245" s="83" t="s">
        <v>504</v>
      </c>
      <c r="E6245" s="84">
        <v>14887</v>
      </c>
      <c r="F6245" s="85">
        <v>24.52</v>
      </c>
      <c r="G6245" s="84">
        <v>262.89999999999998</v>
      </c>
      <c r="H6245" s="86">
        <f t="shared" si="388"/>
        <v>959661.8719599999</v>
      </c>
      <c r="I6245" s="77">
        <f t="shared" si="389"/>
        <v>14887</v>
      </c>
      <c r="J6245" s="77">
        <f t="shared" si="390"/>
        <v>365029.24</v>
      </c>
      <c r="K6245" s="77">
        <f t="shared" si="391"/>
        <v>0</v>
      </c>
    </row>
    <row r="6246" spans="1:11" s="77" customFormat="1">
      <c r="A6246" s="82">
        <v>2016</v>
      </c>
      <c r="B6246" s="82">
        <v>1382</v>
      </c>
      <c r="C6246" s="83" t="s">
        <v>503</v>
      </c>
      <c r="D6246" s="83" t="s">
        <v>504</v>
      </c>
      <c r="E6246" s="84">
        <v>24164</v>
      </c>
      <c r="F6246" s="85">
        <v>24.33</v>
      </c>
      <c r="G6246" s="84">
        <v>223.3</v>
      </c>
      <c r="H6246" s="86">
        <f t="shared" si="388"/>
        <v>1312803.2979600001</v>
      </c>
      <c r="I6246" s="77">
        <f t="shared" si="389"/>
        <v>24164</v>
      </c>
      <c r="J6246" s="77">
        <f t="shared" si="390"/>
        <v>587910.12</v>
      </c>
      <c r="K6246" s="77">
        <f t="shared" si="391"/>
        <v>0</v>
      </c>
    </row>
    <row r="6247" spans="1:11" s="77" customFormat="1">
      <c r="A6247" s="82">
        <v>2016</v>
      </c>
      <c r="B6247" s="82">
        <v>1384</v>
      </c>
      <c r="C6247" s="83" t="s">
        <v>503</v>
      </c>
      <c r="D6247" s="83" t="s">
        <v>504</v>
      </c>
      <c r="E6247" s="84">
        <v>10485</v>
      </c>
      <c r="F6247" s="85">
        <v>23.74</v>
      </c>
      <c r="G6247" s="84">
        <v>289.5</v>
      </c>
      <c r="H6247" s="86">
        <f t="shared" si="388"/>
        <v>720605.74049999996</v>
      </c>
      <c r="I6247" s="77">
        <f t="shared" si="389"/>
        <v>10485</v>
      </c>
      <c r="J6247" s="77">
        <f t="shared" si="390"/>
        <v>248913.9</v>
      </c>
      <c r="K6247" s="77">
        <f t="shared" si="391"/>
        <v>0</v>
      </c>
    </row>
    <row r="6248" spans="1:11" s="77" customFormat="1">
      <c r="A6248" s="82">
        <v>2016</v>
      </c>
      <c r="B6248" s="82">
        <v>1384</v>
      </c>
      <c r="C6248" s="83" t="s">
        <v>503</v>
      </c>
      <c r="D6248" s="83" t="s">
        <v>504</v>
      </c>
      <c r="E6248" s="84">
        <v>21454</v>
      </c>
      <c r="F6248" s="85">
        <v>24.73</v>
      </c>
      <c r="G6248" s="84">
        <v>227.1</v>
      </c>
      <c r="H6248" s="86">
        <f t="shared" si="388"/>
        <v>1204895.9008200001</v>
      </c>
      <c r="I6248" s="77">
        <f t="shared" si="389"/>
        <v>21454</v>
      </c>
      <c r="J6248" s="77">
        <f t="shared" si="390"/>
        <v>530557.42000000004</v>
      </c>
      <c r="K6248" s="77">
        <f t="shared" si="391"/>
        <v>0</v>
      </c>
    </row>
    <row r="6249" spans="1:11" s="77" customFormat="1">
      <c r="A6249" s="82">
        <v>2016</v>
      </c>
      <c r="B6249" s="82">
        <v>1384</v>
      </c>
      <c r="C6249" s="83" t="s">
        <v>503</v>
      </c>
      <c r="D6249" s="83" t="s">
        <v>504</v>
      </c>
      <c r="E6249" s="84">
        <v>18426</v>
      </c>
      <c r="F6249" s="85">
        <v>24.94</v>
      </c>
      <c r="G6249" s="84">
        <v>232.3</v>
      </c>
      <c r="H6249" s="86">
        <f t="shared" si="388"/>
        <v>1067521.7341199999</v>
      </c>
      <c r="I6249" s="77">
        <f t="shared" si="389"/>
        <v>18426</v>
      </c>
      <c r="J6249" s="77">
        <f t="shared" si="390"/>
        <v>459544.44</v>
      </c>
      <c r="K6249" s="77">
        <f t="shared" si="391"/>
        <v>0</v>
      </c>
    </row>
    <row r="6250" spans="1:11" s="77" customFormat="1">
      <c r="A6250" s="82">
        <v>2016</v>
      </c>
      <c r="B6250" s="82">
        <v>1393</v>
      </c>
      <c r="C6250" s="83" t="s">
        <v>513</v>
      </c>
      <c r="D6250" s="83" t="s">
        <v>504</v>
      </c>
      <c r="E6250" s="84">
        <v>30335</v>
      </c>
      <c r="F6250" s="85">
        <v>17.899999999999999</v>
      </c>
      <c r="G6250" s="84">
        <v>202.5</v>
      </c>
      <c r="H6250" s="86">
        <f t="shared" si="388"/>
        <v>1099567.9124999999</v>
      </c>
      <c r="I6250" s="77">
        <f t="shared" si="389"/>
        <v>30335</v>
      </c>
      <c r="J6250" s="77">
        <f t="shared" si="390"/>
        <v>542996.5</v>
      </c>
      <c r="K6250" s="77">
        <f t="shared" si="391"/>
        <v>0</v>
      </c>
    </row>
    <row r="6251" spans="1:11" s="77" customFormat="1">
      <c r="A6251" s="82">
        <v>2016</v>
      </c>
      <c r="B6251" s="82">
        <v>1393</v>
      </c>
      <c r="C6251" s="83" t="s">
        <v>513</v>
      </c>
      <c r="D6251" s="83" t="s">
        <v>504</v>
      </c>
      <c r="E6251" s="84">
        <v>44522</v>
      </c>
      <c r="F6251" s="85">
        <v>16.71</v>
      </c>
      <c r="G6251" s="84">
        <v>247.8</v>
      </c>
      <c r="H6251" s="86">
        <f t="shared" si="388"/>
        <v>1843539.3723600002</v>
      </c>
      <c r="I6251" s="77">
        <f t="shared" si="389"/>
        <v>44522</v>
      </c>
      <c r="J6251" s="77">
        <f t="shared" si="390"/>
        <v>743962.62</v>
      </c>
      <c r="K6251" s="77">
        <f t="shared" si="391"/>
        <v>0</v>
      </c>
    </row>
    <row r="6252" spans="1:11" s="77" customFormat="1">
      <c r="A6252" s="82">
        <v>2016</v>
      </c>
      <c r="B6252" s="82">
        <v>1393</v>
      </c>
      <c r="C6252" s="83" t="s">
        <v>513</v>
      </c>
      <c r="D6252" s="83" t="s">
        <v>504</v>
      </c>
      <c r="E6252" s="84">
        <v>59922</v>
      </c>
      <c r="F6252" s="85">
        <v>16.77</v>
      </c>
      <c r="G6252" s="84">
        <v>240</v>
      </c>
      <c r="H6252" s="86">
        <f t="shared" si="388"/>
        <v>2411740.656</v>
      </c>
      <c r="I6252" s="77">
        <f t="shared" si="389"/>
        <v>59922</v>
      </c>
      <c r="J6252" s="77">
        <f t="shared" si="390"/>
        <v>1004891.94</v>
      </c>
      <c r="K6252" s="77">
        <f t="shared" si="391"/>
        <v>0</v>
      </c>
    </row>
    <row r="6253" spans="1:11" s="77" customFormat="1">
      <c r="A6253" s="82">
        <v>2016</v>
      </c>
      <c r="B6253" s="82">
        <v>1552</v>
      </c>
      <c r="C6253" s="83" t="s">
        <v>503</v>
      </c>
      <c r="D6253" s="83" t="s">
        <v>504</v>
      </c>
      <c r="E6253" s="84">
        <v>9492</v>
      </c>
      <c r="F6253" s="85">
        <v>22.1</v>
      </c>
      <c r="G6253" s="84" t="s">
        <v>514</v>
      </c>
      <c r="H6253" s="86" t="str">
        <f t="shared" si="388"/>
        <v/>
      </c>
      <c r="I6253" s="77" t="str">
        <f t="shared" si="389"/>
        <v/>
      </c>
      <c r="J6253" s="77" t="str">
        <f t="shared" si="390"/>
        <v/>
      </c>
      <c r="K6253" s="77">
        <f t="shared" si="391"/>
        <v>0</v>
      </c>
    </row>
    <row r="6254" spans="1:11" s="77" customFormat="1">
      <c r="A6254" s="82">
        <v>2016</v>
      </c>
      <c r="B6254" s="82">
        <v>1554</v>
      </c>
      <c r="C6254" s="83" t="s">
        <v>503</v>
      </c>
      <c r="D6254" s="83" t="s">
        <v>504</v>
      </c>
      <c r="E6254" s="84">
        <v>45725</v>
      </c>
      <c r="F6254" s="85">
        <v>24.672000000000001</v>
      </c>
      <c r="G6254" s="84" t="s">
        <v>514</v>
      </c>
      <c r="H6254" s="86" t="str">
        <f t="shared" si="388"/>
        <v/>
      </c>
      <c r="I6254" s="77" t="str">
        <f t="shared" si="389"/>
        <v/>
      </c>
      <c r="J6254" s="77" t="str">
        <f t="shared" si="390"/>
        <v/>
      </c>
      <c r="K6254" s="77">
        <f t="shared" si="391"/>
        <v>0</v>
      </c>
    </row>
    <row r="6255" spans="1:11" s="77" customFormat="1">
      <c r="A6255" s="82">
        <v>2016</v>
      </c>
      <c r="B6255" s="82">
        <v>1554</v>
      </c>
      <c r="C6255" s="83" t="s">
        <v>503</v>
      </c>
      <c r="D6255" s="83" t="s">
        <v>504</v>
      </c>
      <c r="E6255" s="84">
        <v>8580</v>
      </c>
      <c r="F6255" s="85">
        <v>24.643999999999998</v>
      </c>
      <c r="G6255" s="84" t="s">
        <v>514</v>
      </c>
      <c r="H6255" s="86" t="str">
        <f t="shared" si="388"/>
        <v/>
      </c>
      <c r="I6255" s="77" t="str">
        <f t="shared" si="389"/>
        <v/>
      </c>
      <c r="J6255" s="77" t="str">
        <f t="shared" si="390"/>
        <v/>
      </c>
      <c r="K6255" s="77">
        <f t="shared" si="391"/>
        <v>0</v>
      </c>
    </row>
    <row r="6256" spans="1:11" s="77" customFormat="1">
      <c r="A6256" s="82">
        <v>2016</v>
      </c>
      <c r="B6256" s="82">
        <v>1554</v>
      </c>
      <c r="C6256" s="83" t="s">
        <v>503</v>
      </c>
      <c r="D6256" s="83" t="s">
        <v>504</v>
      </c>
      <c r="E6256" s="84">
        <v>11636</v>
      </c>
      <c r="F6256" s="85">
        <v>25.225999999999999</v>
      </c>
      <c r="G6256" s="84" t="s">
        <v>514</v>
      </c>
      <c r="H6256" s="86" t="str">
        <f t="shared" si="388"/>
        <v/>
      </c>
      <c r="I6256" s="77" t="str">
        <f t="shared" si="389"/>
        <v/>
      </c>
      <c r="J6256" s="77" t="str">
        <f t="shared" si="390"/>
        <v/>
      </c>
      <c r="K6256" s="77">
        <f t="shared" si="391"/>
        <v>0</v>
      </c>
    </row>
    <row r="6257" spans="1:11" s="77" customFormat="1">
      <c r="A6257" s="82">
        <v>2016</v>
      </c>
      <c r="B6257" s="82">
        <v>1572</v>
      </c>
      <c r="C6257" s="83" t="s">
        <v>503</v>
      </c>
      <c r="D6257" s="83" t="s">
        <v>504</v>
      </c>
      <c r="E6257" s="84">
        <v>7482</v>
      </c>
      <c r="F6257" s="85">
        <v>26.17</v>
      </c>
      <c r="G6257" s="84" t="s">
        <v>514</v>
      </c>
      <c r="H6257" s="86" t="str">
        <f t="shared" si="388"/>
        <v/>
      </c>
      <c r="I6257" s="77" t="str">
        <f t="shared" si="389"/>
        <v/>
      </c>
      <c r="J6257" s="77" t="str">
        <f t="shared" si="390"/>
        <v/>
      </c>
      <c r="K6257" s="77">
        <f t="shared" si="391"/>
        <v>0</v>
      </c>
    </row>
    <row r="6258" spans="1:11" s="77" customFormat="1">
      <c r="A6258" s="82">
        <v>2016</v>
      </c>
      <c r="B6258" s="82">
        <v>1573</v>
      </c>
      <c r="C6258" s="83" t="s">
        <v>503</v>
      </c>
      <c r="D6258" s="83" t="s">
        <v>504</v>
      </c>
      <c r="E6258" s="84">
        <v>30705</v>
      </c>
      <c r="F6258" s="85">
        <v>25.79</v>
      </c>
      <c r="G6258" s="84" t="s">
        <v>514</v>
      </c>
      <c r="H6258" s="86" t="str">
        <f t="shared" si="388"/>
        <v/>
      </c>
      <c r="I6258" s="77" t="str">
        <f t="shared" si="389"/>
        <v/>
      </c>
      <c r="J6258" s="77" t="str">
        <f t="shared" si="390"/>
        <v/>
      </c>
      <c r="K6258" s="77">
        <f t="shared" si="391"/>
        <v>0</v>
      </c>
    </row>
    <row r="6259" spans="1:11" s="77" customFormat="1">
      <c r="A6259" s="82">
        <v>2016</v>
      </c>
      <c r="B6259" s="82">
        <v>1573</v>
      </c>
      <c r="C6259" s="83" t="s">
        <v>503</v>
      </c>
      <c r="D6259" s="83" t="s">
        <v>504</v>
      </c>
      <c r="E6259" s="84">
        <v>27162</v>
      </c>
      <c r="F6259" s="85">
        <v>25.82</v>
      </c>
      <c r="G6259" s="84" t="s">
        <v>514</v>
      </c>
      <c r="H6259" s="86" t="str">
        <f t="shared" si="388"/>
        <v/>
      </c>
      <c r="I6259" s="77" t="str">
        <f t="shared" si="389"/>
        <v/>
      </c>
      <c r="J6259" s="77" t="str">
        <f t="shared" si="390"/>
        <v/>
      </c>
      <c r="K6259" s="77">
        <f t="shared" si="391"/>
        <v>0</v>
      </c>
    </row>
    <row r="6260" spans="1:11" s="77" customFormat="1">
      <c r="A6260" s="82">
        <v>2016</v>
      </c>
      <c r="B6260" s="82">
        <v>1573</v>
      </c>
      <c r="C6260" s="83" t="s">
        <v>503</v>
      </c>
      <c r="D6260" s="83" t="s">
        <v>504</v>
      </c>
      <c r="E6260" s="84">
        <v>173160</v>
      </c>
      <c r="F6260" s="85">
        <v>25.86</v>
      </c>
      <c r="G6260" s="84" t="s">
        <v>514</v>
      </c>
      <c r="H6260" s="86" t="str">
        <f t="shared" si="388"/>
        <v/>
      </c>
      <c r="I6260" s="77" t="str">
        <f t="shared" si="389"/>
        <v/>
      </c>
      <c r="J6260" s="77" t="str">
        <f t="shared" si="390"/>
        <v/>
      </c>
      <c r="K6260" s="77">
        <f t="shared" si="391"/>
        <v>0</v>
      </c>
    </row>
    <row r="6261" spans="1:11" s="77" customFormat="1">
      <c r="A6261" s="82">
        <v>2016</v>
      </c>
      <c r="B6261" s="82">
        <v>1619</v>
      </c>
      <c r="C6261" s="83" t="s">
        <v>503</v>
      </c>
      <c r="D6261" s="83" t="s">
        <v>504</v>
      </c>
      <c r="E6261" s="84">
        <v>47690</v>
      </c>
      <c r="F6261" s="85">
        <v>21.18</v>
      </c>
      <c r="G6261" s="84" t="s">
        <v>514</v>
      </c>
      <c r="H6261" s="86" t="str">
        <f t="shared" si="388"/>
        <v/>
      </c>
      <c r="I6261" s="77" t="str">
        <f t="shared" si="389"/>
        <v/>
      </c>
      <c r="J6261" s="77" t="str">
        <f t="shared" si="390"/>
        <v/>
      </c>
      <c r="K6261" s="77">
        <f t="shared" si="391"/>
        <v>0</v>
      </c>
    </row>
    <row r="6262" spans="1:11" s="77" customFormat="1">
      <c r="A6262" s="82">
        <v>2016</v>
      </c>
      <c r="B6262" s="82">
        <v>1702</v>
      </c>
      <c r="C6262" s="83" t="s">
        <v>513</v>
      </c>
      <c r="D6262" s="83" t="s">
        <v>504</v>
      </c>
      <c r="E6262" s="84">
        <v>15790</v>
      </c>
      <c r="F6262" s="85">
        <v>17.934000000000001</v>
      </c>
      <c r="G6262" s="84">
        <v>195.7</v>
      </c>
      <c r="H6262" s="86">
        <f t="shared" si="388"/>
        <v>554179.07201999996</v>
      </c>
      <c r="I6262" s="77">
        <f t="shared" si="389"/>
        <v>15790</v>
      </c>
      <c r="J6262" s="77">
        <f t="shared" si="390"/>
        <v>283177.86000000004</v>
      </c>
      <c r="K6262" s="77">
        <f t="shared" si="391"/>
        <v>0</v>
      </c>
    </row>
    <row r="6263" spans="1:11" s="77" customFormat="1">
      <c r="A6263" s="82">
        <v>2016</v>
      </c>
      <c r="B6263" s="82">
        <v>1702</v>
      </c>
      <c r="C6263" s="83" t="s">
        <v>513</v>
      </c>
      <c r="D6263" s="83" t="s">
        <v>504</v>
      </c>
      <c r="E6263" s="84">
        <v>15872</v>
      </c>
      <c r="F6263" s="85">
        <v>17.8</v>
      </c>
      <c r="G6263" s="84">
        <v>197.1</v>
      </c>
      <c r="H6263" s="86">
        <f t="shared" si="388"/>
        <v>556850.0736</v>
      </c>
      <c r="I6263" s="77">
        <f t="shared" si="389"/>
        <v>15872</v>
      </c>
      <c r="J6263" s="77">
        <f t="shared" si="390"/>
        <v>282521.60000000003</v>
      </c>
      <c r="K6263" s="77">
        <f t="shared" si="391"/>
        <v>0</v>
      </c>
    </row>
    <row r="6264" spans="1:11" s="77" customFormat="1">
      <c r="A6264" s="82">
        <v>2016</v>
      </c>
      <c r="B6264" s="82">
        <v>1702</v>
      </c>
      <c r="C6264" s="83" t="s">
        <v>513</v>
      </c>
      <c r="D6264" s="83" t="s">
        <v>504</v>
      </c>
      <c r="E6264" s="84">
        <v>15909</v>
      </c>
      <c r="F6264" s="85">
        <v>17.821999999999999</v>
      </c>
      <c r="G6264" s="84">
        <v>215.3</v>
      </c>
      <c r="H6264" s="86">
        <f t="shared" si="388"/>
        <v>610440.51629399997</v>
      </c>
      <c r="I6264" s="77">
        <f t="shared" si="389"/>
        <v>15909</v>
      </c>
      <c r="J6264" s="77">
        <f t="shared" si="390"/>
        <v>283530.19799999997</v>
      </c>
      <c r="K6264" s="77">
        <f t="shared" si="391"/>
        <v>0</v>
      </c>
    </row>
    <row r="6265" spans="1:11" s="77" customFormat="1">
      <c r="A6265" s="82">
        <v>2016</v>
      </c>
      <c r="B6265" s="82">
        <v>1702</v>
      </c>
      <c r="C6265" s="83" t="s">
        <v>513</v>
      </c>
      <c r="D6265" s="83" t="s">
        <v>504</v>
      </c>
      <c r="E6265" s="84">
        <v>16060</v>
      </c>
      <c r="F6265" s="85">
        <v>17.780999999999999</v>
      </c>
      <c r="G6265" s="84">
        <v>226.2</v>
      </c>
      <c r="H6265" s="86">
        <f t="shared" si="388"/>
        <v>645943.18932</v>
      </c>
      <c r="I6265" s="77">
        <f t="shared" si="389"/>
        <v>16060</v>
      </c>
      <c r="J6265" s="77">
        <f t="shared" si="390"/>
        <v>285562.86</v>
      </c>
      <c r="K6265" s="77">
        <f t="shared" si="391"/>
        <v>0</v>
      </c>
    </row>
    <row r="6266" spans="1:11" s="77" customFormat="1">
      <c r="A6266" s="82">
        <v>2016</v>
      </c>
      <c r="B6266" s="82">
        <v>1702</v>
      </c>
      <c r="C6266" s="83" t="s">
        <v>513</v>
      </c>
      <c r="D6266" s="83" t="s">
        <v>504</v>
      </c>
      <c r="E6266" s="84">
        <v>31223</v>
      </c>
      <c r="F6266" s="85">
        <v>17.667000000000002</v>
      </c>
      <c r="G6266" s="84">
        <v>216.4</v>
      </c>
      <c r="H6266" s="86">
        <f t="shared" si="388"/>
        <v>1193698.6275240001</v>
      </c>
      <c r="I6266" s="77">
        <f t="shared" si="389"/>
        <v>31223</v>
      </c>
      <c r="J6266" s="77">
        <f t="shared" si="390"/>
        <v>551616.74100000004</v>
      </c>
      <c r="K6266" s="77">
        <f t="shared" si="391"/>
        <v>0</v>
      </c>
    </row>
    <row r="6267" spans="1:11" s="77" customFormat="1">
      <c r="A6267" s="82">
        <v>2016</v>
      </c>
      <c r="B6267" s="82">
        <v>1702</v>
      </c>
      <c r="C6267" s="83" t="s">
        <v>503</v>
      </c>
      <c r="D6267" s="83" t="s">
        <v>504</v>
      </c>
      <c r="E6267" s="84">
        <v>12040</v>
      </c>
      <c r="F6267" s="85">
        <v>24.736000000000001</v>
      </c>
      <c r="G6267" s="84">
        <v>266.89999999999998</v>
      </c>
      <c r="H6267" s="86">
        <f t="shared" si="388"/>
        <v>794885.4233599999</v>
      </c>
      <c r="I6267" s="77">
        <f t="shared" si="389"/>
        <v>12040</v>
      </c>
      <c r="J6267" s="77">
        <f t="shared" si="390"/>
        <v>297821.44</v>
      </c>
      <c r="K6267" s="77">
        <f t="shared" si="391"/>
        <v>0</v>
      </c>
    </row>
    <row r="6268" spans="1:11" s="77" customFormat="1">
      <c r="A6268" s="82">
        <v>2016</v>
      </c>
      <c r="B6268" s="82">
        <v>1702</v>
      </c>
      <c r="C6268" s="83" t="s">
        <v>513</v>
      </c>
      <c r="D6268" s="83" t="s">
        <v>504</v>
      </c>
      <c r="E6268" s="84">
        <v>29717</v>
      </c>
      <c r="F6268" s="85">
        <v>18.327999999999999</v>
      </c>
      <c r="G6268" s="84">
        <v>206.2</v>
      </c>
      <c r="H6268" s="86">
        <f t="shared" si="388"/>
        <v>1123074.848912</v>
      </c>
      <c r="I6268" s="77">
        <f t="shared" si="389"/>
        <v>29717</v>
      </c>
      <c r="J6268" s="77">
        <f t="shared" si="390"/>
        <v>544653.17599999998</v>
      </c>
      <c r="K6268" s="77">
        <f t="shared" si="391"/>
        <v>0</v>
      </c>
    </row>
    <row r="6269" spans="1:11" s="77" customFormat="1">
      <c r="A6269" s="82">
        <v>2016</v>
      </c>
      <c r="B6269" s="82">
        <v>1710</v>
      </c>
      <c r="C6269" s="83" t="s">
        <v>513</v>
      </c>
      <c r="D6269" s="83" t="s">
        <v>504</v>
      </c>
      <c r="E6269" s="84">
        <v>15958</v>
      </c>
      <c r="F6269" s="85">
        <v>17.731999999999999</v>
      </c>
      <c r="G6269" s="84">
        <v>258.89999999999998</v>
      </c>
      <c r="H6269" s="86">
        <f t="shared" si="388"/>
        <v>732602.22578400001</v>
      </c>
      <c r="I6269" s="77">
        <f t="shared" si="389"/>
        <v>15958</v>
      </c>
      <c r="J6269" s="77">
        <f t="shared" si="390"/>
        <v>282967.25599999999</v>
      </c>
      <c r="K6269" s="77">
        <f t="shared" si="391"/>
        <v>0</v>
      </c>
    </row>
    <row r="6270" spans="1:11" s="77" customFormat="1">
      <c r="A6270" s="82">
        <v>2016</v>
      </c>
      <c r="B6270" s="82">
        <v>1710</v>
      </c>
      <c r="C6270" s="83" t="s">
        <v>513</v>
      </c>
      <c r="D6270" s="83" t="s">
        <v>504</v>
      </c>
      <c r="E6270" s="84">
        <v>15771</v>
      </c>
      <c r="F6270" s="85">
        <v>17.638000000000002</v>
      </c>
      <c r="G6270" s="84">
        <v>249.6</v>
      </c>
      <c r="H6270" s="86">
        <f t="shared" si="388"/>
        <v>694309.5694080001</v>
      </c>
      <c r="I6270" s="77">
        <f t="shared" si="389"/>
        <v>15771</v>
      </c>
      <c r="J6270" s="77">
        <f t="shared" si="390"/>
        <v>278168.89800000004</v>
      </c>
      <c r="K6270" s="77">
        <f t="shared" si="391"/>
        <v>0</v>
      </c>
    </row>
    <row r="6271" spans="1:11" s="77" customFormat="1">
      <c r="A6271" s="82">
        <v>2016</v>
      </c>
      <c r="B6271" s="82">
        <v>1710</v>
      </c>
      <c r="C6271" s="83" t="s">
        <v>513</v>
      </c>
      <c r="D6271" s="83" t="s">
        <v>504</v>
      </c>
      <c r="E6271" s="84">
        <v>15617</v>
      </c>
      <c r="F6271" s="85">
        <v>17.952000000000002</v>
      </c>
      <c r="G6271" s="84">
        <v>227.9</v>
      </c>
      <c r="H6271" s="86">
        <f t="shared" si="388"/>
        <v>638932.19913600013</v>
      </c>
      <c r="I6271" s="77">
        <f t="shared" si="389"/>
        <v>15617</v>
      </c>
      <c r="J6271" s="77">
        <f t="shared" si="390"/>
        <v>280356.38400000002</v>
      </c>
      <c r="K6271" s="77">
        <f t="shared" si="391"/>
        <v>0</v>
      </c>
    </row>
    <row r="6272" spans="1:11" s="77" customFormat="1">
      <c r="A6272" s="82">
        <v>2016</v>
      </c>
      <c r="B6272" s="82">
        <v>1710</v>
      </c>
      <c r="C6272" s="83" t="s">
        <v>513</v>
      </c>
      <c r="D6272" s="83" t="s">
        <v>504</v>
      </c>
      <c r="E6272" s="84">
        <v>79580</v>
      </c>
      <c r="F6272" s="85">
        <v>17.748000000000001</v>
      </c>
      <c r="G6272" s="84">
        <v>243.8</v>
      </c>
      <c r="H6272" s="86">
        <f t="shared" si="388"/>
        <v>3443396.6779200006</v>
      </c>
      <c r="I6272" s="77">
        <f t="shared" si="389"/>
        <v>79580</v>
      </c>
      <c r="J6272" s="77">
        <f t="shared" si="390"/>
        <v>1412385.84</v>
      </c>
      <c r="K6272" s="77">
        <f t="shared" si="391"/>
        <v>0</v>
      </c>
    </row>
    <row r="6273" spans="1:11" s="77" customFormat="1">
      <c r="A6273" s="82">
        <v>2016</v>
      </c>
      <c r="B6273" s="82">
        <v>1710</v>
      </c>
      <c r="C6273" s="83" t="s">
        <v>513</v>
      </c>
      <c r="D6273" s="83" t="s">
        <v>504</v>
      </c>
      <c r="E6273" s="84">
        <v>79404</v>
      </c>
      <c r="F6273" s="85">
        <v>17.52</v>
      </c>
      <c r="G6273" s="84">
        <v>240.7</v>
      </c>
      <c r="H6273" s="86">
        <f t="shared" si="388"/>
        <v>3348517.4985599997</v>
      </c>
      <c r="I6273" s="77">
        <f t="shared" si="389"/>
        <v>79404</v>
      </c>
      <c r="J6273" s="77">
        <f t="shared" si="390"/>
        <v>1391158.08</v>
      </c>
      <c r="K6273" s="77">
        <f t="shared" si="391"/>
        <v>0</v>
      </c>
    </row>
    <row r="6274" spans="1:11" s="77" customFormat="1">
      <c r="A6274" s="82">
        <v>2016</v>
      </c>
      <c r="B6274" s="82">
        <v>1710</v>
      </c>
      <c r="C6274" s="83" t="s">
        <v>513</v>
      </c>
      <c r="D6274" s="83" t="s">
        <v>504</v>
      </c>
      <c r="E6274" s="84">
        <v>47729</v>
      </c>
      <c r="F6274" s="85">
        <v>18.073</v>
      </c>
      <c r="G6274" s="84">
        <v>256.3</v>
      </c>
      <c r="H6274" s="86">
        <f t="shared" si="388"/>
        <v>2210859.7341710003</v>
      </c>
      <c r="I6274" s="77">
        <f t="shared" si="389"/>
        <v>47729</v>
      </c>
      <c r="J6274" s="77">
        <f t="shared" si="390"/>
        <v>862606.21700000006</v>
      </c>
      <c r="K6274" s="77">
        <f t="shared" si="391"/>
        <v>0</v>
      </c>
    </row>
    <row r="6275" spans="1:11" s="77" customFormat="1">
      <c r="A6275" s="82">
        <v>2016</v>
      </c>
      <c r="B6275" s="82">
        <v>1710</v>
      </c>
      <c r="C6275" s="83" t="s">
        <v>513</v>
      </c>
      <c r="D6275" s="83" t="s">
        <v>504</v>
      </c>
      <c r="E6275" s="84">
        <v>31847</v>
      </c>
      <c r="F6275" s="85">
        <v>17.977</v>
      </c>
      <c r="G6275" s="84">
        <v>227.4</v>
      </c>
      <c r="H6275" s="86">
        <f t="shared" si="388"/>
        <v>1301895.742206</v>
      </c>
      <c r="I6275" s="77">
        <f t="shared" si="389"/>
        <v>31847</v>
      </c>
      <c r="J6275" s="77">
        <f t="shared" si="390"/>
        <v>572513.51899999997</v>
      </c>
      <c r="K6275" s="77">
        <f t="shared" si="391"/>
        <v>0</v>
      </c>
    </row>
    <row r="6276" spans="1:11" s="77" customFormat="1">
      <c r="A6276" s="82">
        <v>2016</v>
      </c>
      <c r="B6276" s="82">
        <v>1733</v>
      </c>
      <c r="C6276" s="83" t="s">
        <v>503</v>
      </c>
      <c r="D6276" s="83" t="s">
        <v>504</v>
      </c>
      <c r="E6276" s="84">
        <v>60698</v>
      </c>
      <c r="F6276" s="85">
        <v>25.927</v>
      </c>
      <c r="G6276" s="84">
        <v>255.6</v>
      </c>
      <c r="H6276" s="86">
        <f t="shared" si="388"/>
        <v>4022420.769576</v>
      </c>
      <c r="I6276" s="77">
        <f t="shared" si="389"/>
        <v>60698</v>
      </c>
      <c r="J6276" s="77">
        <f t="shared" si="390"/>
        <v>1573717.0460000001</v>
      </c>
      <c r="K6276" s="77">
        <f t="shared" si="391"/>
        <v>0</v>
      </c>
    </row>
    <row r="6277" spans="1:11" s="77" customFormat="1">
      <c r="A6277" s="82">
        <v>2016</v>
      </c>
      <c r="B6277" s="82">
        <v>1733</v>
      </c>
      <c r="C6277" s="83" t="s">
        <v>513</v>
      </c>
      <c r="D6277" s="83" t="s">
        <v>504</v>
      </c>
      <c r="E6277" s="84">
        <v>15724</v>
      </c>
      <c r="F6277" s="85">
        <v>18</v>
      </c>
      <c r="G6277" s="84">
        <v>202.9</v>
      </c>
      <c r="H6277" s="86">
        <f t="shared" si="388"/>
        <v>574271.92799999996</v>
      </c>
      <c r="I6277" s="77">
        <f t="shared" si="389"/>
        <v>15724</v>
      </c>
      <c r="J6277" s="77">
        <f t="shared" si="390"/>
        <v>283032</v>
      </c>
      <c r="K6277" s="77">
        <f t="shared" si="391"/>
        <v>0</v>
      </c>
    </row>
    <row r="6278" spans="1:11" s="77" customFormat="1">
      <c r="A6278" s="82">
        <v>2016</v>
      </c>
      <c r="B6278" s="82">
        <v>1733</v>
      </c>
      <c r="C6278" s="83" t="s">
        <v>513</v>
      </c>
      <c r="D6278" s="83" t="s">
        <v>504</v>
      </c>
      <c r="E6278" s="84">
        <v>62964</v>
      </c>
      <c r="F6278" s="85">
        <v>17.643999999999998</v>
      </c>
      <c r="G6278" s="84">
        <v>229</v>
      </c>
      <c r="H6278" s="86">
        <f t="shared" si="388"/>
        <v>2544045.3086399999</v>
      </c>
      <c r="I6278" s="77">
        <f t="shared" si="389"/>
        <v>62964</v>
      </c>
      <c r="J6278" s="77">
        <f t="shared" si="390"/>
        <v>1110936.8159999999</v>
      </c>
      <c r="K6278" s="77">
        <f t="shared" si="391"/>
        <v>0</v>
      </c>
    </row>
    <row r="6279" spans="1:11" s="77" customFormat="1">
      <c r="A6279" s="82">
        <v>2016</v>
      </c>
      <c r="B6279" s="82">
        <v>1733</v>
      </c>
      <c r="C6279" s="83" t="s">
        <v>513</v>
      </c>
      <c r="D6279" s="83" t="s">
        <v>504</v>
      </c>
      <c r="E6279" s="84">
        <v>29971</v>
      </c>
      <c r="F6279" s="85">
        <v>17.655000000000001</v>
      </c>
      <c r="G6279" s="84">
        <v>225.2</v>
      </c>
      <c r="H6279" s="86">
        <f t="shared" ref="H6279:H6342" si="392">IF(I6279="","",G6279/100*F6279*E6279)</f>
        <v>1191618.7872599999</v>
      </c>
      <c r="I6279" s="77">
        <f t="shared" ref="I6279:I6342" si="393">IF(OR(G6279=".",F6279=".",E6279="."),"",E6279)</f>
        <v>29971</v>
      </c>
      <c r="J6279" s="77">
        <f t="shared" ref="J6279:J6342" si="394">IF(I6279="","",F6279*I6279)</f>
        <v>529138.005</v>
      </c>
      <c r="K6279" s="77">
        <f t="shared" ref="K6279:K6342" si="395">IF(C6279="LIG",1,0)</f>
        <v>0</v>
      </c>
    </row>
    <row r="6280" spans="1:11" s="77" customFormat="1">
      <c r="A6280" s="82">
        <v>2016</v>
      </c>
      <c r="B6280" s="82">
        <v>1733</v>
      </c>
      <c r="C6280" s="83" t="s">
        <v>513</v>
      </c>
      <c r="D6280" s="83" t="s">
        <v>504</v>
      </c>
      <c r="E6280" s="84">
        <v>31307</v>
      </c>
      <c r="F6280" s="85">
        <v>17.832000000000001</v>
      </c>
      <c r="G6280" s="84">
        <v>223.4</v>
      </c>
      <c r="H6280" s="86">
        <f t="shared" si="392"/>
        <v>1247167.1912160001</v>
      </c>
      <c r="I6280" s="77">
        <f t="shared" si="393"/>
        <v>31307</v>
      </c>
      <c r="J6280" s="77">
        <f t="shared" si="394"/>
        <v>558266.424</v>
      </c>
      <c r="K6280" s="77">
        <f t="shared" si="395"/>
        <v>0</v>
      </c>
    </row>
    <row r="6281" spans="1:11" s="77" customFormat="1">
      <c r="A6281" s="82">
        <v>2016</v>
      </c>
      <c r="B6281" s="82">
        <v>1733</v>
      </c>
      <c r="C6281" s="83" t="s">
        <v>513</v>
      </c>
      <c r="D6281" s="83" t="s">
        <v>504</v>
      </c>
      <c r="E6281" s="84">
        <v>15796</v>
      </c>
      <c r="F6281" s="85">
        <v>17.352</v>
      </c>
      <c r="G6281" s="84">
        <v>229.4</v>
      </c>
      <c r="H6281" s="86">
        <f t="shared" si="392"/>
        <v>628767.48844800005</v>
      </c>
      <c r="I6281" s="77">
        <f t="shared" si="393"/>
        <v>15796</v>
      </c>
      <c r="J6281" s="77">
        <f t="shared" si="394"/>
        <v>274092.19199999998</v>
      </c>
      <c r="K6281" s="77">
        <f t="shared" si="395"/>
        <v>0</v>
      </c>
    </row>
    <row r="6282" spans="1:11" s="77" customFormat="1">
      <c r="A6282" s="82">
        <v>2016</v>
      </c>
      <c r="B6282" s="82">
        <v>1733</v>
      </c>
      <c r="C6282" s="83" t="s">
        <v>513</v>
      </c>
      <c r="D6282" s="83" t="s">
        <v>504</v>
      </c>
      <c r="E6282" s="84">
        <v>31538</v>
      </c>
      <c r="F6282" s="85">
        <v>18</v>
      </c>
      <c r="G6282" s="84">
        <v>201.6</v>
      </c>
      <c r="H6282" s="86">
        <f t="shared" si="392"/>
        <v>1144450.9439999999</v>
      </c>
      <c r="I6282" s="77">
        <f t="shared" si="393"/>
        <v>31538</v>
      </c>
      <c r="J6282" s="77">
        <f t="shared" si="394"/>
        <v>567684</v>
      </c>
      <c r="K6282" s="77">
        <f t="shared" si="395"/>
        <v>0</v>
      </c>
    </row>
    <row r="6283" spans="1:11" s="77" customFormat="1">
      <c r="A6283" s="82">
        <v>2016</v>
      </c>
      <c r="B6283" s="82">
        <v>1733</v>
      </c>
      <c r="C6283" s="83" t="s">
        <v>513</v>
      </c>
      <c r="D6283" s="83" t="s">
        <v>504</v>
      </c>
      <c r="E6283" s="84">
        <v>31313</v>
      </c>
      <c r="F6283" s="85">
        <v>18.071000000000002</v>
      </c>
      <c r="G6283" s="84">
        <v>224.6</v>
      </c>
      <c r="H6283" s="86">
        <f t="shared" si="392"/>
        <v>1270915.3228580002</v>
      </c>
      <c r="I6283" s="77">
        <f t="shared" si="393"/>
        <v>31313</v>
      </c>
      <c r="J6283" s="77">
        <f t="shared" si="394"/>
        <v>565857.223</v>
      </c>
      <c r="K6283" s="77">
        <f t="shared" si="395"/>
        <v>0</v>
      </c>
    </row>
    <row r="6284" spans="1:11" s="77" customFormat="1">
      <c r="A6284" s="82">
        <v>2016</v>
      </c>
      <c r="B6284" s="82">
        <v>1733</v>
      </c>
      <c r="C6284" s="83" t="s">
        <v>503</v>
      </c>
      <c r="D6284" s="83" t="s">
        <v>504</v>
      </c>
      <c r="E6284" s="84">
        <v>20883</v>
      </c>
      <c r="F6284" s="85">
        <v>25.981999999999999</v>
      </c>
      <c r="G6284" s="84">
        <v>275.89999999999998</v>
      </c>
      <c r="H6284" s="86">
        <f t="shared" si="392"/>
        <v>1496984.030454</v>
      </c>
      <c r="I6284" s="77">
        <f t="shared" si="393"/>
        <v>20883</v>
      </c>
      <c r="J6284" s="77">
        <f t="shared" si="394"/>
        <v>542582.10600000003</v>
      </c>
      <c r="K6284" s="77">
        <f t="shared" si="395"/>
        <v>0</v>
      </c>
    </row>
    <row r="6285" spans="1:11" s="77" customFormat="1">
      <c r="A6285" s="82">
        <v>2016</v>
      </c>
      <c r="B6285" s="82">
        <v>1733</v>
      </c>
      <c r="C6285" s="83" t="s">
        <v>513</v>
      </c>
      <c r="D6285" s="83" t="s">
        <v>504</v>
      </c>
      <c r="E6285" s="84">
        <v>111276</v>
      </c>
      <c r="F6285" s="85">
        <v>17.77</v>
      </c>
      <c r="G6285" s="84">
        <v>228.9</v>
      </c>
      <c r="H6285" s="86">
        <f t="shared" si="392"/>
        <v>4526210.2762799999</v>
      </c>
      <c r="I6285" s="77">
        <f t="shared" si="393"/>
        <v>111276</v>
      </c>
      <c r="J6285" s="77">
        <f t="shared" si="394"/>
        <v>1977374.52</v>
      </c>
      <c r="K6285" s="77">
        <f t="shared" si="395"/>
        <v>0</v>
      </c>
    </row>
    <row r="6286" spans="1:11" s="77" customFormat="1">
      <c r="A6286" s="82">
        <v>2016</v>
      </c>
      <c r="B6286" s="82">
        <v>1740</v>
      </c>
      <c r="C6286" s="83" t="s">
        <v>513</v>
      </c>
      <c r="D6286" s="83" t="s">
        <v>504</v>
      </c>
      <c r="E6286" s="84">
        <v>31086</v>
      </c>
      <c r="F6286" s="85">
        <v>17.600000000000001</v>
      </c>
      <c r="G6286" s="84">
        <v>231.1</v>
      </c>
      <c r="H6286" s="86">
        <f t="shared" si="392"/>
        <v>1264379.5296</v>
      </c>
      <c r="I6286" s="77">
        <f t="shared" si="393"/>
        <v>31086</v>
      </c>
      <c r="J6286" s="77">
        <f t="shared" si="394"/>
        <v>547113.60000000009</v>
      </c>
      <c r="K6286" s="77">
        <f t="shared" si="395"/>
        <v>0</v>
      </c>
    </row>
    <row r="6287" spans="1:11" s="77" customFormat="1">
      <c r="A6287" s="82">
        <v>2016</v>
      </c>
      <c r="B6287" s="82">
        <v>1740</v>
      </c>
      <c r="C6287" s="83" t="s">
        <v>513</v>
      </c>
      <c r="D6287" s="83" t="s">
        <v>504</v>
      </c>
      <c r="E6287" s="84">
        <v>30243</v>
      </c>
      <c r="F6287" s="85">
        <v>17.7</v>
      </c>
      <c r="G6287" s="84">
        <v>233.3</v>
      </c>
      <c r="H6287" s="86">
        <f t="shared" si="392"/>
        <v>1248857.4663</v>
      </c>
      <c r="I6287" s="77">
        <f t="shared" si="393"/>
        <v>30243</v>
      </c>
      <c r="J6287" s="77">
        <f t="shared" si="394"/>
        <v>535301.1</v>
      </c>
      <c r="K6287" s="77">
        <f t="shared" si="395"/>
        <v>0</v>
      </c>
    </row>
    <row r="6288" spans="1:11" s="77" customFormat="1">
      <c r="A6288" s="82">
        <v>2016</v>
      </c>
      <c r="B6288" s="82">
        <v>1740</v>
      </c>
      <c r="C6288" s="83" t="s">
        <v>513</v>
      </c>
      <c r="D6288" s="83" t="s">
        <v>504</v>
      </c>
      <c r="E6288" s="84">
        <v>15413</v>
      </c>
      <c r="F6288" s="85">
        <v>18.100000000000001</v>
      </c>
      <c r="G6288" s="84">
        <v>206.9</v>
      </c>
      <c r="H6288" s="86">
        <f t="shared" si="392"/>
        <v>577199.89569999999</v>
      </c>
      <c r="I6288" s="77">
        <f t="shared" si="393"/>
        <v>15413</v>
      </c>
      <c r="J6288" s="77">
        <f t="shared" si="394"/>
        <v>278975.30000000005</v>
      </c>
      <c r="K6288" s="77">
        <f t="shared" si="395"/>
        <v>0</v>
      </c>
    </row>
    <row r="6289" spans="1:11" s="77" customFormat="1">
      <c r="A6289" s="82">
        <v>2016</v>
      </c>
      <c r="B6289" s="82">
        <v>1740</v>
      </c>
      <c r="C6289" s="83" t="s">
        <v>513</v>
      </c>
      <c r="D6289" s="83" t="s">
        <v>504</v>
      </c>
      <c r="E6289" s="84">
        <v>14964</v>
      </c>
      <c r="F6289" s="85">
        <v>17.899999999999999</v>
      </c>
      <c r="G6289" s="84">
        <v>208.1</v>
      </c>
      <c r="H6289" s="86">
        <f t="shared" si="392"/>
        <v>557407.50359999994</v>
      </c>
      <c r="I6289" s="77">
        <f t="shared" si="393"/>
        <v>14964</v>
      </c>
      <c r="J6289" s="77">
        <f t="shared" si="394"/>
        <v>267855.59999999998</v>
      </c>
      <c r="K6289" s="77">
        <f t="shared" si="395"/>
        <v>0</v>
      </c>
    </row>
    <row r="6290" spans="1:11" s="77" customFormat="1">
      <c r="A6290" s="82">
        <v>2016</v>
      </c>
      <c r="B6290" s="82">
        <v>1743</v>
      </c>
      <c r="C6290" s="83" t="s">
        <v>503</v>
      </c>
      <c r="D6290" s="83" t="s">
        <v>504</v>
      </c>
      <c r="E6290" s="84">
        <v>15570</v>
      </c>
      <c r="F6290" s="85">
        <v>26.1</v>
      </c>
      <c r="G6290" s="84">
        <v>209.4</v>
      </c>
      <c r="H6290" s="86">
        <f t="shared" si="392"/>
        <v>850953.43799999997</v>
      </c>
      <c r="I6290" s="77">
        <f t="shared" si="393"/>
        <v>15570</v>
      </c>
      <c r="J6290" s="77">
        <f t="shared" si="394"/>
        <v>406377</v>
      </c>
      <c r="K6290" s="77">
        <f t="shared" si="395"/>
        <v>0</v>
      </c>
    </row>
    <row r="6291" spans="1:11" s="77" customFormat="1">
      <c r="A6291" s="82">
        <v>2016</v>
      </c>
      <c r="B6291" s="82">
        <v>1745</v>
      </c>
      <c r="C6291" s="83" t="s">
        <v>513</v>
      </c>
      <c r="D6291" s="83" t="s">
        <v>504</v>
      </c>
      <c r="E6291" s="84">
        <v>14715</v>
      </c>
      <c r="F6291" s="85">
        <v>18.2</v>
      </c>
      <c r="G6291" s="84">
        <v>225.2</v>
      </c>
      <c r="H6291" s="86">
        <f t="shared" si="392"/>
        <v>603114.87599999993</v>
      </c>
      <c r="I6291" s="77">
        <f t="shared" si="393"/>
        <v>14715</v>
      </c>
      <c r="J6291" s="77">
        <f t="shared" si="394"/>
        <v>267813</v>
      </c>
      <c r="K6291" s="77">
        <f t="shared" si="395"/>
        <v>0</v>
      </c>
    </row>
    <row r="6292" spans="1:11" s="77" customFormat="1">
      <c r="A6292" s="82">
        <v>2016</v>
      </c>
      <c r="B6292" s="82">
        <v>1745</v>
      </c>
      <c r="C6292" s="83" t="s">
        <v>513</v>
      </c>
      <c r="D6292" s="83" t="s">
        <v>504</v>
      </c>
      <c r="E6292" s="84">
        <v>15593</v>
      </c>
      <c r="F6292" s="85">
        <v>17.600000000000001</v>
      </c>
      <c r="G6292" s="84">
        <v>208.8</v>
      </c>
      <c r="H6292" s="86">
        <f t="shared" si="392"/>
        <v>573024.03840000008</v>
      </c>
      <c r="I6292" s="77">
        <f t="shared" si="393"/>
        <v>15593</v>
      </c>
      <c r="J6292" s="77">
        <f t="shared" si="394"/>
        <v>274436.80000000005</v>
      </c>
      <c r="K6292" s="77">
        <f t="shared" si="395"/>
        <v>0</v>
      </c>
    </row>
    <row r="6293" spans="1:11" s="77" customFormat="1">
      <c r="A6293" s="82">
        <v>2016</v>
      </c>
      <c r="B6293" s="82">
        <v>1745</v>
      </c>
      <c r="C6293" s="83" t="s">
        <v>513</v>
      </c>
      <c r="D6293" s="83" t="s">
        <v>504</v>
      </c>
      <c r="E6293" s="84">
        <v>31326</v>
      </c>
      <c r="F6293" s="85">
        <v>17.8</v>
      </c>
      <c r="G6293" s="84">
        <v>226.6</v>
      </c>
      <c r="H6293" s="86">
        <f t="shared" si="392"/>
        <v>1263527.9447999999</v>
      </c>
      <c r="I6293" s="77">
        <f t="shared" si="393"/>
        <v>31326</v>
      </c>
      <c r="J6293" s="77">
        <f t="shared" si="394"/>
        <v>557602.80000000005</v>
      </c>
      <c r="K6293" s="77">
        <f t="shared" si="395"/>
        <v>0</v>
      </c>
    </row>
    <row r="6294" spans="1:11" s="77" customFormat="1">
      <c r="A6294" s="82">
        <v>2016</v>
      </c>
      <c r="B6294" s="82">
        <v>1745</v>
      </c>
      <c r="C6294" s="83" t="s">
        <v>513</v>
      </c>
      <c r="D6294" s="83" t="s">
        <v>504</v>
      </c>
      <c r="E6294" s="84">
        <v>31240</v>
      </c>
      <c r="F6294" s="85">
        <v>17.7</v>
      </c>
      <c r="G6294" s="84">
        <v>224.6</v>
      </c>
      <c r="H6294" s="86">
        <f t="shared" si="392"/>
        <v>1241921.2079999999</v>
      </c>
      <c r="I6294" s="77">
        <f t="shared" si="393"/>
        <v>31240</v>
      </c>
      <c r="J6294" s="77">
        <f t="shared" si="394"/>
        <v>552948</v>
      </c>
      <c r="K6294" s="77">
        <f t="shared" si="395"/>
        <v>0</v>
      </c>
    </row>
    <row r="6295" spans="1:11" s="77" customFormat="1">
      <c r="A6295" s="82">
        <v>2016</v>
      </c>
      <c r="B6295" s="82">
        <v>1745</v>
      </c>
      <c r="C6295" s="83" t="s">
        <v>503</v>
      </c>
      <c r="D6295" s="83" t="s">
        <v>504</v>
      </c>
      <c r="E6295" s="84">
        <v>35871</v>
      </c>
      <c r="F6295" s="85">
        <v>26.056000000000001</v>
      </c>
      <c r="G6295" s="84">
        <v>292.5</v>
      </c>
      <c r="H6295" s="86">
        <f t="shared" si="392"/>
        <v>2733865.2197999996</v>
      </c>
      <c r="I6295" s="77">
        <f t="shared" si="393"/>
        <v>35871</v>
      </c>
      <c r="J6295" s="77">
        <f t="shared" si="394"/>
        <v>934654.77600000007</v>
      </c>
      <c r="K6295" s="77">
        <f t="shared" si="395"/>
        <v>0</v>
      </c>
    </row>
    <row r="6296" spans="1:11" s="77" customFormat="1">
      <c r="A6296" s="82">
        <v>2016</v>
      </c>
      <c r="B6296" s="82">
        <v>1769</v>
      </c>
      <c r="C6296" s="83" t="s">
        <v>513</v>
      </c>
      <c r="D6296" s="83" t="s">
        <v>504</v>
      </c>
      <c r="E6296" s="84">
        <v>73391</v>
      </c>
      <c r="F6296" s="85">
        <v>17.7</v>
      </c>
      <c r="G6296" s="84">
        <v>223.8</v>
      </c>
      <c r="H6296" s="86">
        <f t="shared" si="392"/>
        <v>2907208.3266000003</v>
      </c>
      <c r="I6296" s="77">
        <f t="shared" si="393"/>
        <v>73391</v>
      </c>
      <c r="J6296" s="77">
        <f t="shared" si="394"/>
        <v>1299020.7</v>
      </c>
      <c r="K6296" s="77">
        <f t="shared" si="395"/>
        <v>0</v>
      </c>
    </row>
    <row r="6297" spans="1:11" s="77" customFormat="1">
      <c r="A6297" s="82">
        <v>2016</v>
      </c>
      <c r="B6297" s="82">
        <v>1769</v>
      </c>
      <c r="C6297" s="83" t="s">
        <v>513</v>
      </c>
      <c r="D6297" s="83" t="s">
        <v>504</v>
      </c>
      <c r="E6297" s="84">
        <v>60048</v>
      </c>
      <c r="F6297" s="85">
        <v>18.84</v>
      </c>
      <c r="G6297" s="84">
        <v>219.9</v>
      </c>
      <c r="H6297" s="86">
        <f t="shared" si="392"/>
        <v>2487738.1996799996</v>
      </c>
      <c r="I6297" s="77">
        <f t="shared" si="393"/>
        <v>60048</v>
      </c>
      <c r="J6297" s="77">
        <f t="shared" si="394"/>
        <v>1131304.32</v>
      </c>
      <c r="K6297" s="77">
        <f t="shared" si="395"/>
        <v>0</v>
      </c>
    </row>
    <row r="6298" spans="1:11" s="77" customFormat="1">
      <c r="A6298" s="82">
        <v>2016</v>
      </c>
      <c r="B6298" s="82">
        <v>1831</v>
      </c>
      <c r="C6298" s="83" t="s">
        <v>513</v>
      </c>
      <c r="D6298" s="83" t="s">
        <v>504</v>
      </c>
      <c r="E6298" s="84">
        <v>51026</v>
      </c>
      <c r="F6298" s="85">
        <v>18.018000000000001</v>
      </c>
      <c r="G6298" s="84">
        <v>240.7</v>
      </c>
      <c r="H6298" s="86">
        <f t="shared" si="392"/>
        <v>2212963.228476</v>
      </c>
      <c r="I6298" s="77">
        <f t="shared" si="393"/>
        <v>51026</v>
      </c>
      <c r="J6298" s="77">
        <f t="shared" si="394"/>
        <v>919386.46799999999</v>
      </c>
      <c r="K6298" s="77">
        <f t="shared" si="395"/>
        <v>0</v>
      </c>
    </row>
    <row r="6299" spans="1:11" s="77" customFormat="1">
      <c r="A6299" s="82">
        <v>2016</v>
      </c>
      <c r="B6299" s="82">
        <v>1893</v>
      </c>
      <c r="C6299" s="83" t="s">
        <v>513</v>
      </c>
      <c r="D6299" s="83" t="s">
        <v>504</v>
      </c>
      <c r="E6299" s="84">
        <v>43611</v>
      </c>
      <c r="F6299" s="85">
        <v>17.809999999999999</v>
      </c>
      <c r="G6299" s="84">
        <v>206.7</v>
      </c>
      <c r="H6299" s="86">
        <f t="shared" si="392"/>
        <v>1605463.5179699999</v>
      </c>
      <c r="I6299" s="77">
        <f t="shared" si="393"/>
        <v>43611</v>
      </c>
      <c r="J6299" s="77">
        <f t="shared" si="394"/>
        <v>776711.90999999992</v>
      </c>
      <c r="K6299" s="77">
        <f t="shared" si="395"/>
        <v>0</v>
      </c>
    </row>
    <row r="6300" spans="1:11" s="77" customFormat="1">
      <c r="A6300" s="82">
        <v>2016</v>
      </c>
      <c r="B6300" s="82">
        <v>1893</v>
      </c>
      <c r="C6300" s="83" t="s">
        <v>513</v>
      </c>
      <c r="D6300" s="83" t="s">
        <v>504</v>
      </c>
      <c r="E6300" s="84">
        <v>58990</v>
      </c>
      <c r="F6300" s="85">
        <v>19.07</v>
      </c>
      <c r="G6300" s="84">
        <v>200.7</v>
      </c>
      <c r="H6300" s="86">
        <f t="shared" si="392"/>
        <v>2257753.1750999996</v>
      </c>
      <c r="I6300" s="77">
        <f t="shared" si="393"/>
        <v>58990</v>
      </c>
      <c r="J6300" s="77">
        <f t="shared" si="394"/>
        <v>1124939.3</v>
      </c>
      <c r="K6300" s="77">
        <f t="shared" si="395"/>
        <v>0</v>
      </c>
    </row>
    <row r="6301" spans="1:11" s="77" customFormat="1">
      <c r="A6301" s="82">
        <v>2016</v>
      </c>
      <c r="B6301" s="82">
        <v>1893</v>
      </c>
      <c r="C6301" s="83" t="s">
        <v>513</v>
      </c>
      <c r="D6301" s="83" t="s">
        <v>504</v>
      </c>
      <c r="E6301" s="84">
        <v>179292</v>
      </c>
      <c r="F6301" s="85">
        <v>17.97</v>
      </c>
      <c r="G6301" s="84">
        <v>203.8</v>
      </c>
      <c r="H6301" s="86">
        <f t="shared" si="392"/>
        <v>6566185.8151200004</v>
      </c>
      <c r="I6301" s="77">
        <f t="shared" si="393"/>
        <v>179292</v>
      </c>
      <c r="J6301" s="77">
        <f t="shared" si="394"/>
        <v>3221877.2399999998</v>
      </c>
      <c r="K6301" s="77">
        <f t="shared" si="395"/>
        <v>0</v>
      </c>
    </row>
    <row r="6302" spans="1:11" s="77" customFormat="1">
      <c r="A6302" s="82">
        <v>2016</v>
      </c>
      <c r="B6302" s="82">
        <v>1893</v>
      </c>
      <c r="C6302" s="83" t="s">
        <v>513</v>
      </c>
      <c r="D6302" s="83" t="s">
        <v>504</v>
      </c>
      <c r="E6302" s="84">
        <v>88121</v>
      </c>
      <c r="F6302" s="85">
        <v>18.920000000000002</v>
      </c>
      <c r="G6302" s="84">
        <v>186</v>
      </c>
      <c r="H6302" s="86">
        <f t="shared" si="392"/>
        <v>3101083.7352</v>
      </c>
      <c r="I6302" s="77">
        <f t="shared" si="393"/>
        <v>88121</v>
      </c>
      <c r="J6302" s="77">
        <f t="shared" si="394"/>
        <v>1667249.32</v>
      </c>
      <c r="K6302" s="77">
        <f t="shared" si="395"/>
        <v>0</v>
      </c>
    </row>
    <row r="6303" spans="1:11" s="77" customFormat="1">
      <c r="A6303" s="82">
        <v>2016</v>
      </c>
      <c r="B6303" s="82">
        <v>1915</v>
      </c>
      <c r="C6303" s="83" t="s">
        <v>513</v>
      </c>
      <c r="D6303" s="83" t="s">
        <v>504</v>
      </c>
      <c r="E6303" s="84">
        <v>13153</v>
      </c>
      <c r="F6303" s="85">
        <v>17.62</v>
      </c>
      <c r="G6303" s="84">
        <v>218.9</v>
      </c>
      <c r="H6303" s="86">
        <f t="shared" si="392"/>
        <v>507313.57754000003</v>
      </c>
      <c r="I6303" s="77">
        <f t="shared" si="393"/>
        <v>13153</v>
      </c>
      <c r="J6303" s="77">
        <f t="shared" si="394"/>
        <v>231755.86000000002</v>
      </c>
      <c r="K6303" s="77">
        <f t="shared" si="395"/>
        <v>0</v>
      </c>
    </row>
    <row r="6304" spans="1:11" s="77" customFormat="1">
      <c r="A6304" s="82">
        <v>2016</v>
      </c>
      <c r="B6304" s="82">
        <v>1915</v>
      </c>
      <c r="C6304" s="83" t="s">
        <v>513</v>
      </c>
      <c r="D6304" s="83" t="s">
        <v>504</v>
      </c>
      <c r="E6304" s="84">
        <v>51636</v>
      </c>
      <c r="F6304" s="85">
        <v>18.03</v>
      </c>
      <c r="G6304" s="84">
        <v>217.9</v>
      </c>
      <c r="H6304" s="86">
        <f t="shared" si="392"/>
        <v>2028642.6373200004</v>
      </c>
      <c r="I6304" s="77">
        <f t="shared" si="393"/>
        <v>51636</v>
      </c>
      <c r="J6304" s="77">
        <f t="shared" si="394"/>
        <v>930997.08000000007</v>
      </c>
      <c r="K6304" s="77">
        <f t="shared" si="395"/>
        <v>0</v>
      </c>
    </row>
    <row r="6305" spans="1:11" s="77" customFormat="1">
      <c r="A6305" s="82">
        <v>2016</v>
      </c>
      <c r="B6305" s="82">
        <v>1915</v>
      </c>
      <c r="C6305" s="83" t="s">
        <v>513</v>
      </c>
      <c r="D6305" s="83" t="s">
        <v>504</v>
      </c>
      <c r="E6305" s="84">
        <v>78015</v>
      </c>
      <c r="F6305" s="85">
        <v>18.04</v>
      </c>
      <c r="G6305" s="84">
        <v>200.9</v>
      </c>
      <c r="H6305" s="86">
        <f t="shared" si="392"/>
        <v>2827447.7153999996</v>
      </c>
      <c r="I6305" s="77">
        <f t="shared" si="393"/>
        <v>78015</v>
      </c>
      <c r="J6305" s="77">
        <f t="shared" si="394"/>
        <v>1407390.5999999999</v>
      </c>
      <c r="K6305" s="77">
        <f t="shared" si="395"/>
        <v>0</v>
      </c>
    </row>
    <row r="6306" spans="1:11" s="77" customFormat="1">
      <c r="A6306" s="82">
        <v>2016</v>
      </c>
      <c r="B6306" s="82">
        <v>1915</v>
      </c>
      <c r="C6306" s="83" t="s">
        <v>513</v>
      </c>
      <c r="D6306" s="83" t="s">
        <v>504</v>
      </c>
      <c r="E6306" s="84">
        <v>12752</v>
      </c>
      <c r="F6306" s="85">
        <v>17.78</v>
      </c>
      <c r="G6306" s="84">
        <v>209.9</v>
      </c>
      <c r="H6306" s="86">
        <f t="shared" si="392"/>
        <v>475907.4454400001</v>
      </c>
      <c r="I6306" s="77">
        <f t="shared" si="393"/>
        <v>12752</v>
      </c>
      <c r="J6306" s="77">
        <f t="shared" si="394"/>
        <v>226730.56000000003</v>
      </c>
      <c r="K6306" s="77">
        <f t="shared" si="395"/>
        <v>0</v>
      </c>
    </row>
    <row r="6307" spans="1:11" s="77" customFormat="1">
      <c r="A6307" s="82">
        <v>2016</v>
      </c>
      <c r="B6307" s="82">
        <v>2076</v>
      </c>
      <c r="C6307" s="83" t="s">
        <v>513</v>
      </c>
      <c r="D6307" s="83" t="s">
        <v>504</v>
      </c>
      <c r="E6307" s="84">
        <v>46042</v>
      </c>
      <c r="F6307" s="85">
        <v>17.809999999999999</v>
      </c>
      <c r="G6307" s="84">
        <v>181.5</v>
      </c>
      <c r="H6307" s="86">
        <f t="shared" si="392"/>
        <v>1488314.5562999998</v>
      </c>
      <c r="I6307" s="77">
        <f t="shared" si="393"/>
        <v>46042</v>
      </c>
      <c r="J6307" s="77">
        <f t="shared" si="394"/>
        <v>820008.0199999999</v>
      </c>
      <c r="K6307" s="77">
        <f t="shared" si="395"/>
        <v>0</v>
      </c>
    </row>
    <row r="6308" spans="1:11" s="77" customFormat="1">
      <c r="A6308" s="82">
        <v>2016</v>
      </c>
      <c r="B6308" s="82">
        <v>2076</v>
      </c>
      <c r="C6308" s="83" t="s">
        <v>513</v>
      </c>
      <c r="D6308" s="83" t="s">
        <v>504</v>
      </c>
      <c r="E6308" s="84">
        <v>30478</v>
      </c>
      <c r="F6308" s="85">
        <v>17.53</v>
      </c>
      <c r="G6308" s="84">
        <v>206</v>
      </c>
      <c r="H6308" s="86">
        <f t="shared" si="392"/>
        <v>1100615.4404</v>
      </c>
      <c r="I6308" s="77">
        <f t="shared" si="393"/>
        <v>30478</v>
      </c>
      <c r="J6308" s="77">
        <f t="shared" si="394"/>
        <v>534279.34000000008</v>
      </c>
      <c r="K6308" s="77">
        <f t="shared" si="395"/>
        <v>0</v>
      </c>
    </row>
    <row r="6309" spans="1:11" s="77" customFormat="1">
      <c r="A6309" s="82">
        <v>2016</v>
      </c>
      <c r="B6309" s="82">
        <v>2079</v>
      </c>
      <c r="C6309" s="83" t="s">
        <v>513</v>
      </c>
      <c r="D6309" s="83" t="s">
        <v>504</v>
      </c>
      <c r="E6309" s="84">
        <v>16199</v>
      </c>
      <c r="F6309" s="85">
        <v>17.68</v>
      </c>
      <c r="G6309" s="84">
        <v>146</v>
      </c>
      <c r="H6309" s="86">
        <f t="shared" si="392"/>
        <v>418141.54719999997</v>
      </c>
      <c r="I6309" s="77">
        <f t="shared" si="393"/>
        <v>16199</v>
      </c>
      <c r="J6309" s="77">
        <f t="shared" si="394"/>
        <v>286398.32</v>
      </c>
      <c r="K6309" s="77">
        <f t="shared" si="395"/>
        <v>0</v>
      </c>
    </row>
    <row r="6310" spans="1:11" s="77" customFormat="1">
      <c r="A6310" s="82">
        <v>2016</v>
      </c>
      <c r="B6310" s="82">
        <v>2079</v>
      </c>
      <c r="C6310" s="83" t="s">
        <v>513</v>
      </c>
      <c r="D6310" s="83" t="s">
        <v>504</v>
      </c>
      <c r="E6310" s="84">
        <v>80110</v>
      </c>
      <c r="F6310" s="85">
        <v>17.84</v>
      </c>
      <c r="G6310" s="84">
        <v>150.19999999999999</v>
      </c>
      <c r="H6310" s="86">
        <f t="shared" si="392"/>
        <v>2146601.9247999997</v>
      </c>
      <c r="I6310" s="77">
        <f t="shared" si="393"/>
        <v>80110</v>
      </c>
      <c r="J6310" s="77">
        <f t="shared" si="394"/>
        <v>1429162.4</v>
      </c>
      <c r="K6310" s="77">
        <f t="shared" si="395"/>
        <v>0</v>
      </c>
    </row>
    <row r="6311" spans="1:11" s="77" customFormat="1">
      <c r="A6311" s="82">
        <v>2016</v>
      </c>
      <c r="B6311" s="82">
        <v>2079</v>
      </c>
      <c r="C6311" s="83" t="s">
        <v>513</v>
      </c>
      <c r="D6311" s="83" t="s">
        <v>504</v>
      </c>
      <c r="E6311" s="84">
        <v>32238</v>
      </c>
      <c r="F6311" s="85">
        <v>18.03</v>
      </c>
      <c r="G6311" s="84">
        <v>149.5</v>
      </c>
      <c r="H6311" s="86">
        <f t="shared" si="392"/>
        <v>868970.4543000001</v>
      </c>
      <c r="I6311" s="77">
        <f t="shared" si="393"/>
        <v>32238</v>
      </c>
      <c r="J6311" s="77">
        <f t="shared" si="394"/>
        <v>581251.14</v>
      </c>
      <c r="K6311" s="77">
        <f t="shared" si="395"/>
        <v>0</v>
      </c>
    </row>
    <row r="6312" spans="1:11" s="77" customFormat="1">
      <c r="A6312" s="82">
        <v>2016</v>
      </c>
      <c r="B6312" s="82">
        <v>2079</v>
      </c>
      <c r="C6312" s="83" t="s">
        <v>513</v>
      </c>
      <c r="D6312" s="83" t="s">
        <v>504</v>
      </c>
      <c r="E6312" s="84">
        <v>32791</v>
      </c>
      <c r="F6312" s="85">
        <v>18.079999999999998</v>
      </c>
      <c r="G6312" s="84">
        <v>141.69999999999999</v>
      </c>
      <c r="H6312" s="86">
        <f t="shared" si="392"/>
        <v>840084.43375999981</v>
      </c>
      <c r="I6312" s="77">
        <f t="shared" si="393"/>
        <v>32791</v>
      </c>
      <c r="J6312" s="77">
        <f t="shared" si="394"/>
        <v>592861.27999999991</v>
      </c>
      <c r="K6312" s="77">
        <f t="shared" si="395"/>
        <v>0</v>
      </c>
    </row>
    <row r="6313" spans="1:11" s="77" customFormat="1">
      <c r="A6313" s="82">
        <v>2016</v>
      </c>
      <c r="B6313" s="82">
        <v>2080</v>
      </c>
      <c r="C6313" s="83" t="s">
        <v>513</v>
      </c>
      <c r="D6313" s="83" t="s">
        <v>504</v>
      </c>
      <c r="E6313" s="84">
        <v>46065</v>
      </c>
      <c r="F6313" s="85">
        <v>17.850000000000001</v>
      </c>
      <c r="G6313" s="84">
        <v>207.1</v>
      </c>
      <c r="H6313" s="86">
        <f t="shared" si="392"/>
        <v>1702900.9777499998</v>
      </c>
      <c r="I6313" s="77">
        <f t="shared" si="393"/>
        <v>46065</v>
      </c>
      <c r="J6313" s="77">
        <f t="shared" si="394"/>
        <v>822260.25000000012</v>
      </c>
      <c r="K6313" s="77">
        <f t="shared" si="395"/>
        <v>0</v>
      </c>
    </row>
    <row r="6314" spans="1:11" s="77" customFormat="1">
      <c r="A6314" s="82">
        <v>2016</v>
      </c>
      <c r="B6314" s="82">
        <v>2080</v>
      </c>
      <c r="C6314" s="83" t="s">
        <v>513</v>
      </c>
      <c r="D6314" s="83" t="s">
        <v>504</v>
      </c>
      <c r="E6314" s="84">
        <v>15101</v>
      </c>
      <c r="F6314" s="85">
        <v>17.239999999999998</v>
      </c>
      <c r="G6314" s="84">
        <v>205.4</v>
      </c>
      <c r="H6314" s="86">
        <f t="shared" si="392"/>
        <v>534740.90696000005</v>
      </c>
      <c r="I6314" s="77">
        <f t="shared" si="393"/>
        <v>15101</v>
      </c>
      <c r="J6314" s="77">
        <f t="shared" si="394"/>
        <v>260341.24</v>
      </c>
      <c r="K6314" s="77">
        <f t="shared" si="395"/>
        <v>0</v>
      </c>
    </row>
    <row r="6315" spans="1:11" s="77" customFormat="1">
      <c r="A6315" s="82">
        <v>2016</v>
      </c>
      <c r="B6315" s="82">
        <v>2080</v>
      </c>
      <c r="C6315" s="83" t="s">
        <v>513</v>
      </c>
      <c r="D6315" s="83" t="s">
        <v>504</v>
      </c>
      <c r="E6315" s="84">
        <v>15113</v>
      </c>
      <c r="F6315" s="85">
        <v>17.16</v>
      </c>
      <c r="G6315" s="84">
        <v>192.5</v>
      </c>
      <c r="H6315" s="86">
        <f t="shared" si="392"/>
        <v>499227.72899999999</v>
      </c>
      <c r="I6315" s="77">
        <f t="shared" si="393"/>
        <v>15113</v>
      </c>
      <c r="J6315" s="77">
        <f t="shared" si="394"/>
        <v>259339.08000000002</v>
      </c>
      <c r="K6315" s="77">
        <f t="shared" si="395"/>
        <v>0</v>
      </c>
    </row>
    <row r="6316" spans="1:11" s="77" customFormat="1">
      <c r="A6316" s="82">
        <v>2016</v>
      </c>
      <c r="B6316" s="82">
        <v>2080</v>
      </c>
      <c r="C6316" s="83" t="s">
        <v>513</v>
      </c>
      <c r="D6316" s="83" t="s">
        <v>504</v>
      </c>
      <c r="E6316" s="84">
        <v>45679</v>
      </c>
      <c r="F6316" s="85">
        <v>16.739999999999998</v>
      </c>
      <c r="G6316" s="84">
        <v>197.8</v>
      </c>
      <c r="H6316" s="86">
        <f t="shared" si="392"/>
        <v>1512510.2578799999</v>
      </c>
      <c r="I6316" s="77">
        <f t="shared" si="393"/>
        <v>45679</v>
      </c>
      <c r="J6316" s="77">
        <f t="shared" si="394"/>
        <v>764666.46</v>
      </c>
      <c r="K6316" s="77">
        <f t="shared" si="395"/>
        <v>0</v>
      </c>
    </row>
    <row r="6317" spans="1:11" s="77" customFormat="1">
      <c r="A6317" s="82">
        <v>2016</v>
      </c>
      <c r="B6317" s="82">
        <v>2094</v>
      </c>
      <c r="C6317" s="83" t="s">
        <v>513</v>
      </c>
      <c r="D6317" s="83" t="s">
        <v>504</v>
      </c>
      <c r="E6317" s="84">
        <v>26059</v>
      </c>
      <c r="F6317" s="85">
        <v>17.77</v>
      </c>
      <c r="G6317" s="84">
        <v>162.80000000000001</v>
      </c>
      <c r="H6317" s="86">
        <f t="shared" si="392"/>
        <v>753875.40404000005</v>
      </c>
      <c r="I6317" s="77">
        <f t="shared" si="393"/>
        <v>26059</v>
      </c>
      <c r="J6317" s="77">
        <f t="shared" si="394"/>
        <v>463068.43</v>
      </c>
      <c r="K6317" s="77">
        <f t="shared" si="395"/>
        <v>0</v>
      </c>
    </row>
    <row r="6318" spans="1:11" s="77" customFormat="1">
      <c r="A6318" s="82">
        <v>2016</v>
      </c>
      <c r="B6318" s="82">
        <v>2094</v>
      </c>
      <c r="C6318" s="83" t="s">
        <v>513</v>
      </c>
      <c r="D6318" s="83" t="s">
        <v>504</v>
      </c>
      <c r="E6318" s="84">
        <v>25426</v>
      </c>
      <c r="F6318" s="85">
        <v>17.84</v>
      </c>
      <c r="G6318" s="84">
        <v>136.4</v>
      </c>
      <c r="H6318" s="86">
        <f t="shared" si="392"/>
        <v>618710.18176000006</v>
      </c>
      <c r="I6318" s="77">
        <f t="shared" si="393"/>
        <v>25426</v>
      </c>
      <c r="J6318" s="77">
        <f t="shared" si="394"/>
        <v>453599.83999999997</v>
      </c>
      <c r="K6318" s="77">
        <f t="shared" si="395"/>
        <v>0</v>
      </c>
    </row>
    <row r="6319" spans="1:11" s="77" customFormat="1">
      <c r="A6319" s="82">
        <v>2016</v>
      </c>
      <c r="B6319" s="82">
        <v>2094</v>
      </c>
      <c r="C6319" s="83" t="s">
        <v>513</v>
      </c>
      <c r="D6319" s="83" t="s">
        <v>504</v>
      </c>
      <c r="E6319" s="84">
        <v>25990</v>
      </c>
      <c r="F6319" s="85">
        <v>18.02</v>
      </c>
      <c r="G6319" s="84">
        <v>160.4</v>
      </c>
      <c r="H6319" s="86">
        <f t="shared" si="392"/>
        <v>751217.0392</v>
      </c>
      <c r="I6319" s="77">
        <f t="shared" si="393"/>
        <v>25990</v>
      </c>
      <c r="J6319" s="77">
        <f t="shared" si="394"/>
        <v>468339.8</v>
      </c>
      <c r="K6319" s="77">
        <f t="shared" si="395"/>
        <v>0</v>
      </c>
    </row>
    <row r="6320" spans="1:11" s="77" customFormat="1">
      <c r="A6320" s="82">
        <v>2016</v>
      </c>
      <c r="B6320" s="82">
        <v>2098</v>
      </c>
      <c r="C6320" s="83" t="s">
        <v>513</v>
      </c>
      <c r="D6320" s="83" t="s">
        <v>504</v>
      </c>
      <c r="E6320" s="84">
        <v>13188</v>
      </c>
      <c r="F6320" s="85">
        <v>17.64</v>
      </c>
      <c r="G6320" s="84">
        <v>197.1</v>
      </c>
      <c r="H6320" s="86">
        <f t="shared" si="392"/>
        <v>458526.18672</v>
      </c>
      <c r="I6320" s="77">
        <f t="shared" si="393"/>
        <v>13188</v>
      </c>
      <c r="J6320" s="77">
        <f t="shared" si="394"/>
        <v>232636.32</v>
      </c>
      <c r="K6320" s="77">
        <f t="shared" si="395"/>
        <v>0</v>
      </c>
    </row>
    <row r="6321" spans="1:11" s="77" customFormat="1">
      <c r="A6321" s="82">
        <v>2016</v>
      </c>
      <c r="B6321" s="82">
        <v>2098</v>
      </c>
      <c r="C6321" s="83" t="s">
        <v>513</v>
      </c>
      <c r="D6321" s="83" t="s">
        <v>504</v>
      </c>
      <c r="E6321" s="84">
        <v>13225</v>
      </c>
      <c r="F6321" s="85">
        <v>17.88</v>
      </c>
      <c r="G6321" s="84">
        <v>169.6</v>
      </c>
      <c r="H6321" s="86">
        <f t="shared" si="392"/>
        <v>401041.24799999996</v>
      </c>
      <c r="I6321" s="77">
        <f t="shared" si="393"/>
        <v>13225</v>
      </c>
      <c r="J6321" s="77">
        <f t="shared" si="394"/>
        <v>236463</v>
      </c>
      <c r="K6321" s="77">
        <f t="shared" si="395"/>
        <v>0</v>
      </c>
    </row>
    <row r="6322" spans="1:11" s="77" customFormat="1">
      <c r="A6322" s="82">
        <v>2016</v>
      </c>
      <c r="B6322" s="82">
        <v>2103</v>
      </c>
      <c r="C6322" s="83" t="s">
        <v>513</v>
      </c>
      <c r="D6322" s="83" t="s">
        <v>504</v>
      </c>
      <c r="E6322" s="84">
        <v>239267</v>
      </c>
      <c r="F6322" s="85">
        <v>17.48</v>
      </c>
      <c r="G6322" s="84">
        <v>207.9</v>
      </c>
      <c r="H6322" s="86">
        <f t="shared" si="392"/>
        <v>8695182.9056400005</v>
      </c>
      <c r="I6322" s="77">
        <f t="shared" si="393"/>
        <v>239267</v>
      </c>
      <c r="J6322" s="77">
        <f t="shared" si="394"/>
        <v>4182387.16</v>
      </c>
      <c r="K6322" s="77">
        <f t="shared" si="395"/>
        <v>0</v>
      </c>
    </row>
    <row r="6323" spans="1:11" s="77" customFormat="1">
      <c r="A6323" s="82">
        <v>2016</v>
      </c>
      <c r="B6323" s="82">
        <v>2103</v>
      </c>
      <c r="C6323" s="83" t="s">
        <v>513</v>
      </c>
      <c r="D6323" s="83" t="s">
        <v>504</v>
      </c>
      <c r="E6323" s="84">
        <v>78792</v>
      </c>
      <c r="F6323" s="85">
        <v>17.100000000000001</v>
      </c>
      <c r="G6323" s="84">
        <v>207.8</v>
      </c>
      <c r="H6323" s="86">
        <f t="shared" si="392"/>
        <v>2799779.1696000006</v>
      </c>
      <c r="I6323" s="77">
        <f t="shared" si="393"/>
        <v>78792</v>
      </c>
      <c r="J6323" s="77">
        <f t="shared" si="394"/>
        <v>1347343.2000000002</v>
      </c>
      <c r="K6323" s="77">
        <f t="shared" si="395"/>
        <v>0</v>
      </c>
    </row>
    <row r="6324" spans="1:11" s="77" customFormat="1">
      <c r="A6324" s="82">
        <v>2016</v>
      </c>
      <c r="B6324" s="82">
        <v>2103</v>
      </c>
      <c r="C6324" s="83" t="s">
        <v>513</v>
      </c>
      <c r="D6324" s="83" t="s">
        <v>504</v>
      </c>
      <c r="E6324" s="84">
        <v>476430</v>
      </c>
      <c r="F6324" s="85">
        <v>17.59</v>
      </c>
      <c r="G6324" s="84">
        <v>209.1</v>
      </c>
      <c r="H6324" s="86">
        <f t="shared" si="392"/>
        <v>17523424.136699997</v>
      </c>
      <c r="I6324" s="77">
        <f t="shared" si="393"/>
        <v>476430</v>
      </c>
      <c r="J6324" s="77">
        <f t="shared" si="394"/>
        <v>8380403.7000000002</v>
      </c>
      <c r="K6324" s="77">
        <f t="shared" si="395"/>
        <v>0</v>
      </c>
    </row>
    <row r="6325" spans="1:11" s="77" customFormat="1">
      <c r="A6325" s="82">
        <v>2016</v>
      </c>
      <c r="B6325" s="82">
        <v>2103</v>
      </c>
      <c r="C6325" s="83" t="s">
        <v>513</v>
      </c>
      <c r="D6325" s="83" t="s">
        <v>504</v>
      </c>
      <c r="E6325" s="84">
        <v>47059</v>
      </c>
      <c r="F6325" s="85">
        <v>17.68</v>
      </c>
      <c r="G6325" s="84">
        <v>201.3</v>
      </c>
      <c r="H6325" s="86">
        <f t="shared" si="392"/>
        <v>1674822.2805599999</v>
      </c>
      <c r="I6325" s="77">
        <f t="shared" si="393"/>
        <v>47059</v>
      </c>
      <c r="J6325" s="77">
        <f t="shared" si="394"/>
        <v>832003.12</v>
      </c>
      <c r="K6325" s="77">
        <f t="shared" si="395"/>
        <v>0</v>
      </c>
    </row>
    <row r="6326" spans="1:11" s="77" customFormat="1">
      <c r="A6326" s="82">
        <v>2016</v>
      </c>
      <c r="B6326" s="82">
        <v>2104</v>
      </c>
      <c r="C6326" s="83" t="s">
        <v>513</v>
      </c>
      <c r="D6326" s="83" t="s">
        <v>504</v>
      </c>
      <c r="E6326" s="84">
        <v>15948</v>
      </c>
      <c r="F6326" s="85">
        <v>16.809999999999999</v>
      </c>
      <c r="G6326" s="84">
        <v>178.2</v>
      </c>
      <c r="H6326" s="86">
        <f t="shared" si="392"/>
        <v>477729.03815999988</v>
      </c>
      <c r="I6326" s="77">
        <f t="shared" si="393"/>
        <v>15948</v>
      </c>
      <c r="J6326" s="77">
        <f t="shared" si="394"/>
        <v>268085.88</v>
      </c>
      <c r="K6326" s="77">
        <f t="shared" si="395"/>
        <v>0</v>
      </c>
    </row>
    <row r="6327" spans="1:11" s="77" customFormat="1">
      <c r="A6327" s="82">
        <v>2016</v>
      </c>
      <c r="B6327" s="82">
        <v>2104</v>
      </c>
      <c r="C6327" s="83" t="s">
        <v>513</v>
      </c>
      <c r="D6327" s="83" t="s">
        <v>504</v>
      </c>
      <c r="E6327" s="84">
        <v>47783</v>
      </c>
      <c r="F6327" s="85">
        <v>17.11</v>
      </c>
      <c r="G6327" s="84">
        <v>207.5</v>
      </c>
      <c r="H6327" s="86">
        <f t="shared" si="392"/>
        <v>1696451.7947500001</v>
      </c>
      <c r="I6327" s="77">
        <f t="shared" si="393"/>
        <v>47783</v>
      </c>
      <c r="J6327" s="77">
        <f t="shared" si="394"/>
        <v>817567.13</v>
      </c>
      <c r="K6327" s="77">
        <f t="shared" si="395"/>
        <v>0</v>
      </c>
    </row>
    <row r="6328" spans="1:11" s="77" customFormat="1">
      <c r="A6328" s="82">
        <v>2016</v>
      </c>
      <c r="B6328" s="82">
        <v>2104</v>
      </c>
      <c r="C6328" s="83" t="s">
        <v>513</v>
      </c>
      <c r="D6328" s="83" t="s">
        <v>504</v>
      </c>
      <c r="E6328" s="84">
        <v>47702</v>
      </c>
      <c r="F6328" s="85">
        <v>17.600000000000001</v>
      </c>
      <c r="G6328" s="84">
        <v>211</v>
      </c>
      <c r="H6328" s="86">
        <f t="shared" si="392"/>
        <v>1771461.4720000001</v>
      </c>
      <c r="I6328" s="77">
        <f t="shared" si="393"/>
        <v>47702</v>
      </c>
      <c r="J6328" s="77">
        <f t="shared" si="394"/>
        <v>839555.20000000007</v>
      </c>
      <c r="K6328" s="77">
        <f t="shared" si="395"/>
        <v>0</v>
      </c>
    </row>
    <row r="6329" spans="1:11" s="77" customFormat="1">
      <c r="A6329" s="82">
        <v>2016</v>
      </c>
      <c r="B6329" s="82">
        <v>2104</v>
      </c>
      <c r="C6329" s="83" t="s">
        <v>513</v>
      </c>
      <c r="D6329" s="83" t="s">
        <v>504</v>
      </c>
      <c r="E6329" s="84">
        <v>31739</v>
      </c>
      <c r="F6329" s="85">
        <v>17.52</v>
      </c>
      <c r="G6329" s="84">
        <v>206.5</v>
      </c>
      <c r="H6329" s="86">
        <f t="shared" si="392"/>
        <v>1148278.9331999999</v>
      </c>
      <c r="I6329" s="77">
        <f t="shared" si="393"/>
        <v>31739</v>
      </c>
      <c r="J6329" s="77">
        <f t="shared" si="394"/>
        <v>556067.28</v>
      </c>
      <c r="K6329" s="77">
        <f t="shared" si="395"/>
        <v>0</v>
      </c>
    </row>
    <row r="6330" spans="1:11" s="77" customFormat="1">
      <c r="A6330" s="82">
        <v>2016</v>
      </c>
      <c r="B6330" s="82">
        <v>2107</v>
      </c>
      <c r="C6330" s="83" t="s">
        <v>503</v>
      </c>
      <c r="D6330" s="83" t="s">
        <v>504</v>
      </c>
      <c r="E6330" s="84">
        <v>80711</v>
      </c>
      <c r="F6330" s="85">
        <v>22.37</v>
      </c>
      <c r="G6330" s="84">
        <v>170.4</v>
      </c>
      <c r="H6330" s="86">
        <f t="shared" si="392"/>
        <v>3076580.6392799998</v>
      </c>
      <c r="I6330" s="77">
        <f t="shared" si="393"/>
        <v>80711</v>
      </c>
      <c r="J6330" s="77">
        <f t="shared" si="394"/>
        <v>1805505.07</v>
      </c>
      <c r="K6330" s="77">
        <f t="shared" si="395"/>
        <v>0</v>
      </c>
    </row>
    <row r="6331" spans="1:11" s="77" customFormat="1">
      <c r="A6331" s="82">
        <v>2016</v>
      </c>
      <c r="B6331" s="82">
        <v>2107</v>
      </c>
      <c r="C6331" s="83" t="s">
        <v>513</v>
      </c>
      <c r="D6331" s="83" t="s">
        <v>504</v>
      </c>
      <c r="E6331" s="84">
        <v>95172</v>
      </c>
      <c r="F6331" s="85">
        <v>17.53</v>
      </c>
      <c r="G6331" s="84">
        <v>202.1</v>
      </c>
      <c r="H6331" s="86">
        <f t="shared" si="392"/>
        <v>3371765.9883600003</v>
      </c>
      <c r="I6331" s="77">
        <f t="shared" si="393"/>
        <v>95172</v>
      </c>
      <c r="J6331" s="77">
        <f t="shared" si="394"/>
        <v>1668365.1600000001</v>
      </c>
      <c r="K6331" s="77">
        <f t="shared" si="395"/>
        <v>0</v>
      </c>
    </row>
    <row r="6332" spans="1:11" s="77" customFormat="1">
      <c r="A6332" s="82">
        <v>2016</v>
      </c>
      <c r="B6332" s="82">
        <v>2107</v>
      </c>
      <c r="C6332" s="83" t="s">
        <v>513</v>
      </c>
      <c r="D6332" s="83" t="s">
        <v>504</v>
      </c>
      <c r="E6332" s="84">
        <v>79538</v>
      </c>
      <c r="F6332" s="85">
        <v>17.61</v>
      </c>
      <c r="G6332" s="84">
        <v>206.2</v>
      </c>
      <c r="H6332" s="86">
        <f t="shared" si="392"/>
        <v>2888169.5391599997</v>
      </c>
      <c r="I6332" s="77">
        <f t="shared" si="393"/>
        <v>79538</v>
      </c>
      <c r="J6332" s="77">
        <f t="shared" si="394"/>
        <v>1400664.18</v>
      </c>
      <c r="K6332" s="77">
        <f t="shared" si="395"/>
        <v>0</v>
      </c>
    </row>
    <row r="6333" spans="1:11" s="77" customFormat="1">
      <c r="A6333" s="82">
        <v>2016</v>
      </c>
      <c r="B6333" s="82">
        <v>2167</v>
      </c>
      <c r="C6333" s="83" t="s">
        <v>513</v>
      </c>
      <c r="D6333" s="83" t="s">
        <v>504</v>
      </c>
      <c r="E6333" s="84">
        <v>409674</v>
      </c>
      <c r="F6333" s="85">
        <v>17.5</v>
      </c>
      <c r="G6333" s="84">
        <v>186.7</v>
      </c>
      <c r="H6333" s="86">
        <f t="shared" si="392"/>
        <v>13385073.765000001</v>
      </c>
      <c r="I6333" s="77">
        <f t="shared" si="393"/>
        <v>409674</v>
      </c>
      <c r="J6333" s="77">
        <f t="shared" si="394"/>
        <v>7169295</v>
      </c>
      <c r="K6333" s="77">
        <f t="shared" si="395"/>
        <v>0</v>
      </c>
    </row>
    <row r="6334" spans="1:11" s="77" customFormat="1">
      <c r="A6334" s="82">
        <v>2016</v>
      </c>
      <c r="B6334" s="82">
        <v>2168</v>
      </c>
      <c r="C6334" s="83" t="s">
        <v>513</v>
      </c>
      <c r="D6334" s="83" t="s">
        <v>504</v>
      </c>
      <c r="E6334" s="84">
        <v>419947</v>
      </c>
      <c r="F6334" s="85">
        <v>17.600000000000001</v>
      </c>
      <c r="G6334" s="84">
        <v>184.3</v>
      </c>
      <c r="H6334" s="86">
        <f t="shared" si="392"/>
        <v>13621736.849600002</v>
      </c>
      <c r="I6334" s="77">
        <f t="shared" si="393"/>
        <v>419947</v>
      </c>
      <c r="J6334" s="77">
        <f t="shared" si="394"/>
        <v>7391067.2000000002</v>
      </c>
      <c r="K6334" s="77">
        <f t="shared" si="395"/>
        <v>0</v>
      </c>
    </row>
    <row r="6335" spans="1:11" s="77" customFormat="1">
      <c r="A6335" s="82">
        <v>2016</v>
      </c>
      <c r="B6335" s="82">
        <v>2240</v>
      </c>
      <c r="C6335" s="83" t="s">
        <v>513</v>
      </c>
      <c r="D6335" s="83" t="s">
        <v>504</v>
      </c>
      <c r="E6335" s="84">
        <v>44521</v>
      </c>
      <c r="F6335" s="85">
        <v>18.05</v>
      </c>
      <c r="G6335" s="84">
        <v>156.9</v>
      </c>
      <c r="H6335" s="86">
        <f t="shared" si="392"/>
        <v>1260854.7544500001</v>
      </c>
      <c r="I6335" s="77">
        <f t="shared" si="393"/>
        <v>44521</v>
      </c>
      <c r="J6335" s="77">
        <f t="shared" si="394"/>
        <v>803604.05</v>
      </c>
      <c r="K6335" s="77">
        <f t="shared" si="395"/>
        <v>0</v>
      </c>
    </row>
    <row r="6336" spans="1:11" s="77" customFormat="1">
      <c r="A6336" s="82">
        <v>2016</v>
      </c>
      <c r="B6336" s="82">
        <v>2277</v>
      </c>
      <c r="C6336" s="83" t="s">
        <v>513</v>
      </c>
      <c r="D6336" s="83" t="s">
        <v>504</v>
      </c>
      <c r="E6336" s="84">
        <v>44146</v>
      </c>
      <c r="F6336" s="85">
        <v>17.303999999999998</v>
      </c>
      <c r="G6336" s="84">
        <v>164.8</v>
      </c>
      <c r="H6336" s="86">
        <f t="shared" si="392"/>
        <v>1258911.1288319998</v>
      </c>
      <c r="I6336" s="77">
        <f t="shared" si="393"/>
        <v>44146</v>
      </c>
      <c r="J6336" s="77">
        <f t="shared" si="394"/>
        <v>763902.38399999996</v>
      </c>
      <c r="K6336" s="77">
        <f t="shared" si="395"/>
        <v>0</v>
      </c>
    </row>
    <row r="6337" spans="1:11" s="77" customFormat="1">
      <c r="A6337" s="82">
        <v>2016</v>
      </c>
      <c r="B6337" s="82">
        <v>2291</v>
      </c>
      <c r="C6337" s="83" t="s">
        <v>513</v>
      </c>
      <c r="D6337" s="83" t="s">
        <v>504</v>
      </c>
      <c r="E6337" s="84">
        <v>95090</v>
      </c>
      <c r="F6337" s="85">
        <v>16.829999999999998</v>
      </c>
      <c r="G6337" s="84">
        <v>126.3</v>
      </c>
      <c r="H6337" s="86">
        <f t="shared" si="392"/>
        <v>2021260.6160999998</v>
      </c>
      <c r="I6337" s="77">
        <f t="shared" si="393"/>
        <v>95090</v>
      </c>
      <c r="J6337" s="77">
        <f t="shared" si="394"/>
        <v>1600364.7</v>
      </c>
      <c r="K6337" s="77">
        <f t="shared" si="395"/>
        <v>0</v>
      </c>
    </row>
    <row r="6338" spans="1:11" s="77" customFormat="1">
      <c r="A6338" s="82">
        <v>2016</v>
      </c>
      <c r="B6338" s="82">
        <v>2364</v>
      </c>
      <c r="C6338" s="83" t="s">
        <v>503</v>
      </c>
      <c r="D6338" s="83" t="s">
        <v>504</v>
      </c>
      <c r="E6338" s="84">
        <v>9894</v>
      </c>
      <c r="F6338" s="85">
        <v>25.8</v>
      </c>
      <c r="G6338" s="84">
        <v>399.7</v>
      </c>
      <c r="H6338" s="86">
        <f t="shared" si="392"/>
        <v>1020295.0044000001</v>
      </c>
      <c r="I6338" s="77">
        <f t="shared" si="393"/>
        <v>9894</v>
      </c>
      <c r="J6338" s="77">
        <f t="shared" si="394"/>
        <v>255265.2</v>
      </c>
      <c r="K6338" s="77">
        <f t="shared" si="395"/>
        <v>0</v>
      </c>
    </row>
    <row r="6339" spans="1:11" s="77" customFormat="1">
      <c r="A6339" s="82">
        <v>2016</v>
      </c>
      <c r="B6339" s="82">
        <v>2364</v>
      </c>
      <c r="C6339" s="83" t="s">
        <v>503</v>
      </c>
      <c r="D6339" s="83" t="s">
        <v>504</v>
      </c>
      <c r="E6339" s="84">
        <v>9945</v>
      </c>
      <c r="F6339" s="85">
        <v>25.9</v>
      </c>
      <c r="G6339" s="84">
        <v>419.3</v>
      </c>
      <c r="H6339" s="86">
        <f t="shared" si="392"/>
        <v>1080014.0715000001</v>
      </c>
      <c r="I6339" s="77">
        <f t="shared" si="393"/>
        <v>9945</v>
      </c>
      <c r="J6339" s="77">
        <f t="shared" si="394"/>
        <v>257575.5</v>
      </c>
      <c r="K6339" s="77">
        <f t="shared" si="395"/>
        <v>0</v>
      </c>
    </row>
    <row r="6340" spans="1:11" s="77" customFormat="1">
      <c r="A6340" s="82">
        <v>2016</v>
      </c>
      <c r="B6340" s="82">
        <v>2364</v>
      </c>
      <c r="C6340" s="83" t="s">
        <v>503</v>
      </c>
      <c r="D6340" s="83" t="s">
        <v>504</v>
      </c>
      <c r="E6340" s="84">
        <v>9035</v>
      </c>
      <c r="F6340" s="85">
        <v>26</v>
      </c>
      <c r="G6340" s="84">
        <v>401.8</v>
      </c>
      <c r="H6340" s="86">
        <f t="shared" si="392"/>
        <v>943868.37999999989</v>
      </c>
      <c r="I6340" s="77">
        <f t="shared" si="393"/>
        <v>9035</v>
      </c>
      <c r="J6340" s="77">
        <f t="shared" si="394"/>
        <v>234910</v>
      </c>
      <c r="K6340" s="77">
        <f t="shared" si="395"/>
        <v>0</v>
      </c>
    </row>
    <row r="6341" spans="1:11" s="77" customFormat="1">
      <c r="A6341" s="82">
        <v>2016</v>
      </c>
      <c r="B6341" s="82">
        <v>2378</v>
      </c>
      <c r="C6341" s="83" t="s">
        <v>503</v>
      </c>
      <c r="D6341" s="83" t="s">
        <v>504</v>
      </c>
      <c r="E6341" s="84">
        <v>9485</v>
      </c>
      <c r="F6341" s="85">
        <v>25.962</v>
      </c>
      <c r="G6341" s="84" t="s">
        <v>514</v>
      </c>
      <c r="H6341" s="86" t="str">
        <f t="shared" si="392"/>
        <v/>
      </c>
      <c r="I6341" s="77" t="str">
        <f t="shared" si="393"/>
        <v/>
      </c>
      <c r="J6341" s="77" t="str">
        <f t="shared" si="394"/>
        <v/>
      </c>
      <c r="K6341" s="77">
        <f t="shared" si="395"/>
        <v>0</v>
      </c>
    </row>
    <row r="6342" spans="1:11" s="77" customFormat="1">
      <c r="A6342" s="82">
        <v>2016</v>
      </c>
      <c r="B6342" s="82">
        <v>2378</v>
      </c>
      <c r="C6342" s="83" t="s">
        <v>503</v>
      </c>
      <c r="D6342" s="83" t="s">
        <v>504</v>
      </c>
      <c r="E6342" s="84">
        <v>10348</v>
      </c>
      <c r="F6342" s="85">
        <v>25.454000000000001</v>
      </c>
      <c r="G6342" s="84" t="s">
        <v>514</v>
      </c>
      <c r="H6342" s="86" t="str">
        <f t="shared" si="392"/>
        <v/>
      </c>
      <c r="I6342" s="77" t="str">
        <f t="shared" si="393"/>
        <v/>
      </c>
      <c r="J6342" s="77" t="str">
        <f t="shared" si="394"/>
        <v/>
      </c>
      <c r="K6342" s="77">
        <f t="shared" si="395"/>
        <v>0</v>
      </c>
    </row>
    <row r="6343" spans="1:11" s="77" customFormat="1">
      <c r="A6343" s="82">
        <v>2016</v>
      </c>
      <c r="B6343" s="82">
        <v>2442</v>
      </c>
      <c r="C6343" s="83" t="s">
        <v>513</v>
      </c>
      <c r="D6343" s="83" t="s">
        <v>504</v>
      </c>
      <c r="E6343" s="84">
        <v>224604</v>
      </c>
      <c r="F6343" s="85">
        <v>17.576000000000001</v>
      </c>
      <c r="G6343" s="84">
        <v>248.3</v>
      </c>
      <c r="H6343" s="86">
        <f t="shared" ref="H6343:H6406" si="396">IF(I6343="","",G6343/100*F6343*E6343)</f>
        <v>9801989.8816320021</v>
      </c>
      <c r="I6343" s="77">
        <f t="shared" ref="I6343:I6406" si="397">IF(OR(G6343=".",F6343=".",E6343="."),"",E6343)</f>
        <v>224604</v>
      </c>
      <c r="J6343" s="77">
        <f t="shared" ref="J6343:J6406" si="398">IF(I6343="","",F6343*I6343)</f>
        <v>3947639.9040000001</v>
      </c>
      <c r="K6343" s="77">
        <f t="shared" ref="K6343:K6406" si="399">IF(C6343="LIG",1,0)</f>
        <v>0</v>
      </c>
    </row>
    <row r="6344" spans="1:11" s="77" customFormat="1">
      <c r="A6344" s="82">
        <v>2016</v>
      </c>
      <c r="B6344" s="82">
        <v>2451</v>
      </c>
      <c r="C6344" s="83" t="s">
        <v>503</v>
      </c>
      <c r="D6344" s="83" t="s">
        <v>504</v>
      </c>
      <c r="E6344" s="84">
        <v>556885</v>
      </c>
      <c r="F6344" s="85">
        <v>19.423999999999999</v>
      </c>
      <c r="G6344" s="84">
        <v>152</v>
      </c>
      <c r="H6344" s="86">
        <f t="shared" si="396"/>
        <v>16441740.0448</v>
      </c>
      <c r="I6344" s="77">
        <f t="shared" si="397"/>
        <v>556885</v>
      </c>
      <c r="J6344" s="77">
        <f t="shared" si="398"/>
        <v>10816934.24</v>
      </c>
      <c r="K6344" s="77">
        <f t="shared" si="399"/>
        <v>0</v>
      </c>
    </row>
    <row r="6345" spans="1:11" s="77" customFormat="1">
      <c r="A6345" s="82">
        <v>2016</v>
      </c>
      <c r="B6345" s="82">
        <v>2535</v>
      </c>
      <c r="C6345" s="83" t="s">
        <v>503</v>
      </c>
      <c r="D6345" s="83" t="s">
        <v>504</v>
      </c>
      <c r="E6345" s="84">
        <v>13412</v>
      </c>
      <c r="F6345" s="85">
        <v>26.334</v>
      </c>
      <c r="G6345" s="84" t="s">
        <v>514</v>
      </c>
      <c r="H6345" s="86" t="str">
        <f t="shared" si="396"/>
        <v/>
      </c>
      <c r="I6345" s="77" t="str">
        <f t="shared" si="397"/>
        <v/>
      </c>
      <c r="J6345" s="77" t="str">
        <f t="shared" si="398"/>
        <v/>
      </c>
      <c r="K6345" s="77">
        <f t="shared" si="399"/>
        <v>0</v>
      </c>
    </row>
    <row r="6346" spans="1:11" s="77" customFormat="1">
      <c r="A6346" s="82">
        <v>2016</v>
      </c>
      <c r="B6346" s="82">
        <v>2706</v>
      </c>
      <c r="C6346" s="83" t="s">
        <v>503</v>
      </c>
      <c r="D6346" s="83" t="s">
        <v>504</v>
      </c>
      <c r="E6346" s="84">
        <v>10765</v>
      </c>
      <c r="F6346" s="85">
        <v>25.265999999999998</v>
      </c>
      <c r="G6346" s="84">
        <v>257.39999999999998</v>
      </c>
      <c r="H6346" s="86">
        <f t="shared" si="396"/>
        <v>700098.37326000002</v>
      </c>
      <c r="I6346" s="77">
        <f t="shared" si="397"/>
        <v>10765</v>
      </c>
      <c r="J6346" s="77">
        <f t="shared" si="398"/>
        <v>271988.49</v>
      </c>
      <c r="K6346" s="77">
        <f t="shared" si="399"/>
        <v>0</v>
      </c>
    </row>
    <row r="6347" spans="1:11" s="77" customFormat="1">
      <c r="A6347" s="82">
        <v>2016</v>
      </c>
      <c r="B6347" s="82">
        <v>2706</v>
      </c>
      <c r="C6347" s="83" t="s">
        <v>503</v>
      </c>
      <c r="D6347" s="83" t="s">
        <v>504</v>
      </c>
      <c r="E6347" s="84">
        <v>23264</v>
      </c>
      <c r="F6347" s="85">
        <v>23.762</v>
      </c>
      <c r="G6347" s="84">
        <v>294.39999999999998</v>
      </c>
      <c r="H6347" s="86">
        <f t="shared" si="396"/>
        <v>1627440.7505919999</v>
      </c>
      <c r="I6347" s="77">
        <f t="shared" si="397"/>
        <v>23264</v>
      </c>
      <c r="J6347" s="77">
        <f t="shared" si="398"/>
        <v>552799.16800000006</v>
      </c>
      <c r="K6347" s="77">
        <f t="shared" si="399"/>
        <v>0</v>
      </c>
    </row>
    <row r="6348" spans="1:11" s="77" customFormat="1">
      <c r="A6348" s="82">
        <v>2016</v>
      </c>
      <c r="B6348" s="82">
        <v>2706</v>
      </c>
      <c r="C6348" s="83" t="s">
        <v>503</v>
      </c>
      <c r="D6348" s="83" t="s">
        <v>504</v>
      </c>
      <c r="E6348" s="84">
        <v>23476</v>
      </c>
      <c r="F6348" s="85">
        <v>25.923999999999999</v>
      </c>
      <c r="G6348" s="84">
        <v>293.89999999999998</v>
      </c>
      <c r="H6348" s="86">
        <f t="shared" si="396"/>
        <v>1788651.3707359997</v>
      </c>
      <c r="I6348" s="77">
        <f t="shared" si="397"/>
        <v>23476</v>
      </c>
      <c r="J6348" s="77">
        <f t="shared" si="398"/>
        <v>608591.82400000002</v>
      </c>
      <c r="K6348" s="77">
        <f t="shared" si="399"/>
        <v>0</v>
      </c>
    </row>
    <row r="6349" spans="1:11" s="77" customFormat="1">
      <c r="A6349" s="82">
        <v>2016</v>
      </c>
      <c r="B6349" s="82">
        <v>2712</v>
      </c>
      <c r="C6349" s="83" t="s">
        <v>503</v>
      </c>
      <c r="D6349" s="83" t="s">
        <v>504</v>
      </c>
      <c r="E6349" s="84">
        <v>82032</v>
      </c>
      <c r="F6349" s="85">
        <v>25.847999999999999</v>
      </c>
      <c r="G6349" s="84">
        <v>274.8</v>
      </c>
      <c r="H6349" s="86">
        <f t="shared" si="396"/>
        <v>5826757.8977279998</v>
      </c>
      <c r="I6349" s="77">
        <f t="shared" si="397"/>
        <v>82032</v>
      </c>
      <c r="J6349" s="77">
        <f t="shared" si="398"/>
        <v>2120363.1359999999</v>
      </c>
      <c r="K6349" s="77">
        <f t="shared" si="399"/>
        <v>0</v>
      </c>
    </row>
    <row r="6350" spans="1:11" s="77" customFormat="1">
      <c r="A6350" s="82">
        <v>2016</v>
      </c>
      <c r="B6350" s="82">
        <v>2712</v>
      </c>
      <c r="C6350" s="83" t="s">
        <v>503</v>
      </c>
      <c r="D6350" s="83" t="s">
        <v>504</v>
      </c>
      <c r="E6350" s="84">
        <v>76469</v>
      </c>
      <c r="F6350" s="85">
        <v>25.213999999999999</v>
      </c>
      <c r="G6350" s="84">
        <v>296.10000000000002</v>
      </c>
      <c r="H6350" s="86">
        <f t="shared" si="396"/>
        <v>5709072.6127260001</v>
      </c>
      <c r="I6350" s="77">
        <f t="shared" si="397"/>
        <v>76469</v>
      </c>
      <c r="J6350" s="77">
        <f t="shared" si="398"/>
        <v>1928089.3659999999</v>
      </c>
      <c r="K6350" s="77">
        <f t="shared" si="399"/>
        <v>0</v>
      </c>
    </row>
    <row r="6351" spans="1:11" s="77" customFormat="1">
      <c r="A6351" s="82">
        <v>2016</v>
      </c>
      <c r="B6351" s="82">
        <v>2712</v>
      </c>
      <c r="C6351" s="83" t="s">
        <v>503</v>
      </c>
      <c r="D6351" s="83" t="s">
        <v>504</v>
      </c>
      <c r="E6351" s="84">
        <v>58095</v>
      </c>
      <c r="F6351" s="85">
        <v>23.86</v>
      </c>
      <c r="G6351" s="84">
        <v>301.89999999999998</v>
      </c>
      <c r="H6351" s="86">
        <f t="shared" si="396"/>
        <v>4184776.8872999996</v>
      </c>
      <c r="I6351" s="77">
        <f t="shared" si="397"/>
        <v>58095</v>
      </c>
      <c r="J6351" s="77">
        <f t="shared" si="398"/>
        <v>1386146.7</v>
      </c>
      <c r="K6351" s="77">
        <f t="shared" si="399"/>
        <v>0</v>
      </c>
    </row>
    <row r="6352" spans="1:11" s="77" customFormat="1">
      <c r="A6352" s="82">
        <v>2016</v>
      </c>
      <c r="B6352" s="82">
        <v>2712</v>
      </c>
      <c r="C6352" s="83" t="s">
        <v>503</v>
      </c>
      <c r="D6352" s="83" t="s">
        <v>504</v>
      </c>
      <c r="E6352" s="84">
        <v>93717</v>
      </c>
      <c r="F6352" s="85">
        <v>25.797999999999998</v>
      </c>
      <c r="G6352" s="84">
        <v>278.5</v>
      </c>
      <c r="H6352" s="86">
        <f t="shared" si="396"/>
        <v>6733325.5973100001</v>
      </c>
      <c r="I6352" s="77">
        <f t="shared" si="397"/>
        <v>93717</v>
      </c>
      <c r="J6352" s="77">
        <f t="shared" si="398"/>
        <v>2417711.1659999997</v>
      </c>
      <c r="K6352" s="77">
        <f t="shared" si="399"/>
        <v>0</v>
      </c>
    </row>
    <row r="6353" spans="1:11" s="77" customFormat="1">
      <c r="A6353" s="82">
        <v>2016</v>
      </c>
      <c r="B6353" s="82">
        <v>2712</v>
      </c>
      <c r="C6353" s="83" t="s">
        <v>503</v>
      </c>
      <c r="D6353" s="83" t="s">
        <v>504</v>
      </c>
      <c r="E6353" s="84">
        <v>93944</v>
      </c>
      <c r="F6353" s="85">
        <v>25.893999999999998</v>
      </c>
      <c r="G6353" s="84">
        <v>333.9</v>
      </c>
      <c r="H6353" s="86">
        <f t="shared" si="396"/>
        <v>8122404.4403039999</v>
      </c>
      <c r="I6353" s="77">
        <f t="shared" si="397"/>
        <v>93944</v>
      </c>
      <c r="J6353" s="77">
        <f t="shared" si="398"/>
        <v>2432585.9359999998</v>
      </c>
      <c r="K6353" s="77">
        <f t="shared" si="399"/>
        <v>0</v>
      </c>
    </row>
    <row r="6354" spans="1:11" s="77" customFormat="1">
      <c r="A6354" s="82">
        <v>2016</v>
      </c>
      <c r="B6354" s="82">
        <v>2718</v>
      </c>
      <c r="C6354" s="83" t="s">
        <v>503</v>
      </c>
      <c r="D6354" s="83" t="s">
        <v>504</v>
      </c>
      <c r="E6354" s="84">
        <v>9962</v>
      </c>
      <c r="F6354" s="85">
        <v>27.754000000000001</v>
      </c>
      <c r="G6354" s="84">
        <v>257.5</v>
      </c>
      <c r="H6354" s="86">
        <f t="shared" si="396"/>
        <v>711949.77110000013</v>
      </c>
      <c r="I6354" s="77">
        <f t="shared" si="397"/>
        <v>9962</v>
      </c>
      <c r="J6354" s="77">
        <f t="shared" si="398"/>
        <v>276485.348</v>
      </c>
      <c r="K6354" s="77">
        <f t="shared" si="399"/>
        <v>0</v>
      </c>
    </row>
    <row r="6355" spans="1:11" s="77" customFormat="1">
      <c r="A6355" s="82">
        <v>2016</v>
      </c>
      <c r="B6355" s="82">
        <v>2718</v>
      </c>
      <c r="C6355" s="83" t="s">
        <v>503</v>
      </c>
      <c r="D6355" s="83" t="s">
        <v>504</v>
      </c>
      <c r="E6355" s="84">
        <v>20888</v>
      </c>
      <c r="F6355" s="85">
        <v>24.34</v>
      </c>
      <c r="G6355" s="84">
        <v>344.3</v>
      </c>
      <c r="H6355" s="86">
        <f t="shared" si="396"/>
        <v>1750469.12656</v>
      </c>
      <c r="I6355" s="77">
        <f t="shared" si="397"/>
        <v>20888</v>
      </c>
      <c r="J6355" s="77">
        <f t="shared" si="398"/>
        <v>508413.92</v>
      </c>
      <c r="K6355" s="77">
        <f t="shared" si="399"/>
        <v>0</v>
      </c>
    </row>
    <row r="6356" spans="1:11" s="77" customFormat="1">
      <c r="A6356" s="82">
        <v>2016</v>
      </c>
      <c r="B6356" s="82">
        <v>2721</v>
      </c>
      <c r="C6356" s="83" t="s">
        <v>503</v>
      </c>
      <c r="D6356" s="83" t="s">
        <v>504</v>
      </c>
      <c r="E6356" s="84">
        <v>12842</v>
      </c>
      <c r="F6356" s="85">
        <v>23.776</v>
      </c>
      <c r="G6356" s="84">
        <v>378.8</v>
      </c>
      <c r="H6356" s="86">
        <f t="shared" si="396"/>
        <v>1156595.312896</v>
      </c>
      <c r="I6356" s="77">
        <f t="shared" si="397"/>
        <v>12842</v>
      </c>
      <c r="J6356" s="77">
        <f t="shared" si="398"/>
        <v>305331.39199999999</v>
      </c>
      <c r="K6356" s="77">
        <f t="shared" si="399"/>
        <v>0</v>
      </c>
    </row>
    <row r="6357" spans="1:11" s="77" customFormat="1">
      <c r="A6357" s="82">
        <v>2016</v>
      </c>
      <c r="B6357" s="82">
        <v>2721</v>
      </c>
      <c r="C6357" s="83" t="s">
        <v>503</v>
      </c>
      <c r="D6357" s="83" t="s">
        <v>504</v>
      </c>
      <c r="E6357" s="84">
        <v>12835</v>
      </c>
      <c r="F6357" s="85">
        <v>23.738</v>
      </c>
      <c r="G6357" s="84">
        <v>382.6</v>
      </c>
      <c r="H6357" s="86">
        <f t="shared" si="396"/>
        <v>1165695.08198</v>
      </c>
      <c r="I6357" s="77">
        <f t="shared" si="397"/>
        <v>12835</v>
      </c>
      <c r="J6357" s="77">
        <f t="shared" si="398"/>
        <v>304677.23</v>
      </c>
      <c r="K6357" s="77">
        <f t="shared" si="399"/>
        <v>0</v>
      </c>
    </row>
    <row r="6358" spans="1:11" s="77" customFormat="1">
      <c r="A6358" s="82">
        <v>2016</v>
      </c>
      <c r="B6358" s="82">
        <v>2721</v>
      </c>
      <c r="C6358" s="83" t="s">
        <v>503</v>
      </c>
      <c r="D6358" s="83" t="s">
        <v>504</v>
      </c>
      <c r="E6358" s="84">
        <v>25031</v>
      </c>
      <c r="F6358" s="85">
        <v>24.638000000000002</v>
      </c>
      <c r="G6358" s="84">
        <v>365.1</v>
      </c>
      <c r="H6358" s="86">
        <f t="shared" si="396"/>
        <v>2251622.0034780004</v>
      </c>
      <c r="I6358" s="77">
        <f t="shared" si="397"/>
        <v>25031</v>
      </c>
      <c r="J6358" s="77">
        <f t="shared" si="398"/>
        <v>616713.77800000005</v>
      </c>
      <c r="K6358" s="77">
        <f t="shared" si="399"/>
        <v>0</v>
      </c>
    </row>
    <row r="6359" spans="1:11" s="77" customFormat="1">
      <c r="A6359" s="82">
        <v>2016</v>
      </c>
      <c r="B6359" s="82">
        <v>2721</v>
      </c>
      <c r="C6359" s="83" t="s">
        <v>503</v>
      </c>
      <c r="D6359" s="83" t="s">
        <v>504</v>
      </c>
      <c r="E6359" s="84">
        <v>12558</v>
      </c>
      <c r="F6359" s="85">
        <v>23.934000000000001</v>
      </c>
      <c r="G6359" s="84">
        <v>343.6</v>
      </c>
      <c r="H6359" s="86">
        <f t="shared" si="396"/>
        <v>1032735.0589920002</v>
      </c>
      <c r="I6359" s="77">
        <f t="shared" si="397"/>
        <v>12558</v>
      </c>
      <c r="J6359" s="77">
        <f t="shared" si="398"/>
        <v>300563.17200000002</v>
      </c>
      <c r="K6359" s="77">
        <f t="shared" si="399"/>
        <v>0</v>
      </c>
    </row>
    <row r="6360" spans="1:11" s="77" customFormat="1">
      <c r="A6360" s="82">
        <v>2016</v>
      </c>
      <c r="B6360" s="82">
        <v>2721</v>
      </c>
      <c r="C6360" s="83" t="s">
        <v>503</v>
      </c>
      <c r="D6360" s="83" t="s">
        <v>504</v>
      </c>
      <c r="E6360" s="84">
        <v>51979</v>
      </c>
      <c r="F6360" s="85">
        <v>23.288</v>
      </c>
      <c r="G6360" s="84">
        <v>386.1</v>
      </c>
      <c r="H6360" s="86">
        <f t="shared" si="396"/>
        <v>4673690.1216719998</v>
      </c>
      <c r="I6360" s="77">
        <f t="shared" si="397"/>
        <v>51979</v>
      </c>
      <c r="J6360" s="77">
        <f t="shared" si="398"/>
        <v>1210486.952</v>
      </c>
      <c r="K6360" s="77">
        <f t="shared" si="399"/>
        <v>0</v>
      </c>
    </row>
    <row r="6361" spans="1:11" s="77" customFormat="1">
      <c r="A6361" s="82">
        <v>2016</v>
      </c>
      <c r="B6361" s="82">
        <v>2721</v>
      </c>
      <c r="C6361" s="83" t="s">
        <v>503</v>
      </c>
      <c r="D6361" s="83" t="s">
        <v>504</v>
      </c>
      <c r="E6361" s="84">
        <v>61831</v>
      </c>
      <c r="F6361" s="85">
        <v>23.468</v>
      </c>
      <c r="G6361" s="84">
        <v>398.3</v>
      </c>
      <c r="H6361" s="86">
        <f t="shared" si="396"/>
        <v>5779531.7835640004</v>
      </c>
      <c r="I6361" s="77">
        <f t="shared" si="397"/>
        <v>61831</v>
      </c>
      <c r="J6361" s="77">
        <f t="shared" si="398"/>
        <v>1451049.9080000001</v>
      </c>
      <c r="K6361" s="77">
        <f t="shared" si="399"/>
        <v>0</v>
      </c>
    </row>
    <row r="6362" spans="1:11" s="77" customFormat="1">
      <c r="A6362" s="82">
        <v>2016</v>
      </c>
      <c r="B6362" s="82">
        <v>2727</v>
      </c>
      <c r="C6362" s="83" t="s">
        <v>503</v>
      </c>
      <c r="D6362" s="83" t="s">
        <v>504</v>
      </c>
      <c r="E6362" s="84">
        <v>10820</v>
      </c>
      <c r="F6362" s="85">
        <v>24.158000000000001</v>
      </c>
      <c r="G6362" s="84">
        <v>332.6</v>
      </c>
      <c r="H6362" s="86">
        <f t="shared" si="396"/>
        <v>869381.67656000005</v>
      </c>
      <c r="I6362" s="77">
        <f t="shared" si="397"/>
        <v>10820</v>
      </c>
      <c r="J6362" s="77">
        <f t="shared" si="398"/>
        <v>261389.56000000003</v>
      </c>
      <c r="K6362" s="77">
        <f t="shared" si="399"/>
        <v>0</v>
      </c>
    </row>
    <row r="6363" spans="1:11" s="77" customFormat="1">
      <c r="A6363" s="82">
        <v>2016</v>
      </c>
      <c r="B6363" s="82">
        <v>2727</v>
      </c>
      <c r="C6363" s="83" t="s">
        <v>503</v>
      </c>
      <c r="D6363" s="83" t="s">
        <v>504</v>
      </c>
      <c r="E6363" s="84">
        <v>22889</v>
      </c>
      <c r="F6363" s="85">
        <v>24.635999999999999</v>
      </c>
      <c r="G6363" s="84">
        <v>296.60000000000002</v>
      </c>
      <c r="H6363" s="86">
        <f t="shared" si="396"/>
        <v>1672507.8362639998</v>
      </c>
      <c r="I6363" s="77">
        <f t="shared" si="397"/>
        <v>22889</v>
      </c>
      <c r="J6363" s="77">
        <f t="shared" si="398"/>
        <v>563893.40399999998</v>
      </c>
      <c r="K6363" s="77">
        <f t="shared" si="399"/>
        <v>0</v>
      </c>
    </row>
    <row r="6364" spans="1:11" s="77" customFormat="1">
      <c r="A6364" s="82">
        <v>2016</v>
      </c>
      <c r="B6364" s="82">
        <v>2727</v>
      </c>
      <c r="C6364" s="83" t="s">
        <v>503</v>
      </c>
      <c r="D6364" s="83" t="s">
        <v>504</v>
      </c>
      <c r="E6364" s="84">
        <v>36381</v>
      </c>
      <c r="F6364" s="85">
        <v>25.648</v>
      </c>
      <c r="G6364" s="84">
        <v>284.39999999999998</v>
      </c>
      <c r="H6364" s="86">
        <f t="shared" si="396"/>
        <v>2653736.0814719996</v>
      </c>
      <c r="I6364" s="77">
        <f t="shared" si="397"/>
        <v>36381</v>
      </c>
      <c r="J6364" s="77">
        <f t="shared" si="398"/>
        <v>933099.88800000004</v>
      </c>
      <c r="K6364" s="77">
        <f t="shared" si="399"/>
        <v>0</v>
      </c>
    </row>
    <row r="6365" spans="1:11" s="77" customFormat="1">
      <c r="A6365" s="82">
        <v>2016</v>
      </c>
      <c r="B6365" s="82">
        <v>2727</v>
      </c>
      <c r="C6365" s="83" t="s">
        <v>503</v>
      </c>
      <c r="D6365" s="83" t="s">
        <v>504</v>
      </c>
      <c r="E6365" s="84">
        <v>35856</v>
      </c>
      <c r="F6365" s="85">
        <v>25.966000000000001</v>
      </c>
      <c r="G6365" s="84">
        <v>324.8</v>
      </c>
      <c r="H6365" s="86">
        <f t="shared" si="396"/>
        <v>3024007.8382080002</v>
      </c>
      <c r="I6365" s="77">
        <f t="shared" si="397"/>
        <v>35856</v>
      </c>
      <c r="J6365" s="77">
        <f t="shared" si="398"/>
        <v>931036.89600000007</v>
      </c>
      <c r="K6365" s="77">
        <f t="shared" si="399"/>
        <v>0</v>
      </c>
    </row>
    <row r="6366" spans="1:11" s="77" customFormat="1">
      <c r="A6366" s="82">
        <v>2016</v>
      </c>
      <c r="B6366" s="82">
        <v>2727</v>
      </c>
      <c r="C6366" s="83" t="s">
        <v>503</v>
      </c>
      <c r="D6366" s="83" t="s">
        <v>504</v>
      </c>
      <c r="E6366" s="84">
        <v>11927</v>
      </c>
      <c r="F6366" s="85">
        <v>25.925999999999998</v>
      </c>
      <c r="G6366" s="84">
        <v>263.39999999999998</v>
      </c>
      <c r="H6366" s="86">
        <f t="shared" si="396"/>
        <v>814483.90486799984</v>
      </c>
      <c r="I6366" s="77">
        <f t="shared" si="397"/>
        <v>11927</v>
      </c>
      <c r="J6366" s="77">
        <f t="shared" si="398"/>
        <v>309219.402</v>
      </c>
      <c r="K6366" s="77">
        <f t="shared" si="399"/>
        <v>0</v>
      </c>
    </row>
    <row r="6367" spans="1:11" s="77" customFormat="1">
      <c r="A6367" s="82">
        <v>2016</v>
      </c>
      <c r="B6367" s="82">
        <v>2727</v>
      </c>
      <c r="C6367" s="83" t="s">
        <v>503</v>
      </c>
      <c r="D6367" s="83" t="s">
        <v>504</v>
      </c>
      <c r="E6367" s="84">
        <v>48500</v>
      </c>
      <c r="F6367" s="85">
        <v>25.091999999999999</v>
      </c>
      <c r="G6367" s="84">
        <v>391.5</v>
      </c>
      <c r="H6367" s="86">
        <f t="shared" si="396"/>
        <v>4764406.2300000004</v>
      </c>
      <c r="I6367" s="77">
        <f t="shared" si="397"/>
        <v>48500</v>
      </c>
      <c r="J6367" s="77">
        <f t="shared" si="398"/>
        <v>1216962</v>
      </c>
      <c r="K6367" s="77">
        <f t="shared" si="399"/>
        <v>0</v>
      </c>
    </row>
    <row r="6368" spans="1:11" s="77" customFormat="1">
      <c r="A6368" s="82">
        <v>2016</v>
      </c>
      <c r="B6368" s="82">
        <v>2727</v>
      </c>
      <c r="C6368" s="83" t="s">
        <v>503</v>
      </c>
      <c r="D6368" s="83" t="s">
        <v>504</v>
      </c>
      <c r="E6368" s="84">
        <v>24101</v>
      </c>
      <c r="F6368" s="85">
        <v>25.378</v>
      </c>
      <c r="G6368" s="84">
        <v>302.5</v>
      </c>
      <c r="H6368" s="86">
        <f t="shared" si="396"/>
        <v>1850196.4134500001</v>
      </c>
      <c r="I6368" s="77">
        <f t="shared" si="397"/>
        <v>24101</v>
      </c>
      <c r="J6368" s="77">
        <f t="shared" si="398"/>
        <v>611635.17799999996</v>
      </c>
      <c r="K6368" s="77">
        <f t="shared" si="399"/>
        <v>0</v>
      </c>
    </row>
    <row r="6369" spans="1:11" s="77" customFormat="1">
      <c r="A6369" s="82">
        <v>2016</v>
      </c>
      <c r="B6369" s="82">
        <v>2727</v>
      </c>
      <c r="C6369" s="83" t="s">
        <v>503</v>
      </c>
      <c r="D6369" s="83" t="s">
        <v>504</v>
      </c>
      <c r="E6369" s="84">
        <v>80318</v>
      </c>
      <c r="F6369" s="85">
        <v>24.16</v>
      </c>
      <c r="G6369" s="84">
        <v>329.8</v>
      </c>
      <c r="H6369" s="86">
        <f t="shared" si="396"/>
        <v>6399712.5382400006</v>
      </c>
      <c r="I6369" s="77">
        <f t="shared" si="397"/>
        <v>80318</v>
      </c>
      <c r="J6369" s="77">
        <f t="shared" si="398"/>
        <v>1940482.8800000001</v>
      </c>
      <c r="K6369" s="77">
        <f t="shared" si="399"/>
        <v>0</v>
      </c>
    </row>
    <row r="6370" spans="1:11" s="77" customFormat="1">
      <c r="A6370" s="82">
        <v>2016</v>
      </c>
      <c r="B6370" s="82">
        <v>2727</v>
      </c>
      <c r="C6370" s="83" t="s">
        <v>503</v>
      </c>
      <c r="D6370" s="83" t="s">
        <v>504</v>
      </c>
      <c r="E6370" s="84">
        <v>11191</v>
      </c>
      <c r="F6370" s="85">
        <v>24.474</v>
      </c>
      <c r="G6370" s="84">
        <v>275.89999999999998</v>
      </c>
      <c r="H6370" s="86">
        <f t="shared" si="396"/>
        <v>755658.46530599997</v>
      </c>
      <c r="I6370" s="77">
        <f t="shared" si="397"/>
        <v>11191</v>
      </c>
      <c r="J6370" s="77">
        <f t="shared" si="398"/>
        <v>273888.53399999999</v>
      </c>
      <c r="K6370" s="77">
        <f t="shared" si="399"/>
        <v>0</v>
      </c>
    </row>
    <row r="6371" spans="1:11" s="77" customFormat="1">
      <c r="A6371" s="82">
        <v>2016</v>
      </c>
      <c r="B6371" s="82">
        <v>2817</v>
      </c>
      <c r="C6371" s="83" t="s">
        <v>512</v>
      </c>
      <c r="D6371" s="83" t="s">
        <v>504</v>
      </c>
      <c r="E6371" s="84">
        <v>284203</v>
      </c>
      <c r="F6371" s="85">
        <v>13.444000000000001</v>
      </c>
      <c r="G6371" s="84">
        <v>142.19999999999999</v>
      </c>
      <c r="H6371" s="86">
        <f t="shared" si="396"/>
        <v>5433213.3377040001</v>
      </c>
      <c r="I6371" s="77">
        <f t="shared" si="397"/>
        <v>284203</v>
      </c>
      <c r="J6371" s="77">
        <f t="shared" si="398"/>
        <v>3820825.1320000002</v>
      </c>
      <c r="K6371" s="77">
        <f t="shared" si="399"/>
        <v>1</v>
      </c>
    </row>
    <row r="6372" spans="1:11" s="77" customFormat="1">
      <c r="A6372" s="82">
        <v>2016</v>
      </c>
      <c r="B6372" s="82">
        <v>2817</v>
      </c>
      <c r="C6372" s="83" t="s">
        <v>513</v>
      </c>
      <c r="D6372" s="83" t="s">
        <v>504</v>
      </c>
      <c r="E6372" s="84">
        <v>10346</v>
      </c>
      <c r="F6372" s="85">
        <v>16.206</v>
      </c>
      <c r="G6372" s="84">
        <v>196.9</v>
      </c>
      <c r="H6372" s="86">
        <f t="shared" si="396"/>
        <v>330136.86644399998</v>
      </c>
      <c r="I6372" s="77">
        <f t="shared" si="397"/>
        <v>10346</v>
      </c>
      <c r="J6372" s="77">
        <f t="shared" si="398"/>
        <v>167667.27599999998</v>
      </c>
      <c r="K6372" s="77">
        <f t="shared" si="399"/>
        <v>0</v>
      </c>
    </row>
    <row r="6373" spans="1:11" s="77" customFormat="1">
      <c r="A6373" s="82">
        <v>2016</v>
      </c>
      <c r="B6373" s="82">
        <v>2823</v>
      </c>
      <c r="C6373" s="83" t="s">
        <v>512</v>
      </c>
      <c r="D6373" s="83" t="s">
        <v>504</v>
      </c>
      <c r="E6373" s="84">
        <v>286335</v>
      </c>
      <c r="F6373" s="85">
        <v>13.292</v>
      </c>
      <c r="G6373" s="84">
        <v>135.1</v>
      </c>
      <c r="H6373" s="86">
        <f t="shared" si="396"/>
        <v>5141858.4718199996</v>
      </c>
      <c r="I6373" s="77">
        <f t="shared" si="397"/>
        <v>286335</v>
      </c>
      <c r="J6373" s="77">
        <f t="shared" si="398"/>
        <v>3805964.82</v>
      </c>
      <c r="K6373" s="77">
        <f t="shared" si="399"/>
        <v>1</v>
      </c>
    </row>
    <row r="6374" spans="1:11" s="77" customFormat="1">
      <c r="A6374" s="82">
        <v>2016</v>
      </c>
      <c r="B6374" s="82">
        <v>2823</v>
      </c>
      <c r="C6374" s="83" t="s">
        <v>512</v>
      </c>
      <c r="D6374" s="83" t="s">
        <v>504</v>
      </c>
      <c r="E6374" s="84">
        <v>114873</v>
      </c>
      <c r="F6374" s="85">
        <v>12.706</v>
      </c>
      <c r="G6374" s="84">
        <v>137.69999999999999</v>
      </c>
      <c r="H6374" s="86">
        <f t="shared" si="396"/>
        <v>2009836.6174259998</v>
      </c>
      <c r="I6374" s="77">
        <f t="shared" si="397"/>
        <v>114873</v>
      </c>
      <c r="J6374" s="77">
        <f t="shared" si="398"/>
        <v>1459576.338</v>
      </c>
      <c r="K6374" s="77">
        <f t="shared" si="399"/>
        <v>1</v>
      </c>
    </row>
    <row r="6375" spans="1:11" s="77" customFormat="1">
      <c r="A6375" s="82">
        <v>2016</v>
      </c>
      <c r="B6375" s="82">
        <v>2824</v>
      </c>
      <c r="C6375" s="83" t="s">
        <v>513</v>
      </c>
      <c r="D6375" s="83" t="s">
        <v>504</v>
      </c>
      <c r="E6375" s="84">
        <v>86475</v>
      </c>
      <c r="F6375" s="85">
        <v>18.899999999999999</v>
      </c>
      <c r="G6375" s="84">
        <v>149</v>
      </c>
      <c r="H6375" s="86">
        <f t="shared" si="396"/>
        <v>2435222.4749999996</v>
      </c>
      <c r="I6375" s="77">
        <f t="shared" si="397"/>
        <v>86475</v>
      </c>
      <c r="J6375" s="77">
        <f t="shared" si="398"/>
        <v>1634377.4999999998</v>
      </c>
      <c r="K6375" s="77">
        <f t="shared" si="399"/>
        <v>0</v>
      </c>
    </row>
    <row r="6376" spans="1:11" s="77" customFormat="1">
      <c r="A6376" s="82">
        <v>2016</v>
      </c>
      <c r="B6376" s="82">
        <v>2828</v>
      </c>
      <c r="C6376" s="83" t="s">
        <v>503</v>
      </c>
      <c r="D6376" s="83" t="s">
        <v>504</v>
      </c>
      <c r="E6376" s="84">
        <v>18530</v>
      </c>
      <c r="F6376" s="85">
        <v>26.16</v>
      </c>
      <c r="G6376" s="84" t="s">
        <v>514</v>
      </c>
      <c r="H6376" s="86" t="str">
        <f t="shared" si="396"/>
        <v/>
      </c>
      <c r="I6376" s="77" t="str">
        <f t="shared" si="397"/>
        <v/>
      </c>
      <c r="J6376" s="77" t="str">
        <f t="shared" si="398"/>
        <v/>
      </c>
      <c r="K6376" s="77">
        <f t="shared" si="399"/>
        <v>0</v>
      </c>
    </row>
    <row r="6377" spans="1:11" s="77" customFormat="1">
      <c r="A6377" s="82">
        <v>2016</v>
      </c>
      <c r="B6377" s="82">
        <v>2828</v>
      </c>
      <c r="C6377" s="83" t="s">
        <v>503</v>
      </c>
      <c r="D6377" s="83" t="s">
        <v>504</v>
      </c>
      <c r="E6377" s="84">
        <v>16728</v>
      </c>
      <c r="F6377" s="85">
        <v>23.68</v>
      </c>
      <c r="G6377" s="84" t="s">
        <v>514</v>
      </c>
      <c r="H6377" s="86" t="str">
        <f t="shared" si="396"/>
        <v/>
      </c>
      <c r="I6377" s="77" t="str">
        <f t="shared" si="397"/>
        <v/>
      </c>
      <c r="J6377" s="77" t="str">
        <f t="shared" si="398"/>
        <v/>
      </c>
      <c r="K6377" s="77">
        <f t="shared" si="399"/>
        <v>0</v>
      </c>
    </row>
    <row r="6378" spans="1:11" s="77" customFormat="1">
      <c r="A6378" s="82">
        <v>2016</v>
      </c>
      <c r="B6378" s="82">
        <v>2828</v>
      </c>
      <c r="C6378" s="83" t="s">
        <v>503</v>
      </c>
      <c r="D6378" s="83" t="s">
        <v>504</v>
      </c>
      <c r="E6378" s="84">
        <v>30467</v>
      </c>
      <c r="F6378" s="85">
        <v>25.128</v>
      </c>
      <c r="G6378" s="84" t="s">
        <v>514</v>
      </c>
      <c r="H6378" s="86" t="str">
        <f t="shared" si="396"/>
        <v/>
      </c>
      <c r="I6378" s="77" t="str">
        <f t="shared" si="397"/>
        <v/>
      </c>
      <c r="J6378" s="77" t="str">
        <f t="shared" si="398"/>
        <v/>
      </c>
      <c r="K6378" s="77">
        <f t="shared" si="399"/>
        <v>0</v>
      </c>
    </row>
    <row r="6379" spans="1:11" s="77" customFormat="1">
      <c r="A6379" s="82">
        <v>2016</v>
      </c>
      <c r="B6379" s="82">
        <v>2828</v>
      </c>
      <c r="C6379" s="83" t="s">
        <v>503</v>
      </c>
      <c r="D6379" s="83" t="s">
        <v>504</v>
      </c>
      <c r="E6379" s="84">
        <v>16331</v>
      </c>
      <c r="F6379" s="85">
        <v>24.36</v>
      </c>
      <c r="G6379" s="84" t="s">
        <v>514</v>
      </c>
      <c r="H6379" s="86" t="str">
        <f t="shared" si="396"/>
        <v/>
      </c>
      <c r="I6379" s="77" t="str">
        <f t="shared" si="397"/>
        <v/>
      </c>
      <c r="J6379" s="77" t="str">
        <f t="shared" si="398"/>
        <v/>
      </c>
      <c r="K6379" s="77">
        <f t="shared" si="399"/>
        <v>0</v>
      </c>
    </row>
    <row r="6380" spans="1:11" s="77" customFormat="1">
      <c r="A6380" s="82">
        <v>2016</v>
      </c>
      <c r="B6380" s="82">
        <v>2828</v>
      </c>
      <c r="C6380" s="83" t="s">
        <v>503</v>
      </c>
      <c r="D6380" s="83" t="s">
        <v>504</v>
      </c>
      <c r="E6380" s="84">
        <v>54257</v>
      </c>
      <c r="F6380" s="85">
        <v>25.015999999999998</v>
      </c>
      <c r="G6380" s="84" t="s">
        <v>514</v>
      </c>
      <c r="H6380" s="86" t="str">
        <f t="shared" si="396"/>
        <v/>
      </c>
      <c r="I6380" s="77" t="str">
        <f t="shared" si="397"/>
        <v/>
      </c>
      <c r="J6380" s="77" t="str">
        <f t="shared" si="398"/>
        <v/>
      </c>
      <c r="K6380" s="77">
        <f t="shared" si="399"/>
        <v>0</v>
      </c>
    </row>
    <row r="6381" spans="1:11" s="77" customFormat="1">
      <c r="A6381" s="82">
        <v>2016</v>
      </c>
      <c r="B6381" s="82">
        <v>2828</v>
      </c>
      <c r="C6381" s="83" t="s">
        <v>503</v>
      </c>
      <c r="D6381" s="83" t="s">
        <v>504</v>
      </c>
      <c r="E6381" s="84">
        <v>14506</v>
      </c>
      <c r="F6381" s="85">
        <v>24.242000000000001</v>
      </c>
      <c r="G6381" s="84" t="s">
        <v>514</v>
      </c>
      <c r="H6381" s="86" t="str">
        <f t="shared" si="396"/>
        <v/>
      </c>
      <c r="I6381" s="77" t="str">
        <f t="shared" si="397"/>
        <v/>
      </c>
      <c r="J6381" s="77" t="str">
        <f t="shared" si="398"/>
        <v/>
      </c>
      <c r="K6381" s="77">
        <f t="shared" si="399"/>
        <v>0</v>
      </c>
    </row>
    <row r="6382" spans="1:11" s="77" customFormat="1">
      <c r="A6382" s="82">
        <v>2016</v>
      </c>
      <c r="B6382" s="82">
        <v>2828</v>
      </c>
      <c r="C6382" s="83" t="s">
        <v>503</v>
      </c>
      <c r="D6382" s="83" t="s">
        <v>504</v>
      </c>
      <c r="E6382" s="84">
        <v>36709</v>
      </c>
      <c r="F6382" s="85">
        <v>25.15</v>
      </c>
      <c r="G6382" s="84" t="s">
        <v>514</v>
      </c>
      <c r="H6382" s="86" t="str">
        <f t="shared" si="396"/>
        <v/>
      </c>
      <c r="I6382" s="77" t="str">
        <f t="shared" si="397"/>
        <v/>
      </c>
      <c r="J6382" s="77" t="str">
        <f t="shared" si="398"/>
        <v/>
      </c>
      <c r="K6382" s="77">
        <f t="shared" si="399"/>
        <v>0</v>
      </c>
    </row>
    <row r="6383" spans="1:11" s="77" customFormat="1">
      <c r="A6383" s="82">
        <v>2016</v>
      </c>
      <c r="B6383" s="82">
        <v>2828</v>
      </c>
      <c r="C6383" s="83" t="s">
        <v>503</v>
      </c>
      <c r="D6383" s="83" t="s">
        <v>504</v>
      </c>
      <c r="E6383" s="84">
        <v>36709</v>
      </c>
      <c r="F6383" s="85">
        <v>25.15</v>
      </c>
      <c r="G6383" s="84" t="s">
        <v>514</v>
      </c>
      <c r="H6383" s="86" t="str">
        <f t="shared" si="396"/>
        <v/>
      </c>
      <c r="I6383" s="77" t="str">
        <f t="shared" si="397"/>
        <v/>
      </c>
      <c r="J6383" s="77" t="str">
        <f t="shared" si="398"/>
        <v/>
      </c>
      <c r="K6383" s="77">
        <f t="shared" si="399"/>
        <v>0</v>
      </c>
    </row>
    <row r="6384" spans="1:11" s="77" customFormat="1">
      <c r="A6384" s="82">
        <v>2016</v>
      </c>
      <c r="B6384" s="82">
        <v>2828</v>
      </c>
      <c r="C6384" s="83" t="s">
        <v>503</v>
      </c>
      <c r="D6384" s="83" t="s">
        <v>504</v>
      </c>
      <c r="E6384" s="84">
        <v>41159</v>
      </c>
      <c r="F6384" s="85">
        <v>25.138000000000002</v>
      </c>
      <c r="G6384" s="84" t="s">
        <v>514</v>
      </c>
      <c r="H6384" s="86" t="str">
        <f t="shared" si="396"/>
        <v/>
      </c>
      <c r="I6384" s="77" t="str">
        <f t="shared" si="397"/>
        <v/>
      </c>
      <c r="J6384" s="77" t="str">
        <f t="shared" si="398"/>
        <v/>
      </c>
      <c r="K6384" s="77">
        <f t="shared" si="399"/>
        <v>0</v>
      </c>
    </row>
    <row r="6385" spans="1:11" s="77" customFormat="1">
      <c r="A6385" s="82">
        <v>2016</v>
      </c>
      <c r="B6385" s="82">
        <v>2828</v>
      </c>
      <c r="C6385" s="83" t="s">
        <v>503</v>
      </c>
      <c r="D6385" s="83" t="s">
        <v>504</v>
      </c>
      <c r="E6385" s="84">
        <v>41159</v>
      </c>
      <c r="F6385" s="85">
        <v>25.138000000000002</v>
      </c>
      <c r="G6385" s="84" t="s">
        <v>514</v>
      </c>
      <c r="H6385" s="86" t="str">
        <f t="shared" si="396"/>
        <v/>
      </c>
      <c r="I6385" s="77" t="str">
        <f t="shared" si="397"/>
        <v/>
      </c>
      <c r="J6385" s="77" t="str">
        <f t="shared" si="398"/>
        <v/>
      </c>
      <c r="K6385" s="77">
        <f t="shared" si="399"/>
        <v>0</v>
      </c>
    </row>
    <row r="6386" spans="1:11" s="77" customFormat="1">
      <c r="A6386" s="82">
        <v>2016</v>
      </c>
      <c r="B6386" s="82">
        <v>2828</v>
      </c>
      <c r="C6386" s="83" t="s">
        <v>503</v>
      </c>
      <c r="D6386" s="83" t="s">
        <v>504</v>
      </c>
      <c r="E6386" s="84">
        <v>16370</v>
      </c>
      <c r="F6386" s="85">
        <v>26.216000000000001</v>
      </c>
      <c r="G6386" s="84" t="s">
        <v>514</v>
      </c>
      <c r="H6386" s="86" t="str">
        <f t="shared" si="396"/>
        <v/>
      </c>
      <c r="I6386" s="77" t="str">
        <f t="shared" si="397"/>
        <v/>
      </c>
      <c r="J6386" s="77" t="str">
        <f t="shared" si="398"/>
        <v/>
      </c>
      <c r="K6386" s="77">
        <f t="shared" si="399"/>
        <v>0</v>
      </c>
    </row>
    <row r="6387" spans="1:11" s="77" customFormat="1">
      <c r="A6387" s="82">
        <v>2016</v>
      </c>
      <c r="B6387" s="82">
        <v>2828</v>
      </c>
      <c r="C6387" s="83" t="s">
        <v>503</v>
      </c>
      <c r="D6387" s="83" t="s">
        <v>504</v>
      </c>
      <c r="E6387" s="84">
        <v>44401</v>
      </c>
      <c r="F6387" s="85">
        <v>25.178000000000001</v>
      </c>
      <c r="G6387" s="84" t="s">
        <v>514</v>
      </c>
      <c r="H6387" s="86" t="str">
        <f t="shared" si="396"/>
        <v/>
      </c>
      <c r="I6387" s="77" t="str">
        <f t="shared" si="397"/>
        <v/>
      </c>
      <c r="J6387" s="77" t="str">
        <f t="shared" si="398"/>
        <v/>
      </c>
      <c r="K6387" s="77">
        <f t="shared" si="399"/>
        <v>0</v>
      </c>
    </row>
    <row r="6388" spans="1:11" s="77" customFormat="1">
      <c r="A6388" s="82">
        <v>2016</v>
      </c>
      <c r="B6388" s="82">
        <v>2832</v>
      </c>
      <c r="C6388" s="83" t="s">
        <v>503</v>
      </c>
      <c r="D6388" s="83" t="s">
        <v>504</v>
      </c>
      <c r="E6388" s="84">
        <v>79394</v>
      </c>
      <c r="F6388" s="85">
        <v>22.172000000000001</v>
      </c>
      <c r="G6388" s="84" t="s">
        <v>514</v>
      </c>
      <c r="H6388" s="86" t="str">
        <f t="shared" si="396"/>
        <v/>
      </c>
      <c r="I6388" s="77" t="str">
        <f t="shared" si="397"/>
        <v/>
      </c>
      <c r="J6388" s="77" t="str">
        <f t="shared" si="398"/>
        <v/>
      </c>
      <c r="K6388" s="77">
        <f t="shared" si="399"/>
        <v>0</v>
      </c>
    </row>
    <row r="6389" spans="1:11" s="77" customFormat="1">
      <c r="A6389" s="82">
        <v>2016</v>
      </c>
      <c r="B6389" s="82">
        <v>2832</v>
      </c>
      <c r="C6389" s="83" t="s">
        <v>503</v>
      </c>
      <c r="D6389" s="83" t="s">
        <v>504</v>
      </c>
      <c r="E6389" s="84">
        <v>61792</v>
      </c>
      <c r="F6389" s="85">
        <v>25.277999999999999</v>
      </c>
      <c r="G6389" s="84" t="s">
        <v>514</v>
      </c>
      <c r="H6389" s="86" t="str">
        <f t="shared" si="396"/>
        <v/>
      </c>
      <c r="I6389" s="77" t="str">
        <f t="shared" si="397"/>
        <v/>
      </c>
      <c r="J6389" s="77" t="str">
        <f t="shared" si="398"/>
        <v/>
      </c>
      <c r="K6389" s="77">
        <f t="shared" si="399"/>
        <v>0</v>
      </c>
    </row>
    <row r="6390" spans="1:11" s="77" customFormat="1">
      <c r="A6390" s="82">
        <v>2016</v>
      </c>
      <c r="B6390" s="82">
        <v>2832</v>
      </c>
      <c r="C6390" s="83" t="s">
        <v>503</v>
      </c>
      <c r="D6390" s="83" t="s">
        <v>504</v>
      </c>
      <c r="E6390" s="84">
        <v>24047</v>
      </c>
      <c r="F6390" s="85">
        <v>25.22</v>
      </c>
      <c r="G6390" s="84" t="s">
        <v>514</v>
      </c>
      <c r="H6390" s="86" t="str">
        <f t="shared" si="396"/>
        <v/>
      </c>
      <c r="I6390" s="77" t="str">
        <f t="shared" si="397"/>
        <v/>
      </c>
      <c r="J6390" s="77" t="str">
        <f t="shared" si="398"/>
        <v/>
      </c>
      <c r="K6390" s="77">
        <f t="shared" si="399"/>
        <v>0</v>
      </c>
    </row>
    <row r="6391" spans="1:11" s="77" customFormat="1">
      <c r="A6391" s="82">
        <v>2016</v>
      </c>
      <c r="B6391" s="82">
        <v>2832</v>
      </c>
      <c r="C6391" s="83" t="s">
        <v>503</v>
      </c>
      <c r="D6391" s="83" t="s">
        <v>504</v>
      </c>
      <c r="E6391" s="84">
        <v>27605</v>
      </c>
      <c r="F6391" s="85">
        <v>25.164000000000001</v>
      </c>
      <c r="G6391" s="84" t="s">
        <v>514</v>
      </c>
      <c r="H6391" s="86" t="str">
        <f t="shared" si="396"/>
        <v/>
      </c>
      <c r="I6391" s="77" t="str">
        <f t="shared" si="397"/>
        <v/>
      </c>
      <c r="J6391" s="77" t="str">
        <f t="shared" si="398"/>
        <v/>
      </c>
      <c r="K6391" s="77">
        <f t="shared" si="399"/>
        <v>0</v>
      </c>
    </row>
    <row r="6392" spans="1:11" s="77" customFormat="1">
      <c r="A6392" s="82">
        <v>2016</v>
      </c>
      <c r="B6392" s="82">
        <v>2832</v>
      </c>
      <c r="C6392" s="83" t="s">
        <v>503</v>
      </c>
      <c r="D6392" s="83" t="s">
        <v>504</v>
      </c>
      <c r="E6392" s="84">
        <v>29231</v>
      </c>
      <c r="F6392" s="85">
        <v>25.17</v>
      </c>
      <c r="G6392" s="84" t="s">
        <v>514</v>
      </c>
      <c r="H6392" s="86" t="str">
        <f t="shared" si="396"/>
        <v/>
      </c>
      <c r="I6392" s="77" t="str">
        <f t="shared" si="397"/>
        <v/>
      </c>
      <c r="J6392" s="77" t="str">
        <f t="shared" si="398"/>
        <v/>
      </c>
      <c r="K6392" s="77">
        <f t="shared" si="399"/>
        <v>0</v>
      </c>
    </row>
    <row r="6393" spans="1:11" s="77" customFormat="1">
      <c r="A6393" s="82">
        <v>2016</v>
      </c>
      <c r="B6393" s="82">
        <v>2832</v>
      </c>
      <c r="C6393" s="83" t="s">
        <v>503</v>
      </c>
      <c r="D6393" s="83" t="s">
        <v>504</v>
      </c>
      <c r="E6393" s="84">
        <v>29959</v>
      </c>
      <c r="F6393" s="85">
        <v>26.228000000000002</v>
      </c>
      <c r="G6393" s="84" t="s">
        <v>514</v>
      </c>
      <c r="H6393" s="86" t="str">
        <f t="shared" si="396"/>
        <v/>
      </c>
      <c r="I6393" s="77" t="str">
        <f t="shared" si="397"/>
        <v/>
      </c>
      <c r="J6393" s="77" t="str">
        <f t="shared" si="398"/>
        <v/>
      </c>
      <c r="K6393" s="77">
        <f t="shared" si="399"/>
        <v>0</v>
      </c>
    </row>
    <row r="6394" spans="1:11" s="77" customFormat="1">
      <c r="A6394" s="82">
        <v>2016</v>
      </c>
      <c r="B6394" s="82">
        <v>2832</v>
      </c>
      <c r="C6394" s="83" t="s">
        <v>503</v>
      </c>
      <c r="D6394" s="83" t="s">
        <v>504</v>
      </c>
      <c r="E6394" s="84">
        <v>41480</v>
      </c>
      <c r="F6394" s="85">
        <v>25.212</v>
      </c>
      <c r="G6394" s="84" t="s">
        <v>514</v>
      </c>
      <c r="H6394" s="86" t="str">
        <f t="shared" si="396"/>
        <v/>
      </c>
      <c r="I6394" s="77" t="str">
        <f t="shared" si="397"/>
        <v/>
      </c>
      <c r="J6394" s="77" t="str">
        <f t="shared" si="398"/>
        <v/>
      </c>
      <c r="K6394" s="77">
        <f t="shared" si="399"/>
        <v>0</v>
      </c>
    </row>
    <row r="6395" spans="1:11" s="77" customFormat="1">
      <c r="A6395" s="82">
        <v>2016</v>
      </c>
      <c r="B6395" s="82">
        <v>2836</v>
      </c>
      <c r="C6395" s="83" t="s">
        <v>503</v>
      </c>
      <c r="D6395" s="83" t="s">
        <v>504</v>
      </c>
      <c r="E6395" s="84">
        <v>27148</v>
      </c>
      <c r="F6395" s="85">
        <v>22.78</v>
      </c>
      <c r="G6395" s="84" t="s">
        <v>514</v>
      </c>
      <c r="H6395" s="86" t="str">
        <f t="shared" si="396"/>
        <v/>
      </c>
      <c r="I6395" s="77" t="str">
        <f t="shared" si="397"/>
        <v/>
      </c>
      <c r="J6395" s="77" t="str">
        <f t="shared" si="398"/>
        <v/>
      </c>
      <c r="K6395" s="77">
        <f t="shared" si="399"/>
        <v>0</v>
      </c>
    </row>
    <row r="6396" spans="1:11" s="77" customFormat="1">
      <c r="A6396" s="82">
        <v>2016</v>
      </c>
      <c r="B6396" s="82">
        <v>2836</v>
      </c>
      <c r="C6396" s="83" t="s">
        <v>503</v>
      </c>
      <c r="D6396" s="83" t="s">
        <v>504</v>
      </c>
      <c r="E6396" s="84">
        <v>49875</v>
      </c>
      <c r="F6396" s="85">
        <v>22.69</v>
      </c>
      <c r="G6396" s="84" t="s">
        <v>514</v>
      </c>
      <c r="H6396" s="86" t="str">
        <f t="shared" si="396"/>
        <v/>
      </c>
      <c r="I6396" s="77" t="str">
        <f t="shared" si="397"/>
        <v/>
      </c>
      <c r="J6396" s="77" t="str">
        <f t="shared" si="398"/>
        <v/>
      </c>
      <c r="K6396" s="77">
        <f t="shared" si="399"/>
        <v>0</v>
      </c>
    </row>
    <row r="6397" spans="1:11" s="77" customFormat="1">
      <c r="A6397" s="82">
        <v>2016</v>
      </c>
      <c r="B6397" s="82">
        <v>2840</v>
      </c>
      <c r="C6397" s="83" t="s">
        <v>503</v>
      </c>
      <c r="D6397" s="83" t="s">
        <v>504</v>
      </c>
      <c r="E6397" s="84">
        <v>63742</v>
      </c>
      <c r="F6397" s="85">
        <v>23.361999999999998</v>
      </c>
      <c r="G6397" s="84" t="s">
        <v>514</v>
      </c>
      <c r="H6397" s="86" t="str">
        <f t="shared" si="396"/>
        <v/>
      </c>
      <c r="I6397" s="77" t="str">
        <f t="shared" si="397"/>
        <v/>
      </c>
      <c r="J6397" s="77" t="str">
        <f t="shared" si="398"/>
        <v/>
      </c>
      <c r="K6397" s="77">
        <f t="shared" si="399"/>
        <v>0</v>
      </c>
    </row>
    <row r="6398" spans="1:11" s="77" customFormat="1">
      <c r="A6398" s="82">
        <v>2016</v>
      </c>
      <c r="B6398" s="82">
        <v>2840</v>
      </c>
      <c r="C6398" s="83" t="s">
        <v>503</v>
      </c>
      <c r="D6398" s="83" t="s">
        <v>504</v>
      </c>
      <c r="E6398" s="84">
        <v>73781</v>
      </c>
      <c r="F6398" s="85">
        <v>23.29</v>
      </c>
      <c r="G6398" s="84" t="s">
        <v>514</v>
      </c>
      <c r="H6398" s="86" t="str">
        <f t="shared" si="396"/>
        <v/>
      </c>
      <c r="I6398" s="77" t="str">
        <f t="shared" si="397"/>
        <v/>
      </c>
      <c r="J6398" s="77" t="str">
        <f t="shared" si="398"/>
        <v/>
      </c>
      <c r="K6398" s="77">
        <f t="shared" si="399"/>
        <v>0</v>
      </c>
    </row>
    <row r="6399" spans="1:11" s="77" customFormat="1">
      <c r="A6399" s="82">
        <v>2016</v>
      </c>
      <c r="B6399" s="82">
        <v>2840</v>
      </c>
      <c r="C6399" s="83" t="s">
        <v>503</v>
      </c>
      <c r="D6399" s="83" t="s">
        <v>504</v>
      </c>
      <c r="E6399" s="84">
        <v>39436</v>
      </c>
      <c r="F6399" s="85">
        <v>23.872</v>
      </c>
      <c r="G6399" s="84" t="s">
        <v>514</v>
      </c>
      <c r="H6399" s="86" t="str">
        <f t="shared" si="396"/>
        <v/>
      </c>
      <c r="I6399" s="77" t="str">
        <f t="shared" si="397"/>
        <v/>
      </c>
      <c r="J6399" s="77" t="str">
        <f t="shared" si="398"/>
        <v/>
      </c>
      <c r="K6399" s="77">
        <f t="shared" si="399"/>
        <v>0</v>
      </c>
    </row>
    <row r="6400" spans="1:11" s="77" customFormat="1">
      <c r="A6400" s="82">
        <v>2016</v>
      </c>
      <c r="B6400" s="82">
        <v>2850</v>
      </c>
      <c r="C6400" s="83" t="s">
        <v>503</v>
      </c>
      <c r="D6400" s="83" t="s">
        <v>504</v>
      </c>
      <c r="E6400" s="84">
        <v>41780</v>
      </c>
      <c r="F6400" s="85">
        <v>23.63</v>
      </c>
      <c r="G6400" s="84">
        <v>178.5</v>
      </c>
      <c r="H6400" s="86">
        <f t="shared" si="396"/>
        <v>1762261.5989999999</v>
      </c>
      <c r="I6400" s="77">
        <f t="shared" si="397"/>
        <v>41780</v>
      </c>
      <c r="J6400" s="77">
        <f t="shared" si="398"/>
        <v>987261.39999999991</v>
      </c>
      <c r="K6400" s="77">
        <f t="shared" si="399"/>
        <v>0</v>
      </c>
    </row>
    <row r="6401" spans="1:11" s="77" customFormat="1">
      <c r="A6401" s="82">
        <v>2016</v>
      </c>
      <c r="B6401" s="82">
        <v>2850</v>
      </c>
      <c r="C6401" s="83" t="s">
        <v>503</v>
      </c>
      <c r="D6401" s="83" t="s">
        <v>504</v>
      </c>
      <c r="E6401" s="84">
        <v>158324</v>
      </c>
      <c r="F6401" s="85">
        <v>23.62</v>
      </c>
      <c r="G6401" s="84">
        <v>220.4</v>
      </c>
      <c r="H6401" s="86">
        <f t="shared" si="396"/>
        <v>8242106.7875200007</v>
      </c>
      <c r="I6401" s="77">
        <f t="shared" si="397"/>
        <v>158324</v>
      </c>
      <c r="J6401" s="77">
        <f t="shared" si="398"/>
        <v>3739612.8800000004</v>
      </c>
      <c r="K6401" s="77">
        <f t="shared" si="399"/>
        <v>0</v>
      </c>
    </row>
    <row r="6402" spans="1:11" s="77" customFormat="1">
      <c r="A6402" s="82">
        <v>2016</v>
      </c>
      <c r="B6402" s="82">
        <v>2850</v>
      </c>
      <c r="C6402" s="83" t="s">
        <v>503</v>
      </c>
      <c r="D6402" s="83" t="s">
        <v>504</v>
      </c>
      <c r="E6402" s="84">
        <v>60217</v>
      </c>
      <c r="F6402" s="85">
        <v>23.55</v>
      </c>
      <c r="G6402" s="84">
        <v>188.2</v>
      </c>
      <c r="H6402" s="86">
        <f t="shared" si="396"/>
        <v>2668883.6787</v>
      </c>
      <c r="I6402" s="77">
        <f t="shared" si="397"/>
        <v>60217</v>
      </c>
      <c r="J6402" s="77">
        <f t="shared" si="398"/>
        <v>1418110.35</v>
      </c>
      <c r="K6402" s="77">
        <f t="shared" si="399"/>
        <v>0</v>
      </c>
    </row>
    <row r="6403" spans="1:11" s="77" customFormat="1">
      <c r="A6403" s="82">
        <v>2016</v>
      </c>
      <c r="B6403" s="82">
        <v>2850</v>
      </c>
      <c r="C6403" s="83" t="s">
        <v>503</v>
      </c>
      <c r="D6403" s="83" t="s">
        <v>504</v>
      </c>
      <c r="E6403" s="84">
        <v>6835</v>
      </c>
      <c r="F6403" s="85">
        <v>23.52</v>
      </c>
      <c r="G6403" s="84">
        <v>183.1</v>
      </c>
      <c r="H6403" s="86">
        <f t="shared" si="396"/>
        <v>294350.09519999998</v>
      </c>
      <c r="I6403" s="77">
        <f t="shared" si="397"/>
        <v>6835</v>
      </c>
      <c r="J6403" s="77">
        <f t="shared" si="398"/>
        <v>160759.20000000001</v>
      </c>
      <c r="K6403" s="77">
        <f t="shared" si="399"/>
        <v>0</v>
      </c>
    </row>
    <row r="6404" spans="1:11" s="77" customFormat="1">
      <c r="A6404" s="82">
        <v>2016</v>
      </c>
      <c r="B6404" s="82">
        <v>2850</v>
      </c>
      <c r="C6404" s="83" t="s">
        <v>503</v>
      </c>
      <c r="D6404" s="83" t="s">
        <v>504</v>
      </c>
      <c r="E6404" s="84">
        <v>16967</v>
      </c>
      <c r="F6404" s="85">
        <v>23.86</v>
      </c>
      <c r="G6404" s="84">
        <v>168.1</v>
      </c>
      <c r="H6404" s="86">
        <f t="shared" si="396"/>
        <v>680523.63422000001</v>
      </c>
      <c r="I6404" s="77">
        <f t="shared" si="397"/>
        <v>16967</v>
      </c>
      <c r="J6404" s="77">
        <f t="shared" si="398"/>
        <v>404832.62</v>
      </c>
      <c r="K6404" s="77">
        <f t="shared" si="399"/>
        <v>0</v>
      </c>
    </row>
    <row r="6405" spans="1:11" s="77" customFormat="1">
      <c r="A6405" s="82">
        <v>2016</v>
      </c>
      <c r="B6405" s="82">
        <v>2850</v>
      </c>
      <c r="C6405" s="83" t="s">
        <v>503</v>
      </c>
      <c r="D6405" s="83" t="s">
        <v>504</v>
      </c>
      <c r="E6405" s="84">
        <v>12876</v>
      </c>
      <c r="F6405" s="85">
        <v>23.11</v>
      </c>
      <c r="G6405" s="84">
        <v>155.69999999999999</v>
      </c>
      <c r="H6405" s="86">
        <f t="shared" si="396"/>
        <v>463307.70851999999</v>
      </c>
      <c r="I6405" s="77">
        <f t="shared" si="397"/>
        <v>12876</v>
      </c>
      <c r="J6405" s="77">
        <f t="shared" si="398"/>
        <v>297564.36</v>
      </c>
      <c r="K6405" s="77">
        <f t="shared" si="399"/>
        <v>0</v>
      </c>
    </row>
    <row r="6406" spans="1:11" s="77" customFormat="1">
      <c r="A6406" s="82">
        <v>2016</v>
      </c>
      <c r="B6406" s="82">
        <v>2850</v>
      </c>
      <c r="C6406" s="83" t="s">
        <v>503</v>
      </c>
      <c r="D6406" s="83" t="s">
        <v>504</v>
      </c>
      <c r="E6406" s="84">
        <v>9936</v>
      </c>
      <c r="F6406" s="85">
        <v>23.63</v>
      </c>
      <c r="G6406" s="84">
        <v>167.3</v>
      </c>
      <c r="H6406" s="86">
        <f t="shared" si="396"/>
        <v>392799.78863999998</v>
      </c>
      <c r="I6406" s="77">
        <f t="shared" si="397"/>
        <v>9936</v>
      </c>
      <c r="J6406" s="77">
        <f t="shared" si="398"/>
        <v>234787.68</v>
      </c>
      <c r="K6406" s="77">
        <f t="shared" si="399"/>
        <v>0</v>
      </c>
    </row>
    <row r="6407" spans="1:11" s="77" customFormat="1">
      <c r="A6407" s="82">
        <v>2016</v>
      </c>
      <c r="B6407" s="82">
        <v>2850</v>
      </c>
      <c r="C6407" s="83" t="s">
        <v>503</v>
      </c>
      <c r="D6407" s="83" t="s">
        <v>504</v>
      </c>
      <c r="E6407" s="84">
        <v>8456</v>
      </c>
      <c r="F6407" s="85">
        <v>23.59</v>
      </c>
      <c r="G6407" s="84">
        <v>175.4</v>
      </c>
      <c r="H6407" s="86">
        <f t="shared" ref="H6407:H6470" si="400">IF(I6407="","",G6407/100*F6407*E6407)</f>
        <v>349882.72816</v>
      </c>
      <c r="I6407" s="77">
        <f t="shared" ref="I6407:I6470" si="401">IF(OR(G6407=".",F6407=".",E6407="."),"",E6407)</f>
        <v>8456</v>
      </c>
      <c r="J6407" s="77">
        <f t="shared" ref="J6407:J6470" si="402">IF(I6407="","",F6407*I6407)</f>
        <v>199477.04</v>
      </c>
      <c r="K6407" s="77">
        <f t="shared" ref="K6407:K6470" si="403">IF(C6407="LIG",1,0)</f>
        <v>0</v>
      </c>
    </row>
    <row r="6408" spans="1:11" s="77" customFormat="1">
      <c r="A6408" s="82">
        <v>2016</v>
      </c>
      <c r="B6408" s="82">
        <v>2850</v>
      </c>
      <c r="C6408" s="83" t="s">
        <v>503</v>
      </c>
      <c r="D6408" s="83" t="s">
        <v>504</v>
      </c>
      <c r="E6408" s="84">
        <v>8113</v>
      </c>
      <c r="F6408" s="85">
        <v>24.06</v>
      </c>
      <c r="G6408" s="84">
        <v>172.1</v>
      </c>
      <c r="H6408" s="86">
        <f t="shared" si="400"/>
        <v>335937.10037999996</v>
      </c>
      <c r="I6408" s="77">
        <f t="shared" si="401"/>
        <v>8113</v>
      </c>
      <c r="J6408" s="77">
        <f t="shared" si="402"/>
        <v>195198.78</v>
      </c>
      <c r="K6408" s="77">
        <f t="shared" si="403"/>
        <v>0</v>
      </c>
    </row>
    <row r="6409" spans="1:11" s="77" customFormat="1">
      <c r="A6409" s="82">
        <v>2016</v>
      </c>
      <c r="B6409" s="82">
        <v>2850</v>
      </c>
      <c r="C6409" s="83" t="s">
        <v>503</v>
      </c>
      <c r="D6409" s="83" t="s">
        <v>504</v>
      </c>
      <c r="E6409" s="84">
        <v>6515</v>
      </c>
      <c r="F6409" s="85">
        <v>23.37</v>
      </c>
      <c r="G6409" s="84">
        <v>168.2</v>
      </c>
      <c r="H6409" s="86">
        <f t="shared" si="400"/>
        <v>256093.8351</v>
      </c>
      <c r="I6409" s="77">
        <f t="shared" si="401"/>
        <v>6515</v>
      </c>
      <c r="J6409" s="77">
        <f t="shared" si="402"/>
        <v>152255.55000000002</v>
      </c>
      <c r="K6409" s="77">
        <f t="shared" si="403"/>
        <v>0</v>
      </c>
    </row>
    <row r="6410" spans="1:11" s="77" customFormat="1">
      <c r="A6410" s="82">
        <v>2016</v>
      </c>
      <c r="B6410" s="82">
        <v>2850</v>
      </c>
      <c r="C6410" s="83" t="s">
        <v>503</v>
      </c>
      <c r="D6410" s="83" t="s">
        <v>504</v>
      </c>
      <c r="E6410" s="84">
        <v>4995</v>
      </c>
      <c r="F6410" s="85">
        <v>24.64</v>
      </c>
      <c r="G6410" s="84">
        <v>165.6</v>
      </c>
      <c r="H6410" s="86">
        <f t="shared" si="400"/>
        <v>203815.1808</v>
      </c>
      <c r="I6410" s="77">
        <f t="shared" si="401"/>
        <v>4995</v>
      </c>
      <c r="J6410" s="77">
        <f t="shared" si="402"/>
        <v>123076.8</v>
      </c>
      <c r="K6410" s="77">
        <f t="shared" si="403"/>
        <v>0</v>
      </c>
    </row>
    <row r="6411" spans="1:11" s="77" customFormat="1">
      <c r="A6411" s="82">
        <v>2016</v>
      </c>
      <c r="B6411" s="82">
        <v>2850</v>
      </c>
      <c r="C6411" s="83" t="s">
        <v>503</v>
      </c>
      <c r="D6411" s="83" t="s">
        <v>504</v>
      </c>
      <c r="E6411" s="84">
        <v>3569</v>
      </c>
      <c r="F6411" s="85">
        <v>23.93</v>
      </c>
      <c r="G6411" s="84">
        <v>166</v>
      </c>
      <c r="H6411" s="86">
        <f t="shared" si="400"/>
        <v>141774.24219999998</v>
      </c>
      <c r="I6411" s="77">
        <f t="shared" si="401"/>
        <v>3569</v>
      </c>
      <c r="J6411" s="77">
        <f t="shared" si="402"/>
        <v>85406.17</v>
      </c>
      <c r="K6411" s="77">
        <f t="shared" si="403"/>
        <v>0</v>
      </c>
    </row>
    <row r="6412" spans="1:11" s="77" customFormat="1">
      <c r="A6412" s="82">
        <v>2016</v>
      </c>
      <c r="B6412" s="82">
        <v>2850</v>
      </c>
      <c r="C6412" s="83" t="s">
        <v>503</v>
      </c>
      <c r="D6412" s="83" t="s">
        <v>504</v>
      </c>
      <c r="E6412" s="84">
        <v>28305</v>
      </c>
      <c r="F6412" s="85">
        <v>23.47</v>
      </c>
      <c r="G6412" s="84">
        <v>219.6</v>
      </c>
      <c r="H6412" s="86">
        <f t="shared" si="400"/>
        <v>1458843.0965999998</v>
      </c>
      <c r="I6412" s="77">
        <f t="shared" si="401"/>
        <v>28305</v>
      </c>
      <c r="J6412" s="77">
        <f t="shared" si="402"/>
        <v>664318.35</v>
      </c>
      <c r="K6412" s="77">
        <f t="shared" si="403"/>
        <v>0</v>
      </c>
    </row>
    <row r="6413" spans="1:11" s="77" customFormat="1">
      <c r="A6413" s="82">
        <v>2016</v>
      </c>
      <c r="B6413" s="82">
        <v>2850</v>
      </c>
      <c r="C6413" s="83" t="s">
        <v>503</v>
      </c>
      <c r="D6413" s="83" t="s">
        <v>504</v>
      </c>
      <c r="E6413" s="84">
        <v>37647</v>
      </c>
      <c r="F6413" s="85">
        <v>23.64</v>
      </c>
      <c r="G6413" s="84">
        <v>153.30000000000001</v>
      </c>
      <c r="H6413" s="86">
        <f t="shared" si="400"/>
        <v>1364331.7976400002</v>
      </c>
      <c r="I6413" s="77">
        <f t="shared" si="401"/>
        <v>37647</v>
      </c>
      <c r="J6413" s="77">
        <f t="shared" si="402"/>
        <v>889975.08000000007</v>
      </c>
      <c r="K6413" s="77">
        <f t="shared" si="403"/>
        <v>0</v>
      </c>
    </row>
    <row r="6414" spans="1:11" s="77" customFormat="1">
      <c r="A6414" s="82">
        <v>2016</v>
      </c>
      <c r="B6414" s="82">
        <v>2850</v>
      </c>
      <c r="C6414" s="83" t="s">
        <v>503</v>
      </c>
      <c r="D6414" s="83" t="s">
        <v>504</v>
      </c>
      <c r="E6414" s="84">
        <v>46846</v>
      </c>
      <c r="F6414" s="85">
        <v>25.17</v>
      </c>
      <c r="G6414" s="84">
        <v>161.4</v>
      </c>
      <c r="H6414" s="86">
        <f t="shared" si="400"/>
        <v>1903089.70548</v>
      </c>
      <c r="I6414" s="77">
        <f t="shared" si="401"/>
        <v>46846</v>
      </c>
      <c r="J6414" s="77">
        <f t="shared" si="402"/>
        <v>1179113.82</v>
      </c>
      <c r="K6414" s="77">
        <f t="shared" si="403"/>
        <v>0</v>
      </c>
    </row>
    <row r="6415" spans="1:11" s="77" customFormat="1">
      <c r="A6415" s="82">
        <v>2016</v>
      </c>
      <c r="B6415" s="82">
        <v>2850</v>
      </c>
      <c r="C6415" s="83" t="s">
        <v>503</v>
      </c>
      <c r="D6415" s="83" t="s">
        <v>504</v>
      </c>
      <c r="E6415" s="84">
        <v>79827</v>
      </c>
      <c r="F6415" s="85">
        <v>25.83</v>
      </c>
      <c r="G6415" s="84">
        <v>167.2</v>
      </c>
      <c r="H6415" s="86">
        <f t="shared" si="400"/>
        <v>3447549.3175199996</v>
      </c>
      <c r="I6415" s="77">
        <f t="shared" si="401"/>
        <v>79827</v>
      </c>
      <c r="J6415" s="77">
        <f t="shared" si="402"/>
        <v>2061931.41</v>
      </c>
      <c r="K6415" s="77">
        <f t="shared" si="403"/>
        <v>0</v>
      </c>
    </row>
    <row r="6416" spans="1:11" s="77" customFormat="1">
      <c r="A6416" s="82">
        <v>2016</v>
      </c>
      <c r="B6416" s="82">
        <v>2850</v>
      </c>
      <c r="C6416" s="83" t="s">
        <v>503</v>
      </c>
      <c r="D6416" s="83" t="s">
        <v>504</v>
      </c>
      <c r="E6416" s="84">
        <v>3342</v>
      </c>
      <c r="F6416" s="85">
        <v>23.82</v>
      </c>
      <c r="G6416" s="84">
        <v>168.1</v>
      </c>
      <c r="H6416" s="86">
        <f t="shared" si="400"/>
        <v>133818.42564</v>
      </c>
      <c r="I6416" s="77">
        <f t="shared" si="401"/>
        <v>3342</v>
      </c>
      <c r="J6416" s="77">
        <f t="shared" si="402"/>
        <v>79606.44</v>
      </c>
      <c r="K6416" s="77">
        <f t="shared" si="403"/>
        <v>0</v>
      </c>
    </row>
    <row r="6417" spans="1:11" s="77" customFormat="1">
      <c r="A6417" s="82">
        <v>2016</v>
      </c>
      <c r="B6417" s="82">
        <v>2850</v>
      </c>
      <c r="C6417" s="83" t="s">
        <v>503</v>
      </c>
      <c r="D6417" s="83" t="s">
        <v>504</v>
      </c>
      <c r="E6417" s="84">
        <v>1556</v>
      </c>
      <c r="F6417" s="85">
        <v>23.63</v>
      </c>
      <c r="G6417" s="84">
        <v>166.5</v>
      </c>
      <c r="H6417" s="86">
        <f t="shared" si="400"/>
        <v>61219.186199999996</v>
      </c>
      <c r="I6417" s="77">
        <f t="shared" si="401"/>
        <v>1556</v>
      </c>
      <c r="J6417" s="77">
        <f t="shared" si="402"/>
        <v>36768.28</v>
      </c>
      <c r="K6417" s="77">
        <f t="shared" si="403"/>
        <v>0</v>
      </c>
    </row>
    <row r="6418" spans="1:11" s="77" customFormat="1">
      <c r="A6418" s="82">
        <v>2016</v>
      </c>
      <c r="B6418" s="82">
        <v>2866</v>
      </c>
      <c r="C6418" s="83" t="s">
        <v>503</v>
      </c>
      <c r="D6418" s="83" t="s">
        <v>504</v>
      </c>
      <c r="E6418" s="84">
        <v>4717</v>
      </c>
      <c r="F6418" s="85">
        <v>23.42</v>
      </c>
      <c r="G6418" s="84" t="s">
        <v>514</v>
      </c>
      <c r="H6418" s="86" t="str">
        <f t="shared" si="400"/>
        <v/>
      </c>
      <c r="I6418" s="77" t="str">
        <f t="shared" si="401"/>
        <v/>
      </c>
      <c r="J6418" s="77" t="str">
        <f t="shared" si="402"/>
        <v/>
      </c>
      <c r="K6418" s="77">
        <f t="shared" si="403"/>
        <v>0</v>
      </c>
    </row>
    <row r="6419" spans="1:11" s="77" customFormat="1">
      <c r="A6419" s="82">
        <v>2016</v>
      </c>
      <c r="B6419" s="82">
        <v>2866</v>
      </c>
      <c r="C6419" s="83" t="s">
        <v>503</v>
      </c>
      <c r="D6419" s="83" t="s">
        <v>504</v>
      </c>
      <c r="E6419" s="84">
        <v>3713</v>
      </c>
      <c r="F6419" s="85">
        <v>16.89</v>
      </c>
      <c r="G6419" s="84" t="s">
        <v>514</v>
      </c>
      <c r="H6419" s="86" t="str">
        <f t="shared" si="400"/>
        <v/>
      </c>
      <c r="I6419" s="77" t="str">
        <f t="shared" si="401"/>
        <v/>
      </c>
      <c r="J6419" s="77" t="str">
        <f t="shared" si="402"/>
        <v/>
      </c>
      <c r="K6419" s="77">
        <f t="shared" si="403"/>
        <v>0</v>
      </c>
    </row>
    <row r="6420" spans="1:11" s="77" customFormat="1">
      <c r="A6420" s="82">
        <v>2016</v>
      </c>
      <c r="B6420" s="82">
        <v>2866</v>
      </c>
      <c r="C6420" s="83" t="s">
        <v>503</v>
      </c>
      <c r="D6420" s="83" t="s">
        <v>504</v>
      </c>
      <c r="E6420" s="84">
        <v>61487</v>
      </c>
      <c r="F6420" s="85">
        <v>26.46</v>
      </c>
      <c r="G6420" s="84" t="s">
        <v>514</v>
      </c>
      <c r="H6420" s="86" t="str">
        <f t="shared" si="400"/>
        <v/>
      </c>
      <c r="I6420" s="77" t="str">
        <f t="shared" si="401"/>
        <v/>
      </c>
      <c r="J6420" s="77" t="str">
        <f t="shared" si="402"/>
        <v/>
      </c>
      <c r="K6420" s="77">
        <f t="shared" si="403"/>
        <v>0</v>
      </c>
    </row>
    <row r="6421" spans="1:11" s="77" customFormat="1">
      <c r="A6421" s="82">
        <v>2016</v>
      </c>
      <c r="B6421" s="82">
        <v>2866</v>
      </c>
      <c r="C6421" s="83" t="s">
        <v>503</v>
      </c>
      <c r="D6421" s="83" t="s">
        <v>504</v>
      </c>
      <c r="E6421" s="84">
        <v>154205</v>
      </c>
      <c r="F6421" s="85">
        <v>25.24</v>
      </c>
      <c r="G6421" s="84" t="s">
        <v>514</v>
      </c>
      <c r="H6421" s="86" t="str">
        <f t="shared" si="400"/>
        <v/>
      </c>
      <c r="I6421" s="77" t="str">
        <f t="shared" si="401"/>
        <v/>
      </c>
      <c r="J6421" s="77" t="str">
        <f t="shared" si="402"/>
        <v/>
      </c>
      <c r="K6421" s="77">
        <f t="shared" si="403"/>
        <v>0</v>
      </c>
    </row>
    <row r="6422" spans="1:11" s="77" customFormat="1">
      <c r="A6422" s="82">
        <v>2016</v>
      </c>
      <c r="B6422" s="82">
        <v>2866</v>
      </c>
      <c r="C6422" s="83" t="s">
        <v>503</v>
      </c>
      <c r="D6422" s="83" t="s">
        <v>504</v>
      </c>
      <c r="E6422" s="84">
        <v>15062</v>
      </c>
      <c r="F6422" s="85">
        <v>25.7</v>
      </c>
      <c r="G6422" s="84" t="s">
        <v>514</v>
      </c>
      <c r="H6422" s="86" t="str">
        <f t="shared" si="400"/>
        <v/>
      </c>
      <c r="I6422" s="77" t="str">
        <f t="shared" si="401"/>
        <v/>
      </c>
      <c r="J6422" s="77" t="str">
        <f t="shared" si="402"/>
        <v/>
      </c>
      <c r="K6422" s="77">
        <f t="shared" si="403"/>
        <v>0</v>
      </c>
    </row>
    <row r="6423" spans="1:11" s="77" customFormat="1">
      <c r="A6423" s="82">
        <v>2016</v>
      </c>
      <c r="B6423" s="82">
        <v>2866</v>
      </c>
      <c r="C6423" s="83" t="s">
        <v>503</v>
      </c>
      <c r="D6423" s="83" t="s">
        <v>504</v>
      </c>
      <c r="E6423" s="84">
        <v>39683</v>
      </c>
      <c r="F6423" s="85">
        <v>26.25</v>
      </c>
      <c r="G6423" s="84" t="s">
        <v>514</v>
      </c>
      <c r="H6423" s="86" t="str">
        <f t="shared" si="400"/>
        <v/>
      </c>
      <c r="I6423" s="77" t="str">
        <f t="shared" si="401"/>
        <v/>
      </c>
      <c r="J6423" s="77" t="str">
        <f t="shared" si="402"/>
        <v/>
      </c>
      <c r="K6423" s="77">
        <f t="shared" si="403"/>
        <v>0</v>
      </c>
    </row>
    <row r="6424" spans="1:11" s="77" customFormat="1">
      <c r="A6424" s="82">
        <v>2016</v>
      </c>
      <c r="B6424" s="82">
        <v>2866</v>
      </c>
      <c r="C6424" s="83" t="s">
        <v>503</v>
      </c>
      <c r="D6424" s="83" t="s">
        <v>504</v>
      </c>
      <c r="E6424" s="84">
        <v>186711</v>
      </c>
      <c r="F6424" s="85">
        <v>25.12</v>
      </c>
      <c r="G6424" s="84" t="s">
        <v>514</v>
      </c>
      <c r="H6424" s="86" t="str">
        <f t="shared" si="400"/>
        <v/>
      </c>
      <c r="I6424" s="77" t="str">
        <f t="shared" si="401"/>
        <v/>
      </c>
      <c r="J6424" s="77" t="str">
        <f t="shared" si="402"/>
        <v/>
      </c>
      <c r="K6424" s="77">
        <f t="shared" si="403"/>
        <v>0</v>
      </c>
    </row>
    <row r="6425" spans="1:11" s="77" customFormat="1">
      <c r="A6425" s="82">
        <v>2016</v>
      </c>
      <c r="B6425" s="82">
        <v>2876</v>
      </c>
      <c r="C6425" s="83" t="s">
        <v>503</v>
      </c>
      <c r="D6425" s="83" t="s">
        <v>504</v>
      </c>
      <c r="E6425" s="84">
        <v>268255</v>
      </c>
      <c r="F6425" s="85">
        <v>25.006</v>
      </c>
      <c r="G6425" s="84">
        <v>190.7</v>
      </c>
      <c r="H6425" s="86">
        <f t="shared" si="400"/>
        <v>12792126.498709997</v>
      </c>
      <c r="I6425" s="77">
        <f t="shared" si="401"/>
        <v>268255</v>
      </c>
      <c r="J6425" s="77">
        <f t="shared" si="402"/>
        <v>6707984.5300000003</v>
      </c>
      <c r="K6425" s="77">
        <f t="shared" si="403"/>
        <v>0</v>
      </c>
    </row>
    <row r="6426" spans="1:11" s="77" customFormat="1">
      <c r="A6426" s="82">
        <v>2016</v>
      </c>
      <c r="B6426" s="82">
        <v>2952</v>
      </c>
      <c r="C6426" s="83" t="s">
        <v>513</v>
      </c>
      <c r="D6426" s="83" t="s">
        <v>504</v>
      </c>
      <c r="E6426" s="84">
        <v>229474</v>
      </c>
      <c r="F6426" s="85">
        <v>17.071999999999999</v>
      </c>
      <c r="G6426" s="84">
        <v>211.5</v>
      </c>
      <c r="H6426" s="86">
        <f t="shared" si="400"/>
        <v>8285681.9707200006</v>
      </c>
      <c r="I6426" s="77">
        <f t="shared" si="401"/>
        <v>229474</v>
      </c>
      <c r="J6426" s="77">
        <f t="shared" si="402"/>
        <v>3917580.128</v>
      </c>
      <c r="K6426" s="77">
        <f t="shared" si="403"/>
        <v>0</v>
      </c>
    </row>
    <row r="6427" spans="1:11" s="77" customFormat="1">
      <c r="A6427" s="82">
        <v>2016</v>
      </c>
      <c r="B6427" s="82">
        <v>2952</v>
      </c>
      <c r="C6427" s="83" t="s">
        <v>513</v>
      </c>
      <c r="D6427" s="83" t="s">
        <v>504</v>
      </c>
      <c r="E6427" s="84">
        <v>49350</v>
      </c>
      <c r="F6427" s="85">
        <v>17.79</v>
      </c>
      <c r="G6427" s="84">
        <v>180</v>
      </c>
      <c r="H6427" s="86">
        <f t="shared" si="400"/>
        <v>1580285.7</v>
      </c>
      <c r="I6427" s="77">
        <f t="shared" si="401"/>
        <v>49350</v>
      </c>
      <c r="J6427" s="77">
        <f t="shared" si="402"/>
        <v>877936.5</v>
      </c>
      <c r="K6427" s="77">
        <f t="shared" si="403"/>
        <v>0</v>
      </c>
    </row>
    <row r="6428" spans="1:11" s="77" customFormat="1">
      <c r="A6428" s="82">
        <v>2016</v>
      </c>
      <c r="B6428" s="82">
        <v>2952</v>
      </c>
      <c r="C6428" s="83" t="s">
        <v>513</v>
      </c>
      <c r="D6428" s="83" t="s">
        <v>504</v>
      </c>
      <c r="E6428" s="84">
        <v>15811</v>
      </c>
      <c r="F6428" s="85">
        <v>17.712</v>
      </c>
      <c r="G6428" s="84">
        <v>203.4</v>
      </c>
      <c r="H6428" s="86">
        <f t="shared" si="400"/>
        <v>569610.37468800007</v>
      </c>
      <c r="I6428" s="77">
        <f t="shared" si="401"/>
        <v>15811</v>
      </c>
      <c r="J6428" s="77">
        <f t="shared" si="402"/>
        <v>280044.43199999997</v>
      </c>
      <c r="K6428" s="77">
        <f t="shared" si="403"/>
        <v>0</v>
      </c>
    </row>
    <row r="6429" spans="1:11" s="77" customFormat="1">
      <c r="A6429" s="82">
        <v>2016</v>
      </c>
      <c r="B6429" s="82">
        <v>2963</v>
      </c>
      <c r="C6429" s="83" t="s">
        <v>513</v>
      </c>
      <c r="D6429" s="83" t="s">
        <v>504</v>
      </c>
      <c r="E6429" s="84">
        <v>90939</v>
      </c>
      <c r="F6429" s="85">
        <v>17.263999999999999</v>
      </c>
      <c r="G6429" s="84">
        <v>149.30000000000001</v>
      </c>
      <c r="H6429" s="86">
        <f t="shared" si="400"/>
        <v>2343966.5477280002</v>
      </c>
      <c r="I6429" s="77">
        <f t="shared" si="401"/>
        <v>90939</v>
      </c>
      <c r="J6429" s="77">
        <f t="shared" si="402"/>
        <v>1569970.8959999999</v>
      </c>
      <c r="K6429" s="77">
        <f t="shared" si="403"/>
        <v>0</v>
      </c>
    </row>
    <row r="6430" spans="1:11" s="77" customFormat="1">
      <c r="A6430" s="82">
        <v>2016</v>
      </c>
      <c r="B6430" s="82">
        <v>2963</v>
      </c>
      <c r="C6430" s="83" t="s">
        <v>513</v>
      </c>
      <c r="D6430" s="83" t="s">
        <v>504</v>
      </c>
      <c r="E6430" s="84">
        <v>30239</v>
      </c>
      <c r="F6430" s="85">
        <v>17.324000000000002</v>
      </c>
      <c r="G6430" s="84">
        <v>141.69999999999999</v>
      </c>
      <c r="H6430" s="86">
        <f t="shared" si="400"/>
        <v>742310.23781199998</v>
      </c>
      <c r="I6430" s="77">
        <f t="shared" si="401"/>
        <v>30239</v>
      </c>
      <c r="J6430" s="77">
        <f t="shared" si="402"/>
        <v>523860.43600000005</v>
      </c>
      <c r="K6430" s="77">
        <f t="shared" si="403"/>
        <v>0</v>
      </c>
    </row>
    <row r="6431" spans="1:11" s="77" customFormat="1">
      <c r="A6431" s="82">
        <v>2016</v>
      </c>
      <c r="B6431" s="82">
        <v>3122</v>
      </c>
      <c r="C6431" s="83" t="s">
        <v>503</v>
      </c>
      <c r="D6431" s="83" t="s">
        <v>504</v>
      </c>
      <c r="E6431" s="84">
        <v>3155</v>
      </c>
      <c r="F6431" s="85">
        <v>24</v>
      </c>
      <c r="G6431" s="84" t="s">
        <v>514</v>
      </c>
      <c r="H6431" s="86" t="str">
        <f t="shared" si="400"/>
        <v/>
      </c>
      <c r="I6431" s="77" t="str">
        <f t="shared" si="401"/>
        <v/>
      </c>
      <c r="J6431" s="77" t="str">
        <f t="shared" si="402"/>
        <v/>
      </c>
      <c r="K6431" s="77">
        <f t="shared" si="403"/>
        <v>0</v>
      </c>
    </row>
    <row r="6432" spans="1:11" s="77" customFormat="1">
      <c r="A6432" s="82">
        <v>2016</v>
      </c>
      <c r="B6432" s="82">
        <v>3122</v>
      </c>
      <c r="C6432" s="83" t="s">
        <v>503</v>
      </c>
      <c r="D6432" s="83" t="s">
        <v>504</v>
      </c>
      <c r="E6432" s="84">
        <v>26533</v>
      </c>
      <c r="F6432" s="85">
        <v>26</v>
      </c>
      <c r="G6432" s="84" t="s">
        <v>514</v>
      </c>
      <c r="H6432" s="86" t="str">
        <f t="shared" si="400"/>
        <v/>
      </c>
      <c r="I6432" s="77" t="str">
        <f t="shared" si="401"/>
        <v/>
      </c>
      <c r="J6432" s="77" t="str">
        <f t="shared" si="402"/>
        <v/>
      </c>
      <c r="K6432" s="77">
        <f t="shared" si="403"/>
        <v>0</v>
      </c>
    </row>
    <row r="6433" spans="1:11" s="77" customFormat="1">
      <c r="A6433" s="82">
        <v>2016</v>
      </c>
      <c r="B6433" s="82">
        <v>3122</v>
      </c>
      <c r="C6433" s="83" t="s">
        <v>503</v>
      </c>
      <c r="D6433" s="83" t="s">
        <v>504</v>
      </c>
      <c r="E6433" s="84">
        <v>10429</v>
      </c>
      <c r="F6433" s="85">
        <v>24</v>
      </c>
      <c r="G6433" s="84" t="s">
        <v>514</v>
      </c>
      <c r="H6433" s="86" t="str">
        <f t="shared" si="400"/>
        <v/>
      </c>
      <c r="I6433" s="77" t="str">
        <f t="shared" si="401"/>
        <v/>
      </c>
      <c r="J6433" s="77" t="str">
        <f t="shared" si="402"/>
        <v/>
      </c>
      <c r="K6433" s="77">
        <f t="shared" si="403"/>
        <v>0</v>
      </c>
    </row>
    <row r="6434" spans="1:11" s="77" customFormat="1">
      <c r="A6434" s="82">
        <v>2016</v>
      </c>
      <c r="B6434" s="82">
        <v>3122</v>
      </c>
      <c r="C6434" s="83" t="s">
        <v>503</v>
      </c>
      <c r="D6434" s="83" t="s">
        <v>504</v>
      </c>
      <c r="E6434" s="84">
        <v>3824</v>
      </c>
      <c r="F6434" s="85">
        <v>24</v>
      </c>
      <c r="G6434" s="84" t="s">
        <v>514</v>
      </c>
      <c r="H6434" s="86" t="str">
        <f t="shared" si="400"/>
        <v/>
      </c>
      <c r="I6434" s="77" t="str">
        <f t="shared" si="401"/>
        <v/>
      </c>
      <c r="J6434" s="77" t="str">
        <f t="shared" si="402"/>
        <v/>
      </c>
      <c r="K6434" s="77">
        <f t="shared" si="403"/>
        <v>0</v>
      </c>
    </row>
    <row r="6435" spans="1:11" s="77" customFormat="1">
      <c r="A6435" s="82">
        <v>2016</v>
      </c>
      <c r="B6435" s="82">
        <v>3122</v>
      </c>
      <c r="C6435" s="83" t="s">
        <v>503</v>
      </c>
      <c r="D6435" s="83" t="s">
        <v>504</v>
      </c>
      <c r="E6435" s="84">
        <v>6432</v>
      </c>
      <c r="F6435" s="85">
        <v>24</v>
      </c>
      <c r="G6435" s="84" t="s">
        <v>514</v>
      </c>
      <c r="H6435" s="86" t="str">
        <f t="shared" si="400"/>
        <v/>
      </c>
      <c r="I6435" s="77" t="str">
        <f t="shared" si="401"/>
        <v/>
      </c>
      <c r="J6435" s="77" t="str">
        <f t="shared" si="402"/>
        <v/>
      </c>
      <c r="K6435" s="77">
        <f t="shared" si="403"/>
        <v>0</v>
      </c>
    </row>
    <row r="6436" spans="1:11" s="77" customFormat="1">
      <c r="A6436" s="82">
        <v>2016</v>
      </c>
      <c r="B6436" s="82">
        <v>3122</v>
      </c>
      <c r="C6436" s="83" t="s">
        <v>503</v>
      </c>
      <c r="D6436" s="83" t="s">
        <v>504</v>
      </c>
      <c r="E6436" s="84">
        <v>6598</v>
      </c>
      <c r="F6436" s="85">
        <v>24</v>
      </c>
      <c r="G6436" s="84" t="s">
        <v>514</v>
      </c>
      <c r="H6436" s="86" t="str">
        <f t="shared" si="400"/>
        <v/>
      </c>
      <c r="I6436" s="77" t="str">
        <f t="shared" si="401"/>
        <v/>
      </c>
      <c r="J6436" s="77" t="str">
        <f t="shared" si="402"/>
        <v/>
      </c>
      <c r="K6436" s="77">
        <f t="shared" si="403"/>
        <v>0</v>
      </c>
    </row>
    <row r="6437" spans="1:11" s="77" customFormat="1">
      <c r="A6437" s="82">
        <v>2016</v>
      </c>
      <c r="B6437" s="82">
        <v>3122</v>
      </c>
      <c r="C6437" s="83" t="s">
        <v>503</v>
      </c>
      <c r="D6437" s="83" t="s">
        <v>504</v>
      </c>
      <c r="E6437" s="84">
        <v>7865</v>
      </c>
      <c r="F6437" s="85">
        <v>26</v>
      </c>
      <c r="G6437" s="84" t="s">
        <v>514</v>
      </c>
      <c r="H6437" s="86" t="str">
        <f t="shared" si="400"/>
        <v/>
      </c>
      <c r="I6437" s="77" t="str">
        <f t="shared" si="401"/>
        <v/>
      </c>
      <c r="J6437" s="77" t="str">
        <f t="shared" si="402"/>
        <v/>
      </c>
      <c r="K6437" s="77">
        <f t="shared" si="403"/>
        <v>0</v>
      </c>
    </row>
    <row r="6438" spans="1:11" s="77" customFormat="1">
      <c r="A6438" s="82">
        <v>2016</v>
      </c>
      <c r="B6438" s="82">
        <v>3122</v>
      </c>
      <c r="C6438" s="83" t="s">
        <v>503</v>
      </c>
      <c r="D6438" s="83" t="s">
        <v>504</v>
      </c>
      <c r="E6438" s="84">
        <v>8284</v>
      </c>
      <c r="F6438" s="85">
        <v>25</v>
      </c>
      <c r="G6438" s="84" t="s">
        <v>514</v>
      </c>
      <c r="H6438" s="86" t="str">
        <f t="shared" si="400"/>
        <v/>
      </c>
      <c r="I6438" s="77" t="str">
        <f t="shared" si="401"/>
        <v/>
      </c>
      <c r="J6438" s="77" t="str">
        <f t="shared" si="402"/>
        <v/>
      </c>
      <c r="K6438" s="77">
        <f t="shared" si="403"/>
        <v>0</v>
      </c>
    </row>
    <row r="6439" spans="1:11" s="77" customFormat="1">
      <c r="A6439" s="82">
        <v>2016</v>
      </c>
      <c r="B6439" s="82">
        <v>3122</v>
      </c>
      <c r="C6439" s="83" t="s">
        <v>503</v>
      </c>
      <c r="D6439" s="83" t="s">
        <v>504</v>
      </c>
      <c r="E6439" s="84">
        <v>10048</v>
      </c>
      <c r="F6439" s="85">
        <v>24</v>
      </c>
      <c r="G6439" s="84" t="s">
        <v>514</v>
      </c>
      <c r="H6439" s="86" t="str">
        <f t="shared" si="400"/>
        <v/>
      </c>
      <c r="I6439" s="77" t="str">
        <f t="shared" si="401"/>
        <v/>
      </c>
      <c r="J6439" s="77" t="str">
        <f t="shared" si="402"/>
        <v/>
      </c>
      <c r="K6439" s="77">
        <f t="shared" si="403"/>
        <v>0</v>
      </c>
    </row>
    <row r="6440" spans="1:11" s="77" customFormat="1">
      <c r="A6440" s="82">
        <v>2016</v>
      </c>
      <c r="B6440" s="82">
        <v>3122</v>
      </c>
      <c r="C6440" s="83" t="s">
        <v>503</v>
      </c>
      <c r="D6440" s="83" t="s">
        <v>504</v>
      </c>
      <c r="E6440" s="84">
        <v>19354</v>
      </c>
      <c r="F6440" s="85">
        <v>24</v>
      </c>
      <c r="G6440" s="84" t="s">
        <v>514</v>
      </c>
      <c r="H6440" s="86" t="str">
        <f t="shared" si="400"/>
        <v/>
      </c>
      <c r="I6440" s="77" t="str">
        <f t="shared" si="401"/>
        <v/>
      </c>
      <c r="J6440" s="77" t="str">
        <f t="shared" si="402"/>
        <v/>
      </c>
      <c r="K6440" s="77">
        <f t="shared" si="403"/>
        <v>0</v>
      </c>
    </row>
    <row r="6441" spans="1:11" s="77" customFormat="1">
      <c r="A6441" s="82">
        <v>2016</v>
      </c>
      <c r="B6441" s="82">
        <v>3122</v>
      </c>
      <c r="C6441" s="83" t="s">
        <v>503</v>
      </c>
      <c r="D6441" s="83" t="s">
        <v>504</v>
      </c>
      <c r="E6441" s="84">
        <v>114878</v>
      </c>
      <c r="F6441" s="85">
        <v>24</v>
      </c>
      <c r="G6441" s="84" t="s">
        <v>514</v>
      </c>
      <c r="H6441" s="86" t="str">
        <f t="shared" si="400"/>
        <v/>
      </c>
      <c r="I6441" s="77" t="str">
        <f t="shared" si="401"/>
        <v/>
      </c>
      <c r="J6441" s="77" t="str">
        <f t="shared" si="402"/>
        <v/>
      </c>
      <c r="K6441" s="77">
        <f t="shared" si="403"/>
        <v>0</v>
      </c>
    </row>
    <row r="6442" spans="1:11" s="77" customFormat="1">
      <c r="A6442" s="82">
        <v>2016</v>
      </c>
      <c r="B6442" s="82">
        <v>3122</v>
      </c>
      <c r="C6442" s="83" t="s">
        <v>503</v>
      </c>
      <c r="D6442" s="83" t="s">
        <v>504</v>
      </c>
      <c r="E6442" s="84">
        <v>165417</v>
      </c>
      <c r="F6442" s="85">
        <v>26</v>
      </c>
      <c r="G6442" s="84" t="s">
        <v>514</v>
      </c>
      <c r="H6442" s="86" t="str">
        <f t="shared" si="400"/>
        <v/>
      </c>
      <c r="I6442" s="77" t="str">
        <f t="shared" si="401"/>
        <v/>
      </c>
      <c r="J6442" s="77" t="str">
        <f t="shared" si="402"/>
        <v/>
      </c>
      <c r="K6442" s="77">
        <f t="shared" si="403"/>
        <v>0</v>
      </c>
    </row>
    <row r="6443" spans="1:11" s="77" customFormat="1">
      <c r="A6443" s="82">
        <v>2016</v>
      </c>
      <c r="B6443" s="82">
        <v>3122</v>
      </c>
      <c r="C6443" s="83" t="s">
        <v>503</v>
      </c>
      <c r="D6443" s="83" t="s">
        <v>504</v>
      </c>
      <c r="E6443" s="84">
        <v>14625</v>
      </c>
      <c r="F6443" s="85">
        <v>24</v>
      </c>
      <c r="G6443" s="84" t="s">
        <v>514</v>
      </c>
      <c r="H6443" s="86" t="str">
        <f t="shared" si="400"/>
        <v/>
      </c>
      <c r="I6443" s="77" t="str">
        <f t="shared" si="401"/>
        <v/>
      </c>
      <c r="J6443" s="77" t="str">
        <f t="shared" si="402"/>
        <v/>
      </c>
      <c r="K6443" s="77">
        <f t="shared" si="403"/>
        <v>0</v>
      </c>
    </row>
    <row r="6444" spans="1:11" s="77" customFormat="1">
      <c r="A6444" s="82">
        <v>2016</v>
      </c>
      <c r="B6444" s="82">
        <v>3130</v>
      </c>
      <c r="C6444" s="83" t="s">
        <v>515</v>
      </c>
      <c r="D6444" s="83" t="s">
        <v>504</v>
      </c>
      <c r="E6444" s="84">
        <v>273536</v>
      </c>
      <c r="F6444" s="85">
        <v>12.6</v>
      </c>
      <c r="G6444" s="84" t="s">
        <v>514</v>
      </c>
      <c r="H6444" s="86" t="str">
        <f t="shared" si="400"/>
        <v/>
      </c>
      <c r="I6444" s="77" t="str">
        <f t="shared" si="401"/>
        <v/>
      </c>
      <c r="J6444" s="77" t="str">
        <f t="shared" si="402"/>
        <v/>
      </c>
      <c r="K6444" s="77">
        <f t="shared" si="403"/>
        <v>0</v>
      </c>
    </row>
    <row r="6445" spans="1:11" s="77" customFormat="1">
      <c r="A6445" s="82">
        <v>2016</v>
      </c>
      <c r="B6445" s="82">
        <v>3140</v>
      </c>
      <c r="C6445" s="83" t="s">
        <v>503</v>
      </c>
      <c r="D6445" s="83" t="s">
        <v>504</v>
      </c>
      <c r="E6445" s="84">
        <v>15028</v>
      </c>
      <c r="F6445" s="85">
        <v>26.378</v>
      </c>
      <c r="G6445" s="84" t="s">
        <v>514</v>
      </c>
      <c r="H6445" s="86" t="str">
        <f t="shared" si="400"/>
        <v/>
      </c>
      <c r="I6445" s="77" t="str">
        <f t="shared" si="401"/>
        <v/>
      </c>
      <c r="J6445" s="77" t="str">
        <f t="shared" si="402"/>
        <v/>
      </c>
      <c r="K6445" s="77">
        <f t="shared" si="403"/>
        <v>0</v>
      </c>
    </row>
    <row r="6446" spans="1:11" s="77" customFormat="1">
      <c r="A6446" s="82">
        <v>2016</v>
      </c>
      <c r="B6446" s="82">
        <v>3140</v>
      </c>
      <c r="C6446" s="83" t="s">
        <v>503</v>
      </c>
      <c r="D6446" s="83" t="s">
        <v>504</v>
      </c>
      <c r="E6446" s="84">
        <v>15166</v>
      </c>
      <c r="F6446" s="85">
        <v>25.815999999999999</v>
      </c>
      <c r="G6446" s="84" t="s">
        <v>514</v>
      </c>
      <c r="H6446" s="86" t="str">
        <f t="shared" si="400"/>
        <v/>
      </c>
      <c r="I6446" s="77" t="str">
        <f t="shared" si="401"/>
        <v/>
      </c>
      <c r="J6446" s="77" t="str">
        <f t="shared" si="402"/>
        <v/>
      </c>
      <c r="K6446" s="77">
        <f t="shared" si="403"/>
        <v>0</v>
      </c>
    </row>
    <row r="6447" spans="1:11" s="77" customFormat="1">
      <c r="A6447" s="82">
        <v>2016</v>
      </c>
      <c r="B6447" s="82">
        <v>3140</v>
      </c>
      <c r="C6447" s="83" t="s">
        <v>503</v>
      </c>
      <c r="D6447" s="83" t="s">
        <v>504</v>
      </c>
      <c r="E6447" s="84">
        <v>61231</v>
      </c>
      <c r="F6447" s="85">
        <v>26.337</v>
      </c>
      <c r="G6447" s="84" t="s">
        <v>514</v>
      </c>
      <c r="H6447" s="86" t="str">
        <f t="shared" si="400"/>
        <v/>
      </c>
      <c r="I6447" s="77" t="str">
        <f t="shared" si="401"/>
        <v/>
      </c>
      <c r="J6447" s="77" t="str">
        <f t="shared" si="402"/>
        <v/>
      </c>
      <c r="K6447" s="77">
        <f t="shared" si="403"/>
        <v>0</v>
      </c>
    </row>
    <row r="6448" spans="1:11" s="77" customFormat="1">
      <c r="A6448" s="82">
        <v>2016</v>
      </c>
      <c r="B6448" s="82">
        <v>3140</v>
      </c>
      <c r="C6448" s="83" t="s">
        <v>503</v>
      </c>
      <c r="D6448" s="83" t="s">
        <v>504</v>
      </c>
      <c r="E6448" s="84">
        <v>15468</v>
      </c>
      <c r="F6448" s="85">
        <v>24.314</v>
      </c>
      <c r="G6448" s="84" t="s">
        <v>514</v>
      </c>
      <c r="H6448" s="86" t="str">
        <f t="shared" si="400"/>
        <v/>
      </c>
      <c r="I6448" s="77" t="str">
        <f t="shared" si="401"/>
        <v/>
      </c>
      <c r="J6448" s="77" t="str">
        <f t="shared" si="402"/>
        <v/>
      </c>
      <c r="K6448" s="77">
        <f t="shared" si="403"/>
        <v>0</v>
      </c>
    </row>
    <row r="6449" spans="1:11" s="77" customFormat="1">
      <c r="A6449" s="82">
        <v>2016</v>
      </c>
      <c r="B6449" s="82">
        <v>3149</v>
      </c>
      <c r="C6449" s="83" t="s">
        <v>503</v>
      </c>
      <c r="D6449" s="83" t="s">
        <v>504</v>
      </c>
      <c r="E6449" s="84">
        <v>138491</v>
      </c>
      <c r="F6449" s="85">
        <v>26.294</v>
      </c>
      <c r="G6449" s="84" t="s">
        <v>514</v>
      </c>
      <c r="H6449" s="86" t="str">
        <f t="shared" si="400"/>
        <v/>
      </c>
      <c r="I6449" s="77" t="str">
        <f t="shared" si="401"/>
        <v/>
      </c>
      <c r="J6449" s="77" t="str">
        <f t="shared" si="402"/>
        <v/>
      </c>
      <c r="K6449" s="77">
        <f t="shared" si="403"/>
        <v>0</v>
      </c>
    </row>
    <row r="6450" spans="1:11" s="77" customFormat="1">
      <c r="A6450" s="82">
        <v>2016</v>
      </c>
      <c r="B6450" s="82">
        <v>3297</v>
      </c>
      <c r="C6450" s="83" t="s">
        <v>503</v>
      </c>
      <c r="D6450" s="83" t="s">
        <v>504</v>
      </c>
      <c r="E6450" s="84">
        <v>13015</v>
      </c>
      <c r="F6450" s="85">
        <v>25.04</v>
      </c>
      <c r="G6450" s="84">
        <v>323.3</v>
      </c>
      <c r="H6450" s="86">
        <f t="shared" si="400"/>
        <v>1053620.4748</v>
      </c>
      <c r="I6450" s="77">
        <f t="shared" si="401"/>
        <v>13015</v>
      </c>
      <c r="J6450" s="77">
        <f t="shared" si="402"/>
        <v>325895.59999999998</v>
      </c>
      <c r="K6450" s="77">
        <f t="shared" si="403"/>
        <v>0</v>
      </c>
    </row>
    <row r="6451" spans="1:11" s="77" customFormat="1">
      <c r="A6451" s="82">
        <v>2016</v>
      </c>
      <c r="B6451" s="82">
        <v>3297</v>
      </c>
      <c r="C6451" s="83" t="s">
        <v>503</v>
      </c>
      <c r="D6451" s="83" t="s">
        <v>504</v>
      </c>
      <c r="E6451" s="84">
        <v>26146</v>
      </c>
      <c r="F6451" s="85">
        <v>25.76</v>
      </c>
      <c r="G6451" s="84">
        <v>363.1</v>
      </c>
      <c r="H6451" s="86">
        <f t="shared" si="400"/>
        <v>2445554.6057600002</v>
      </c>
      <c r="I6451" s="77">
        <f t="shared" si="401"/>
        <v>26146</v>
      </c>
      <c r="J6451" s="77">
        <f t="shared" si="402"/>
        <v>673520.96000000008</v>
      </c>
      <c r="K6451" s="77">
        <f t="shared" si="403"/>
        <v>0</v>
      </c>
    </row>
    <row r="6452" spans="1:11" s="77" customFormat="1">
      <c r="A6452" s="82">
        <v>2016</v>
      </c>
      <c r="B6452" s="82">
        <v>3297</v>
      </c>
      <c r="C6452" s="83" t="s">
        <v>503</v>
      </c>
      <c r="D6452" s="83" t="s">
        <v>504</v>
      </c>
      <c r="E6452" s="84">
        <v>13093</v>
      </c>
      <c r="F6452" s="85">
        <v>26.41</v>
      </c>
      <c r="G6452" s="84">
        <v>322.5</v>
      </c>
      <c r="H6452" s="86">
        <f t="shared" si="400"/>
        <v>1115160.2692500001</v>
      </c>
      <c r="I6452" s="77">
        <f t="shared" si="401"/>
        <v>13093</v>
      </c>
      <c r="J6452" s="77">
        <f t="shared" si="402"/>
        <v>345786.13</v>
      </c>
      <c r="K6452" s="77">
        <f t="shared" si="403"/>
        <v>0</v>
      </c>
    </row>
    <row r="6453" spans="1:11" s="77" customFormat="1">
      <c r="A6453" s="82">
        <v>2016</v>
      </c>
      <c r="B6453" s="82">
        <v>3297</v>
      </c>
      <c r="C6453" s="83" t="s">
        <v>503</v>
      </c>
      <c r="D6453" s="83" t="s">
        <v>504</v>
      </c>
      <c r="E6453" s="84">
        <v>20980</v>
      </c>
      <c r="F6453" s="85">
        <v>25.5</v>
      </c>
      <c r="G6453" s="84">
        <v>361.8</v>
      </c>
      <c r="H6453" s="86">
        <f t="shared" si="400"/>
        <v>1935593.8200000003</v>
      </c>
      <c r="I6453" s="77">
        <f t="shared" si="401"/>
        <v>20980</v>
      </c>
      <c r="J6453" s="77">
        <f t="shared" si="402"/>
        <v>534990</v>
      </c>
      <c r="K6453" s="77">
        <f t="shared" si="403"/>
        <v>0</v>
      </c>
    </row>
    <row r="6454" spans="1:11" s="77" customFormat="1">
      <c r="A6454" s="82">
        <v>2016</v>
      </c>
      <c r="B6454" s="82">
        <v>3297</v>
      </c>
      <c r="C6454" s="83" t="s">
        <v>503</v>
      </c>
      <c r="D6454" s="83" t="s">
        <v>504</v>
      </c>
      <c r="E6454" s="84">
        <v>13129</v>
      </c>
      <c r="F6454" s="85">
        <v>25.62</v>
      </c>
      <c r="G6454" s="84">
        <v>306.2</v>
      </c>
      <c r="H6454" s="86">
        <f t="shared" si="400"/>
        <v>1029949.5687600001</v>
      </c>
      <c r="I6454" s="77">
        <f t="shared" si="401"/>
        <v>13129</v>
      </c>
      <c r="J6454" s="77">
        <f t="shared" si="402"/>
        <v>336364.98000000004</v>
      </c>
      <c r="K6454" s="77">
        <f t="shared" si="403"/>
        <v>0</v>
      </c>
    </row>
    <row r="6455" spans="1:11" s="77" customFormat="1">
      <c r="A6455" s="82">
        <v>2016</v>
      </c>
      <c r="B6455" s="82">
        <v>3297</v>
      </c>
      <c r="C6455" s="83" t="s">
        <v>503</v>
      </c>
      <c r="D6455" s="83" t="s">
        <v>504</v>
      </c>
      <c r="E6455" s="84">
        <v>22748</v>
      </c>
      <c r="F6455" s="85">
        <v>25.79</v>
      </c>
      <c r="G6455" s="84">
        <v>264.3</v>
      </c>
      <c r="H6455" s="86">
        <f t="shared" si="400"/>
        <v>1550571.24156</v>
      </c>
      <c r="I6455" s="77">
        <f t="shared" si="401"/>
        <v>22748</v>
      </c>
      <c r="J6455" s="77">
        <f t="shared" si="402"/>
        <v>586670.91999999993</v>
      </c>
      <c r="K6455" s="77">
        <f t="shared" si="403"/>
        <v>0</v>
      </c>
    </row>
    <row r="6456" spans="1:11" s="77" customFormat="1">
      <c r="A6456" s="82">
        <v>2016</v>
      </c>
      <c r="B6456" s="82">
        <v>3297</v>
      </c>
      <c r="C6456" s="83" t="s">
        <v>503</v>
      </c>
      <c r="D6456" s="83" t="s">
        <v>504</v>
      </c>
      <c r="E6456" s="84">
        <v>26045</v>
      </c>
      <c r="F6456" s="85">
        <v>25.01</v>
      </c>
      <c r="G6456" s="84">
        <v>269</v>
      </c>
      <c r="H6456" s="86">
        <f t="shared" si="400"/>
        <v>1752226.8605</v>
      </c>
      <c r="I6456" s="77">
        <f t="shared" si="401"/>
        <v>26045</v>
      </c>
      <c r="J6456" s="77">
        <f t="shared" si="402"/>
        <v>651385.45000000007</v>
      </c>
      <c r="K6456" s="77">
        <f t="shared" si="403"/>
        <v>0</v>
      </c>
    </row>
    <row r="6457" spans="1:11" s="77" customFormat="1">
      <c r="A6457" s="82">
        <v>2016</v>
      </c>
      <c r="B6457" s="82">
        <v>3297</v>
      </c>
      <c r="C6457" s="83" t="s">
        <v>503</v>
      </c>
      <c r="D6457" s="83" t="s">
        <v>504</v>
      </c>
      <c r="E6457" s="84">
        <v>13064</v>
      </c>
      <c r="F6457" s="85">
        <v>25.28</v>
      </c>
      <c r="G6457" s="84">
        <v>265.5</v>
      </c>
      <c r="H6457" s="86">
        <f t="shared" si="400"/>
        <v>876834.77759999991</v>
      </c>
      <c r="I6457" s="77">
        <f t="shared" si="401"/>
        <v>13064</v>
      </c>
      <c r="J6457" s="77">
        <f t="shared" si="402"/>
        <v>330257.92000000004</v>
      </c>
      <c r="K6457" s="77">
        <f t="shared" si="403"/>
        <v>0</v>
      </c>
    </row>
    <row r="6458" spans="1:11" s="77" customFormat="1">
      <c r="A6458" s="82">
        <v>2016</v>
      </c>
      <c r="B6458" s="82">
        <v>3298</v>
      </c>
      <c r="C6458" s="83" t="s">
        <v>503</v>
      </c>
      <c r="D6458" s="83" t="s">
        <v>504</v>
      </c>
      <c r="E6458" s="84">
        <v>26367</v>
      </c>
      <c r="F6458" s="85">
        <v>25.06</v>
      </c>
      <c r="G6458" s="84">
        <v>327.2</v>
      </c>
      <c r="H6458" s="86">
        <f t="shared" si="400"/>
        <v>2161996.9694400001</v>
      </c>
      <c r="I6458" s="77">
        <f t="shared" si="401"/>
        <v>26367</v>
      </c>
      <c r="J6458" s="77">
        <f t="shared" si="402"/>
        <v>660757.02</v>
      </c>
      <c r="K6458" s="77">
        <f t="shared" si="403"/>
        <v>0</v>
      </c>
    </row>
    <row r="6459" spans="1:11" s="77" customFormat="1">
      <c r="A6459" s="82">
        <v>2016</v>
      </c>
      <c r="B6459" s="82">
        <v>3298</v>
      </c>
      <c r="C6459" s="83" t="s">
        <v>503</v>
      </c>
      <c r="D6459" s="83" t="s">
        <v>504</v>
      </c>
      <c r="E6459" s="84">
        <v>38559</v>
      </c>
      <c r="F6459" s="85">
        <v>26.23</v>
      </c>
      <c r="G6459" s="84">
        <v>328.8</v>
      </c>
      <c r="H6459" s="86">
        <f t="shared" si="400"/>
        <v>3325491.6501600002</v>
      </c>
      <c r="I6459" s="77">
        <f t="shared" si="401"/>
        <v>38559</v>
      </c>
      <c r="J6459" s="77">
        <f t="shared" si="402"/>
        <v>1011402.5700000001</v>
      </c>
      <c r="K6459" s="77">
        <f t="shared" si="403"/>
        <v>0</v>
      </c>
    </row>
    <row r="6460" spans="1:11" s="77" customFormat="1">
      <c r="A6460" s="82">
        <v>2016</v>
      </c>
      <c r="B6460" s="82">
        <v>3298</v>
      </c>
      <c r="C6460" s="83" t="s">
        <v>503</v>
      </c>
      <c r="D6460" s="83" t="s">
        <v>504</v>
      </c>
      <c r="E6460" s="84">
        <v>12426</v>
      </c>
      <c r="F6460" s="85">
        <v>26.2</v>
      </c>
      <c r="G6460" s="84">
        <v>265.60000000000002</v>
      </c>
      <c r="H6460" s="86">
        <f t="shared" si="400"/>
        <v>864690.54719999991</v>
      </c>
      <c r="I6460" s="77">
        <f t="shared" si="401"/>
        <v>12426</v>
      </c>
      <c r="J6460" s="77">
        <f t="shared" si="402"/>
        <v>325561.2</v>
      </c>
      <c r="K6460" s="77">
        <f t="shared" si="403"/>
        <v>0</v>
      </c>
    </row>
    <row r="6461" spans="1:11" s="77" customFormat="1">
      <c r="A6461" s="82">
        <v>2016</v>
      </c>
      <c r="B6461" s="82">
        <v>3298</v>
      </c>
      <c r="C6461" s="83" t="s">
        <v>503</v>
      </c>
      <c r="D6461" s="83" t="s">
        <v>504</v>
      </c>
      <c r="E6461" s="84">
        <v>11501</v>
      </c>
      <c r="F6461" s="85">
        <v>25.58</v>
      </c>
      <c r="G6461" s="84">
        <v>286.89999999999998</v>
      </c>
      <c r="H6461" s="86">
        <f t="shared" si="400"/>
        <v>844047.11901999987</v>
      </c>
      <c r="I6461" s="77">
        <f t="shared" si="401"/>
        <v>11501</v>
      </c>
      <c r="J6461" s="77">
        <f t="shared" si="402"/>
        <v>294195.57999999996</v>
      </c>
      <c r="K6461" s="77">
        <f t="shared" si="403"/>
        <v>0</v>
      </c>
    </row>
    <row r="6462" spans="1:11" s="77" customFormat="1">
      <c r="A6462" s="82">
        <v>2016</v>
      </c>
      <c r="B6462" s="82">
        <v>3396</v>
      </c>
      <c r="C6462" s="83" t="s">
        <v>503</v>
      </c>
      <c r="D6462" s="83" t="s">
        <v>504</v>
      </c>
      <c r="E6462" s="84">
        <v>23090</v>
      </c>
      <c r="F6462" s="85">
        <v>23</v>
      </c>
      <c r="G6462" s="84">
        <v>334.4</v>
      </c>
      <c r="H6462" s="86">
        <f t="shared" si="400"/>
        <v>1775898.0799999998</v>
      </c>
      <c r="I6462" s="77">
        <f t="shared" si="401"/>
        <v>23090</v>
      </c>
      <c r="J6462" s="77">
        <f t="shared" si="402"/>
        <v>531070</v>
      </c>
      <c r="K6462" s="77">
        <f t="shared" si="403"/>
        <v>0</v>
      </c>
    </row>
    <row r="6463" spans="1:11" s="77" customFormat="1">
      <c r="A6463" s="82">
        <v>2016</v>
      </c>
      <c r="B6463" s="82">
        <v>3396</v>
      </c>
      <c r="C6463" s="83" t="s">
        <v>503</v>
      </c>
      <c r="D6463" s="83" t="s">
        <v>504</v>
      </c>
      <c r="E6463" s="84">
        <v>11814</v>
      </c>
      <c r="F6463" s="85">
        <v>25.192</v>
      </c>
      <c r="G6463" s="84">
        <v>224.4</v>
      </c>
      <c r="H6463" s="86">
        <f t="shared" si="400"/>
        <v>667855.43827200006</v>
      </c>
      <c r="I6463" s="77">
        <f t="shared" si="401"/>
        <v>11814</v>
      </c>
      <c r="J6463" s="77">
        <f t="shared" si="402"/>
        <v>297618.288</v>
      </c>
      <c r="K6463" s="77">
        <f t="shared" si="403"/>
        <v>0</v>
      </c>
    </row>
    <row r="6464" spans="1:11" s="77" customFormat="1">
      <c r="A6464" s="82">
        <v>2016</v>
      </c>
      <c r="B6464" s="82">
        <v>3396</v>
      </c>
      <c r="C6464" s="83" t="s">
        <v>503</v>
      </c>
      <c r="D6464" s="83" t="s">
        <v>504</v>
      </c>
      <c r="E6464" s="84">
        <v>22703</v>
      </c>
      <c r="F6464" s="85">
        <v>24.506</v>
      </c>
      <c r="G6464" s="84">
        <v>215.7</v>
      </c>
      <c r="H6464" s="86">
        <f t="shared" si="400"/>
        <v>1200067.911726</v>
      </c>
      <c r="I6464" s="77">
        <f t="shared" si="401"/>
        <v>22703</v>
      </c>
      <c r="J6464" s="77">
        <f t="shared" si="402"/>
        <v>556359.71799999999</v>
      </c>
      <c r="K6464" s="77">
        <f t="shared" si="403"/>
        <v>0</v>
      </c>
    </row>
    <row r="6465" spans="1:11" s="77" customFormat="1">
      <c r="A6465" s="82">
        <v>2016</v>
      </c>
      <c r="B6465" s="82">
        <v>3396</v>
      </c>
      <c r="C6465" s="83" t="s">
        <v>503</v>
      </c>
      <c r="D6465" s="83" t="s">
        <v>504</v>
      </c>
      <c r="E6465" s="84">
        <v>11716</v>
      </c>
      <c r="F6465" s="85">
        <v>25.724</v>
      </c>
      <c r="G6465" s="84">
        <v>216.3</v>
      </c>
      <c r="H6465" s="86">
        <f t="shared" si="400"/>
        <v>651890.09659199999</v>
      </c>
      <c r="I6465" s="77">
        <f t="shared" si="401"/>
        <v>11716</v>
      </c>
      <c r="J6465" s="77">
        <f t="shared" si="402"/>
        <v>301382.38400000002</v>
      </c>
      <c r="K6465" s="77">
        <f t="shared" si="403"/>
        <v>0</v>
      </c>
    </row>
    <row r="6466" spans="1:11" s="77" customFormat="1">
      <c r="A6466" s="82">
        <v>2016</v>
      </c>
      <c r="B6466" s="82">
        <v>3396</v>
      </c>
      <c r="C6466" s="83" t="s">
        <v>503</v>
      </c>
      <c r="D6466" s="83" t="s">
        <v>504</v>
      </c>
      <c r="E6466" s="84">
        <v>11304</v>
      </c>
      <c r="F6466" s="85">
        <v>24.571999999999999</v>
      </c>
      <c r="G6466" s="84">
        <v>223.5</v>
      </c>
      <c r="H6466" s="86">
        <f t="shared" si="400"/>
        <v>620797.81967999996</v>
      </c>
      <c r="I6466" s="77">
        <f t="shared" si="401"/>
        <v>11304</v>
      </c>
      <c r="J6466" s="77">
        <f t="shared" si="402"/>
        <v>277761.88799999998</v>
      </c>
      <c r="K6466" s="77">
        <f t="shared" si="403"/>
        <v>0</v>
      </c>
    </row>
    <row r="6467" spans="1:11" s="77" customFormat="1">
      <c r="A6467" s="82">
        <v>2016</v>
      </c>
      <c r="B6467" s="82">
        <v>3399</v>
      </c>
      <c r="C6467" s="83" t="s">
        <v>503</v>
      </c>
      <c r="D6467" s="83" t="s">
        <v>504</v>
      </c>
      <c r="E6467" s="84">
        <v>89583</v>
      </c>
      <c r="F6467" s="85">
        <v>23.173999999999999</v>
      </c>
      <c r="G6467" s="84">
        <v>220.9</v>
      </c>
      <c r="H6467" s="86">
        <f t="shared" si="400"/>
        <v>4585876.1403780002</v>
      </c>
      <c r="I6467" s="77">
        <f t="shared" si="401"/>
        <v>89583</v>
      </c>
      <c r="J6467" s="77">
        <f t="shared" si="402"/>
        <v>2075996.442</v>
      </c>
      <c r="K6467" s="77">
        <f t="shared" si="403"/>
        <v>0</v>
      </c>
    </row>
    <row r="6468" spans="1:11" s="77" customFormat="1">
      <c r="A6468" s="82">
        <v>2016</v>
      </c>
      <c r="B6468" s="82">
        <v>3399</v>
      </c>
      <c r="C6468" s="83" t="s">
        <v>503</v>
      </c>
      <c r="D6468" s="83" t="s">
        <v>504</v>
      </c>
      <c r="E6468" s="84">
        <v>53322</v>
      </c>
      <c r="F6468" s="85">
        <v>23</v>
      </c>
      <c r="G6468" s="84">
        <v>240.2</v>
      </c>
      <c r="H6468" s="86">
        <f t="shared" si="400"/>
        <v>2945827.2119999998</v>
      </c>
      <c r="I6468" s="77">
        <f t="shared" si="401"/>
        <v>53322</v>
      </c>
      <c r="J6468" s="77">
        <f t="shared" si="402"/>
        <v>1226406</v>
      </c>
      <c r="K6468" s="77">
        <f t="shared" si="403"/>
        <v>0</v>
      </c>
    </row>
    <row r="6469" spans="1:11" s="77" customFormat="1">
      <c r="A6469" s="82">
        <v>2016</v>
      </c>
      <c r="B6469" s="82">
        <v>3399</v>
      </c>
      <c r="C6469" s="83" t="s">
        <v>503</v>
      </c>
      <c r="D6469" s="83" t="s">
        <v>504</v>
      </c>
      <c r="E6469" s="84">
        <v>192775</v>
      </c>
      <c r="F6469" s="85">
        <v>24.032</v>
      </c>
      <c r="G6469" s="84">
        <v>196.6</v>
      </c>
      <c r="H6469" s="86">
        <f t="shared" si="400"/>
        <v>9108023.4607999995</v>
      </c>
      <c r="I6469" s="77">
        <f t="shared" si="401"/>
        <v>192775</v>
      </c>
      <c r="J6469" s="77">
        <f t="shared" si="402"/>
        <v>4632768.8</v>
      </c>
      <c r="K6469" s="77">
        <f t="shared" si="403"/>
        <v>0</v>
      </c>
    </row>
    <row r="6470" spans="1:11" s="77" customFormat="1">
      <c r="A6470" s="82">
        <v>2016</v>
      </c>
      <c r="B6470" s="82">
        <v>3407</v>
      </c>
      <c r="C6470" s="83" t="s">
        <v>503</v>
      </c>
      <c r="D6470" s="83" t="s">
        <v>504</v>
      </c>
      <c r="E6470" s="84">
        <v>22801</v>
      </c>
      <c r="F6470" s="85">
        <v>23.218</v>
      </c>
      <c r="G6470" s="84">
        <v>215.8</v>
      </c>
      <c r="H6470" s="86">
        <f t="shared" si="400"/>
        <v>1142431.4276439999</v>
      </c>
      <c r="I6470" s="77">
        <f t="shared" si="401"/>
        <v>22801</v>
      </c>
      <c r="J6470" s="77">
        <f t="shared" si="402"/>
        <v>529393.61800000002</v>
      </c>
      <c r="K6470" s="77">
        <f t="shared" si="403"/>
        <v>0</v>
      </c>
    </row>
    <row r="6471" spans="1:11" s="77" customFormat="1">
      <c r="A6471" s="82">
        <v>2016</v>
      </c>
      <c r="B6471" s="82">
        <v>3407</v>
      </c>
      <c r="C6471" s="83" t="s">
        <v>503</v>
      </c>
      <c r="D6471" s="83" t="s">
        <v>504</v>
      </c>
      <c r="E6471" s="84">
        <v>78498</v>
      </c>
      <c r="F6471" s="85">
        <v>24.943999999999999</v>
      </c>
      <c r="G6471" s="84">
        <v>280.7</v>
      </c>
      <c r="H6471" s="86">
        <f t="shared" ref="H6471:H6534" si="404">IF(I6471="","",G6471/100*F6471*E6471)</f>
        <v>5496257.8923840001</v>
      </c>
      <c r="I6471" s="77">
        <f t="shared" ref="I6471:I6534" si="405">IF(OR(G6471=".",F6471=".",E6471="."),"",E6471)</f>
        <v>78498</v>
      </c>
      <c r="J6471" s="77">
        <f t="shared" ref="J6471:J6534" si="406">IF(I6471="","",F6471*I6471)</f>
        <v>1958054.112</v>
      </c>
      <c r="K6471" s="77">
        <f t="shared" ref="K6471:K6534" si="407">IF(C6471="LIG",1,0)</f>
        <v>0</v>
      </c>
    </row>
    <row r="6472" spans="1:11" s="77" customFormat="1">
      <c r="A6472" s="82">
        <v>2016</v>
      </c>
      <c r="B6472" s="82">
        <v>3407</v>
      </c>
      <c r="C6472" s="83" t="s">
        <v>503</v>
      </c>
      <c r="D6472" s="83" t="s">
        <v>504</v>
      </c>
      <c r="E6472" s="84">
        <v>24107</v>
      </c>
      <c r="F6472" s="85">
        <v>22.1</v>
      </c>
      <c r="G6472" s="84">
        <v>254.5</v>
      </c>
      <c r="H6472" s="86">
        <f t="shared" si="404"/>
        <v>1355886.1615000002</v>
      </c>
      <c r="I6472" s="77">
        <f t="shared" si="405"/>
        <v>24107</v>
      </c>
      <c r="J6472" s="77">
        <f t="shared" si="406"/>
        <v>532764.70000000007</v>
      </c>
      <c r="K6472" s="77">
        <f t="shared" si="407"/>
        <v>0</v>
      </c>
    </row>
    <row r="6473" spans="1:11" s="77" customFormat="1">
      <c r="A6473" s="82">
        <v>2016</v>
      </c>
      <c r="B6473" s="82">
        <v>3407</v>
      </c>
      <c r="C6473" s="83" t="s">
        <v>503</v>
      </c>
      <c r="D6473" s="83" t="s">
        <v>504</v>
      </c>
      <c r="E6473" s="84">
        <v>48235</v>
      </c>
      <c r="F6473" s="85">
        <v>23</v>
      </c>
      <c r="G6473" s="84">
        <v>298</v>
      </c>
      <c r="H6473" s="86">
        <f t="shared" si="404"/>
        <v>3306026.9000000004</v>
      </c>
      <c r="I6473" s="77">
        <f t="shared" si="405"/>
        <v>48235</v>
      </c>
      <c r="J6473" s="77">
        <f t="shared" si="406"/>
        <v>1109405</v>
      </c>
      <c r="K6473" s="77">
        <f t="shared" si="407"/>
        <v>0</v>
      </c>
    </row>
    <row r="6474" spans="1:11" s="77" customFormat="1">
      <c r="A6474" s="82">
        <v>2016</v>
      </c>
      <c r="B6474" s="82">
        <v>3407</v>
      </c>
      <c r="C6474" s="83" t="s">
        <v>513</v>
      </c>
      <c r="D6474" s="83" t="s">
        <v>504</v>
      </c>
      <c r="E6474" s="84">
        <v>43445</v>
      </c>
      <c r="F6474" s="85">
        <v>18.082000000000001</v>
      </c>
      <c r="G6474" s="84">
        <v>245.2</v>
      </c>
      <c r="H6474" s="86">
        <f t="shared" si="404"/>
        <v>1926223.7454799998</v>
      </c>
      <c r="I6474" s="77">
        <f t="shared" si="405"/>
        <v>43445</v>
      </c>
      <c r="J6474" s="77">
        <f t="shared" si="406"/>
        <v>785572.49</v>
      </c>
      <c r="K6474" s="77">
        <f t="shared" si="407"/>
        <v>0</v>
      </c>
    </row>
    <row r="6475" spans="1:11" s="77" customFormat="1">
      <c r="A6475" s="82">
        <v>2016</v>
      </c>
      <c r="B6475" s="82">
        <v>3407</v>
      </c>
      <c r="C6475" s="83" t="s">
        <v>513</v>
      </c>
      <c r="D6475" s="83" t="s">
        <v>504</v>
      </c>
      <c r="E6475" s="84">
        <v>101190</v>
      </c>
      <c r="F6475" s="85">
        <v>17.760000000000002</v>
      </c>
      <c r="G6475" s="84">
        <v>236</v>
      </c>
      <c r="H6475" s="86">
        <f t="shared" si="404"/>
        <v>4241237.1840000004</v>
      </c>
      <c r="I6475" s="77">
        <f t="shared" si="405"/>
        <v>101190</v>
      </c>
      <c r="J6475" s="77">
        <f t="shared" si="406"/>
        <v>1797134.4000000001</v>
      </c>
      <c r="K6475" s="77">
        <f t="shared" si="407"/>
        <v>0</v>
      </c>
    </row>
    <row r="6476" spans="1:11" s="77" customFormat="1">
      <c r="A6476" s="82">
        <v>2016</v>
      </c>
      <c r="B6476" s="82">
        <v>3470</v>
      </c>
      <c r="C6476" s="83" t="s">
        <v>513</v>
      </c>
      <c r="D6476" s="83" t="s">
        <v>504</v>
      </c>
      <c r="E6476" s="84">
        <v>149970</v>
      </c>
      <c r="F6476" s="85">
        <v>16.7</v>
      </c>
      <c r="G6476" s="84" t="s">
        <v>514</v>
      </c>
      <c r="H6476" s="86" t="str">
        <f t="shared" si="404"/>
        <v/>
      </c>
      <c r="I6476" s="77" t="str">
        <f t="shared" si="405"/>
        <v/>
      </c>
      <c r="J6476" s="77" t="str">
        <f t="shared" si="406"/>
        <v/>
      </c>
      <c r="K6476" s="77">
        <f t="shared" si="407"/>
        <v>0</v>
      </c>
    </row>
    <row r="6477" spans="1:11" s="77" customFormat="1">
      <c r="A6477" s="82">
        <v>2016</v>
      </c>
      <c r="B6477" s="82">
        <v>3470</v>
      </c>
      <c r="C6477" s="83" t="s">
        <v>513</v>
      </c>
      <c r="D6477" s="83" t="s">
        <v>504</v>
      </c>
      <c r="E6477" s="84">
        <v>286976</v>
      </c>
      <c r="F6477" s="85">
        <v>16.45</v>
      </c>
      <c r="G6477" s="84" t="s">
        <v>514</v>
      </c>
      <c r="H6477" s="86" t="str">
        <f t="shared" si="404"/>
        <v/>
      </c>
      <c r="I6477" s="77" t="str">
        <f t="shared" si="405"/>
        <v/>
      </c>
      <c r="J6477" s="77" t="str">
        <f t="shared" si="406"/>
        <v/>
      </c>
      <c r="K6477" s="77">
        <f t="shared" si="407"/>
        <v>0</v>
      </c>
    </row>
    <row r="6478" spans="1:11" s="77" customFormat="1">
      <c r="A6478" s="82">
        <v>2016</v>
      </c>
      <c r="B6478" s="82">
        <v>3470</v>
      </c>
      <c r="C6478" s="83" t="s">
        <v>513</v>
      </c>
      <c r="D6478" s="83" t="s">
        <v>504</v>
      </c>
      <c r="E6478" s="84">
        <v>331396</v>
      </c>
      <c r="F6478" s="85">
        <v>16.82</v>
      </c>
      <c r="G6478" s="84" t="s">
        <v>514</v>
      </c>
      <c r="H6478" s="86" t="str">
        <f t="shared" si="404"/>
        <v/>
      </c>
      <c r="I6478" s="77" t="str">
        <f t="shared" si="405"/>
        <v/>
      </c>
      <c r="J6478" s="77" t="str">
        <f t="shared" si="406"/>
        <v/>
      </c>
      <c r="K6478" s="77">
        <f t="shared" si="407"/>
        <v>0</v>
      </c>
    </row>
    <row r="6479" spans="1:11" s="77" customFormat="1">
      <c r="A6479" s="82">
        <v>2016</v>
      </c>
      <c r="B6479" s="82">
        <v>3470</v>
      </c>
      <c r="C6479" s="83" t="s">
        <v>513</v>
      </c>
      <c r="D6479" s="83" t="s">
        <v>504</v>
      </c>
      <c r="E6479" s="84">
        <v>98765</v>
      </c>
      <c r="F6479" s="85">
        <v>17.27</v>
      </c>
      <c r="G6479" s="84" t="s">
        <v>514</v>
      </c>
      <c r="H6479" s="86" t="str">
        <f t="shared" si="404"/>
        <v/>
      </c>
      <c r="I6479" s="77" t="str">
        <f t="shared" si="405"/>
        <v/>
      </c>
      <c r="J6479" s="77" t="str">
        <f t="shared" si="406"/>
        <v/>
      </c>
      <c r="K6479" s="77">
        <f t="shared" si="407"/>
        <v>0</v>
      </c>
    </row>
    <row r="6480" spans="1:11" s="77" customFormat="1">
      <c r="A6480" s="82">
        <v>2016</v>
      </c>
      <c r="B6480" s="82">
        <v>3497</v>
      </c>
      <c r="C6480" s="83" t="s">
        <v>513</v>
      </c>
      <c r="D6480" s="83" t="s">
        <v>504</v>
      </c>
      <c r="E6480" s="84">
        <v>141475</v>
      </c>
      <c r="F6480" s="85">
        <v>16.7</v>
      </c>
      <c r="G6480" s="84" t="s">
        <v>514</v>
      </c>
      <c r="H6480" s="86" t="str">
        <f t="shared" si="404"/>
        <v/>
      </c>
      <c r="I6480" s="77" t="str">
        <f t="shared" si="405"/>
        <v/>
      </c>
      <c r="J6480" s="77" t="str">
        <f t="shared" si="406"/>
        <v/>
      </c>
      <c r="K6480" s="77">
        <f t="shared" si="407"/>
        <v>0</v>
      </c>
    </row>
    <row r="6481" spans="1:11" s="77" customFormat="1">
      <c r="A6481" s="82">
        <v>2016</v>
      </c>
      <c r="B6481" s="82">
        <v>3497</v>
      </c>
      <c r="C6481" s="83" t="s">
        <v>512</v>
      </c>
      <c r="D6481" s="83" t="s">
        <v>504</v>
      </c>
      <c r="E6481" s="84">
        <v>173673</v>
      </c>
      <c r="F6481" s="85">
        <v>14.11</v>
      </c>
      <c r="G6481" s="84" t="s">
        <v>514</v>
      </c>
      <c r="H6481" s="86" t="str">
        <f t="shared" si="404"/>
        <v/>
      </c>
      <c r="I6481" s="77" t="str">
        <f t="shared" si="405"/>
        <v/>
      </c>
      <c r="J6481" s="77" t="str">
        <f t="shared" si="406"/>
        <v/>
      </c>
      <c r="K6481" s="77">
        <f t="shared" si="407"/>
        <v>1</v>
      </c>
    </row>
    <row r="6482" spans="1:11" s="77" customFormat="1">
      <c r="A6482" s="82">
        <v>2016</v>
      </c>
      <c r="B6482" s="82">
        <v>3797</v>
      </c>
      <c r="C6482" s="83" t="s">
        <v>503</v>
      </c>
      <c r="D6482" s="83" t="s">
        <v>504</v>
      </c>
      <c r="E6482" s="84">
        <v>11894</v>
      </c>
      <c r="F6482" s="85">
        <v>24.763999999999999</v>
      </c>
      <c r="G6482" s="84">
        <v>316</v>
      </c>
      <c r="H6482" s="86">
        <f t="shared" si="404"/>
        <v>930755.93056000001</v>
      </c>
      <c r="I6482" s="77">
        <f t="shared" si="405"/>
        <v>11894</v>
      </c>
      <c r="J6482" s="77">
        <f t="shared" si="406"/>
        <v>294543.016</v>
      </c>
      <c r="K6482" s="77">
        <f t="shared" si="407"/>
        <v>0</v>
      </c>
    </row>
    <row r="6483" spans="1:11" s="77" customFormat="1">
      <c r="A6483" s="82">
        <v>2016</v>
      </c>
      <c r="B6483" s="82">
        <v>3797</v>
      </c>
      <c r="C6483" s="83" t="s">
        <v>503</v>
      </c>
      <c r="D6483" s="83" t="s">
        <v>504</v>
      </c>
      <c r="E6483" s="84">
        <v>11708</v>
      </c>
      <c r="F6483" s="85">
        <v>25.757999999999999</v>
      </c>
      <c r="G6483" s="84">
        <v>301.60000000000002</v>
      </c>
      <c r="H6483" s="86">
        <f t="shared" si="404"/>
        <v>909549.18662399997</v>
      </c>
      <c r="I6483" s="77">
        <f t="shared" si="405"/>
        <v>11708</v>
      </c>
      <c r="J6483" s="77">
        <f t="shared" si="406"/>
        <v>301574.66399999999</v>
      </c>
      <c r="K6483" s="77">
        <f t="shared" si="407"/>
        <v>0</v>
      </c>
    </row>
    <row r="6484" spans="1:11" s="77" customFormat="1">
      <c r="A6484" s="82">
        <v>2016</v>
      </c>
      <c r="B6484" s="82">
        <v>3797</v>
      </c>
      <c r="C6484" s="83" t="s">
        <v>503</v>
      </c>
      <c r="D6484" s="83" t="s">
        <v>504</v>
      </c>
      <c r="E6484" s="84">
        <v>12041</v>
      </c>
      <c r="F6484" s="85">
        <v>25.428000000000001</v>
      </c>
      <c r="G6484" s="84">
        <v>305.3</v>
      </c>
      <c r="H6484" s="86">
        <f t="shared" si="404"/>
        <v>934763.10704400006</v>
      </c>
      <c r="I6484" s="77">
        <f t="shared" si="405"/>
        <v>12041</v>
      </c>
      <c r="J6484" s="77">
        <f t="shared" si="406"/>
        <v>306178.54800000001</v>
      </c>
      <c r="K6484" s="77">
        <f t="shared" si="407"/>
        <v>0</v>
      </c>
    </row>
    <row r="6485" spans="1:11" s="77" customFormat="1">
      <c r="A6485" s="82">
        <v>2016</v>
      </c>
      <c r="B6485" s="82">
        <v>3797</v>
      </c>
      <c r="C6485" s="83" t="s">
        <v>503</v>
      </c>
      <c r="D6485" s="83" t="s">
        <v>504</v>
      </c>
      <c r="E6485" s="84">
        <v>12053</v>
      </c>
      <c r="F6485" s="85">
        <v>24.92</v>
      </c>
      <c r="G6485" s="84">
        <v>322.8</v>
      </c>
      <c r="H6485" s="86">
        <f t="shared" si="404"/>
        <v>969564.53328000021</v>
      </c>
      <c r="I6485" s="77">
        <f t="shared" si="405"/>
        <v>12053</v>
      </c>
      <c r="J6485" s="77">
        <f t="shared" si="406"/>
        <v>300360.76</v>
      </c>
      <c r="K6485" s="77">
        <f t="shared" si="407"/>
        <v>0</v>
      </c>
    </row>
    <row r="6486" spans="1:11" s="77" customFormat="1">
      <c r="A6486" s="82">
        <v>2016</v>
      </c>
      <c r="B6486" s="82">
        <v>3797</v>
      </c>
      <c r="C6486" s="83" t="s">
        <v>503</v>
      </c>
      <c r="D6486" s="83" t="s">
        <v>504</v>
      </c>
      <c r="E6486" s="84">
        <v>23522</v>
      </c>
      <c r="F6486" s="85">
        <v>24.350999999999999</v>
      </c>
      <c r="G6486" s="84">
        <v>351.8</v>
      </c>
      <c r="H6486" s="86">
        <f t="shared" si="404"/>
        <v>2015054.8929960001</v>
      </c>
      <c r="I6486" s="77">
        <f t="shared" si="405"/>
        <v>23522</v>
      </c>
      <c r="J6486" s="77">
        <f t="shared" si="406"/>
        <v>572784.22199999995</v>
      </c>
      <c r="K6486" s="77">
        <f t="shared" si="407"/>
        <v>0</v>
      </c>
    </row>
    <row r="6487" spans="1:11" s="77" customFormat="1">
      <c r="A6487" s="82">
        <v>2016</v>
      </c>
      <c r="B6487" s="82">
        <v>3797</v>
      </c>
      <c r="C6487" s="83" t="s">
        <v>503</v>
      </c>
      <c r="D6487" s="83" t="s">
        <v>504</v>
      </c>
      <c r="E6487" s="84">
        <v>23706</v>
      </c>
      <c r="F6487" s="85">
        <v>24.321000000000002</v>
      </c>
      <c r="G6487" s="84">
        <v>352.6</v>
      </c>
      <c r="H6487" s="86">
        <f t="shared" si="404"/>
        <v>2032928.0852760002</v>
      </c>
      <c r="I6487" s="77">
        <f t="shared" si="405"/>
        <v>23706</v>
      </c>
      <c r="J6487" s="77">
        <f t="shared" si="406"/>
        <v>576553.62600000005</v>
      </c>
      <c r="K6487" s="77">
        <f t="shared" si="407"/>
        <v>0</v>
      </c>
    </row>
    <row r="6488" spans="1:11" s="77" customFormat="1">
      <c r="A6488" s="82">
        <v>2016</v>
      </c>
      <c r="B6488" s="82">
        <v>3797</v>
      </c>
      <c r="C6488" s="83" t="s">
        <v>503</v>
      </c>
      <c r="D6488" s="83" t="s">
        <v>504</v>
      </c>
      <c r="E6488" s="84">
        <v>24093</v>
      </c>
      <c r="F6488" s="85">
        <v>25.001999999999999</v>
      </c>
      <c r="G6488" s="84">
        <v>311.39999999999998</v>
      </c>
      <c r="H6488" s="86">
        <f t="shared" si="404"/>
        <v>1875790.1012039997</v>
      </c>
      <c r="I6488" s="77">
        <f t="shared" si="405"/>
        <v>24093</v>
      </c>
      <c r="J6488" s="77">
        <f t="shared" si="406"/>
        <v>602373.18599999999</v>
      </c>
      <c r="K6488" s="77">
        <f t="shared" si="407"/>
        <v>0</v>
      </c>
    </row>
    <row r="6489" spans="1:11" s="77" customFormat="1">
      <c r="A6489" s="82">
        <v>2016</v>
      </c>
      <c r="B6489" s="82">
        <v>3797</v>
      </c>
      <c r="C6489" s="83" t="s">
        <v>503</v>
      </c>
      <c r="D6489" s="83" t="s">
        <v>504</v>
      </c>
      <c r="E6489" s="84">
        <v>35742</v>
      </c>
      <c r="F6489" s="85">
        <v>25.847000000000001</v>
      </c>
      <c r="G6489" s="84">
        <v>341.9</v>
      </c>
      <c r="H6489" s="86">
        <f t="shared" si="404"/>
        <v>3158552.4576059999</v>
      </c>
      <c r="I6489" s="77">
        <f t="shared" si="405"/>
        <v>35742</v>
      </c>
      <c r="J6489" s="77">
        <f t="shared" si="406"/>
        <v>923823.47400000005</v>
      </c>
      <c r="K6489" s="77">
        <f t="shared" si="407"/>
        <v>0</v>
      </c>
    </row>
    <row r="6490" spans="1:11" s="77" customFormat="1">
      <c r="A6490" s="82">
        <v>2016</v>
      </c>
      <c r="B6490" s="82">
        <v>3797</v>
      </c>
      <c r="C6490" s="83" t="s">
        <v>503</v>
      </c>
      <c r="D6490" s="83" t="s">
        <v>504</v>
      </c>
      <c r="E6490" s="84">
        <v>11905</v>
      </c>
      <c r="F6490" s="85">
        <v>24.698</v>
      </c>
      <c r="G6490" s="84">
        <v>312.39999999999998</v>
      </c>
      <c r="H6490" s="86">
        <f t="shared" si="404"/>
        <v>918548.75155999989</v>
      </c>
      <c r="I6490" s="77">
        <f t="shared" si="405"/>
        <v>11905</v>
      </c>
      <c r="J6490" s="77">
        <f t="shared" si="406"/>
        <v>294029.69</v>
      </c>
      <c r="K6490" s="77">
        <f t="shared" si="407"/>
        <v>0</v>
      </c>
    </row>
    <row r="6491" spans="1:11" s="77" customFormat="1">
      <c r="A6491" s="82">
        <v>2016</v>
      </c>
      <c r="B6491" s="82">
        <v>3797</v>
      </c>
      <c r="C6491" s="83" t="s">
        <v>503</v>
      </c>
      <c r="D6491" s="83" t="s">
        <v>504</v>
      </c>
      <c r="E6491" s="84">
        <v>23950</v>
      </c>
      <c r="F6491" s="85">
        <v>25.936</v>
      </c>
      <c r="G6491" s="84">
        <v>266.39999999999998</v>
      </c>
      <c r="H6491" s="86">
        <f t="shared" si="404"/>
        <v>1654789.4208</v>
      </c>
      <c r="I6491" s="77">
        <f t="shared" si="405"/>
        <v>23950</v>
      </c>
      <c r="J6491" s="77">
        <f t="shared" si="406"/>
        <v>621167.19999999995</v>
      </c>
      <c r="K6491" s="77">
        <f t="shared" si="407"/>
        <v>0</v>
      </c>
    </row>
    <row r="6492" spans="1:11" s="77" customFormat="1">
      <c r="A6492" s="82">
        <v>2016</v>
      </c>
      <c r="B6492" s="82">
        <v>3797</v>
      </c>
      <c r="C6492" s="83" t="s">
        <v>503</v>
      </c>
      <c r="D6492" s="83" t="s">
        <v>504</v>
      </c>
      <c r="E6492" s="84">
        <v>11923</v>
      </c>
      <c r="F6492" s="85">
        <v>25.372</v>
      </c>
      <c r="G6492" s="84">
        <v>222.2</v>
      </c>
      <c r="H6492" s="86">
        <f t="shared" si="404"/>
        <v>672178.01103200007</v>
      </c>
      <c r="I6492" s="77">
        <f t="shared" si="405"/>
        <v>11923</v>
      </c>
      <c r="J6492" s="77">
        <f t="shared" si="406"/>
        <v>302510.35599999997</v>
      </c>
      <c r="K6492" s="77">
        <f t="shared" si="407"/>
        <v>0</v>
      </c>
    </row>
    <row r="6493" spans="1:11" s="77" customFormat="1">
      <c r="A6493" s="82">
        <v>2016</v>
      </c>
      <c r="B6493" s="82">
        <v>3797</v>
      </c>
      <c r="C6493" s="83" t="s">
        <v>503</v>
      </c>
      <c r="D6493" s="83" t="s">
        <v>504</v>
      </c>
      <c r="E6493" s="84">
        <v>23303</v>
      </c>
      <c r="F6493" s="85">
        <v>25.553999999999998</v>
      </c>
      <c r="G6493" s="84">
        <v>228.4</v>
      </c>
      <c r="H6493" s="86">
        <f t="shared" si="404"/>
        <v>1360087.4248080002</v>
      </c>
      <c r="I6493" s="77">
        <f t="shared" si="405"/>
        <v>23303</v>
      </c>
      <c r="J6493" s="77">
        <f t="shared" si="406"/>
        <v>595484.86199999996</v>
      </c>
      <c r="K6493" s="77">
        <f t="shared" si="407"/>
        <v>0</v>
      </c>
    </row>
    <row r="6494" spans="1:11" s="77" customFormat="1">
      <c r="A6494" s="82">
        <v>2016</v>
      </c>
      <c r="B6494" s="82">
        <v>3809</v>
      </c>
      <c r="C6494" s="83" t="s">
        <v>503</v>
      </c>
      <c r="D6494" s="83" t="s">
        <v>504</v>
      </c>
      <c r="E6494" s="84">
        <v>11899</v>
      </c>
      <c r="F6494" s="85">
        <v>26.007999999999999</v>
      </c>
      <c r="G6494" s="84">
        <v>344.4</v>
      </c>
      <c r="H6494" s="86">
        <f t="shared" si="404"/>
        <v>1065811.8972479999</v>
      </c>
      <c r="I6494" s="77">
        <f t="shared" si="405"/>
        <v>11899</v>
      </c>
      <c r="J6494" s="77">
        <f t="shared" si="406"/>
        <v>309469.19199999998</v>
      </c>
      <c r="K6494" s="77">
        <f t="shared" si="407"/>
        <v>0</v>
      </c>
    </row>
    <row r="6495" spans="1:11" s="77" customFormat="1">
      <c r="A6495" s="82">
        <v>2016</v>
      </c>
      <c r="B6495" s="82">
        <v>3845</v>
      </c>
      <c r="C6495" s="83" t="s">
        <v>513</v>
      </c>
      <c r="D6495" s="83" t="s">
        <v>504</v>
      </c>
      <c r="E6495" s="84">
        <v>259626</v>
      </c>
      <c r="F6495" s="85">
        <v>17.399999999999999</v>
      </c>
      <c r="G6495" s="84" t="s">
        <v>514</v>
      </c>
      <c r="H6495" s="86" t="str">
        <f t="shared" si="404"/>
        <v/>
      </c>
      <c r="I6495" s="77" t="str">
        <f t="shared" si="405"/>
        <v/>
      </c>
      <c r="J6495" s="77" t="str">
        <f t="shared" si="406"/>
        <v/>
      </c>
      <c r="K6495" s="77">
        <f t="shared" si="407"/>
        <v>0</v>
      </c>
    </row>
    <row r="6496" spans="1:11" s="77" customFormat="1">
      <c r="A6496" s="82">
        <v>2016</v>
      </c>
      <c r="B6496" s="82">
        <v>3845</v>
      </c>
      <c r="C6496" s="83" t="s">
        <v>513</v>
      </c>
      <c r="D6496" s="83" t="s">
        <v>504</v>
      </c>
      <c r="E6496" s="84">
        <v>85325</v>
      </c>
      <c r="F6496" s="85">
        <v>16.399999999999999</v>
      </c>
      <c r="G6496" s="84" t="s">
        <v>514</v>
      </c>
      <c r="H6496" s="86" t="str">
        <f t="shared" si="404"/>
        <v/>
      </c>
      <c r="I6496" s="77" t="str">
        <f t="shared" si="405"/>
        <v/>
      </c>
      <c r="J6496" s="77" t="str">
        <f t="shared" si="406"/>
        <v/>
      </c>
      <c r="K6496" s="77">
        <f t="shared" si="407"/>
        <v>0</v>
      </c>
    </row>
    <row r="6497" spans="1:11" s="77" customFormat="1">
      <c r="A6497" s="82">
        <v>2016</v>
      </c>
      <c r="B6497" s="82">
        <v>3845</v>
      </c>
      <c r="C6497" s="83" t="s">
        <v>515</v>
      </c>
      <c r="D6497" s="83" t="s">
        <v>504</v>
      </c>
      <c r="E6497" s="84">
        <v>3676</v>
      </c>
      <c r="F6497" s="85">
        <v>16.09</v>
      </c>
      <c r="G6497" s="84" t="s">
        <v>514</v>
      </c>
      <c r="H6497" s="86" t="str">
        <f t="shared" si="404"/>
        <v/>
      </c>
      <c r="I6497" s="77" t="str">
        <f t="shared" si="405"/>
        <v/>
      </c>
      <c r="J6497" s="77" t="str">
        <f t="shared" si="406"/>
        <v/>
      </c>
      <c r="K6497" s="77">
        <f t="shared" si="407"/>
        <v>0</v>
      </c>
    </row>
    <row r="6498" spans="1:11" s="77" customFormat="1">
      <c r="A6498" s="82">
        <v>2016</v>
      </c>
      <c r="B6498" s="82">
        <v>3935</v>
      </c>
      <c r="C6498" s="83" t="s">
        <v>503</v>
      </c>
      <c r="D6498" s="83" t="s">
        <v>504</v>
      </c>
      <c r="E6498" s="84">
        <v>21471</v>
      </c>
      <c r="F6498" s="85">
        <v>24.207999999999998</v>
      </c>
      <c r="G6498" s="84">
        <v>229.3</v>
      </c>
      <c r="H6498" s="86">
        <f t="shared" si="404"/>
        <v>1191832.5366239999</v>
      </c>
      <c r="I6498" s="77">
        <f t="shared" si="405"/>
        <v>21471</v>
      </c>
      <c r="J6498" s="77">
        <f t="shared" si="406"/>
        <v>519769.96799999999</v>
      </c>
      <c r="K6498" s="77">
        <f t="shared" si="407"/>
        <v>0</v>
      </c>
    </row>
    <row r="6499" spans="1:11" s="77" customFormat="1">
      <c r="A6499" s="82">
        <v>2016</v>
      </c>
      <c r="B6499" s="82">
        <v>3935</v>
      </c>
      <c r="C6499" s="83" t="s">
        <v>503</v>
      </c>
      <c r="D6499" s="83" t="s">
        <v>504</v>
      </c>
      <c r="E6499" s="84">
        <v>21471</v>
      </c>
      <c r="F6499" s="85">
        <v>24.207999999999998</v>
      </c>
      <c r="G6499" s="84">
        <v>229.3</v>
      </c>
      <c r="H6499" s="86">
        <f t="shared" si="404"/>
        <v>1191832.5366239999</v>
      </c>
      <c r="I6499" s="77">
        <f t="shared" si="405"/>
        <v>21471</v>
      </c>
      <c r="J6499" s="77">
        <f t="shared" si="406"/>
        <v>519769.96799999999</v>
      </c>
      <c r="K6499" s="77">
        <f t="shared" si="407"/>
        <v>0</v>
      </c>
    </row>
    <row r="6500" spans="1:11" s="77" customFormat="1">
      <c r="A6500" s="82">
        <v>2016</v>
      </c>
      <c r="B6500" s="82">
        <v>3935</v>
      </c>
      <c r="C6500" s="83" t="s">
        <v>503</v>
      </c>
      <c r="D6500" s="83" t="s">
        <v>504</v>
      </c>
      <c r="E6500" s="84">
        <v>16129</v>
      </c>
      <c r="F6500" s="85">
        <v>23.994</v>
      </c>
      <c r="G6500" s="84">
        <v>228.4</v>
      </c>
      <c r="H6500" s="86">
        <f t="shared" si="404"/>
        <v>883906.23218400008</v>
      </c>
      <c r="I6500" s="77">
        <f t="shared" si="405"/>
        <v>16129</v>
      </c>
      <c r="J6500" s="77">
        <f t="shared" si="406"/>
        <v>386999.22600000002</v>
      </c>
      <c r="K6500" s="77">
        <f t="shared" si="407"/>
        <v>0</v>
      </c>
    </row>
    <row r="6501" spans="1:11" s="77" customFormat="1">
      <c r="A6501" s="82">
        <v>2016</v>
      </c>
      <c r="B6501" s="82">
        <v>3935</v>
      </c>
      <c r="C6501" s="83" t="s">
        <v>503</v>
      </c>
      <c r="D6501" s="83" t="s">
        <v>504</v>
      </c>
      <c r="E6501" s="84">
        <v>8296</v>
      </c>
      <c r="F6501" s="85">
        <v>23.861999999999998</v>
      </c>
      <c r="G6501" s="84">
        <v>256.60000000000002</v>
      </c>
      <c r="H6501" s="86">
        <f t="shared" si="404"/>
        <v>507963.18403200002</v>
      </c>
      <c r="I6501" s="77">
        <f t="shared" si="405"/>
        <v>8296</v>
      </c>
      <c r="J6501" s="77">
        <f t="shared" si="406"/>
        <v>197959.15199999997</v>
      </c>
      <c r="K6501" s="77">
        <f t="shared" si="407"/>
        <v>0</v>
      </c>
    </row>
    <row r="6502" spans="1:11" s="77" customFormat="1">
      <c r="A6502" s="82">
        <v>2016</v>
      </c>
      <c r="B6502" s="82">
        <v>3935</v>
      </c>
      <c r="C6502" s="83" t="s">
        <v>503</v>
      </c>
      <c r="D6502" s="83" t="s">
        <v>504</v>
      </c>
      <c r="E6502" s="84">
        <v>8296</v>
      </c>
      <c r="F6502" s="85">
        <v>23.861999999999998</v>
      </c>
      <c r="G6502" s="84">
        <v>256.60000000000002</v>
      </c>
      <c r="H6502" s="86">
        <f t="shared" si="404"/>
        <v>507963.18403200002</v>
      </c>
      <c r="I6502" s="77">
        <f t="shared" si="405"/>
        <v>8296</v>
      </c>
      <c r="J6502" s="77">
        <f t="shared" si="406"/>
        <v>197959.15199999997</v>
      </c>
      <c r="K6502" s="77">
        <f t="shared" si="407"/>
        <v>0</v>
      </c>
    </row>
    <row r="6503" spans="1:11" s="77" customFormat="1">
      <c r="A6503" s="82">
        <v>2016</v>
      </c>
      <c r="B6503" s="82">
        <v>3935</v>
      </c>
      <c r="C6503" s="83" t="s">
        <v>503</v>
      </c>
      <c r="D6503" s="83" t="s">
        <v>504</v>
      </c>
      <c r="E6503" s="84">
        <v>16472</v>
      </c>
      <c r="F6503" s="85">
        <v>24.664000000000001</v>
      </c>
      <c r="G6503" s="84">
        <v>225.5</v>
      </c>
      <c r="H6503" s="86">
        <f t="shared" si="404"/>
        <v>916128.49503999995</v>
      </c>
      <c r="I6503" s="77">
        <f t="shared" si="405"/>
        <v>16472</v>
      </c>
      <c r="J6503" s="77">
        <f t="shared" si="406"/>
        <v>406265.408</v>
      </c>
      <c r="K6503" s="77">
        <f t="shared" si="407"/>
        <v>0</v>
      </c>
    </row>
    <row r="6504" spans="1:11" s="77" customFormat="1">
      <c r="A6504" s="82">
        <v>2016</v>
      </c>
      <c r="B6504" s="82">
        <v>3935</v>
      </c>
      <c r="C6504" s="83" t="s">
        <v>503</v>
      </c>
      <c r="D6504" s="83" t="s">
        <v>504</v>
      </c>
      <c r="E6504" s="84">
        <v>29644</v>
      </c>
      <c r="F6504" s="85">
        <v>23.972000000000001</v>
      </c>
      <c r="G6504" s="84">
        <v>255.2</v>
      </c>
      <c r="H6504" s="86">
        <f t="shared" si="404"/>
        <v>1813517.4703360002</v>
      </c>
      <c r="I6504" s="77">
        <f t="shared" si="405"/>
        <v>29644</v>
      </c>
      <c r="J6504" s="77">
        <f t="shared" si="406"/>
        <v>710625.96799999999</v>
      </c>
      <c r="K6504" s="77">
        <f t="shared" si="407"/>
        <v>0</v>
      </c>
    </row>
    <row r="6505" spans="1:11" s="77" customFormat="1">
      <c r="A6505" s="82">
        <v>2016</v>
      </c>
      <c r="B6505" s="82">
        <v>3935</v>
      </c>
      <c r="C6505" s="83" t="s">
        <v>503</v>
      </c>
      <c r="D6505" s="83" t="s">
        <v>504</v>
      </c>
      <c r="E6505" s="84">
        <v>40531</v>
      </c>
      <c r="F6505" s="85">
        <v>24.24</v>
      </c>
      <c r="G6505" s="84">
        <v>218.3</v>
      </c>
      <c r="H6505" s="86">
        <f t="shared" si="404"/>
        <v>2144735.1535200002</v>
      </c>
      <c r="I6505" s="77">
        <f t="shared" si="405"/>
        <v>40531</v>
      </c>
      <c r="J6505" s="77">
        <f t="shared" si="406"/>
        <v>982471.44</v>
      </c>
      <c r="K6505" s="77">
        <f t="shared" si="407"/>
        <v>0</v>
      </c>
    </row>
    <row r="6506" spans="1:11" s="77" customFormat="1">
      <c r="A6506" s="82">
        <v>2016</v>
      </c>
      <c r="B6506" s="82">
        <v>3935</v>
      </c>
      <c r="C6506" s="83" t="s">
        <v>503</v>
      </c>
      <c r="D6506" s="83" t="s">
        <v>504</v>
      </c>
      <c r="E6506" s="84">
        <v>40531</v>
      </c>
      <c r="F6506" s="85">
        <v>24.24</v>
      </c>
      <c r="G6506" s="84">
        <v>218.3</v>
      </c>
      <c r="H6506" s="86">
        <f t="shared" si="404"/>
        <v>2144735.1535200002</v>
      </c>
      <c r="I6506" s="77">
        <f t="shared" si="405"/>
        <v>40531</v>
      </c>
      <c r="J6506" s="77">
        <f t="shared" si="406"/>
        <v>982471.44</v>
      </c>
      <c r="K6506" s="77">
        <f t="shared" si="407"/>
        <v>0</v>
      </c>
    </row>
    <row r="6507" spans="1:11" s="77" customFormat="1">
      <c r="A6507" s="82">
        <v>2016</v>
      </c>
      <c r="B6507" s="82">
        <v>3935</v>
      </c>
      <c r="C6507" s="83" t="s">
        <v>503</v>
      </c>
      <c r="D6507" s="83" t="s">
        <v>504</v>
      </c>
      <c r="E6507" s="84">
        <v>1583</v>
      </c>
      <c r="F6507" s="85">
        <v>25.416</v>
      </c>
      <c r="G6507" s="84">
        <v>194</v>
      </c>
      <c r="H6507" s="86">
        <f t="shared" si="404"/>
        <v>78053.044320000001</v>
      </c>
      <c r="I6507" s="77">
        <f t="shared" si="405"/>
        <v>1583</v>
      </c>
      <c r="J6507" s="77">
        <f t="shared" si="406"/>
        <v>40233.527999999998</v>
      </c>
      <c r="K6507" s="77">
        <f t="shared" si="407"/>
        <v>0</v>
      </c>
    </row>
    <row r="6508" spans="1:11" s="77" customFormat="1">
      <c r="A6508" s="82">
        <v>2016</v>
      </c>
      <c r="B6508" s="82">
        <v>3935</v>
      </c>
      <c r="C6508" s="83" t="s">
        <v>503</v>
      </c>
      <c r="D6508" s="83" t="s">
        <v>504</v>
      </c>
      <c r="E6508" s="84">
        <v>29378</v>
      </c>
      <c r="F6508" s="85">
        <v>25.302</v>
      </c>
      <c r="G6508" s="84">
        <v>237.5</v>
      </c>
      <c r="H6508" s="86">
        <f t="shared" si="404"/>
        <v>1765390.1205</v>
      </c>
      <c r="I6508" s="77">
        <f t="shared" si="405"/>
        <v>29378</v>
      </c>
      <c r="J6508" s="77">
        <f t="shared" si="406"/>
        <v>743322.15599999996</v>
      </c>
      <c r="K6508" s="77">
        <f t="shared" si="407"/>
        <v>0</v>
      </c>
    </row>
    <row r="6509" spans="1:11" s="77" customFormat="1">
      <c r="A6509" s="82">
        <v>2016</v>
      </c>
      <c r="B6509" s="82">
        <v>3935</v>
      </c>
      <c r="C6509" s="83" t="s">
        <v>503</v>
      </c>
      <c r="D6509" s="83" t="s">
        <v>504</v>
      </c>
      <c r="E6509" s="84">
        <v>184050</v>
      </c>
      <c r="F6509" s="85">
        <v>25.31</v>
      </c>
      <c r="G6509" s="84">
        <v>192.2</v>
      </c>
      <c r="H6509" s="86">
        <f t="shared" si="404"/>
        <v>8953263.1709999982</v>
      </c>
      <c r="I6509" s="77">
        <f t="shared" si="405"/>
        <v>184050</v>
      </c>
      <c r="J6509" s="77">
        <f t="shared" si="406"/>
        <v>4658305.5</v>
      </c>
      <c r="K6509" s="77">
        <f t="shared" si="407"/>
        <v>0</v>
      </c>
    </row>
    <row r="6510" spans="1:11" s="77" customFormat="1">
      <c r="A6510" s="82">
        <v>2016</v>
      </c>
      <c r="B6510" s="82">
        <v>3935</v>
      </c>
      <c r="C6510" s="83" t="s">
        <v>503</v>
      </c>
      <c r="D6510" s="83" t="s">
        <v>504</v>
      </c>
      <c r="E6510" s="84">
        <v>23985</v>
      </c>
      <c r="F6510" s="85">
        <v>25.72</v>
      </c>
      <c r="G6510" s="84">
        <v>240.9</v>
      </c>
      <c r="H6510" s="86">
        <f t="shared" si="404"/>
        <v>1486098.1278000001</v>
      </c>
      <c r="I6510" s="77">
        <f t="shared" si="405"/>
        <v>23985</v>
      </c>
      <c r="J6510" s="77">
        <f t="shared" si="406"/>
        <v>616894.19999999995</v>
      </c>
      <c r="K6510" s="77">
        <f t="shared" si="407"/>
        <v>0</v>
      </c>
    </row>
    <row r="6511" spans="1:11" s="77" customFormat="1">
      <c r="A6511" s="82">
        <v>2016</v>
      </c>
      <c r="B6511" s="82">
        <v>3943</v>
      </c>
      <c r="C6511" s="83" t="s">
        <v>503</v>
      </c>
      <c r="D6511" s="83" t="s">
        <v>504</v>
      </c>
      <c r="E6511" s="84">
        <v>72238</v>
      </c>
      <c r="F6511" s="85">
        <v>26.26</v>
      </c>
      <c r="G6511" s="84">
        <v>172.1</v>
      </c>
      <c r="H6511" s="86">
        <f t="shared" si="404"/>
        <v>3264685.1634800001</v>
      </c>
      <c r="I6511" s="77">
        <f t="shared" si="405"/>
        <v>72238</v>
      </c>
      <c r="J6511" s="77">
        <f t="shared" si="406"/>
        <v>1896969.8800000001</v>
      </c>
      <c r="K6511" s="77">
        <f t="shared" si="407"/>
        <v>0</v>
      </c>
    </row>
    <row r="6512" spans="1:11" s="77" customFormat="1">
      <c r="A6512" s="82">
        <v>2016</v>
      </c>
      <c r="B6512" s="82">
        <v>3943</v>
      </c>
      <c r="C6512" s="83" t="s">
        <v>503</v>
      </c>
      <c r="D6512" s="83" t="s">
        <v>504</v>
      </c>
      <c r="E6512" s="84">
        <v>113050</v>
      </c>
      <c r="F6512" s="85">
        <v>24.19</v>
      </c>
      <c r="G6512" s="84">
        <v>217.7</v>
      </c>
      <c r="H6512" s="86">
        <f t="shared" si="404"/>
        <v>5953397.2715000007</v>
      </c>
      <c r="I6512" s="77">
        <f t="shared" si="405"/>
        <v>113050</v>
      </c>
      <c r="J6512" s="77">
        <f t="shared" si="406"/>
        <v>2734679.5</v>
      </c>
      <c r="K6512" s="77">
        <f t="shared" si="407"/>
        <v>0</v>
      </c>
    </row>
    <row r="6513" spans="1:11" s="77" customFormat="1">
      <c r="A6513" s="82">
        <v>2016</v>
      </c>
      <c r="B6513" s="82">
        <v>3943</v>
      </c>
      <c r="C6513" s="83" t="s">
        <v>503</v>
      </c>
      <c r="D6513" s="83" t="s">
        <v>504</v>
      </c>
      <c r="E6513" s="84">
        <v>34795</v>
      </c>
      <c r="F6513" s="85">
        <v>25.24</v>
      </c>
      <c r="G6513" s="84">
        <v>238.5</v>
      </c>
      <c r="H6513" s="86">
        <f t="shared" si="404"/>
        <v>2094568.5329999996</v>
      </c>
      <c r="I6513" s="77">
        <f t="shared" si="405"/>
        <v>34795</v>
      </c>
      <c r="J6513" s="77">
        <f t="shared" si="406"/>
        <v>878225.79999999993</v>
      </c>
      <c r="K6513" s="77">
        <f t="shared" si="407"/>
        <v>0</v>
      </c>
    </row>
    <row r="6514" spans="1:11" s="77" customFormat="1">
      <c r="A6514" s="82">
        <v>2016</v>
      </c>
      <c r="B6514" s="82">
        <v>3944</v>
      </c>
      <c r="C6514" s="83" t="s">
        <v>503</v>
      </c>
      <c r="D6514" s="83" t="s">
        <v>504</v>
      </c>
      <c r="E6514" s="84">
        <v>393580</v>
      </c>
      <c r="F6514" s="85">
        <v>24.8</v>
      </c>
      <c r="G6514" s="84">
        <v>244.6</v>
      </c>
      <c r="H6514" s="86">
        <f t="shared" si="404"/>
        <v>23874877.663999997</v>
      </c>
      <c r="I6514" s="77">
        <f t="shared" si="405"/>
        <v>393580</v>
      </c>
      <c r="J6514" s="77">
        <f t="shared" si="406"/>
        <v>9760784</v>
      </c>
      <c r="K6514" s="77">
        <f t="shared" si="407"/>
        <v>0</v>
      </c>
    </row>
    <row r="6515" spans="1:11" s="77" customFormat="1">
      <c r="A6515" s="82">
        <v>2016</v>
      </c>
      <c r="B6515" s="82">
        <v>3948</v>
      </c>
      <c r="C6515" s="83" t="s">
        <v>503</v>
      </c>
      <c r="D6515" s="83" t="s">
        <v>504</v>
      </c>
      <c r="E6515" s="84">
        <v>37075</v>
      </c>
      <c r="F6515" s="85">
        <v>24.271999999999998</v>
      </c>
      <c r="G6515" s="84">
        <v>283.60000000000002</v>
      </c>
      <c r="H6515" s="86">
        <f t="shared" si="404"/>
        <v>2552072.1584000001</v>
      </c>
      <c r="I6515" s="77">
        <f t="shared" si="405"/>
        <v>37075</v>
      </c>
      <c r="J6515" s="77">
        <f t="shared" si="406"/>
        <v>899884.39999999991</v>
      </c>
      <c r="K6515" s="77">
        <f t="shared" si="407"/>
        <v>0</v>
      </c>
    </row>
    <row r="6516" spans="1:11" s="77" customFormat="1">
      <c r="A6516" s="82">
        <v>2016</v>
      </c>
      <c r="B6516" s="82">
        <v>3948</v>
      </c>
      <c r="C6516" s="83" t="s">
        <v>503</v>
      </c>
      <c r="D6516" s="83" t="s">
        <v>504</v>
      </c>
      <c r="E6516" s="84">
        <v>37075</v>
      </c>
      <c r="F6516" s="85">
        <v>24.271999999999998</v>
      </c>
      <c r="G6516" s="84">
        <v>283.60000000000002</v>
      </c>
      <c r="H6516" s="86">
        <f t="shared" si="404"/>
        <v>2552072.1584000001</v>
      </c>
      <c r="I6516" s="77">
        <f t="shared" si="405"/>
        <v>37075</v>
      </c>
      <c r="J6516" s="77">
        <f t="shared" si="406"/>
        <v>899884.39999999991</v>
      </c>
      <c r="K6516" s="77">
        <f t="shared" si="407"/>
        <v>0</v>
      </c>
    </row>
    <row r="6517" spans="1:11" s="77" customFormat="1">
      <c r="A6517" s="82">
        <v>2016</v>
      </c>
      <c r="B6517" s="82">
        <v>3948</v>
      </c>
      <c r="C6517" s="83" t="s">
        <v>503</v>
      </c>
      <c r="D6517" s="83" t="s">
        <v>504</v>
      </c>
      <c r="E6517" s="84">
        <v>36373</v>
      </c>
      <c r="F6517" s="85">
        <v>24.045999999999999</v>
      </c>
      <c r="G6517" s="84">
        <v>229.3</v>
      </c>
      <c r="H6517" s="86">
        <f t="shared" si="404"/>
        <v>2005515.4872940001</v>
      </c>
      <c r="I6517" s="77">
        <f t="shared" si="405"/>
        <v>36373</v>
      </c>
      <c r="J6517" s="77">
        <f t="shared" si="406"/>
        <v>874625.15799999994</v>
      </c>
      <c r="K6517" s="77">
        <f t="shared" si="407"/>
        <v>0</v>
      </c>
    </row>
    <row r="6518" spans="1:11" s="77" customFormat="1">
      <c r="A6518" s="82">
        <v>2016</v>
      </c>
      <c r="B6518" s="82">
        <v>3948</v>
      </c>
      <c r="C6518" s="83" t="s">
        <v>503</v>
      </c>
      <c r="D6518" s="83" t="s">
        <v>504</v>
      </c>
      <c r="E6518" s="84">
        <v>58678</v>
      </c>
      <c r="F6518" s="85">
        <v>24.26</v>
      </c>
      <c r="G6518" s="84">
        <v>264.3</v>
      </c>
      <c r="H6518" s="86">
        <f t="shared" si="404"/>
        <v>3762385.2440400007</v>
      </c>
      <c r="I6518" s="77">
        <f t="shared" si="405"/>
        <v>58678</v>
      </c>
      <c r="J6518" s="77">
        <f t="shared" si="406"/>
        <v>1423528.28</v>
      </c>
      <c r="K6518" s="77">
        <f t="shared" si="407"/>
        <v>0</v>
      </c>
    </row>
    <row r="6519" spans="1:11" s="77" customFormat="1">
      <c r="A6519" s="82">
        <v>2016</v>
      </c>
      <c r="B6519" s="82">
        <v>3948</v>
      </c>
      <c r="C6519" s="83" t="s">
        <v>503</v>
      </c>
      <c r="D6519" s="83" t="s">
        <v>504</v>
      </c>
      <c r="E6519" s="84">
        <v>4745</v>
      </c>
      <c r="F6519" s="85">
        <v>23.922000000000001</v>
      </c>
      <c r="G6519" s="84">
        <v>275.2</v>
      </c>
      <c r="H6519" s="86">
        <f t="shared" si="404"/>
        <v>312379.21727999998</v>
      </c>
      <c r="I6519" s="77">
        <f t="shared" si="405"/>
        <v>4745</v>
      </c>
      <c r="J6519" s="77">
        <f t="shared" si="406"/>
        <v>113509.89</v>
      </c>
      <c r="K6519" s="77">
        <f t="shared" si="407"/>
        <v>0</v>
      </c>
    </row>
    <row r="6520" spans="1:11" s="77" customFormat="1">
      <c r="A6520" s="82">
        <v>2016</v>
      </c>
      <c r="B6520" s="82">
        <v>3948</v>
      </c>
      <c r="C6520" s="83" t="s">
        <v>503</v>
      </c>
      <c r="D6520" s="83" t="s">
        <v>504</v>
      </c>
      <c r="E6520" s="84">
        <v>4745</v>
      </c>
      <c r="F6520" s="85">
        <v>23.922000000000001</v>
      </c>
      <c r="G6520" s="84">
        <v>275.2</v>
      </c>
      <c r="H6520" s="86">
        <f t="shared" si="404"/>
        <v>312379.21727999998</v>
      </c>
      <c r="I6520" s="77">
        <f t="shared" si="405"/>
        <v>4745</v>
      </c>
      <c r="J6520" s="77">
        <f t="shared" si="406"/>
        <v>113509.89</v>
      </c>
      <c r="K6520" s="77">
        <f t="shared" si="407"/>
        <v>0</v>
      </c>
    </row>
    <row r="6521" spans="1:11" s="77" customFormat="1">
      <c r="A6521" s="82">
        <v>2016</v>
      </c>
      <c r="B6521" s="82">
        <v>3948</v>
      </c>
      <c r="C6521" s="83" t="s">
        <v>503</v>
      </c>
      <c r="D6521" s="83" t="s">
        <v>504</v>
      </c>
      <c r="E6521" s="84">
        <v>139320</v>
      </c>
      <c r="F6521" s="85">
        <v>25.27</v>
      </c>
      <c r="G6521" s="84">
        <v>198.4</v>
      </c>
      <c r="H6521" s="86">
        <f t="shared" si="404"/>
        <v>6984902.9375999998</v>
      </c>
      <c r="I6521" s="77">
        <f t="shared" si="405"/>
        <v>139320</v>
      </c>
      <c r="J6521" s="77">
        <f t="shared" si="406"/>
        <v>3520616.4</v>
      </c>
      <c r="K6521" s="77">
        <f t="shared" si="407"/>
        <v>0</v>
      </c>
    </row>
    <row r="6522" spans="1:11" s="77" customFormat="1">
      <c r="A6522" s="82">
        <v>2016</v>
      </c>
      <c r="B6522" s="82">
        <v>3954</v>
      </c>
      <c r="C6522" s="83" t="s">
        <v>503</v>
      </c>
      <c r="D6522" s="83" t="s">
        <v>504</v>
      </c>
      <c r="E6522" s="84">
        <v>42827</v>
      </c>
      <c r="F6522" s="85">
        <v>24.931999999999999</v>
      </c>
      <c r="G6522" s="84">
        <v>306.8</v>
      </c>
      <c r="H6522" s="86">
        <f t="shared" si="404"/>
        <v>3275896.1599520002</v>
      </c>
      <c r="I6522" s="77">
        <f t="shared" si="405"/>
        <v>42827</v>
      </c>
      <c r="J6522" s="77">
        <f t="shared" si="406"/>
        <v>1067762.764</v>
      </c>
      <c r="K6522" s="77">
        <f t="shared" si="407"/>
        <v>0</v>
      </c>
    </row>
    <row r="6523" spans="1:11" s="77" customFormat="1">
      <c r="A6523" s="82">
        <v>2016</v>
      </c>
      <c r="B6523" s="82">
        <v>3954</v>
      </c>
      <c r="C6523" s="83" t="s">
        <v>503</v>
      </c>
      <c r="D6523" s="83" t="s">
        <v>504</v>
      </c>
      <c r="E6523" s="84">
        <v>33308</v>
      </c>
      <c r="F6523" s="85">
        <v>23.468</v>
      </c>
      <c r="G6523" s="84">
        <v>197.8</v>
      </c>
      <c r="H6523" s="86">
        <f t="shared" si="404"/>
        <v>1546147.500832</v>
      </c>
      <c r="I6523" s="77">
        <f t="shared" si="405"/>
        <v>33308</v>
      </c>
      <c r="J6523" s="77">
        <f t="shared" si="406"/>
        <v>781672.14399999997</v>
      </c>
      <c r="K6523" s="77">
        <f t="shared" si="407"/>
        <v>0</v>
      </c>
    </row>
    <row r="6524" spans="1:11" s="77" customFormat="1">
      <c r="A6524" s="82">
        <v>2016</v>
      </c>
      <c r="B6524" s="82">
        <v>3954</v>
      </c>
      <c r="C6524" s="83" t="s">
        <v>503</v>
      </c>
      <c r="D6524" s="83" t="s">
        <v>504</v>
      </c>
      <c r="E6524" s="84">
        <v>9051</v>
      </c>
      <c r="F6524" s="85">
        <v>25.914000000000001</v>
      </c>
      <c r="G6524" s="84">
        <v>241.8</v>
      </c>
      <c r="H6524" s="86">
        <f t="shared" si="404"/>
        <v>567136.13065200008</v>
      </c>
      <c r="I6524" s="77">
        <f t="shared" si="405"/>
        <v>9051</v>
      </c>
      <c r="J6524" s="77">
        <f t="shared" si="406"/>
        <v>234547.614</v>
      </c>
      <c r="K6524" s="77">
        <f t="shared" si="407"/>
        <v>0</v>
      </c>
    </row>
    <row r="6525" spans="1:11" s="77" customFormat="1">
      <c r="A6525" s="82">
        <v>2016</v>
      </c>
      <c r="B6525" s="82">
        <v>3954</v>
      </c>
      <c r="C6525" s="83" t="s">
        <v>503</v>
      </c>
      <c r="D6525" s="83" t="s">
        <v>504</v>
      </c>
      <c r="E6525" s="84">
        <v>8975</v>
      </c>
      <c r="F6525" s="85">
        <v>25.797999999999998</v>
      </c>
      <c r="G6525" s="84">
        <v>210.8</v>
      </c>
      <c r="H6525" s="86">
        <f t="shared" si="404"/>
        <v>488080.10140000004</v>
      </c>
      <c r="I6525" s="77">
        <f t="shared" si="405"/>
        <v>8975</v>
      </c>
      <c r="J6525" s="77">
        <f t="shared" si="406"/>
        <v>231537.05</v>
      </c>
      <c r="K6525" s="77">
        <f t="shared" si="407"/>
        <v>0</v>
      </c>
    </row>
    <row r="6526" spans="1:11" s="77" customFormat="1">
      <c r="A6526" s="82">
        <v>2016</v>
      </c>
      <c r="B6526" s="82">
        <v>3954</v>
      </c>
      <c r="C6526" s="83" t="s">
        <v>503</v>
      </c>
      <c r="D6526" s="83" t="s">
        <v>504</v>
      </c>
      <c r="E6526" s="84">
        <v>211321</v>
      </c>
      <c r="F6526" s="85">
        <v>24.103999999999999</v>
      </c>
      <c r="G6526" s="84">
        <v>310.39999999999998</v>
      </c>
      <c r="H6526" s="86">
        <f t="shared" si="404"/>
        <v>15810787.015935997</v>
      </c>
      <c r="I6526" s="77">
        <f t="shared" si="405"/>
        <v>211321</v>
      </c>
      <c r="J6526" s="77">
        <f t="shared" si="406"/>
        <v>5093681.3839999996</v>
      </c>
      <c r="K6526" s="77">
        <f t="shared" si="407"/>
        <v>0</v>
      </c>
    </row>
    <row r="6527" spans="1:11" s="77" customFormat="1">
      <c r="A6527" s="82">
        <v>2016</v>
      </c>
      <c r="B6527" s="82">
        <v>3954</v>
      </c>
      <c r="C6527" s="83" t="s">
        <v>503</v>
      </c>
      <c r="D6527" s="83" t="s">
        <v>504</v>
      </c>
      <c r="E6527" s="84">
        <v>80364</v>
      </c>
      <c r="F6527" s="85">
        <v>26.087</v>
      </c>
      <c r="G6527" s="84">
        <v>165.5</v>
      </c>
      <c r="H6527" s="86">
        <f t="shared" si="404"/>
        <v>3469634.1305400003</v>
      </c>
      <c r="I6527" s="77">
        <f t="shared" si="405"/>
        <v>80364</v>
      </c>
      <c r="J6527" s="77">
        <f t="shared" si="406"/>
        <v>2096455.6680000001</v>
      </c>
      <c r="K6527" s="77">
        <f t="shared" si="407"/>
        <v>0</v>
      </c>
    </row>
    <row r="6528" spans="1:11" s="77" customFormat="1">
      <c r="A6528" s="82">
        <v>2016</v>
      </c>
      <c r="B6528" s="82">
        <v>3954</v>
      </c>
      <c r="C6528" s="83" t="s">
        <v>503</v>
      </c>
      <c r="D6528" s="83" t="s">
        <v>504</v>
      </c>
      <c r="E6528" s="84">
        <v>15339</v>
      </c>
      <c r="F6528" s="85">
        <v>23.512</v>
      </c>
      <c r="G6528" s="84">
        <v>219</v>
      </c>
      <c r="H6528" s="86">
        <f t="shared" si="404"/>
        <v>789824.74392000004</v>
      </c>
      <c r="I6528" s="77">
        <f t="shared" si="405"/>
        <v>15339</v>
      </c>
      <c r="J6528" s="77">
        <f t="shared" si="406"/>
        <v>360650.56800000003</v>
      </c>
      <c r="K6528" s="77">
        <f t="shared" si="407"/>
        <v>0</v>
      </c>
    </row>
    <row r="6529" spans="1:11" s="77" customFormat="1">
      <c r="A6529" s="82">
        <v>2016</v>
      </c>
      <c r="B6529" s="82">
        <v>3954</v>
      </c>
      <c r="C6529" s="83" t="s">
        <v>503</v>
      </c>
      <c r="D6529" s="83" t="s">
        <v>504</v>
      </c>
      <c r="E6529" s="84">
        <v>7291</v>
      </c>
      <c r="F6529" s="85">
        <v>22.917999999999999</v>
      </c>
      <c r="G6529" s="84">
        <v>174.5</v>
      </c>
      <c r="H6529" s="86">
        <f t="shared" si="404"/>
        <v>291581.01581000001</v>
      </c>
      <c r="I6529" s="77">
        <f t="shared" si="405"/>
        <v>7291</v>
      </c>
      <c r="J6529" s="77">
        <f t="shared" si="406"/>
        <v>167095.13800000001</v>
      </c>
      <c r="K6529" s="77">
        <f t="shared" si="407"/>
        <v>0</v>
      </c>
    </row>
    <row r="6530" spans="1:11" s="77" customFormat="1">
      <c r="A6530" s="82">
        <v>2016</v>
      </c>
      <c r="B6530" s="82">
        <v>4041</v>
      </c>
      <c r="C6530" s="83" t="s">
        <v>513</v>
      </c>
      <c r="D6530" s="83" t="s">
        <v>504</v>
      </c>
      <c r="E6530" s="84">
        <v>125396</v>
      </c>
      <c r="F6530" s="85">
        <v>17.54</v>
      </c>
      <c r="G6530" s="84">
        <v>212.2</v>
      </c>
      <c r="H6530" s="86">
        <f t="shared" si="404"/>
        <v>4667224.0724799996</v>
      </c>
      <c r="I6530" s="77">
        <f t="shared" si="405"/>
        <v>125396</v>
      </c>
      <c r="J6530" s="77">
        <f t="shared" si="406"/>
        <v>2199445.84</v>
      </c>
      <c r="K6530" s="77">
        <f t="shared" si="407"/>
        <v>0</v>
      </c>
    </row>
    <row r="6531" spans="1:11" s="77" customFormat="1">
      <c r="A6531" s="82">
        <v>2016</v>
      </c>
      <c r="B6531" s="82">
        <v>4041</v>
      </c>
      <c r="C6531" s="83" t="s">
        <v>513</v>
      </c>
      <c r="D6531" s="83" t="s">
        <v>504</v>
      </c>
      <c r="E6531" s="84">
        <v>107302</v>
      </c>
      <c r="F6531" s="85">
        <v>17.72</v>
      </c>
      <c r="G6531" s="84">
        <v>189</v>
      </c>
      <c r="H6531" s="86">
        <f t="shared" si="404"/>
        <v>3593629.8215999994</v>
      </c>
      <c r="I6531" s="77">
        <f t="shared" si="405"/>
        <v>107302</v>
      </c>
      <c r="J6531" s="77">
        <f t="shared" si="406"/>
        <v>1901391.44</v>
      </c>
      <c r="K6531" s="77">
        <f t="shared" si="407"/>
        <v>0</v>
      </c>
    </row>
    <row r="6532" spans="1:11" s="77" customFormat="1">
      <c r="A6532" s="82">
        <v>2016</v>
      </c>
      <c r="B6532" s="82">
        <v>4041</v>
      </c>
      <c r="C6532" s="83" t="s">
        <v>513</v>
      </c>
      <c r="D6532" s="83" t="s">
        <v>504</v>
      </c>
      <c r="E6532" s="84">
        <v>71599</v>
      </c>
      <c r="F6532" s="85">
        <v>17.39</v>
      </c>
      <c r="G6532" s="84">
        <v>194.3</v>
      </c>
      <c r="H6532" s="86">
        <f t="shared" si="404"/>
        <v>2419242.14323</v>
      </c>
      <c r="I6532" s="77">
        <f t="shared" si="405"/>
        <v>71599</v>
      </c>
      <c r="J6532" s="77">
        <f t="shared" si="406"/>
        <v>1245106.6100000001</v>
      </c>
      <c r="K6532" s="77">
        <f t="shared" si="407"/>
        <v>0</v>
      </c>
    </row>
    <row r="6533" spans="1:11" s="77" customFormat="1">
      <c r="A6533" s="82">
        <v>2016</v>
      </c>
      <c r="B6533" s="82">
        <v>4050</v>
      </c>
      <c r="C6533" s="83" t="s">
        <v>513</v>
      </c>
      <c r="D6533" s="83" t="s">
        <v>504</v>
      </c>
      <c r="E6533" s="84">
        <v>15146</v>
      </c>
      <c r="F6533" s="85">
        <v>17.922000000000001</v>
      </c>
      <c r="G6533" s="84">
        <v>231.4</v>
      </c>
      <c r="H6533" s="86">
        <f t="shared" si="404"/>
        <v>628127.46016799996</v>
      </c>
      <c r="I6533" s="77">
        <f t="shared" si="405"/>
        <v>15146</v>
      </c>
      <c r="J6533" s="77">
        <f t="shared" si="406"/>
        <v>271446.61200000002</v>
      </c>
      <c r="K6533" s="77">
        <f t="shared" si="407"/>
        <v>0</v>
      </c>
    </row>
    <row r="6534" spans="1:11" s="77" customFormat="1">
      <c r="A6534" s="82">
        <v>2016</v>
      </c>
      <c r="B6534" s="82">
        <v>4050</v>
      </c>
      <c r="C6534" s="83" t="s">
        <v>513</v>
      </c>
      <c r="D6534" s="83" t="s">
        <v>504</v>
      </c>
      <c r="E6534" s="84">
        <v>14991</v>
      </c>
      <c r="F6534" s="85">
        <v>17.754000000000001</v>
      </c>
      <c r="G6534" s="84">
        <v>217.7</v>
      </c>
      <c r="H6534" s="86">
        <f t="shared" si="404"/>
        <v>579409.01587800006</v>
      </c>
      <c r="I6534" s="77">
        <f t="shared" si="405"/>
        <v>14991</v>
      </c>
      <c r="J6534" s="77">
        <f t="shared" si="406"/>
        <v>266150.21400000004</v>
      </c>
      <c r="K6534" s="77">
        <f t="shared" si="407"/>
        <v>0</v>
      </c>
    </row>
    <row r="6535" spans="1:11" s="77" customFormat="1">
      <c r="A6535" s="82">
        <v>2016</v>
      </c>
      <c r="B6535" s="82">
        <v>4050</v>
      </c>
      <c r="C6535" s="83" t="s">
        <v>513</v>
      </c>
      <c r="D6535" s="83" t="s">
        <v>504</v>
      </c>
      <c r="E6535" s="84">
        <v>15194</v>
      </c>
      <c r="F6535" s="85">
        <v>17.283999999999999</v>
      </c>
      <c r="G6535" s="84">
        <v>235.2</v>
      </c>
      <c r="H6535" s="86">
        <f t="shared" ref="H6535:H6598" si="408">IF(I6535="","",G6535/100*F6535*E6535)</f>
        <v>617666.00179199991</v>
      </c>
      <c r="I6535" s="77">
        <f t="shared" ref="I6535:I6598" si="409">IF(OR(G6535=".",F6535=".",E6535="."),"",E6535)</f>
        <v>15194</v>
      </c>
      <c r="J6535" s="77">
        <f t="shared" ref="J6535:J6598" si="410">IF(I6535="","",F6535*I6535)</f>
        <v>262613.09599999996</v>
      </c>
      <c r="K6535" s="77">
        <f t="shared" ref="K6535:K6598" si="411">IF(C6535="LIG",1,0)</f>
        <v>0</v>
      </c>
    </row>
    <row r="6536" spans="1:11" s="77" customFormat="1">
      <c r="A6536" s="82">
        <v>2016</v>
      </c>
      <c r="B6536" s="82">
        <v>4050</v>
      </c>
      <c r="C6536" s="83" t="s">
        <v>513</v>
      </c>
      <c r="D6536" s="83" t="s">
        <v>504</v>
      </c>
      <c r="E6536" s="84">
        <v>15131</v>
      </c>
      <c r="F6536" s="85">
        <v>17.866</v>
      </c>
      <c r="G6536" s="84">
        <v>233.4</v>
      </c>
      <c r="H6536" s="86">
        <f t="shared" si="408"/>
        <v>630951.26096400002</v>
      </c>
      <c r="I6536" s="77">
        <f t="shared" si="409"/>
        <v>15131</v>
      </c>
      <c r="J6536" s="77">
        <f t="shared" si="410"/>
        <v>270330.446</v>
      </c>
      <c r="K6536" s="77">
        <f t="shared" si="411"/>
        <v>0</v>
      </c>
    </row>
    <row r="6537" spans="1:11" s="77" customFormat="1">
      <c r="A6537" s="82">
        <v>2016</v>
      </c>
      <c r="B6537" s="82">
        <v>4050</v>
      </c>
      <c r="C6537" s="83" t="s">
        <v>513</v>
      </c>
      <c r="D6537" s="83" t="s">
        <v>504</v>
      </c>
      <c r="E6537" s="84">
        <v>28969</v>
      </c>
      <c r="F6537" s="85">
        <v>16.8</v>
      </c>
      <c r="G6537" s="84">
        <v>232.2</v>
      </c>
      <c r="H6537" s="86">
        <f t="shared" si="408"/>
        <v>1130069.1024000002</v>
      </c>
      <c r="I6537" s="77">
        <f t="shared" si="409"/>
        <v>28969</v>
      </c>
      <c r="J6537" s="77">
        <f t="shared" si="410"/>
        <v>486679.2</v>
      </c>
      <c r="K6537" s="77">
        <f t="shared" si="411"/>
        <v>0</v>
      </c>
    </row>
    <row r="6538" spans="1:11" s="77" customFormat="1">
      <c r="A6538" s="82">
        <v>2016</v>
      </c>
      <c r="B6538" s="82">
        <v>4050</v>
      </c>
      <c r="C6538" s="83" t="s">
        <v>513</v>
      </c>
      <c r="D6538" s="83" t="s">
        <v>504</v>
      </c>
      <c r="E6538" s="84">
        <v>30292</v>
      </c>
      <c r="F6538" s="85">
        <v>17.963999999999999</v>
      </c>
      <c r="G6538" s="84">
        <v>214.1</v>
      </c>
      <c r="H6538" s="86">
        <f t="shared" si="408"/>
        <v>1165058.309808</v>
      </c>
      <c r="I6538" s="77">
        <f t="shared" si="409"/>
        <v>30292</v>
      </c>
      <c r="J6538" s="77">
        <f t="shared" si="410"/>
        <v>544165.48800000001</v>
      </c>
      <c r="K6538" s="77">
        <f t="shared" si="411"/>
        <v>0</v>
      </c>
    </row>
    <row r="6539" spans="1:11" s="77" customFormat="1">
      <c r="A6539" s="82">
        <v>2016</v>
      </c>
      <c r="B6539" s="82">
        <v>4050</v>
      </c>
      <c r="C6539" s="83" t="s">
        <v>513</v>
      </c>
      <c r="D6539" s="83" t="s">
        <v>504</v>
      </c>
      <c r="E6539" s="84">
        <v>28919</v>
      </c>
      <c r="F6539" s="85">
        <v>17.885999999999999</v>
      </c>
      <c r="G6539" s="84">
        <v>232.4</v>
      </c>
      <c r="H6539" s="86">
        <f t="shared" si="408"/>
        <v>1202077.9238159999</v>
      </c>
      <c r="I6539" s="77">
        <f t="shared" si="409"/>
        <v>28919</v>
      </c>
      <c r="J6539" s="77">
        <f t="shared" si="410"/>
        <v>517245.234</v>
      </c>
      <c r="K6539" s="77">
        <f t="shared" si="411"/>
        <v>0</v>
      </c>
    </row>
    <row r="6540" spans="1:11" s="77" customFormat="1">
      <c r="A6540" s="82">
        <v>2016</v>
      </c>
      <c r="B6540" s="82">
        <v>4078</v>
      </c>
      <c r="C6540" s="83" t="s">
        <v>513</v>
      </c>
      <c r="D6540" s="83" t="s">
        <v>504</v>
      </c>
      <c r="E6540" s="84">
        <v>84100</v>
      </c>
      <c r="F6540" s="85">
        <v>17.95</v>
      </c>
      <c r="G6540" s="84">
        <v>227.5</v>
      </c>
      <c r="H6540" s="86">
        <f t="shared" si="408"/>
        <v>3434328.625</v>
      </c>
      <c r="I6540" s="77">
        <f t="shared" si="409"/>
        <v>84100</v>
      </c>
      <c r="J6540" s="77">
        <f t="shared" si="410"/>
        <v>1509595</v>
      </c>
      <c r="K6540" s="77">
        <f t="shared" si="411"/>
        <v>0</v>
      </c>
    </row>
    <row r="6541" spans="1:11" s="77" customFormat="1">
      <c r="A6541" s="82">
        <v>2016</v>
      </c>
      <c r="B6541" s="82">
        <v>4078</v>
      </c>
      <c r="C6541" s="83" t="s">
        <v>513</v>
      </c>
      <c r="D6541" s="83" t="s">
        <v>504</v>
      </c>
      <c r="E6541" s="84">
        <v>50465</v>
      </c>
      <c r="F6541" s="85">
        <v>17.77</v>
      </c>
      <c r="G6541" s="84">
        <v>234.3</v>
      </c>
      <c r="H6541" s="86">
        <f t="shared" si="408"/>
        <v>2101115.8261500001</v>
      </c>
      <c r="I6541" s="77">
        <f t="shared" si="409"/>
        <v>50465</v>
      </c>
      <c r="J6541" s="77">
        <f t="shared" si="410"/>
        <v>896763.04999999993</v>
      </c>
      <c r="K6541" s="77">
        <f t="shared" si="411"/>
        <v>0</v>
      </c>
    </row>
    <row r="6542" spans="1:11" s="77" customFormat="1">
      <c r="A6542" s="82">
        <v>2016</v>
      </c>
      <c r="B6542" s="82">
        <v>4078</v>
      </c>
      <c r="C6542" s="83" t="s">
        <v>513</v>
      </c>
      <c r="D6542" s="83" t="s">
        <v>504</v>
      </c>
      <c r="E6542" s="84">
        <v>17006</v>
      </c>
      <c r="F6542" s="85">
        <v>17.86</v>
      </c>
      <c r="G6542" s="84">
        <v>229.3</v>
      </c>
      <c r="H6542" s="86">
        <f t="shared" si="408"/>
        <v>696446.37788000004</v>
      </c>
      <c r="I6542" s="77">
        <f t="shared" si="409"/>
        <v>17006</v>
      </c>
      <c r="J6542" s="77">
        <f t="shared" si="410"/>
        <v>303727.15999999997</v>
      </c>
      <c r="K6542" s="77">
        <f t="shared" si="411"/>
        <v>0</v>
      </c>
    </row>
    <row r="6543" spans="1:11" s="77" customFormat="1">
      <c r="A6543" s="82">
        <v>2016</v>
      </c>
      <c r="B6543" s="82">
        <v>4125</v>
      </c>
      <c r="C6543" s="83" t="s">
        <v>503</v>
      </c>
      <c r="D6543" s="83" t="s">
        <v>504</v>
      </c>
      <c r="E6543" s="84">
        <v>3765</v>
      </c>
      <c r="F6543" s="85">
        <v>22.76</v>
      </c>
      <c r="G6543" s="84">
        <v>215.3</v>
      </c>
      <c r="H6543" s="86">
        <f t="shared" si="408"/>
        <v>184493.58420000001</v>
      </c>
      <c r="I6543" s="77">
        <f t="shared" si="409"/>
        <v>3765</v>
      </c>
      <c r="J6543" s="77">
        <f t="shared" si="410"/>
        <v>85691.400000000009</v>
      </c>
      <c r="K6543" s="77">
        <f t="shared" si="411"/>
        <v>0</v>
      </c>
    </row>
    <row r="6544" spans="1:11" s="77" customFormat="1">
      <c r="A6544" s="82">
        <v>2016</v>
      </c>
      <c r="B6544" s="82">
        <v>4125</v>
      </c>
      <c r="C6544" s="83" t="s">
        <v>503</v>
      </c>
      <c r="D6544" s="83" t="s">
        <v>504</v>
      </c>
      <c r="E6544" s="84">
        <v>1483</v>
      </c>
      <c r="F6544" s="85">
        <v>24.15</v>
      </c>
      <c r="G6544" s="84">
        <v>303.8</v>
      </c>
      <c r="H6544" s="86">
        <f t="shared" si="408"/>
        <v>108804.2991</v>
      </c>
      <c r="I6544" s="77">
        <f t="shared" si="409"/>
        <v>1483</v>
      </c>
      <c r="J6544" s="77">
        <f t="shared" si="410"/>
        <v>35814.449999999997</v>
      </c>
      <c r="K6544" s="77">
        <f t="shared" si="411"/>
        <v>0</v>
      </c>
    </row>
    <row r="6545" spans="1:11" s="77" customFormat="1">
      <c r="A6545" s="82">
        <v>2016</v>
      </c>
      <c r="B6545" s="82">
        <v>4143</v>
      </c>
      <c r="C6545" s="83" t="s">
        <v>513</v>
      </c>
      <c r="D6545" s="83" t="s">
        <v>504</v>
      </c>
      <c r="E6545" s="84">
        <v>135261</v>
      </c>
      <c r="F6545" s="85">
        <v>18.004000000000001</v>
      </c>
      <c r="G6545" s="84">
        <v>270.3</v>
      </c>
      <c r="H6545" s="86">
        <f t="shared" si="408"/>
        <v>6582451.1359320013</v>
      </c>
      <c r="I6545" s="77">
        <f t="shared" si="409"/>
        <v>135261</v>
      </c>
      <c r="J6545" s="77">
        <f t="shared" si="410"/>
        <v>2435239.0440000002</v>
      </c>
      <c r="K6545" s="77">
        <f t="shared" si="411"/>
        <v>0</v>
      </c>
    </row>
    <row r="6546" spans="1:11" s="77" customFormat="1">
      <c r="A6546" s="82">
        <v>2016</v>
      </c>
      <c r="B6546" s="82">
        <v>4158</v>
      </c>
      <c r="C6546" s="83" t="s">
        <v>513</v>
      </c>
      <c r="D6546" s="83" t="s">
        <v>504</v>
      </c>
      <c r="E6546" s="84">
        <v>224398</v>
      </c>
      <c r="F6546" s="85">
        <v>16.068000000000001</v>
      </c>
      <c r="G6546" s="84">
        <v>99.2</v>
      </c>
      <c r="H6546" s="86">
        <f t="shared" si="408"/>
        <v>3576782.0474880002</v>
      </c>
      <c r="I6546" s="77">
        <f t="shared" si="409"/>
        <v>224398</v>
      </c>
      <c r="J6546" s="77">
        <f t="shared" si="410"/>
        <v>3605627.0640000002</v>
      </c>
      <c r="K6546" s="77">
        <f t="shared" si="411"/>
        <v>0</v>
      </c>
    </row>
    <row r="6547" spans="1:11" s="77" customFormat="1">
      <c r="A6547" s="82">
        <v>2016</v>
      </c>
      <c r="B6547" s="82">
        <v>4158</v>
      </c>
      <c r="C6547" s="83" t="s">
        <v>513</v>
      </c>
      <c r="D6547" s="83" t="s">
        <v>504</v>
      </c>
      <c r="E6547" s="84">
        <v>16043</v>
      </c>
      <c r="F6547" s="85">
        <v>18.170000000000002</v>
      </c>
      <c r="G6547" s="84">
        <v>94.9</v>
      </c>
      <c r="H6547" s="86">
        <f t="shared" si="408"/>
        <v>276634.74319000007</v>
      </c>
      <c r="I6547" s="77">
        <f t="shared" si="409"/>
        <v>16043</v>
      </c>
      <c r="J6547" s="77">
        <f t="shared" si="410"/>
        <v>291501.31000000006</v>
      </c>
      <c r="K6547" s="77">
        <f t="shared" si="411"/>
        <v>0</v>
      </c>
    </row>
    <row r="6548" spans="1:11" s="77" customFormat="1">
      <c r="A6548" s="82">
        <v>2016</v>
      </c>
      <c r="B6548" s="82">
        <v>4158</v>
      </c>
      <c r="C6548" s="83" t="s">
        <v>513</v>
      </c>
      <c r="D6548" s="83" t="s">
        <v>504</v>
      </c>
      <c r="E6548" s="84">
        <v>76892</v>
      </c>
      <c r="F6548" s="85">
        <v>16.690000000000001</v>
      </c>
      <c r="G6548" s="84">
        <v>102.2</v>
      </c>
      <c r="H6548" s="86">
        <f t="shared" si="408"/>
        <v>1311560.6845600002</v>
      </c>
      <c r="I6548" s="77">
        <f t="shared" si="409"/>
        <v>76892</v>
      </c>
      <c r="J6548" s="77">
        <f t="shared" si="410"/>
        <v>1283327.4800000002</v>
      </c>
      <c r="K6548" s="77">
        <f t="shared" si="411"/>
        <v>0</v>
      </c>
    </row>
    <row r="6549" spans="1:11" s="77" customFormat="1">
      <c r="A6549" s="82">
        <v>2016</v>
      </c>
      <c r="B6549" s="82">
        <v>4162</v>
      </c>
      <c r="C6549" s="83" t="s">
        <v>513</v>
      </c>
      <c r="D6549" s="83" t="s">
        <v>504</v>
      </c>
      <c r="E6549" s="84">
        <v>232600</v>
      </c>
      <c r="F6549" s="85">
        <v>20.079999999999998</v>
      </c>
      <c r="G6549" s="84">
        <v>217.7</v>
      </c>
      <c r="H6549" s="86">
        <f t="shared" si="408"/>
        <v>10167913.616</v>
      </c>
      <c r="I6549" s="77">
        <f t="shared" si="409"/>
        <v>232600</v>
      </c>
      <c r="J6549" s="77">
        <f t="shared" si="410"/>
        <v>4670608</v>
      </c>
      <c r="K6549" s="77">
        <f t="shared" si="411"/>
        <v>0</v>
      </c>
    </row>
    <row r="6550" spans="1:11" s="77" customFormat="1">
      <c r="A6550" s="82">
        <v>2016</v>
      </c>
      <c r="B6550" s="82">
        <v>4271</v>
      </c>
      <c r="C6550" s="83" t="s">
        <v>513</v>
      </c>
      <c r="D6550" s="83" t="s">
        <v>504</v>
      </c>
      <c r="E6550" s="84">
        <v>15004</v>
      </c>
      <c r="F6550" s="85">
        <v>17.809999999999999</v>
      </c>
      <c r="G6550" s="84">
        <v>232.6</v>
      </c>
      <c r="H6550" s="86">
        <f t="shared" si="408"/>
        <v>621556.60424000002</v>
      </c>
      <c r="I6550" s="77">
        <f t="shared" si="409"/>
        <v>15004</v>
      </c>
      <c r="J6550" s="77">
        <f t="shared" si="410"/>
        <v>267221.24</v>
      </c>
      <c r="K6550" s="77">
        <f t="shared" si="411"/>
        <v>0</v>
      </c>
    </row>
    <row r="6551" spans="1:11" s="77" customFormat="1">
      <c r="A6551" s="82">
        <v>2016</v>
      </c>
      <c r="B6551" s="82">
        <v>4271</v>
      </c>
      <c r="C6551" s="83" t="s">
        <v>513</v>
      </c>
      <c r="D6551" s="83" t="s">
        <v>504</v>
      </c>
      <c r="E6551" s="84">
        <v>60079</v>
      </c>
      <c r="F6551" s="85">
        <v>17.494</v>
      </c>
      <c r="G6551" s="84">
        <v>234</v>
      </c>
      <c r="H6551" s="86">
        <f t="shared" si="408"/>
        <v>2459391.5408399994</v>
      </c>
      <c r="I6551" s="77">
        <f t="shared" si="409"/>
        <v>60079</v>
      </c>
      <c r="J6551" s="77">
        <f t="shared" si="410"/>
        <v>1051022.0260000001</v>
      </c>
      <c r="K6551" s="77">
        <f t="shared" si="411"/>
        <v>0</v>
      </c>
    </row>
    <row r="6552" spans="1:11" s="77" customFormat="1">
      <c r="A6552" s="82">
        <v>2016</v>
      </c>
      <c r="B6552" s="82">
        <v>4941</v>
      </c>
      <c r="C6552" s="83" t="s">
        <v>503</v>
      </c>
      <c r="D6552" s="83" t="s">
        <v>504</v>
      </c>
      <c r="E6552" s="84">
        <v>621784</v>
      </c>
      <c r="F6552" s="85">
        <v>21.74</v>
      </c>
      <c r="G6552" s="84">
        <v>207.9</v>
      </c>
      <c r="H6552" s="86">
        <f t="shared" si="408"/>
        <v>28103057.46864</v>
      </c>
      <c r="I6552" s="77">
        <f t="shared" si="409"/>
        <v>621784</v>
      </c>
      <c r="J6552" s="77">
        <f t="shared" si="410"/>
        <v>13517584.159999998</v>
      </c>
      <c r="K6552" s="77">
        <f t="shared" si="411"/>
        <v>0</v>
      </c>
    </row>
    <row r="6553" spans="1:11" s="77" customFormat="1">
      <c r="A6553" s="82">
        <v>2016</v>
      </c>
      <c r="B6553" s="82">
        <v>6002</v>
      </c>
      <c r="C6553" s="83" t="s">
        <v>513</v>
      </c>
      <c r="D6553" s="83" t="s">
        <v>504</v>
      </c>
      <c r="E6553" s="84">
        <v>16019</v>
      </c>
      <c r="F6553" s="85">
        <v>17.808</v>
      </c>
      <c r="G6553" s="84">
        <v>145.9</v>
      </c>
      <c r="H6553" s="86">
        <f t="shared" si="408"/>
        <v>416203.60756800004</v>
      </c>
      <c r="I6553" s="77">
        <f t="shared" si="409"/>
        <v>16019</v>
      </c>
      <c r="J6553" s="77">
        <f t="shared" si="410"/>
        <v>285266.35200000001</v>
      </c>
      <c r="K6553" s="77">
        <f t="shared" si="411"/>
        <v>0</v>
      </c>
    </row>
    <row r="6554" spans="1:11" s="77" customFormat="1">
      <c r="A6554" s="82">
        <v>2016</v>
      </c>
      <c r="B6554" s="82">
        <v>6002</v>
      </c>
      <c r="C6554" s="83" t="s">
        <v>513</v>
      </c>
      <c r="D6554" s="83" t="s">
        <v>504</v>
      </c>
      <c r="E6554" s="84">
        <v>112376</v>
      </c>
      <c r="F6554" s="85">
        <v>17.716000000000001</v>
      </c>
      <c r="G6554" s="84">
        <v>149.30000000000001</v>
      </c>
      <c r="H6554" s="86">
        <f t="shared" si="408"/>
        <v>2972343.8514880007</v>
      </c>
      <c r="I6554" s="77">
        <f t="shared" si="409"/>
        <v>112376</v>
      </c>
      <c r="J6554" s="77">
        <f t="shared" si="410"/>
        <v>1990853.216</v>
      </c>
      <c r="K6554" s="77">
        <f t="shared" si="411"/>
        <v>0</v>
      </c>
    </row>
    <row r="6555" spans="1:11" s="77" customFormat="1">
      <c r="A6555" s="82">
        <v>2016</v>
      </c>
      <c r="B6555" s="82">
        <v>6002</v>
      </c>
      <c r="C6555" s="83" t="s">
        <v>513</v>
      </c>
      <c r="D6555" s="83" t="s">
        <v>504</v>
      </c>
      <c r="E6555" s="84">
        <v>32104</v>
      </c>
      <c r="F6555" s="85">
        <v>17.495999999999999</v>
      </c>
      <c r="G6555" s="84">
        <v>155.6</v>
      </c>
      <c r="H6555" s="86">
        <f t="shared" si="408"/>
        <v>873992.10470399994</v>
      </c>
      <c r="I6555" s="77">
        <f t="shared" si="409"/>
        <v>32104</v>
      </c>
      <c r="J6555" s="77">
        <f t="shared" si="410"/>
        <v>561691.58399999992</v>
      </c>
      <c r="K6555" s="77">
        <f t="shared" si="411"/>
        <v>0</v>
      </c>
    </row>
    <row r="6556" spans="1:11" s="77" customFormat="1">
      <c r="A6556" s="82">
        <v>2016</v>
      </c>
      <c r="B6556" s="82">
        <v>6002</v>
      </c>
      <c r="C6556" s="83" t="s">
        <v>513</v>
      </c>
      <c r="D6556" s="83" t="s">
        <v>504</v>
      </c>
      <c r="E6556" s="84">
        <v>319999</v>
      </c>
      <c r="F6556" s="85">
        <v>17.713999999999999</v>
      </c>
      <c r="G6556" s="84">
        <v>167.7</v>
      </c>
      <c r="H6556" s="86">
        <f t="shared" si="408"/>
        <v>9506011.2536219973</v>
      </c>
      <c r="I6556" s="77">
        <f t="shared" si="409"/>
        <v>319999</v>
      </c>
      <c r="J6556" s="77">
        <f t="shared" si="410"/>
        <v>5668462.2859999994</v>
      </c>
      <c r="K6556" s="77">
        <f t="shared" si="411"/>
        <v>0</v>
      </c>
    </row>
    <row r="6557" spans="1:11" s="77" customFormat="1">
      <c r="A6557" s="82">
        <v>2016</v>
      </c>
      <c r="B6557" s="82">
        <v>6002</v>
      </c>
      <c r="C6557" s="83" t="s">
        <v>513</v>
      </c>
      <c r="D6557" s="83" t="s">
        <v>504</v>
      </c>
      <c r="E6557" s="84">
        <v>80018</v>
      </c>
      <c r="F6557" s="85">
        <v>17.66</v>
      </c>
      <c r="G6557" s="84">
        <v>161.4</v>
      </c>
      <c r="H6557" s="86">
        <f t="shared" si="408"/>
        <v>2280772.25832</v>
      </c>
      <c r="I6557" s="77">
        <f t="shared" si="409"/>
        <v>80018</v>
      </c>
      <c r="J6557" s="77">
        <f t="shared" si="410"/>
        <v>1413117.8800000001</v>
      </c>
      <c r="K6557" s="77">
        <f t="shared" si="411"/>
        <v>0</v>
      </c>
    </row>
    <row r="6558" spans="1:11" s="77" customFormat="1">
      <c r="A6558" s="82">
        <v>2016</v>
      </c>
      <c r="B6558" s="82">
        <v>6002</v>
      </c>
      <c r="C6558" s="83" t="s">
        <v>513</v>
      </c>
      <c r="D6558" s="83" t="s">
        <v>504</v>
      </c>
      <c r="E6558" s="84">
        <v>271271</v>
      </c>
      <c r="F6558" s="85">
        <v>17.623999999999999</v>
      </c>
      <c r="G6558" s="84">
        <v>161.80000000000001</v>
      </c>
      <c r="H6558" s="86">
        <f t="shared" si="408"/>
        <v>7735464.0082719997</v>
      </c>
      <c r="I6558" s="77">
        <f t="shared" si="409"/>
        <v>271271</v>
      </c>
      <c r="J6558" s="77">
        <f t="shared" si="410"/>
        <v>4780880.1039999994</v>
      </c>
      <c r="K6558" s="77">
        <f t="shared" si="411"/>
        <v>0</v>
      </c>
    </row>
    <row r="6559" spans="1:11" s="77" customFormat="1">
      <c r="A6559" s="82">
        <v>2016</v>
      </c>
      <c r="B6559" s="82">
        <v>6002</v>
      </c>
      <c r="C6559" s="83" t="s">
        <v>513</v>
      </c>
      <c r="D6559" s="83" t="s">
        <v>504</v>
      </c>
      <c r="E6559" s="84">
        <v>176426</v>
      </c>
      <c r="F6559" s="85">
        <v>17.443999999999999</v>
      </c>
      <c r="G6559" s="84">
        <v>143.30000000000001</v>
      </c>
      <c r="H6559" s="86">
        <f t="shared" si="408"/>
        <v>4410165.1813519998</v>
      </c>
      <c r="I6559" s="77">
        <f t="shared" si="409"/>
        <v>176426</v>
      </c>
      <c r="J6559" s="77">
        <f t="shared" si="410"/>
        <v>3077575.1439999999</v>
      </c>
      <c r="K6559" s="77">
        <f t="shared" si="411"/>
        <v>0</v>
      </c>
    </row>
    <row r="6560" spans="1:11" s="77" customFormat="1">
      <c r="A6560" s="82">
        <v>2016</v>
      </c>
      <c r="B6560" s="82">
        <v>6004</v>
      </c>
      <c r="C6560" s="83" t="s">
        <v>503</v>
      </c>
      <c r="D6560" s="83" t="s">
        <v>504</v>
      </c>
      <c r="E6560" s="84">
        <v>284565</v>
      </c>
      <c r="F6560" s="85">
        <v>25.21</v>
      </c>
      <c r="G6560" s="84" t="s">
        <v>514</v>
      </c>
      <c r="H6560" s="86" t="str">
        <f t="shared" si="408"/>
        <v/>
      </c>
      <c r="I6560" s="77" t="str">
        <f t="shared" si="409"/>
        <v/>
      </c>
      <c r="J6560" s="77" t="str">
        <f t="shared" si="410"/>
        <v/>
      </c>
      <c r="K6560" s="77">
        <f t="shared" si="411"/>
        <v>0</v>
      </c>
    </row>
    <row r="6561" spans="1:11" s="77" customFormat="1">
      <c r="A6561" s="82">
        <v>2016</v>
      </c>
      <c r="B6561" s="82">
        <v>6004</v>
      </c>
      <c r="C6561" s="83" t="s">
        <v>503</v>
      </c>
      <c r="D6561" s="83" t="s">
        <v>504</v>
      </c>
      <c r="E6561" s="84">
        <v>25853</v>
      </c>
      <c r="F6561" s="85">
        <v>25.17</v>
      </c>
      <c r="G6561" s="84" t="s">
        <v>514</v>
      </c>
      <c r="H6561" s="86" t="str">
        <f t="shared" si="408"/>
        <v/>
      </c>
      <c r="I6561" s="77" t="str">
        <f t="shared" si="409"/>
        <v/>
      </c>
      <c r="J6561" s="77" t="str">
        <f t="shared" si="410"/>
        <v/>
      </c>
      <c r="K6561" s="77">
        <f t="shared" si="411"/>
        <v>0</v>
      </c>
    </row>
    <row r="6562" spans="1:11" s="77" customFormat="1">
      <c r="A6562" s="82">
        <v>2016</v>
      </c>
      <c r="B6562" s="82">
        <v>6009</v>
      </c>
      <c r="C6562" s="83" t="s">
        <v>513</v>
      </c>
      <c r="D6562" s="83" t="s">
        <v>504</v>
      </c>
      <c r="E6562" s="84">
        <v>49242</v>
      </c>
      <c r="F6562" s="85">
        <v>17.66</v>
      </c>
      <c r="G6562" s="84">
        <v>250.3</v>
      </c>
      <c r="H6562" s="86">
        <f t="shared" si="408"/>
        <v>2176643.1411600001</v>
      </c>
      <c r="I6562" s="77">
        <f t="shared" si="409"/>
        <v>49242</v>
      </c>
      <c r="J6562" s="77">
        <f t="shared" si="410"/>
        <v>869613.72</v>
      </c>
      <c r="K6562" s="77">
        <f t="shared" si="411"/>
        <v>0</v>
      </c>
    </row>
    <row r="6563" spans="1:11" s="77" customFormat="1">
      <c r="A6563" s="82">
        <v>2016</v>
      </c>
      <c r="B6563" s="82">
        <v>6009</v>
      </c>
      <c r="C6563" s="83" t="s">
        <v>513</v>
      </c>
      <c r="D6563" s="83" t="s">
        <v>504</v>
      </c>
      <c r="E6563" s="84">
        <v>16317</v>
      </c>
      <c r="F6563" s="85">
        <v>16.78</v>
      </c>
      <c r="G6563" s="84">
        <v>245.8</v>
      </c>
      <c r="H6563" s="86">
        <f t="shared" si="408"/>
        <v>672998.58108000003</v>
      </c>
      <c r="I6563" s="77">
        <f t="shared" si="409"/>
        <v>16317</v>
      </c>
      <c r="J6563" s="77">
        <f t="shared" si="410"/>
        <v>273799.26</v>
      </c>
      <c r="K6563" s="77">
        <f t="shared" si="411"/>
        <v>0</v>
      </c>
    </row>
    <row r="6564" spans="1:11" s="77" customFormat="1">
      <c r="A6564" s="82">
        <v>2016</v>
      </c>
      <c r="B6564" s="82">
        <v>6009</v>
      </c>
      <c r="C6564" s="83" t="s">
        <v>513</v>
      </c>
      <c r="D6564" s="83" t="s">
        <v>504</v>
      </c>
      <c r="E6564" s="84">
        <v>65613</v>
      </c>
      <c r="F6564" s="85">
        <v>16.66</v>
      </c>
      <c r="G6564" s="84">
        <v>242.6</v>
      </c>
      <c r="H6564" s="86">
        <f t="shared" si="408"/>
        <v>2651891.1190800001</v>
      </c>
      <c r="I6564" s="77">
        <f t="shared" si="409"/>
        <v>65613</v>
      </c>
      <c r="J6564" s="77">
        <f t="shared" si="410"/>
        <v>1093112.58</v>
      </c>
      <c r="K6564" s="77">
        <f t="shared" si="411"/>
        <v>0</v>
      </c>
    </row>
    <row r="6565" spans="1:11" s="77" customFormat="1">
      <c r="A6565" s="82">
        <v>2016</v>
      </c>
      <c r="B6565" s="82">
        <v>6009</v>
      </c>
      <c r="C6565" s="83" t="s">
        <v>513</v>
      </c>
      <c r="D6565" s="83" t="s">
        <v>504</v>
      </c>
      <c r="E6565" s="84">
        <v>65267</v>
      </c>
      <c r="F6565" s="85">
        <v>17.86</v>
      </c>
      <c r="G6565" s="84">
        <v>245.3</v>
      </c>
      <c r="H6565" s="86">
        <f t="shared" si="408"/>
        <v>2859385.1248600003</v>
      </c>
      <c r="I6565" s="77">
        <f t="shared" si="409"/>
        <v>65267</v>
      </c>
      <c r="J6565" s="77">
        <f t="shared" si="410"/>
        <v>1165668.6199999999</v>
      </c>
      <c r="K6565" s="77">
        <f t="shared" si="411"/>
        <v>0</v>
      </c>
    </row>
    <row r="6566" spans="1:11" s="77" customFormat="1">
      <c r="A6566" s="82">
        <v>2016</v>
      </c>
      <c r="B6566" s="82">
        <v>6016</v>
      </c>
      <c r="C6566" s="83" t="s">
        <v>513</v>
      </c>
      <c r="D6566" s="83" t="s">
        <v>504</v>
      </c>
      <c r="E6566" s="84">
        <v>98783</v>
      </c>
      <c r="F6566" s="85">
        <v>17.940000000000001</v>
      </c>
      <c r="G6566" s="84" t="s">
        <v>514</v>
      </c>
      <c r="H6566" s="86" t="str">
        <f t="shared" si="408"/>
        <v/>
      </c>
      <c r="I6566" s="77" t="str">
        <f t="shared" si="409"/>
        <v/>
      </c>
      <c r="J6566" s="77" t="str">
        <f t="shared" si="410"/>
        <v/>
      </c>
      <c r="K6566" s="77">
        <f t="shared" si="411"/>
        <v>0</v>
      </c>
    </row>
    <row r="6567" spans="1:11" s="77" customFormat="1">
      <c r="A6567" s="82">
        <v>2016</v>
      </c>
      <c r="B6567" s="82">
        <v>6017</v>
      </c>
      <c r="C6567" s="83" t="s">
        <v>513</v>
      </c>
      <c r="D6567" s="83" t="s">
        <v>504</v>
      </c>
      <c r="E6567" s="84">
        <v>17386</v>
      </c>
      <c r="F6567" s="85">
        <v>18</v>
      </c>
      <c r="G6567" s="84" t="s">
        <v>514</v>
      </c>
      <c r="H6567" s="86" t="str">
        <f t="shared" si="408"/>
        <v/>
      </c>
      <c r="I6567" s="77" t="str">
        <f t="shared" si="409"/>
        <v/>
      </c>
      <c r="J6567" s="77" t="str">
        <f t="shared" si="410"/>
        <v/>
      </c>
      <c r="K6567" s="77">
        <f t="shared" si="411"/>
        <v>0</v>
      </c>
    </row>
    <row r="6568" spans="1:11" s="77" customFormat="1">
      <c r="A6568" s="82">
        <v>2016</v>
      </c>
      <c r="B6568" s="82">
        <v>6017</v>
      </c>
      <c r="C6568" s="83" t="s">
        <v>513</v>
      </c>
      <c r="D6568" s="83" t="s">
        <v>504</v>
      </c>
      <c r="E6568" s="84">
        <v>241</v>
      </c>
      <c r="F6568" s="85">
        <v>18</v>
      </c>
      <c r="G6568" s="84" t="s">
        <v>514</v>
      </c>
      <c r="H6568" s="86" t="str">
        <f t="shared" si="408"/>
        <v/>
      </c>
      <c r="I6568" s="77" t="str">
        <f t="shared" si="409"/>
        <v/>
      </c>
      <c r="J6568" s="77" t="str">
        <f t="shared" si="410"/>
        <v/>
      </c>
      <c r="K6568" s="77">
        <f t="shared" si="411"/>
        <v>0</v>
      </c>
    </row>
    <row r="6569" spans="1:11" s="77" customFormat="1">
      <c r="A6569" s="82">
        <v>2016</v>
      </c>
      <c r="B6569" s="82">
        <v>6018</v>
      </c>
      <c r="C6569" s="83" t="s">
        <v>503</v>
      </c>
      <c r="D6569" s="83" t="s">
        <v>504</v>
      </c>
      <c r="E6569" s="84">
        <v>111453</v>
      </c>
      <c r="F6569" s="85">
        <v>22.943999999999999</v>
      </c>
      <c r="G6569" s="84">
        <v>223.8</v>
      </c>
      <c r="H6569" s="86">
        <f t="shared" si="408"/>
        <v>5722963.5404160004</v>
      </c>
      <c r="I6569" s="77">
        <f t="shared" si="409"/>
        <v>111453</v>
      </c>
      <c r="J6569" s="77">
        <f t="shared" si="410"/>
        <v>2557177.6319999998</v>
      </c>
      <c r="K6569" s="77">
        <f t="shared" si="411"/>
        <v>0</v>
      </c>
    </row>
    <row r="6570" spans="1:11" s="77" customFormat="1">
      <c r="A6570" s="82">
        <v>2016</v>
      </c>
      <c r="B6570" s="82">
        <v>6018</v>
      </c>
      <c r="C6570" s="83" t="s">
        <v>503</v>
      </c>
      <c r="D6570" s="83" t="s">
        <v>504</v>
      </c>
      <c r="E6570" s="84">
        <v>39230</v>
      </c>
      <c r="F6570" s="85">
        <v>25.898</v>
      </c>
      <c r="G6570" s="84">
        <v>183.8</v>
      </c>
      <c r="H6570" s="86">
        <f t="shared" si="408"/>
        <v>1867368.5565200001</v>
      </c>
      <c r="I6570" s="77">
        <f t="shared" si="409"/>
        <v>39230</v>
      </c>
      <c r="J6570" s="77">
        <f t="shared" si="410"/>
        <v>1015978.54</v>
      </c>
      <c r="K6570" s="77">
        <f t="shared" si="411"/>
        <v>0</v>
      </c>
    </row>
    <row r="6571" spans="1:11" s="77" customFormat="1">
      <c r="A6571" s="82">
        <v>2016</v>
      </c>
      <c r="B6571" s="82">
        <v>6018</v>
      </c>
      <c r="C6571" s="83" t="s">
        <v>503</v>
      </c>
      <c r="D6571" s="83" t="s">
        <v>504</v>
      </c>
      <c r="E6571" s="84">
        <v>18850</v>
      </c>
      <c r="F6571" s="85">
        <v>22.308</v>
      </c>
      <c r="G6571" s="84">
        <v>201.8</v>
      </c>
      <c r="H6571" s="86">
        <f t="shared" si="408"/>
        <v>848580.70440000016</v>
      </c>
      <c r="I6571" s="77">
        <f t="shared" si="409"/>
        <v>18850</v>
      </c>
      <c r="J6571" s="77">
        <f t="shared" si="410"/>
        <v>420505.8</v>
      </c>
      <c r="K6571" s="77">
        <f t="shared" si="411"/>
        <v>0</v>
      </c>
    </row>
    <row r="6572" spans="1:11" s="77" customFormat="1">
      <c r="A6572" s="82">
        <v>2016</v>
      </c>
      <c r="B6572" s="82">
        <v>6018</v>
      </c>
      <c r="C6572" s="83" t="s">
        <v>503</v>
      </c>
      <c r="D6572" s="83" t="s">
        <v>504</v>
      </c>
      <c r="E6572" s="84">
        <v>24345</v>
      </c>
      <c r="F6572" s="85">
        <v>25.23</v>
      </c>
      <c r="G6572" s="84">
        <v>180</v>
      </c>
      <c r="H6572" s="86">
        <f t="shared" si="408"/>
        <v>1105603.83</v>
      </c>
      <c r="I6572" s="77">
        <f t="shared" si="409"/>
        <v>24345</v>
      </c>
      <c r="J6572" s="77">
        <f t="shared" si="410"/>
        <v>614224.35</v>
      </c>
      <c r="K6572" s="77">
        <f t="shared" si="411"/>
        <v>0</v>
      </c>
    </row>
    <row r="6573" spans="1:11" s="77" customFormat="1">
      <c r="A6573" s="82">
        <v>2016</v>
      </c>
      <c r="B6573" s="82">
        <v>6018</v>
      </c>
      <c r="C6573" s="83" t="s">
        <v>503</v>
      </c>
      <c r="D6573" s="83" t="s">
        <v>504</v>
      </c>
      <c r="E6573" s="84">
        <v>14152</v>
      </c>
      <c r="F6573" s="85">
        <v>23.416</v>
      </c>
      <c r="G6573" s="84">
        <v>187.6</v>
      </c>
      <c r="H6573" s="86">
        <f t="shared" si="408"/>
        <v>621674.94323199999</v>
      </c>
      <c r="I6573" s="77">
        <f t="shared" si="409"/>
        <v>14152</v>
      </c>
      <c r="J6573" s="77">
        <f t="shared" si="410"/>
        <v>331383.23200000002</v>
      </c>
      <c r="K6573" s="77">
        <f t="shared" si="411"/>
        <v>0</v>
      </c>
    </row>
    <row r="6574" spans="1:11" s="77" customFormat="1">
      <c r="A6574" s="82">
        <v>2016</v>
      </c>
      <c r="B6574" s="82">
        <v>6019</v>
      </c>
      <c r="C6574" s="83" t="s">
        <v>503</v>
      </c>
      <c r="D6574" s="83" t="s">
        <v>504</v>
      </c>
      <c r="E6574" s="84">
        <v>109084</v>
      </c>
      <c r="F6574" s="85">
        <v>22.25</v>
      </c>
      <c r="G6574" s="84" t="s">
        <v>514</v>
      </c>
      <c r="H6574" s="86" t="str">
        <f t="shared" si="408"/>
        <v/>
      </c>
      <c r="I6574" s="77" t="str">
        <f t="shared" si="409"/>
        <v/>
      </c>
      <c r="J6574" s="77" t="str">
        <f t="shared" si="410"/>
        <v/>
      </c>
      <c r="K6574" s="77">
        <f t="shared" si="411"/>
        <v>0</v>
      </c>
    </row>
    <row r="6575" spans="1:11" s="77" customFormat="1">
      <c r="A6575" s="82">
        <v>2016</v>
      </c>
      <c r="B6575" s="82">
        <v>6019</v>
      </c>
      <c r="C6575" s="83" t="s">
        <v>503</v>
      </c>
      <c r="D6575" s="83" t="s">
        <v>504</v>
      </c>
      <c r="E6575" s="84">
        <v>30438</v>
      </c>
      <c r="F6575" s="85">
        <v>25.02</v>
      </c>
      <c r="G6575" s="84" t="s">
        <v>514</v>
      </c>
      <c r="H6575" s="86" t="str">
        <f t="shared" si="408"/>
        <v/>
      </c>
      <c r="I6575" s="77" t="str">
        <f t="shared" si="409"/>
        <v/>
      </c>
      <c r="J6575" s="77" t="str">
        <f t="shared" si="410"/>
        <v/>
      </c>
      <c r="K6575" s="77">
        <f t="shared" si="411"/>
        <v>0</v>
      </c>
    </row>
    <row r="6576" spans="1:11" s="77" customFormat="1">
      <c r="A6576" s="82">
        <v>2016</v>
      </c>
      <c r="B6576" s="82">
        <v>6019</v>
      </c>
      <c r="C6576" s="83" t="s">
        <v>503</v>
      </c>
      <c r="D6576" s="83" t="s">
        <v>504</v>
      </c>
      <c r="E6576" s="84">
        <v>37106</v>
      </c>
      <c r="F6576" s="85">
        <v>24.91</v>
      </c>
      <c r="G6576" s="84" t="s">
        <v>514</v>
      </c>
      <c r="H6576" s="86" t="str">
        <f t="shared" si="408"/>
        <v/>
      </c>
      <c r="I6576" s="77" t="str">
        <f t="shared" si="409"/>
        <v/>
      </c>
      <c r="J6576" s="77" t="str">
        <f t="shared" si="410"/>
        <v/>
      </c>
      <c r="K6576" s="77">
        <f t="shared" si="411"/>
        <v>0</v>
      </c>
    </row>
    <row r="6577" spans="1:11" s="77" customFormat="1">
      <c r="A6577" s="82">
        <v>2016</v>
      </c>
      <c r="B6577" s="82">
        <v>6019</v>
      </c>
      <c r="C6577" s="83" t="s">
        <v>503</v>
      </c>
      <c r="D6577" s="83" t="s">
        <v>504</v>
      </c>
      <c r="E6577" s="84">
        <v>10853</v>
      </c>
      <c r="F6577" s="85">
        <v>25.29</v>
      </c>
      <c r="G6577" s="84" t="s">
        <v>514</v>
      </c>
      <c r="H6577" s="86" t="str">
        <f t="shared" si="408"/>
        <v/>
      </c>
      <c r="I6577" s="77" t="str">
        <f t="shared" si="409"/>
        <v/>
      </c>
      <c r="J6577" s="77" t="str">
        <f t="shared" si="410"/>
        <v/>
      </c>
      <c r="K6577" s="77">
        <f t="shared" si="411"/>
        <v>0</v>
      </c>
    </row>
    <row r="6578" spans="1:11" s="77" customFormat="1">
      <c r="A6578" s="82">
        <v>2016</v>
      </c>
      <c r="B6578" s="82">
        <v>6019</v>
      </c>
      <c r="C6578" s="83" t="s">
        <v>503</v>
      </c>
      <c r="D6578" s="83" t="s">
        <v>504</v>
      </c>
      <c r="E6578" s="84">
        <v>7818</v>
      </c>
      <c r="F6578" s="85">
        <v>25.78</v>
      </c>
      <c r="G6578" s="84" t="s">
        <v>514</v>
      </c>
      <c r="H6578" s="86" t="str">
        <f t="shared" si="408"/>
        <v/>
      </c>
      <c r="I6578" s="77" t="str">
        <f t="shared" si="409"/>
        <v/>
      </c>
      <c r="J6578" s="77" t="str">
        <f t="shared" si="410"/>
        <v/>
      </c>
      <c r="K6578" s="77">
        <f t="shared" si="411"/>
        <v>0</v>
      </c>
    </row>
    <row r="6579" spans="1:11" s="77" customFormat="1">
      <c r="A6579" s="82">
        <v>2016</v>
      </c>
      <c r="B6579" s="82">
        <v>6019</v>
      </c>
      <c r="C6579" s="83" t="s">
        <v>503</v>
      </c>
      <c r="D6579" s="83" t="s">
        <v>504</v>
      </c>
      <c r="E6579" s="84">
        <v>26116</v>
      </c>
      <c r="F6579" s="85">
        <v>25.71</v>
      </c>
      <c r="G6579" s="84" t="s">
        <v>514</v>
      </c>
      <c r="H6579" s="86" t="str">
        <f t="shared" si="408"/>
        <v/>
      </c>
      <c r="I6579" s="77" t="str">
        <f t="shared" si="409"/>
        <v/>
      </c>
      <c r="J6579" s="77" t="str">
        <f t="shared" si="410"/>
        <v/>
      </c>
      <c r="K6579" s="77">
        <f t="shared" si="411"/>
        <v>0</v>
      </c>
    </row>
    <row r="6580" spans="1:11" s="77" customFormat="1">
      <c r="A6580" s="82">
        <v>2016</v>
      </c>
      <c r="B6580" s="82">
        <v>6019</v>
      </c>
      <c r="C6580" s="83" t="s">
        <v>503</v>
      </c>
      <c r="D6580" s="83" t="s">
        <v>504</v>
      </c>
      <c r="E6580" s="84">
        <v>34751</v>
      </c>
      <c r="F6580" s="85">
        <v>24.72</v>
      </c>
      <c r="G6580" s="84" t="s">
        <v>514</v>
      </c>
      <c r="H6580" s="86" t="str">
        <f t="shared" si="408"/>
        <v/>
      </c>
      <c r="I6580" s="77" t="str">
        <f t="shared" si="409"/>
        <v/>
      </c>
      <c r="J6580" s="77" t="str">
        <f t="shared" si="410"/>
        <v/>
      </c>
      <c r="K6580" s="77">
        <f t="shared" si="411"/>
        <v>0</v>
      </c>
    </row>
    <row r="6581" spans="1:11" s="77" customFormat="1">
      <c r="A6581" s="82">
        <v>2016</v>
      </c>
      <c r="B6581" s="82">
        <v>6019</v>
      </c>
      <c r="C6581" s="83" t="s">
        <v>503</v>
      </c>
      <c r="D6581" s="83" t="s">
        <v>504</v>
      </c>
      <c r="E6581" s="84">
        <v>21772</v>
      </c>
      <c r="F6581" s="85">
        <v>25</v>
      </c>
      <c r="G6581" s="84" t="s">
        <v>514</v>
      </c>
      <c r="H6581" s="86" t="str">
        <f t="shared" si="408"/>
        <v/>
      </c>
      <c r="I6581" s="77" t="str">
        <f t="shared" si="409"/>
        <v/>
      </c>
      <c r="J6581" s="77" t="str">
        <f t="shared" si="410"/>
        <v/>
      </c>
      <c r="K6581" s="77">
        <f t="shared" si="411"/>
        <v>0</v>
      </c>
    </row>
    <row r="6582" spans="1:11" s="77" customFormat="1">
      <c r="A6582" s="82">
        <v>2016</v>
      </c>
      <c r="B6582" s="82">
        <v>6021</v>
      </c>
      <c r="C6582" s="83" t="s">
        <v>513</v>
      </c>
      <c r="D6582" s="83" t="s">
        <v>504</v>
      </c>
      <c r="E6582" s="84">
        <v>116792</v>
      </c>
      <c r="F6582" s="85">
        <v>20.29</v>
      </c>
      <c r="G6582" s="84">
        <v>244.3</v>
      </c>
      <c r="H6582" s="86">
        <f t="shared" si="408"/>
        <v>5789200.7482399996</v>
      </c>
      <c r="I6582" s="77">
        <f t="shared" si="409"/>
        <v>116792</v>
      </c>
      <c r="J6582" s="77">
        <f t="shared" si="410"/>
        <v>2369709.6799999997</v>
      </c>
      <c r="K6582" s="77">
        <f t="shared" si="411"/>
        <v>0</v>
      </c>
    </row>
    <row r="6583" spans="1:11" s="77" customFormat="1">
      <c r="A6583" s="82">
        <v>2016</v>
      </c>
      <c r="B6583" s="82">
        <v>6021</v>
      </c>
      <c r="C6583" s="83" t="s">
        <v>513</v>
      </c>
      <c r="D6583" s="83" t="s">
        <v>504</v>
      </c>
      <c r="E6583" s="84">
        <v>104530</v>
      </c>
      <c r="F6583" s="85">
        <v>20.29</v>
      </c>
      <c r="G6583" s="84">
        <v>331.8</v>
      </c>
      <c r="H6583" s="86">
        <f t="shared" si="408"/>
        <v>7037191.6566000003</v>
      </c>
      <c r="I6583" s="77">
        <f t="shared" si="409"/>
        <v>104530</v>
      </c>
      <c r="J6583" s="77">
        <f t="shared" si="410"/>
        <v>2120913.6999999997</v>
      </c>
      <c r="K6583" s="77">
        <f t="shared" si="411"/>
        <v>0</v>
      </c>
    </row>
    <row r="6584" spans="1:11" s="77" customFormat="1">
      <c r="A6584" s="82">
        <v>2016</v>
      </c>
      <c r="B6584" s="82">
        <v>6021</v>
      </c>
      <c r="C6584" s="83" t="s">
        <v>513</v>
      </c>
      <c r="D6584" s="83" t="s">
        <v>504</v>
      </c>
      <c r="E6584" s="84">
        <v>190807</v>
      </c>
      <c r="F6584" s="85">
        <v>19.940000000000001</v>
      </c>
      <c r="G6584" s="84">
        <v>179.1</v>
      </c>
      <c r="H6584" s="86">
        <f t="shared" si="408"/>
        <v>6814202.6197800012</v>
      </c>
      <c r="I6584" s="77">
        <f t="shared" si="409"/>
        <v>190807</v>
      </c>
      <c r="J6584" s="77">
        <f t="shared" si="410"/>
        <v>3804691.58</v>
      </c>
      <c r="K6584" s="77">
        <f t="shared" si="411"/>
        <v>0</v>
      </c>
    </row>
    <row r="6585" spans="1:11" s="77" customFormat="1">
      <c r="A6585" s="82">
        <v>2016</v>
      </c>
      <c r="B6585" s="82">
        <v>6030</v>
      </c>
      <c r="C6585" s="83" t="s">
        <v>512</v>
      </c>
      <c r="D6585" s="83" t="s">
        <v>504</v>
      </c>
      <c r="E6585" s="84">
        <v>714829</v>
      </c>
      <c r="F6585" s="85">
        <v>12.7</v>
      </c>
      <c r="G6585" s="84">
        <v>159.69999999999999</v>
      </c>
      <c r="H6585" s="86">
        <f t="shared" si="408"/>
        <v>14498090.2951</v>
      </c>
      <c r="I6585" s="77">
        <f t="shared" si="409"/>
        <v>714829</v>
      </c>
      <c r="J6585" s="77">
        <f t="shared" si="410"/>
        <v>9078328.2999999989</v>
      </c>
      <c r="K6585" s="77">
        <f t="shared" si="411"/>
        <v>1</v>
      </c>
    </row>
    <row r="6586" spans="1:11" s="77" customFormat="1">
      <c r="A6586" s="82">
        <v>2016</v>
      </c>
      <c r="B6586" s="82">
        <v>6031</v>
      </c>
      <c r="C6586" s="83" t="s">
        <v>503</v>
      </c>
      <c r="D6586" s="83" t="s">
        <v>504</v>
      </c>
      <c r="E6586" s="84">
        <v>1934</v>
      </c>
      <c r="F6586" s="85">
        <v>23.62</v>
      </c>
      <c r="G6586" s="84">
        <v>178.5</v>
      </c>
      <c r="H6586" s="86">
        <f t="shared" si="408"/>
        <v>81540.727800000008</v>
      </c>
      <c r="I6586" s="77">
        <f t="shared" si="409"/>
        <v>1934</v>
      </c>
      <c r="J6586" s="77">
        <f t="shared" si="410"/>
        <v>45681.08</v>
      </c>
      <c r="K6586" s="77">
        <f t="shared" si="411"/>
        <v>0</v>
      </c>
    </row>
    <row r="6587" spans="1:11" s="77" customFormat="1">
      <c r="A6587" s="82">
        <v>2016</v>
      </c>
      <c r="B6587" s="82">
        <v>6031</v>
      </c>
      <c r="C6587" s="83" t="s">
        <v>503</v>
      </c>
      <c r="D6587" s="83" t="s">
        <v>504</v>
      </c>
      <c r="E6587" s="84">
        <v>38129</v>
      </c>
      <c r="F6587" s="85">
        <v>23.65</v>
      </c>
      <c r="G6587" s="84">
        <v>220.3</v>
      </c>
      <c r="H6587" s="86">
        <f t="shared" si="408"/>
        <v>1986557.1225500002</v>
      </c>
      <c r="I6587" s="77">
        <f t="shared" si="409"/>
        <v>38129</v>
      </c>
      <c r="J6587" s="77">
        <f t="shared" si="410"/>
        <v>901750.85</v>
      </c>
      <c r="K6587" s="77">
        <f t="shared" si="411"/>
        <v>0</v>
      </c>
    </row>
    <row r="6588" spans="1:11" s="77" customFormat="1">
      <c r="A6588" s="82">
        <v>2016</v>
      </c>
      <c r="B6588" s="82">
        <v>6031</v>
      </c>
      <c r="C6588" s="83" t="s">
        <v>503</v>
      </c>
      <c r="D6588" s="83" t="s">
        <v>504</v>
      </c>
      <c r="E6588" s="84">
        <v>40708</v>
      </c>
      <c r="F6588" s="85">
        <v>23.48</v>
      </c>
      <c r="G6588" s="84">
        <v>183.2</v>
      </c>
      <c r="H6588" s="86">
        <f t="shared" si="408"/>
        <v>1751069.2748799997</v>
      </c>
      <c r="I6588" s="77">
        <f t="shared" si="409"/>
        <v>40708</v>
      </c>
      <c r="J6588" s="77">
        <f t="shared" si="410"/>
        <v>955823.84</v>
      </c>
      <c r="K6588" s="77">
        <f t="shared" si="411"/>
        <v>0</v>
      </c>
    </row>
    <row r="6589" spans="1:11" s="77" customFormat="1">
      <c r="A6589" s="82">
        <v>2016</v>
      </c>
      <c r="B6589" s="82">
        <v>6031</v>
      </c>
      <c r="C6589" s="83" t="s">
        <v>503</v>
      </c>
      <c r="D6589" s="83" t="s">
        <v>504</v>
      </c>
      <c r="E6589" s="84">
        <v>6689</v>
      </c>
      <c r="F6589" s="85">
        <v>23.73</v>
      </c>
      <c r="G6589" s="84">
        <v>187.9</v>
      </c>
      <c r="H6589" s="86">
        <f t="shared" si="408"/>
        <v>298253.61362999998</v>
      </c>
      <c r="I6589" s="77">
        <f t="shared" si="409"/>
        <v>6689</v>
      </c>
      <c r="J6589" s="77">
        <f t="shared" si="410"/>
        <v>158729.97</v>
      </c>
      <c r="K6589" s="77">
        <f t="shared" si="411"/>
        <v>0</v>
      </c>
    </row>
    <row r="6590" spans="1:11" s="77" customFormat="1">
      <c r="A6590" s="82">
        <v>2016</v>
      </c>
      <c r="B6590" s="82">
        <v>6031</v>
      </c>
      <c r="C6590" s="83" t="s">
        <v>503</v>
      </c>
      <c r="D6590" s="83" t="s">
        <v>504</v>
      </c>
      <c r="E6590" s="84">
        <v>3283</v>
      </c>
      <c r="F6590" s="85">
        <v>25.06</v>
      </c>
      <c r="G6590" s="84">
        <v>155.5</v>
      </c>
      <c r="H6590" s="86">
        <f t="shared" si="408"/>
        <v>127932.9289</v>
      </c>
      <c r="I6590" s="77">
        <f t="shared" si="409"/>
        <v>3283</v>
      </c>
      <c r="J6590" s="77">
        <f t="shared" si="410"/>
        <v>82271.98</v>
      </c>
      <c r="K6590" s="77">
        <f t="shared" si="411"/>
        <v>0</v>
      </c>
    </row>
    <row r="6591" spans="1:11" s="77" customFormat="1">
      <c r="A6591" s="82">
        <v>2016</v>
      </c>
      <c r="B6591" s="82">
        <v>6031</v>
      </c>
      <c r="C6591" s="83" t="s">
        <v>503</v>
      </c>
      <c r="D6591" s="83" t="s">
        <v>504</v>
      </c>
      <c r="E6591" s="84">
        <v>3478</v>
      </c>
      <c r="F6591" s="85">
        <v>23.67</v>
      </c>
      <c r="G6591" s="84">
        <v>175.3</v>
      </c>
      <c r="H6591" s="86">
        <f t="shared" si="408"/>
        <v>144314.42778000003</v>
      </c>
      <c r="I6591" s="77">
        <f t="shared" si="409"/>
        <v>3478</v>
      </c>
      <c r="J6591" s="77">
        <f t="shared" si="410"/>
        <v>82324.260000000009</v>
      </c>
      <c r="K6591" s="77">
        <f t="shared" si="411"/>
        <v>0</v>
      </c>
    </row>
    <row r="6592" spans="1:11" s="77" customFormat="1">
      <c r="A6592" s="82">
        <v>2016</v>
      </c>
      <c r="B6592" s="82">
        <v>6031</v>
      </c>
      <c r="C6592" s="83" t="s">
        <v>503</v>
      </c>
      <c r="D6592" s="83" t="s">
        <v>504</v>
      </c>
      <c r="E6592" s="84">
        <v>3915</v>
      </c>
      <c r="F6592" s="85">
        <v>23.51</v>
      </c>
      <c r="G6592" s="84">
        <v>219.5</v>
      </c>
      <c r="H6592" s="86">
        <f t="shared" si="408"/>
        <v>202031.42175000001</v>
      </c>
      <c r="I6592" s="77">
        <f t="shared" si="409"/>
        <v>3915</v>
      </c>
      <c r="J6592" s="77">
        <f t="shared" si="410"/>
        <v>92041.650000000009</v>
      </c>
      <c r="K6592" s="77">
        <f t="shared" si="411"/>
        <v>0</v>
      </c>
    </row>
    <row r="6593" spans="1:11" s="77" customFormat="1">
      <c r="A6593" s="82">
        <v>2016</v>
      </c>
      <c r="B6593" s="82">
        <v>6031</v>
      </c>
      <c r="C6593" s="83" t="s">
        <v>503</v>
      </c>
      <c r="D6593" s="83" t="s">
        <v>504</v>
      </c>
      <c r="E6593" s="84">
        <v>18768</v>
      </c>
      <c r="F6593" s="85">
        <v>22.94</v>
      </c>
      <c r="G6593" s="84">
        <v>154</v>
      </c>
      <c r="H6593" s="86">
        <f t="shared" si="408"/>
        <v>663028.3968000001</v>
      </c>
      <c r="I6593" s="77">
        <f t="shared" si="409"/>
        <v>18768</v>
      </c>
      <c r="J6593" s="77">
        <f t="shared" si="410"/>
        <v>430537.92000000004</v>
      </c>
      <c r="K6593" s="77">
        <f t="shared" si="411"/>
        <v>0</v>
      </c>
    </row>
    <row r="6594" spans="1:11" s="77" customFormat="1">
      <c r="A6594" s="82">
        <v>2016</v>
      </c>
      <c r="B6594" s="82">
        <v>6031</v>
      </c>
      <c r="C6594" s="83" t="s">
        <v>503</v>
      </c>
      <c r="D6594" s="83" t="s">
        <v>504</v>
      </c>
      <c r="E6594" s="84">
        <v>20096</v>
      </c>
      <c r="F6594" s="85">
        <v>25.17</v>
      </c>
      <c r="G6594" s="84">
        <v>161.4</v>
      </c>
      <c r="H6594" s="86">
        <f t="shared" si="408"/>
        <v>816387.54048000008</v>
      </c>
      <c r="I6594" s="77">
        <f t="shared" si="409"/>
        <v>20096</v>
      </c>
      <c r="J6594" s="77">
        <f t="shared" si="410"/>
        <v>505816.32000000001</v>
      </c>
      <c r="K6594" s="77">
        <f t="shared" si="411"/>
        <v>0</v>
      </c>
    </row>
    <row r="6595" spans="1:11" s="77" customFormat="1">
      <c r="A6595" s="82">
        <v>2016</v>
      </c>
      <c r="B6595" s="82">
        <v>6031</v>
      </c>
      <c r="C6595" s="83" t="s">
        <v>503</v>
      </c>
      <c r="D6595" s="83" t="s">
        <v>504</v>
      </c>
      <c r="E6595" s="84">
        <v>6981</v>
      </c>
      <c r="F6595" s="85">
        <v>23.66</v>
      </c>
      <c r="G6595" s="84">
        <v>153.19999999999999</v>
      </c>
      <c r="H6595" s="86">
        <f t="shared" si="408"/>
        <v>253041.14471999998</v>
      </c>
      <c r="I6595" s="77">
        <f t="shared" si="409"/>
        <v>6981</v>
      </c>
      <c r="J6595" s="77">
        <f t="shared" si="410"/>
        <v>165170.46</v>
      </c>
      <c r="K6595" s="77">
        <f t="shared" si="411"/>
        <v>0</v>
      </c>
    </row>
    <row r="6596" spans="1:11" s="77" customFormat="1">
      <c r="A6596" s="82">
        <v>2016</v>
      </c>
      <c r="B6596" s="82">
        <v>6041</v>
      </c>
      <c r="C6596" s="83" t="s">
        <v>503</v>
      </c>
      <c r="D6596" s="83" t="s">
        <v>504</v>
      </c>
      <c r="E6596" s="84">
        <v>30456</v>
      </c>
      <c r="F6596" s="85">
        <v>23.64</v>
      </c>
      <c r="G6596" s="84">
        <v>192.1</v>
      </c>
      <c r="H6596" s="86">
        <f t="shared" si="408"/>
        <v>1383081.2726400001</v>
      </c>
      <c r="I6596" s="77">
        <f t="shared" si="409"/>
        <v>30456</v>
      </c>
      <c r="J6596" s="77">
        <f t="shared" si="410"/>
        <v>719979.84</v>
      </c>
      <c r="K6596" s="77">
        <f t="shared" si="411"/>
        <v>0</v>
      </c>
    </row>
    <row r="6597" spans="1:11" s="77" customFormat="1">
      <c r="A6597" s="82">
        <v>2016</v>
      </c>
      <c r="B6597" s="82">
        <v>6041</v>
      </c>
      <c r="C6597" s="83" t="s">
        <v>503</v>
      </c>
      <c r="D6597" s="83" t="s">
        <v>504</v>
      </c>
      <c r="E6597" s="84">
        <v>21721</v>
      </c>
      <c r="F6597" s="85">
        <v>22.4</v>
      </c>
      <c r="G6597" s="84">
        <v>180.9</v>
      </c>
      <c r="H6597" s="86">
        <f t="shared" si="408"/>
        <v>880169.67359999998</v>
      </c>
      <c r="I6597" s="77">
        <f t="shared" si="409"/>
        <v>21721</v>
      </c>
      <c r="J6597" s="77">
        <f t="shared" si="410"/>
        <v>486550.39999999997</v>
      </c>
      <c r="K6597" s="77">
        <f t="shared" si="411"/>
        <v>0</v>
      </c>
    </row>
    <row r="6598" spans="1:11" s="77" customFormat="1">
      <c r="A6598" s="82">
        <v>2016</v>
      </c>
      <c r="B6598" s="82">
        <v>6041</v>
      </c>
      <c r="C6598" s="83" t="s">
        <v>503</v>
      </c>
      <c r="D6598" s="83" t="s">
        <v>504</v>
      </c>
      <c r="E6598" s="84">
        <v>8448</v>
      </c>
      <c r="F6598" s="85">
        <v>22.22</v>
      </c>
      <c r="G6598" s="84">
        <v>184.6</v>
      </c>
      <c r="H6598" s="86">
        <f t="shared" si="408"/>
        <v>346521.07775999996</v>
      </c>
      <c r="I6598" s="77">
        <f t="shared" si="409"/>
        <v>8448</v>
      </c>
      <c r="J6598" s="77">
        <f t="shared" si="410"/>
        <v>187714.56</v>
      </c>
      <c r="K6598" s="77">
        <f t="shared" si="411"/>
        <v>0</v>
      </c>
    </row>
    <row r="6599" spans="1:11" s="77" customFormat="1">
      <c r="A6599" s="82">
        <v>2016</v>
      </c>
      <c r="B6599" s="82">
        <v>6041</v>
      </c>
      <c r="C6599" s="83" t="s">
        <v>503</v>
      </c>
      <c r="D6599" s="83" t="s">
        <v>504</v>
      </c>
      <c r="E6599" s="84">
        <v>11016</v>
      </c>
      <c r="F6599" s="85">
        <v>23.45</v>
      </c>
      <c r="G6599" s="84">
        <v>227.7</v>
      </c>
      <c r="H6599" s="86">
        <f t="shared" ref="H6599:H6662" si="412">IF(I6599="","",G6599/100*F6599*E6599)</f>
        <v>588206.48039999988</v>
      </c>
      <c r="I6599" s="77">
        <f t="shared" ref="I6599:I6662" si="413">IF(OR(G6599=".",F6599=".",E6599="."),"",E6599)</f>
        <v>11016</v>
      </c>
      <c r="J6599" s="77">
        <f t="shared" ref="J6599:J6662" si="414">IF(I6599="","",F6599*I6599)</f>
        <v>258325.19999999998</v>
      </c>
      <c r="K6599" s="77">
        <f t="shared" ref="K6599:K6662" si="415">IF(C6599="LIG",1,0)</f>
        <v>0</v>
      </c>
    </row>
    <row r="6600" spans="1:11" s="77" customFormat="1">
      <c r="A6600" s="82">
        <v>2016</v>
      </c>
      <c r="B6600" s="82">
        <v>6041</v>
      </c>
      <c r="C6600" s="83" t="s">
        <v>503</v>
      </c>
      <c r="D6600" s="83" t="s">
        <v>504</v>
      </c>
      <c r="E6600" s="84">
        <v>9608</v>
      </c>
      <c r="F6600" s="85">
        <v>23.46</v>
      </c>
      <c r="G6600" s="84">
        <v>227.7</v>
      </c>
      <c r="H6600" s="86">
        <f t="shared" si="412"/>
        <v>513244.17935999995</v>
      </c>
      <c r="I6600" s="77">
        <f t="shared" si="413"/>
        <v>9608</v>
      </c>
      <c r="J6600" s="77">
        <f t="shared" si="414"/>
        <v>225403.68000000002</v>
      </c>
      <c r="K6600" s="77">
        <f t="shared" si="415"/>
        <v>0</v>
      </c>
    </row>
    <row r="6601" spans="1:11" s="77" customFormat="1">
      <c r="A6601" s="82">
        <v>2016</v>
      </c>
      <c r="B6601" s="82">
        <v>6041</v>
      </c>
      <c r="C6601" s="83" t="s">
        <v>503</v>
      </c>
      <c r="D6601" s="83" t="s">
        <v>504</v>
      </c>
      <c r="E6601" s="84">
        <v>23672</v>
      </c>
      <c r="F6601" s="85">
        <v>22.82</v>
      </c>
      <c r="G6601" s="84">
        <v>266.3</v>
      </c>
      <c r="H6601" s="86">
        <f t="shared" si="412"/>
        <v>1438539.3915200003</v>
      </c>
      <c r="I6601" s="77">
        <f t="shared" si="413"/>
        <v>23672</v>
      </c>
      <c r="J6601" s="77">
        <f t="shared" si="414"/>
        <v>540195.04</v>
      </c>
      <c r="K6601" s="77">
        <f t="shared" si="415"/>
        <v>0</v>
      </c>
    </row>
    <row r="6602" spans="1:11" s="77" customFormat="1">
      <c r="A6602" s="82">
        <v>2016</v>
      </c>
      <c r="B6602" s="82">
        <v>6041</v>
      </c>
      <c r="C6602" s="83" t="s">
        <v>503</v>
      </c>
      <c r="D6602" s="83" t="s">
        <v>504</v>
      </c>
      <c r="E6602" s="84">
        <v>30505</v>
      </c>
      <c r="F6602" s="85">
        <v>22.21</v>
      </c>
      <c r="G6602" s="84">
        <v>240.2</v>
      </c>
      <c r="H6602" s="86">
        <f t="shared" si="412"/>
        <v>1627393.5521</v>
      </c>
      <c r="I6602" s="77">
        <f t="shared" si="413"/>
        <v>30505</v>
      </c>
      <c r="J6602" s="77">
        <f t="shared" si="414"/>
        <v>677516.05</v>
      </c>
      <c r="K6602" s="77">
        <f t="shared" si="415"/>
        <v>0</v>
      </c>
    </row>
    <row r="6603" spans="1:11" s="77" customFormat="1">
      <c r="A6603" s="82">
        <v>2016</v>
      </c>
      <c r="B6603" s="82">
        <v>6041</v>
      </c>
      <c r="C6603" s="83" t="s">
        <v>503</v>
      </c>
      <c r="D6603" s="83" t="s">
        <v>504</v>
      </c>
      <c r="E6603" s="84">
        <v>7949</v>
      </c>
      <c r="F6603" s="85">
        <v>23.47</v>
      </c>
      <c r="G6603" s="84">
        <v>244.2</v>
      </c>
      <c r="H6603" s="86">
        <f t="shared" si="412"/>
        <v>455586.91925999994</v>
      </c>
      <c r="I6603" s="77">
        <f t="shared" si="413"/>
        <v>7949</v>
      </c>
      <c r="J6603" s="77">
        <f t="shared" si="414"/>
        <v>186563.03</v>
      </c>
      <c r="K6603" s="77">
        <f t="shared" si="415"/>
        <v>0</v>
      </c>
    </row>
    <row r="6604" spans="1:11" s="77" customFormat="1">
      <c r="A6604" s="82">
        <v>2016</v>
      </c>
      <c r="B6604" s="82">
        <v>6041</v>
      </c>
      <c r="C6604" s="83" t="s">
        <v>503</v>
      </c>
      <c r="D6604" s="83" t="s">
        <v>504</v>
      </c>
      <c r="E6604" s="84">
        <v>11127</v>
      </c>
      <c r="F6604" s="85">
        <v>22.82</v>
      </c>
      <c r="G6604" s="84">
        <v>238.5</v>
      </c>
      <c r="H6604" s="86">
        <f t="shared" si="412"/>
        <v>605594.76390000002</v>
      </c>
      <c r="I6604" s="77">
        <f t="shared" si="413"/>
        <v>11127</v>
      </c>
      <c r="J6604" s="77">
        <f t="shared" si="414"/>
        <v>253918.14</v>
      </c>
      <c r="K6604" s="77">
        <f t="shared" si="415"/>
        <v>0</v>
      </c>
    </row>
    <row r="6605" spans="1:11" s="77" customFormat="1">
      <c r="A6605" s="82">
        <v>2016</v>
      </c>
      <c r="B6605" s="82">
        <v>6041</v>
      </c>
      <c r="C6605" s="83" t="s">
        <v>503</v>
      </c>
      <c r="D6605" s="83" t="s">
        <v>504</v>
      </c>
      <c r="E6605" s="84">
        <v>10043</v>
      </c>
      <c r="F6605" s="85">
        <v>23.15</v>
      </c>
      <c r="G6605" s="84">
        <v>178</v>
      </c>
      <c r="H6605" s="86">
        <f t="shared" si="412"/>
        <v>413841.90100000001</v>
      </c>
      <c r="I6605" s="77">
        <f t="shared" si="413"/>
        <v>10043</v>
      </c>
      <c r="J6605" s="77">
        <f t="shared" si="414"/>
        <v>232495.44999999998</v>
      </c>
      <c r="K6605" s="77">
        <f t="shared" si="415"/>
        <v>0</v>
      </c>
    </row>
    <row r="6606" spans="1:11" s="77" customFormat="1">
      <c r="A6606" s="82">
        <v>2016</v>
      </c>
      <c r="B6606" s="82">
        <v>6041</v>
      </c>
      <c r="C6606" s="83" t="s">
        <v>503</v>
      </c>
      <c r="D6606" s="83" t="s">
        <v>504</v>
      </c>
      <c r="E6606" s="84">
        <v>14309</v>
      </c>
      <c r="F6606" s="85">
        <v>22.84</v>
      </c>
      <c r="G6606" s="84">
        <v>226.4</v>
      </c>
      <c r="H6606" s="86">
        <f t="shared" si="412"/>
        <v>739914.95584000007</v>
      </c>
      <c r="I6606" s="77">
        <f t="shared" si="413"/>
        <v>14309</v>
      </c>
      <c r="J6606" s="77">
        <f t="shared" si="414"/>
        <v>326817.56</v>
      </c>
      <c r="K6606" s="77">
        <f t="shared" si="415"/>
        <v>0</v>
      </c>
    </row>
    <row r="6607" spans="1:11" s="77" customFormat="1">
      <c r="A6607" s="82">
        <v>2016</v>
      </c>
      <c r="B6607" s="82">
        <v>6041</v>
      </c>
      <c r="C6607" s="83" t="s">
        <v>503</v>
      </c>
      <c r="D6607" s="83" t="s">
        <v>504</v>
      </c>
      <c r="E6607" s="84">
        <v>8091</v>
      </c>
      <c r="F6607" s="85">
        <v>23.53</v>
      </c>
      <c r="G6607" s="84">
        <v>244.2</v>
      </c>
      <c r="H6607" s="86">
        <f t="shared" si="412"/>
        <v>464910.96366000001</v>
      </c>
      <c r="I6607" s="77">
        <f t="shared" si="413"/>
        <v>8091</v>
      </c>
      <c r="J6607" s="77">
        <f t="shared" si="414"/>
        <v>190381.23</v>
      </c>
      <c r="K6607" s="77">
        <f t="shared" si="415"/>
        <v>0</v>
      </c>
    </row>
    <row r="6608" spans="1:11" s="77" customFormat="1">
      <c r="A6608" s="82">
        <v>2016</v>
      </c>
      <c r="B6608" s="82">
        <v>6041</v>
      </c>
      <c r="C6608" s="83" t="s">
        <v>503</v>
      </c>
      <c r="D6608" s="83" t="s">
        <v>504</v>
      </c>
      <c r="E6608" s="84">
        <v>4680</v>
      </c>
      <c r="F6608" s="85">
        <v>23.48</v>
      </c>
      <c r="G6608" s="84">
        <v>195.4</v>
      </c>
      <c r="H6608" s="86">
        <f t="shared" si="412"/>
        <v>214718.02559999999</v>
      </c>
      <c r="I6608" s="77">
        <f t="shared" si="413"/>
        <v>4680</v>
      </c>
      <c r="J6608" s="77">
        <f t="shared" si="414"/>
        <v>109886.40000000001</v>
      </c>
      <c r="K6608" s="77">
        <f t="shared" si="415"/>
        <v>0</v>
      </c>
    </row>
    <row r="6609" spans="1:11" s="77" customFormat="1">
      <c r="A6609" s="82">
        <v>2016</v>
      </c>
      <c r="B6609" s="82">
        <v>6041</v>
      </c>
      <c r="C6609" s="83" t="s">
        <v>503</v>
      </c>
      <c r="D6609" s="83" t="s">
        <v>504</v>
      </c>
      <c r="E6609" s="84">
        <v>4830</v>
      </c>
      <c r="F6609" s="85">
        <v>23.46</v>
      </c>
      <c r="G6609" s="84">
        <v>195.4</v>
      </c>
      <c r="H6609" s="86">
        <f t="shared" si="412"/>
        <v>221411.25719999999</v>
      </c>
      <c r="I6609" s="77">
        <f t="shared" si="413"/>
        <v>4830</v>
      </c>
      <c r="J6609" s="77">
        <f t="shared" si="414"/>
        <v>113311.8</v>
      </c>
      <c r="K6609" s="77">
        <f t="shared" si="415"/>
        <v>0</v>
      </c>
    </row>
    <row r="6610" spans="1:11" s="77" customFormat="1">
      <c r="A6610" s="82">
        <v>2016</v>
      </c>
      <c r="B6610" s="82">
        <v>6041</v>
      </c>
      <c r="C6610" s="83" t="s">
        <v>503</v>
      </c>
      <c r="D6610" s="83" t="s">
        <v>504</v>
      </c>
      <c r="E6610" s="84">
        <v>15346</v>
      </c>
      <c r="F6610" s="85">
        <v>23.71</v>
      </c>
      <c r="G6610" s="84">
        <v>196</v>
      </c>
      <c r="H6610" s="86">
        <f t="shared" si="412"/>
        <v>713153.17359999998</v>
      </c>
      <c r="I6610" s="77">
        <f t="shared" si="413"/>
        <v>15346</v>
      </c>
      <c r="J6610" s="77">
        <f t="shared" si="414"/>
        <v>363853.66000000003</v>
      </c>
      <c r="K6610" s="77">
        <f t="shared" si="415"/>
        <v>0</v>
      </c>
    </row>
    <row r="6611" spans="1:11" s="77" customFormat="1">
      <c r="A6611" s="82">
        <v>2016</v>
      </c>
      <c r="B6611" s="82">
        <v>6041</v>
      </c>
      <c r="C6611" s="83" t="s">
        <v>503</v>
      </c>
      <c r="D6611" s="83" t="s">
        <v>504</v>
      </c>
      <c r="E6611" s="84">
        <v>9498</v>
      </c>
      <c r="F6611" s="85">
        <v>23.65</v>
      </c>
      <c r="G6611" s="84">
        <v>196.5</v>
      </c>
      <c r="H6611" s="86">
        <f t="shared" si="412"/>
        <v>441393.43050000002</v>
      </c>
      <c r="I6611" s="77">
        <f t="shared" si="413"/>
        <v>9498</v>
      </c>
      <c r="J6611" s="77">
        <f t="shared" si="414"/>
        <v>224627.69999999998</v>
      </c>
      <c r="K6611" s="77">
        <f t="shared" si="415"/>
        <v>0</v>
      </c>
    </row>
    <row r="6612" spans="1:11" s="77" customFormat="1">
      <c r="A6612" s="82">
        <v>2016</v>
      </c>
      <c r="B6612" s="82">
        <v>6041</v>
      </c>
      <c r="C6612" s="83" t="s">
        <v>503</v>
      </c>
      <c r="D6612" s="83" t="s">
        <v>504</v>
      </c>
      <c r="E6612" s="84">
        <v>17685</v>
      </c>
      <c r="F6612" s="85">
        <v>23.29</v>
      </c>
      <c r="G6612" s="84">
        <v>227.1</v>
      </c>
      <c r="H6612" s="86">
        <f t="shared" si="412"/>
        <v>935387.76914999983</v>
      </c>
      <c r="I6612" s="77">
        <f t="shared" si="413"/>
        <v>17685</v>
      </c>
      <c r="J6612" s="77">
        <f t="shared" si="414"/>
        <v>411883.64999999997</v>
      </c>
      <c r="K6612" s="77">
        <f t="shared" si="415"/>
        <v>0</v>
      </c>
    </row>
    <row r="6613" spans="1:11" s="77" customFormat="1">
      <c r="A6613" s="82">
        <v>2016</v>
      </c>
      <c r="B6613" s="82">
        <v>6041</v>
      </c>
      <c r="C6613" s="83" t="s">
        <v>503</v>
      </c>
      <c r="D6613" s="83" t="s">
        <v>504</v>
      </c>
      <c r="E6613" s="84">
        <v>17548</v>
      </c>
      <c r="F6613" s="85">
        <v>22.82</v>
      </c>
      <c r="G6613" s="84">
        <v>253.2</v>
      </c>
      <c r="H6613" s="86">
        <f t="shared" si="412"/>
        <v>1013927.65152</v>
      </c>
      <c r="I6613" s="77">
        <f t="shared" si="413"/>
        <v>17548</v>
      </c>
      <c r="J6613" s="77">
        <f t="shared" si="414"/>
        <v>400445.36</v>
      </c>
      <c r="K6613" s="77">
        <f t="shared" si="415"/>
        <v>0</v>
      </c>
    </row>
    <row r="6614" spans="1:11" s="77" customFormat="1">
      <c r="A6614" s="82">
        <v>2016</v>
      </c>
      <c r="B6614" s="82">
        <v>6052</v>
      </c>
      <c r="C6614" s="83" t="s">
        <v>503</v>
      </c>
      <c r="D6614" s="83" t="s">
        <v>504</v>
      </c>
      <c r="E6614" s="84">
        <v>51165</v>
      </c>
      <c r="F6614" s="85">
        <v>23.77</v>
      </c>
      <c r="G6614" s="84">
        <v>289</v>
      </c>
      <c r="H6614" s="86">
        <f t="shared" si="412"/>
        <v>3514795.0245000003</v>
      </c>
      <c r="I6614" s="77">
        <f t="shared" si="413"/>
        <v>51165</v>
      </c>
      <c r="J6614" s="77">
        <f t="shared" si="414"/>
        <v>1216192.05</v>
      </c>
      <c r="K6614" s="77">
        <f t="shared" si="415"/>
        <v>0</v>
      </c>
    </row>
    <row r="6615" spans="1:11" s="77" customFormat="1">
      <c r="A6615" s="82">
        <v>2016</v>
      </c>
      <c r="B6615" s="82">
        <v>6052</v>
      </c>
      <c r="C6615" s="83" t="s">
        <v>503</v>
      </c>
      <c r="D6615" s="83" t="s">
        <v>504</v>
      </c>
      <c r="E6615" s="84">
        <v>50602</v>
      </c>
      <c r="F6615" s="85">
        <v>23.672000000000001</v>
      </c>
      <c r="G6615" s="84">
        <v>239.6</v>
      </c>
      <c r="H6615" s="86">
        <f t="shared" si="412"/>
        <v>2870049.9034239999</v>
      </c>
      <c r="I6615" s="77">
        <f t="shared" si="413"/>
        <v>50602</v>
      </c>
      <c r="J6615" s="77">
        <f t="shared" si="414"/>
        <v>1197850.544</v>
      </c>
      <c r="K6615" s="77">
        <f t="shared" si="415"/>
        <v>0</v>
      </c>
    </row>
    <row r="6616" spans="1:11" s="77" customFormat="1">
      <c r="A6616" s="82">
        <v>2016</v>
      </c>
      <c r="B6616" s="82">
        <v>6052</v>
      </c>
      <c r="C6616" s="83" t="s">
        <v>503</v>
      </c>
      <c r="D6616" s="83" t="s">
        <v>504</v>
      </c>
      <c r="E6616" s="84">
        <v>38398</v>
      </c>
      <c r="F6616" s="85">
        <v>24.666</v>
      </c>
      <c r="G6616" s="84">
        <v>247.3</v>
      </c>
      <c r="H6616" s="86">
        <f t="shared" si="412"/>
        <v>2342240.2931640004</v>
      </c>
      <c r="I6616" s="77">
        <f t="shared" si="413"/>
        <v>38398</v>
      </c>
      <c r="J6616" s="77">
        <f t="shared" si="414"/>
        <v>947125.06799999997</v>
      </c>
      <c r="K6616" s="77">
        <f t="shared" si="415"/>
        <v>0</v>
      </c>
    </row>
    <row r="6617" spans="1:11" s="77" customFormat="1">
      <c r="A6617" s="82">
        <v>2016</v>
      </c>
      <c r="B6617" s="82">
        <v>6052</v>
      </c>
      <c r="C6617" s="83" t="s">
        <v>503</v>
      </c>
      <c r="D6617" s="83" t="s">
        <v>504</v>
      </c>
      <c r="E6617" s="84">
        <v>50594</v>
      </c>
      <c r="F6617" s="85">
        <v>23.405999999999999</v>
      </c>
      <c r="G6617" s="84">
        <v>294.89999999999998</v>
      </c>
      <c r="H6617" s="86">
        <f t="shared" si="412"/>
        <v>3492215.1306360001</v>
      </c>
      <c r="I6617" s="77">
        <f t="shared" si="413"/>
        <v>50594</v>
      </c>
      <c r="J6617" s="77">
        <f t="shared" si="414"/>
        <v>1184203.1639999999</v>
      </c>
      <c r="K6617" s="77">
        <f t="shared" si="415"/>
        <v>0</v>
      </c>
    </row>
    <row r="6618" spans="1:11" s="77" customFormat="1">
      <c r="A6618" s="82">
        <v>2016</v>
      </c>
      <c r="B6618" s="82">
        <v>6055</v>
      </c>
      <c r="C6618" s="83" t="s">
        <v>513</v>
      </c>
      <c r="D6618" s="83" t="s">
        <v>504</v>
      </c>
      <c r="E6618" s="84">
        <v>16446</v>
      </c>
      <c r="F6618" s="85">
        <v>16.690000000000001</v>
      </c>
      <c r="G6618" s="84" t="s">
        <v>514</v>
      </c>
      <c r="H6618" s="86" t="str">
        <f t="shared" si="412"/>
        <v/>
      </c>
      <c r="I6618" s="77" t="str">
        <f t="shared" si="413"/>
        <v/>
      </c>
      <c r="J6618" s="77" t="str">
        <f t="shared" si="414"/>
        <v/>
      </c>
      <c r="K6618" s="77">
        <f t="shared" si="415"/>
        <v>0</v>
      </c>
    </row>
    <row r="6619" spans="1:11" s="77" customFormat="1">
      <c r="A6619" s="82">
        <v>2016</v>
      </c>
      <c r="B6619" s="82">
        <v>6055</v>
      </c>
      <c r="C6619" s="83" t="s">
        <v>513</v>
      </c>
      <c r="D6619" s="83" t="s">
        <v>504</v>
      </c>
      <c r="E6619" s="84">
        <v>15997</v>
      </c>
      <c r="F6619" s="85">
        <v>17.97</v>
      </c>
      <c r="G6619" s="84" t="s">
        <v>514</v>
      </c>
      <c r="H6619" s="86" t="str">
        <f t="shared" si="412"/>
        <v/>
      </c>
      <c r="I6619" s="77" t="str">
        <f t="shared" si="413"/>
        <v/>
      </c>
      <c r="J6619" s="77" t="str">
        <f t="shared" si="414"/>
        <v/>
      </c>
      <c r="K6619" s="77">
        <f t="shared" si="415"/>
        <v>0</v>
      </c>
    </row>
    <row r="6620" spans="1:11" s="77" customFormat="1">
      <c r="A6620" s="82">
        <v>2016</v>
      </c>
      <c r="B6620" s="82">
        <v>6055</v>
      </c>
      <c r="C6620" s="83" t="s">
        <v>513</v>
      </c>
      <c r="D6620" s="83" t="s">
        <v>504</v>
      </c>
      <c r="E6620" s="84">
        <v>49301</v>
      </c>
      <c r="F6620" s="85">
        <v>16.63</v>
      </c>
      <c r="G6620" s="84" t="s">
        <v>514</v>
      </c>
      <c r="H6620" s="86" t="str">
        <f t="shared" si="412"/>
        <v/>
      </c>
      <c r="I6620" s="77" t="str">
        <f t="shared" si="413"/>
        <v/>
      </c>
      <c r="J6620" s="77" t="str">
        <f t="shared" si="414"/>
        <v/>
      </c>
      <c r="K6620" s="77">
        <f t="shared" si="415"/>
        <v>0</v>
      </c>
    </row>
    <row r="6621" spans="1:11" s="77" customFormat="1">
      <c r="A6621" s="82">
        <v>2016</v>
      </c>
      <c r="B6621" s="82">
        <v>6055</v>
      </c>
      <c r="C6621" s="83" t="s">
        <v>513</v>
      </c>
      <c r="D6621" s="83" t="s">
        <v>504</v>
      </c>
      <c r="E6621" s="84">
        <v>16426</v>
      </c>
      <c r="F6621" s="85">
        <v>16.63</v>
      </c>
      <c r="G6621" s="84" t="s">
        <v>514</v>
      </c>
      <c r="H6621" s="86" t="str">
        <f t="shared" si="412"/>
        <v/>
      </c>
      <c r="I6621" s="77" t="str">
        <f t="shared" si="413"/>
        <v/>
      </c>
      <c r="J6621" s="77" t="str">
        <f t="shared" si="414"/>
        <v/>
      </c>
      <c r="K6621" s="77">
        <f t="shared" si="415"/>
        <v>0</v>
      </c>
    </row>
    <row r="6622" spans="1:11" s="77" customFormat="1">
      <c r="A6622" s="82">
        <v>2016</v>
      </c>
      <c r="B6622" s="82">
        <v>6061</v>
      </c>
      <c r="C6622" s="83" t="s">
        <v>503</v>
      </c>
      <c r="D6622" s="83" t="s">
        <v>504</v>
      </c>
      <c r="E6622" s="84">
        <v>12129</v>
      </c>
      <c r="F6622" s="85">
        <v>25.434000000000001</v>
      </c>
      <c r="G6622" s="84">
        <v>303.3</v>
      </c>
      <c r="H6622" s="86">
        <f t="shared" si="412"/>
        <v>935647.09453800006</v>
      </c>
      <c r="I6622" s="77">
        <f t="shared" si="413"/>
        <v>12129</v>
      </c>
      <c r="J6622" s="77">
        <f t="shared" si="414"/>
        <v>308488.98600000003</v>
      </c>
      <c r="K6622" s="77">
        <f t="shared" si="415"/>
        <v>0</v>
      </c>
    </row>
    <row r="6623" spans="1:11" s="77" customFormat="1">
      <c r="A6623" s="82">
        <v>2016</v>
      </c>
      <c r="B6623" s="82">
        <v>6064</v>
      </c>
      <c r="C6623" s="83" t="s">
        <v>513</v>
      </c>
      <c r="D6623" s="83" t="s">
        <v>504</v>
      </c>
      <c r="E6623" s="84">
        <v>55741</v>
      </c>
      <c r="F6623" s="85">
        <v>16.68</v>
      </c>
      <c r="G6623" s="84">
        <v>173.1</v>
      </c>
      <c r="H6623" s="86">
        <f t="shared" si="412"/>
        <v>1609414.35228</v>
      </c>
      <c r="I6623" s="77">
        <f t="shared" si="413"/>
        <v>55741</v>
      </c>
      <c r="J6623" s="77">
        <f t="shared" si="414"/>
        <v>929759.88</v>
      </c>
      <c r="K6623" s="77">
        <f t="shared" si="415"/>
        <v>0</v>
      </c>
    </row>
    <row r="6624" spans="1:11" s="77" customFormat="1">
      <c r="A6624" s="82">
        <v>2016</v>
      </c>
      <c r="B6624" s="82">
        <v>6065</v>
      </c>
      <c r="C6624" s="83" t="s">
        <v>513</v>
      </c>
      <c r="D6624" s="83" t="s">
        <v>504</v>
      </c>
      <c r="E6624" s="84">
        <v>96547</v>
      </c>
      <c r="F6624" s="85">
        <v>17.75</v>
      </c>
      <c r="G6624" s="84">
        <v>137.69999999999999</v>
      </c>
      <c r="H6624" s="86">
        <f t="shared" si="412"/>
        <v>2359777.6372499997</v>
      </c>
      <c r="I6624" s="77">
        <f t="shared" si="413"/>
        <v>96547</v>
      </c>
      <c r="J6624" s="77">
        <f t="shared" si="414"/>
        <v>1713709.25</v>
      </c>
      <c r="K6624" s="77">
        <f t="shared" si="415"/>
        <v>0</v>
      </c>
    </row>
    <row r="6625" spans="1:11" s="77" customFormat="1">
      <c r="A6625" s="82">
        <v>2016</v>
      </c>
      <c r="B6625" s="82">
        <v>6065</v>
      </c>
      <c r="C6625" s="83" t="s">
        <v>513</v>
      </c>
      <c r="D6625" s="83" t="s">
        <v>504</v>
      </c>
      <c r="E6625" s="84">
        <v>49342</v>
      </c>
      <c r="F6625" s="85">
        <v>17.78</v>
      </c>
      <c r="G6625" s="84">
        <v>155.19999999999999</v>
      </c>
      <c r="H6625" s="86">
        <f t="shared" si="412"/>
        <v>1361570.7795199999</v>
      </c>
      <c r="I6625" s="77">
        <f t="shared" si="413"/>
        <v>49342</v>
      </c>
      <c r="J6625" s="77">
        <f t="shared" si="414"/>
        <v>877300.76</v>
      </c>
      <c r="K6625" s="77">
        <f t="shared" si="415"/>
        <v>0</v>
      </c>
    </row>
    <row r="6626" spans="1:11" s="77" customFormat="1">
      <c r="A6626" s="82">
        <v>2016</v>
      </c>
      <c r="B6626" s="82">
        <v>6065</v>
      </c>
      <c r="C6626" s="83" t="s">
        <v>513</v>
      </c>
      <c r="D6626" s="83" t="s">
        <v>504</v>
      </c>
      <c r="E6626" s="84">
        <v>65970</v>
      </c>
      <c r="F6626" s="85">
        <v>17.3</v>
      </c>
      <c r="G6626" s="84">
        <v>150.9</v>
      </c>
      <c r="H6626" s="86">
        <f t="shared" si="412"/>
        <v>1722193.0290000001</v>
      </c>
      <c r="I6626" s="77">
        <f t="shared" si="413"/>
        <v>65970</v>
      </c>
      <c r="J6626" s="77">
        <f t="shared" si="414"/>
        <v>1141281</v>
      </c>
      <c r="K6626" s="77">
        <f t="shared" si="415"/>
        <v>0</v>
      </c>
    </row>
    <row r="6627" spans="1:11" s="77" customFormat="1">
      <c r="A6627" s="82">
        <v>2016</v>
      </c>
      <c r="B6627" s="82">
        <v>6065</v>
      </c>
      <c r="C6627" s="83" t="s">
        <v>513</v>
      </c>
      <c r="D6627" s="83" t="s">
        <v>504</v>
      </c>
      <c r="E6627" s="84">
        <v>49549</v>
      </c>
      <c r="F6627" s="85">
        <v>17.260000000000002</v>
      </c>
      <c r="G6627" s="84">
        <v>137</v>
      </c>
      <c r="H6627" s="86">
        <f t="shared" si="412"/>
        <v>1171645.5638000001</v>
      </c>
      <c r="I6627" s="77">
        <f t="shared" si="413"/>
        <v>49549</v>
      </c>
      <c r="J6627" s="77">
        <f t="shared" si="414"/>
        <v>855215.74000000011</v>
      </c>
      <c r="K6627" s="77">
        <f t="shared" si="415"/>
        <v>0</v>
      </c>
    </row>
    <row r="6628" spans="1:11" s="77" customFormat="1">
      <c r="A6628" s="82">
        <v>2016</v>
      </c>
      <c r="B6628" s="82">
        <v>6065</v>
      </c>
      <c r="C6628" s="83" t="s">
        <v>513</v>
      </c>
      <c r="D6628" s="83" t="s">
        <v>504</v>
      </c>
      <c r="E6628" s="84">
        <v>95806</v>
      </c>
      <c r="F6628" s="85">
        <v>17.73</v>
      </c>
      <c r="G6628" s="84">
        <v>143.1</v>
      </c>
      <c r="H6628" s="86">
        <f t="shared" si="412"/>
        <v>2430754.3837800003</v>
      </c>
      <c r="I6628" s="77">
        <f t="shared" si="413"/>
        <v>95806</v>
      </c>
      <c r="J6628" s="77">
        <f t="shared" si="414"/>
        <v>1698640.3800000001</v>
      </c>
      <c r="K6628" s="77">
        <f t="shared" si="415"/>
        <v>0</v>
      </c>
    </row>
    <row r="6629" spans="1:11" s="77" customFormat="1">
      <c r="A6629" s="82">
        <v>2016</v>
      </c>
      <c r="B6629" s="82">
        <v>6065</v>
      </c>
      <c r="C6629" s="83" t="s">
        <v>513</v>
      </c>
      <c r="D6629" s="83" t="s">
        <v>504</v>
      </c>
      <c r="E6629" s="84">
        <v>48655</v>
      </c>
      <c r="F6629" s="85">
        <v>16.79</v>
      </c>
      <c r="G6629" s="84">
        <v>140.69999999999999</v>
      </c>
      <c r="H6629" s="86">
        <f t="shared" si="412"/>
        <v>1149402.8521499997</v>
      </c>
      <c r="I6629" s="77">
        <f t="shared" si="413"/>
        <v>48655</v>
      </c>
      <c r="J6629" s="77">
        <f t="shared" si="414"/>
        <v>816917.45</v>
      </c>
      <c r="K6629" s="77">
        <f t="shared" si="415"/>
        <v>0</v>
      </c>
    </row>
    <row r="6630" spans="1:11" s="77" customFormat="1">
      <c r="A6630" s="82">
        <v>2016</v>
      </c>
      <c r="B6630" s="82">
        <v>6065</v>
      </c>
      <c r="C6630" s="83" t="s">
        <v>513</v>
      </c>
      <c r="D6630" s="83" t="s">
        <v>504</v>
      </c>
      <c r="E6630" s="84">
        <v>16397</v>
      </c>
      <c r="F6630" s="85">
        <v>17.78</v>
      </c>
      <c r="G6630" s="84">
        <v>138.1</v>
      </c>
      <c r="H6630" s="86">
        <f t="shared" si="412"/>
        <v>402614.88946000003</v>
      </c>
      <c r="I6630" s="77">
        <f t="shared" si="413"/>
        <v>16397</v>
      </c>
      <c r="J6630" s="77">
        <f t="shared" si="414"/>
        <v>291538.66000000003</v>
      </c>
      <c r="K6630" s="77">
        <f t="shared" si="415"/>
        <v>0</v>
      </c>
    </row>
    <row r="6631" spans="1:11" s="77" customFormat="1">
      <c r="A6631" s="82">
        <v>2016</v>
      </c>
      <c r="B6631" s="82">
        <v>6065</v>
      </c>
      <c r="C6631" s="83" t="s">
        <v>513</v>
      </c>
      <c r="D6631" s="83" t="s">
        <v>504</v>
      </c>
      <c r="E6631" s="84">
        <v>15220</v>
      </c>
      <c r="F6631" s="85">
        <v>17.25</v>
      </c>
      <c r="G6631" s="84">
        <v>151.1</v>
      </c>
      <c r="H6631" s="86">
        <f t="shared" si="412"/>
        <v>396705.49499999994</v>
      </c>
      <c r="I6631" s="77">
        <f t="shared" si="413"/>
        <v>15220</v>
      </c>
      <c r="J6631" s="77">
        <f t="shared" si="414"/>
        <v>262545</v>
      </c>
      <c r="K6631" s="77">
        <f t="shared" si="415"/>
        <v>0</v>
      </c>
    </row>
    <row r="6632" spans="1:11" s="77" customFormat="1">
      <c r="A6632" s="82">
        <v>2016</v>
      </c>
      <c r="B6632" s="82">
        <v>6065</v>
      </c>
      <c r="C6632" s="83" t="s">
        <v>513</v>
      </c>
      <c r="D6632" s="83" t="s">
        <v>504</v>
      </c>
      <c r="E6632" s="84">
        <v>81014</v>
      </c>
      <c r="F6632" s="85">
        <v>18.04</v>
      </c>
      <c r="G6632" s="84">
        <v>141.69999999999999</v>
      </c>
      <c r="H6632" s="86">
        <f t="shared" si="412"/>
        <v>2070934.9575199997</v>
      </c>
      <c r="I6632" s="77">
        <f t="shared" si="413"/>
        <v>81014</v>
      </c>
      <c r="J6632" s="77">
        <f t="shared" si="414"/>
        <v>1461492.5599999998</v>
      </c>
      <c r="K6632" s="77">
        <f t="shared" si="415"/>
        <v>0</v>
      </c>
    </row>
    <row r="6633" spans="1:11" s="77" customFormat="1">
      <c r="A6633" s="82">
        <v>2016</v>
      </c>
      <c r="B6633" s="82">
        <v>6065</v>
      </c>
      <c r="C6633" s="83" t="s">
        <v>513</v>
      </c>
      <c r="D6633" s="83" t="s">
        <v>504</v>
      </c>
      <c r="E6633" s="84">
        <v>49112</v>
      </c>
      <c r="F6633" s="85">
        <v>17.53</v>
      </c>
      <c r="G6633" s="84">
        <v>129</v>
      </c>
      <c r="H6633" s="86">
        <f t="shared" si="412"/>
        <v>1110604.0344</v>
      </c>
      <c r="I6633" s="77">
        <f t="shared" si="413"/>
        <v>49112</v>
      </c>
      <c r="J6633" s="77">
        <f t="shared" si="414"/>
        <v>860933.3600000001</v>
      </c>
      <c r="K6633" s="77">
        <f t="shared" si="415"/>
        <v>0</v>
      </c>
    </row>
    <row r="6634" spans="1:11" s="77" customFormat="1">
      <c r="A6634" s="82">
        <v>2016</v>
      </c>
      <c r="B6634" s="82">
        <v>6068</v>
      </c>
      <c r="C6634" s="83" t="s">
        <v>513</v>
      </c>
      <c r="D6634" s="83" t="s">
        <v>504</v>
      </c>
      <c r="E6634" s="84">
        <v>760982</v>
      </c>
      <c r="F6634" s="85">
        <v>16.736000000000001</v>
      </c>
      <c r="G6634" s="84">
        <v>196</v>
      </c>
      <c r="H6634" s="86">
        <f t="shared" si="412"/>
        <v>24962157.713920001</v>
      </c>
      <c r="I6634" s="77">
        <f t="shared" si="413"/>
        <v>760982</v>
      </c>
      <c r="J6634" s="77">
        <f t="shared" si="414"/>
        <v>12735794.752</v>
      </c>
      <c r="K6634" s="77">
        <f t="shared" si="415"/>
        <v>0</v>
      </c>
    </row>
    <row r="6635" spans="1:11" s="77" customFormat="1">
      <c r="A6635" s="82">
        <v>2016</v>
      </c>
      <c r="B6635" s="82">
        <v>6071</v>
      </c>
      <c r="C6635" s="83" t="s">
        <v>503</v>
      </c>
      <c r="D6635" s="83" t="s">
        <v>504</v>
      </c>
      <c r="E6635" s="84">
        <v>34806</v>
      </c>
      <c r="F6635" s="85">
        <v>22.884</v>
      </c>
      <c r="G6635" s="84">
        <v>217.1</v>
      </c>
      <c r="H6635" s="86">
        <f t="shared" si="412"/>
        <v>1729202.5941839998</v>
      </c>
      <c r="I6635" s="77">
        <f t="shared" si="413"/>
        <v>34806</v>
      </c>
      <c r="J6635" s="77">
        <f t="shared" si="414"/>
        <v>796500.50399999996</v>
      </c>
      <c r="K6635" s="77">
        <f t="shared" si="415"/>
        <v>0</v>
      </c>
    </row>
    <row r="6636" spans="1:11" s="77" customFormat="1">
      <c r="A6636" s="82">
        <v>2016</v>
      </c>
      <c r="B6636" s="82">
        <v>6071</v>
      </c>
      <c r="C6636" s="83" t="s">
        <v>503</v>
      </c>
      <c r="D6636" s="83" t="s">
        <v>504</v>
      </c>
      <c r="E6636" s="84">
        <v>11182</v>
      </c>
      <c r="F6636" s="85">
        <v>25.413</v>
      </c>
      <c r="G6636" s="84">
        <v>191.8</v>
      </c>
      <c r="H6636" s="86">
        <f t="shared" si="412"/>
        <v>545034.54238800006</v>
      </c>
      <c r="I6636" s="77">
        <f t="shared" si="413"/>
        <v>11182</v>
      </c>
      <c r="J6636" s="77">
        <f t="shared" si="414"/>
        <v>284168.16600000003</v>
      </c>
      <c r="K6636" s="77">
        <f t="shared" si="415"/>
        <v>0</v>
      </c>
    </row>
    <row r="6637" spans="1:11" s="77" customFormat="1">
      <c r="A6637" s="82">
        <v>2016</v>
      </c>
      <c r="B6637" s="82">
        <v>6071</v>
      </c>
      <c r="C6637" s="83" t="s">
        <v>503</v>
      </c>
      <c r="D6637" s="83" t="s">
        <v>504</v>
      </c>
      <c r="E6637" s="84">
        <v>9500</v>
      </c>
      <c r="F6637" s="85">
        <v>22.512</v>
      </c>
      <c r="G6637" s="84">
        <v>140.19999999999999</v>
      </c>
      <c r="H6637" s="86">
        <f t="shared" si="412"/>
        <v>299837.32799999998</v>
      </c>
      <c r="I6637" s="77">
        <f t="shared" si="413"/>
        <v>9500</v>
      </c>
      <c r="J6637" s="77">
        <f t="shared" si="414"/>
        <v>213864</v>
      </c>
      <c r="K6637" s="77">
        <f t="shared" si="415"/>
        <v>0</v>
      </c>
    </row>
    <row r="6638" spans="1:11" s="77" customFormat="1">
      <c r="A6638" s="82">
        <v>2016</v>
      </c>
      <c r="B6638" s="82">
        <v>6071</v>
      </c>
      <c r="C6638" s="83" t="s">
        <v>503</v>
      </c>
      <c r="D6638" s="83" t="s">
        <v>504</v>
      </c>
      <c r="E6638" s="84">
        <v>14338</v>
      </c>
      <c r="F6638" s="85">
        <v>23.32</v>
      </c>
      <c r="G6638" s="84">
        <v>196.1</v>
      </c>
      <c r="H6638" s="86">
        <f t="shared" si="412"/>
        <v>655684.19576000003</v>
      </c>
      <c r="I6638" s="77">
        <f t="shared" si="413"/>
        <v>14338</v>
      </c>
      <c r="J6638" s="77">
        <f t="shared" si="414"/>
        <v>334362.16000000003</v>
      </c>
      <c r="K6638" s="77">
        <f t="shared" si="415"/>
        <v>0</v>
      </c>
    </row>
    <row r="6639" spans="1:11" s="77" customFormat="1">
      <c r="A6639" s="82">
        <v>2016</v>
      </c>
      <c r="B6639" s="82">
        <v>6071</v>
      </c>
      <c r="C6639" s="83" t="s">
        <v>503</v>
      </c>
      <c r="D6639" s="83" t="s">
        <v>504</v>
      </c>
      <c r="E6639" s="84">
        <v>1604</v>
      </c>
      <c r="F6639" s="85">
        <v>21.468</v>
      </c>
      <c r="G6639" s="84">
        <v>145.80000000000001</v>
      </c>
      <c r="H6639" s="86">
        <f t="shared" si="412"/>
        <v>50205.751776000005</v>
      </c>
      <c r="I6639" s="77">
        <f t="shared" si="413"/>
        <v>1604</v>
      </c>
      <c r="J6639" s="77">
        <f t="shared" si="414"/>
        <v>34434.671999999999</v>
      </c>
      <c r="K6639" s="77">
        <f t="shared" si="415"/>
        <v>0</v>
      </c>
    </row>
    <row r="6640" spans="1:11" s="77" customFormat="1">
      <c r="A6640" s="82">
        <v>2016</v>
      </c>
      <c r="B6640" s="82">
        <v>6071</v>
      </c>
      <c r="C6640" s="83" t="s">
        <v>503</v>
      </c>
      <c r="D6640" s="83" t="s">
        <v>504</v>
      </c>
      <c r="E6640" s="84">
        <v>82566</v>
      </c>
      <c r="F6640" s="85">
        <v>22.846</v>
      </c>
      <c r="G6640" s="84">
        <v>221.8</v>
      </c>
      <c r="H6640" s="86">
        <f t="shared" si="412"/>
        <v>4183819.6902479995</v>
      </c>
      <c r="I6640" s="77">
        <f t="shared" si="413"/>
        <v>82566</v>
      </c>
      <c r="J6640" s="77">
        <f t="shared" si="414"/>
        <v>1886302.8359999999</v>
      </c>
      <c r="K6640" s="77">
        <f t="shared" si="415"/>
        <v>0</v>
      </c>
    </row>
    <row r="6641" spans="1:11" s="77" customFormat="1">
      <c r="A6641" s="82">
        <v>2016</v>
      </c>
      <c r="B6641" s="82">
        <v>6071</v>
      </c>
      <c r="C6641" s="83" t="s">
        <v>503</v>
      </c>
      <c r="D6641" s="83" t="s">
        <v>504</v>
      </c>
      <c r="E6641" s="84">
        <v>90583</v>
      </c>
      <c r="F6641" s="85">
        <v>22.683</v>
      </c>
      <c r="G6641" s="84">
        <v>217.8</v>
      </c>
      <c r="H6641" s="86">
        <f t="shared" si="412"/>
        <v>4475123.9436419997</v>
      </c>
      <c r="I6641" s="77">
        <f t="shared" si="413"/>
        <v>90583</v>
      </c>
      <c r="J6641" s="77">
        <f t="shared" si="414"/>
        <v>2054694.189</v>
      </c>
      <c r="K6641" s="77">
        <f t="shared" si="415"/>
        <v>0</v>
      </c>
    </row>
    <row r="6642" spans="1:11" s="77" customFormat="1">
      <c r="A6642" s="82">
        <v>2016</v>
      </c>
      <c r="B6642" s="82">
        <v>6071</v>
      </c>
      <c r="C6642" s="83" t="s">
        <v>503</v>
      </c>
      <c r="D6642" s="83" t="s">
        <v>504</v>
      </c>
      <c r="E6642" s="84">
        <v>18601</v>
      </c>
      <c r="F6642" s="85">
        <v>23.114999999999998</v>
      </c>
      <c r="G6642" s="84">
        <v>222.6</v>
      </c>
      <c r="H6642" s="86">
        <f t="shared" si="412"/>
        <v>957095.66798999999</v>
      </c>
      <c r="I6642" s="77">
        <f t="shared" si="413"/>
        <v>18601</v>
      </c>
      <c r="J6642" s="77">
        <f t="shared" si="414"/>
        <v>429962.11499999999</v>
      </c>
      <c r="K6642" s="77">
        <f t="shared" si="415"/>
        <v>0</v>
      </c>
    </row>
    <row r="6643" spans="1:11" s="77" customFormat="1">
      <c r="A6643" s="82">
        <v>2016</v>
      </c>
      <c r="B6643" s="82">
        <v>6071</v>
      </c>
      <c r="C6643" s="83" t="s">
        <v>503</v>
      </c>
      <c r="D6643" s="83" t="s">
        <v>504</v>
      </c>
      <c r="E6643" s="84">
        <v>3080</v>
      </c>
      <c r="F6643" s="85">
        <v>21.187000000000001</v>
      </c>
      <c r="G6643" s="84">
        <v>171.5</v>
      </c>
      <c r="H6643" s="86">
        <f t="shared" si="412"/>
        <v>111913.97140000001</v>
      </c>
      <c r="I6643" s="77">
        <f t="shared" si="413"/>
        <v>3080</v>
      </c>
      <c r="J6643" s="77">
        <f t="shared" si="414"/>
        <v>65255.960000000006</v>
      </c>
      <c r="K6643" s="77">
        <f t="shared" si="415"/>
        <v>0</v>
      </c>
    </row>
    <row r="6644" spans="1:11" s="77" customFormat="1">
      <c r="A6644" s="82">
        <v>2016</v>
      </c>
      <c r="B6644" s="82">
        <v>6073</v>
      </c>
      <c r="C6644" s="83" t="s">
        <v>503</v>
      </c>
      <c r="D6644" s="83" t="s">
        <v>504</v>
      </c>
      <c r="E6644" s="84">
        <v>36614</v>
      </c>
      <c r="F6644" s="85">
        <v>23.001999999999999</v>
      </c>
      <c r="G6644" s="84">
        <v>293.89999999999998</v>
      </c>
      <c r="H6644" s="86">
        <f t="shared" si="412"/>
        <v>2475211.7750919997</v>
      </c>
      <c r="I6644" s="77">
        <f t="shared" si="413"/>
        <v>36614</v>
      </c>
      <c r="J6644" s="77">
        <f t="shared" si="414"/>
        <v>842195.228</v>
      </c>
      <c r="K6644" s="77">
        <f t="shared" si="415"/>
        <v>0</v>
      </c>
    </row>
    <row r="6645" spans="1:11" s="77" customFormat="1">
      <c r="A6645" s="82">
        <v>2016</v>
      </c>
      <c r="B6645" s="82">
        <v>6073</v>
      </c>
      <c r="C6645" s="83" t="s">
        <v>513</v>
      </c>
      <c r="D6645" s="83" t="s">
        <v>504</v>
      </c>
      <c r="E6645" s="84">
        <v>124079</v>
      </c>
      <c r="F6645" s="85">
        <v>17.776</v>
      </c>
      <c r="G6645" s="84">
        <v>249.5</v>
      </c>
      <c r="H6645" s="86">
        <f t="shared" si="412"/>
        <v>5503042.6184800006</v>
      </c>
      <c r="I6645" s="77">
        <f t="shared" si="413"/>
        <v>124079</v>
      </c>
      <c r="J6645" s="77">
        <f t="shared" si="414"/>
        <v>2205628.304</v>
      </c>
      <c r="K6645" s="77">
        <f t="shared" si="415"/>
        <v>0</v>
      </c>
    </row>
    <row r="6646" spans="1:11" s="77" customFormat="1">
      <c r="A6646" s="82">
        <v>2016</v>
      </c>
      <c r="B6646" s="82">
        <v>6076</v>
      </c>
      <c r="C6646" s="83" t="s">
        <v>513</v>
      </c>
      <c r="D6646" s="83" t="s">
        <v>504</v>
      </c>
      <c r="E6646" s="84">
        <v>672163</v>
      </c>
      <c r="F6646" s="85">
        <v>17.077999999999999</v>
      </c>
      <c r="G6646" s="84" t="s">
        <v>514</v>
      </c>
      <c r="H6646" s="86" t="str">
        <f t="shared" si="412"/>
        <v/>
      </c>
      <c r="I6646" s="77" t="str">
        <f t="shared" si="413"/>
        <v/>
      </c>
      <c r="J6646" s="77" t="str">
        <f t="shared" si="414"/>
        <v/>
      </c>
      <c r="K6646" s="77">
        <f t="shared" si="415"/>
        <v>0</v>
      </c>
    </row>
    <row r="6647" spans="1:11" s="77" customFormat="1">
      <c r="A6647" s="82">
        <v>2016</v>
      </c>
      <c r="B6647" s="82">
        <v>6076</v>
      </c>
      <c r="C6647" s="83" t="s">
        <v>513</v>
      </c>
      <c r="D6647" s="83" t="s">
        <v>504</v>
      </c>
      <c r="E6647" s="84">
        <v>262360</v>
      </c>
      <c r="F6647" s="85">
        <v>17.402000000000001</v>
      </c>
      <c r="G6647" s="84" t="s">
        <v>514</v>
      </c>
      <c r="H6647" s="86" t="str">
        <f t="shared" si="412"/>
        <v/>
      </c>
      <c r="I6647" s="77" t="str">
        <f t="shared" si="413"/>
        <v/>
      </c>
      <c r="J6647" s="77" t="str">
        <f t="shared" si="414"/>
        <v/>
      </c>
      <c r="K6647" s="77">
        <f t="shared" si="415"/>
        <v>0</v>
      </c>
    </row>
    <row r="6648" spans="1:11" s="77" customFormat="1">
      <c r="A6648" s="82">
        <v>2016</v>
      </c>
      <c r="B6648" s="82">
        <v>6077</v>
      </c>
      <c r="C6648" s="83" t="s">
        <v>513</v>
      </c>
      <c r="D6648" s="83" t="s">
        <v>504</v>
      </c>
      <c r="E6648" s="84">
        <v>17124</v>
      </c>
      <c r="F6648" s="85">
        <v>16.716000000000001</v>
      </c>
      <c r="G6648" s="84">
        <v>120.3</v>
      </c>
      <c r="H6648" s="86">
        <f t="shared" si="412"/>
        <v>344352.47515200009</v>
      </c>
      <c r="I6648" s="77">
        <f t="shared" si="413"/>
        <v>17124</v>
      </c>
      <c r="J6648" s="77">
        <f t="shared" si="414"/>
        <v>286244.78400000004</v>
      </c>
      <c r="K6648" s="77">
        <f t="shared" si="415"/>
        <v>0</v>
      </c>
    </row>
    <row r="6649" spans="1:11" s="77" customFormat="1">
      <c r="A6649" s="82">
        <v>2016</v>
      </c>
      <c r="B6649" s="82">
        <v>6077</v>
      </c>
      <c r="C6649" s="83" t="s">
        <v>513</v>
      </c>
      <c r="D6649" s="83" t="s">
        <v>504</v>
      </c>
      <c r="E6649" s="84">
        <v>136681</v>
      </c>
      <c r="F6649" s="85">
        <v>16.719000000000001</v>
      </c>
      <c r="G6649" s="84">
        <v>128.5</v>
      </c>
      <c r="H6649" s="86">
        <f t="shared" si="412"/>
        <v>2936442.9861149997</v>
      </c>
      <c r="I6649" s="77">
        <f t="shared" si="413"/>
        <v>136681</v>
      </c>
      <c r="J6649" s="77">
        <f t="shared" si="414"/>
        <v>2285169.639</v>
      </c>
      <c r="K6649" s="77">
        <f t="shared" si="415"/>
        <v>0</v>
      </c>
    </row>
    <row r="6650" spans="1:11" s="77" customFormat="1">
      <c r="A6650" s="82">
        <v>2016</v>
      </c>
      <c r="B6650" s="82">
        <v>6077</v>
      </c>
      <c r="C6650" s="83" t="s">
        <v>513</v>
      </c>
      <c r="D6650" s="83" t="s">
        <v>504</v>
      </c>
      <c r="E6650" s="84">
        <v>257698</v>
      </c>
      <c r="F6650" s="85">
        <v>17.327999999999999</v>
      </c>
      <c r="G6650" s="84">
        <v>127.4</v>
      </c>
      <c r="H6650" s="86">
        <f t="shared" si="412"/>
        <v>5688908.0626560003</v>
      </c>
      <c r="I6650" s="77">
        <f t="shared" si="413"/>
        <v>257698</v>
      </c>
      <c r="J6650" s="77">
        <f t="shared" si="414"/>
        <v>4465390.9440000001</v>
      </c>
      <c r="K6650" s="77">
        <f t="shared" si="415"/>
        <v>0</v>
      </c>
    </row>
    <row r="6651" spans="1:11" s="77" customFormat="1">
      <c r="A6651" s="82">
        <v>2016</v>
      </c>
      <c r="B6651" s="82">
        <v>6077</v>
      </c>
      <c r="C6651" s="83" t="s">
        <v>513</v>
      </c>
      <c r="D6651" s="83" t="s">
        <v>504</v>
      </c>
      <c r="E6651" s="84">
        <v>85760</v>
      </c>
      <c r="F6651" s="85">
        <v>17.044</v>
      </c>
      <c r="G6651" s="84">
        <v>124.5</v>
      </c>
      <c r="H6651" s="86">
        <f t="shared" si="412"/>
        <v>1819808.3328000002</v>
      </c>
      <c r="I6651" s="77">
        <f t="shared" si="413"/>
        <v>85760</v>
      </c>
      <c r="J6651" s="77">
        <f t="shared" si="414"/>
        <v>1461693.4399999999</v>
      </c>
      <c r="K6651" s="77">
        <f t="shared" si="415"/>
        <v>0</v>
      </c>
    </row>
    <row r="6652" spans="1:11" s="77" customFormat="1">
      <c r="A6652" s="82">
        <v>2016</v>
      </c>
      <c r="B6652" s="82">
        <v>6082</v>
      </c>
      <c r="C6652" s="83" t="s">
        <v>503</v>
      </c>
      <c r="D6652" s="83" t="s">
        <v>504</v>
      </c>
      <c r="E6652" s="84">
        <v>41909</v>
      </c>
      <c r="F6652" s="85">
        <v>26.23</v>
      </c>
      <c r="G6652" s="84" t="s">
        <v>514</v>
      </c>
      <c r="H6652" s="86" t="str">
        <f t="shared" si="412"/>
        <v/>
      </c>
      <c r="I6652" s="77" t="str">
        <f t="shared" si="413"/>
        <v/>
      </c>
      <c r="J6652" s="77" t="str">
        <f t="shared" si="414"/>
        <v/>
      </c>
      <c r="K6652" s="77">
        <f t="shared" si="415"/>
        <v>0</v>
      </c>
    </row>
    <row r="6653" spans="1:11" s="77" customFormat="1">
      <c r="A6653" s="82">
        <v>2016</v>
      </c>
      <c r="B6653" s="82">
        <v>6085</v>
      </c>
      <c r="C6653" s="83" t="s">
        <v>513</v>
      </c>
      <c r="D6653" s="83" t="s">
        <v>504</v>
      </c>
      <c r="E6653" s="84">
        <v>90123</v>
      </c>
      <c r="F6653" s="85">
        <v>17.992000000000001</v>
      </c>
      <c r="G6653" s="84">
        <v>230.2</v>
      </c>
      <c r="H6653" s="86">
        <f t="shared" si="412"/>
        <v>3732676.9228320005</v>
      </c>
      <c r="I6653" s="77">
        <f t="shared" si="413"/>
        <v>90123</v>
      </c>
      <c r="J6653" s="77">
        <f t="shared" si="414"/>
        <v>1621493.0160000001</v>
      </c>
      <c r="K6653" s="77">
        <f t="shared" si="415"/>
        <v>0</v>
      </c>
    </row>
    <row r="6654" spans="1:11" s="77" customFormat="1">
      <c r="A6654" s="82">
        <v>2016</v>
      </c>
      <c r="B6654" s="82">
        <v>6085</v>
      </c>
      <c r="C6654" s="83" t="s">
        <v>513</v>
      </c>
      <c r="D6654" s="83" t="s">
        <v>504</v>
      </c>
      <c r="E6654" s="84">
        <v>15061</v>
      </c>
      <c r="F6654" s="85">
        <v>17.372</v>
      </c>
      <c r="G6654" s="84">
        <v>221.6</v>
      </c>
      <c r="H6654" s="86">
        <f t="shared" si="412"/>
        <v>579793.5574719999</v>
      </c>
      <c r="I6654" s="77">
        <f t="shared" si="413"/>
        <v>15061</v>
      </c>
      <c r="J6654" s="77">
        <f t="shared" si="414"/>
        <v>261639.69200000001</v>
      </c>
      <c r="K6654" s="77">
        <f t="shared" si="415"/>
        <v>0</v>
      </c>
    </row>
    <row r="6655" spans="1:11" s="77" customFormat="1">
      <c r="A6655" s="82">
        <v>2016</v>
      </c>
      <c r="B6655" s="82">
        <v>6085</v>
      </c>
      <c r="C6655" s="83" t="s">
        <v>503</v>
      </c>
      <c r="D6655" s="83" t="s">
        <v>504</v>
      </c>
      <c r="E6655" s="84">
        <v>165640</v>
      </c>
      <c r="F6655" s="85">
        <v>21.867999999999999</v>
      </c>
      <c r="G6655" s="84">
        <v>255.2</v>
      </c>
      <c r="H6655" s="86">
        <f t="shared" si="412"/>
        <v>9243894.0070399996</v>
      </c>
      <c r="I6655" s="77">
        <f t="shared" si="413"/>
        <v>165640</v>
      </c>
      <c r="J6655" s="77">
        <f t="shared" si="414"/>
        <v>3622215.5199999996</v>
      </c>
      <c r="K6655" s="77">
        <f t="shared" si="415"/>
        <v>0</v>
      </c>
    </row>
    <row r="6656" spans="1:11" s="77" customFormat="1">
      <c r="A6656" s="82">
        <v>2016</v>
      </c>
      <c r="B6656" s="82">
        <v>6090</v>
      </c>
      <c r="C6656" s="83" t="s">
        <v>513</v>
      </c>
      <c r="D6656" s="83" t="s">
        <v>504</v>
      </c>
      <c r="E6656" s="84">
        <v>173713</v>
      </c>
      <c r="F6656" s="85">
        <v>17.07</v>
      </c>
      <c r="G6656" s="84">
        <v>204.5</v>
      </c>
      <c r="H6656" s="86">
        <f t="shared" si="412"/>
        <v>6063999.4609500002</v>
      </c>
      <c r="I6656" s="77">
        <f t="shared" si="413"/>
        <v>173713</v>
      </c>
      <c r="J6656" s="77">
        <f t="shared" si="414"/>
        <v>2965280.91</v>
      </c>
      <c r="K6656" s="77">
        <f t="shared" si="415"/>
        <v>0</v>
      </c>
    </row>
    <row r="6657" spans="1:11" s="77" customFormat="1">
      <c r="A6657" s="82">
        <v>2016</v>
      </c>
      <c r="B6657" s="82">
        <v>6090</v>
      </c>
      <c r="C6657" s="83" t="s">
        <v>513</v>
      </c>
      <c r="D6657" s="83" t="s">
        <v>504</v>
      </c>
      <c r="E6657" s="84">
        <v>28835</v>
      </c>
      <c r="F6657" s="85">
        <v>17.66</v>
      </c>
      <c r="G6657" s="84">
        <v>225.5</v>
      </c>
      <c r="H6657" s="86">
        <f t="shared" si="412"/>
        <v>1148304.8554999998</v>
      </c>
      <c r="I6657" s="77">
        <f t="shared" si="413"/>
        <v>28835</v>
      </c>
      <c r="J6657" s="77">
        <f t="shared" si="414"/>
        <v>509226.1</v>
      </c>
      <c r="K6657" s="77">
        <f t="shared" si="415"/>
        <v>0</v>
      </c>
    </row>
    <row r="6658" spans="1:11" s="77" customFormat="1">
      <c r="A6658" s="82">
        <v>2016</v>
      </c>
      <c r="B6658" s="82">
        <v>6090</v>
      </c>
      <c r="C6658" s="83" t="s">
        <v>513</v>
      </c>
      <c r="D6658" s="83" t="s">
        <v>504</v>
      </c>
      <c r="E6658" s="84">
        <v>86999</v>
      </c>
      <c r="F6658" s="85">
        <v>17.03</v>
      </c>
      <c r="G6658" s="84">
        <v>207.4</v>
      </c>
      <c r="H6658" s="86">
        <f t="shared" si="412"/>
        <v>3072823.81978</v>
      </c>
      <c r="I6658" s="77">
        <f t="shared" si="413"/>
        <v>86999</v>
      </c>
      <c r="J6658" s="77">
        <f t="shared" si="414"/>
        <v>1481592.9700000002</v>
      </c>
      <c r="K6658" s="77">
        <f t="shared" si="415"/>
        <v>0</v>
      </c>
    </row>
    <row r="6659" spans="1:11" s="77" customFormat="1">
      <c r="A6659" s="82">
        <v>2016</v>
      </c>
      <c r="B6659" s="82">
        <v>6090</v>
      </c>
      <c r="C6659" s="83" t="s">
        <v>513</v>
      </c>
      <c r="D6659" s="83" t="s">
        <v>504</v>
      </c>
      <c r="E6659" s="84">
        <v>58599</v>
      </c>
      <c r="F6659" s="85">
        <v>18.07</v>
      </c>
      <c r="G6659" s="84">
        <v>227.9</v>
      </c>
      <c r="H6659" s="86">
        <f t="shared" si="412"/>
        <v>2413196.4764700001</v>
      </c>
      <c r="I6659" s="77">
        <f t="shared" si="413"/>
        <v>58599</v>
      </c>
      <c r="J6659" s="77">
        <f t="shared" si="414"/>
        <v>1058883.93</v>
      </c>
      <c r="K6659" s="77">
        <f t="shared" si="415"/>
        <v>0</v>
      </c>
    </row>
    <row r="6660" spans="1:11" s="77" customFormat="1">
      <c r="A6660" s="82">
        <v>2016</v>
      </c>
      <c r="B6660" s="82">
        <v>6090</v>
      </c>
      <c r="C6660" s="83" t="s">
        <v>513</v>
      </c>
      <c r="D6660" s="83" t="s">
        <v>504</v>
      </c>
      <c r="E6660" s="84">
        <v>29951</v>
      </c>
      <c r="F6660" s="85">
        <v>17.84</v>
      </c>
      <c r="G6660" s="84">
        <v>169.6</v>
      </c>
      <c r="H6660" s="86">
        <f t="shared" si="412"/>
        <v>906216.62463999994</v>
      </c>
      <c r="I6660" s="77">
        <f t="shared" si="413"/>
        <v>29951</v>
      </c>
      <c r="J6660" s="77">
        <f t="shared" si="414"/>
        <v>534325.84</v>
      </c>
      <c r="K6660" s="77">
        <f t="shared" si="415"/>
        <v>0</v>
      </c>
    </row>
    <row r="6661" spans="1:11" s="77" customFormat="1">
      <c r="A6661" s="82">
        <v>2016</v>
      </c>
      <c r="B6661" s="82">
        <v>6090</v>
      </c>
      <c r="C6661" s="83" t="s">
        <v>513</v>
      </c>
      <c r="D6661" s="83" t="s">
        <v>504</v>
      </c>
      <c r="E6661" s="84">
        <v>43768</v>
      </c>
      <c r="F6661" s="85">
        <v>17.670000000000002</v>
      </c>
      <c r="G6661" s="84">
        <v>169.2</v>
      </c>
      <c r="H6661" s="86">
        <f t="shared" si="412"/>
        <v>1308559.9075200001</v>
      </c>
      <c r="I6661" s="77">
        <f t="shared" si="413"/>
        <v>43768</v>
      </c>
      <c r="J6661" s="77">
        <f t="shared" si="414"/>
        <v>773380.56</v>
      </c>
      <c r="K6661" s="77">
        <f t="shared" si="415"/>
        <v>0</v>
      </c>
    </row>
    <row r="6662" spans="1:11" s="77" customFormat="1">
      <c r="A6662" s="82">
        <v>2016</v>
      </c>
      <c r="B6662" s="82">
        <v>6090</v>
      </c>
      <c r="C6662" s="83" t="s">
        <v>513</v>
      </c>
      <c r="D6662" s="83" t="s">
        <v>504</v>
      </c>
      <c r="E6662" s="84">
        <v>43837</v>
      </c>
      <c r="F6662" s="85">
        <v>17.11</v>
      </c>
      <c r="G6662" s="84">
        <v>201</v>
      </c>
      <c r="H6662" s="86">
        <f t="shared" si="412"/>
        <v>1507602.6506999996</v>
      </c>
      <c r="I6662" s="77">
        <f t="shared" si="413"/>
        <v>43837</v>
      </c>
      <c r="J6662" s="77">
        <f t="shared" si="414"/>
        <v>750051.07</v>
      </c>
      <c r="K6662" s="77">
        <f t="shared" si="415"/>
        <v>0</v>
      </c>
    </row>
    <row r="6663" spans="1:11" s="77" customFormat="1">
      <c r="A6663" s="82">
        <v>2016</v>
      </c>
      <c r="B6663" s="82">
        <v>6090</v>
      </c>
      <c r="C6663" s="83" t="s">
        <v>513</v>
      </c>
      <c r="D6663" s="83" t="s">
        <v>504</v>
      </c>
      <c r="E6663" s="84">
        <v>43465</v>
      </c>
      <c r="F6663" s="85">
        <v>18.13</v>
      </c>
      <c r="G6663" s="84">
        <v>227</v>
      </c>
      <c r="H6663" s="86">
        <f t="shared" ref="H6663:H6726" si="416">IF(I6663="","",G6663/100*F6663*E6663)</f>
        <v>1788806.4214999999</v>
      </c>
      <c r="I6663" s="77">
        <f t="shared" ref="I6663:I6726" si="417">IF(OR(G6663=".",F6663=".",E6663="."),"",E6663)</f>
        <v>43465</v>
      </c>
      <c r="J6663" s="77">
        <f t="shared" ref="J6663:J6726" si="418">IF(I6663="","",F6663*I6663)</f>
        <v>788020.45</v>
      </c>
      <c r="K6663" s="77">
        <f t="shared" ref="K6663:K6726" si="419">IF(C6663="LIG",1,0)</f>
        <v>0</v>
      </c>
    </row>
    <row r="6664" spans="1:11" s="77" customFormat="1">
      <c r="A6664" s="82">
        <v>2016</v>
      </c>
      <c r="B6664" s="82">
        <v>6090</v>
      </c>
      <c r="C6664" s="83" t="s">
        <v>513</v>
      </c>
      <c r="D6664" s="83" t="s">
        <v>504</v>
      </c>
      <c r="E6664" s="84">
        <v>43155</v>
      </c>
      <c r="F6664" s="85">
        <v>17.88</v>
      </c>
      <c r="G6664" s="84">
        <v>205.8</v>
      </c>
      <c r="H6664" s="86">
        <f t="shared" si="416"/>
        <v>1587976.2612000001</v>
      </c>
      <c r="I6664" s="77">
        <f t="shared" si="417"/>
        <v>43155</v>
      </c>
      <c r="J6664" s="77">
        <f t="shared" si="418"/>
        <v>771611.39999999991</v>
      </c>
      <c r="K6664" s="77">
        <f t="shared" si="419"/>
        <v>0</v>
      </c>
    </row>
    <row r="6665" spans="1:11" s="77" customFormat="1">
      <c r="A6665" s="82">
        <v>2016</v>
      </c>
      <c r="B6665" s="82">
        <v>6090</v>
      </c>
      <c r="C6665" s="83" t="s">
        <v>513</v>
      </c>
      <c r="D6665" s="83" t="s">
        <v>504</v>
      </c>
      <c r="E6665" s="84">
        <v>57393</v>
      </c>
      <c r="F6665" s="85">
        <v>17.940000000000001</v>
      </c>
      <c r="G6665" s="84">
        <v>206.3</v>
      </c>
      <c r="H6665" s="86">
        <f t="shared" si="416"/>
        <v>2124127.5564600001</v>
      </c>
      <c r="I6665" s="77">
        <f t="shared" si="417"/>
        <v>57393</v>
      </c>
      <c r="J6665" s="77">
        <f t="shared" si="418"/>
        <v>1029630.42</v>
      </c>
      <c r="K6665" s="77">
        <f t="shared" si="419"/>
        <v>0</v>
      </c>
    </row>
    <row r="6666" spans="1:11" s="77" customFormat="1">
      <c r="A6666" s="82">
        <v>2016</v>
      </c>
      <c r="B6666" s="82">
        <v>6090</v>
      </c>
      <c r="C6666" s="83" t="s">
        <v>513</v>
      </c>
      <c r="D6666" s="83" t="s">
        <v>504</v>
      </c>
      <c r="E6666" s="84">
        <v>101879</v>
      </c>
      <c r="F6666" s="85">
        <v>17.11</v>
      </c>
      <c r="G6666" s="84" t="s">
        <v>514</v>
      </c>
      <c r="H6666" s="86" t="str">
        <f t="shared" si="416"/>
        <v/>
      </c>
      <c r="I6666" s="77" t="str">
        <f t="shared" si="417"/>
        <v/>
      </c>
      <c r="J6666" s="77" t="str">
        <f t="shared" si="418"/>
        <v/>
      </c>
      <c r="K6666" s="77">
        <f t="shared" si="419"/>
        <v>0</v>
      </c>
    </row>
    <row r="6667" spans="1:11" s="77" customFormat="1">
      <c r="A6667" s="82">
        <v>2016</v>
      </c>
      <c r="B6667" s="82">
        <v>6094</v>
      </c>
      <c r="C6667" s="83" t="s">
        <v>503</v>
      </c>
      <c r="D6667" s="83" t="s">
        <v>504</v>
      </c>
      <c r="E6667" s="84">
        <v>7307</v>
      </c>
      <c r="F6667" s="85">
        <v>17.22</v>
      </c>
      <c r="G6667" s="84" t="s">
        <v>514</v>
      </c>
      <c r="H6667" s="86" t="str">
        <f t="shared" si="416"/>
        <v/>
      </c>
      <c r="I6667" s="77" t="str">
        <f t="shared" si="417"/>
        <v/>
      </c>
      <c r="J6667" s="77" t="str">
        <f t="shared" si="418"/>
        <v/>
      </c>
      <c r="K6667" s="77">
        <f t="shared" si="419"/>
        <v>0</v>
      </c>
    </row>
    <row r="6668" spans="1:11" s="77" customFormat="1">
      <c r="A6668" s="82">
        <v>2016</v>
      </c>
      <c r="B6668" s="82">
        <v>6094</v>
      </c>
      <c r="C6668" s="83" t="s">
        <v>503</v>
      </c>
      <c r="D6668" s="83" t="s">
        <v>504</v>
      </c>
      <c r="E6668" s="84">
        <v>378260</v>
      </c>
      <c r="F6668" s="85">
        <v>25.21</v>
      </c>
      <c r="G6668" s="84" t="s">
        <v>514</v>
      </c>
      <c r="H6668" s="86" t="str">
        <f t="shared" si="416"/>
        <v/>
      </c>
      <c r="I6668" s="77" t="str">
        <f t="shared" si="417"/>
        <v/>
      </c>
      <c r="J6668" s="77" t="str">
        <f t="shared" si="418"/>
        <v/>
      </c>
      <c r="K6668" s="77">
        <f t="shared" si="419"/>
        <v>0</v>
      </c>
    </row>
    <row r="6669" spans="1:11" s="77" customFormat="1">
      <c r="A6669" s="82">
        <v>2016</v>
      </c>
      <c r="B6669" s="82">
        <v>6094</v>
      </c>
      <c r="C6669" s="83" t="s">
        <v>503</v>
      </c>
      <c r="D6669" s="83" t="s">
        <v>504</v>
      </c>
      <c r="E6669" s="84">
        <v>3031</v>
      </c>
      <c r="F6669" s="85">
        <v>26.25</v>
      </c>
      <c r="G6669" s="84" t="s">
        <v>514</v>
      </c>
      <c r="H6669" s="86" t="str">
        <f t="shared" si="416"/>
        <v/>
      </c>
      <c r="I6669" s="77" t="str">
        <f t="shared" si="417"/>
        <v/>
      </c>
      <c r="J6669" s="77" t="str">
        <f t="shared" si="418"/>
        <v/>
      </c>
      <c r="K6669" s="77">
        <f t="shared" si="419"/>
        <v>0</v>
      </c>
    </row>
    <row r="6670" spans="1:11" s="77" customFormat="1">
      <c r="A6670" s="82">
        <v>2016</v>
      </c>
      <c r="B6670" s="82">
        <v>6095</v>
      </c>
      <c r="C6670" s="83" t="s">
        <v>513</v>
      </c>
      <c r="D6670" s="83" t="s">
        <v>504</v>
      </c>
      <c r="E6670" s="84">
        <v>161757</v>
      </c>
      <c r="F6670" s="85">
        <v>17.748000000000001</v>
      </c>
      <c r="G6670" s="84">
        <v>173.6</v>
      </c>
      <c r="H6670" s="86">
        <f t="shared" si="416"/>
        <v>4983818.5776960002</v>
      </c>
      <c r="I6670" s="77">
        <f t="shared" si="417"/>
        <v>161757</v>
      </c>
      <c r="J6670" s="77">
        <f t="shared" si="418"/>
        <v>2870863.236</v>
      </c>
      <c r="K6670" s="77">
        <f t="shared" si="419"/>
        <v>0</v>
      </c>
    </row>
    <row r="6671" spans="1:11" s="77" customFormat="1">
      <c r="A6671" s="82">
        <v>2016</v>
      </c>
      <c r="B6671" s="82">
        <v>6095</v>
      </c>
      <c r="C6671" s="83" t="s">
        <v>513</v>
      </c>
      <c r="D6671" s="83" t="s">
        <v>504</v>
      </c>
      <c r="E6671" s="84">
        <v>306130</v>
      </c>
      <c r="F6671" s="85">
        <v>17.114000000000001</v>
      </c>
      <c r="G6671" s="84">
        <v>202.6</v>
      </c>
      <c r="H6671" s="86">
        <f t="shared" si="416"/>
        <v>10614434.469319999</v>
      </c>
      <c r="I6671" s="77">
        <f t="shared" si="417"/>
        <v>306130</v>
      </c>
      <c r="J6671" s="77">
        <f t="shared" si="418"/>
        <v>5239108.82</v>
      </c>
      <c r="K6671" s="77">
        <f t="shared" si="419"/>
        <v>0</v>
      </c>
    </row>
    <row r="6672" spans="1:11" s="77" customFormat="1">
      <c r="A6672" s="82">
        <v>2016</v>
      </c>
      <c r="B6672" s="82">
        <v>6096</v>
      </c>
      <c r="C6672" s="83" t="s">
        <v>513</v>
      </c>
      <c r="D6672" s="83" t="s">
        <v>504</v>
      </c>
      <c r="E6672" s="84">
        <v>496662</v>
      </c>
      <c r="F6672" s="85">
        <v>16.75</v>
      </c>
      <c r="G6672" s="84">
        <v>137.19999999999999</v>
      </c>
      <c r="H6672" s="86">
        <f t="shared" si="416"/>
        <v>11413789.421999998</v>
      </c>
      <c r="I6672" s="77">
        <f t="shared" si="417"/>
        <v>496662</v>
      </c>
      <c r="J6672" s="77">
        <f t="shared" si="418"/>
        <v>8319088.5</v>
      </c>
      <c r="K6672" s="77">
        <f t="shared" si="419"/>
        <v>0</v>
      </c>
    </row>
    <row r="6673" spans="1:11" s="77" customFormat="1">
      <c r="A6673" s="82">
        <v>2016</v>
      </c>
      <c r="B6673" s="82">
        <v>6096</v>
      </c>
      <c r="C6673" s="83" t="s">
        <v>513</v>
      </c>
      <c r="D6673" s="83" t="s">
        <v>504</v>
      </c>
      <c r="E6673" s="84">
        <v>31941</v>
      </c>
      <c r="F6673" s="85">
        <v>16.829999999999998</v>
      </c>
      <c r="G6673" s="84">
        <v>129.69999999999999</v>
      </c>
      <c r="H6673" s="86">
        <f t="shared" si="416"/>
        <v>697224.43790999998</v>
      </c>
      <c r="I6673" s="77">
        <f t="shared" si="417"/>
        <v>31941</v>
      </c>
      <c r="J6673" s="77">
        <f t="shared" si="418"/>
        <v>537567.02999999991</v>
      </c>
      <c r="K6673" s="77">
        <f t="shared" si="419"/>
        <v>0</v>
      </c>
    </row>
    <row r="6674" spans="1:11" s="77" customFormat="1">
      <c r="A6674" s="82">
        <v>2016</v>
      </c>
      <c r="B6674" s="82">
        <v>6098</v>
      </c>
      <c r="C6674" s="83" t="s">
        <v>513</v>
      </c>
      <c r="D6674" s="83" t="s">
        <v>504</v>
      </c>
      <c r="E6674" s="84">
        <v>70392</v>
      </c>
      <c r="F6674" s="85">
        <v>16.776</v>
      </c>
      <c r="G6674" s="84">
        <v>216.1</v>
      </c>
      <c r="H6674" s="86">
        <f t="shared" si="416"/>
        <v>2551916.6709119999</v>
      </c>
      <c r="I6674" s="77">
        <f t="shared" si="417"/>
        <v>70392</v>
      </c>
      <c r="J6674" s="77">
        <f t="shared" si="418"/>
        <v>1180896.192</v>
      </c>
      <c r="K6674" s="77">
        <f t="shared" si="419"/>
        <v>0</v>
      </c>
    </row>
    <row r="6675" spans="1:11" s="77" customFormat="1">
      <c r="A6675" s="82">
        <v>2016</v>
      </c>
      <c r="B6675" s="82">
        <v>6098</v>
      </c>
      <c r="C6675" s="83" t="s">
        <v>513</v>
      </c>
      <c r="D6675" s="83" t="s">
        <v>504</v>
      </c>
      <c r="E6675" s="84">
        <v>71122</v>
      </c>
      <c r="F6675" s="85">
        <v>16.428000000000001</v>
      </c>
      <c r="G6675" s="84">
        <v>225</v>
      </c>
      <c r="H6675" s="86">
        <f t="shared" si="416"/>
        <v>2628882.486</v>
      </c>
      <c r="I6675" s="77">
        <f t="shared" si="417"/>
        <v>71122</v>
      </c>
      <c r="J6675" s="77">
        <f t="shared" si="418"/>
        <v>1168392.216</v>
      </c>
      <c r="K6675" s="77">
        <f t="shared" si="419"/>
        <v>0</v>
      </c>
    </row>
    <row r="6676" spans="1:11" s="77" customFormat="1">
      <c r="A6676" s="82">
        <v>2016</v>
      </c>
      <c r="B6676" s="82">
        <v>6101</v>
      </c>
      <c r="C6676" s="83" t="s">
        <v>513</v>
      </c>
      <c r="D6676" s="83" t="s">
        <v>504</v>
      </c>
      <c r="E6676" s="84">
        <v>186235</v>
      </c>
      <c r="F6676" s="85">
        <v>16.111999999999998</v>
      </c>
      <c r="G6676" s="84">
        <v>112.3</v>
      </c>
      <c r="H6676" s="86">
        <f t="shared" si="416"/>
        <v>3369694.3733599996</v>
      </c>
      <c r="I6676" s="77">
        <f t="shared" si="417"/>
        <v>186235</v>
      </c>
      <c r="J6676" s="77">
        <f t="shared" si="418"/>
        <v>3000618.32</v>
      </c>
      <c r="K6676" s="77">
        <f t="shared" si="419"/>
        <v>0</v>
      </c>
    </row>
    <row r="6677" spans="1:11" s="77" customFormat="1">
      <c r="A6677" s="82">
        <v>2016</v>
      </c>
      <c r="B6677" s="82">
        <v>6106</v>
      </c>
      <c r="C6677" s="83" t="s">
        <v>513</v>
      </c>
      <c r="D6677" s="83" t="s">
        <v>504</v>
      </c>
      <c r="E6677" s="84">
        <v>98348</v>
      </c>
      <c r="F6677" s="85">
        <v>17.27</v>
      </c>
      <c r="G6677" s="84">
        <v>228.7</v>
      </c>
      <c r="H6677" s="86">
        <f t="shared" si="416"/>
        <v>3884400.7985199993</v>
      </c>
      <c r="I6677" s="77">
        <f t="shared" si="417"/>
        <v>98348</v>
      </c>
      <c r="J6677" s="77">
        <f t="shared" si="418"/>
        <v>1698469.96</v>
      </c>
      <c r="K6677" s="77">
        <f t="shared" si="419"/>
        <v>0</v>
      </c>
    </row>
    <row r="6678" spans="1:11" s="77" customFormat="1">
      <c r="A6678" s="82">
        <v>2016</v>
      </c>
      <c r="B6678" s="82">
        <v>6106</v>
      </c>
      <c r="C6678" s="83" t="s">
        <v>513</v>
      </c>
      <c r="D6678" s="83" t="s">
        <v>504</v>
      </c>
      <c r="E6678" s="84">
        <v>28245</v>
      </c>
      <c r="F6678" s="85">
        <v>17.68</v>
      </c>
      <c r="G6678" s="84">
        <v>249.8</v>
      </c>
      <c r="H6678" s="86">
        <f t="shared" si="416"/>
        <v>1247430.2568000001</v>
      </c>
      <c r="I6678" s="77">
        <f t="shared" si="417"/>
        <v>28245</v>
      </c>
      <c r="J6678" s="77">
        <f t="shared" si="418"/>
        <v>499371.6</v>
      </c>
      <c r="K6678" s="77">
        <f t="shared" si="419"/>
        <v>0</v>
      </c>
    </row>
    <row r="6679" spans="1:11" s="77" customFormat="1">
      <c r="A6679" s="82">
        <v>2016</v>
      </c>
      <c r="B6679" s="82">
        <v>6113</v>
      </c>
      <c r="C6679" s="83" t="s">
        <v>503</v>
      </c>
      <c r="D6679" s="83" t="s">
        <v>504</v>
      </c>
      <c r="E6679" s="84">
        <v>112285</v>
      </c>
      <c r="F6679" s="85">
        <v>23.2</v>
      </c>
      <c r="G6679" s="84">
        <v>368.1</v>
      </c>
      <c r="H6679" s="86">
        <f t="shared" si="416"/>
        <v>9589049.1719999984</v>
      </c>
      <c r="I6679" s="77">
        <f t="shared" si="417"/>
        <v>112285</v>
      </c>
      <c r="J6679" s="77">
        <f t="shared" si="418"/>
        <v>2605012</v>
      </c>
      <c r="K6679" s="77">
        <f t="shared" si="419"/>
        <v>0</v>
      </c>
    </row>
    <row r="6680" spans="1:11" s="77" customFormat="1">
      <c r="A6680" s="82">
        <v>2016</v>
      </c>
      <c r="B6680" s="82">
        <v>6113</v>
      </c>
      <c r="C6680" s="83" t="s">
        <v>503</v>
      </c>
      <c r="D6680" s="83" t="s">
        <v>504</v>
      </c>
      <c r="E6680" s="84">
        <v>165929</v>
      </c>
      <c r="F6680" s="85">
        <v>23.116</v>
      </c>
      <c r="G6680" s="84">
        <v>209.1</v>
      </c>
      <c r="H6680" s="86">
        <f t="shared" si="416"/>
        <v>8020270.4715239992</v>
      </c>
      <c r="I6680" s="77">
        <f t="shared" si="417"/>
        <v>165929</v>
      </c>
      <c r="J6680" s="77">
        <f t="shared" si="418"/>
        <v>3835614.764</v>
      </c>
      <c r="K6680" s="77">
        <f t="shared" si="419"/>
        <v>0</v>
      </c>
    </row>
    <row r="6681" spans="1:11" s="77" customFormat="1">
      <c r="A6681" s="82">
        <v>2016</v>
      </c>
      <c r="B6681" s="82">
        <v>6113</v>
      </c>
      <c r="C6681" s="83" t="s">
        <v>503</v>
      </c>
      <c r="D6681" s="83" t="s">
        <v>504</v>
      </c>
      <c r="E6681" s="84">
        <v>178836</v>
      </c>
      <c r="F6681" s="85">
        <v>22.552</v>
      </c>
      <c r="G6681" s="84">
        <v>193.6</v>
      </c>
      <c r="H6681" s="86">
        <f t="shared" si="416"/>
        <v>7808099.9377919994</v>
      </c>
      <c r="I6681" s="77">
        <f t="shared" si="417"/>
        <v>178836</v>
      </c>
      <c r="J6681" s="77">
        <f t="shared" si="418"/>
        <v>4033109.4720000001</v>
      </c>
      <c r="K6681" s="77">
        <f t="shared" si="419"/>
        <v>0</v>
      </c>
    </row>
    <row r="6682" spans="1:11" s="77" customFormat="1">
      <c r="A6682" s="82">
        <v>2016</v>
      </c>
      <c r="B6682" s="82">
        <v>6113</v>
      </c>
      <c r="C6682" s="83" t="s">
        <v>503</v>
      </c>
      <c r="D6682" s="83" t="s">
        <v>504</v>
      </c>
      <c r="E6682" s="84">
        <v>125598</v>
      </c>
      <c r="F6682" s="85">
        <v>22.004000000000001</v>
      </c>
      <c r="G6682" s="84">
        <v>217.7</v>
      </c>
      <c r="H6682" s="86">
        <f t="shared" si="416"/>
        <v>6016484.3193840003</v>
      </c>
      <c r="I6682" s="77">
        <f t="shared" si="417"/>
        <v>125598</v>
      </c>
      <c r="J6682" s="77">
        <f t="shared" si="418"/>
        <v>2763658.392</v>
      </c>
      <c r="K6682" s="77">
        <f t="shared" si="419"/>
        <v>0</v>
      </c>
    </row>
    <row r="6683" spans="1:11" s="77" customFormat="1">
      <c r="A6683" s="82">
        <v>2016</v>
      </c>
      <c r="B6683" s="82">
        <v>6113</v>
      </c>
      <c r="C6683" s="83" t="s">
        <v>503</v>
      </c>
      <c r="D6683" s="83" t="s">
        <v>504</v>
      </c>
      <c r="E6683" s="84">
        <v>47360</v>
      </c>
      <c r="F6683" s="85">
        <v>23.024000000000001</v>
      </c>
      <c r="G6683" s="84">
        <v>193.5</v>
      </c>
      <c r="H6683" s="86">
        <f t="shared" si="416"/>
        <v>2109956.1984000001</v>
      </c>
      <c r="I6683" s="77">
        <f t="shared" si="417"/>
        <v>47360</v>
      </c>
      <c r="J6683" s="77">
        <f t="shared" si="418"/>
        <v>1090416.6400000001</v>
      </c>
      <c r="K6683" s="77">
        <f t="shared" si="419"/>
        <v>0</v>
      </c>
    </row>
    <row r="6684" spans="1:11" s="77" customFormat="1">
      <c r="A6684" s="82">
        <v>2016</v>
      </c>
      <c r="B6684" s="82">
        <v>6136</v>
      </c>
      <c r="C6684" s="83" t="s">
        <v>513</v>
      </c>
      <c r="D6684" s="83" t="s">
        <v>504</v>
      </c>
      <c r="E6684" s="84">
        <v>132574</v>
      </c>
      <c r="F6684" s="85">
        <v>16.306000000000001</v>
      </c>
      <c r="G6684" s="84">
        <v>209.2</v>
      </c>
      <c r="H6684" s="86">
        <f t="shared" si="416"/>
        <v>4522384.4392480003</v>
      </c>
      <c r="I6684" s="77">
        <f t="shared" si="417"/>
        <v>132574</v>
      </c>
      <c r="J6684" s="77">
        <f t="shared" si="418"/>
        <v>2161751.6440000003</v>
      </c>
      <c r="K6684" s="77">
        <f t="shared" si="419"/>
        <v>0</v>
      </c>
    </row>
    <row r="6685" spans="1:11" s="77" customFormat="1">
      <c r="A6685" s="82">
        <v>2016</v>
      </c>
      <c r="B6685" s="82">
        <v>6137</v>
      </c>
      <c r="C6685" s="83" t="s">
        <v>503</v>
      </c>
      <c r="D6685" s="83" t="s">
        <v>504</v>
      </c>
      <c r="E6685" s="84">
        <v>79693</v>
      </c>
      <c r="F6685" s="85">
        <v>23.21</v>
      </c>
      <c r="G6685" s="84">
        <v>227.4</v>
      </c>
      <c r="H6685" s="86">
        <f t="shared" si="416"/>
        <v>4206159.8812200008</v>
      </c>
      <c r="I6685" s="77">
        <f t="shared" si="417"/>
        <v>79693</v>
      </c>
      <c r="J6685" s="77">
        <f t="shared" si="418"/>
        <v>1849674.53</v>
      </c>
      <c r="K6685" s="77">
        <f t="shared" si="419"/>
        <v>0</v>
      </c>
    </row>
    <row r="6686" spans="1:11" s="77" customFormat="1">
      <c r="A6686" s="82">
        <v>2016</v>
      </c>
      <c r="B6686" s="82">
        <v>6138</v>
      </c>
      <c r="C6686" s="83" t="s">
        <v>513</v>
      </c>
      <c r="D6686" s="83" t="s">
        <v>504</v>
      </c>
      <c r="E6686" s="84">
        <v>15242</v>
      </c>
      <c r="F6686" s="85">
        <v>17.100000000000001</v>
      </c>
      <c r="G6686" s="84">
        <v>172.4</v>
      </c>
      <c r="H6686" s="86">
        <f t="shared" si="416"/>
        <v>449340.25680000003</v>
      </c>
      <c r="I6686" s="77">
        <f t="shared" si="417"/>
        <v>15242</v>
      </c>
      <c r="J6686" s="77">
        <f t="shared" si="418"/>
        <v>260638.2</v>
      </c>
      <c r="K6686" s="77">
        <f t="shared" si="419"/>
        <v>0</v>
      </c>
    </row>
    <row r="6687" spans="1:11" s="77" customFormat="1">
      <c r="A6687" s="82">
        <v>2016</v>
      </c>
      <c r="B6687" s="82">
        <v>6138</v>
      </c>
      <c r="C6687" s="83" t="s">
        <v>513</v>
      </c>
      <c r="D6687" s="83" t="s">
        <v>504</v>
      </c>
      <c r="E6687" s="84">
        <v>45938</v>
      </c>
      <c r="F6687" s="85">
        <v>17.242000000000001</v>
      </c>
      <c r="G6687" s="84">
        <v>183</v>
      </c>
      <c r="H6687" s="86">
        <f t="shared" si="416"/>
        <v>1449475.2826800002</v>
      </c>
      <c r="I6687" s="77">
        <f t="shared" si="417"/>
        <v>45938</v>
      </c>
      <c r="J6687" s="77">
        <f t="shared" si="418"/>
        <v>792062.99600000004</v>
      </c>
      <c r="K6687" s="77">
        <f t="shared" si="419"/>
        <v>0</v>
      </c>
    </row>
    <row r="6688" spans="1:11" s="77" customFormat="1">
      <c r="A6688" s="82">
        <v>2016</v>
      </c>
      <c r="B6688" s="82">
        <v>6138</v>
      </c>
      <c r="C6688" s="83" t="s">
        <v>513</v>
      </c>
      <c r="D6688" s="83" t="s">
        <v>504</v>
      </c>
      <c r="E6688" s="84">
        <v>90992</v>
      </c>
      <c r="F6688" s="85">
        <v>17.234000000000002</v>
      </c>
      <c r="G6688" s="84">
        <v>161.1</v>
      </c>
      <c r="H6688" s="86">
        <f t="shared" si="416"/>
        <v>2526299.5222080001</v>
      </c>
      <c r="I6688" s="77">
        <f t="shared" si="417"/>
        <v>90992</v>
      </c>
      <c r="J6688" s="77">
        <f t="shared" si="418"/>
        <v>1568156.1280000003</v>
      </c>
      <c r="K6688" s="77">
        <f t="shared" si="419"/>
        <v>0</v>
      </c>
    </row>
    <row r="6689" spans="1:11" s="77" customFormat="1">
      <c r="A6689" s="82">
        <v>2016</v>
      </c>
      <c r="B6689" s="82">
        <v>6139</v>
      </c>
      <c r="C6689" s="83" t="s">
        <v>513</v>
      </c>
      <c r="D6689" s="83" t="s">
        <v>504</v>
      </c>
      <c r="E6689" s="84">
        <v>90936</v>
      </c>
      <c r="F6689" s="85">
        <v>17.181999999999999</v>
      </c>
      <c r="G6689" s="84">
        <v>201.3</v>
      </c>
      <c r="H6689" s="86">
        <f t="shared" si="416"/>
        <v>3145236.7145759994</v>
      </c>
      <c r="I6689" s="77">
        <f t="shared" si="417"/>
        <v>90936</v>
      </c>
      <c r="J6689" s="77">
        <f t="shared" si="418"/>
        <v>1562462.352</v>
      </c>
      <c r="K6689" s="77">
        <f t="shared" si="419"/>
        <v>0</v>
      </c>
    </row>
    <row r="6690" spans="1:11" s="77" customFormat="1">
      <c r="A6690" s="82">
        <v>2016</v>
      </c>
      <c r="B6690" s="82">
        <v>6139</v>
      </c>
      <c r="C6690" s="83" t="s">
        <v>513</v>
      </c>
      <c r="D6690" s="83" t="s">
        <v>504</v>
      </c>
      <c r="E6690" s="84">
        <v>75911</v>
      </c>
      <c r="F6690" s="85">
        <v>17.256</v>
      </c>
      <c r="G6690" s="84">
        <v>211.1</v>
      </c>
      <c r="H6690" s="86">
        <f t="shared" si="416"/>
        <v>2765241.5759759997</v>
      </c>
      <c r="I6690" s="77">
        <f t="shared" si="417"/>
        <v>75911</v>
      </c>
      <c r="J6690" s="77">
        <f t="shared" si="418"/>
        <v>1309920.216</v>
      </c>
      <c r="K6690" s="77">
        <f t="shared" si="419"/>
        <v>0</v>
      </c>
    </row>
    <row r="6691" spans="1:11" s="77" customFormat="1">
      <c r="A6691" s="82">
        <v>2016</v>
      </c>
      <c r="B6691" s="82">
        <v>6139</v>
      </c>
      <c r="C6691" s="83" t="s">
        <v>513</v>
      </c>
      <c r="D6691" s="83" t="s">
        <v>504</v>
      </c>
      <c r="E6691" s="84">
        <v>121</v>
      </c>
      <c r="F6691" s="85">
        <v>17.206</v>
      </c>
      <c r="G6691" s="84">
        <v>189.4</v>
      </c>
      <c r="H6691" s="86">
        <f t="shared" si="416"/>
        <v>3943.1678440000001</v>
      </c>
      <c r="I6691" s="77">
        <f t="shared" si="417"/>
        <v>121</v>
      </c>
      <c r="J6691" s="77">
        <f t="shared" si="418"/>
        <v>2081.9259999999999</v>
      </c>
      <c r="K6691" s="77">
        <f t="shared" si="419"/>
        <v>0</v>
      </c>
    </row>
    <row r="6692" spans="1:11" s="77" customFormat="1">
      <c r="A6692" s="82">
        <v>2016</v>
      </c>
      <c r="B6692" s="82">
        <v>6139</v>
      </c>
      <c r="C6692" s="83" t="s">
        <v>513</v>
      </c>
      <c r="D6692" s="83" t="s">
        <v>504</v>
      </c>
      <c r="E6692" s="84">
        <v>152445</v>
      </c>
      <c r="F6692" s="85">
        <v>17.206</v>
      </c>
      <c r="G6692" s="84">
        <v>191.4</v>
      </c>
      <c r="H6692" s="86">
        <f t="shared" si="416"/>
        <v>5020362.0343800001</v>
      </c>
      <c r="I6692" s="77">
        <f t="shared" si="417"/>
        <v>152445</v>
      </c>
      <c r="J6692" s="77">
        <f t="shared" si="418"/>
        <v>2622968.67</v>
      </c>
      <c r="K6692" s="77">
        <f t="shared" si="419"/>
        <v>0</v>
      </c>
    </row>
    <row r="6693" spans="1:11" s="77" customFormat="1">
      <c r="A6693" s="82">
        <v>2016</v>
      </c>
      <c r="B6693" s="82">
        <v>6146</v>
      </c>
      <c r="C6693" s="83" t="s">
        <v>513</v>
      </c>
      <c r="D6693" s="83" t="s">
        <v>504</v>
      </c>
      <c r="E6693" s="84">
        <v>319811</v>
      </c>
      <c r="F6693" s="85">
        <v>17.059999999999999</v>
      </c>
      <c r="G6693" s="84" t="s">
        <v>514</v>
      </c>
      <c r="H6693" s="86" t="str">
        <f t="shared" si="416"/>
        <v/>
      </c>
      <c r="I6693" s="77" t="str">
        <f t="shared" si="417"/>
        <v/>
      </c>
      <c r="J6693" s="77" t="str">
        <f t="shared" si="418"/>
        <v/>
      </c>
      <c r="K6693" s="77">
        <f t="shared" si="419"/>
        <v>0</v>
      </c>
    </row>
    <row r="6694" spans="1:11" s="77" customFormat="1">
      <c r="A6694" s="82">
        <v>2016</v>
      </c>
      <c r="B6694" s="82">
        <v>6146</v>
      </c>
      <c r="C6694" s="83" t="s">
        <v>512</v>
      </c>
      <c r="D6694" s="83" t="s">
        <v>504</v>
      </c>
      <c r="E6694" s="84">
        <v>706736</v>
      </c>
      <c r="F6694" s="85">
        <v>13.78</v>
      </c>
      <c r="G6694" s="84" t="s">
        <v>514</v>
      </c>
      <c r="H6694" s="86" t="str">
        <f t="shared" si="416"/>
        <v/>
      </c>
      <c r="I6694" s="77" t="str">
        <f t="shared" si="417"/>
        <v/>
      </c>
      <c r="J6694" s="77" t="str">
        <f t="shared" si="418"/>
        <v/>
      </c>
      <c r="K6694" s="77">
        <f t="shared" si="419"/>
        <v>1</v>
      </c>
    </row>
    <row r="6695" spans="1:11" s="77" customFormat="1">
      <c r="A6695" s="82">
        <v>2016</v>
      </c>
      <c r="B6695" s="82">
        <v>6147</v>
      </c>
      <c r="C6695" s="83" t="s">
        <v>513</v>
      </c>
      <c r="D6695" s="83" t="s">
        <v>504</v>
      </c>
      <c r="E6695" s="84">
        <v>591359</v>
      </c>
      <c r="F6695" s="85">
        <v>16.579999999999998</v>
      </c>
      <c r="G6695" s="84" t="s">
        <v>514</v>
      </c>
      <c r="H6695" s="86" t="str">
        <f t="shared" si="416"/>
        <v/>
      </c>
      <c r="I6695" s="77" t="str">
        <f t="shared" si="417"/>
        <v/>
      </c>
      <c r="J6695" s="77" t="str">
        <f t="shared" si="418"/>
        <v/>
      </c>
      <c r="K6695" s="77">
        <f t="shared" si="419"/>
        <v>0</v>
      </c>
    </row>
    <row r="6696" spans="1:11" s="77" customFormat="1">
      <c r="A6696" s="82">
        <v>2016</v>
      </c>
      <c r="B6696" s="82">
        <v>6155</v>
      </c>
      <c r="C6696" s="83" t="s">
        <v>513</v>
      </c>
      <c r="D6696" s="83" t="s">
        <v>504</v>
      </c>
      <c r="E6696" s="84">
        <v>377307</v>
      </c>
      <c r="F6696" s="85">
        <v>17.09</v>
      </c>
      <c r="G6696" s="84">
        <v>201.7</v>
      </c>
      <c r="H6696" s="86">
        <f t="shared" si="416"/>
        <v>13005972.262709999</v>
      </c>
      <c r="I6696" s="77">
        <f t="shared" si="417"/>
        <v>377307</v>
      </c>
      <c r="J6696" s="77">
        <f t="shared" si="418"/>
        <v>6448176.6299999999</v>
      </c>
      <c r="K6696" s="77">
        <f t="shared" si="419"/>
        <v>0</v>
      </c>
    </row>
    <row r="6697" spans="1:11" s="77" customFormat="1">
      <c r="A6697" s="82">
        <v>2016</v>
      </c>
      <c r="B6697" s="82">
        <v>6165</v>
      </c>
      <c r="C6697" s="83" t="s">
        <v>503</v>
      </c>
      <c r="D6697" s="83" t="s">
        <v>504</v>
      </c>
      <c r="E6697" s="84">
        <v>28470</v>
      </c>
      <c r="F6697" s="85">
        <v>23.562000000000001</v>
      </c>
      <c r="G6697" s="84">
        <v>188</v>
      </c>
      <c r="H6697" s="86">
        <f t="shared" si="416"/>
        <v>1261123.0632</v>
      </c>
      <c r="I6697" s="77">
        <f t="shared" si="417"/>
        <v>28470</v>
      </c>
      <c r="J6697" s="77">
        <f t="shared" si="418"/>
        <v>670810.14</v>
      </c>
      <c r="K6697" s="77">
        <f t="shared" si="419"/>
        <v>0</v>
      </c>
    </row>
    <row r="6698" spans="1:11" s="77" customFormat="1">
      <c r="A6698" s="82">
        <v>2016</v>
      </c>
      <c r="B6698" s="82">
        <v>6165</v>
      </c>
      <c r="C6698" s="83" t="s">
        <v>503</v>
      </c>
      <c r="D6698" s="83" t="s">
        <v>504</v>
      </c>
      <c r="E6698" s="84">
        <v>373177</v>
      </c>
      <c r="F6698" s="85">
        <v>22.173999999999999</v>
      </c>
      <c r="G6698" s="84">
        <v>177.1</v>
      </c>
      <c r="H6698" s="86">
        <f t="shared" si="416"/>
        <v>14654718.259258</v>
      </c>
      <c r="I6698" s="77">
        <f t="shared" si="417"/>
        <v>373177</v>
      </c>
      <c r="J6698" s="77">
        <f t="shared" si="418"/>
        <v>8274826.7979999995</v>
      </c>
      <c r="K6698" s="77">
        <f t="shared" si="419"/>
        <v>0</v>
      </c>
    </row>
    <row r="6699" spans="1:11" s="77" customFormat="1">
      <c r="A6699" s="82">
        <v>2016</v>
      </c>
      <c r="B6699" s="82">
        <v>6166</v>
      </c>
      <c r="C6699" s="83" t="s">
        <v>503</v>
      </c>
      <c r="D6699" s="83" t="s">
        <v>504</v>
      </c>
      <c r="E6699" s="84">
        <v>20283</v>
      </c>
      <c r="F6699" s="85">
        <v>24.294</v>
      </c>
      <c r="G6699" s="84">
        <v>224.7</v>
      </c>
      <c r="H6699" s="86">
        <f t="shared" si="416"/>
        <v>1107220.9388939999</v>
      </c>
      <c r="I6699" s="77">
        <f t="shared" si="417"/>
        <v>20283</v>
      </c>
      <c r="J6699" s="77">
        <f t="shared" si="418"/>
        <v>492755.20199999999</v>
      </c>
      <c r="K6699" s="77">
        <f t="shared" si="419"/>
        <v>0</v>
      </c>
    </row>
    <row r="6700" spans="1:11" s="77" customFormat="1">
      <c r="A6700" s="82">
        <v>2016</v>
      </c>
      <c r="B6700" s="82">
        <v>6166</v>
      </c>
      <c r="C6700" s="83" t="s">
        <v>503</v>
      </c>
      <c r="D6700" s="83" t="s">
        <v>504</v>
      </c>
      <c r="E6700" s="84">
        <v>18491</v>
      </c>
      <c r="F6700" s="85">
        <v>24.276</v>
      </c>
      <c r="G6700" s="84">
        <v>294.2</v>
      </c>
      <c r="H6700" s="86">
        <f t="shared" si="416"/>
        <v>1320627.0720719998</v>
      </c>
      <c r="I6700" s="77">
        <f t="shared" si="417"/>
        <v>18491</v>
      </c>
      <c r="J6700" s="77">
        <f t="shared" si="418"/>
        <v>448887.516</v>
      </c>
      <c r="K6700" s="77">
        <f t="shared" si="419"/>
        <v>0</v>
      </c>
    </row>
    <row r="6701" spans="1:11" s="77" customFormat="1">
      <c r="A6701" s="82">
        <v>2016</v>
      </c>
      <c r="B6701" s="82">
        <v>6166</v>
      </c>
      <c r="C6701" s="83" t="s">
        <v>503</v>
      </c>
      <c r="D6701" s="83" t="s">
        <v>504</v>
      </c>
      <c r="E6701" s="84">
        <v>7671</v>
      </c>
      <c r="F6701" s="85">
        <v>23.994</v>
      </c>
      <c r="G6701" s="84">
        <v>249.5</v>
      </c>
      <c r="H6701" s="86">
        <f t="shared" si="416"/>
        <v>459224.64513000002</v>
      </c>
      <c r="I6701" s="77">
        <f t="shared" si="417"/>
        <v>7671</v>
      </c>
      <c r="J6701" s="77">
        <f t="shared" si="418"/>
        <v>184057.97399999999</v>
      </c>
      <c r="K6701" s="77">
        <f t="shared" si="419"/>
        <v>0</v>
      </c>
    </row>
    <row r="6702" spans="1:11" s="77" customFormat="1">
      <c r="A6702" s="82">
        <v>2016</v>
      </c>
      <c r="B6702" s="82">
        <v>6166</v>
      </c>
      <c r="C6702" s="83" t="s">
        <v>503</v>
      </c>
      <c r="D6702" s="83" t="s">
        <v>504</v>
      </c>
      <c r="E6702" s="84">
        <v>6574</v>
      </c>
      <c r="F6702" s="85">
        <v>24.372</v>
      </c>
      <c r="G6702" s="84">
        <v>249.8</v>
      </c>
      <c r="H6702" s="86">
        <f t="shared" si="416"/>
        <v>400233.37694400008</v>
      </c>
      <c r="I6702" s="77">
        <f t="shared" si="417"/>
        <v>6574</v>
      </c>
      <c r="J6702" s="77">
        <f t="shared" si="418"/>
        <v>160221.52799999999</v>
      </c>
      <c r="K6702" s="77">
        <f t="shared" si="419"/>
        <v>0</v>
      </c>
    </row>
    <row r="6703" spans="1:11" s="77" customFormat="1">
      <c r="A6703" s="82">
        <v>2016</v>
      </c>
      <c r="B6703" s="82">
        <v>6170</v>
      </c>
      <c r="C6703" s="83" t="s">
        <v>513</v>
      </c>
      <c r="D6703" s="83" t="s">
        <v>504</v>
      </c>
      <c r="E6703" s="84">
        <v>310401</v>
      </c>
      <c r="F6703" s="85">
        <v>16.72</v>
      </c>
      <c r="G6703" s="84">
        <v>182.9</v>
      </c>
      <c r="H6703" s="86">
        <f t="shared" si="416"/>
        <v>9492335.7328799982</v>
      </c>
      <c r="I6703" s="77">
        <f t="shared" si="417"/>
        <v>310401</v>
      </c>
      <c r="J6703" s="77">
        <f t="shared" si="418"/>
        <v>5189904.72</v>
      </c>
      <c r="K6703" s="77">
        <f t="shared" si="419"/>
        <v>0</v>
      </c>
    </row>
    <row r="6704" spans="1:11" s="77" customFormat="1">
      <c r="A6704" s="82">
        <v>2016</v>
      </c>
      <c r="B6704" s="82">
        <v>6170</v>
      </c>
      <c r="C6704" s="83" t="s">
        <v>513</v>
      </c>
      <c r="D6704" s="83" t="s">
        <v>504</v>
      </c>
      <c r="E6704" s="84">
        <v>114288</v>
      </c>
      <c r="F6704" s="85">
        <v>16.78</v>
      </c>
      <c r="G6704" s="84">
        <v>169.8</v>
      </c>
      <c r="H6704" s="86">
        <f t="shared" si="416"/>
        <v>3256343.9827200007</v>
      </c>
      <c r="I6704" s="77">
        <f t="shared" si="417"/>
        <v>114288</v>
      </c>
      <c r="J6704" s="77">
        <f t="shared" si="418"/>
        <v>1917752.6400000001</v>
      </c>
      <c r="K6704" s="77">
        <f t="shared" si="419"/>
        <v>0</v>
      </c>
    </row>
    <row r="6705" spans="1:11" s="77" customFormat="1">
      <c r="A6705" s="82">
        <v>2016</v>
      </c>
      <c r="B6705" s="82">
        <v>6177</v>
      </c>
      <c r="C6705" s="83" t="s">
        <v>513</v>
      </c>
      <c r="D6705" s="83" t="s">
        <v>504</v>
      </c>
      <c r="E6705" s="84">
        <v>120802</v>
      </c>
      <c r="F6705" s="85">
        <v>17.7</v>
      </c>
      <c r="G6705" s="84">
        <v>236.8</v>
      </c>
      <c r="H6705" s="86">
        <f t="shared" si="416"/>
        <v>5063246.7072000001</v>
      </c>
      <c r="I6705" s="77">
        <f t="shared" si="417"/>
        <v>120802</v>
      </c>
      <c r="J6705" s="77">
        <f t="shared" si="418"/>
        <v>2138195.4</v>
      </c>
      <c r="K6705" s="77">
        <f t="shared" si="419"/>
        <v>0</v>
      </c>
    </row>
    <row r="6706" spans="1:11" s="77" customFormat="1">
      <c r="A6706" s="82">
        <v>2016</v>
      </c>
      <c r="B6706" s="82">
        <v>6177</v>
      </c>
      <c r="C6706" s="83" t="s">
        <v>513</v>
      </c>
      <c r="D6706" s="83" t="s">
        <v>504</v>
      </c>
      <c r="E6706" s="84">
        <v>14645</v>
      </c>
      <c r="F6706" s="85">
        <v>18.7</v>
      </c>
      <c r="G6706" s="84">
        <v>226.7</v>
      </c>
      <c r="H6706" s="86">
        <f t="shared" si="416"/>
        <v>620844.02049999998</v>
      </c>
      <c r="I6706" s="77">
        <f t="shared" si="417"/>
        <v>14645</v>
      </c>
      <c r="J6706" s="77">
        <f t="shared" si="418"/>
        <v>273861.5</v>
      </c>
      <c r="K6706" s="77">
        <f t="shared" si="419"/>
        <v>0</v>
      </c>
    </row>
    <row r="6707" spans="1:11" s="77" customFormat="1">
      <c r="A6707" s="82">
        <v>2016</v>
      </c>
      <c r="B6707" s="82">
        <v>6178</v>
      </c>
      <c r="C6707" s="83" t="s">
        <v>513</v>
      </c>
      <c r="D6707" s="83" t="s">
        <v>504</v>
      </c>
      <c r="E6707" s="84">
        <v>112732</v>
      </c>
      <c r="F6707" s="85">
        <v>17.61</v>
      </c>
      <c r="G6707" s="84" t="s">
        <v>514</v>
      </c>
      <c r="H6707" s="86" t="str">
        <f t="shared" si="416"/>
        <v/>
      </c>
      <c r="I6707" s="77" t="str">
        <f t="shared" si="417"/>
        <v/>
      </c>
      <c r="J6707" s="77" t="str">
        <f t="shared" si="418"/>
        <v/>
      </c>
      <c r="K6707" s="77">
        <f t="shared" si="419"/>
        <v>0</v>
      </c>
    </row>
    <row r="6708" spans="1:11" s="77" customFormat="1">
      <c r="A6708" s="82">
        <v>2016</v>
      </c>
      <c r="B6708" s="82">
        <v>6178</v>
      </c>
      <c r="C6708" s="83" t="s">
        <v>513</v>
      </c>
      <c r="D6708" s="83" t="s">
        <v>504</v>
      </c>
      <c r="E6708" s="84">
        <v>80476</v>
      </c>
      <c r="F6708" s="85">
        <v>17.88</v>
      </c>
      <c r="G6708" s="84" t="s">
        <v>514</v>
      </c>
      <c r="H6708" s="86" t="str">
        <f t="shared" si="416"/>
        <v/>
      </c>
      <c r="I6708" s="77" t="str">
        <f t="shared" si="417"/>
        <v/>
      </c>
      <c r="J6708" s="77" t="str">
        <f t="shared" si="418"/>
        <v/>
      </c>
      <c r="K6708" s="77">
        <f t="shared" si="419"/>
        <v>0</v>
      </c>
    </row>
    <row r="6709" spans="1:11" s="77" customFormat="1">
      <c r="A6709" s="82">
        <v>2016</v>
      </c>
      <c r="B6709" s="82">
        <v>6179</v>
      </c>
      <c r="C6709" s="83" t="s">
        <v>513</v>
      </c>
      <c r="D6709" s="83" t="s">
        <v>504</v>
      </c>
      <c r="E6709" s="84">
        <v>90531</v>
      </c>
      <c r="F6709" s="85">
        <v>16.75</v>
      </c>
      <c r="G6709" s="84">
        <v>181.1</v>
      </c>
      <c r="H6709" s="86">
        <f t="shared" si="416"/>
        <v>2746189.9867499997</v>
      </c>
      <c r="I6709" s="77">
        <f t="shared" si="417"/>
        <v>90531</v>
      </c>
      <c r="J6709" s="77">
        <f t="shared" si="418"/>
        <v>1516394.25</v>
      </c>
      <c r="K6709" s="77">
        <f t="shared" si="419"/>
        <v>0</v>
      </c>
    </row>
    <row r="6710" spans="1:11" s="77" customFormat="1">
      <c r="A6710" s="82">
        <v>2016</v>
      </c>
      <c r="B6710" s="82">
        <v>6179</v>
      </c>
      <c r="C6710" s="83" t="s">
        <v>513</v>
      </c>
      <c r="D6710" s="83" t="s">
        <v>504</v>
      </c>
      <c r="E6710" s="84">
        <v>30294</v>
      </c>
      <c r="F6710" s="85">
        <v>16.45</v>
      </c>
      <c r="G6710" s="84">
        <v>180.3</v>
      </c>
      <c r="H6710" s="86">
        <f t="shared" si="416"/>
        <v>898500.34889999998</v>
      </c>
      <c r="I6710" s="77">
        <f t="shared" si="417"/>
        <v>30294</v>
      </c>
      <c r="J6710" s="77">
        <f t="shared" si="418"/>
        <v>498336.3</v>
      </c>
      <c r="K6710" s="77">
        <f t="shared" si="419"/>
        <v>0</v>
      </c>
    </row>
    <row r="6711" spans="1:11" s="77" customFormat="1">
      <c r="A6711" s="82">
        <v>2016</v>
      </c>
      <c r="B6711" s="82">
        <v>6179</v>
      </c>
      <c r="C6711" s="83" t="s">
        <v>513</v>
      </c>
      <c r="D6711" s="83" t="s">
        <v>504</v>
      </c>
      <c r="E6711" s="84">
        <v>15150</v>
      </c>
      <c r="F6711" s="85">
        <v>16.399999999999999</v>
      </c>
      <c r="G6711" s="84">
        <v>179.3</v>
      </c>
      <c r="H6711" s="86">
        <f t="shared" si="416"/>
        <v>445488.78</v>
      </c>
      <c r="I6711" s="77">
        <f t="shared" si="417"/>
        <v>15150</v>
      </c>
      <c r="J6711" s="77">
        <f t="shared" si="418"/>
        <v>248459.99999999997</v>
      </c>
      <c r="K6711" s="77">
        <f t="shared" si="419"/>
        <v>0</v>
      </c>
    </row>
    <row r="6712" spans="1:11" s="77" customFormat="1">
      <c r="A6712" s="82">
        <v>2016</v>
      </c>
      <c r="B6712" s="82">
        <v>6179</v>
      </c>
      <c r="C6712" s="83" t="s">
        <v>513</v>
      </c>
      <c r="D6712" s="83" t="s">
        <v>504</v>
      </c>
      <c r="E6712" s="84">
        <v>14977</v>
      </c>
      <c r="F6712" s="85">
        <v>16.78</v>
      </c>
      <c r="G6712" s="84">
        <v>175.3</v>
      </c>
      <c r="H6712" s="86">
        <f t="shared" si="416"/>
        <v>440553.54718000005</v>
      </c>
      <c r="I6712" s="77">
        <f t="shared" si="417"/>
        <v>14977</v>
      </c>
      <c r="J6712" s="77">
        <f t="shared" si="418"/>
        <v>251314.06000000003</v>
      </c>
      <c r="K6712" s="77">
        <f t="shared" si="419"/>
        <v>0</v>
      </c>
    </row>
    <row r="6713" spans="1:11" s="77" customFormat="1">
      <c r="A6713" s="82">
        <v>2016</v>
      </c>
      <c r="B6713" s="82">
        <v>6179</v>
      </c>
      <c r="C6713" s="83" t="s">
        <v>513</v>
      </c>
      <c r="D6713" s="83" t="s">
        <v>504</v>
      </c>
      <c r="E6713" s="84">
        <v>45365</v>
      </c>
      <c r="F6713" s="85">
        <v>16.739999999999998</v>
      </c>
      <c r="G6713" s="84">
        <v>181.5</v>
      </c>
      <c r="H6713" s="86">
        <f t="shared" si="416"/>
        <v>1378329.3314999999</v>
      </c>
      <c r="I6713" s="77">
        <f t="shared" si="417"/>
        <v>45365</v>
      </c>
      <c r="J6713" s="77">
        <f t="shared" si="418"/>
        <v>759410.1</v>
      </c>
      <c r="K6713" s="77">
        <f t="shared" si="419"/>
        <v>0</v>
      </c>
    </row>
    <row r="6714" spans="1:11" s="77" customFormat="1">
      <c r="A6714" s="82">
        <v>2016</v>
      </c>
      <c r="B6714" s="82">
        <v>6179</v>
      </c>
      <c r="C6714" s="83" t="s">
        <v>513</v>
      </c>
      <c r="D6714" s="83" t="s">
        <v>504</v>
      </c>
      <c r="E6714" s="84">
        <v>60422</v>
      </c>
      <c r="F6714" s="85">
        <v>16.72</v>
      </c>
      <c r="G6714" s="84">
        <v>176.9</v>
      </c>
      <c r="H6714" s="86">
        <f t="shared" si="416"/>
        <v>1787142.5809600002</v>
      </c>
      <c r="I6714" s="77">
        <f t="shared" si="417"/>
        <v>60422</v>
      </c>
      <c r="J6714" s="77">
        <f t="shared" si="418"/>
        <v>1010255.84</v>
      </c>
      <c r="K6714" s="77">
        <f t="shared" si="419"/>
        <v>0</v>
      </c>
    </row>
    <row r="6715" spans="1:11" s="77" customFormat="1">
      <c r="A6715" s="82">
        <v>2016</v>
      </c>
      <c r="B6715" s="82">
        <v>6179</v>
      </c>
      <c r="C6715" s="83" t="s">
        <v>513</v>
      </c>
      <c r="D6715" s="83" t="s">
        <v>504</v>
      </c>
      <c r="E6715" s="84">
        <v>60684</v>
      </c>
      <c r="F6715" s="85">
        <v>16.7</v>
      </c>
      <c r="G6715" s="84">
        <v>154.4</v>
      </c>
      <c r="H6715" s="86">
        <f t="shared" si="416"/>
        <v>1564724.8032</v>
      </c>
      <c r="I6715" s="77">
        <f t="shared" si="417"/>
        <v>60684</v>
      </c>
      <c r="J6715" s="77">
        <f t="shared" si="418"/>
        <v>1013422.7999999999</v>
      </c>
      <c r="K6715" s="77">
        <f t="shared" si="419"/>
        <v>0</v>
      </c>
    </row>
    <row r="6716" spans="1:11" s="77" customFormat="1">
      <c r="A6716" s="82">
        <v>2016</v>
      </c>
      <c r="B6716" s="82">
        <v>6179</v>
      </c>
      <c r="C6716" s="83" t="s">
        <v>513</v>
      </c>
      <c r="D6716" s="83" t="s">
        <v>504</v>
      </c>
      <c r="E6716" s="84">
        <v>89827</v>
      </c>
      <c r="F6716" s="85">
        <v>16.71</v>
      </c>
      <c r="G6716" s="84">
        <v>165.8</v>
      </c>
      <c r="H6716" s="86">
        <f t="shared" si="416"/>
        <v>2488673.2038600002</v>
      </c>
      <c r="I6716" s="77">
        <f t="shared" si="417"/>
        <v>89827</v>
      </c>
      <c r="J6716" s="77">
        <f t="shared" si="418"/>
        <v>1501009.1700000002</v>
      </c>
      <c r="K6716" s="77">
        <f t="shared" si="419"/>
        <v>0</v>
      </c>
    </row>
    <row r="6717" spans="1:11" s="77" customFormat="1">
      <c r="A6717" s="82">
        <v>2016</v>
      </c>
      <c r="B6717" s="82">
        <v>6179</v>
      </c>
      <c r="C6717" s="83" t="s">
        <v>513</v>
      </c>
      <c r="D6717" s="83" t="s">
        <v>504</v>
      </c>
      <c r="E6717" s="84">
        <v>45301</v>
      </c>
      <c r="F6717" s="85">
        <v>17.760000000000002</v>
      </c>
      <c r="G6717" s="84">
        <v>158.9</v>
      </c>
      <c r="H6717" s="86">
        <f t="shared" si="416"/>
        <v>1278423.21264</v>
      </c>
      <c r="I6717" s="77">
        <f t="shared" si="417"/>
        <v>45301</v>
      </c>
      <c r="J6717" s="77">
        <f t="shared" si="418"/>
        <v>804545.76000000013</v>
      </c>
      <c r="K6717" s="77">
        <f t="shared" si="419"/>
        <v>0</v>
      </c>
    </row>
    <row r="6718" spans="1:11" s="77" customFormat="1">
      <c r="A6718" s="82">
        <v>2016</v>
      </c>
      <c r="B6718" s="82">
        <v>6179</v>
      </c>
      <c r="C6718" s="83" t="s">
        <v>513</v>
      </c>
      <c r="D6718" s="83" t="s">
        <v>504</v>
      </c>
      <c r="E6718" s="84">
        <v>60124</v>
      </c>
      <c r="F6718" s="85">
        <v>16.66</v>
      </c>
      <c r="G6718" s="84">
        <v>165.7</v>
      </c>
      <c r="H6718" s="86">
        <f t="shared" si="416"/>
        <v>1659760.2968799998</v>
      </c>
      <c r="I6718" s="77">
        <f t="shared" si="417"/>
        <v>60124</v>
      </c>
      <c r="J6718" s="77">
        <f t="shared" si="418"/>
        <v>1001665.84</v>
      </c>
      <c r="K6718" s="77">
        <f t="shared" si="419"/>
        <v>0</v>
      </c>
    </row>
    <row r="6719" spans="1:11" s="77" customFormat="1">
      <c r="A6719" s="82">
        <v>2016</v>
      </c>
      <c r="B6719" s="82">
        <v>6180</v>
      </c>
      <c r="C6719" s="83" t="s">
        <v>512</v>
      </c>
      <c r="D6719" s="83" t="s">
        <v>504</v>
      </c>
      <c r="E6719" s="84">
        <v>832176</v>
      </c>
      <c r="F6719" s="85">
        <v>13.96</v>
      </c>
      <c r="G6719" s="84" t="s">
        <v>514</v>
      </c>
      <c r="H6719" s="86" t="str">
        <f t="shared" si="416"/>
        <v/>
      </c>
      <c r="I6719" s="77" t="str">
        <f t="shared" si="417"/>
        <v/>
      </c>
      <c r="J6719" s="77" t="str">
        <f t="shared" si="418"/>
        <v/>
      </c>
      <c r="K6719" s="77">
        <f t="shared" si="419"/>
        <v>1</v>
      </c>
    </row>
    <row r="6720" spans="1:11" s="77" customFormat="1">
      <c r="A6720" s="82">
        <v>2016</v>
      </c>
      <c r="B6720" s="82">
        <v>6181</v>
      </c>
      <c r="C6720" s="83" t="s">
        <v>513</v>
      </c>
      <c r="D6720" s="83" t="s">
        <v>504</v>
      </c>
      <c r="E6720" s="84">
        <v>115648</v>
      </c>
      <c r="F6720" s="85">
        <v>17.652000000000001</v>
      </c>
      <c r="G6720" s="84">
        <v>239.2</v>
      </c>
      <c r="H6720" s="86">
        <f t="shared" si="416"/>
        <v>4883073.0424319999</v>
      </c>
      <c r="I6720" s="77">
        <f t="shared" si="417"/>
        <v>115648</v>
      </c>
      <c r="J6720" s="77">
        <f t="shared" si="418"/>
        <v>2041418.496</v>
      </c>
      <c r="K6720" s="77">
        <f t="shared" si="419"/>
        <v>0</v>
      </c>
    </row>
    <row r="6721" spans="1:11" s="77" customFormat="1">
      <c r="A6721" s="82">
        <v>2016</v>
      </c>
      <c r="B6721" s="82">
        <v>6181</v>
      </c>
      <c r="C6721" s="83" t="s">
        <v>513</v>
      </c>
      <c r="D6721" s="83" t="s">
        <v>504</v>
      </c>
      <c r="E6721" s="84">
        <v>82271</v>
      </c>
      <c r="F6721" s="85">
        <v>17.962</v>
      </c>
      <c r="G6721" s="84">
        <v>236.9</v>
      </c>
      <c r="H6721" s="86">
        <f t="shared" si="416"/>
        <v>3500793.7820380004</v>
      </c>
      <c r="I6721" s="77">
        <f t="shared" si="417"/>
        <v>82271</v>
      </c>
      <c r="J6721" s="77">
        <f t="shared" si="418"/>
        <v>1477751.702</v>
      </c>
      <c r="K6721" s="77">
        <f t="shared" si="419"/>
        <v>0</v>
      </c>
    </row>
    <row r="6722" spans="1:11" s="77" customFormat="1">
      <c r="A6722" s="82">
        <v>2016</v>
      </c>
      <c r="B6722" s="82">
        <v>6181</v>
      </c>
      <c r="C6722" s="83" t="s">
        <v>513</v>
      </c>
      <c r="D6722" s="83" t="s">
        <v>504</v>
      </c>
      <c r="E6722" s="84">
        <v>65060</v>
      </c>
      <c r="F6722" s="85">
        <v>16.739999999999998</v>
      </c>
      <c r="G6722" s="84">
        <v>228.6</v>
      </c>
      <c r="H6722" s="86">
        <f t="shared" si="416"/>
        <v>2489692.6584000001</v>
      </c>
      <c r="I6722" s="77">
        <f t="shared" si="417"/>
        <v>65060</v>
      </c>
      <c r="J6722" s="77">
        <f t="shared" si="418"/>
        <v>1089104.3999999999</v>
      </c>
      <c r="K6722" s="77">
        <f t="shared" si="419"/>
        <v>0</v>
      </c>
    </row>
    <row r="6723" spans="1:11" s="77" customFormat="1">
      <c r="A6723" s="82">
        <v>2016</v>
      </c>
      <c r="B6723" s="82">
        <v>6181</v>
      </c>
      <c r="C6723" s="83" t="s">
        <v>513</v>
      </c>
      <c r="D6723" s="83" t="s">
        <v>504</v>
      </c>
      <c r="E6723" s="84">
        <v>426665</v>
      </c>
      <c r="F6723" s="85">
        <v>16.72</v>
      </c>
      <c r="G6723" s="84">
        <v>226.2</v>
      </c>
      <c r="H6723" s="86">
        <f t="shared" si="416"/>
        <v>16136743.365599999</v>
      </c>
      <c r="I6723" s="77">
        <f t="shared" si="417"/>
        <v>426665</v>
      </c>
      <c r="J6723" s="77">
        <f t="shared" si="418"/>
        <v>7133838.7999999998</v>
      </c>
      <c r="K6723" s="77">
        <f t="shared" si="419"/>
        <v>0</v>
      </c>
    </row>
    <row r="6724" spans="1:11" s="77" customFormat="1">
      <c r="A6724" s="82">
        <v>2016</v>
      </c>
      <c r="B6724" s="82">
        <v>6183</v>
      </c>
      <c r="C6724" s="83" t="s">
        <v>512</v>
      </c>
      <c r="D6724" s="83" t="s">
        <v>504</v>
      </c>
      <c r="E6724" s="84">
        <v>238343</v>
      </c>
      <c r="F6724" s="85">
        <v>10.3</v>
      </c>
      <c r="G6724" s="84">
        <v>295</v>
      </c>
      <c r="H6724" s="86">
        <f t="shared" si="416"/>
        <v>7242052.0550000016</v>
      </c>
      <c r="I6724" s="77">
        <f t="shared" si="417"/>
        <v>238343</v>
      </c>
      <c r="J6724" s="77">
        <f t="shared" si="418"/>
        <v>2454932.9000000004</v>
      </c>
      <c r="K6724" s="77">
        <f t="shared" si="419"/>
        <v>1</v>
      </c>
    </row>
    <row r="6725" spans="1:11" s="77" customFormat="1">
      <c r="A6725" s="82">
        <v>2016</v>
      </c>
      <c r="B6725" s="82">
        <v>6190</v>
      </c>
      <c r="C6725" s="83" t="s">
        <v>513</v>
      </c>
      <c r="D6725" s="83" t="s">
        <v>504</v>
      </c>
      <c r="E6725" s="84">
        <v>82149</v>
      </c>
      <c r="F6725" s="85">
        <v>17.43</v>
      </c>
      <c r="G6725" s="84">
        <v>266.89999999999998</v>
      </c>
      <c r="H6725" s="86">
        <f t="shared" si="416"/>
        <v>3821626.5198299997</v>
      </c>
      <c r="I6725" s="77">
        <f t="shared" si="417"/>
        <v>82149</v>
      </c>
      <c r="J6725" s="77">
        <f t="shared" si="418"/>
        <v>1431857.07</v>
      </c>
      <c r="K6725" s="77">
        <f t="shared" si="419"/>
        <v>0</v>
      </c>
    </row>
    <row r="6726" spans="1:11" s="77" customFormat="1">
      <c r="A6726" s="82">
        <v>2016</v>
      </c>
      <c r="B6726" s="82">
        <v>6193</v>
      </c>
      <c r="C6726" s="83" t="s">
        <v>513</v>
      </c>
      <c r="D6726" s="83" t="s">
        <v>504</v>
      </c>
      <c r="E6726" s="84">
        <v>333089</v>
      </c>
      <c r="F6726" s="85">
        <v>17.771999999999998</v>
      </c>
      <c r="G6726" s="84">
        <v>168.6</v>
      </c>
      <c r="H6726" s="86">
        <f t="shared" si="416"/>
        <v>9980542.8956879992</v>
      </c>
      <c r="I6726" s="77">
        <f t="shared" si="417"/>
        <v>333089</v>
      </c>
      <c r="J6726" s="77">
        <f t="shared" si="418"/>
        <v>5919657.7079999996</v>
      </c>
      <c r="K6726" s="77">
        <f t="shared" si="419"/>
        <v>0</v>
      </c>
    </row>
    <row r="6727" spans="1:11" s="77" customFormat="1">
      <c r="A6727" s="82">
        <v>2016</v>
      </c>
      <c r="B6727" s="82">
        <v>6194</v>
      </c>
      <c r="C6727" s="83" t="s">
        <v>513</v>
      </c>
      <c r="D6727" s="83" t="s">
        <v>504</v>
      </c>
      <c r="E6727" s="84">
        <v>309975</v>
      </c>
      <c r="F6727" s="85">
        <v>17.78</v>
      </c>
      <c r="G6727" s="84">
        <v>185.8</v>
      </c>
      <c r="H6727" s="86">
        <f t="shared" ref="H6727:H6790" si="420">IF(I6727="","",G6727/100*F6727*E6727)</f>
        <v>10240098.519000001</v>
      </c>
      <c r="I6727" s="77">
        <f t="shared" ref="I6727:I6790" si="421">IF(OR(G6727=".",F6727=".",E6727="."),"",E6727)</f>
        <v>309975</v>
      </c>
      <c r="J6727" s="77">
        <f t="shared" ref="J6727:J6790" si="422">IF(I6727="","",F6727*I6727)</f>
        <v>5511355.5</v>
      </c>
      <c r="K6727" s="77">
        <f t="shared" ref="K6727:K6790" si="423">IF(C6727="LIG",1,0)</f>
        <v>0</v>
      </c>
    </row>
    <row r="6728" spans="1:11" s="77" customFormat="1">
      <c r="A6728" s="82">
        <v>2016</v>
      </c>
      <c r="B6728" s="82">
        <v>6195</v>
      </c>
      <c r="C6728" s="83" t="s">
        <v>513</v>
      </c>
      <c r="D6728" s="83" t="s">
        <v>504</v>
      </c>
      <c r="E6728" s="84">
        <v>60338</v>
      </c>
      <c r="F6728" s="85">
        <v>17.648</v>
      </c>
      <c r="G6728" s="84">
        <v>236.2</v>
      </c>
      <c r="H6728" s="86">
        <f t="shared" si="420"/>
        <v>2515163.9466880001</v>
      </c>
      <c r="I6728" s="77">
        <f t="shared" si="421"/>
        <v>60338</v>
      </c>
      <c r="J6728" s="77">
        <f t="shared" si="422"/>
        <v>1064845.024</v>
      </c>
      <c r="K6728" s="77">
        <f t="shared" si="423"/>
        <v>0</v>
      </c>
    </row>
    <row r="6729" spans="1:11" s="77" customFormat="1">
      <c r="A6729" s="82">
        <v>2016</v>
      </c>
      <c r="B6729" s="82">
        <v>6195</v>
      </c>
      <c r="C6729" s="83" t="s">
        <v>513</v>
      </c>
      <c r="D6729" s="83" t="s">
        <v>504</v>
      </c>
      <c r="E6729" s="84">
        <v>59758</v>
      </c>
      <c r="F6729" s="85">
        <v>17.55</v>
      </c>
      <c r="G6729" s="84">
        <v>217</v>
      </c>
      <c r="H6729" s="86">
        <f t="shared" si="420"/>
        <v>2275793.7930000001</v>
      </c>
      <c r="I6729" s="77">
        <f t="shared" si="421"/>
        <v>59758</v>
      </c>
      <c r="J6729" s="77">
        <f t="shared" si="422"/>
        <v>1048752.9000000001</v>
      </c>
      <c r="K6729" s="77">
        <f t="shared" si="423"/>
        <v>0</v>
      </c>
    </row>
    <row r="6730" spans="1:11" s="77" customFormat="1">
      <c r="A6730" s="82">
        <v>2016</v>
      </c>
      <c r="B6730" s="82">
        <v>6204</v>
      </c>
      <c r="C6730" s="83" t="s">
        <v>513</v>
      </c>
      <c r="D6730" s="83" t="s">
        <v>504</v>
      </c>
      <c r="E6730" s="84">
        <v>136676</v>
      </c>
      <c r="F6730" s="85">
        <v>17.222999999999999</v>
      </c>
      <c r="G6730" s="84">
        <v>111</v>
      </c>
      <c r="H6730" s="86">
        <f t="shared" si="420"/>
        <v>2612907.5302800001</v>
      </c>
      <c r="I6730" s="77">
        <f t="shared" si="421"/>
        <v>136676</v>
      </c>
      <c r="J6730" s="77">
        <f t="shared" si="422"/>
        <v>2353970.7479999997</v>
      </c>
      <c r="K6730" s="77">
        <f t="shared" si="423"/>
        <v>0</v>
      </c>
    </row>
    <row r="6731" spans="1:11" s="77" customFormat="1">
      <c r="A6731" s="82">
        <v>2016</v>
      </c>
      <c r="B6731" s="82">
        <v>6204</v>
      </c>
      <c r="C6731" s="83" t="s">
        <v>513</v>
      </c>
      <c r="D6731" s="83" t="s">
        <v>504</v>
      </c>
      <c r="E6731" s="84">
        <v>106171</v>
      </c>
      <c r="F6731" s="85">
        <v>17.675999999999998</v>
      </c>
      <c r="G6731" s="84">
        <v>104.5</v>
      </c>
      <c r="H6731" s="86">
        <f t="shared" si="420"/>
        <v>1961129.1328199999</v>
      </c>
      <c r="I6731" s="77">
        <f t="shared" si="421"/>
        <v>106171</v>
      </c>
      <c r="J6731" s="77">
        <f t="shared" si="422"/>
        <v>1876678.5959999999</v>
      </c>
      <c r="K6731" s="77">
        <f t="shared" si="423"/>
        <v>0</v>
      </c>
    </row>
    <row r="6732" spans="1:11" s="77" customFormat="1">
      <c r="A6732" s="82">
        <v>2016</v>
      </c>
      <c r="B6732" s="82">
        <v>6204</v>
      </c>
      <c r="C6732" s="83" t="s">
        <v>513</v>
      </c>
      <c r="D6732" s="83" t="s">
        <v>504</v>
      </c>
      <c r="E6732" s="84">
        <v>244458</v>
      </c>
      <c r="F6732" s="85">
        <v>17.706</v>
      </c>
      <c r="G6732" s="84">
        <v>107</v>
      </c>
      <c r="H6732" s="86">
        <f t="shared" si="420"/>
        <v>4631359.4823600007</v>
      </c>
      <c r="I6732" s="77">
        <f t="shared" si="421"/>
        <v>244458</v>
      </c>
      <c r="J6732" s="77">
        <f t="shared" si="422"/>
        <v>4328373.3480000002</v>
      </c>
      <c r="K6732" s="77">
        <f t="shared" si="423"/>
        <v>0</v>
      </c>
    </row>
    <row r="6733" spans="1:11" s="77" customFormat="1">
      <c r="A6733" s="82">
        <v>2016</v>
      </c>
      <c r="B6733" s="82">
        <v>6204</v>
      </c>
      <c r="C6733" s="83" t="s">
        <v>513</v>
      </c>
      <c r="D6733" s="83" t="s">
        <v>504</v>
      </c>
      <c r="E6733" s="84">
        <v>45620</v>
      </c>
      <c r="F6733" s="85">
        <v>17.885999999999999</v>
      </c>
      <c r="G6733" s="84">
        <v>106</v>
      </c>
      <c r="H6733" s="86">
        <f t="shared" si="420"/>
        <v>864916.87920000008</v>
      </c>
      <c r="I6733" s="77">
        <f t="shared" si="421"/>
        <v>45620</v>
      </c>
      <c r="J6733" s="77">
        <f t="shared" si="422"/>
        <v>815959.32</v>
      </c>
      <c r="K6733" s="77">
        <f t="shared" si="423"/>
        <v>0</v>
      </c>
    </row>
    <row r="6734" spans="1:11" s="77" customFormat="1">
      <c r="A6734" s="82">
        <v>2016</v>
      </c>
      <c r="B6734" s="82">
        <v>6204</v>
      </c>
      <c r="C6734" s="83" t="s">
        <v>513</v>
      </c>
      <c r="D6734" s="83" t="s">
        <v>504</v>
      </c>
      <c r="E6734" s="84">
        <v>182201</v>
      </c>
      <c r="F6734" s="85">
        <v>16.106000000000002</v>
      </c>
      <c r="G6734" s="84">
        <v>92.9</v>
      </c>
      <c r="H6734" s="86">
        <f t="shared" si="420"/>
        <v>2726177.7252740003</v>
      </c>
      <c r="I6734" s="77">
        <f t="shared" si="421"/>
        <v>182201</v>
      </c>
      <c r="J6734" s="77">
        <f t="shared" si="422"/>
        <v>2934529.3060000003</v>
      </c>
      <c r="K6734" s="77">
        <f t="shared" si="423"/>
        <v>0</v>
      </c>
    </row>
    <row r="6735" spans="1:11" s="77" customFormat="1">
      <c r="A6735" s="82">
        <v>2016</v>
      </c>
      <c r="B6735" s="82">
        <v>6213</v>
      </c>
      <c r="C6735" s="83" t="s">
        <v>503</v>
      </c>
      <c r="D6735" s="83" t="s">
        <v>504</v>
      </c>
      <c r="E6735" s="84">
        <v>116738</v>
      </c>
      <c r="F6735" s="85">
        <v>23.52</v>
      </c>
      <c r="G6735" s="84">
        <v>203.6</v>
      </c>
      <c r="H6735" s="86">
        <f t="shared" si="420"/>
        <v>5590199.9193599997</v>
      </c>
      <c r="I6735" s="77">
        <f t="shared" si="421"/>
        <v>116738</v>
      </c>
      <c r="J6735" s="77">
        <f t="shared" si="422"/>
        <v>2745677.76</v>
      </c>
      <c r="K6735" s="77">
        <f t="shared" si="423"/>
        <v>0</v>
      </c>
    </row>
    <row r="6736" spans="1:11" s="77" customFormat="1">
      <c r="A6736" s="82">
        <v>2016</v>
      </c>
      <c r="B6736" s="82">
        <v>6213</v>
      </c>
      <c r="C6736" s="83" t="s">
        <v>503</v>
      </c>
      <c r="D6736" s="83" t="s">
        <v>504</v>
      </c>
      <c r="E6736" s="84">
        <v>102106</v>
      </c>
      <c r="F6736" s="85">
        <v>22.2</v>
      </c>
      <c r="G6736" s="84">
        <v>206.6</v>
      </c>
      <c r="H6736" s="86">
        <f t="shared" si="420"/>
        <v>4683112.1111999992</v>
      </c>
      <c r="I6736" s="77">
        <f t="shared" si="421"/>
        <v>102106</v>
      </c>
      <c r="J6736" s="77">
        <f t="shared" si="422"/>
        <v>2266753.1999999997</v>
      </c>
      <c r="K6736" s="77">
        <f t="shared" si="423"/>
        <v>0</v>
      </c>
    </row>
    <row r="6737" spans="1:11" s="77" customFormat="1">
      <c r="A6737" s="82">
        <v>2016</v>
      </c>
      <c r="B6737" s="82">
        <v>6248</v>
      </c>
      <c r="C6737" s="83" t="s">
        <v>513</v>
      </c>
      <c r="D6737" s="83" t="s">
        <v>504</v>
      </c>
      <c r="E6737" s="84">
        <v>42348</v>
      </c>
      <c r="F6737" s="85">
        <v>16.84</v>
      </c>
      <c r="G6737" s="84">
        <v>127.8</v>
      </c>
      <c r="H6737" s="86">
        <f t="shared" si="420"/>
        <v>911393.32895999996</v>
      </c>
      <c r="I6737" s="77">
        <f t="shared" si="421"/>
        <v>42348</v>
      </c>
      <c r="J6737" s="77">
        <f t="shared" si="422"/>
        <v>713140.32</v>
      </c>
      <c r="K6737" s="77">
        <f t="shared" si="423"/>
        <v>0</v>
      </c>
    </row>
    <row r="6738" spans="1:11" s="77" customFormat="1">
      <c r="A6738" s="82">
        <v>2016</v>
      </c>
      <c r="B6738" s="82">
        <v>6248</v>
      </c>
      <c r="C6738" s="83" t="s">
        <v>513</v>
      </c>
      <c r="D6738" s="83" t="s">
        <v>504</v>
      </c>
      <c r="E6738" s="84">
        <v>13841</v>
      </c>
      <c r="F6738" s="85">
        <v>16.82</v>
      </c>
      <c r="G6738" s="84">
        <v>131.19999999999999</v>
      </c>
      <c r="H6738" s="86">
        <f t="shared" si="420"/>
        <v>305440.97343999997</v>
      </c>
      <c r="I6738" s="77">
        <f t="shared" si="421"/>
        <v>13841</v>
      </c>
      <c r="J6738" s="77">
        <f t="shared" si="422"/>
        <v>232805.62</v>
      </c>
      <c r="K6738" s="77">
        <f t="shared" si="423"/>
        <v>0</v>
      </c>
    </row>
    <row r="6739" spans="1:11" s="77" customFormat="1">
      <c r="A6739" s="82">
        <v>2016</v>
      </c>
      <c r="B6739" s="82">
        <v>6248</v>
      </c>
      <c r="C6739" s="83" t="s">
        <v>513</v>
      </c>
      <c r="D6739" s="83" t="s">
        <v>504</v>
      </c>
      <c r="E6739" s="84">
        <v>28190</v>
      </c>
      <c r="F6739" s="85">
        <v>16.75</v>
      </c>
      <c r="G6739" s="84">
        <v>127</v>
      </c>
      <c r="H6739" s="86">
        <f t="shared" si="420"/>
        <v>599671.77500000002</v>
      </c>
      <c r="I6739" s="77">
        <f t="shared" si="421"/>
        <v>28190</v>
      </c>
      <c r="J6739" s="77">
        <f t="shared" si="422"/>
        <v>472182.5</v>
      </c>
      <c r="K6739" s="77">
        <f t="shared" si="423"/>
        <v>0</v>
      </c>
    </row>
    <row r="6740" spans="1:11" s="77" customFormat="1">
      <c r="A6740" s="82">
        <v>2016</v>
      </c>
      <c r="B6740" s="82">
        <v>6248</v>
      </c>
      <c r="C6740" s="83" t="s">
        <v>513</v>
      </c>
      <c r="D6740" s="83" t="s">
        <v>504</v>
      </c>
      <c r="E6740" s="84">
        <v>28174</v>
      </c>
      <c r="F6740" s="85">
        <v>16.75</v>
      </c>
      <c r="G6740" s="84">
        <v>124.7</v>
      </c>
      <c r="H6740" s="86">
        <f t="shared" si="420"/>
        <v>588477.38150000002</v>
      </c>
      <c r="I6740" s="77">
        <f t="shared" si="421"/>
        <v>28174</v>
      </c>
      <c r="J6740" s="77">
        <f t="shared" si="422"/>
        <v>471914.5</v>
      </c>
      <c r="K6740" s="77">
        <f t="shared" si="423"/>
        <v>0</v>
      </c>
    </row>
    <row r="6741" spans="1:11" s="77" customFormat="1">
      <c r="A6741" s="82">
        <v>2016</v>
      </c>
      <c r="B6741" s="82">
        <v>6248</v>
      </c>
      <c r="C6741" s="83" t="s">
        <v>513</v>
      </c>
      <c r="D6741" s="83" t="s">
        <v>504</v>
      </c>
      <c r="E6741" s="84">
        <v>84366</v>
      </c>
      <c r="F6741" s="85">
        <v>16.850000000000001</v>
      </c>
      <c r="G6741" s="84">
        <v>117</v>
      </c>
      <c r="H6741" s="86">
        <f t="shared" si="420"/>
        <v>1663233.507</v>
      </c>
      <c r="I6741" s="77">
        <f t="shared" si="421"/>
        <v>84366</v>
      </c>
      <c r="J6741" s="77">
        <f t="shared" si="422"/>
        <v>1421567.1</v>
      </c>
      <c r="K6741" s="77">
        <f t="shared" si="423"/>
        <v>0</v>
      </c>
    </row>
    <row r="6742" spans="1:11" s="77" customFormat="1">
      <c r="A6742" s="82">
        <v>2016</v>
      </c>
      <c r="B6742" s="82">
        <v>6249</v>
      </c>
      <c r="C6742" s="83" t="s">
        <v>503</v>
      </c>
      <c r="D6742" s="83" t="s">
        <v>504</v>
      </c>
      <c r="E6742" s="84">
        <v>26002</v>
      </c>
      <c r="F6742" s="85">
        <v>25.08</v>
      </c>
      <c r="G6742" s="84">
        <v>315.3</v>
      </c>
      <c r="H6742" s="86">
        <f t="shared" si="420"/>
        <v>2056166.3944799998</v>
      </c>
      <c r="I6742" s="77">
        <f t="shared" si="421"/>
        <v>26002</v>
      </c>
      <c r="J6742" s="77">
        <f t="shared" si="422"/>
        <v>652130.15999999992</v>
      </c>
      <c r="K6742" s="77">
        <f t="shared" si="423"/>
        <v>0</v>
      </c>
    </row>
    <row r="6743" spans="1:11" s="77" customFormat="1">
      <c r="A6743" s="82">
        <v>2016</v>
      </c>
      <c r="B6743" s="82">
        <v>6249</v>
      </c>
      <c r="C6743" s="83" t="s">
        <v>503</v>
      </c>
      <c r="D6743" s="83" t="s">
        <v>504</v>
      </c>
      <c r="E6743" s="84">
        <v>38666</v>
      </c>
      <c r="F6743" s="85">
        <v>23.83</v>
      </c>
      <c r="G6743" s="84">
        <v>349.3</v>
      </c>
      <c r="H6743" s="86">
        <f t="shared" si="420"/>
        <v>3218487.8545400002</v>
      </c>
      <c r="I6743" s="77">
        <f t="shared" si="421"/>
        <v>38666</v>
      </c>
      <c r="J6743" s="77">
        <f t="shared" si="422"/>
        <v>921410.77999999991</v>
      </c>
      <c r="K6743" s="77">
        <f t="shared" si="423"/>
        <v>0</v>
      </c>
    </row>
    <row r="6744" spans="1:11" s="77" customFormat="1">
      <c r="A6744" s="82">
        <v>2016</v>
      </c>
      <c r="B6744" s="82">
        <v>6250</v>
      </c>
      <c r="C6744" s="83" t="s">
        <v>503</v>
      </c>
      <c r="D6744" s="83" t="s">
        <v>504</v>
      </c>
      <c r="E6744" s="84">
        <v>11614</v>
      </c>
      <c r="F6744" s="85">
        <v>25.882000000000001</v>
      </c>
      <c r="G6744" s="84">
        <v>276.89999999999998</v>
      </c>
      <c r="H6744" s="86">
        <f t="shared" si="420"/>
        <v>832343.53441199986</v>
      </c>
      <c r="I6744" s="77">
        <f t="shared" si="421"/>
        <v>11614</v>
      </c>
      <c r="J6744" s="77">
        <f t="shared" si="422"/>
        <v>300593.54800000001</v>
      </c>
      <c r="K6744" s="77">
        <f t="shared" si="423"/>
        <v>0</v>
      </c>
    </row>
    <row r="6745" spans="1:11" s="77" customFormat="1">
      <c r="A6745" s="82">
        <v>2016</v>
      </c>
      <c r="B6745" s="82">
        <v>6254</v>
      </c>
      <c r="C6745" s="83" t="s">
        <v>513</v>
      </c>
      <c r="D6745" s="83" t="s">
        <v>504</v>
      </c>
      <c r="E6745" s="84">
        <v>15200</v>
      </c>
      <c r="F6745" s="85">
        <v>16.652000000000001</v>
      </c>
      <c r="G6745" s="84">
        <v>168.1</v>
      </c>
      <c r="H6745" s="86">
        <f t="shared" si="420"/>
        <v>425478.58240000001</v>
      </c>
      <c r="I6745" s="77">
        <f t="shared" si="421"/>
        <v>15200</v>
      </c>
      <c r="J6745" s="77">
        <f t="shared" si="422"/>
        <v>253110.40000000002</v>
      </c>
      <c r="K6745" s="77">
        <f t="shared" si="423"/>
        <v>0</v>
      </c>
    </row>
    <row r="6746" spans="1:11" s="77" customFormat="1">
      <c r="A6746" s="82">
        <v>2016</v>
      </c>
      <c r="B6746" s="82">
        <v>6254</v>
      </c>
      <c r="C6746" s="83" t="s">
        <v>513</v>
      </c>
      <c r="D6746" s="83" t="s">
        <v>504</v>
      </c>
      <c r="E6746" s="84">
        <v>45787</v>
      </c>
      <c r="F6746" s="85">
        <v>17.338000000000001</v>
      </c>
      <c r="G6746" s="84">
        <v>167.3</v>
      </c>
      <c r="H6746" s="86">
        <f t="shared" si="420"/>
        <v>1328119.4250380001</v>
      </c>
      <c r="I6746" s="77">
        <f t="shared" si="421"/>
        <v>45787</v>
      </c>
      <c r="J6746" s="77">
        <f t="shared" si="422"/>
        <v>793855.00600000005</v>
      </c>
      <c r="K6746" s="77">
        <f t="shared" si="423"/>
        <v>0</v>
      </c>
    </row>
    <row r="6747" spans="1:11" s="77" customFormat="1">
      <c r="A6747" s="82">
        <v>2016</v>
      </c>
      <c r="B6747" s="82">
        <v>6254</v>
      </c>
      <c r="C6747" s="83" t="s">
        <v>513</v>
      </c>
      <c r="D6747" s="83" t="s">
        <v>504</v>
      </c>
      <c r="E6747" s="84">
        <v>45631</v>
      </c>
      <c r="F6747" s="85">
        <v>17.972000000000001</v>
      </c>
      <c r="G6747" s="84">
        <v>184.9</v>
      </c>
      <c r="H6747" s="86">
        <f t="shared" si="420"/>
        <v>1516328.5338680001</v>
      </c>
      <c r="I6747" s="77">
        <f t="shared" si="421"/>
        <v>45631</v>
      </c>
      <c r="J6747" s="77">
        <f t="shared" si="422"/>
        <v>820080.33200000005</v>
      </c>
      <c r="K6747" s="77">
        <f t="shared" si="423"/>
        <v>0</v>
      </c>
    </row>
    <row r="6748" spans="1:11" s="77" customFormat="1">
      <c r="A6748" s="82">
        <v>2016</v>
      </c>
      <c r="B6748" s="82">
        <v>6254</v>
      </c>
      <c r="C6748" s="83" t="s">
        <v>513</v>
      </c>
      <c r="D6748" s="83" t="s">
        <v>504</v>
      </c>
      <c r="E6748" s="84">
        <v>60990</v>
      </c>
      <c r="F6748" s="85">
        <v>16.826000000000001</v>
      </c>
      <c r="G6748" s="84">
        <v>151.5</v>
      </c>
      <c r="H6748" s="86">
        <f t="shared" si="420"/>
        <v>1554719.8761</v>
      </c>
      <c r="I6748" s="77">
        <f t="shared" si="421"/>
        <v>60990</v>
      </c>
      <c r="J6748" s="77">
        <f t="shared" si="422"/>
        <v>1026217.74</v>
      </c>
      <c r="K6748" s="77">
        <f t="shared" si="423"/>
        <v>0</v>
      </c>
    </row>
    <row r="6749" spans="1:11" s="77" customFormat="1">
      <c r="A6749" s="82">
        <v>2016</v>
      </c>
      <c r="B6749" s="82">
        <v>6257</v>
      </c>
      <c r="C6749" s="83" t="s">
        <v>513</v>
      </c>
      <c r="D6749" s="83" t="s">
        <v>504</v>
      </c>
      <c r="E6749" s="84">
        <v>31853</v>
      </c>
      <c r="F6749" s="85">
        <v>17.547999999999998</v>
      </c>
      <c r="G6749" s="84">
        <v>219.6</v>
      </c>
      <c r="H6749" s="86">
        <f t="shared" si="420"/>
        <v>1227468.3510239997</v>
      </c>
      <c r="I6749" s="77">
        <f t="shared" si="421"/>
        <v>31853</v>
      </c>
      <c r="J6749" s="77">
        <f t="shared" si="422"/>
        <v>558956.4439999999</v>
      </c>
      <c r="K6749" s="77">
        <f t="shared" si="423"/>
        <v>0</v>
      </c>
    </row>
    <row r="6750" spans="1:11" s="77" customFormat="1">
      <c r="A6750" s="82">
        <v>2016</v>
      </c>
      <c r="B6750" s="82">
        <v>6257</v>
      </c>
      <c r="C6750" s="83" t="s">
        <v>513</v>
      </c>
      <c r="D6750" s="83" t="s">
        <v>504</v>
      </c>
      <c r="E6750" s="84">
        <v>111190</v>
      </c>
      <c r="F6750" s="85">
        <v>16.803999999999998</v>
      </c>
      <c r="G6750" s="84">
        <v>215.2</v>
      </c>
      <c r="H6750" s="86">
        <f t="shared" si="420"/>
        <v>4020875.907519999</v>
      </c>
      <c r="I6750" s="77">
        <f t="shared" si="421"/>
        <v>111190</v>
      </c>
      <c r="J6750" s="77">
        <f t="shared" si="422"/>
        <v>1868436.7599999998</v>
      </c>
      <c r="K6750" s="77">
        <f t="shared" si="423"/>
        <v>0</v>
      </c>
    </row>
    <row r="6751" spans="1:11" s="77" customFormat="1">
      <c r="A6751" s="82">
        <v>2016</v>
      </c>
      <c r="B6751" s="82">
        <v>6257</v>
      </c>
      <c r="C6751" s="83" t="s">
        <v>513</v>
      </c>
      <c r="D6751" s="83" t="s">
        <v>504</v>
      </c>
      <c r="E6751" s="84">
        <v>47734</v>
      </c>
      <c r="F6751" s="85">
        <v>17.141999999999999</v>
      </c>
      <c r="G6751" s="84">
        <v>223.6</v>
      </c>
      <c r="H6751" s="86">
        <f t="shared" si="420"/>
        <v>1829620.9258079997</v>
      </c>
      <c r="I6751" s="77">
        <f t="shared" si="421"/>
        <v>47734</v>
      </c>
      <c r="J6751" s="77">
        <f t="shared" si="422"/>
        <v>818256.228</v>
      </c>
      <c r="K6751" s="77">
        <f t="shared" si="423"/>
        <v>0</v>
      </c>
    </row>
    <row r="6752" spans="1:11" s="77" customFormat="1">
      <c r="A6752" s="82">
        <v>2016</v>
      </c>
      <c r="B6752" s="82">
        <v>6257</v>
      </c>
      <c r="C6752" s="83" t="s">
        <v>513</v>
      </c>
      <c r="D6752" s="83" t="s">
        <v>504</v>
      </c>
      <c r="E6752" s="84">
        <v>79819</v>
      </c>
      <c r="F6752" s="85">
        <v>17.878</v>
      </c>
      <c r="G6752" s="84">
        <v>247.9</v>
      </c>
      <c r="H6752" s="86">
        <f t="shared" si="420"/>
        <v>3537543.1192780002</v>
      </c>
      <c r="I6752" s="77">
        <f t="shared" si="421"/>
        <v>79819</v>
      </c>
      <c r="J6752" s="77">
        <f t="shared" si="422"/>
        <v>1427004.0819999999</v>
      </c>
      <c r="K6752" s="77">
        <f t="shared" si="423"/>
        <v>0</v>
      </c>
    </row>
    <row r="6753" spans="1:11" s="77" customFormat="1">
      <c r="A6753" s="82">
        <v>2016</v>
      </c>
      <c r="B6753" s="82">
        <v>6257</v>
      </c>
      <c r="C6753" s="83" t="s">
        <v>513</v>
      </c>
      <c r="D6753" s="83" t="s">
        <v>504</v>
      </c>
      <c r="E6753" s="84">
        <v>190387</v>
      </c>
      <c r="F6753" s="85">
        <v>16.954000000000001</v>
      </c>
      <c r="G6753" s="84">
        <v>241.2</v>
      </c>
      <c r="H6753" s="86">
        <f t="shared" si="420"/>
        <v>7785504.729576</v>
      </c>
      <c r="I6753" s="77">
        <f t="shared" si="421"/>
        <v>190387</v>
      </c>
      <c r="J6753" s="77">
        <f t="shared" si="422"/>
        <v>3227821.1980000003</v>
      </c>
      <c r="K6753" s="77">
        <f t="shared" si="423"/>
        <v>0</v>
      </c>
    </row>
    <row r="6754" spans="1:11" s="77" customFormat="1">
      <c r="A6754" s="82">
        <v>2016</v>
      </c>
      <c r="B6754" s="82">
        <v>6257</v>
      </c>
      <c r="C6754" s="83" t="s">
        <v>513</v>
      </c>
      <c r="D6754" s="83" t="s">
        <v>504</v>
      </c>
      <c r="E6754" s="84">
        <v>317491</v>
      </c>
      <c r="F6754" s="85">
        <v>16.678000000000001</v>
      </c>
      <c r="G6754" s="84">
        <v>235.6</v>
      </c>
      <c r="H6754" s="86">
        <f t="shared" si="420"/>
        <v>12475290.699688001</v>
      </c>
      <c r="I6754" s="77">
        <f t="shared" si="421"/>
        <v>317491</v>
      </c>
      <c r="J6754" s="77">
        <f t="shared" si="422"/>
        <v>5295114.898</v>
      </c>
      <c r="K6754" s="77">
        <f t="shared" si="423"/>
        <v>0</v>
      </c>
    </row>
    <row r="6755" spans="1:11" s="77" customFormat="1">
      <c r="A6755" s="82">
        <v>2016</v>
      </c>
      <c r="B6755" s="82">
        <v>6264</v>
      </c>
      <c r="C6755" s="83" t="s">
        <v>503</v>
      </c>
      <c r="D6755" s="83" t="s">
        <v>504</v>
      </c>
      <c r="E6755" s="84">
        <v>50322</v>
      </c>
      <c r="F6755" s="85">
        <v>26.065999999999999</v>
      </c>
      <c r="G6755" s="84">
        <v>223.8</v>
      </c>
      <c r="H6755" s="86">
        <f t="shared" si="420"/>
        <v>2935569.497976</v>
      </c>
      <c r="I6755" s="77">
        <f t="shared" si="421"/>
        <v>50322</v>
      </c>
      <c r="J6755" s="77">
        <f t="shared" si="422"/>
        <v>1311693.2519999999</v>
      </c>
      <c r="K6755" s="77">
        <f t="shared" si="423"/>
        <v>0</v>
      </c>
    </row>
    <row r="6756" spans="1:11" s="77" customFormat="1">
      <c r="A6756" s="82">
        <v>2016</v>
      </c>
      <c r="B6756" s="82">
        <v>6264</v>
      </c>
      <c r="C6756" s="83" t="s">
        <v>503</v>
      </c>
      <c r="D6756" s="83" t="s">
        <v>504</v>
      </c>
      <c r="E6756" s="84">
        <v>113934</v>
      </c>
      <c r="F6756" s="85">
        <v>24.986000000000001</v>
      </c>
      <c r="G6756" s="84">
        <v>186.5</v>
      </c>
      <c r="H6756" s="86">
        <f t="shared" si="420"/>
        <v>5309197.9332600003</v>
      </c>
      <c r="I6756" s="77">
        <f t="shared" si="421"/>
        <v>113934</v>
      </c>
      <c r="J6756" s="77">
        <f t="shared" si="422"/>
        <v>2846754.9240000001</v>
      </c>
      <c r="K6756" s="77">
        <f t="shared" si="423"/>
        <v>0</v>
      </c>
    </row>
    <row r="6757" spans="1:11" s="77" customFormat="1">
      <c r="A6757" s="82">
        <v>2016</v>
      </c>
      <c r="B6757" s="82">
        <v>6264</v>
      </c>
      <c r="C6757" s="83" t="s">
        <v>503</v>
      </c>
      <c r="D6757" s="83" t="s">
        <v>504</v>
      </c>
      <c r="E6757" s="84">
        <v>20848</v>
      </c>
      <c r="F6757" s="85">
        <v>25.07</v>
      </c>
      <c r="G6757" s="84">
        <v>186.1</v>
      </c>
      <c r="H6757" s="86">
        <f t="shared" si="420"/>
        <v>972669.06896000006</v>
      </c>
      <c r="I6757" s="77">
        <f t="shared" si="421"/>
        <v>20848</v>
      </c>
      <c r="J6757" s="77">
        <f t="shared" si="422"/>
        <v>522659.36</v>
      </c>
      <c r="K6757" s="77">
        <f t="shared" si="423"/>
        <v>0</v>
      </c>
    </row>
    <row r="6758" spans="1:11" s="77" customFormat="1">
      <c r="A6758" s="82">
        <v>2016</v>
      </c>
      <c r="B6758" s="82">
        <v>6264</v>
      </c>
      <c r="C6758" s="83" t="s">
        <v>503</v>
      </c>
      <c r="D6758" s="83" t="s">
        <v>504</v>
      </c>
      <c r="E6758" s="84">
        <v>10165</v>
      </c>
      <c r="F6758" s="85">
        <v>25.132000000000001</v>
      </c>
      <c r="G6758" s="84">
        <v>230.4</v>
      </c>
      <c r="H6758" s="86">
        <f t="shared" si="420"/>
        <v>588595.46112000011</v>
      </c>
      <c r="I6758" s="77">
        <f t="shared" si="421"/>
        <v>10165</v>
      </c>
      <c r="J6758" s="77">
        <f t="shared" si="422"/>
        <v>255466.78000000003</v>
      </c>
      <c r="K6758" s="77">
        <f t="shared" si="423"/>
        <v>0</v>
      </c>
    </row>
    <row r="6759" spans="1:11" s="77" customFormat="1">
      <c r="A6759" s="82">
        <v>2016</v>
      </c>
      <c r="B6759" s="82">
        <v>6264</v>
      </c>
      <c r="C6759" s="83" t="s">
        <v>503</v>
      </c>
      <c r="D6759" s="83" t="s">
        <v>504</v>
      </c>
      <c r="E6759" s="84">
        <v>9237</v>
      </c>
      <c r="F6759" s="85">
        <v>26.341999999999999</v>
      </c>
      <c r="G6759" s="84">
        <v>218.9</v>
      </c>
      <c r="H6759" s="86">
        <f t="shared" si="420"/>
        <v>532629.78720600007</v>
      </c>
      <c r="I6759" s="77">
        <f t="shared" si="421"/>
        <v>9237</v>
      </c>
      <c r="J6759" s="77">
        <f t="shared" si="422"/>
        <v>243321.05399999997</v>
      </c>
      <c r="K6759" s="77">
        <f t="shared" si="423"/>
        <v>0</v>
      </c>
    </row>
    <row r="6760" spans="1:11" s="77" customFormat="1">
      <c r="A6760" s="82">
        <v>2016</v>
      </c>
      <c r="B6760" s="82">
        <v>6264</v>
      </c>
      <c r="C6760" s="83" t="s">
        <v>503</v>
      </c>
      <c r="D6760" s="83" t="s">
        <v>504</v>
      </c>
      <c r="E6760" s="84">
        <v>18191</v>
      </c>
      <c r="F6760" s="85">
        <v>26.18</v>
      </c>
      <c r="G6760" s="84">
        <v>217.4</v>
      </c>
      <c r="H6760" s="86">
        <f t="shared" si="420"/>
        <v>1035346.5861199999</v>
      </c>
      <c r="I6760" s="77">
        <f t="shared" si="421"/>
        <v>18191</v>
      </c>
      <c r="J6760" s="77">
        <f t="shared" si="422"/>
        <v>476240.38</v>
      </c>
      <c r="K6760" s="77">
        <f t="shared" si="423"/>
        <v>0</v>
      </c>
    </row>
    <row r="6761" spans="1:11" s="77" customFormat="1">
      <c r="A6761" s="82">
        <v>2016</v>
      </c>
      <c r="B6761" s="82">
        <v>6288</v>
      </c>
      <c r="C6761" s="83" t="s">
        <v>512</v>
      </c>
      <c r="D6761" s="83" t="s">
        <v>504</v>
      </c>
      <c r="E6761" s="84">
        <v>10085</v>
      </c>
      <c r="F6761" s="85">
        <v>14</v>
      </c>
      <c r="G6761" s="84">
        <v>376.3</v>
      </c>
      <c r="H6761" s="86">
        <f t="shared" si="420"/>
        <v>531297.97</v>
      </c>
      <c r="I6761" s="77">
        <f t="shared" si="421"/>
        <v>10085</v>
      </c>
      <c r="J6761" s="77">
        <f t="shared" si="422"/>
        <v>141190</v>
      </c>
      <c r="K6761" s="77">
        <f t="shared" si="423"/>
        <v>1</v>
      </c>
    </row>
    <row r="6762" spans="1:11" s="77" customFormat="1">
      <c r="A6762" s="82">
        <v>2016</v>
      </c>
      <c r="B6762" s="82">
        <v>6288</v>
      </c>
      <c r="C6762" s="83" t="s">
        <v>515</v>
      </c>
      <c r="D6762" s="83" t="s">
        <v>504</v>
      </c>
      <c r="E6762" s="84">
        <v>5683</v>
      </c>
      <c r="F6762" s="85">
        <v>14</v>
      </c>
      <c r="G6762" s="84">
        <v>185.3</v>
      </c>
      <c r="H6762" s="86">
        <f t="shared" si="420"/>
        <v>147428.38600000003</v>
      </c>
      <c r="I6762" s="77">
        <f t="shared" si="421"/>
        <v>5683</v>
      </c>
      <c r="J6762" s="77">
        <f t="shared" si="422"/>
        <v>79562</v>
      </c>
      <c r="K6762" s="77">
        <f t="shared" si="423"/>
        <v>0</v>
      </c>
    </row>
    <row r="6763" spans="1:11" s="77" customFormat="1">
      <c r="A6763" s="82">
        <v>2016</v>
      </c>
      <c r="B6763" s="82">
        <v>6469</v>
      </c>
      <c r="C6763" s="83" t="s">
        <v>512</v>
      </c>
      <c r="D6763" s="83" t="s">
        <v>504</v>
      </c>
      <c r="E6763" s="84">
        <v>464832</v>
      </c>
      <c r="F6763" s="85">
        <v>13.314</v>
      </c>
      <c r="G6763" s="84">
        <v>129.5</v>
      </c>
      <c r="H6763" s="86">
        <f t="shared" si="420"/>
        <v>8014461.35616</v>
      </c>
      <c r="I6763" s="77">
        <f t="shared" si="421"/>
        <v>464832</v>
      </c>
      <c r="J6763" s="77">
        <f t="shared" si="422"/>
        <v>6188773.2479999997</v>
      </c>
      <c r="K6763" s="77">
        <f t="shared" si="423"/>
        <v>1</v>
      </c>
    </row>
    <row r="6764" spans="1:11" s="77" customFormat="1">
      <c r="A6764" s="82">
        <v>2016</v>
      </c>
      <c r="B6764" s="82">
        <v>6481</v>
      </c>
      <c r="C6764" s="83" t="s">
        <v>503</v>
      </c>
      <c r="D6764" s="83" t="s">
        <v>504</v>
      </c>
      <c r="E6764" s="84">
        <v>76268</v>
      </c>
      <c r="F6764" s="85">
        <v>23.047999999999998</v>
      </c>
      <c r="G6764" s="84">
        <v>222.1</v>
      </c>
      <c r="H6764" s="86">
        <f t="shared" si="420"/>
        <v>3904129.0229440001</v>
      </c>
      <c r="I6764" s="77">
        <f t="shared" si="421"/>
        <v>76268</v>
      </c>
      <c r="J6764" s="77">
        <f t="shared" si="422"/>
        <v>1757824.8639999998</v>
      </c>
      <c r="K6764" s="77">
        <f t="shared" si="423"/>
        <v>0</v>
      </c>
    </row>
    <row r="6765" spans="1:11" s="77" customFormat="1">
      <c r="A6765" s="82">
        <v>2016</v>
      </c>
      <c r="B6765" s="82">
        <v>6481</v>
      </c>
      <c r="C6765" s="83" t="s">
        <v>503</v>
      </c>
      <c r="D6765" s="83" t="s">
        <v>504</v>
      </c>
      <c r="E6765" s="84">
        <v>48521</v>
      </c>
      <c r="F6765" s="85">
        <v>22.408999999999999</v>
      </c>
      <c r="G6765" s="84">
        <v>215.7</v>
      </c>
      <c r="H6765" s="86">
        <f t="shared" si="420"/>
        <v>2345321.3909729999</v>
      </c>
      <c r="I6765" s="77">
        <f t="shared" si="421"/>
        <v>48521</v>
      </c>
      <c r="J6765" s="77">
        <f t="shared" si="422"/>
        <v>1087307.0889999999</v>
      </c>
      <c r="K6765" s="77">
        <f t="shared" si="423"/>
        <v>0</v>
      </c>
    </row>
    <row r="6766" spans="1:11" s="77" customFormat="1">
      <c r="A6766" s="82">
        <v>2016</v>
      </c>
      <c r="B6766" s="82">
        <v>6481</v>
      </c>
      <c r="C6766" s="83" t="s">
        <v>503</v>
      </c>
      <c r="D6766" s="83" t="s">
        <v>504</v>
      </c>
      <c r="E6766" s="84">
        <v>61107</v>
      </c>
      <c r="F6766" s="85">
        <v>22.699000000000002</v>
      </c>
      <c r="G6766" s="84">
        <v>206.4</v>
      </c>
      <c r="H6766" s="86">
        <f t="shared" si="420"/>
        <v>2862907.9247520003</v>
      </c>
      <c r="I6766" s="77">
        <f t="shared" si="421"/>
        <v>61107</v>
      </c>
      <c r="J6766" s="77">
        <f t="shared" si="422"/>
        <v>1387067.7930000001</v>
      </c>
      <c r="K6766" s="77">
        <f t="shared" si="423"/>
        <v>0</v>
      </c>
    </row>
    <row r="6767" spans="1:11" s="77" customFormat="1">
      <c r="A6767" s="82">
        <v>2016</v>
      </c>
      <c r="B6767" s="82">
        <v>6481</v>
      </c>
      <c r="C6767" s="83" t="s">
        <v>503</v>
      </c>
      <c r="D6767" s="83" t="s">
        <v>504</v>
      </c>
      <c r="E6767" s="84">
        <v>48326</v>
      </c>
      <c r="F6767" s="85">
        <v>22.433</v>
      </c>
      <c r="G6767" s="84">
        <v>214.8</v>
      </c>
      <c r="H6767" s="86">
        <f t="shared" si="420"/>
        <v>2328640.695384</v>
      </c>
      <c r="I6767" s="77">
        <f t="shared" si="421"/>
        <v>48326</v>
      </c>
      <c r="J6767" s="77">
        <f t="shared" si="422"/>
        <v>1084097.1580000001</v>
      </c>
      <c r="K6767" s="77">
        <f t="shared" si="423"/>
        <v>0</v>
      </c>
    </row>
    <row r="6768" spans="1:11" s="77" customFormat="1">
      <c r="A6768" s="82">
        <v>2016</v>
      </c>
      <c r="B6768" s="82">
        <v>6481</v>
      </c>
      <c r="C6768" s="83" t="s">
        <v>503</v>
      </c>
      <c r="D6768" s="83" t="s">
        <v>504</v>
      </c>
      <c r="E6768" s="84">
        <v>154351</v>
      </c>
      <c r="F6768" s="85">
        <v>20.242999999999999</v>
      </c>
      <c r="G6768" s="84">
        <v>182.6</v>
      </c>
      <c r="H6768" s="86">
        <f t="shared" si="420"/>
        <v>5705386.837017999</v>
      </c>
      <c r="I6768" s="77">
        <f t="shared" si="421"/>
        <v>154351</v>
      </c>
      <c r="J6768" s="77">
        <f t="shared" si="422"/>
        <v>3124527.2929999996</v>
      </c>
      <c r="K6768" s="77">
        <f t="shared" si="423"/>
        <v>0</v>
      </c>
    </row>
    <row r="6769" spans="1:11" s="77" customFormat="1">
      <c r="A6769" s="82">
        <v>2016</v>
      </c>
      <c r="B6769" s="82">
        <v>6481</v>
      </c>
      <c r="C6769" s="83" t="s">
        <v>513</v>
      </c>
      <c r="D6769" s="83" t="s">
        <v>504</v>
      </c>
      <c r="E6769" s="84">
        <v>86937</v>
      </c>
      <c r="F6769" s="85">
        <v>19.606000000000002</v>
      </c>
      <c r="G6769" s="84">
        <v>215.3</v>
      </c>
      <c r="H6769" s="86">
        <f t="shared" si="420"/>
        <v>3669760.1277660006</v>
      </c>
      <c r="I6769" s="77">
        <f t="shared" si="421"/>
        <v>86937</v>
      </c>
      <c r="J6769" s="77">
        <f t="shared" si="422"/>
        <v>1704486.8220000002</v>
      </c>
      <c r="K6769" s="77">
        <f t="shared" si="423"/>
        <v>0</v>
      </c>
    </row>
    <row r="6770" spans="1:11" s="77" customFormat="1">
      <c r="A6770" s="82">
        <v>2016</v>
      </c>
      <c r="B6770" s="82">
        <v>6639</v>
      </c>
      <c r="C6770" s="83" t="s">
        <v>503</v>
      </c>
      <c r="D6770" s="83" t="s">
        <v>504</v>
      </c>
      <c r="E6770" s="84">
        <v>28793</v>
      </c>
      <c r="F6770" s="85">
        <v>23.05</v>
      </c>
      <c r="G6770" s="84">
        <v>256.7</v>
      </c>
      <c r="H6770" s="86">
        <f t="shared" si="420"/>
        <v>1703663.0945499998</v>
      </c>
      <c r="I6770" s="77">
        <f t="shared" si="421"/>
        <v>28793</v>
      </c>
      <c r="J6770" s="77">
        <f t="shared" si="422"/>
        <v>663678.65</v>
      </c>
      <c r="K6770" s="77">
        <f t="shared" si="423"/>
        <v>0</v>
      </c>
    </row>
    <row r="6771" spans="1:11" s="77" customFormat="1">
      <c r="A6771" s="82">
        <v>2016</v>
      </c>
      <c r="B6771" s="82">
        <v>6639</v>
      </c>
      <c r="C6771" s="83" t="s">
        <v>503</v>
      </c>
      <c r="D6771" s="83" t="s">
        <v>504</v>
      </c>
      <c r="E6771" s="84">
        <v>38346</v>
      </c>
      <c r="F6771" s="85">
        <v>22.17</v>
      </c>
      <c r="G6771" s="84">
        <v>194.5</v>
      </c>
      <c r="H6771" s="86">
        <f t="shared" si="420"/>
        <v>1653504.4449000002</v>
      </c>
      <c r="I6771" s="77">
        <f t="shared" si="421"/>
        <v>38346</v>
      </c>
      <c r="J6771" s="77">
        <f t="shared" si="422"/>
        <v>850130.82000000007</v>
      </c>
      <c r="K6771" s="77">
        <f t="shared" si="423"/>
        <v>0</v>
      </c>
    </row>
    <row r="6772" spans="1:11" s="77" customFormat="1">
      <c r="A6772" s="82">
        <v>2016</v>
      </c>
      <c r="B6772" s="82">
        <v>6639</v>
      </c>
      <c r="C6772" s="83" t="s">
        <v>503</v>
      </c>
      <c r="D6772" s="83" t="s">
        <v>504</v>
      </c>
      <c r="E6772" s="84">
        <v>23333</v>
      </c>
      <c r="F6772" s="85">
        <v>21.9</v>
      </c>
      <c r="G6772" s="84">
        <v>178.3</v>
      </c>
      <c r="H6772" s="86">
        <f t="shared" si="420"/>
        <v>911099.9841</v>
      </c>
      <c r="I6772" s="77">
        <f t="shared" si="421"/>
        <v>23333</v>
      </c>
      <c r="J6772" s="77">
        <f t="shared" si="422"/>
        <v>510992.69999999995</v>
      </c>
      <c r="K6772" s="77">
        <f t="shared" si="423"/>
        <v>0</v>
      </c>
    </row>
    <row r="6773" spans="1:11" s="77" customFormat="1">
      <c r="A6773" s="82">
        <v>2016</v>
      </c>
      <c r="B6773" s="82">
        <v>6641</v>
      </c>
      <c r="C6773" s="83" t="s">
        <v>513</v>
      </c>
      <c r="D6773" s="83" t="s">
        <v>504</v>
      </c>
      <c r="E6773" s="84">
        <v>33077</v>
      </c>
      <c r="F6773" s="85">
        <v>17.63</v>
      </c>
      <c r="G6773" s="84">
        <v>248.4</v>
      </c>
      <c r="H6773" s="86">
        <f t="shared" si="420"/>
        <v>1448538.4148399998</v>
      </c>
      <c r="I6773" s="77">
        <f t="shared" si="421"/>
        <v>33077</v>
      </c>
      <c r="J6773" s="77">
        <f t="shared" si="422"/>
        <v>583147.51</v>
      </c>
      <c r="K6773" s="77">
        <f t="shared" si="423"/>
        <v>0</v>
      </c>
    </row>
    <row r="6774" spans="1:11" s="77" customFormat="1">
      <c r="A6774" s="82">
        <v>2016</v>
      </c>
      <c r="B6774" s="82">
        <v>6641</v>
      </c>
      <c r="C6774" s="83" t="s">
        <v>513</v>
      </c>
      <c r="D6774" s="83" t="s">
        <v>504</v>
      </c>
      <c r="E6774" s="84">
        <v>64754</v>
      </c>
      <c r="F6774" s="85">
        <v>16.670000000000002</v>
      </c>
      <c r="G6774" s="84">
        <v>246.6</v>
      </c>
      <c r="H6774" s="86">
        <f t="shared" si="420"/>
        <v>2661921.6778800003</v>
      </c>
      <c r="I6774" s="77">
        <f t="shared" si="421"/>
        <v>64754</v>
      </c>
      <c r="J6774" s="77">
        <f t="shared" si="422"/>
        <v>1079449.1800000002</v>
      </c>
      <c r="K6774" s="77">
        <f t="shared" si="423"/>
        <v>0</v>
      </c>
    </row>
    <row r="6775" spans="1:11" s="77" customFormat="1">
      <c r="A6775" s="82">
        <v>2016</v>
      </c>
      <c r="B6775" s="82">
        <v>6641</v>
      </c>
      <c r="C6775" s="83" t="s">
        <v>513</v>
      </c>
      <c r="D6775" s="83" t="s">
        <v>504</v>
      </c>
      <c r="E6775" s="84">
        <v>81781</v>
      </c>
      <c r="F6775" s="85">
        <v>16.75</v>
      </c>
      <c r="G6775" s="84">
        <v>239.2</v>
      </c>
      <c r="H6775" s="86">
        <f t="shared" si="420"/>
        <v>3276637.5459999996</v>
      </c>
      <c r="I6775" s="77">
        <f t="shared" si="421"/>
        <v>81781</v>
      </c>
      <c r="J6775" s="77">
        <f t="shared" si="422"/>
        <v>1369831.75</v>
      </c>
      <c r="K6775" s="77">
        <f t="shared" si="423"/>
        <v>0</v>
      </c>
    </row>
    <row r="6776" spans="1:11" s="77" customFormat="1">
      <c r="A6776" s="82">
        <v>2016</v>
      </c>
      <c r="B6776" s="82">
        <v>6641</v>
      </c>
      <c r="C6776" s="83" t="s">
        <v>513</v>
      </c>
      <c r="D6776" s="83" t="s">
        <v>504</v>
      </c>
      <c r="E6776" s="84">
        <v>114675</v>
      </c>
      <c r="F6776" s="85">
        <v>17.989999999999998</v>
      </c>
      <c r="G6776" s="84">
        <v>241.3</v>
      </c>
      <c r="H6776" s="86">
        <f t="shared" si="420"/>
        <v>4978026.8422499998</v>
      </c>
      <c r="I6776" s="77">
        <f t="shared" si="421"/>
        <v>114675</v>
      </c>
      <c r="J6776" s="77">
        <f t="shared" si="422"/>
        <v>2063003.2499999998</v>
      </c>
      <c r="K6776" s="77">
        <f t="shared" si="423"/>
        <v>0</v>
      </c>
    </row>
    <row r="6777" spans="1:11" s="77" customFormat="1">
      <c r="A6777" s="82">
        <v>2016</v>
      </c>
      <c r="B6777" s="82">
        <v>6648</v>
      </c>
      <c r="C6777" s="83" t="s">
        <v>512</v>
      </c>
      <c r="D6777" s="83" t="s">
        <v>504</v>
      </c>
      <c r="E6777" s="84">
        <v>476902</v>
      </c>
      <c r="F6777" s="85">
        <v>12.55</v>
      </c>
      <c r="G6777" s="84" t="s">
        <v>514</v>
      </c>
      <c r="H6777" s="86" t="str">
        <f t="shared" si="420"/>
        <v/>
      </c>
      <c r="I6777" s="77" t="str">
        <f t="shared" si="421"/>
        <v/>
      </c>
      <c r="J6777" s="77" t="str">
        <f t="shared" si="422"/>
        <v/>
      </c>
      <c r="K6777" s="77">
        <f t="shared" si="423"/>
        <v>1</v>
      </c>
    </row>
    <row r="6778" spans="1:11" s="77" customFormat="1">
      <c r="A6778" s="82">
        <v>2016</v>
      </c>
      <c r="B6778" s="82">
        <v>6664</v>
      </c>
      <c r="C6778" s="83" t="s">
        <v>513</v>
      </c>
      <c r="D6778" s="83" t="s">
        <v>504</v>
      </c>
      <c r="E6778" s="84">
        <v>48453</v>
      </c>
      <c r="F6778" s="85">
        <v>17.946000000000002</v>
      </c>
      <c r="G6778" s="84">
        <v>187.8</v>
      </c>
      <c r="H6778" s="86">
        <f t="shared" si="420"/>
        <v>1632991.4963640003</v>
      </c>
      <c r="I6778" s="77">
        <f t="shared" si="421"/>
        <v>48453</v>
      </c>
      <c r="J6778" s="77">
        <f t="shared" si="422"/>
        <v>869537.53800000006</v>
      </c>
      <c r="K6778" s="77">
        <f t="shared" si="423"/>
        <v>0</v>
      </c>
    </row>
    <row r="6779" spans="1:11" s="77" customFormat="1">
      <c r="A6779" s="82">
        <v>2016</v>
      </c>
      <c r="B6779" s="82">
        <v>6664</v>
      </c>
      <c r="C6779" s="83" t="s">
        <v>513</v>
      </c>
      <c r="D6779" s="83" t="s">
        <v>504</v>
      </c>
      <c r="E6779" s="84">
        <v>98293</v>
      </c>
      <c r="F6779" s="85">
        <v>17.853000000000002</v>
      </c>
      <c r="G6779" s="84">
        <v>180.8</v>
      </c>
      <c r="H6779" s="86">
        <f t="shared" si="420"/>
        <v>3172723.4716320001</v>
      </c>
      <c r="I6779" s="77">
        <f t="shared" si="421"/>
        <v>98293</v>
      </c>
      <c r="J6779" s="77">
        <f t="shared" si="422"/>
        <v>1754824.9290000002</v>
      </c>
      <c r="K6779" s="77">
        <f t="shared" si="423"/>
        <v>0</v>
      </c>
    </row>
    <row r="6780" spans="1:11" s="77" customFormat="1">
      <c r="A6780" s="82">
        <v>2016</v>
      </c>
      <c r="B6780" s="82">
        <v>6664</v>
      </c>
      <c r="C6780" s="83" t="s">
        <v>513</v>
      </c>
      <c r="D6780" s="83" t="s">
        <v>504</v>
      </c>
      <c r="E6780" s="84">
        <v>16368</v>
      </c>
      <c r="F6780" s="85">
        <v>18.065999999999999</v>
      </c>
      <c r="G6780" s="84">
        <v>176.9</v>
      </c>
      <c r="H6780" s="86">
        <f t="shared" si="420"/>
        <v>523100.88547199999</v>
      </c>
      <c r="I6780" s="77">
        <f t="shared" si="421"/>
        <v>16368</v>
      </c>
      <c r="J6780" s="77">
        <f t="shared" si="422"/>
        <v>295704.288</v>
      </c>
      <c r="K6780" s="77">
        <f t="shared" si="423"/>
        <v>0</v>
      </c>
    </row>
    <row r="6781" spans="1:11" s="77" customFormat="1">
      <c r="A6781" s="82">
        <v>2016</v>
      </c>
      <c r="B6781" s="82">
        <v>6664</v>
      </c>
      <c r="C6781" s="83" t="s">
        <v>513</v>
      </c>
      <c r="D6781" s="83" t="s">
        <v>504</v>
      </c>
      <c r="E6781" s="84">
        <v>16241</v>
      </c>
      <c r="F6781" s="85">
        <v>17.616</v>
      </c>
      <c r="G6781" s="84">
        <v>164</v>
      </c>
      <c r="H6781" s="86">
        <f t="shared" si="420"/>
        <v>469206.38783999998</v>
      </c>
      <c r="I6781" s="77">
        <f t="shared" si="421"/>
        <v>16241</v>
      </c>
      <c r="J6781" s="77">
        <f t="shared" si="422"/>
        <v>286101.45600000001</v>
      </c>
      <c r="K6781" s="77">
        <f t="shared" si="423"/>
        <v>0</v>
      </c>
    </row>
    <row r="6782" spans="1:11" s="77" customFormat="1">
      <c r="A6782" s="82">
        <v>2016</v>
      </c>
      <c r="B6782" s="82">
        <v>6705</v>
      </c>
      <c r="C6782" s="83" t="s">
        <v>503</v>
      </c>
      <c r="D6782" s="83" t="s">
        <v>504</v>
      </c>
      <c r="E6782" s="84">
        <v>95754</v>
      </c>
      <c r="F6782" s="85">
        <v>22.7</v>
      </c>
      <c r="G6782" s="84" t="s">
        <v>514</v>
      </c>
      <c r="H6782" s="86" t="str">
        <f t="shared" si="420"/>
        <v/>
      </c>
      <c r="I6782" s="77" t="str">
        <f t="shared" si="421"/>
        <v/>
      </c>
      <c r="J6782" s="77" t="str">
        <f t="shared" si="422"/>
        <v/>
      </c>
      <c r="K6782" s="77">
        <f t="shared" si="423"/>
        <v>0</v>
      </c>
    </row>
    <row r="6783" spans="1:11" s="77" customFormat="1">
      <c r="A6783" s="82">
        <v>2016</v>
      </c>
      <c r="B6783" s="82">
        <v>6705</v>
      </c>
      <c r="C6783" s="83" t="s">
        <v>503</v>
      </c>
      <c r="D6783" s="83" t="s">
        <v>504</v>
      </c>
      <c r="E6783" s="84">
        <v>49107</v>
      </c>
      <c r="F6783" s="85">
        <v>23.3</v>
      </c>
      <c r="G6783" s="84" t="s">
        <v>514</v>
      </c>
      <c r="H6783" s="86" t="str">
        <f t="shared" si="420"/>
        <v/>
      </c>
      <c r="I6783" s="77" t="str">
        <f t="shared" si="421"/>
        <v/>
      </c>
      <c r="J6783" s="77" t="str">
        <f t="shared" si="422"/>
        <v/>
      </c>
      <c r="K6783" s="77">
        <f t="shared" si="423"/>
        <v>0</v>
      </c>
    </row>
    <row r="6784" spans="1:11" s="77" customFormat="1">
      <c r="A6784" s="82">
        <v>2016</v>
      </c>
      <c r="B6784" s="82">
        <v>6761</v>
      </c>
      <c r="C6784" s="83" t="s">
        <v>513</v>
      </c>
      <c r="D6784" s="83" t="s">
        <v>504</v>
      </c>
      <c r="E6784" s="84">
        <v>102565</v>
      </c>
      <c r="F6784" s="85">
        <v>17.739999999999998</v>
      </c>
      <c r="G6784" s="84">
        <v>133</v>
      </c>
      <c r="H6784" s="86">
        <f t="shared" si="420"/>
        <v>2419939.1230000001</v>
      </c>
      <c r="I6784" s="77">
        <f t="shared" si="421"/>
        <v>102565</v>
      </c>
      <c r="J6784" s="77">
        <f t="shared" si="422"/>
        <v>1819503.0999999999</v>
      </c>
      <c r="K6784" s="77">
        <f t="shared" si="423"/>
        <v>0</v>
      </c>
    </row>
    <row r="6785" spans="1:11" s="77" customFormat="1">
      <c r="A6785" s="82">
        <v>2016</v>
      </c>
      <c r="B6785" s="82">
        <v>6768</v>
      </c>
      <c r="C6785" s="83" t="s">
        <v>513</v>
      </c>
      <c r="D6785" s="83" t="s">
        <v>504</v>
      </c>
      <c r="E6785" s="84">
        <v>95116</v>
      </c>
      <c r="F6785" s="85">
        <v>17.989000000000001</v>
      </c>
      <c r="G6785" s="84">
        <v>178.5</v>
      </c>
      <c r="H6785" s="86">
        <f t="shared" si="420"/>
        <v>3054209.4773400002</v>
      </c>
      <c r="I6785" s="77">
        <f t="shared" si="421"/>
        <v>95116</v>
      </c>
      <c r="J6785" s="77">
        <f t="shared" si="422"/>
        <v>1711041.7240000002</v>
      </c>
      <c r="K6785" s="77">
        <f t="shared" si="423"/>
        <v>0</v>
      </c>
    </row>
    <row r="6786" spans="1:11" s="77" customFormat="1">
      <c r="A6786" s="82">
        <v>2016</v>
      </c>
      <c r="B6786" s="82">
        <v>6772</v>
      </c>
      <c r="C6786" s="83" t="s">
        <v>513</v>
      </c>
      <c r="D6786" s="83" t="s">
        <v>504</v>
      </c>
      <c r="E6786" s="84">
        <v>148316</v>
      </c>
      <c r="F6786" s="85">
        <v>16.718</v>
      </c>
      <c r="G6786" s="84">
        <v>190.1</v>
      </c>
      <c r="H6786" s="86">
        <f t="shared" si="420"/>
        <v>4713618.6340880003</v>
      </c>
      <c r="I6786" s="77">
        <f t="shared" si="421"/>
        <v>148316</v>
      </c>
      <c r="J6786" s="77">
        <f t="shared" si="422"/>
        <v>2479546.8879999998</v>
      </c>
      <c r="K6786" s="77">
        <f t="shared" si="423"/>
        <v>0</v>
      </c>
    </row>
    <row r="6787" spans="1:11" s="77" customFormat="1">
      <c r="A6787" s="82">
        <v>2016</v>
      </c>
      <c r="B6787" s="82">
        <v>6823</v>
      </c>
      <c r="C6787" s="83" t="s">
        <v>503</v>
      </c>
      <c r="D6787" s="83" t="s">
        <v>504</v>
      </c>
      <c r="E6787" s="84">
        <v>39607</v>
      </c>
      <c r="F6787" s="85">
        <v>23.04</v>
      </c>
      <c r="G6787" s="84">
        <v>256.7</v>
      </c>
      <c r="H6787" s="86">
        <f t="shared" si="420"/>
        <v>2342503.7337599997</v>
      </c>
      <c r="I6787" s="77">
        <f t="shared" si="421"/>
        <v>39607</v>
      </c>
      <c r="J6787" s="77">
        <f t="shared" si="422"/>
        <v>912545.27999999991</v>
      </c>
      <c r="K6787" s="77">
        <f t="shared" si="423"/>
        <v>0</v>
      </c>
    </row>
    <row r="6788" spans="1:11" s="77" customFormat="1">
      <c r="A6788" s="82">
        <v>2016</v>
      </c>
      <c r="B6788" s="82">
        <v>6823</v>
      </c>
      <c r="C6788" s="83" t="s">
        <v>503</v>
      </c>
      <c r="D6788" s="83" t="s">
        <v>504</v>
      </c>
      <c r="E6788" s="84">
        <v>35947</v>
      </c>
      <c r="F6788" s="85">
        <v>22.84</v>
      </c>
      <c r="G6788" s="84">
        <v>214.3</v>
      </c>
      <c r="H6788" s="86">
        <f t="shared" si="420"/>
        <v>1759466.1756400003</v>
      </c>
      <c r="I6788" s="77">
        <f t="shared" si="421"/>
        <v>35947</v>
      </c>
      <c r="J6788" s="77">
        <f t="shared" si="422"/>
        <v>821029.48</v>
      </c>
      <c r="K6788" s="77">
        <f t="shared" si="423"/>
        <v>0</v>
      </c>
    </row>
    <row r="6789" spans="1:11" s="77" customFormat="1">
      <c r="A6789" s="82">
        <v>2016</v>
      </c>
      <c r="B6789" s="82">
        <v>6823</v>
      </c>
      <c r="C6789" s="83" t="s">
        <v>503</v>
      </c>
      <c r="D6789" s="83" t="s">
        <v>504</v>
      </c>
      <c r="E6789" s="84">
        <v>41246</v>
      </c>
      <c r="F6789" s="85">
        <v>23.66</v>
      </c>
      <c r="G6789" s="84">
        <v>215.7</v>
      </c>
      <c r="H6789" s="86">
        <f t="shared" si="420"/>
        <v>2104973.93652</v>
      </c>
      <c r="I6789" s="77">
        <f t="shared" si="421"/>
        <v>41246</v>
      </c>
      <c r="J6789" s="77">
        <f t="shared" si="422"/>
        <v>975880.36</v>
      </c>
      <c r="K6789" s="77">
        <f t="shared" si="423"/>
        <v>0</v>
      </c>
    </row>
    <row r="6790" spans="1:11" s="77" customFormat="1">
      <c r="A6790" s="82">
        <v>2016</v>
      </c>
      <c r="B6790" s="82">
        <v>7030</v>
      </c>
      <c r="C6790" s="83" t="s">
        <v>512</v>
      </c>
      <c r="D6790" s="83" t="s">
        <v>504</v>
      </c>
      <c r="E6790" s="84">
        <v>194361</v>
      </c>
      <c r="F6790" s="85">
        <v>13.704000000000001</v>
      </c>
      <c r="G6790" s="84" t="s">
        <v>514</v>
      </c>
      <c r="H6790" s="86" t="str">
        <f t="shared" si="420"/>
        <v/>
      </c>
      <c r="I6790" s="77" t="str">
        <f t="shared" si="421"/>
        <v/>
      </c>
      <c r="J6790" s="77" t="str">
        <f t="shared" si="422"/>
        <v/>
      </c>
      <c r="K6790" s="77">
        <f t="shared" si="423"/>
        <v>1</v>
      </c>
    </row>
    <row r="6791" spans="1:11" s="77" customFormat="1">
      <c r="A6791" s="82">
        <v>2016</v>
      </c>
      <c r="B6791" s="82">
        <v>7210</v>
      </c>
      <c r="C6791" s="83" t="s">
        <v>503</v>
      </c>
      <c r="D6791" s="83" t="s">
        <v>504</v>
      </c>
      <c r="E6791" s="84">
        <v>25848</v>
      </c>
      <c r="F6791" s="85">
        <v>24.71</v>
      </c>
      <c r="G6791" s="84">
        <v>310.5</v>
      </c>
      <c r="H6791" s="86">
        <f t="shared" ref="H6791:H6854" si="424">IF(I6791="","",G6791/100*F6791*E6791)</f>
        <v>1983176.1684000003</v>
      </c>
      <c r="I6791" s="77">
        <f t="shared" ref="I6791:I6854" si="425">IF(OR(G6791=".",F6791=".",E6791="."),"",E6791)</f>
        <v>25848</v>
      </c>
      <c r="J6791" s="77">
        <f t="shared" ref="J6791:J6854" si="426">IF(I6791="","",F6791*I6791)</f>
        <v>638704.08000000007</v>
      </c>
      <c r="K6791" s="77">
        <f t="shared" ref="K6791:K6854" si="427">IF(C6791="LIG",1,0)</f>
        <v>0</v>
      </c>
    </row>
    <row r="6792" spans="1:11" s="77" customFormat="1">
      <c r="A6792" s="82">
        <v>2016</v>
      </c>
      <c r="B6792" s="82">
        <v>7210</v>
      </c>
      <c r="C6792" s="83" t="s">
        <v>503</v>
      </c>
      <c r="D6792" s="83" t="s">
        <v>504</v>
      </c>
      <c r="E6792" s="84">
        <v>13103</v>
      </c>
      <c r="F6792" s="85">
        <v>25.23</v>
      </c>
      <c r="G6792" s="84">
        <v>166.7</v>
      </c>
      <c r="H6792" s="86">
        <f t="shared" si="424"/>
        <v>551091.34622999991</v>
      </c>
      <c r="I6792" s="77">
        <f t="shared" si="425"/>
        <v>13103</v>
      </c>
      <c r="J6792" s="77">
        <f t="shared" si="426"/>
        <v>330588.69</v>
      </c>
      <c r="K6792" s="77">
        <f t="shared" si="427"/>
        <v>0</v>
      </c>
    </row>
    <row r="6793" spans="1:11" s="77" customFormat="1">
      <c r="A6793" s="82">
        <v>2016</v>
      </c>
      <c r="B6793" s="82">
        <v>7210</v>
      </c>
      <c r="C6793" s="83" t="s">
        <v>503</v>
      </c>
      <c r="D6793" s="83" t="s">
        <v>504</v>
      </c>
      <c r="E6793" s="84">
        <v>354</v>
      </c>
      <c r="F6793" s="85">
        <v>25</v>
      </c>
      <c r="G6793" s="84">
        <v>264</v>
      </c>
      <c r="H6793" s="86">
        <f t="shared" si="424"/>
        <v>23364</v>
      </c>
      <c r="I6793" s="77">
        <f t="shared" si="425"/>
        <v>354</v>
      </c>
      <c r="J6793" s="77">
        <f t="shared" si="426"/>
        <v>8850</v>
      </c>
      <c r="K6793" s="77">
        <f t="shared" si="427"/>
        <v>0</v>
      </c>
    </row>
    <row r="6794" spans="1:11" s="77" customFormat="1">
      <c r="A6794" s="82">
        <v>2016</v>
      </c>
      <c r="B6794" s="82">
        <v>7210</v>
      </c>
      <c r="C6794" s="83" t="s">
        <v>503</v>
      </c>
      <c r="D6794" s="83" t="s">
        <v>504</v>
      </c>
      <c r="E6794" s="84">
        <v>11811</v>
      </c>
      <c r="F6794" s="85">
        <v>25.08</v>
      </c>
      <c r="G6794" s="84">
        <v>266.89999999999998</v>
      </c>
      <c r="H6794" s="86">
        <f t="shared" si="424"/>
        <v>790610.85971999983</v>
      </c>
      <c r="I6794" s="77">
        <f t="shared" si="425"/>
        <v>11811</v>
      </c>
      <c r="J6794" s="77">
        <f t="shared" si="426"/>
        <v>296219.88</v>
      </c>
      <c r="K6794" s="77">
        <f t="shared" si="427"/>
        <v>0</v>
      </c>
    </row>
    <row r="6795" spans="1:11" s="77" customFormat="1">
      <c r="A6795" s="82">
        <v>2016</v>
      </c>
      <c r="B6795" s="82">
        <v>7210</v>
      </c>
      <c r="C6795" s="83" t="s">
        <v>503</v>
      </c>
      <c r="D6795" s="83" t="s">
        <v>504</v>
      </c>
      <c r="E6795" s="84">
        <v>12804</v>
      </c>
      <c r="F6795" s="85">
        <v>25.18</v>
      </c>
      <c r="G6795" s="84">
        <v>261</v>
      </c>
      <c r="H6795" s="86">
        <f t="shared" si="424"/>
        <v>841476.31919999991</v>
      </c>
      <c r="I6795" s="77">
        <f t="shared" si="425"/>
        <v>12804</v>
      </c>
      <c r="J6795" s="77">
        <f t="shared" si="426"/>
        <v>322404.71999999997</v>
      </c>
      <c r="K6795" s="77">
        <f t="shared" si="427"/>
        <v>0</v>
      </c>
    </row>
    <row r="6796" spans="1:11" s="77" customFormat="1">
      <c r="A6796" s="82">
        <v>2016</v>
      </c>
      <c r="B6796" s="82">
        <v>7210</v>
      </c>
      <c r="C6796" s="83" t="s">
        <v>503</v>
      </c>
      <c r="D6796" s="83" t="s">
        <v>504</v>
      </c>
      <c r="E6796" s="84">
        <v>12984</v>
      </c>
      <c r="F6796" s="85">
        <v>24.81</v>
      </c>
      <c r="G6796" s="84">
        <v>280.39999999999998</v>
      </c>
      <c r="H6796" s="86">
        <f t="shared" si="424"/>
        <v>903261.04415999993</v>
      </c>
      <c r="I6796" s="77">
        <f t="shared" si="425"/>
        <v>12984</v>
      </c>
      <c r="J6796" s="77">
        <f t="shared" si="426"/>
        <v>322133.03999999998</v>
      </c>
      <c r="K6796" s="77">
        <f t="shared" si="427"/>
        <v>0</v>
      </c>
    </row>
    <row r="6797" spans="1:11" s="77" customFormat="1">
      <c r="A6797" s="82">
        <v>2016</v>
      </c>
      <c r="B6797" s="82">
        <v>7213</v>
      </c>
      <c r="C6797" s="83" t="s">
        <v>503</v>
      </c>
      <c r="D6797" s="83" t="s">
        <v>504</v>
      </c>
      <c r="E6797" s="84">
        <v>48255</v>
      </c>
      <c r="F6797" s="85">
        <v>23.902999999999999</v>
      </c>
      <c r="G6797" s="84">
        <v>232.1</v>
      </c>
      <c r="H6797" s="86">
        <f t="shared" si="424"/>
        <v>2677132.5340649993</v>
      </c>
      <c r="I6797" s="77">
        <f t="shared" si="425"/>
        <v>48255</v>
      </c>
      <c r="J6797" s="77">
        <f t="shared" si="426"/>
        <v>1153439.2649999999</v>
      </c>
      <c r="K6797" s="77">
        <f t="shared" si="427"/>
        <v>0</v>
      </c>
    </row>
    <row r="6798" spans="1:11" s="77" customFormat="1">
      <c r="A6798" s="82">
        <v>2016</v>
      </c>
      <c r="B6798" s="82">
        <v>7213</v>
      </c>
      <c r="C6798" s="83" t="s">
        <v>503</v>
      </c>
      <c r="D6798" s="83" t="s">
        <v>504</v>
      </c>
      <c r="E6798" s="84">
        <v>11384</v>
      </c>
      <c r="F6798" s="85">
        <v>25.562000000000001</v>
      </c>
      <c r="G6798" s="84">
        <v>332.1</v>
      </c>
      <c r="H6798" s="86">
        <f t="shared" si="424"/>
        <v>966403.7203680001</v>
      </c>
      <c r="I6798" s="77">
        <f t="shared" si="425"/>
        <v>11384</v>
      </c>
      <c r="J6798" s="77">
        <f t="shared" si="426"/>
        <v>290997.80800000002</v>
      </c>
      <c r="K6798" s="77">
        <f t="shared" si="427"/>
        <v>0</v>
      </c>
    </row>
    <row r="6799" spans="1:11" s="77" customFormat="1">
      <c r="A6799" s="82">
        <v>2016</v>
      </c>
      <c r="B6799" s="82">
        <v>7213</v>
      </c>
      <c r="C6799" s="83" t="s">
        <v>503</v>
      </c>
      <c r="D6799" s="83" t="s">
        <v>504</v>
      </c>
      <c r="E6799" s="84">
        <v>61109</v>
      </c>
      <c r="F6799" s="85">
        <v>23.946999999999999</v>
      </c>
      <c r="G6799" s="84">
        <v>322.60000000000002</v>
      </c>
      <c r="H6799" s="86">
        <f t="shared" si="424"/>
        <v>4720854.9213979999</v>
      </c>
      <c r="I6799" s="77">
        <f t="shared" si="425"/>
        <v>61109</v>
      </c>
      <c r="J6799" s="77">
        <f t="shared" si="426"/>
        <v>1463377.223</v>
      </c>
      <c r="K6799" s="77">
        <f t="shared" si="427"/>
        <v>0</v>
      </c>
    </row>
    <row r="6800" spans="1:11" s="77" customFormat="1">
      <c r="A6800" s="82">
        <v>2016</v>
      </c>
      <c r="B6800" s="82">
        <v>7213</v>
      </c>
      <c r="C6800" s="83" t="s">
        <v>503</v>
      </c>
      <c r="D6800" s="83" t="s">
        <v>504</v>
      </c>
      <c r="E6800" s="84">
        <v>21527</v>
      </c>
      <c r="F6800" s="85">
        <v>25.42</v>
      </c>
      <c r="G6800" s="84">
        <v>329</v>
      </c>
      <c r="H6800" s="86">
        <f t="shared" si="424"/>
        <v>1800341.7586000003</v>
      </c>
      <c r="I6800" s="77">
        <f t="shared" si="425"/>
        <v>21527</v>
      </c>
      <c r="J6800" s="77">
        <f t="shared" si="426"/>
        <v>547216.34000000008</v>
      </c>
      <c r="K6800" s="77">
        <f t="shared" si="427"/>
        <v>0</v>
      </c>
    </row>
    <row r="6801" spans="1:11" s="77" customFormat="1">
      <c r="A6801" s="82">
        <v>2016</v>
      </c>
      <c r="B6801" s="82">
        <v>7213</v>
      </c>
      <c r="C6801" s="83" t="s">
        <v>503</v>
      </c>
      <c r="D6801" s="83" t="s">
        <v>504</v>
      </c>
      <c r="E6801" s="84">
        <v>35560</v>
      </c>
      <c r="F6801" s="85">
        <v>24.641999999999999</v>
      </c>
      <c r="G6801" s="84">
        <v>256.39999999999998</v>
      </c>
      <c r="H6801" s="86">
        <f t="shared" si="424"/>
        <v>2246755.0492799995</v>
      </c>
      <c r="I6801" s="77">
        <f t="shared" si="425"/>
        <v>35560</v>
      </c>
      <c r="J6801" s="77">
        <f t="shared" si="426"/>
        <v>876269.52</v>
      </c>
      <c r="K6801" s="77">
        <f t="shared" si="427"/>
        <v>0</v>
      </c>
    </row>
    <row r="6802" spans="1:11" s="77" customFormat="1">
      <c r="A6802" s="82">
        <v>2016</v>
      </c>
      <c r="B6802" s="82">
        <v>7213</v>
      </c>
      <c r="C6802" s="83" t="s">
        <v>503</v>
      </c>
      <c r="D6802" s="83" t="s">
        <v>504</v>
      </c>
      <c r="E6802" s="84">
        <v>11665</v>
      </c>
      <c r="F6802" s="85">
        <v>25.462</v>
      </c>
      <c r="G6802" s="84">
        <v>244.9</v>
      </c>
      <c r="H6802" s="86">
        <f t="shared" si="424"/>
        <v>727387.84927000001</v>
      </c>
      <c r="I6802" s="77">
        <f t="shared" si="425"/>
        <v>11665</v>
      </c>
      <c r="J6802" s="77">
        <f t="shared" si="426"/>
        <v>297014.23</v>
      </c>
      <c r="K6802" s="77">
        <f t="shared" si="427"/>
        <v>0</v>
      </c>
    </row>
    <row r="6803" spans="1:11" s="77" customFormat="1">
      <c r="A6803" s="82">
        <v>2016</v>
      </c>
      <c r="B6803" s="82">
        <v>7213</v>
      </c>
      <c r="C6803" s="83" t="s">
        <v>503</v>
      </c>
      <c r="D6803" s="83" t="s">
        <v>504</v>
      </c>
      <c r="E6803" s="84">
        <v>12302</v>
      </c>
      <c r="F6803" s="85">
        <v>24.03</v>
      </c>
      <c r="G6803" s="84">
        <v>235.7</v>
      </c>
      <c r="H6803" s="86">
        <f t="shared" si="424"/>
        <v>696769.41041999997</v>
      </c>
      <c r="I6803" s="77">
        <f t="shared" si="425"/>
        <v>12302</v>
      </c>
      <c r="J6803" s="77">
        <f t="shared" si="426"/>
        <v>295617.06</v>
      </c>
      <c r="K6803" s="77">
        <f t="shared" si="427"/>
        <v>0</v>
      </c>
    </row>
    <row r="6804" spans="1:11" s="77" customFormat="1">
      <c r="A6804" s="82">
        <v>2016</v>
      </c>
      <c r="B6804" s="82">
        <v>7242</v>
      </c>
      <c r="C6804" s="83" t="s">
        <v>503</v>
      </c>
      <c r="D6804" s="83" t="s">
        <v>504</v>
      </c>
      <c r="E6804" s="84">
        <v>36376</v>
      </c>
      <c r="F6804" s="85">
        <v>22.963999999999999</v>
      </c>
      <c r="G6804" s="84">
        <v>211.1</v>
      </c>
      <c r="H6804" s="86">
        <f t="shared" si="424"/>
        <v>1763399.4975039999</v>
      </c>
      <c r="I6804" s="77">
        <f t="shared" si="425"/>
        <v>36376</v>
      </c>
      <c r="J6804" s="77">
        <f t="shared" si="426"/>
        <v>835338.46399999992</v>
      </c>
      <c r="K6804" s="77">
        <f t="shared" si="427"/>
        <v>0</v>
      </c>
    </row>
    <row r="6805" spans="1:11" s="77" customFormat="1">
      <c r="A6805" s="82">
        <v>2016</v>
      </c>
      <c r="B6805" s="82">
        <v>7343</v>
      </c>
      <c r="C6805" s="83" t="s">
        <v>513</v>
      </c>
      <c r="D6805" s="83" t="s">
        <v>504</v>
      </c>
      <c r="E6805" s="84">
        <v>17724</v>
      </c>
      <c r="F6805" s="85">
        <v>17.776</v>
      </c>
      <c r="G6805" s="84">
        <v>176.4</v>
      </c>
      <c r="H6805" s="86">
        <f t="shared" si="424"/>
        <v>555769.05753600004</v>
      </c>
      <c r="I6805" s="77">
        <f t="shared" si="425"/>
        <v>17724</v>
      </c>
      <c r="J6805" s="77">
        <f t="shared" si="426"/>
        <v>315061.82400000002</v>
      </c>
      <c r="K6805" s="77">
        <f t="shared" si="427"/>
        <v>0</v>
      </c>
    </row>
    <row r="6806" spans="1:11" s="77" customFormat="1">
      <c r="A6806" s="82">
        <v>2016</v>
      </c>
      <c r="B6806" s="82">
        <v>7343</v>
      </c>
      <c r="C6806" s="83" t="s">
        <v>513</v>
      </c>
      <c r="D6806" s="83" t="s">
        <v>504</v>
      </c>
      <c r="E6806" s="84">
        <v>17875</v>
      </c>
      <c r="F6806" s="85">
        <v>18.059999999999999</v>
      </c>
      <c r="G6806" s="84">
        <v>169.1</v>
      </c>
      <c r="H6806" s="86">
        <f t="shared" si="424"/>
        <v>545892.84749999992</v>
      </c>
      <c r="I6806" s="77">
        <f t="shared" si="425"/>
        <v>17875</v>
      </c>
      <c r="J6806" s="77">
        <f t="shared" si="426"/>
        <v>322822.5</v>
      </c>
      <c r="K6806" s="77">
        <f t="shared" si="427"/>
        <v>0</v>
      </c>
    </row>
    <row r="6807" spans="1:11" s="77" customFormat="1">
      <c r="A6807" s="82">
        <v>2016</v>
      </c>
      <c r="B6807" s="82">
        <v>7343</v>
      </c>
      <c r="C6807" s="83" t="s">
        <v>513</v>
      </c>
      <c r="D6807" s="83" t="s">
        <v>504</v>
      </c>
      <c r="E6807" s="84">
        <v>35444</v>
      </c>
      <c r="F6807" s="85">
        <v>17.372</v>
      </c>
      <c r="G6807" s="84">
        <v>176.4</v>
      </c>
      <c r="H6807" s="86">
        <f t="shared" si="424"/>
        <v>1086153.3083520001</v>
      </c>
      <c r="I6807" s="77">
        <f t="shared" si="425"/>
        <v>35444</v>
      </c>
      <c r="J6807" s="77">
        <f t="shared" si="426"/>
        <v>615733.16799999995</v>
      </c>
      <c r="K6807" s="77">
        <f t="shared" si="427"/>
        <v>0</v>
      </c>
    </row>
    <row r="6808" spans="1:11" s="77" customFormat="1">
      <c r="A6808" s="82">
        <v>2016</v>
      </c>
      <c r="B6808" s="82">
        <v>7343</v>
      </c>
      <c r="C6808" s="83" t="s">
        <v>513</v>
      </c>
      <c r="D6808" s="83" t="s">
        <v>504</v>
      </c>
      <c r="E6808" s="84">
        <v>35505</v>
      </c>
      <c r="F6808" s="85">
        <v>17.309000000000001</v>
      </c>
      <c r="G6808" s="84">
        <v>170</v>
      </c>
      <c r="H6808" s="86">
        <f t="shared" si="424"/>
        <v>1044745.2765</v>
      </c>
      <c r="I6808" s="77">
        <f t="shared" si="425"/>
        <v>35505</v>
      </c>
      <c r="J6808" s="77">
        <f t="shared" si="426"/>
        <v>614556.04500000004</v>
      </c>
      <c r="K6808" s="77">
        <f t="shared" si="427"/>
        <v>0</v>
      </c>
    </row>
    <row r="6809" spans="1:11" s="77" customFormat="1">
      <c r="A6809" s="82">
        <v>2016</v>
      </c>
      <c r="B6809" s="82">
        <v>7343</v>
      </c>
      <c r="C6809" s="83" t="s">
        <v>513</v>
      </c>
      <c r="D6809" s="83" t="s">
        <v>504</v>
      </c>
      <c r="E6809" s="84">
        <v>35382</v>
      </c>
      <c r="F6809" s="85">
        <v>18.074999999999999</v>
      </c>
      <c r="G6809" s="84">
        <v>166.2</v>
      </c>
      <c r="H6809" s="86">
        <f t="shared" si="424"/>
        <v>1062898.2782999999</v>
      </c>
      <c r="I6809" s="77">
        <f t="shared" si="425"/>
        <v>35382</v>
      </c>
      <c r="J6809" s="77">
        <f t="shared" si="426"/>
        <v>639529.65</v>
      </c>
      <c r="K6809" s="77">
        <f t="shared" si="427"/>
        <v>0</v>
      </c>
    </row>
    <row r="6810" spans="1:11" s="77" customFormat="1">
      <c r="A6810" s="82">
        <v>2016</v>
      </c>
      <c r="B6810" s="82">
        <v>7343</v>
      </c>
      <c r="C6810" s="83" t="s">
        <v>513</v>
      </c>
      <c r="D6810" s="83" t="s">
        <v>504</v>
      </c>
      <c r="E6810" s="84">
        <v>35374</v>
      </c>
      <c r="F6810" s="85">
        <v>17.434000000000001</v>
      </c>
      <c r="G6810" s="84">
        <v>168.2</v>
      </c>
      <c r="H6810" s="86">
        <f t="shared" si="424"/>
        <v>1037306.751512</v>
      </c>
      <c r="I6810" s="77">
        <f t="shared" si="425"/>
        <v>35374</v>
      </c>
      <c r="J6810" s="77">
        <f t="shared" si="426"/>
        <v>616710.31599999999</v>
      </c>
      <c r="K6810" s="77">
        <f t="shared" si="427"/>
        <v>0</v>
      </c>
    </row>
    <row r="6811" spans="1:11" s="77" customFormat="1">
      <c r="A6811" s="82">
        <v>2016</v>
      </c>
      <c r="B6811" s="82">
        <v>7343</v>
      </c>
      <c r="C6811" s="83" t="s">
        <v>513</v>
      </c>
      <c r="D6811" s="83" t="s">
        <v>504</v>
      </c>
      <c r="E6811" s="84">
        <v>35396</v>
      </c>
      <c r="F6811" s="85">
        <v>18.161000000000001</v>
      </c>
      <c r="G6811" s="84">
        <v>147.1</v>
      </c>
      <c r="H6811" s="86">
        <f t="shared" si="424"/>
        <v>945598.15807600005</v>
      </c>
      <c r="I6811" s="77">
        <f t="shared" si="425"/>
        <v>35396</v>
      </c>
      <c r="J6811" s="77">
        <f t="shared" si="426"/>
        <v>642826.75600000005</v>
      </c>
      <c r="K6811" s="77">
        <f t="shared" si="427"/>
        <v>0</v>
      </c>
    </row>
    <row r="6812" spans="1:11" s="77" customFormat="1">
      <c r="A6812" s="82">
        <v>2016</v>
      </c>
      <c r="B6812" s="82">
        <v>7343</v>
      </c>
      <c r="C6812" s="83" t="s">
        <v>513</v>
      </c>
      <c r="D6812" s="83" t="s">
        <v>504</v>
      </c>
      <c r="E6812" s="84">
        <v>53037</v>
      </c>
      <c r="F6812" s="85">
        <v>17.661000000000001</v>
      </c>
      <c r="G6812" s="84">
        <v>152.4</v>
      </c>
      <c r="H6812" s="86">
        <f t="shared" si="424"/>
        <v>1427510.1604680002</v>
      </c>
      <c r="I6812" s="77">
        <f t="shared" si="425"/>
        <v>53037</v>
      </c>
      <c r="J6812" s="77">
        <f t="shared" si="426"/>
        <v>936686.45700000005</v>
      </c>
      <c r="K6812" s="77">
        <f t="shared" si="427"/>
        <v>0</v>
      </c>
    </row>
    <row r="6813" spans="1:11" s="77" customFormat="1">
      <c r="A6813" s="82">
        <v>2016</v>
      </c>
      <c r="B6813" s="82">
        <v>7737</v>
      </c>
      <c r="C6813" s="83" t="s">
        <v>503</v>
      </c>
      <c r="D6813" s="83" t="s">
        <v>504</v>
      </c>
      <c r="E6813" s="84">
        <v>14689</v>
      </c>
      <c r="F6813" s="85">
        <v>26.105</v>
      </c>
      <c r="G6813" s="84">
        <v>337.8</v>
      </c>
      <c r="H6813" s="86">
        <f t="shared" si="424"/>
        <v>1295315.5334100001</v>
      </c>
      <c r="I6813" s="77">
        <f t="shared" si="425"/>
        <v>14689</v>
      </c>
      <c r="J6813" s="77">
        <f t="shared" si="426"/>
        <v>383456.34500000003</v>
      </c>
      <c r="K6813" s="77">
        <f t="shared" si="427"/>
        <v>0</v>
      </c>
    </row>
    <row r="6814" spans="1:11" s="77" customFormat="1">
      <c r="A6814" s="82">
        <v>2016</v>
      </c>
      <c r="B6814" s="82">
        <v>7790</v>
      </c>
      <c r="C6814" s="83" t="s">
        <v>503</v>
      </c>
      <c r="D6814" s="83" t="s">
        <v>504</v>
      </c>
      <c r="E6814" s="84">
        <v>145156</v>
      </c>
      <c r="F6814" s="85">
        <v>18.600000000000001</v>
      </c>
      <c r="G6814" s="84">
        <v>202</v>
      </c>
      <c r="H6814" s="86">
        <f t="shared" si="424"/>
        <v>5453801.2320000008</v>
      </c>
      <c r="I6814" s="77">
        <f t="shared" si="425"/>
        <v>145156</v>
      </c>
      <c r="J6814" s="77">
        <f t="shared" si="426"/>
        <v>2699901.6</v>
      </c>
      <c r="K6814" s="77">
        <f t="shared" si="427"/>
        <v>0</v>
      </c>
    </row>
    <row r="6815" spans="1:11" s="77" customFormat="1">
      <c r="A6815" s="82">
        <v>2016</v>
      </c>
      <c r="B6815" s="82">
        <v>7902</v>
      </c>
      <c r="C6815" s="83" t="s">
        <v>512</v>
      </c>
      <c r="D6815" s="83" t="s">
        <v>504</v>
      </c>
      <c r="E6815" s="84">
        <v>368826</v>
      </c>
      <c r="F6815" s="85">
        <v>12.794</v>
      </c>
      <c r="G6815" s="84">
        <v>289.8</v>
      </c>
      <c r="H6815" s="86">
        <f t="shared" si="424"/>
        <v>13674966.027912002</v>
      </c>
      <c r="I6815" s="77">
        <f t="shared" si="425"/>
        <v>368826</v>
      </c>
      <c r="J6815" s="77">
        <f t="shared" si="426"/>
        <v>4718759.8440000005</v>
      </c>
      <c r="K6815" s="77">
        <f t="shared" si="427"/>
        <v>1</v>
      </c>
    </row>
    <row r="6816" spans="1:11" s="77" customFormat="1">
      <c r="A6816" s="82">
        <v>2016</v>
      </c>
      <c r="B6816" s="82">
        <v>8023</v>
      </c>
      <c r="C6816" s="83" t="s">
        <v>513</v>
      </c>
      <c r="D6816" s="83" t="s">
        <v>504</v>
      </c>
      <c r="E6816" s="84">
        <v>55601</v>
      </c>
      <c r="F6816" s="85">
        <v>16.776</v>
      </c>
      <c r="G6816" s="84">
        <v>243.1</v>
      </c>
      <c r="H6816" s="86">
        <f t="shared" si="424"/>
        <v>2267545.3360560001</v>
      </c>
      <c r="I6816" s="77">
        <f t="shared" si="425"/>
        <v>55601</v>
      </c>
      <c r="J6816" s="77">
        <f t="shared" si="426"/>
        <v>932762.37599999993</v>
      </c>
      <c r="K6816" s="77">
        <f t="shared" si="427"/>
        <v>0</v>
      </c>
    </row>
    <row r="6817" spans="1:11" s="77" customFormat="1">
      <c r="A6817" s="82">
        <v>2016</v>
      </c>
      <c r="B6817" s="82">
        <v>8023</v>
      </c>
      <c r="C6817" s="83" t="s">
        <v>513</v>
      </c>
      <c r="D6817" s="83" t="s">
        <v>504</v>
      </c>
      <c r="E6817" s="84">
        <v>13936</v>
      </c>
      <c r="F6817" s="85">
        <v>17.954000000000001</v>
      </c>
      <c r="G6817" s="84">
        <v>243.7</v>
      </c>
      <c r="H6817" s="86">
        <f t="shared" si="424"/>
        <v>609754.32252799999</v>
      </c>
      <c r="I6817" s="77">
        <f t="shared" si="425"/>
        <v>13936</v>
      </c>
      <c r="J6817" s="77">
        <f t="shared" si="426"/>
        <v>250206.94400000002</v>
      </c>
      <c r="K6817" s="77">
        <f t="shared" si="427"/>
        <v>0</v>
      </c>
    </row>
    <row r="6818" spans="1:11" s="77" customFormat="1">
      <c r="A6818" s="82">
        <v>2016</v>
      </c>
      <c r="B6818" s="82">
        <v>8023</v>
      </c>
      <c r="C6818" s="83" t="s">
        <v>513</v>
      </c>
      <c r="D6818" s="83" t="s">
        <v>504</v>
      </c>
      <c r="E6818" s="84">
        <v>55796</v>
      </c>
      <c r="F6818" s="85">
        <v>17.532</v>
      </c>
      <c r="G6818" s="84">
        <v>250.6</v>
      </c>
      <c r="H6818" s="86">
        <f t="shared" si="424"/>
        <v>2451407.9728319994</v>
      </c>
      <c r="I6818" s="77">
        <f t="shared" si="425"/>
        <v>55796</v>
      </c>
      <c r="J6818" s="77">
        <f t="shared" si="426"/>
        <v>978215.47199999995</v>
      </c>
      <c r="K6818" s="77">
        <f t="shared" si="427"/>
        <v>0</v>
      </c>
    </row>
    <row r="6819" spans="1:11" s="77" customFormat="1">
      <c r="A6819" s="82">
        <v>2016</v>
      </c>
      <c r="B6819" s="82">
        <v>8023</v>
      </c>
      <c r="C6819" s="83" t="s">
        <v>513</v>
      </c>
      <c r="D6819" s="83" t="s">
        <v>504</v>
      </c>
      <c r="E6819" s="84">
        <v>83491</v>
      </c>
      <c r="F6819" s="85">
        <v>16.673999999999999</v>
      </c>
      <c r="G6819" s="84">
        <v>249.8</v>
      </c>
      <c r="H6819" s="86">
        <f t="shared" si="424"/>
        <v>3477538.0771320006</v>
      </c>
      <c r="I6819" s="77">
        <f t="shared" si="425"/>
        <v>83491</v>
      </c>
      <c r="J6819" s="77">
        <f t="shared" si="426"/>
        <v>1392128.9339999999</v>
      </c>
      <c r="K6819" s="77">
        <f t="shared" si="427"/>
        <v>0</v>
      </c>
    </row>
    <row r="6820" spans="1:11" s="77" customFormat="1">
      <c r="A6820" s="82">
        <v>2016</v>
      </c>
      <c r="B6820" s="82">
        <v>8023</v>
      </c>
      <c r="C6820" s="83" t="s">
        <v>513</v>
      </c>
      <c r="D6820" s="83" t="s">
        <v>504</v>
      </c>
      <c r="E6820" s="84">
        <v>138715</v>
      </c>
      <c r="F6820" s="85">
        <v>17.878</v>
      </c>
      <c r="G6820" s="84">
        <v>249.2</v>
      </c>
      <c r="H6820" s="86">
        <f t="shared" si="424"/>
        <v>6180027.3508400004</v>
      </c>
      <c r="I6820" s="77">
        <f t="shared" si="425"/>
        <v>138715</v>
      </c>
      <c r="J6820" s="77">
        <f t="shared" si="426"/>
        <v>2479946.77</v>
      </c>
      <c r="K6820" s="77">
        <f t="shared" si="427"/>
        <v>0</v>
      </c>
    </row>
    <row r="6821" spans="1:11" s="77" customFormat="1">
      <c r="A6821" s="82">
        <v>2016</v>
      </c>
      <c r="B6821" s="82">
        <v>8042</v>
      </c>
      <c r="C6821" s="83" t="s">
        <v>503</v>
      </c>
      <c r="D6821" s="83" t="s">
        <v>504</v>
      </c>
      <c r="E6821" s="84">
        <v>23569</v>
      </c>
      <c r="F6821" s="85">
        <v>23.786000000000001</v>
      </c>
      <c r="G6821" s="84">
        <v>286.10000000000002</v>
      </c>
      <c r="H6821" s="86">
        <f t="shared" si="424"/>
        <v>1603911.6014740001</v>
      </c>
      <c r="I6821" s="77">
        <f t="shared" si="425"/>
        <v>23569</v>
      </c>
      <c r="J6821" s="77">
        <f t="shared" si="426"/>
        <v>560612.23400000005</v>
      </c>
      <c r="K6821" s="77">
        <f t="shared" si="427"/>
        <v>0</v>
      </c>
    </row>
    <row r="6822" spans="1:11" s="77" customFormat="1">
      <c r="A6822" s="82">
        <v>2016</v>
      </c>
      <c r="B6822" s="82">
        <v>8042</v>
      </c>
      <c r="C6822" s="83" t="s">
        <v>503</v>
      </c>
      <c r="D6822" s="83" t="s">
        <v>504</v>
      </c>
      <c r="E6822" s="84">
        <v>11882</v>
      </c>
      <c r="F6822" s="85">
        <v>24.655999999999999</v>
      </c>
      <c r="G6822" s="84">
        <v>329.9</v>
      </c>
      <c r="H6822" s="86">
        <f t="shared" si="424"/>
        <v>966483.59100799996</v>
      </c>
      <c r="I6822" s="77">
        <f t="shared" si="425"/>
        <v>11882</v>
      </c>
      <c r="J6822" s="77">
        <f t="shared" si="426"/>
        <v>292962.592</v>
      </c>
      <c r="K6822" s="77">
        <f t="shared" si="427"/>
        <v>0</v>
      </c>
    </row>
    <row r="6823" spans="1:11" s="77" customFormat="1">
      <c r="A6823" s="82">
        <v>2016</v>
      </c>
      <c r="B6823" s="82">
        <v>8042</v>
      </c>
      <c r="C6823" s="83" t="s">
        <v>503</v>
      </c>
      <c r="D6823" s="83" t="s">
        <v>504</v>
      </c>
      <c r="E6823" s="84">
        <v>24554</v>
      </c>
      <c r="F6823" s="85">
        <v>25.878</v>
      </c>
      <c r="G6823" s="84">
        <v>288.7</v>
      </c>
      <c r="H6823" s="86">
        <f t="shared" si="424"/>
        <v>1834424.0854439999</v>
      </c>
      <c r="I6823" s="77">
        <f t="shared" si="425"/>
        <v>24554</v>
      </c>
      <c r="J6823" s="77">
        <f t="shared" si="426"/>
        <v>635408.41200000001</v>
      </c>
      <c r="K6823" s="77">
        <f t="shared" si="427"/>
        <v>0</v>
      </c>
    </row>
    <row r="6824" spans="1:11" s="77" customFormat="1">
      <c r="A6824" s="82">
        <v>2016</v>
      </c>
      <c r="B6824" s="82">
        <v>8042</v>
      </c>
      <c r="C6824" s="83" t="s">
        <v>503</v>
      </c>
      <c r="D6824" s="83" t="s">
        <v>504</v>
      </c>
      <c r="E6824" s="84">
        <v>25499</v>
      </c>
      <c r="F6824" s="85">
        <v>24.577999999999999</v>
      </c>
      <c r="G6824" s="84">
        <v>305.7</v>
      </c>
      <c r="H6824" s="86">
        <f t="shared" si="424"/>
        <v>1915865.9880540001</v>
      </c>
      <c r="I6824" s="77">
        <f t="shared" si="425"/>
        <v>25499</v>
      </c>
      <c r="J6824" s="77">
        <f t="shared" si="426"/>
        <v>626714.42200000002</v>
      </c>
      <c r="K6824" s="77">
        <f t="shared" si="427"/>
        <v>0</v>
      </c>
    </row>
    <row r="6825" spans="1:11" s="77" customFormat="1">
      <c r="A6825" s="82">
        <v>2016</v>
      </c>
      <c r="B6825" s="82">
        <v>8042</v>
      </c>
      <c r="C6825" s="83" t="s">
        <v>503</v>
      </c>
      <c r="D6825" s="83" t="s">
        <v>504</v>
      </c>
      <c r="E6825" s="84">
        <v>57154</v>
      </c>
      <c r="F6825" s="85">
        <v>26.117999999999999</v>
      </c>
      <c r="G6825" s="84">
        <v>276.8</v>
      </c>
      <c r="H6825" s="86">
        <f t="shared" si="424"/>
        <v>4131926.9400959997</v>
      </c>
      <c r="I6825" s="77">
        <f t="shared" si="425"/>
        <v>57154</v>
      </c>
      <c r="J6825" s="77">
        <f t="shared" si="426"/>
        <v>1492748.172</v>
      </c>
      <c r="K6825" s="77">
        <f t="shared" si="427"/>
        <v>0</v>
      </c>
    </row>
    <row r="6826" spans="1:11" s="77" customFormat="1">
      <c r="A6826" s="82">
        <v>2016</v>
      </c>
      <c r="B6826" s="82">
        <v>8042</v>
      </c>
      <c r="C6826" s="83" t="s">
        <v>503</v>
      </c>
      <c r="D6826" s="83" t="s">
        <v>504</v>
      </c>
      <c r="E6826" s="84">
        <v>69694</v>
      </c>
      <c r="F6826" s="85">
        <v>24.09</v>
      </c>
      <c r="G6826" s="84">
        <v>311.5</v>
      </c>
      <c r="H6826" s="86">
        <f t="shared" si="424"/>
        <v>5229862.1529000001</v>
      </c>
      <c r="I6826" s="77">
        <f t="shared" si="425"/>
        <v>69694</v>
      </c>
      <c r="J6826" s="77">
        <f t="shared" si="426"/>
        <v>1678928.46</v>
      </c>
      <c r="K6826" s="77">
        <f t="shared" si="427"/>
        <v>0</v>
      </c>
    </row>
    <row r="6827" spans="1:11" s="77" customFormat="1">
      <c r="A6827" s="82">
        <v>2016</v>
      </c>
      <c r="B6827" s="82">
        <v>8042</v>
      </c>
      <c r="C6827" s="83" t="s">
        <v>503</v>
      </c>
      <c r="D6827" s="83" t="s">
        <v>504</v>
      </c>
      <c r="E6827" s="84">
        <v>72876</v>
      </c>
      <c r="F6827" s="85">
        <v>23.867999999999999</v>
      </c>
      <c r="G6827" s="84">
        <v>285.10000000000002</v>
      </c>
      <c r="H6827" s="86">
        <f t="shared" si="424"/>
        <v>4959041.8531680005</v>
      </c>
      <c r="I6827" s="77">
        <f t="shared" si="425"/>
        <v>72876</v>
      </c>
      <c r="J6827" s="77">
        <f t="shared" si="426"/>
        <v>1739404.3679999998</v>
      </c>
      <c r="K6827" s="77">
        <f t="shared" si="427"/>
        <v>0</v>
      </c>
    </row>
    <row r="6828" spans="1:11" s="77" customFormat="1">
      <c r="A6828" s="82">
        <v>2016</v>
      </c>
      <c r="B6828" s="82">
        <v>8042</v>
      </c>
      <c r="C6828" s="83" t="s">
        <v>503</v>
      </c>
      <c r="D6828" s="83" t="s">
        <v>504</v>
      </c>
      <c r="E6828" s="84">
        <v>71708</v>
      </c>
      <c r="F6828" s="85">
        <v>26.07</v>
      </c>
      <c r="G6828" s="84">
        <v>293.2</v>
      </c>
      <c r="H6828" s="86">
        <f t="shared" si="424"/>
        <v>5481161.60592</v>
      </c>
      <c r="I6828" s="77">
        <f t="shared" si="425"/>
        <v>71708</v>
      </c>
      <c r="J6828" s="77">
        <f t="shared" si="426"/>
        <v>1869427.56</v>
      </c>
      <c r="K6828" s="77">
        <f t="shared" si="427"/>
        <v>0</v>
      </c>
    </row>
    <row r="6829" spans="1:11" s="77" customFormat="1">
      <c r="A6829" s="82">
        <v>2016</v>
      </c>
      <c r="B6829" s="82">
        <v>8042</v>
      </c>
      <c r="C6829" s="83" t="s">
        <v>503</v>
      </c>
      <c r="D6829" s="83" t="s">
        <v>504</v>
      </c>
      <c r="E6829" s="84">
        <v>44238</v>
      </c>
      <c r="F6829" s="85">
        <v>24.096</v>
      </c>
      <c r="G6829" s="84">
        <v>289.7</v>
      </c>
      <c r="H6829" s="86">
        <f t="shared" si="424"/>
        <v>3088082.782656</v>
      </c>
      <c r="I6829" s="77">
        <f t="shared" si="425"/>
        <v>44238</v>
      </c>
      <c r="J6829" s="77">
        <f t="shared" si="426"/>
        <v>1065958.848</v>
      </c>
      <c r="K6829" s="77">
        <f t="shared" si="427"/>
        <v>0</v>
      </c>
    </row>
    <row r="6830" spans="1:11" s="77" customFormat="1">
      <c r="A6830" s="82">
        <v>2016</v>
      </c>
      <c r="B6830" s="82">
        <v>8066</v>
      </c>
      <c r="C6830" s="83" t="s">
        <v>513</v>
      </c>
      <c r="D6830" s="83" t="s">
        <v>504</v>
      </c>
      <c r="E6830" s="84">
        <v>205798</v>
      </c>
      <c r="F6830" s="85">
        <v>19.242000000000001</v>
      </c>
      <c r="G6830" s="84">
        <v>222.2</v>
      </c>
      <c r="H6830" s="86">
        <f t="shared" si="424"/>
        <v>8799042.4877519999</v>
      </c>
      <c r="I6830" s="77">
        <f t="shared" si="425"/>
        <v>205798</v>
      </c>
      <c r="J6830" s="77">
        <f t="shared" si="426"/>
        <v>3959965.1160000004</v>
      </c>
      <c r="K6830" s="77">
        <f t="shared" si="427"/>
        <v>0</v>
      </c>
    </row>
    <row r="6831" spans="1:11" s="77" customFormat="1">
      <c r="A6831" s="82">
        <v>2016</v>
      </c>
      <c r="B6831" s="82">
        <v>8066</v>
      </c>
      <c r="C6831" s="83" t="s">
        <v>513</v>
      </c>
      <c r="D6831" s="83" t="s">
        <v>504</v>
      </c>
      <c r="E6831" s="84">
        <v>187836</v>
      </c>
      <c r="F6831" s="85">
        <v>18.068000000000001</v>
      </c>
      <c r="G6831" s="84">
        <v>391.4</v>
      </c>
      <c r="H6831" s="86">
        <f t="shared" si="424"/>
        <v>13283414.799072001</v>
      </c>
      <c r="I6831" s="77">
        <f t="shared" si="425"/>
        <v>187836</v>
      </c>
      <c r="J6831" s="77">
        <f t="shared" si="426"/>
        <v>3393820.8480000002</v>
      </c>
      <c r="K6831" s="77">
        <f t="shared" si="427"/>
        <v>0</v>
      </c>
    </row>
    <row r="6832" spans="1:11" s="77" customFormat="1">
      <c r="A6832" s="82">
        <v>2016</v>
      </c>
      <c r="B6832" s="82">
        <v>8066</v>
      </c>
      <c r="C6832" s="83" t="s">
        <v>513</v>
      </c>
      <c r="D6832" s="83" t="s">
        <v>504</v>
      </c>
      <c r="E6832" s="84">
        <v>386169</v>
      </c>
      <c r="F6832" s="85">
        <v>18.068000000000001</v>
      </c>
      <c r="G6832" s="84">
        <v>391.4</v>
      </c>
      <c r="H6832" s="86">
        <f t="shared" si="424"/>
        <v>27309158.039688002</v>
      </c>
      <c r="I6832" s="77">
        <f t="shared" si="425"/>
        <v>386169</v>
      </c>
      <c r="J6832" s="77">
        <f t="shared" si="426"/>
        <v>6977301.4920000006</v>
      </c>
      <c r="K6832" s="77">
        <f t="shared" si="427"/>
        <v>0</v>
      </c>
    </row>
    <row r="6833" spans="1:11" s="77" customFormat="1">
      <c r="A6833" s="82">
        <v>2016</v>
      </c>
      <c r="B6833" s="82">
        <v>8069</v>
      </c>
      <c r="C6833" s="83" t="s">
        <v>503</v>
      </c>
      <c r="D6833" s="83" t="s">
        <v>504</v>
      </c>
      <c r="E6833" s="84">
        <v>39487</v>
      </c>
      <c r="F6833" s="85">
        <v>23.802</v>
      </c>
      <c r="G6833" s="84">
        <v>173.7</v>
      </c>
      <c r="H6833" s="86">
        <f t="shared" si="424"/>
        <v>1632553.450038</v>
      </c>
      <c r="I6833" s="77">
        <f t="shared" si="425"/>
        <v>39487</v>
      </c>
      <c r="J6833" s="77">
        <f t="shared" si="426"/>
        <v>939869.57400000002</v>
      </c>
      <c r="K6833" s="77">
        <f t="shared" si="427"/>
        <v>0</v>
      </c>
    </row>
    <row r="6834" spans="1:11" s="77" customFormat="1">
      <c r="A6834" s="82">
        <v>2016</v>
      </c>
      <c r="B6834" s="82">
        <v>8069</v>
      </c>
      <c r="C6834" s="83" t="s">
        <v>503</v>
      </c>
      <c r="D6834" s="83" t="s">
        <v>504</v>
      </c>
      <c r="E6834" s="84">
        <v>28289</v>
      </c>
      <c r="F6834" s="85">
        <v>23.934000000000001</v>
      </c>
      <c r="G6834" s="84">
        <v>182.2</v>
      </c>
      <c r="H6834" s="86">
        <f t="shared" si="424"/>
        <v>1233619.583172</v>
      </c>
      <c r="I6834" s="77">
        <f t="shared" si="425"/>
        <v>28289</v>
      </c>
      <c r="J6834" s="77">
        <f t="shared" si="426"/>
        <v>677068.92599999998</v>
      </c>
      <c r="K6834" s="77">
        <f t="shared" si="427"/>
        <v>0</v>
      </c>
    </row>
    <row r="6835" spans="1:11" s="77" customFormat="1">
      <c r="A6835" s="82">
        <v>2016</v>
      </c>
      <c r="B6835" s="82">
        <v>8069</v>
      </c>
      <c r="C6835" s="83" t="s">
        <v>503</v>
      </c>
      <c r="D6835" s="83" t="s">
        <v>504</v>
      </c>
      <c r="E6835" s="84">
        <v>15174</v>
      </c>
      <c r="F6835" s="85">
        <v>23.22</v>
      </c>
      <c r="G6835" s="84">
        <v>187.8</v>
      </c>
      <c r="H6835" s="86">
        <f t="shared" si="424"/>
        <v>661695.04584000004</v>
      </c>
      <c r="I6835" s="77">
        <f t="shared" si="425"/>
        <v>15174</v>
      </c>
      <c r="J6835" s="77">
        <f t="shared" si="426"/>
        <v>352340.27999999997</v>
      </c>
      <c r="K6835" s="77">
        <f t="shared" si="427"/>
        <v>0</v>
      </c>
    </row>
    <row r="6836" spans="1:11" s="77" customFormat="1">
      <c r="A6836" s="82">
        <v>2016</v>
      </c>
      <c r="B6836" s="82">
        <v>8069</v>
      </c>
      <c r="C6836" s="83" t="s">
        <v>503</v>
      </c>
      <c r="D6836" s="83" t="s">
        <v>504</v>
      </c>
      <c r="E6836" s="84">
        <v>96547</v>
      </c>
      <c r="F6836" s="85">
        <v>21.06</v>
      </c>
      <c r="G6836" s="84">
        <v>207.1</v>
      </c>
      <c r="H6836" s="86">
        <f t="shared" si="424"/>
        <v>4210922.5072199991</v>
      </c>
      <c r="I6836" s="77">
        <f t="shared" si="425"/>
        <v>96547</v>
      </c>
      <c r="J6836" s="77">
        <f t="shared" si="426"/>
        <v>2033279.8199999998</v>
      </c>
      <c r="K6836" s="77">
        <f t="shared" si="427"/>
        <v>0</v>
      </c>
    </row>
    <row r="6837" spans="1:11" s="77" customFormat="1">
      <c r="A6837" s="82">
        <v>2016</v>
      </c>
      <c r="B6837" s="82">
        <v>8069</v>
      </c>
      <c r="C6837" s="83" t="s">
        <v>503</v>
      </c>
      <c r="D6837" s="83" t="s">
        <v>504</v>
      </c>
      <c r="E6837" s="84">
        <v>35757</v>
      </c>
      <c r="F6837" s="85">
        <v>23.992000000000001</v>
      </c>
      <c r="G6837" s="84">
        <v>181.6</v>
      </c>
      <c r="H6837" s="86">
        <f t="shared" si="424"/>
        <v>1557913.6103039999</v>
      </c>
      <c r="I6837" s="77">
        <f t="shared" si="425"/>
        <v>35757</v>
      </c>
      <c r="J6837" s="77">
        <f t="shared" si="426"/>
        <v>857881.94400000002</v>
      </c>
      <c r="K6837" s="77">
        <f t="shared" si="427"/>
        <v>0</v>
      </c>
    </row>
    <row r="6838" spans="1:11" s="77" customFormat="1">
      <c r="A6838" s="82">
        <v>2016</v>
      </c>
      <c r="B6838" s="82">
        <v>8102</v>
      </c>
      <c r="C6838" s="83" t="s">
        <v>503</v>
      </c>
      <c r="D6838" s="83" t="s">
        <v>504</v>
      </c>
      <c r="E6838" s="84">
        <v>14436</v>
      </c>
      <c r="F6838" s="85">
        <v>24.216000000000001</v>
      </c>
      <c r="G6838" s="84" t="s">
        <v>514</v>
      </c>
      <c r="H6838" s="86" t="str">
        <f t="shared" si="424"/>
        <v/>
      </c>
      <c r="I6838" s="77" t="str">
        <f t="shared" si="425"/>
        <v/>
      </c>
      <c r="J6838" s="77" t="str">
        <f t="shared" si="426"/>
        <v/>
      </c>
      <c r="K6838" s="77">
        <f t="shared" si="427"/>
        <v>0</v>
      </c>
    </row>
    <row r="6839" spans="1:11" s="77" customFormat="1">
      <c r="A6839" s="82">
        <v>2016</v>
      </c>
      <c r="B6839" s="82">
        <v>8102</v>
      </c>
      <c r="C6839" s="83" t="s">
        <v>503</v>
      </c>
      <c r="D6839" s="83" t="s">
        <v>504</v>
      </c>
      <c r="E6839" s="84">
        <v>14436</v>
      </c>
      <c r="F6839" s="85">
        <v>24.216000000000001</v>
      </c>
      <c r="G6839" s="84" t="s">
        <v>514</v>
      </c>
      <c r="H6839" s="86" t="str">
        <f t="shared" si="424"/>
        <v/>
      </c>
      <c r="I6839" s="77" t="str">
        <f t="shared" si="425"/>
        <v/>
      </c>
      <c r="J6839" s="77" t="str">
        <f t="shared" si="426"/>
        <v/>
      </c>
      <c r="K6839" s="77">
        <f t="shared" si="427"/>
        <v>0</v>
      </c>
    </row>
    <row r="6840" spans="1:11" s="77" customFormat="1">
      <c r="A6840" s="82">
        <v>2016</v>
      </c>
      <c r="B6840" s="82">
        <v>8102</v>
      </c>
      <c r="C6840" s="83" t="s">
        <v>503</v>
      </c>
      <c r="D6840" s="83" t="s">
        <v>504</v>
      </c>
      <c r="E6840" s="84">
        <v>4861</v>
      </c>
      <c r="F6840" s="85">
        <v>25.434000000000001</v>
      </c>
      <c r="G6840" s="84" t="s">
        <v>514</v>
      </c>
      <c r="H6840" s="86" t="str">
        <f t="shared" si="424"/>
        <v/>
      </c>
      <c r="I6840" s="77" t="str">
        <f t="shared" si="425"/>
        <v/>
      </c>
      <c r="J6840" s="77" t="str">
        <f t="shared" si="426"/>
        <v/>
      </c>
      <c r="K6840" s="77">
        <f t="shared" si="427"/>
        <v>0</v>
      </c>
    </row>
    <row r="6841" spans="1:11" s="77" customFormat="1">
      <c r="A6841" s="82">
        <v>2016</v>
      </c>
      <c r="B6841" s="82">
        <v>8102</v>
      </c>
      <c r="C6841" s="83" t="s">
        <v>503</v>
      </c>
      <c r="D6841" s="83" t="s">
        <v>504</v>
      </c>
      <c r="E6841" s="84">
        <v>296773</v>
      </c>
      <c r="F6841" s="85">
        <v>25.026</v>
      </c>
      <c r="G6841" s="84" t="s">
        <v>514</v>
      </c>
      <c r="H6841" s="86" t="str">
        <f t="shared" si="424"/>
        <v/>
      </c>
      <c r="I6841" s="77" t="str">
        <f t="shared" si="425"/>
        <v/>
      </c>
      <c r="J6841" s="77" t="str">
        <f t="shared" si="426"/>
        <v/>
      </c>
      <c r="K6841" s="77">
        <f t="shared" si="427"/>
        <v>0</v>
      </c>
    </row>
    <row r="6842" spans="1:11" s="77" customFormat="1">
      <c r="A6842" s="82">
        <v>2016</v>
      </c>
      <c r="B6842" s="82">
        <v>8102</v>
      </c>
      <c r="C6842" s="83" t="s">
        <v>503</v>
      </c>
      <c r="D6842" s="83" t="s">
        <v>504</v>
      </c>
      <c r="E6842" s="84">
        <v>29295</v>
      </c>
      <c r="F6842" s="85">
        <v>26.216000000000001</v>
      </c>
      <c r="G6842" s="84" t="s">
        <v>514</v>
      </c>
      <c r="H6842" s="86" t="str">
        <f t="shared" si="424"/>
        <v/>
      </c>
      <c r="I6842" s="77" t="str">
        <f t="shared" si="425"/>
        <v/>
      </c>
      <c r="J6842" s="77" t="str">
        <f t="shared" si="426"/>
        <v/>
      </c>
      <c r="K6842" s="77">
        <f t="shared" si="427"/>
        <v>0</v>
      </c>
    </row>
    <row r="6843" spans="1:11" s="77" customFormat="1">
      <c r="A6843" s="82">
        <v>2016</v>
      </c>
      <c r="B6843" s="82">
        <v>8102</v>
      </c>
      <c r="C6843" s="83" t="s">
        <v>503</v>
      </c>
      <c r="D6843" s="83" t="s">
        <v>504</v>
      </c>
      <c r="E6843" s="84">
        <v>26502</v>
      </c>
      <c r="F6843" s="85">
        <v>25.154</v>
      </c>
      <c r="G6843" s="84" t="s">
        <v>514</v>
      </c>
      <c r="H6843" s="86" t="str">
        <f t="shared" si="424"/>
        <v/>
      </c>
      <c r="I6843" s="77" t="str">
        <f t="shared" si="425"/>
        <v/>
      </c>
      <c r="J6843" s="77" t="str">
        <f t="shared" si="426"/>
        <v/>
      </c>
      <c r="K6843" s="77">
        <f t="shared" si="427"/>
        <v>0</v>
      </c>
    </row>
    <row r="6844" spans="1:11" s="77" customFormat="1">
      <c r="A6844" s="82">
        <v>2016</v>
      </c>
      <c r="B6844" s="82">
        <v>8102</v>
      </c>
      <c r="C6844" s="83" t="s">
        <v>503</v>
      </c>
      <c r="D6844" s="83" t="s">
        <v>504</v>
      </c>
      <c r="E6844" s="84">
        <v>21377</v>
      </c>
      <c r="F6844" s="85">
        <v>25.05</v>
      </c>
      <c r="G6844" s="84" t="s">
        <v>514</v>
      </c>
      <c r="H6844" s="86" t="str">
        <f t="shared" si="424"/>
        <v/>
      </c>
      <c r="I6844" s="77" t="str">
        <f t="shared" si="425"/>
        <v/>
      </c>
      <c r="J6844" s="77" t="str">
        <f t="shared" si="426"/>
        <v/>
      </c>
      <c r="K6844" s="77">
        <f t="shared" si="427"/>
        <v>0</v>
      </c>
    </row>
    <row r="6845" spans="1:11" s="77" customFormat="1">
      <c r="A6845" s="82">
        <v>2016</v>
      </c>
      <c r="B6845" s="82">
        <v>8102</v>
      </c>
      <c r="C6845" s="83" t="s">
        <v>503</v>
      </c>
      <c r="D6845" s="83" t="s">
        <v>504</v>
      </c>
      <c r="E6845" s="84">
        <v>17978</v>
      </c>
      <c r="F6845" s="85">
        <v>25.085999999999999</v>
      </c>
      <c r="G6845" s="84" t="s">
        <v>514</v>
      </c>
      <c r="H6845" s="86" t="str">
        <f t="shared" si="424"/>
        <v/>
      </c>
      <c r="I6845" s="77" t="str">
        <f t="shared" si="425"/>
        <v/>
      </c>
      <c r="J6845" s="77" t="str">
        <f t="shared" si="426"/>
        <v/>
      </c>
      <c r="K6845" s="77">
        <f t="shared" si="427"/>
        <v>0</v>
      </c>
    </row>
    <row r="6846" spans="1:11" s="77" customFormat="1">
      <c r="A6846" s="82">
        <v>2016</v>
      </c>
      <c r="B6846" s="82">
        <v>8102</v>
      </c>
      <c r="C6846" s="83" t="s">
        <v>503</v>
      </c>
      <c r="D6846" s="83" t="s">
        <v>504</v>
      </c>
      <c r="E6846" s="84">
        <v>11131</v>
      </c>
      <c r="F6846" s="85">
        <v>26.2</v>
      </c>
      <c r="G6846" s="84" t="s">
        <v>514</v>
      </c>
      <c r="H6846" s="86" t="str">
        <f t="shared" si="424"/>
        <v/>
      </c>
      <c r="I6846" s="77" t="str">
        <f t="shared" si="425"/>
        <v/>
      </c>
      <c r="J6846" s="77" t="str">
        <f t="shared" si="426"/>
        <v/>
      </c>
      <c r="K6846" s="77">
        <f t="shared" si="427"/>
        <v>0</v>
      </c>
    </row>
    <row r="6847" spans="1:11" s="77" customFormat="1">
      <c r="A6847" s="82">
        <v>2016</v>
      </c>
      <c r="B6847" s="82">
        <v>8219</v>
      </c>
      <c r="C6847" s="83" t="s">
        <v>513</v>
      </c>
      <c r="D6847" s="83" t="s">
        <v>504</v>
      </c>
      <c r="E6847" s="84">
        <v>14623</v>
      </c>
      <c r="F6847" s="85">
        <v>17.994</v>
      </c>
      <c r="G6847" s="84">
        <v>141.6</v>
      </c>
      <c r="H6847" s="86">
        <f t="shared" si="424"/>
        <v>372586.78699200001</v>
      </c>
      <c r="I6847" s="77">
        <f t="shared" si="425"/>
        <v>14623</v>
      </c>
      <c r="J6847" s="77">
        <f t="shared" si="426"/>
        <v>263126.26199999999</v>
      </c>
      <c r="K6847" s="77">
        <f t="shared" si="427"/>
        <v>0</v>
      </c>
    </row>
    <row r="6848" spans="1:11" s="77" customFormat="1">
      <c r="A6848" s="82">
        <v>2016</v>
      </c>
      <c r="B6848" s="82">
        <v>8219</v>
      </c>
      <c r="C6848" s="83" t="s">
        <v>513</v>
      </c>
      <c r="D6848" s="83" t="s">
        <v>504</v>
      </c>
      <c r="E6848" s="84">
        <v>42427</v>
      </c>
      <c r="F6848" s="85">
        <v>17.559000000000001</v>
      </c>
      <c r="G6848" s="84">
        <v>150.30000000000001</v>
      </c>
      <c r="H6848" s="86">
        <f t="shared" si="424"/>
        <v>1119698.466579</v>
      </c>
      <c r="I6848" s="77">
        <f t="shared" si="425"/>
        <v>42427</v>
      </c>
      <c r="J6848" s="77">
        <f t="shared" si="426"/>
        <v>744975.69300000009</v>
      </c>
      <c r="K6848" s="77">
        <f t="shared" si="427"/>
        <v>0</v>
      </c>
    </row>
    <row r="6849" spans="1:11" s="77" customFormat="1">
      <c r="A6849" s="82">
        <v>2016</v>
      </c>
      <c r="B6849" s="82">
        <v>8219</v>
      </c>
      <c r="C6849" s="83" t="s">
        <v>513</v>
      </c>
      <c r="D6849" s="83" t="s">
        <v>504</v>
      </c>
      <c r="E6849" s="84">
        <v>14611</v>
      </c>
      <c r="F6849" s="85">
        <v>17.963999999999999</v>
      </c>
      <c r="G6849" s="84">
        <v>140.6</v>
      </c>
      <c r="H6849" s="86">
        <f t="shared" si="424"/>
        <v>369035.63762399997</v>
      </c>
      <c r="I6849" s="77">
        <f t="shared" si="425"/>
        <v>14611</v>
      </c>
      <c r="J6849" s="77">
        <f t="shared" si="426"/>
        <v>262472.00399999996</v>
      </c>
      <c r="K6849" s="77">
        <f t="shared" si="427"/>
        <v>0</v>
      </c>
    </row>
    <row r="6850" spans="1:11" s="77" customFormat="1">
      <c r="A6850" s="82">
        <v>2016</v>
      </c>
      <c r="B6850" s="82">
        <v>8222</v>
      </c>
      <c r="C6850" s="83" t="s">
        <v>512</v>
      </c>
      <c r="D6850" s="83" t="s">
        <v>504</v>
      </c>
      <c r="E6850" s="84">
        <v>259387</v>
      </c>
      <c r="F6850" s="85">
        <v>13.89</v>
      </c>
      <c r="G6850" s="84">
        <v>124.2</v>
      </c>
      <c r="H6850" s="86">
        <f t="shared" si="424"/>
        <v>4474783.7040600004</v>
      </c>
      <c r="I6850" s="77">
        <f t="shared" si="425"/>
        <v>259387</v>
      </c>
      <c r="J6850" s="77">
        <f t="shared" si="426"/>
        <v>3602885.43</v>
      </c>
      <c r="K6850" s="77">
        <f t="shared" si="427"/>
        <v>1</v>
      </c>
    </row>
    <row r="6851" spans="1:11" s="77" customFormat="1">
      <c r="A6851" s="82">
        <v>2016</v>
      </c>
      <c r="B6851" s="82">
        <v>8223</v>
      </c>
      <c r="C6851" s="83" t="s">
        <v>513</v>
      </c>
      <c r="D6851" s="83" t="s">
        <v>504</v>
      </c>
      <c r="E6851" s="84">
        <v>134301</v>
      </c>
      <c r="F6851" s="85">
        <v>17.670000000000002</v>
      </c>
      <c r="G6851" s="84">
        <v>231.5</v>
      </c>
      <c r="H6851" s="86">
        <f t="shared" si="424"/>
        <v>5493723.42105</v>
      </c>
      <c r="I6851" s="77">
        <f t="shared" si="425"/>
        <v>134301</v>
      </c>
      <c r="J6851" s="77">
        <f t="shared" si="426"/>
        <v>2373098.6700000004</v>
      </c>
      <c r="K6851" s="77">
        <f t="shared" si="427"/>
        <v>0</v>
      </c>
    </row>
    <row r="6852" spans="1:11" s="77" customFormat="1">
      <c r="A6852" s="82">
        <v>2016</v>
      </c>
      <c r="B6852" s="82">
        <v>8223</v>
      </c>
      <c r="C6852" s="83" t="s">
        <v>513</v>
      </c>
      <c r="D6852" s="83" t="s">
        <v>504</v>
      </c>
      <c r="E6852" s="84">
        <v>250768</v>
      </c>
      <c r="F6852" s="85">
        <v>18.36</v>
      </c>
      <c r="G6852" s="84">
        <v>173.6</v>
      </c>
      <c r="H6852" s="86">
        <f t="shared" si="424"/>
        <v>7992718.4332799995</v>
      </c>
      <c r="I6852" s="77">
        <f t="shared" si="425"/>
        <v>250768</v>
      </c>
      <c r="J6852" s="77">
        <f t="shared" si="426"/>
        <v>4604100.4799999995</v>
      </c>
      <c r="K6852" s="77">
        <f t="shared" si="427"/>
        <v>0</v>
      </c>
    </row>
    <row r="6853" spans="1:11" s="77" customFormat="1">
      <c r="A6853" s="82">
        <v>2016</v>
      </c>
      <c r="B6853" s="82">
        <v>8223</v>
      </c>
      <c r="C6853" s="83" t="s">
        <v>513</v>
      </c>
      <c r="D6853" s="83" t="s">
        <v>504</v>
      </c>
      <c r="E6853" s="84">
        <v>15142</v>
      </c>
      <c r="F6853" s="85">
        <v>17.809999999999999</v>
      </c>
      <c r="G6853" s="84">
        <v>241.5</v>
      </c>
      <c r="H6853" s="86">
        <f t="shared" si="424"/>
        <v>651274.83330000006</v>
      </c>
      <c r="I6853" s="77">
        <f t="shared" si="425"/>
        <v>15142</v>
      </c>
      <c r="J6853" s="77">
        <f t="shared" si="426"/>
        <v>269679.01999999996</v>
      </c>
      <c r="K6853" s="77">
        <f t="shared" si="427"/>
        <v>0</v>
      </c>
    </row>
    <row r="6854" spans="1:11" s="77" customFormat="1">
      <c r="A6854" s="82">
        <v>2016</v>
      </c>
      <c r="B6854" s="82">
        <v>8223</v>
      </c>
      <c r="C6854" s="83" t="s">
        <v>513</v>
      </c>
      <c r="D6854" s="83" t="s">
        <v>504</v>
      </c>
      <c r="E6854" s="84">
        <v>44558</v>
      </c>
      <c r="F6854" s="85">
        <v>17.87</v>
      </c>
      <c r="G6854" s="84">
        <v>181.7</v>
      </c>
      <c r="H6854" s="86">
        <f t="shared" si="424"/>
        <v>1446788.9028200002</v>
      </c>
      <c r="I6854" s="77">
        <f t="shared" si="425"/>
        <v>44558</v>
      </c>
      <c r="J6854" s="77">
        <f t="shared" si="426"/>
        <v>796251.46000000008</v>
      </c>
      <c r="K6854" s="77">
        <f t="shared" si="427"/>
        <v>0</v>
      </c>
    </row>
    <row r="6855" spans="1:11" s="77" customFormat="1">
      <c r="A6855" s="82">
        <v>2016</v>
      </c>
      <c r="B6855" s="82">
        <v>8223</v>
      </c>
      <c r="C6855" s="83" t="s">
        <v>513</v>
      </c>
      <c r="D6855" s="83" t="s">
        <v>504</v>
      </c>
      <c r="E6855" s="84">
        <v>120036</v>
      </c>
      <c r="F6855" s="85">
        <v>17.66</v>
      </c>
      <c r="G6855" s="84">
        <v>197.4</v>
      </c>
      <c r="H6855" s="86">
        <f t="shared" ref="H6855:H6918" si="428">IF(I6855="","",G6855/100*F6855*E6855)</f>
        <v>4184555.7902400005</v>
      </c>
      <c r="I6855" s="77">
        <f t="shared" ref="I6855:I6918" si="429">IF(OR(G6855=".",F6855=".",E6855="."),"",E6855)</f>
        <v>120036</v>
      </c>
      <c r="J6855" s="77">
        <f t="shared" ref="J6855:J6918" si="430">IF(I6855="","",F6855*I6855)</f>
        <v>2119835.7600000002</v>
      </c>
      <c r="K6855" s="77">
        <f t="shared" ref="K6855:K6918" si="431">IF(C6855="LIG",1,0)</f>
        <v>0</v>
      </c>
    </row>
    <row r="6856" spans="1:11" s="77" customFormat="1">
      <c r="A6856" s="82">
        <v>2016</v>
      </c>
      <c r="B6856" s="82">
        <v>8224</v>
      </c>
      <c r="C6856" s="83" t="s">
        <v>503</v>
      </c>
      <c r="D6856" s="83" t="s">
        <v>504</v>
      </c>
      <c r="E6856" s="84">
        <v>48724</v>
      </c>
      <c r="F6856" s="85">
        <v>23.09</v>
      </c>
      <c r="G6856" s="84">
        <v>209.6</v>
      </c>
      <c r="H6856" s="86">
        <f t="shared" si="428"/>
        <v>2358077.8873600001</v>
      </c>
      <c r="I6856" s="77">
        <f t="shared" si="429"/>
        <v>48724</v>
      </c>
      <c r="J6856" s="77">
        <f t="shared" si="430"/>
        <v>1125037.1599999999</v>
      </c>
      <c r="K6856" s="77">
        <f t="shared" si="431"/>
        <v>0</v>
      </c>
    </row>
    <row r="6857" spans="1:11" s="77" customFormat="1">
      <c r="A6857" s="82">
        <v>2016</v>
      </c>
      <c r="B6857" s="82">
        <v>8226</v>
      </c>
      <c r="C6857" s="83" t="s">
        <v>503</v>
      </c>
      <c r="D6857" s="83" t="s">
        <v>504</v>
      </c>
      <c r="E6857" s="84">
        <v>43411</v>
      </c>
      <c r="F6857" s="85">
        <v>26.17</v>
      </c>
      <c r="G6857" s="84" t="s">
        <v>514</v>
      </c>
      <c r="H6857" s="86" t="str">
        <f t="shared" si="428"/>
        <v/>
      </c>
      <c r="I6857" s="77" t="str">
        <f t="shared" si="429"/>
        <v/>
      </c>
      <c r="J6857" s="77" t="str">
        <f t="shared" si="430"/>
        <v/>
      </c>
      <c r="K6857" s="77">
        <f t="shared" si="431"/>
        <v>0</v>
      </c>
    </row>
    <row r="6858" spans="1:11" s="77" customFormat="1">
      <c r="A6858" s="82">
        <v>2016</v>
      </c>
      <c r="B6858" s="82">
        <v>8226</v>
      </c>
      <c r="C6858" s="83" t="s">
        <v>503</v>
      </c>
      <c r="D6858" s="83" t="s">
        <v>504</v>
      </c>
      <c r="E6858" s="84">
        <v>51741</v>
      </c>
      <c r="F6858" s="85">
        <v>26.32</v>
      </c>
      <c r="G6858" s="84" t="s">
        <v>514</v>
      </c>
      <c r="H6858" s="86" t="str">
        <f t="shared" si="428"/>
        <v/>
      </c>
      <c r="I6858" s="77" t="str">
        <f t="shared" si="429"/>
        <v/>
      </c>
      <c r="J6858" s="77" t="str">
        <f t="shared" si="430"/>
        <v/>
      </c>
      <c r="K6858" s="77">
        <f t="shared" si="431"/>
        <v>0</v>
      </c>
    </row>
    <row r="6859" spans="1:11" s="77" customFormat="1">
      <c r="A6859" s="82">
        <v>2016</v>
      </c>
      <c r="B6859" s="82">
        <v>8226</v>
      </c>
      <c r="C6859" s="83" t="s">
        <v>503</v>
      </c>
      <c r="D6859" s="83" t="s">
        <v>504</v>
      </c>
      <c r="E6859" s="84">
        <v>1867</v>
      </c>
      <c r="F6859" s="85">
        <v>25.51</v>
      </c>
      <c r="G6859" s="84" t="s">
        <v>514</v>
      </c>
      <c r="H6859" s="86" t="str">
        <f t="shared" si="428"/>
        <v/>
      </c>
      <c r="I6859" s="77" t="str">
        <f t="shared" si="429"/>
        <v/>
      </c>
      <c r="J6859" s="77" t="str">
        <f t="shared" si="430"/>
        <v/>
      </c>
      <c r="K6859" s="77">
        <f t="shared" si="431"/>
        <v>0</v>
      </c>
    </row>
    <row r="6860" spans="1:11" s="77" customFormat="1">
      <c r="A6860" s="82">
        <v>2016</v>
      </c>
      <c r="B6860" s="82">
        <v>8809</v>
      </c>
      <c r="C6860" s="83" t="s">
        <v>503</v>
      </c>
      <c r="D6860" s="83" t="s">
        <v>504</v>
      </c>
      <c r="E6860" s="84">
        <v>63450</v>
      </c>
      <c r="F6860" s="85">
        <v>22.47</v>
      </c>
      <c r="G6860" s="84">
        <v>178.8</v>
      </c>
      <c r="H6860" s="86">
        <f t="shared" si="428"/>
        <v>2549190.0419999999</v>
      </c>
      <c r="I6860" s="77">
        <f t="shared" si="429"/>
        <v>63450</v>
      </c>
      <c r="J6860" s="77">
        <f t="shared" si="430"/>
        <v>1425721.5</v>
      </c>
      <c r="K6860" s="77">
        <f t="shared" si="431"/>
        <v>0</v>
      </c>
    </row>
    <row r="6861" spans="1:11" s="77" customFormat="1">
      <c r="A6861" s="82">
        <v>2016</v>
      </c>
      <c r="B6861" s="82">
        <v>8816</v>
      </c>
      <c r="C6861" s="83" t="s">
        <v>503</v>
      </c>
      <c r="D6861" s="83" t="s">
        <v>504</v>
      </c>
      <c r="E6861" s="84">
        <v>9156</v>
      </c>
      <c r="F6861" s="85">
        <v>23.486999999999998</v>
      </c>
      <c r="G6861" s="84">
        <v>269.89999999999998</v>
      </c>
      <c r="H6861" s="86">
        <f t="shared" si="428"/>
        <v>580411.77742799988</v>
      </c>
      <c r="I6861" s="77">
        <f t="shared" si="429"/>
        <v>9156</v>
      </c>
      <c r="J6861" s="77">
        <f t="shared" si="430"/>
        <v>215046.97199999998</v>
      </c>
      <c r="K6861" s="77">
        <f t="shared" si="431"/>
        <v>0</v>
      </c>
    </row>
    <row r="6862" spans="1:11" s="77" customFormat="1">
      <c r="A6862" s="82">
        <v>2016</v>
      </c>
      <c r="B6862" s="82">
        <v>8816</v>
      </c>
      <c r="C6862" s="83" t="s">
        <v>503</v>
      </c>
      <c r="D6862" s="83" t="s">
        <v>504</v>
      </c>
      <c r="E6862" s="84">
        <v>11575</v>
      </c>
      <c r="F6862" s="85">
        <v>22.436</v>
      </c>
      <c r="G6862" s="84">
        <v>235.1</v>
      </c>
      <c r="H6862" s="86">
        <f t="shared" si="428"/>
        <v>610546.94169999997</v>
      </c>
      <c r="I6862" s="77">
        <f t="shared" si="429"/>
        <v>11575</v>
      </c>
      <c r="J6862" s="77">
        <f t="shared" si="430"/>
        <v>259696.7</v>
      </c>
      <c r="K6862" s="77">
        <f t="shared" si="431"/>
        <v>0</v>
      </c>
    </row>
    <row r="6863" spans="1:11" s="77" customFormat="1">
      <c r="A6863" s="82">
        <v>2016</v>
      </c>
      <c r="B6863" s="82">
        <v>8816</v>
      </c>
      <c r="C6863" s="83" t="s">
        <v>503</v>
      </c>
      <c r="D6863" s="83" t="s">
        <v>504</v>
      </c>
      <c r="E6863" s="84">
        <v>15208</v>
      </c>
      <c r="F6863" s="85">
        <v>23.437000000000001</v>
      </c>
      <c r="G6863" s="84">
        <v>252.5</v>
      </c>
      <c r="H6863" s="86">
        <f t="shared" si="428"/>
        <v>899985.4874000001</v>
      </c>
      <c r="I6863" s="77">
        <f t="shared" si="429"/>
        <v>15208</v>
      </c>
      <c r="J6863" s="77">
        <f t="shared" si="430"/>
        <v>356429.89600000001</v>
      </c>
      <c r="K6863" s="77">
        <f t="shared" si="431"/>
        <v>0</v>
      </c>
    </row>
    <row r="6864" spans="1:11" s="77" customFormat="1">
      <c r="A6864" s="82">
        <v>2016</v>
      </c>
      <c r="B6864" s="82">
        <v>8827</v>
      </c>
      <c r="C6864" s="83" t="s">
        <v>503</v>
      </c>
      <c r="D6864" s="83" t="s">
        <v>504</v>
      </c>
      <c r="E6864" s="84">
        <v>5464</v>
      </c>
      <c r="F6864" s="85">
        <v>22.952000000000002</v>
      </c>
      <c r="G6864" s="84">
        <v>278.5</v>
      </c>
      <c r="H6864" s="86">
        <f t="shared" si="428"/>
        <v>349266.09248000005</v>
      </c>
      <c r="I6864" s="77">
        <f t="shared" si="429"/>
        <v>5464</v>
      </c>
      <c r="J6864" s="77">
        <f t="shared" si="430"/>
        <v>125409.728</v>
      </c>
      <c r="K6864" s="77">
        <f t="shared" si="431"/>
        <v>0</v>
      </c>
    </row>
    <row r="6865" spans="1:11" s="77" customFormat="1">
      <c r="A6865" s="82">
        <v>2016</v>
      </c>
      <c r="B6865" s="82">
        <v>8827</v>
      </c>
      <c r="C6865" s="83" t="s">
        <v>503</v>
      </c>
      <c r="D6865" s="83" t="s">
        <v>504</v>
      </c>
      <c r="E6865" s="84">
        <v>1844</v>
      </c>
      <c r="F6865" s="85">
        <v>22.64</v>
      </c>
      <c r="G6865" s="84">
        <v>264.3</v>
      </c>
      <c r="H6865" s="86">
        <f t="shared" si="428"/>
        <v>110340.38688000001</v>
      </c>
      <c r="I6865" s="77">
        <f t="shared" si="429"/>
        <v>1844</v>
      </c>
      <c r="J6865" s="77">
        <f t="shared" si="430"/>
        <v>41748.160000000003</v>
      </c>
      <c r="K6865" s="77">
        <f t="shared" si="431"/>
        <v>0</v>
      </c>
    </row>
    <row r="6866" spans="1:11" s="77" customFormat="1">
      <c r="A6866" s="82">
        <v>2016</v>
      </c>
      <c r="B6866" s="82">
        <v>8827</v>
      </c>
      <c r="C6866" s="83" t="s">
        <v>503</v>
      </c>
      <c r="D6866" s="83" t="s">
        <v>504</v>
      </c>
      <c r="E6866" s="84">
        <v>1960</v>
      </c>
      <c r="F6866" s="85">
        <v>23.161999999999999</v>
      </c>
      <c r="G6866" s="84">
        <v>297.8</v>
      </c>
      <c r="H6866" s="86">
        <f t="shared" si="428"/>
        <v>135193.81456</v>
      </c>
      <c r="I6866" s="77">
        <f t="shared" si="429"/>
        <v>1960</v>
      </c>
      <c r="J6866" s="77">
        <f t="shared" si="430"/>
        <v>45397.52</v>
      </c>
      <c r="K6866" s="77">
        <f t="shared" si="431"/>
        <v>0</v>
      </c>
    </row>
    <row r="6867" spans="1:11" s="77" customFormat="1">
      <c r="A6867" s="82">
        <v>2016</v>
      </c>
      <c r="B6867" s="82">
        <v>8827</v>
      </c>
      <c r="C6867" s="83" t="s">
        <v>503</v>
      </c>
      <c r="D6867" s="83" t="s">
        <v>504</v>
      </c>
      <c r="E6867" s="84">
        <v>9085</v>
      </c>
      <c r="F6867" s="85">
        <v>22.38</v>
      </c>
      <c r="G6867" s="84">
        <v>267.39999999999998</v>
      </c>
      <c r="H6867" s="86">
        <f t="shared" si="428"/>
        <v>543683.83019999997</v>
      </c>
      <c r="I6867" s="77">
        <f t="shared" si="429"/>
        <v>9085</v>
      </c>
      <c r="J6867" s="77">
        <f t="shared" si="430"/>
        <v>203322.3</v>
      </c>
      <c r="K6867" s="77">
        <f t="shared" si="431"/>
        <v>0</v>
      </c>
    </row>
    <row r="6868" spans="1:11" s="77" customFormat="1">
      <c r="A6868" s="82">
        <v>2016</v>
      </c>
      <c r="B6868" s="82">
        <v>8827</v>
      </c>
      <c r="C6868" s="83" t="s">
        <v>503</v>
      </c>
      <c r="D6868" s="83" t="s">
        <v>504</v>
      </c>
      <c r="E6868" s="84">
        <v>52222</v>
      </c>
      <c r="F6868" s="85">
        <v>22.431999999999999</v>
      </c>
      <c r="G6868" s="84">
        <v>254.9</v>
      </c>
      <c r="H6868" s="86">
        <f t="shared" si="428"/>
        <v>2986010.5112959999</v>
      </c>
      <c r="I6868" s="77">
        <f t="shared" si="429"/>
        <v>52222</v>
      </c>
      <c r="J6868" s="77">
        <f t="shared" si="430"/>
        <v>1171443.9039999999</v>
      </c>
      <c r="K6868" s="77">
        <f t="shared" si="431"/>
        <v>0</v>
      </c>
    </row>
    <row r="6869" spans="1:11" s="77" customFormat="1">
      <c r="A6869" s="82">
        <v>2016</v>
      </c>
      <c r="B6869" s="82">
        <v>8827</v>
      </c>
      <c r="C6869" s="83" t="s">
        <v>503</v>
      </c>
      <c r="D6869" s="83" t="s">
        <v>504</v>
      </c>
      <c r="E6869" s="84">
        <v>46312</v>
      </c>
      <c r="F6869" s="85">
        <v>22.864000000000001</v>
      </c>
      <c r="G6869" s="84">
        <v>329.9</v>
      </c>
      <c r="H6869" s="86">
        <f t="shared" si="428"/>
        <v>3493237.0968320002</v>
      </c>
      <c r="I6869" s="77">
        <f t="shared" si="429"/>
        <v>46312</v>
      </c>
      <c r="J6869" s="77">
        <f t="shared" si="430"/>
        <v>1058877.568</v>
      </c>
      <c r="K6869" s="77">
        <f t="shared" si="431"/>
        <v>0</v>
      </c>
    </row>
    <row r="6870" spans="1:11" s="77" customFormat="1">
      <c r="A6870" s="82">
        <v>2016</v>
      </c>
      <c r="B6870" s="82">
        <v>8827</v>
      </c>
      <c r="C6870" s="83" t="s">
        <v>503</v>
      </c>
      <c r="D6870" s="83" t="s">
        <v>504</v>
      </c>
      <c r="E6870" s="84">
        <v>35513</v>
      </c>
      <c r="F6870" s="85">
        <v>23.49</v>
      </c>
      <c r="G6870" s="84">
        <v>274.39999999999998</v>
      </c>
      <c r="H6870" s="86">
        <f t="shared" si="428"/>
        <v>2289045.8152799997</v>
      </c>
      <c r="I6870" s="77">
        <f t="shared" si="429"/>
        <v>35513</v>
      </c>
      <c r="J6870" s="77">
        <f t="shared" si="430"/>
        <v>834200.37</v>
      </c>
      <c r="K6870" s="77">
        <f t="shared" si="431"/>
        <v>0</v>
      </c>
    </row>
    <row r="6871" spans="1:11" s="77" customFormat="1">
      <c r="A6871" s="82">
        <v>2016</v>
      </c>
      <c r="B6871" s="82">
        <v>8827</v>
      </c>
      <c r="C6871" s="83" t="s">
        <v>503</v>
      </c>
      <c r="D6871" s="83" t="s">
        <v>504</v>
      </c>
      <c r="E6871" s="84">
        <v>93826</v>
      </c>
      <c r="F6871" s="85">
        <v>22.388000000000002</v>
      </c>
      <c r="G6871" s="84">
        <v>248.7</v>
      </c>
      <c r="H6871" s="86">
        <f t="shared" si="428"/>
        <v>5224133.7256560009</v>
      </c>
      <c r="I6871" s="77">
        <f t="shared" si="429"/>
        <v>93826</v>
      </c>
      <c r="J6871" s="77">
        <f t="shared" si="430"/>
        <v>2100576.4880000004</v>
      </c>
      <c r="K6871" s="77">
        <f t="shared" si="431"/>
        <v>0</v>
      </c>
    </row>
    <row r="6872" spans="1:11" s="77" customFormat="1">
      <c r="A6872" s="82">
        <v>2016</v>
      </c>
      <c r="B6872" s="82">
        <v>8835</v>
      </c>
      <c r="C6872" s="83" t="s">
        <v>513</v>
      </c>
      <c r="D6872" s="83" t="s">
        <v>504</v>
      </c>
      <c r="E6872" s="84">
        <v>232722</v>
      </c>
      <c r="F6872" s="85">
        <v>17.512</v>
      </c>
      <c r="G6872" s="84">
        <v>179.5</v>
      </c>
      <c r="H6872" s="86">
        <f t="shared" si="428"/>
        <v>7315392.6568799997</v>
      </c>
      <c r="I6872" s="77">
        <f t="shared" si="429"/>
        <v>232722</v>
      </c>
      <c r="J6872" s="77">
        <f t="shared" si="430"/>
        <v>4075427.6639999999</v>
      </c>
      <c r="K6872" s="77">
        <f t="shared" si="431"/>
        <v>0</v>
      </c>
    </row>
    <row r="6873" spans="1:11" s="77" customFormat="1">
      <c r="A6873" s="82">
        <v>2016</v>
      </c>
      <c r="B6873" s="82">
        <v>8837</v>
      </c>
      <c r="C6873" s="83" t="s">
        <v>513</v>
      </c>
      <c r="D6873" s="83" t="s">
        <v>504</v>
      </c>
      <c r="E6873" s="84">
        <v>47395</v>
      </c>
      <c r="F6873" s="85">
        <v>17.617999999999999</v>
      </c>
      <c r="G6873" s="84">
        <v>183.4</v>
      </c>
      <c r="H6873" s="86">
        <f t="shared" si="428"/>
        <v>1531399.3717399999</v>
      </c>
      <c r="I6873" s="77">
        <f t="shared" si="429"/>
        <v>47395</v>
      </c>
      <c r="J6873" s="77">
        <f t="shared" si="430"/>
        <v>835005.11</v>
      </c>
      <c r="K6873" s="77">
        <f t="shared" si="431"/>
        <v>0</v>
      </c>
    </row>
    <row r="6874" spans="1:11" s="77" customFormat="1">
      <c r="A6874" s="82">
        <v>2016</v>
      </c>
      <c r="B6874" s="82">
        <v>8837</v>
      </c>
      <c r="C6874" s="83" t="s">
        <v>503</v>
      </c>
      <c r="D6874" s="83" t="s">
        <v>504</v>
      </c>
      <c r="E6874" s="84">
        <v>152695</v>
      </c>
      <c r="F6874" s="85">
        <v>24.93</v>
      </c>
      <c r="G6874" s="84">
        <v>241.7</v>
      </c>
      <c r="H6874" s="86">
        <f t="shared" si="428"/>
        <v>9200760.907949999</v>
      </c>
      <c r="I6874" s="77">
        <f t="shared" si="429"/>
        <v>152695</v>
      </c>
      <c r="J6874" s="77">
        <f t="shared" si="430"/>
        <v>3806686.35</v>
      </c>
      <c r="K6874" s="77">
        <f t="shared" si="431"/>
        <v>0</v>
      </c>
    </row>
    <row r="6875" spans="1:11" s="77" customFormat="1">
      <c r="A6875" s="82">
        <v>2016</v>
      </c>
      <c r="B6875" s="82">
        <v>8837</v>
      </c>
      <c r="C6875" s="83" t="s">
        <v>513</v>
      </c>
      <c r="D6875" s="83" t="s">
        <v>504</v>
      </c>
      <c r="E6875" s="84">
        <v>191885</v>
      </c>
      <c r="F6875" s="85">
        <v>17.957999999999998</v>
      </c>
      <c r="G6875" s="84">
        <v>194.1</v>
      </c>
      <c r="H6875" s="86">
        <f t="shared" si="428"/>
        <v>6688435.2810299993</v>
      </c>
      <c r="I6875" s="77">
        <f t="shared" si="429"/>
        <v>191885</v>
      </c>
      <c r="J6875" s="77">
        <f t="shared" si="430"/>
        <v>3445870.8299999996</v>
      </c>
      <c r="K6875" s="77">
        <f t="shared" si="431"/>
        <v>0</v>
      </c>
    </row>
    <row r="6876" spans="1:11" s="77" customFormat="1">
      <c r="A6876" s="82">
        <v>2016</v>
      </c>
      <c r="B6876" s="82">
        <v>8837</v>
      </c>
      <c r="C6876" s="83" t="s">
        <v>513</v>
      </c>
      <c r="D6876" s="83" t="s">
        <v>504</v>
      </c>
      <c r="E6876" s="84">
        <v>79235</v>
      </c>
      <c r="F6876" s="85">
        <v>17.891999999999999</v>
      </c>
      <c r="G6876" s="84">
        <v>193.7</v>
      </c>
      <c r="H6876" s="86">
        <f t="shared" si="428"/>
        <v>2746031.8649399993</v>
      </c>
      <c r="I6876" s="77">
        <f t="shared" si="429"/>
        <v>79235</v>
      </c>
      <c r="J6876" s="77">
        <f t="shared" si="430"/>
        <v>1417672.6199999999</v>
      </c>
      <c r="K6876" s="77">
        <f t="shared" si="431"/>
        <v>0</v>
      </c>
    </row>
    <row r="6877" spans="1:11" s="77" customFormat="1">
      <c r="A6877" s="82">
        <v>2016</v>
      </c>
      <c r="B6877" s="82">
        <v>8841</v>
      </c>
      <c r="C6877" s="83" t="s">
        <v>513</v>
      </c>
      <c r="D6877" s="83" t="s">
        <v>504</v>
      </c>
      <c r="E6877" s="84">
        <v>117370</v>
      </c>
      <c r="F6877" s="85">
        <v>18.952000000000002</v>
      </c>
      <c r="G6877" s="84">
        <v>207.6</v>
      </c>
      <c r="H6877" s="86">
        <f t="shared" si="428"/>
        <v>4617846.5942400005</v>
      </c>
      <c r="I6877" s="77">
        <f t="shared" si="429"/>
        <v>117370</v>
      </c>
      <c r="J6877" s="77">
        <f t="shared" si="430"/>
        <v>2224396.2400000002</v>
      </c>
      <c r="K6877" s="77">
        <f t="shared" si="431"/>
        <v>0</v>
      </c>
    </row>
    <row r="6878" spans="1:11" s="77" customFormat="1">
      <c r="A6878" s="82">
        <v>2016</v>
      </c>
      <c r="B6878" s="82">
        <v>8841</v>
      </c>
      <c r="C6878" s="83" t="s">
        <v>513</v>
      </c>
      <c r="D6878" s="83" t="s">
        <v>504</v>
      </c>
      <c r="E6878" s="84">
        <v>72935</v>
      </c>
      <c r="F6878" s="85">
        <v>18.913</v>
      </c>
      <c r="G6878" s="84">
        <v>196.7</v>
      </c>
      <c r="H6878" s="86">
        <f t="shared" si="428"/>
        <v>2713318.4613849996</v>
      </c>
      <c r="I6878" s="77">
        <f t="shared" si="429"/>
        <v>72935</v>
      </c>
      <c r="J6878" s="77">
        <f t="shared" si="430"/>
        <v>1379419.655</v>
      </c>
      <c r="K6878" s="77">
        <f t="shared" si="431"/>
        <v>0</v>
      </c>
    </row>
    <row r="6879" spans="1:11" s="77" customFormat="1">
      <c r="A6879" s="82">
        <v>2016</v>
      </c>
      <c r="B6879" s="82">
        <v>8841</v>
      </c>
      <c r="C6879" s="83" t="s">
        <v>513</v>
      </c>
      <c r="D6879" s="83" t="s">
        <v>504</v>
      </c>
      <c r="E6879" s="84">
        <v>192626</v>
      </c>
      <c r="F6879" s="85">
        <v>18.899999999999999</v>
      </c>
      <c r="G6879" s="84">
        <v>201.4</v>
      </c>
      <c r="H6879" s="86">
        <f t="shared" si="428"/>
        <v>7332231.6395999994</v>
      </c>
      <c r="I6879" s="77">
        <f t="shared" si="429"/>
        <v>192626</v>
      </c>
      <c r="J6879" s="77">
        <f t="shared" si="430"/>
        <v>3640631.4</v>
      </c>
      <c r="K6879" s="77">
        <f t="shared" si="431"/>
        <v>0</v>
      </c>
    </row>
    <row r="6880" spans="1:11" s="77" customFormat="1">
      <c r="A6880" s="82">
        <v>2016</v>
      </c>
      <c r="B6880" s="82">
        <v>8841</v>
      </c>
      <c r="C6880" s="83" t="s">
        <v>513</v>
      </c>
      <c r="D6880" s="83" t="s">
        <v>504</v>
      </c>
      <c r="E6880" s="84">
        <v>287737</v>
      </c>
      <c r="F6880" s="85">
        <v>18.803999999999998</v>
      </c>
      <c r="G6880" s="84">
        <v>205.7</v>
      </c>
      <c r="H6880" s="86">
        <f t="shared" si="428"/>
        <v>11129617.669235999</v>
      </c>
      <c r="I6880" s="77">
        <f t="shared" si="429"/>
        <v>287737</v>
      </c>
      <c r="J6880" s="77">
        <f t="shared" si="430"/>
        <v>5410606.5479999995</v>
      </c>
      <c r="K6880" s="77">
        <f t="shared" si="431"/>
        <v>0</v>
      </c>
    </row>
    <row r="6881" spans="1:11" s="77" customFormat="1">
      <c r="A6881" s="82">
        <v>2016</v>
      </c>
      <c r="B6881" s="82">
        <v>8845</v>
      </c>
      <c r="C6881" s="83" t="s">
        <v>503</v>
      </c>
      <c r="D6881" s="83" t="s">
        <v>504</v>
      </c>
      <c r="E6881" s="84">
        <v>29921</v>
      </c>
      <c r="F6881" s="85">
        <v>25.803999999999998</v>
      </c>
      <c r="G6881" s="84" t="s">
        <v>514</v>
      </c>
      <c r="H6881" s="86" t="str">
        <f t="shared" si="428"/>
        <v/>
      </c>
      <c r="I6881" s="77" t="str">
        <f t="shared" si="429"/>
        <v/>
      </c>
      <c r="J6881" s="77" t="str">
        <f t="shared" si="430"/>
        <v/>
      </c>
      <c r="K6881" s="77">
        <f t="shared" si="431"/>
        <v>0</v>
      </c>
    </row>
    <row r="6882" spans="1:11" s="77" customFormat="1">
      <c r="A6882" s="82">
        <v>2016</v>
      </c>
      <c r="B6882" s="82">
        <v>8845</v>
      </c>
      <c r="C6882" s="83" t="s">
        <v>503</v>
      </c>
      <c r="D6882" s="83" t="s">
        <v>504</v>
      </c>
      <c r="E6882" s="84">
        <v>5376</v>
      </c>
      <c r="F6882" s="85">
        <v>23.074000000000002</v>
      </c>
      <c r="G6882" s="84" t="s">
        <v>514</v>
      </c>
      <c r="H6882" s="86" t="str">
        <f t="shared" si="428"/>
        <v/>
      </c>
      <c r="I6882" s="77" t="str">
        <f t="shared" si="429"/>
        <v/>
      </c>
      <c r="J6882" s="77" t="str">
        <f t="shared" si="430"/>
        <v/>
      </c>
      <c r="K6882" s="77">
        <f t="shared" si="431"/>
        <v>0</v>
      </c>
    </row>
    <row r="6883" spans="1:11" s="77" customFormat="1">
      <c r="A6883" s="82">
        <v>2016</v>
      </c>
      <c r="B6883" s="82">
        <v>8845</v>
      </c>
      <c r="C6883" s="83" t="s">
        <v>515</v>
      </c>
      <c r="D6883" s="83" t="s">
        <v>504</v>
      </c>
      <c r="E6883" s="84">
        <v>5191</v>
      </c>
      <c r="F6883" s="85">
        <v>15.7</v>
      </c>
      <c r="G6883" s="84" t="s">
        <v>514</v>
      </c>
      <c r="H6883" s="86" t="str">
        <f t="shared" si="428"/>
        <v/>
      </c>
      <c r="I6883" s="77" t="str">
        <f t="shared" si="429"/>
        <v/>
      </c>
      <c r="J6883" s="77" t="str">
        <f t="shared" si="430"/>
        <v/>
      </c>
      <c r="K6883" s="77">
        <f t="shared" si="431"/>
        <v>0</v>
      </c>
    </row>
    <row r="6884" spans="1:11" s="77" customFormat="1">
      <c r="A6884" s="82">
        <v>2016</v>
      </c>
      <c r="B6884" s="82">
        <v>8845</v>
      </c>
      <c r="C6884" s="83" t="s">
        <v>503</v>
      </c>
      <c r="D6884" s="83" t="s">
        <v>504</v>
      </c>
      <c r="E6884" s="84">
        <v>10108</v>
      </c>
      <c r="F6884" s="85">
        <v>25.63</v>
      </c>
      <c r="G6884" s="84" t="s">
        <v>514</v>
      </c>
      <c r="H6884" s="86" t="str">
        <f t="shared" si="428"/>
        <v/>
      </c>
      <c r="I6884" s="77" t="str">
        <f t="shared" si="429"/>
        <v/>
      </c>
      <c r="J6884" s="77" t="str">
        <f t="shared" si="430"/>
        <v/>
      </c>
      <c r="K6884" s="77">
        <f t="shared" si="431"/>
        <v>0</v>
      </c>
    </row>
    <row r="6885" spans="1:11" s="77" customFormat="1">
      <c r="A6885" s="82">
        <v>2016</v>
      </c>
      <c r="B6885" s="82">
        <v>8845</v>
      </c>
      <c r="C6885" s="83" t="s">
        <v>503</v>
      </c>
      <c r="D6885" s="83" t="s">
        <v>504</v>
      </c>
      <c r="E6885" s="84">
        <v>302132</v>
      </c>
      <c r="F6885" s="85">
        <v>26.167999999999999</v>
      </c>
      <c r="G6885" s="84" t="s">
        <v>514</v>
      </c>
      <c r="H6885" s="86" t="str">
        <f t="shared" si="428"/>
        <v/>
      </c>
      <c r="I6885" s="77" t="str">
        <f t="shared" si="429"/>
        <v/>
      </c>
      <c r="J6885" s="77" t="str">
        <f t="shared" si="430"/>
        <v/>
      </c>
      <c r="K6885" s="77">
        <f t="shared" si="431"/>
        <v>0</v>
      </c>
    </row>
    <row r="6886" spans="1:11" s="77" customFormat="1">
      <c r="A6886" s="82">
        <v>2016</v>
      </c>
      <c r="B6886" s="82">
        <v>8845</v>
      </c>
      <c r="C6886" s="83" t="s">
        <v>503</v>
      </c>
      <c r="D6886" s="83" t="s">
        <v>504</v>
      </c>
      <c r="E6886" s="84">
        <v>8182</v>
      </c>
      <c r="F6886" s="85">
        <v>23.27</v>
      </c>
      <c r="G6886" s="84" t="s">
        <v>514</v>
      </c>
      <c r="H6886" s="86" t="str">
        <f t="shared" si="428"/>
        <v/>
      </c>
      <c r="I6886" s="77" t="str">
        <f t="shared" si="429"/>
        <v/>
      </c>
      <c r="J6886" s="77" t="str">
        <f t="shared" si="430"/>
        <v/>
      </c>
      <c r="K6886" s="77">
        <f t="shared" si="431"/>
        <v>0</v>
      </c>
    </row>
    <row r="6887" spans="1:11" s="77" customFormat="1">
      <c r="A6887" s="82">
        <v>2016</v>
      </c>
      <c r="B6887" s="82">
        <v>8846</v>
      </c>
      <c r="C6887" s="83" t="s">
        <v>503</v>
      </c>
      <c r="D6887" s="83" t="s">
        <v>504</v>
      </c>
      <c r="E6887" s="84">
        <v>15237</v>
      </c>
      <c r="F6887" s="85">
        <v>25.954000000000001</v>
      </c>
      <c r="G6887" s="84" t="s">
        <v>514</v>
      </c>
      <c r="H6887" s="86" t="str">
        <f t="shared" si="428"/>
        <v/>
      </c>
      <c r="I6887" s="77" t="str">
        <f t="shared" si="429"/>
        <v/>
      </c>
      <c r="J6887" s="77" t="str">
        <f t="shared" si="430"/>
        <v/>
      </c>
      <c r="K6887" s="77">
        <f t="shared" si="431"/>
        <v>0</v>
      </c>
    </row>
    <row r="6888" spans="1:11" s="77" customFormat="1">
      <c r="A6888" s="82">
        <v>2016</v>
      </c>
      <c r="B6888" s="82">
        <v>8846</v>
      </c>
      <c r="C6888" s="83" t="s">
        <v>503</v>
      </c>
      <c r="D6888" s="83" t="s">
        <v>504</v>
      </c>
      <c r="E6888" s="84">
        <v>16412</v>
      </c>
      <c r="F6888" s="85">
        <v>21.832000000000001</v>
      </c>
      <c r="G6888" s="84" t="s">
        <v>514</v>
      </c>
      <c r="H6888" s="86" t="str">
        <f t="shared" si="428"/>
        <v/>
      </c>
      <c r="I6888" s="77" t="str">
        <f t="shared" si="429"/>
        <v/>
      </c>
      <c r="J6888" s="77" t="str">
        <f t="shared" si="430"/>
        <v/>
      </c>
      <c r="K6888" s="77">
        <f t="shared" si="431"/>
        <v>0</v>
      </c>
    </row>
    <row r="6889" spans="1:11" s="77" customFormat="1">
      <c r="A6889" s="82">
        <v>2016</v>
      </c>
      <c r="B6889" s="82">
        <v>8846</v>
      </c>
      <c r="C6889" s="83" t="s">
        <v>515</v>
      </c>
      <c r="D6889" s="83" t="s">
        <v>504</v>
      </c>
      <c r="E6889" s="84">
        <v>1411</v>
      </c>
      <c r="F6889" s="85">
        <v>15.802</v>
      </c>
      <c r="G6889" s="84" t="s">
        <v>514</v>
      </c>
      <c r="H6889" s="86" t="str">
        <f t="shared" si="428"/>
        <v/>
      </c>
      <c r="I6889" s="77" t="str">
        <f t="shared" si="429"/>
        <v/>
      </c>
      <c r="J6889" s="77" t="str">
        <f t="shared" si="430"/>
        <v/>
      </c>
      <c r="K6889" s="77">
        <f t="shared" si="431"/>
        <v>0</v>
      </c>
    </row>
    <row r="6890" spans="1:11" s="77" customFormat="1">
      <c r="A6890" s="82">
        <v>2016</v>
      </c>
      <c r="B6890" s="82">
        <v>8846</v>
      </c>
      <c r="C6890" s="83" t="s">
        <v>503</v>
      </c>
      <c r="D6890" s="83" t="s">
        <v>504</v>
      </c>
      <c r="E6890" s="84">
        <v>2137</v>
      </c>
      <c r="F6890" s="85">
        <v>25.16</v>
      </c>
      <c r="G6890" s="84" t="s">
        <v>514</v>
      </c>
      <c r="H6890" s="86" t="str">
        <f t="shared" si="428"/>
        <v/>
      </c>
      <c r="I6890" s="77" t="str">
        <f t="shared" si="429"/>
        <v/>
      </c>
      <c r="J6890" s="77" t="str">
        <f t="shared" si="430"/>
        <v/>
      </c>
      <c r="K6890" s="77">
        <f t="shared" si="431"/>
        <v>0</v>
      </c>
    </row>
    <row r="6891" spans="1:11" s="77" customFormat="1">
      <c r="A6891" s="82">
        <v>2016</v>
      </c>
      <c r="B6891" s="82">
        <v>8846</v>
      </c>
      <c r="C6891" s="83" t="s">
        <v>503</v>
      </c>
      <c r="D6891" s="83" t="s">
        <v>504</v>
      </c>
      <c r="E6891" s="84">
        <v>17931</v>
      </c>
      <c r="F6891" s="85">
        <v>23.696000000000002</v>
      </c>
      <c r="G6891" s="84" t="s">
        <v>514</v>
      </c>
      <c r="H6891" s="86" t="str">
        <f t="shared" si="428"/>
        <v/>
      </c>
      <c r="I6891" s="77" t="str">
        <f t="shared" si="429"/>
        <v/>
      </c>
      <c r="J6891" s="77" t="str">
        <f t="shared" si="430"/>
        <v/>
      </c>
      <c r="K6891" s="77">
        <f t="shared" si="431"/>
        <v>0</v>
      </c>
    </row>
    <row r="6892" spans="1:11" s="77" customFormat="1">
      <c r="A6892" s="82">
        <v>2016</v>
      </c>
      <c r="B6892" s="82">
        <v>8846</v>
      </c>
      <c r="C6892" s="83" t="s">
        <v>503</v>
      </c>
      <c r="D6892" s="83" t="s">
        <v>504</v>
      </c>
      <c r="E6892" s="84">
        <v>6311</v>
      </c>
      <c r="F6892" s="85">
        <v>19.292000000000002</v>
      </c>
      <c r="G6892" s="84" t="s">
        <v>514</v>
      </c>
      <c r="H6892" s="86" t="str">
        <f t="shared" si="428"/>
        <v/>
      </c>
      <c r="I6892" s="77" t="str">
        <f t="shared" si="429"/>
        <v/>
      </c>
      <c r="J6892" s="77" t="str">
        <f t="shared" si="430"/>
        <v/>
      </c>
      <c r="K6892" s="77">
        <f t="shared" si="431"/>
        <v>0</v>
      </c>
    </row>
    <row r="6893" spans="1:11" s="77" customFormat="1">
      <c r="A6893" s="82">
        <v>2016</v>
      </c>
      <c r="B6893" s="82">
        <v>8846</v>
      </c>
      <c r="C6893" s="83" t="s">
        <v>503</v>
      </c>
      <c r="D6893" s="83" t="s">
        <v>504</v>
      </c>
      <c r="E6893" s="84">
        <v>7003</v>
      </c>
      <c r="F6893" s="85">
        <v>24.021999999999998</v>
      </c>
      <c r="G6893" s="84" t="s">
        <v>514</v>
      </c>
      <c r="H6893" s="86" t="str">
        <f t="shared" si="428"/>
        <v/>
      </c>
      <c r="I6893" s="77" t="str">
        <f t="shared" si="429"/>
        <v/>
      </c>
      <c r="J6893" s="77" t="str">
        <f t="shared" si="430"/>
        <v/>
      </c>
      <c r="K6893" s="77">
        <f t="shared" si="431"/>
        <v>0</v>
      </c>
    </row>
    <row r="6894" spans="1:11" s="77" customFormat="1">
      <c r="A6894" s="82">
        <v>2016</v>
      </c>
      <c r="B6894" s="82">
        <v>8846</v>
      </c>
      <c r="C6894" s="83" t="s">
        <v>503</v>
      </c>
      <c r="D6894" s="83" t="s">
        <v>504</v>
      </c>
      <c r="E6894" s="84">
        <v>8659</v>
      </c>
      <c r="F6894" s="85">
        <v>23.47</v>
      </c>
      <c r="G6894" s="84" t="s">
        <v>514</v>
      </c>
      <c r="H6894" s="86" t="str">
        <f t="shared" si="428"/>
        <v/>
      </c>
      <c r="I6894" s="77" t="str">
        <f t="shared" si="429"/>
        <v/>
      </c>
      <c r="J6894" s="77" t="str">
        <f t="shared" si="430"/>
        <v/>
      </c>
      <c r="K6894" s="77">
        <f t="shared" si="431"/>
        <v>0</v>
      </c>
    </row>
    <row r="6895" spans="1:11" s="77" customFormat="1">
      <c r="A6895" s="82">
        <v>2016</v>
      </c>
      <c r="B6895" s="82">
        <v>8846</v>
      </c>
      <c r="C6895" s="83" t="s">
        <v>503</v>
      </c>
      <c r="D6895" s="83" t="s">
        <v>504</v>
      </c>
      <c r="E6895" s="84">
        <v>10831</v>
      </c>
      <c r="F6895" s="85">
        <v>21.917999999999999</v>
      </c>
      <c r="G6895" s="84" t="s">
        <v>514</v>
      </c>
      <c r="H6895" s="86" t="str">
        <f t="shared" si="428"/>
        <v/>
      </c>
      <c r="I6895" s="77" t="str">
        <f t="shared" si="429"/>
        <v/>
      </c>
      <c r="J6895" s="77" t="str">
        <f t="shared" si="430"/>
        <v/>
      </c>
      <c r="K6895" s="77">
        <f t="shared" si="431"/>
        <v>0</v>
      </c>
    </row>
    <row r="6896" spans="1:11" s="77" customFormat="1">
      <c r="A6896" s="82">
        <v>2016</v>
      </c>
      <c r="B6896" s="82">
        <v>8846</v>
      </c>
      <c r="C6896" s="83" t="s">
        <v>503</v>
      </c>
      <c r="D6896" s="83" t="s">
        <v>504</v>
      </c>
      <c r="E6896" s="84">
        <v>2731</v>
      </c>
      <c r="F6896" s="85">
        <v>24.826000000000001</v>
      </c>
      <c r="G6896" s="84" t="s">
        <v>514</v>
      </c>
      <c r="H6896" s="86" t="str">
        <f t="shared" si="428"/>
        <v/>
      </c>
      <c r="I6896" s="77" t="str">
        <f t="shared" si="429"/>
        <v/>
      </c>
      <c r="J6896" s="77" t="str">
        <f t="shared" si="430"/>
        <v/>
      </c>
      <c r="K6896" s="77">
        <f t="shared" si="431"/>
        <v>0</v>
      </c>
    </row>
    <row r="6897" spans="1:11" s="77" customFormat="1">
      <c r="A6897" s="82">
        <v>2016</v>
      </c>
      <c r="B6897" s="82">
        <v>8846</v>
      </c>
      <c r="C6897" s="83" t="s">
        <v>515</v>
      </c>
      <c r="D6897" s="83" t="s">
        <v>504</v>
      </c>
      <c r="E6897" s="84">
        <v>4367</v>
      </c>
      <c r="F6897" s="85">
        <v>18.544</v>
      </c>
      <c r="G6897" s="84" t="s">
        <v>514</v>
      </c>
      <c r="H6897" s="86" t="str">
        <f t="shared" si="428"/>
        <v/>
      </c>
      <c r="I6897" s="77" t="str">
        <f t="shared" si="429"/>
        <v/>
      </c>
      <c r="J6897" s="77" t="str">
        <f t="shared" si="430"/>
        <v/>
      </c>
      <c r="K6897" s="77">
        <f t="shared" si="431"/>
        <v>0</v>
      </c>
    </row>
    <row r="6898" spans="1:11" s="77" customFormat="1">
      <c r="A6898" s="82">
        <v>2016</v>
      </c>
      <c r="B6898" s="82">
        <v>8846</v>
      </c>
      <c r="C6898" s="83" t="s">
        <v>503</v>
      </c>
      <c r="D6898" s="83" t="s">
        <v>504</v>
      </c>
      <c r="E6898" s="84">
        <v>89540</v>
      </c>
      <c r="F6898" s="85">
        <v>25.91</v>
      </c>
      <c r="G6898" s="84" t="s">
        <v>514</v>
      </c>
      <c r="H6898" s="86" t="str">
        <f t="shared" si="428"/>
        <v/>
      </c>
      <c r="I6898" s="77" t="str">
        <f t="shared" si="429"/>
        <v/>
      </c>
      <c r="J6898" s="77" t="str">
        <f t="shared" si="430"/>
        <v/>
      </c>
      <c r="K6898" s="77">
        <f t="shared" si="431"/>
        <v>0</v>
      </c>
    </row>
    <row r="6899" spans="1:11" s="77" customFormat="1">
      <c r="A6899" s="82">
        <v>2016</v>
      </c>
      <c r="B6899" s="82">
        <v>8846</v>
      </c>
      <c r="C6899" s="83" t="s">
        <v>503</v>
      </c>
      <c r="D6899" s="83" t="s">
        <v>504</v>
      </c>
      <c r="E6899" s="84">
        <v>211753</v>
      </c>
      <c r="F6899" s="85">
        <v>26.22</v>
      </c>
      <c r="G6899" s="84" t="s">
        <v>514</v>
      </c>
      <c r="H6899" s="86" t="str">
        <f t="shared" si="428"/>
        <v/>
      </c>
      <c r="I6899" s="77" t="str">
        <f t="shared" si="429"/>
        <v/>
      </c>
      <c r="J6899" s="77" t="str">
        <f t="shared" si="430"/>
        <v/>
      </c>
      <c r="K6899" s="77">
        <f t="shared" si="431"/>
        <v>0</v>
      </c>
    </row>
    <row r="6900" spans="1:11" s="77" customFormat="1">
      <c r="A6900" s="82">
        <v>2016</v>
      </c>
      <c r="B6900" s="82">
        <v>8851</v>
      </c>
      <c r="C6900" s="83" t="s">
        <v>503</v>
      </c>
      <c r="D6900" s="83" t="s">
        <v>504</v>
      </c>
      <c r="E6900" s="84">
        <v>1742</v>
      </c>
      <c r="F6900" s="85">
        <v>23.102</v>
      </c>
      <c r="G6900" s="84">
        <v>308</v>
      </c>
      <c r="H6900" s="86">
        <f t="shared" si="428"/>
        <v>123950.54672000001</v>
      </c>
      <c r="I6900" s="77">
        <f t="shared" si="429"/>
        <v>1742</v>
      </c>
      <c r="J6900" s="77">
        <f t="shared" si="430"/>
        <v>40243.684000000001</v>
      </c>
      <c r="K6900" s="77">
        <f t="shared" si="431"/>
        <v>0</v>
      </c>
    </row>
    <row r="6901" spans="1:11" s="77" customFormat="1">
      <c r="A6901" s="82">
        <v>2016</v>
      </c>
      <c r="B6901" s="82">
        <v>8851</v>
      </c>
      <c r="C6901" s="83" t="s">
        <v>503</v>
      </c>
      <c r="D6901" s="83" t="s">
        <v>504</v>
      </c>
      <c r="E6901" s="84">
        <v>30633</v>
      </c>
      <c r="F6901" s="85">
        <v>22.943999999999999</v>
      </c>
      <c r="G6901" s="84">
        <v>260.5</v>
      </c>
      <c r="H6901" s="86">
        <f t="shared" si="428"/>
        <v>1830907.4529599999</v>
      </c>
      <c r="I6901" s="77">
        <f t="shared" si="429"/>
        <v>30633</v>
      </c>
      <c r="J6901" s="77">
        <f t="shared" si="430"/>
        <v>702843.55200000003</v>
      </c>
      <c r="K6901" s="77">
        <f t="shared" si="431"/>
        <v>0</v>
      </c>
    </row>
    <row r="6902" spans="1:11" s="77" customFormat="1">
      <c r="A6902" s="82">
        <v>2016</v>
      </c>
      <c r="B6902" s="82">
        <v>8852</v>
      </c>
      <c r="C6902" s="83" t="s">
        <v>513</v>
      </c>
      <c r="D6902" s="83" t="s">
        <v>504</v>
      </c>
      <c r="E6902" s="84">
        <v>16192</v>
      </c>
      <c r="F6902" s="85">
        <v>17.736000000000001</v>
      </c>
      <c r="G6902" s="84">
        <v>197.8</v>
      </c>
      <c r="H6902" s="86">
        <f t="shared" si="428"/>
        <v>568044.635136</v>
      </c>
      <c r="I6902" s="77">
        <f t="shared" si="429"/>
        <v>16192</v>
      </c>
      <c r="J6902" s="77">
        <f t="shared" si="430"/>
        <v>287181.31200000003</v>
      </c>
      <c r="K6902" s="77">
        <f t="shared" si="431"/>
        <v>0</v>
      </c>
    </row>
    <row r="6903" spans="1:11" s="77" customFormat="1">
      <c r="A6903" s="82">
        <v>2016</v>
      </c>
      <c r="B6903" s="82">
        <v>8852</v>
      </c>
      <c r="C6903" s="83" t="s">
        <v>513</v>
      </c>
      <c r="D6903" s="83" t="s">
        <v>504</v>
      </c>
      <c r="E6903" s="84">
        <v>82420</v>
      </c>
      <c r="F6903" s="85">
        <v>17.776</v>
      </c>
      <c r="G6903" s="84">
        <v>199.9</v>
      </c>
      <c r="H6903" s="86">
        <f t="shared" si="428"/>
        <v>2928730.7420800002</v>
      </c>
      <c r="I6903" s="77">
        <f t="shared" si="429"/>
        <v>82420</v>
      </c>
      <c r="J6903" s="77">
        <f t="shared" si="430"/>
        <v>1465097.92</v>
      </c>
      <c r="K6903" s="77">
        <f t="shared" si="431"/>
        <v>0</v>
      </c>
    </row>
    <row r="6904" spans="1:11" s="77" customFormat="1">
      <c r="A6904" s="82">
        <v>2016</v>
      </c>
      <c r="B6904" s="82">
        <v>8852</v>
      </c>
      <c r="C6904" s="83" t="s">
        <v>513</v>
      </c>
      <c r="D6904" s="83" t="s">
        <v>504</v>
      </c>
      <c r="E6904" s="84">
        <v>261676</v>
      </c>
      <c r="F6904" s="85">
        <v>17.393999999999998</v>
      </c>
      <c r="G6904" s="84">
        <v>212.3</v>
      </c>
      <c r="H6904" s="86">
        <f t="shared" si="428"/>
        <v>9663030.5463119987</v>
      </c>
      <c r="I6904" s="77">
        <f t="shared" si="429"/>
        <v>261676</v>
      </c>
      <c r="J6904" s="77">
        <f t="shared" si="430"/>
        <v>4551592.3439999996</v>
      </c>
      <c r="K6904" s="77">
        <f t="shared" si="431"/>
        <v>0</v>
      </c>
    </row>
    <row r="6905" spans="1:11" s="77" customFormat="1">
      <c r="A6905" s="82">
        <v>2016</v>
      </c>
      <c r="B6905" s="82">
        <v>10025</v>
      </c>
      <c r="C6905" s="83" t="s">
        <v>503</v>
      </c>
      <c r="D6905" s="83" t="s">
        <v>504</v>
      </c>
      <c r="E6905" s="84">
        <v>8127</v>
      </c>
      <c r="F6905" s="85">
        <v>26.3</v>
      </c>
      <c r="G6905" s="84" t="s">
        <v>514</v>
      </c>
      <c r="H6905" s="86" t="str">
        <f t="shared" si="428"/>
        <v/>
      </c>
      <c r="I6905" s="77" t="str">
        <f t="shared" si="429"/>
        <v/>
      </c>
      <c r="J6905" s="77" t="str">
        <f t="shared" si="430"/>
        <v/>
      </c>
      <c r="K6905" s="77">
        <f t="shared" si="431"/>
        <v>0</v>
      </c>
    </row>
    <row r="6906" spans="1:11" s="77" customFormat="1">
      <c r="A6906" s="82">
        <v>2016</v>
      </c>
      <c r="B6906" s="82">
        <v>10025</v>
      </c>
      <c r="C6906" s="83" t="s">
        <v>503</v>
      </c>
      <c r="D6906" s="83" t="s">
        <v>504</v>
      </c>
      <c r="E6906" s="84">
        <v>7950</v>
      </c>
      <c r="F6906" s="85">
        <v>25.74</v>
      </c>
      <c r="G6906" s="84" t="s">
        <v>514</v>
      </c>
      <c r="H6906" s="86" t="str">
        <f t="shared" si="428"/>
        <v/>
      </c>
      <c r="I6906" s="77" t="str">
        <f t="shared" si="429"/>
        <v/>
      </c>
      <c r="J6906" s="77" t="str">
        <f t="shared" si="430"/>
        <v/>
      </c>
      <c r="K6906" s="77">
        <f t="shared" si="431"/>
        <v>0</v>
      </c>
    </row>
    <row r="6907" spans="1:11" s="77" customFormat="1">
      <c r="A6907" s="82">
        <v>2016</v>
      </c>
      <c r="B6907" s="82">
        <v>10025</v>
      </c>
      <c r="C6907" s="83" t="s">
        <v>503</v>
      </c>
      <c r="D6907" s="83" t="s">
        <v>504</v>
      </c>
      <c r="E6907" s="84">
        <v>8178</v>
      </c>
      <c r="F6907" s="85">
        <v>25.74</v>
      </c>
      <c r="G6907" s="84" t="s">
        <v>514</v>
      </c>
      <c r="H6907" s="86" t="str">
        <f t="shared" si="428"/>
        <v/>
      </c>
      <c r="I6907" s="77" t="str">
        <f t="shared" si="429"/>
        <v/>
      </c>
      <c r="J6907" s="77" t="str">
        <f t="shared" si="430"/>
        <v/>
      </c>
      <c r="K6907" s="77">
        <f t="shared" si="431"/>
        <v>0</v>
      </c>
    </row>
    <row r="6908" spans="1:11" s="77" customFormat="1">
      <c r="A6908" s="82">
        <v>2016</v>
      </c>
      <c r="B6908" s="82">
        <v>10043</v>
      </c>
      <c r="C6908" s="83" t="s">
        <v>503</v>
      </c>
      <c r="D6908" s="83" t="s">
        <v>504</v>
      </c>
      <c r="E6908" s="84">
        <v>23450</v>
      </c>
      <c r="F6908" s="85">
        <v>24.88</v>
      </c>
      <c r="G6908" s="84" t="s">
        <v>514</v>
      </c>
      <c r="H6908" s="86" t="str">
        <f t="shared" si="428"/>
        <v/>
      </c>
      <c r="I6908" s="77" t="str">
        <f t="shared" si="429"/>
        <v/>
      </c>
      <c r="J6908" s="77" t="str">
        <f t="shared" si="430"/>
        <v/>
      </c>
      <c r="K6908" s="77">
        <f t="shared" si="431"/>
        <v>0</v>
      </c>
    </row>
    <row r="6909" spans="1:11" s="77" customFormat="1">
      <c r="A6909" s="82">
        <v>2016</v>
      </c>
      <c r="B6909" s="82">
        <v>10151</v>
      </c>
      <c r="C6909" s="83" t="s">
        <v>515</v>
      </c>
      <c r="D6909" s="83" t="s">
        <v>504</v>
      </c>
      <c r="E6909" s="84">
        <v>8441</v>
      </c>
      <c r="F6909" s="85">
        <v>16.29</v>
      </c>
      <c r="G6909" s="84" t="s">
        <v>514</v>
      </c>
      <c r="H6909" s="86" t="str">
        <f t="shared" si="428"/>
        <v/>
      </c>
      <c r="I6909" s="77" t="str">
        <f t="shared" si="429"/>
        <v/>
      </c>
      <c r="J6909" s="77" t="str">
        <f t="shared" si="430"/>
        <v/>
      </c>
      <c r="K6909" s="77">
        <f t="shared" si="431"/>
        <v>0</v>
      </c>
    </row>
    <row r="6910" spans="1:11" s="77" customFormat="1">
      <c r="A6910" s="82">
        <v>2016</v>
      </c>
      <c r="B6910" s="82">
        <v>10151</v>
      </c>
      <c r="C6910" s="83" t="s">
        <v>515</v>
      </c>
      <c r="D6910" s="83" t="s">
        <v>504</v>
      </c>
      <c r="E6910" s="84">
        <v>6742</v>
      </c>
      <c r="F6910" s="85">
        <v>9.8000000000000007</v>
      </c>
      <c r="G6910" s="84" t="s">
        <v>514</v>
      </c>
      <c r="H6910" s="86" t="str">
        <f t="shared" si="428"/>
        <v/>
      </c>
      <c r="I6910" s="77" t="str">
        <f t="shared" si="429"/>
        <v/>
      </c>
      <c r="J6910" s="77" t="str">
        <f t="shared" si="430"/>
        <v/>
      </c>
      <c r="K6910" s="77">
        <f t="shared" si="431"/>
        <v>0</v>
      </c>
    </row>
    <row r="6911" spans="1:11" s="77" customFormat="1">
      <c r="A6911" s="82">
        <v>2016</v>
      </c>
      <c r="B6911" s="82">
        <v>10151</v>
      </c>
      <c r="C6911" s="83" t="s">
        <v>515</v>
      </c>
      <c r="D6911" s="83" t="s">
        <v>504</v>
      </c>
      <c r="E6911" s="84">
        <v>6642</v>
      </c>
      <c r="F6911" s="85">
        <v>8.91</v>
      </c>
      <c r="G6911" s="84" t="s">
        <v>514</v>
      </c>
      <c r="H6911" s="86" t="str">
        <f t="shared" si="428"/>
        <v/>
      </c>
      <c r="I6911" s="77" t="str">
        <f t="shared" si="429"/>
        <v/>
      </c>
      <c r="J6911" s="77" t="str">
        <f t="shared" si="430"/>
        <v/>
      </c>
      <c r="K6911" s="77">
        <f t="shared" si="431"/>
        <v>0</v>
      </c>
    </row>
    <row r="6912" spans="1:11" s="77" customFormat="1">
      <c r="A6912" s="82">
        <v>2016</v>
      </c>
      <c r="B6912" s="82">
        <v>10151</v>
      </c>
      <c r="C6912" s="83" t="s">
        <v>515</v>
      </c>
      <c r="D6912" s="83" t="s">
        <v>504</v>
      </c>
      <c r="E6912" s="84">
        <v>3512</v>
      </c>
      <c r="F6912" s="85">
        <v>16.29</v>
      </c>
      <c r="G6912" s="84" t="s">
        <v>514</v>
      </c>
      <c r="H6912" s="86" t="str">
        <f t="shared" si="428"/>
        <v/>
      </c>
      <c r="I6912" s="77" t="str">
        <f t="shared" si="429"/>
        <v/>
      </c>
      <c r="J6912" s="77" t="str">
        <f t="shared" si="430"/>
        <v/>
      </c>
      <c r="K6912" s="77">
        <f t="shared" si="431"/>
        <v>0</v>
      </c>
    </row>
    <row r="6913" spans="1:11" s="77" customFormat="1">
      <c r="A6913" s="82">
        <v>2016</v>
      </c>
      <c r="B6913" s="82">
        <v>10151</v>
      </c>
      <c r="C6913" s="83" t="s">
        <v>515</v>
      </c>
      <c r="D6913" s="83" t="s">
        <v>504</v>
      </c>
      <c r="E6913" s="84">
        <v>3331</v>
      </c>
      <c r="F6913" s="85">
        <v>16.95</v>
      </c>
      <c r="G6913" s="84" t="s">
        <v>514</v>
      </c>
      <c r="H6913" s="86" t="str">
        <f t="shared" si="428"/>
        <v/>
      </c>
      <c r="I6913" s="77" t="str">
        <f t="shared" si="429"/>
        <v/>
      </c>
      <c r="J6913" s="77" t="str">
        <f t="shared" si="430"/>
        <v/>
      </c>
      <c r="K6913" s="77">
        <f t="shared" si="431"/>
        <v>0</v>
      </c>
    </row>
    <row r="6914" spans="1:11" s="77" customFormat="1">
      <c r="A6914" s="82">
        <v>2016</v>
      </c>
      <c r="B6914" s="82">
        <v>10151</v>
      </c>
      <c r="C6914" s="83" t="s">
        <v>515</v>
      </c>
      <c r="D6914" s="83" t="s">
        <v>504</v>
      </c>
      <c r="E6914" s="84">
        <v>15628</v>
      </c>
      <c r="F6914" s="85">
        <v>15.61</v>
      </c>
      <c r="G6914" s="84" t="s">
        <v>514</v>
      </c>
      <c r="H6914" s="86" t="str">
        <f t="shared" si="428"/>
        <v/>
      </c>
      <c r="I6914" s="77" t="str">
        <f t="shared" si="429"/>
        <v/>
      </c>
      <c r="J6914" s="77" t="str">
        <f t="shared" si="430"/>
        <v/>
      </c>
      <c r="K6914" s="77">
        <f t="shared" si="431"/>
        <v>0</v>
      </c>
    </row>
    <row r="6915" spans="1:11" s="77" customFormat="1">
      <c r="A6915" s="82">
        <v>2016</v>
      </c>
      <c r="B6915" s="82">
        <v>10151</v>
      </c>
      <c r="C6915" s="83" t="s">
        <v>515</v>
      </c>
      <c r="D6915" s="83" t="s">
        <v>504</v>
      </c>
      <c r="E6915" s="84">
        <v>494</v>
      </c>
      <c r="F6915" s="85">
        <v>17.38</v>
      </c>
      <c r="G6915" s="84" t="s">
        <v>514</v>
      </c>
      <c r="H6915" s="86" t="str">
        <f t="shared" si="428"/>
        <v/>
      </c>
      <c r="I6915" s="77" t="str">
        <f t="shared" si="429"/>
        <v/>
      </c>
      <c r="J6915" s="77" t="str">
        <f t="shared" si="430"/>
        <v/>
      </c>
      <c r="K6915" s="77">
        <f t="shared" si="431"/>
        <v>0</v>
      </c>
    </row>
    <row r="6916" spans="1:11" s="77" customFormat="1">
      <c r="A6916" s="82">
        <v>2016</v>
      </c>
      <c r="B6916" s="82">
        <v>10234</v>
      </c>
      <c r="C6916" s="83" t="s">
        <v>513</v>
      </c>
      <c r="D6916" s="83" t="s">
        <v>504</v>
      </c>
      <c r="E6916" s="84">
        <v>13095</v>
      </c>
      <c r="F6916" s="85">
        <v>17.3</v>
      </c>
      <c r="G6916" s="84" t="s">
        <v>514</v>
      </c>
      <c r="H6916" s="86" t="str">
        <f t="shared" si="428"/>
        <v/>
      </c>
      <c r="I6916" s="77" t="str">
        <f t="shared" si="429"/>
        <v/>
      </c>
      <c r="J6916" s="77" t="str">
        <f t="shared" si="430"/>
        <v/>
      </c>
      <c r="K6916" s="77">
        <f t="shared" si="431"/>
        <v>0</v>
      </c>
    </row>
    <row r="6917" spans="1:11" s="77" customFormat="1">
      <c r="A6917" s="82">
        <v>2016</v>
      </c>
      <c r="B6917" s="82">
        <v>10244</v>
      </c>
      <c r="C6917" s="83" t="s">
        <v>503</v>
      </c>
      <c r="D6917" s="83" t="s">
        <v>504</v>
      </c>
      <c r="E6917" s="84">
        <v>12880</v>
      </c>
      <c r="F6917" s="85">
        <v>22.824000000000002</v>
      </c>
      <c r="G6917" s="84" t="s">
        <v>514</v>
      </c>
      <c r="H6917" s="86" t="str">
        <f t="shared" si="428"/>
        <v/>
      </c>
      <c r="I6917" s="77" t="str">
        <f t="shared" si="429"/>
        <v/>
      </c>
      <c r="J6917" s="77" t="str">
        <f t="shared" si="430"/>
        <v/>
      </c>
      <c r="K6917" s="77">
        <f t="shared" si="431"/>
        <v>0</v>
      </c>
    </row>
    <row r="6918" spans="1:11" s="77" customFormat="1">
      <c r="A6918" s="82">
        <v>2016</v>
      </c>
      <c r="B6918" s="82">
        <v>10477</v>
      </c>
      <c r="C6918" s="83" t="s">
        <v>513</v>
      </c>
      <c r="D6918" s="83" t="s">
        <v>504</v>
      </c>
      <c r="E6918" s="84">
        <v>10156</v>
      </c>
      <c r="F6918" s="85">
        <v>17.3</v>
      </c>
      <c r="G6918" s="84" t="s">
        <v>514</v>
      </c>
      <c r="H6918" s="86" t="str">
        <f t="shared" si="428"/>
        <v/>
      </c>
      <c r="I6918" s="77" t="str">
        <f t="shared" si="429"/>
        <v/>
      </c>
      <c r="J6918" s="77" t="str">
        <f t="shared" si="430"/>
        <v/>
      </c>
      <c r="K6918" s="77">
        <f t="shared" si="431"/>
        <v>0</v>
      </c>
    </row>
    <row r="6919" spans="1:11" s="77" customFormat="1">
      <c r="A6919" s="82">
        <v>2016</v>
      </c>
      <c r="B6919" s="82">
        <v>10495</v>
      </c>
      <c r="C6919" s="83" t="s">
        <v>503</v>
      </c>
      <c r="D6919" s="83" t="s">
        <v>504</v>
      </c>
      <c r="E6919" s="84">
        <v>4472</v>
      </c>
      <c r="F6919" s="85">
        <v>24.8</v>
      </c>
      <c r="G6919" s="84" t="s">
        <v>514</v>
      </c>
      <c r="H6919" s="86" t="str">
        <f t="shared" ref="H6919:H6982" si="432">IF(I6919="","",G6919/100*F6919*E6919)</f>
        <v/>
      </c>
      <c r="I6919" s="77" t="str">
        <f t="shared" ref="I6919:I6982" si="433">IF(OR(G6919=".",F6919=".",E6919="."),"",E6919)</f>
        <v/>
      </c>
      <c r="J6919" s="77" t="str">
        <f t="shared" ref="J6919:J6982" si="434">IF(I6919="","",F6919*I6919)</f>
        <v/>
      </c>
      <c r="K6919" s="77">
        <f t="shared" ref="K6919:K6982" si="435">IF(C6919="LIG",1,0)</f>
        <v>0</v>
      </c>
    </row>
    <row r="6920" spans="1:11" s="77" customFormat="1">
      <c r="A6920" s="82">
        <v>2016</v>
      </c>
      <c r="B6920" s="82">
        <v>10566</v>
      </c>
      <c r="C6920" s="83" t="s">
        <v>503</v>
      </c>
      <c r="D6920" s="83" t="s">
        <v>504</v>
      </c>
      <c r="E6920" s="84">
        <v>23039</v>
      </c>
      <c r="F6920" s="85">
        <v>25.94</v>
      </c>
      <c r="G6920" s="84" t="s">
        <v>514</v>
      </c>
      <c r="H6920" s="86" t="str">
        <f t="shared" si="432"/>
        <v/>
      </c>
      <c r="I6920" s="77" t="str">
        <f t="shared" si="433"/>
        <v/>
      </c>
      <c r="J6920" s="77" t="str">
        <f t="shared" si="434"/>
        <v/>
      </c>
      <c r="K6920" s="77">
        <f t="shared" si="435"/>
        <v>0</v>
      </c>
    </row>
    <row r="6921" spans="1:11" s="77" customFormat="1">
      <c r="A6921" s="82">
        <v>2016</v>
      </c>
      <c r="B6921" s="82">
        <v>10566</v>
      </c>
      <c r="C6921" s="83" t="s">
        <v>503</v>
      </c>
      <c r="D6921" s="83" t="s">
        <v>504</v>
      </c>
      <c r="E6921" s="84">
        <v>10108</v>
      </c>
      <c r="F6921" s="85">
        <v>28.02</v>
      </c>
      <c r="G6921" s="84" t="s">
        <v>514</v>
      </c>
      <c r="H6921" s="86" t="str">
        <f t="shared" si="432"/>
        <v/>
      </c>
      <c r="I6921" s="77" t="str">
        <f t="shared" si="433"/>
        <v/>
      </c>
      <c r="J6921" s="77" t="str">
        <f t="shared" si="434"/>
        <v/>
      </c>
      <c r="K6921" s="77">
        <f t="shared" si="435"/>
        <v>0</v>
      </c>
    </row>
    <row r="6922" spans="1:11" s="77" customFormat="1">
      <c r="A6922" s="82">
        <v>2016</v>
      </c>
      <c r="B6922" s="82">
        <v>10671</v>
      </c>
      <c r="C6922" s="83" t="s">
        <v>503</v>
      </c>
      <c r="D6922" s="83" t="s">
        <v>504</v>
      </c>
      <c r="E6922" s="84">
        <v>31387</v>
      </c>
      <c r="F6922" s="85">
        <v>20.12</v>
      </c>
      <c r="G6922" s="84" t="s">
        <v>514</v>
      </c>
      <c r="H6922" s="86" t="str">
        <f t="shared" si="432"/>
        <v/>
      </c>
      <c r="I6922" s="77" t="str">
        <f t="shared" si="433"/>
        <v/>
      </c>
      <c r="J6922" s="77" t="str">
        <f t="shared" si="434"/>
        <v/>
      </c>
      <c r="K6922" s="77">
        <f t="shared" si="435"/>
        <v>0</v>
      </c>
    </row>
    <row r="6923" spans="1:11" s="77" customFormat="1">
      <c r="A6923" s="82">
        <v>2016</v>
      </c>
      <c r="B6923" s="82">
        <v>10671</v>
      </c>
      <c r="C6923" s="83" t="s">
        <v>513</v>
      </c>
      <c r="D6923" s="83" t="s">
        <v>504</v>
      </c>
      <c r="E6923" s="84">
        <v>55921</v>
      </c>
      <c r="F6923" s="85">
        <v>16.850000000000001</v>
      </c>
      <c r="G6923" s="84" t="s">
        <v>514</v>
      </c>
      <c r="H6923" s="86" t="str">
        <f t="shared" si="432"/>
        <v/>
      </c>
      <c r="I6923" s="77" t="str">
        <f t="shared" si="433"/>
        <v/>
      </c>
      <c r="J6923" s="77" t="str">
        <f t="shared" si="434"/>
        <v/>
      </c>
      <c r="K6923" s="77">
        <f t="shared" si="435"/>
        <v>0</v>
      </c>
    </row>
    <row r="6924" spans="1:11" s="77" customFormat="1">
      <c r="A6924" s="82">
        <v>2016</v>
      </c>
      <c r="B6924" s="82">
        <v>10671</v>
      </c>
      <c r="C6924" s="83" t="s">
        <v>503</v>
      </c>
      <c r="D6924" s="83" t="s">
        <v>504</v>
      </c>
      <c r="E6924" s="84">
        <v>8018</v>
      </c>
      <c r="F6924" s="85">
        <v>19.39</v>
      </c>
      <c r="G6924" s="84" t="s">
        <v>514</v>
      </c>
      <c r="H6924" s="86" t="str">
        <f t="shared" si="432"/>
        <v/>
      </c>
      <c r="I6924" s="77" t="str">
        <f t="shared" si="433"/>
        <v/>
      </c>
      <c r="J6924" s="77" t="str">
        <f t="shared" si="434"/>
        <v/>
      </c>
      <c r="K6924" s="77">
        <f t="shared" si="435"/>
        <v>0</v>
      </c>
    </row>
    <row r="6925" spans="1:11" s="77" customFormat="1">
      <c r="A6925" s="82">
        <v>2016</v>
      </c>
      <c r="B6925" s="82">
        <v>10671</v>
      </c>
      <c r="C6925" s="83" t="s">
        <v>503</v>
      </c>
      <c r="D6925" s="83" t="s">
        <v>504</v>
      </c>
      <c r="E6925" s="84">
        <v>2479</v>
      </c>
      <c r="F6925" s="85">
        <v>15.61</v>
      </c>
      <c r="G6925" s="84" t="s">
        <v>514</v>
      </c>
      <c r="H6925" s="86" t="str">
        <f t="shared" si="432"/>
        <v/>
      </c>
      <c r="I6925" s="77" t="str">
        <f t="shared" si="433"/>
        <v/>
      </c>
      <c r="J6925" s="77" t="str">
        <f t="shared" si="434"/>
        <v/>
      </c>
      <c r="K6925" s="77">
        <f t="shared" si="435"/>
        <v>0</v>
      </c>
    </row>
    <row r="6926" spans="1:11" s="77" customFormat="1">
      <c r="A6926" s="82">
        <v>2016</v>
      </c>
      <c r="B6926" s="82">
        <v>10673</v>
      </c>
      <c r="C6926" s="83" t="s">
        <v>513</v>
      </c>
      <c r="D6926" s="83" t="s">
        <v>504</v>
      </c>
      <c r="E6926" s="84">
        <v>59856</v>
      </c>
      <c r="F6926" s="85">
        <v>19.481999999999999</v>
      </c>
      <c r="G6926" s="84" t="s">
        <v>514</v>
      </c>
      <c r="H6926" s="86" t="str">
        <f t="shared" si="432"/>
        <v/>
      </c>
      <c r="I6926" s="77" t="str">
        <f t="shared" si="433"/>
        <v/>
      </c>
      <c r="J6926" s="77" t="str">
        <f t="shared" si="434"/>
        <v/>
      </c>
      <c r="K6926" s="77">
        <f t="shared" si="435"/>
        <v>0</v>
      </c>
    </row>
    <row r="6927" spans="1:11" s="77" customFormat="1">
      <c r="A6927" s="82">
        <v>2016</v>
      </c>
      <c r="B6927" s="82">
        <v>10678</v>
      </c>
      <c r="C6927" s="83" t="s">
        <v>503</v>
      </c>
      <c r="D6927" s="83" t="s">
        <v>504</v>
      </c>
      <c r="E6927" s="84">
        <v>3483</v>
      </c>
      <c r="F6927" s="85">
        <v>22.47</v>
      </c>
      <c r="G6927" s="84" t="s">
        <v>514</v>
      </c>
      <c r="H6927" s="86" t="str">
        <f t="shared" si="432"/>
        <v/>
      </c>
      <c r="I6927" s="77" t="str">
        <f t="shared" si="433"/>
        <v/>
      </c>
      <c r="J6927" s="77" t="str">
        <f t="shared" si="434"/>
        <v/>
      </c>
      <c r="K6927" s="77">
        <f t="shared" si="435"/>
        <v>0</v>
      </c>
    </row>
    <row r="6928" spans="1:11" s="77" customFormat="1">
      <c r="A6928" s="82">
        <v>2016</v>
      </c>
      <c r="B6928" s="82">
        <v>10678</v>
      </c>
      <c r="C6928" s="83" t="s">
        <v>503</v>
      </c>
      <c r="D6928" s="83" t="s">
        <v>504</v>
      </c>
      <c r="E6928" s="84">
        <v>9349</v>
      </c>
      <c r="F6928" s="85">
        <v>22.42</v>
      </c>
      <c r="G6928" s="84" t="s">
        <v>514</v>
      </c>
      <c r="H6928" s="86" t="str">
        <f t="shared" si="432"/>
        <v/>
      </c>
      <c r="I6928" s="77" t="str">
        <f t="shared" si="433"/>
        <v/>
      </c>
      <c r="J6928" s="77" t="str">
        <f t="shared" si="434"/>
        <v/>
      </c>
      <c r="K6928" s="77">
        <f t="shared" si="435"/>
        <v>0</v>
      </c>
    </row>
    <row r="6929" spans="1:11" s="77" customFormat="1">
      <c r="A6929" s="82">
        <v>2016</v>
      </c>
      <c r="B6929" s="82">
        <v>10678</v>
      </c>
      <c r="C6929" s="83" t="s">
        <v>503</v>
      </c>
      <c r="D6929" s="83" t="s">
        <v>504</v>
      </c>
      <c r="E6929" s="84">
        <v>9808</v>
      </c>
      <c r="F6929" s="85">
        <v>22.13</v>
      </c>
      <c r="G6929" s="84" t="s">
        <v>514</v>
      </c>
      <c r="H6929" s="86" t="str">
        <f t="shared" si="432"/>
        <v/>
      </c>
      <c r="I6929" s="77" t="str">
        <f t="shared" si="433"/>
        <v/>
      </c>
      <c r="J6929" s="77" t="str">
        <f t="shared" si="434"/>
        <v/>
      </c>
      <c r="K6929" s="77">
        <f t="shared" si="435"/>
        <v>0</v>
      </c>
    </row>
    <row r="6930" spans="1:11" s="77" customFormat="1">
      <c r="A6930" s="82">
        <v>2016</v>
      </c>
      <c r="B6930" s="82">
        <v>10678</v>
      </c>
      <c r="C6930" s="83" t="s">
        <v>503</v>
      </c>
      <c r="D6930" s="83" t="s">
        <v>504</v>
      </c>
      <c r="E6930" s="84">
        <v>11408</v>
      </c>
      <c r="F6930" s="85">
        <v>22.92</v>
      </c>
      <c r="G6930" s="84" t="s">
        <v>514</v>
      </c>
      <c r="H6930" s="86" t="str">
        <f t="shared" si="432"/>
        <v/>
      </c>
      <c r="I6930" s="77" t="str">
        <f t="shared" si="433"/>
        <v/>
      </c>
      <c r="J6930" s="77" t="str">
        <f t="shared" si="434"/>
        <v/>
      </c>
      <c r="K6930" s="77">
        <f t="shared" si="435"/>
        <v>0</v>
      </c>
    </row>
    <row r="6931" spans="1:11" s="77" customFormat="1">
      <c r="A6931" s="82">
        <v>2016</v>
      </c>
      <c r="B6931" s="82">
        <v>10684</v>
      </c>
      <c r="C6931" s="83" t="s">
        <v>503</v>
      </c>
      <c r="D6931" s="83" t="s">
        <v>504</v>
      </c>
      <c r="E6931" s="84">
        <v>54714</v>
      </c>
      <c r="F6931" s="85">
        <v>22.911999999999999</v>
      </c>
      <c r="G6931" s="84" t="s">
        <v>514</v>
      </c>
      <c r="H6931" s="86" t="str">
        <f t="shared" si="432"/>
        <v/>
      </c>
      <c r="I6931" s="77" t="str">
        <f t="shared" si="433"/>
        <v/>
      </c>
      <c r="J6931" s="77" t="str">
        <f t="shared" si="434"/>
        <v/>
      </c>
      <c r="K6931" s="77">
        <f t="shared" si="435"/>
        <v>0</v>
      </c>
    </row>
    <row r="6932" spans="1:11" s="77" customFormat="1">
      <c r="A6932" s="82">
        <v>2016</v>
      </c>
      <c r="B6932" s="82">
        <v>10864</v>
      </c>
      <c r="C6932" s="83" t="s">
        <v>503</v>
      </c>
      <c r="D6932" s="83" t="s">
        <v>504</v>
      </c>
      <c r="E6932" s="84">
        <v>20257</v>
      </c>
      <c r="F6932" s="85">
        <v>21.8</v>
      </c>
      <c r="G6932" s="84" t="s">
        <v>514</v>
      </c>
      <c r="H6932" s="86" t="str">
        <f t="shared" si="432"/>
        <v/>
      </c>
      <c r="I6932" s="77" t="str">
        <f t="shared" si="433"/>
        <v/>
      </c>
      <c r="J6932" s="77" t="str">
        <f t="shared" si="434"/>
        <v/>
      </c>
      <c r="K6932" s="77">
        <f t="shared" si="435"/>
        <v>0</v>
      </c>
    </row>
    <row r="6933" spans="1:11" s="77" customFormat="1">
      <c r="A6933" s="82">
        <v>2016</v>
      </c>
      <c r="B6933" s="82">
        <v>10864</v>
      </c>
      <c r="C6933" s="83" t="s">
        <v>513</v>
      </c>
      <c r="D6933" s="83" t="s">
        <v>504</v>
      </c>
      <c r="E6933" s="84">
        <v>113167</v>
      </c>
      <c r="F6933" s="85">
        <v>17.5</v>
      </c>
      <c r="G6933" s="84" t="s">
        <v>514</v>
      </c>
      <c r="H6933" s="86" t="str">
        <f t="shared" si="432"/>
        <v/>
      </c>
      <c r="I6933" s="77" t="str">
        <f t="shared" si="433"/>
        <v/>
      </c>
      <c r="J6933" s="77" t="str">
        <f t="shared" si="434"/>
        <v/>
      </c>
      <c r="K6933" s="77">
        <f t="shared" si="435"/>
        <v>0</v>
      </c>
    </row>
    <row r="6934" spans="1:11" s="77" customFormat="1">
      <c r="A6934" s="82">
        <v>2016</v>
      </c>
      <c r="B6934" s="82">
        <v>10865</v>
      </c>
      <c r="C6934" s="83" t="s">
        <v>503</v>
      </c>
      <c r="D6934" s="83" t="s">
        <v>504</v>
      </c>
      <c r="E6934" s="84">
        <v>7397</v>
      </c>
      <c r="F6934" s="85">
        <v>21.1</v>
      </c>
      <c r="G6934" s="84" t="s">
        <v>514</v>
      </c>
      <c r="H6934" s="86" t="str">
        <f t="shared" si="432"/>
        <v/>
      </c>
      <c r="I6934" s="77" t="str">
        <f t="shared" si="433"/>
        <v/>
      </c>
      <c r="J6934" s="77" t="str">
        <f t="shared" si="434"/>
        <v/>
      </c>
      <c r="K6934" s="77">
        <f t="shared" si="435"/>
        <v>0</v>
      </c>
    </row>
    <row r="6935" spans="1:11" s="77" customFormat="1">
      <c r="A6935" s="82">
        <v>2016</v>
      </c>
      <c r="B6935" s="82">
        <v>10865</v>
      </c>
      <c r="C6935" s="83" t="s">
        <v>503</v>
      </c>
      <c r="D6935" s="83" t="s">
        <v>504</v>
      </c>
      <c r="E6935" s="84">
        <v>12840</v>
      </c>
      <c r="F6935" s="85">
        <v>21.1</v>
      </c>
      <c r="G6935" s="84" t="s">
        <v>514</v>
      </c>
      <c r="H6935" s="86" t="str">
        <f t="shared" si="432"/>
        <v/>
      </c>
      <c r="I6935" s="77" t="str">
        <f t="shared" si="433"/>
        <v/>
      </c>
      <c r="J6935" s="77" t="str">
        <f t="shared" si="434"/>
        <v/>
      </c>
      <c r="K6935" s="77">
        <f t="shared" si="435"/>
        <v>0</v>
      </c>
    </row>
    <row r="6936" spans="1:11" s="77" customFormat="1">
      <c r="A6936" s="82">
        <v>2016</v>
      </c>
      <c r="B6936" s="82">
        <v>10865</v>
      </c>
      <c r="C6936" s="83" t="s">
        <v>503</v>
      </c>
      <c r="D6936" s="83" t="s">
        <v>504</v>
      </c>
      <c r="E6936" s="84">
        <v>73132</v>
      </c>
      <c r="F6936" s="85">
        <v>21.1</v>
      </c>
      <c r="G6936" s="84" t="s">
        <v>514</v>
      </c>
      <c r="H6936" s="86" t="str">
        <f t="shared" si="432"/>
        <v/>
      </c>
      <c r="I6936" s="77" t="str">
        <f t="shared" si="433"/>
        <v/>
      </c>
      <c r="J6936" s="77" t="str">
        <f t="shared" si="434"/>
        <v/>
      </c>
      <c r="K6936" s="77">
        <f t="shared" si="435"/>
        <v>0</v>
      </c>
    </row>
    <row r="6937" spans="1:11" s="77" customFormat="1">
      <c r="A6937" s="82">
        <v>2016</v>
      </c>
      <c r="B6937" s="82">
        <v>10865</v>
      </c>
      <c r="C6937" s="83" t="s">
        <v>513</v>
      </c>
      <c r="D6937" s="83" t="s">
        <v>504</v>
      </c>
      <c r="E6937" s="84">
        <v>32370</v>
      </c>
      <c r="F6937" s="85">
        <v>17.7</v>
      </c>
      <c r="G6937" s="84" t="s">
        <v>514</v>
      </c>
      <c r="H6937" s="86" t="str">
        <f t="shared" si="432"/>
        <v/>
      </c>
      <c r="I6937" s="77" t="str">
        <f t="shared" si="433"/>
        <v/>
      </c>
      <c r="J6937" s="77" t="str">
        <f t="shared" si="434"/>
        <v/>
      </c>
      <c r="K6937" s="77">
        <f t="shared" si="435"/>
        <v>0</v>
      </c>
    </row>
    <row r="6938" spans="1:11" s="77" customFormat="1">
      <c r="A6938" s="82">
        <v>2016</v>
      </c>
      <c r="B6938" s="82">
        <v>10865</v>
      </c>
      <c r="C6938" s="83" t="s">
        <v>513</v>
      </c>
      <c r="D6938" s="83" t="s">
        <v>504</v>
      </c>
      <c r="E6938" s="84">
        <v>16392</v>
      </c>
      <c r="F6938" s="85">
        <v>17.7</v>
      </c>
      <c r="G6938" s="84" t="s">
        <v>514</v>
      </c>
      <c r="H6938" s="86" t="str">
        <f t="shared" si="432"/>
        <v/>
      </c>
      <c r="I6938" s="77" t="str">
        <f t="shared" si="433"/>
        <v/>
      </c>
      <c r="J6938" s="77" t="str">
        <f t="shared" si="434"/>
        <v/>
      </c>
      <c r="K6938" s="77">
        <f t="shared" si="435"/>
        <v>0</v>
      </c>
    </row>
    <row r="6939" spans="1:11" s="77" customFormat="1">
      <c r="A6939" s="82">
        <v>2016</v>
      </c>
      <c r="B6939" s="82">
        <v>50282</v>
      </c>
      <c r="C6939" s="83" t="s">
        <v>503</v>
      </c>
      <c r="D6939" s="83" t="s">
        <v>504</v>
      </c>
      <c r="E6939" s="84">
        <v>4500</v>
      </c>
      <c r="F6939" s="85">
        <v>22.22</v>
      </c>
      <c r="G6939" s="84" t="s">
        <v>514</v>
      </c>
      <c r="H6939" s="86" t="str">
        <f t="shared" si="432"/>
        <v/>
      </c>
      <c r="I6939" s="77" t="str">
        <f t="shared" si="433"/>
        <v/>
      </c>
      <c r="J6939" s="77" t="str">
        <f t="shared" si="434"/>
        <v/>
      </c>
      <c r="K6939" s="77">
        <f t="shared" si="435"/>
        <v>0</v>
      </c>
    </row>
    <row r="6940" spans="1:11" s="77" customFormat="1">
      <c r="A6940" s="82">
        <v>2016</v>
      </c>
      <c r="B6940" s="82">
        <v>50282</v>
      </c>
      <c r="C6940" s="83" t="s">
        <v>503</v>
      </c>
      <c r="D6940" s="83" t="s">
        <v>504</v>
      </c>
      <c r="E6940" s="84">
        <v>9013</v>
      </c>
      <c r="F6940" s="85">
        <v>22.04</v>
      </c>
      <c r="G6940" s="84" t="s">
        <v>514</v>
      </c>
      <c r="H6940" s="86" t="str">
        <f t="shared" si="432"/>
        <v/>
      </c>
      <c r="I6940" s="77" t="str">
        <f t="shared" si="433"/>
        <v/>
      </c>
      <c r="J6940" s="77" t="str">
        <f t="shared" si="434"/>
        <v/>
      </c>
      <c r="K6940" s="77">
        <f t="shared" si="435"/>
        <v>0</v>
      </c>
    </row>
    <row r="6941" spans="1:11" s="77" customFormat="1">
      <c r="A6941" s="82">
        <v>2016</v>
      </c>
      <c r="B6941" s="82">
        <v>50282</v>
      </c>
      <c r="C6941" s="83" t="s">
        <v>503</v>
      </c>
      <c r="D6941" s="83" t="s">
        <v>504</v>
      </c>
      <c r="E6941" s="84">
        <v>3895</v>
      </c>
      <c r="F6941" s="85">
        <v>19.64</v>
      </c>
      <c r="G6941" s="84" t="s">
        <v>514</v>
      </c>
      <c r="H6941" s="86" t="str">
        <f t="shared" si="432"/>
        <v/>
      </c>
      <c r="I6941" s="77" t="str">
        <f t="shared" si="433"/>
        <v/>
      </c>
      <c r="J6941" s="77" t="str">
        <f t="shared" si="434"/>
        <v/>
      </c>
      <c r="K6941" s="77">
        <f t="shared" si="435"/>
        <v>0</v>
      </c>
    </row>
    <row r="6942" spans="1:11" s="77" customFormat="1">
      <c r="A6942" s="82">
        <v>2016</v>
      </c>
      <c r="B6942" s="82">
        <v>50296</v>
      </c>
      <c r="C6942" s="83" t="s">
        <v>503</v>
      </c>
      <c r="D6942" s="83" t="s">
        <v>504</v>
      </c>
      <c r="E6942" s="84">
        <v>903</v>
      </c>
      <c r="F6942" s="85">
        <v>26.4</v>
      </c>
      <c r="G6942" s="84" t="s">
        <v>514</v>
      </c>
      <c r="H6942" s="86" t="str">
        <f t="shared" si="432"/>
        <v/>
      </c>
      <c r="I6942" s="77" t="str">
        <f t="shared" si="433"/>
        <v/>
      </c>
      <c r="J6942" s="77" t="str">
        <f t="shared" si="434"/>
        <v/>
      </c>
      <c r="K6942" s="77">
        <f t="shared" si="435"/>
        <v>0</v>
      </c>
    </row>
    <row r="6943" spans="1:11" s="77" customFormat="1">
      <c r="A6943" s="82">
        <v>2016</v>
      </c>
      <c r="B6943" s="82">
        <v>50447</v>
      </c>
      <c r="C6943" s="83" t="s">
        <v>503</v>
      </c>
      <c r="D6943" s="83" t="s">
        <v>504</v>
      </c>
      <c r="E6943" s="84">
        <v>1439</v>
      </c>
      <c r="F6943" s="85">
        <v>25.24</v>
      </c>
      <c r="G6943" s="84" t="s">
        <v>514</v>
      </c>
      <c r="H6943" s="86" t="str">
        <f t="shared" si="432"/>
        <v/>
      </c>
      <c r="I6943" s="77" t="str">
        <f t="shared" si="433"/>
        <v/>
      </c>
      <c r="J6943" s="77" t="str">
        <f t="shared" si="434"/>
        <v/>
      </c>
      <c r="K6943" s="77">
        <f t="shared" si="435"/>
        <v>0</v>
      </c>
    </row>
    <row r="6944" spans="1:11" s="77" customFormat="1">
      <c r="A6944" s="82">
        <v>2016</v>
      </c>
      <c r="B6944" s="82">
        <v>50481</v>
      </c>
      <c r="C6944" s="83" t="s">
        <v>503</v>
      </c>
      <c r="D6944" s="83" t="s">
        <v>504</v>
      </c>
      <c r="E6944" s="84">
        <v>14265</v>
      </c>
      <c r="F6944" s="85">
        <v>26.21</v>
      </c>
      <c r="G6944" s="84" t="s">
        <v>514</v>
      </c>
      <c r="H6944" s="86" t="str">
        <f t="shared" si="432"/>
        <v/>
      </c>
      <c r="I6944" s="77" t="str">
        <f t="shared" si="433"/>
        <v/>
      </c>
      <c r="J6944" s="77" t="str">
        <f t="shared" si="434"/>
        <v/>
      </c>
      <c r="K6944" s="77">
        <f t="shared" si="435"/>
        <v>0</v>
      </c>
    </row>
    <row r="6945" spans="1:11" s="77" customFormat="1">
      <c r="A6945" s="82">
        <v>2016</v>
      </c>
      <c r="B6945" s="82">
        <v>50481</v>
      </c>
      <c r="C6945" s="83" t="s">
        <v>503</v>
      </c>
      <c r="D6945" s="83" t="s">
        <v>504</v>
      </c>
      <c r="E6945" s="84">
        <v>27027</v>
      </c>
      <c r="F6945" s="85">
        <v>26.33</v>
      </c>
      <c r="G6945" s="84" t="s">
        <v>514</v>
      </c>
      <c r="H6945" s="86" t="str">
        <f t="shared" si="432"/>
        <v/>
      </c>
      <c r="I6945" s="77" t="str">
        <f t="shared" si="433"/>
        <v/>
      </c>
      <c r="J6945" s="77" t="str">
        <f t="shared" si="434"/>
        <v/>
      </c>
      <c r="K6945" s="77">
        <f t="shared" si="435"/>
        <v>0</v>
      </c>
    </row>
    <row r="6946" spans="1:11" s="77" customFormat="1">
      <c r="A6946" s="82">
        <v>2016</v>
      </c>
      <c r="B6946" s="82">
        <v>50481</v>
      </c>
      <c r="C6946" s="83" t="s">
        <v>503</v>
      </c>
      <c r="D6946" s="83" t="s">
        <v>504</v>
      </c>
      <c r="E6946" s="84">
        <v>23227</v>
      </c>
      <c r="F6946" s="85">
        <v>26.47</v>
      </c>
      <c r="G6946" s="84" t="s">
        <v>514</v>
      </c>
      <c r="H6946" s="86" t="str">
        <f t="shared" si="432"/>
        <v/>
      </c>
      <c r="I6946" s="77" t="str">
        <f t="shared" si="433"/>
        <v/>
      </c>
      <c r="J6946" s="77" t="str">
        <f t="shared" si="434"/>
        <v/>
      </c>
      <c r="K6946" s="77">
        <f t="shared" si="435"/>
        <v>0</v>
      </c>
    </row>
    <row r="6947" spans="1:11" s="77" customFormat="1">
      <c r="A6947" s="82">
        <v>2016</v>
      </c>
      <c r="B6947" s="82">
        <v>50481</v>
      </c>
      <c r="C6947" s="83" t="s">
        <v>503</v>
      </c>
      <c r="D6947" s="83" t="s">
        <v>504</v>
      </c>
      <c r="E6947" s="84">
        <v>16174</v>
      </c>
      <c r="F6947" s="85">
        <v>26.28</v>
      </c>
      <c r="G6947" s="84" t="s">
        <v>514</v>
      </c>
      <c r="H6947" s="86" t="str">
        <f t="shared" si="432"/>
        <v/>
      </c>
      <c r="I6947" s="77" t="str">
        <f t="shared" si="433"/>
        <v/>
      </c>
      <c r="J6947" s="77" t="str">
        <f t="shared" si="434"/>
        <v/>
      </c>
      <c r="K6947" s="77">
        <f t="shared" si="435"/>
        <v>0</v>
      </c>
    </row>
    <row r="6948" spans="1:11" s="77" customFormat="1">
      <c r="A6948" s="82">
        <v>2016</v>
      </c>
      <c r="B6948" s="82">
        <v>50481</v>
      </c>
      <c r="C6948" s="83" t="s">
        <v>503</v>
      </c>
      <c r="D6948" s="83" t="s">
        <v>504</v>
      </c>
      <c r="E6948" s="84">
        <v>14776</v>
      </c>
      <c r="F6948" s="85">
        <v>26.05</v>
      </c>
      <c r="G6948" s="84" t="s">
        <v>514</v>
      </c>
      <c r="H6948" s="86" t="str">
        <f t="shared" si="432"/>
        <v/>
      </c>
      <c r="I6948" s="77" t="str">
        <f t="shared" si="433"/>
        <v/>
      </c>
      <c r="J6948" s="77" t="str">
        <f t="shared" si="434"/>
        <v/>
      </c>
      <c r="K6948" s="77">
        <f t="shared" si="435"/>
        <v>0</v>
      </c>
    </row>
    <row r="6949" spans="1:11" s="77" customFormat="1">
      <c r="A6949" s="82">
        <v>2016</v>
      </c>
      <c r="B6949" s="82">
        <v>50481</v>
      </c>
      <c r="C6949" s="83" t="s">
        <v>503</v>
      </c>
      <c r="D6949" s="83" t="s">
        <v>504</v>
      </c>
      <c r="E6949" s="84">
        <v>9048</v>
      </c>
      <c r="F6949" s="85">
        <v>25.59</v>
      </c>
      <c r="G6949" s="84" t="s">
        <v>514</v>
      </c>
      <c r="H6949" s="86" t="str">
        <f t="shared" si="432"/>
        <v/>
      </c>
      <c r="I6949" s="77" t="str">
        <f t="shared" si="433"/>
        <v/>
      </c>
      <c r="J6949" s="77" t="str">
        <f t="shared" si="434"/>
        <v/>
      </c>
      <c r="K6949" s="77">
        <f t="shared" si="435"/>
        <v>0</v>
      </c>
    </row>
    <row r="6950" spans="1:11" s="77" customFormat="1">
      <c r="A6950" s="82">
        <v>2016</v>
      </c>
      <c r="B6950" s="82">
        <v>50835</v>
      </c>
      <c r="C6950" s="83" t="s">
        <v>503</v>
      </c>
      <c r="D6950" s="83" t="s">
        <v>504</v>
      </c>
      <c r="E6950" s="84">
        <v>17987</v>
      </c>
      <c r="F6950" s="85">
        <v>20.61</v>
      </c>
      <c r="G6950" s="84" t="s">
        <v>514</v>
      </c>
      <c r="H6950" s="86" t="str">
        <f t="shared" si="432"/>
        <v/>
      </c>
      <c r="I6950" s="77" t="str">
        <f t="shared" si="433"/>
        <v/>
      </c>
      <c r="J6950" s="77" t="str">
        <f t="shared" si="434"/>
        <v/>
      </c>
      <c r="K6950" s="77">
        <f t="shared" si="435"/>
        <v>0</v>
      </c>
    </row>
    <row r="6951" spans="1:11" s="77" customFormat="1">
      <c r="A6951" s="82">
        <v>2016</v>
      </c>
      <c r="B6951" s="82">
        <v>50900</v>
      </c>
      <c r="C6951" s="83" t="s">
        <v>503</v>
      </c>
      <c r="D6951" s="83" t="s">
        <v>504</v>
      </c>
      <c r="E6951" s="84">
        <v>25891</v>
      </c>
      <c r="F6951" s="85">
        <v>26</v>
      </c>
      <c r="G6951" s="84" t="s">
        <v>514</v>
      </c>
      <c r="H6951" s="86" t="str">
        <f t="shared" si="432"/>
        <v/>
      </c>
      <c r="I6951" s="77" t="str">
        <f t="shared" si="433"/>
        <v/>
      </c>
      <c r="J6951" s="77" t="str">
        <f t="shared" si="434"/>
        <v/>
      </c>
      <c r="K6951" s="77">
        <f t="shared" si="435"/>
        <v>0</v>
      </c>
    </row>
    <row r="6952" spans="1:11" s="77" customFormat="1">
      <c r="A6952" s="82">
        <v>2016</v>
      </c>
      <c r="B6952" s="82">
        <v>50969</v>
      </c>
      <c r="C6952" s="83" t="s">
        <v>503</v>
      </c>
      <c r="D6952" s="83" t="s">
        <v>504</v>
      </c>
      <c r="E6952" s="84">
        <v>4029</v>
      </c>
      <c r="F6952" s="85">
        <v>22.72</v>
      </c>
      <c r="G6952" s="84" t="s">
        <v>514</v>
      </c>
      <c r="H6952" s="86" t="str">
        <f t="shared" si="432"/>
        <v/>
      </c>
      <c r="I6952" s="77" t="str">
        <f t="shared" si="433"/>
        <v/>
      </c>
      <c r="J6952" s="77" t="str">
        <f t="shared" si="434"/>
        <v/>
      </c>
      <c r="K6952" s="77">
        <f t="shared" si="435"/>
        <v>0</v>
      </c>
    </row>
    <row r="6953" spans="1:11" s="77" customFormat="1">
      <c r="A6953" s="82">
        <v>2016</v>
      </c>
      <c r="B6953" s="82">
        <v>50976</v>
      </c>
      <c r="C6953" s="83" t="s">
        <v>503</v>
      </c>
      <c r="D6953" s="83" t="s">
        <v>504</v>
      </c>
      <c r="E6953" s="84">
        <v>12925</v>
      </c>
      <c r="F6953" s="85">
        <v>25.18</v>
      </c>
      <c r="G6953" s="84" t="s">
        <v>514</v>
      </c>
      <c r="H6953" s="86" t="str">
        <f t="shared" si="432"/>
        <v/>
      </c>
      <c r="I6953" s="77" t="str">
        <f t="shared" si="433"/>
        <v/>
      </c>
      <c r="J6953" s="77" t="str">
        <f t="shared" si="434"/>
        <v/>
      </c>
      <c r="K6953" s="77">
        <f t="shared" si="435"/>
        <v>0</v>
      </c>
    </row>
    <row r="6954" spans="1:11" s="77" customFormat="1">
      <c r="A6954" s="82">
        <v>2016</v>
      </c>
      <c r="B6954" s="82">
        <v>50976</v>
      </c>
      <c r="C6954" s="83" t="s">
        <v>503</v>
      </c>
      <c r="D6954" s="83" t="s">
        <v>504</v>
      </c>
      <c r="E6954" s="84">
        <v>24124</v>
      </c>
      <c r="F6954" s="85">
        <v>25.45</v>
      </c>
      <c r="G6954" s="84" t="s">
        <v>514</v>
      </c>
      <c r="H6954" s="86" t="str">
        <f t="shared" si="432"/>
        <v/>
      </c>
      <c r="I6954" s="77" t="str">
        <f t="shared" si="433"/>
        <v/>
      </c>
      <c r="J6954" s="77" t="str">
        <f t="shared" si="434"/>
        <v/>
      </c>
      <c r="K6954" s="77">
        <f t="shared" si="435"/>
        <v>0</v>
      </c>
    </row>
    <row r="6955" spans="1:11" s="77" customFormat="1">
      <c r="A6955" s="82">
        <v>2016</v>
      </c>
      <c r="B6955" s="82">
        <v>52151</v>
      </c>
      <c r="C6955" s="83" t="s">
        <v>503</v>
      </c>
      <c r="D6955" s="83" t="s">
        <v>504</v>
      </c>
      <c r="E6955" s="84">
        <v>8435</v>
      </c>
      <c r="F6955" s="85">
        <v>26.4</v>
      </c>
      <c r="G6955" s="84" t="s">
        <v>514</v>
      </c>
      <c r="H6955" s="86" t="str">
        <f t="shared" si="432"/>
        <v/>
      </c>
      <c r="I6955" s="77" t="str">
        <f t="shared" si="433"/>
        <v/>
      </c>
      <c r="J6955" s="77" t="str">
        <f t="shared" si="434"/>
        <v/>
      </c>
      <c r="K6955" s="77">
        <f t="shared" si="435"/>
        <v>0</v>
      </c>
    </row>
    <row r="6956" spans="1:11" s="77" customFormat="1">
      <c r="A6956" s="82">
        <v>2016</v>
      </c>
      <c r="B6956" s="82">
        <v>54081</v>
      </c>
      <c r="C6956" s="83" t="s">
        <v>503</v>
      </c>
      <c r="D6956" s="83" t="s">
        <v>504</v>
      </c>
      <c r="E6956" s="84">
        <v>22278</v>
      </c>
      <c r="F6956" s="85">
        <v>25.68</v>
      </c>
      <c r="G6956" s="84" t="s">
        <v>514</v>
      </c>
      <c r="H6956" s="86" t="str">
        <f t="shared" si="432"/>
        <v/>
      </c>
      <c r="I6956" s="77" t="str">
        <f t="shared" si="433"/>
        <v/>
      </c>
      <c r="J6956" s="77" t="str">
        <f t="shared" si="434"/>
        <v/>
      </c>
      <c r="K6956" s="77">
        <f t="shared" si="435"/>
        <v>0</v>
      </c>
    </row>
    <row r="6957" spans="1:11" s="77" customFormat="1">
      <c r="A6957" s="82">
        <v>2016</v>
      </c>
      <c r="B6957" s="82">
        <v>54081</v>
      </c>
      <c r="C6957" s="83" t="s">
        <v>503</v>
      </c>
      <c r="D6957" s="83" t="s">
        <v>504</v>
      </c>
      <c r="E6957" s="84">
        <v>11258</v>
      </c>
      <c r="F6957" s="85">
        <v>25.58</v>
      </c>
      <c r="G6957" s="84" t="s">
        <v>514</v>
      </c>
      <c r="H6957" s="86" t="str">
        <f t="shared" si="432"/>
        <v/>
      </c>
      <c r="I6957" s="77" t="str">
        <f t="shared" si="433"/>
        <v/>
      </c>
      <c r="J6957" s="77" t="str">
        <f t="shared" si="434"/>
        <v/>
      </c>
      <c r="K6957" s="77">
        <f t="shared" si="435"/>
        <v>0</v>
      </c>
    </row>
    <row r="6958" spans="1:11" s="77" customFormat="1">
      <c r="A6958" s="82">
        <v>2016</v>
      </c>
      <c r="B6958" s="82">
        <v>54101</v>
      </c>
      <c r="C6958" s="83" t="s">
        <v>503</v>
      </c>
      <c r="D6958" s="83" t="s">
        <v>504</v>
      </c>
      <c r="E6958" s="84">
        <v>3344</v>
      </c>
      <c r="F6958" s="85">
        <v>24.678000000000001</v>
      </c>
      <c r="G6958" s="84" t="s">
        <v>514</v>
      </c>
      <c r="H6958" s="86" t="str">
        <f t="shared" si="432"/>
        <v/>
      </c>
      <c r="I6958" s="77" t="str">
        <f t="shared" si="433"/>
        <v/>
      </c>
      <c r="J6958" s="77" t="str">
        <f t="shared" si="434"/>
        <v/>
      </c>
      <c r="K6958" s="77">
        <f t="shared" si="435"/>
        <v>0</v>
      </c>
    </row>
    <row r="6959" spans="1:11" s="77" customFormat="1">
      <c r="A6959" s="82">
        <v>2016</v>
      </c>
      <c r="B6959" s="82">
        <v>54101</v>
      </c>
      <c r="C6959" s="83" t="s">
        <v>503</v>
      </c>
      <c r="D6959" s="83" t="s">
        <v>504</v>
      </c>
      <c r="E6959" s="84">
        <v>3307</v>
      </c>
      <c r="F6959" s="85">
        <v>24.562000000000001</v>
      </c>
      <c r="G6959" s="84" t="s">
        <v>514</v>
      </c>
      <c r="H6959" s="86" t="str">
        <f t="shared" si="432"/>
        <v/>
      </c>
      <c r="I6959" s="77" t="str">
        <f t="shared" si="433"/>
        <v/>
      </c>
      <c r="J6959" s="77" t="str">
        <f t="shared" si="434"/>
        <v/>
      </c>
      <c r="K6959" s="77">
        <f t="shared" si="435"/>
        <v>0</v>
      </c>
    </row>
    <row r="6960" spans="1:11" s="77" customFormat="1">
      <c r="A6960" s="82">
        <v>2016</v>
      </c>
      <c r="B6960" s="82">
        <v>54101</v>
      </c>
      <c r="C6960" s="83" t="s">
        <v>503</v>
      </c>
      <c r="D6960" s="83" t="s">
        <v>504</v>
      </c>
      <c r="E6960" s="84">
        <v>3341</v>
      </c>
      <c r="F6960" s="85">
        <v>25.021999999999998</v>
      </c>
      <c r="G6960" s="84" t="s">
        <v>514</v>
      </c>
      <c r="H6960" s="86" t="str">
        <f t="shared" si="432"/>
        <v/>
      </c>
      <c r="I6960" s="77" t="str">
        <f t="shared" si="433"/>
        <v/>
      </c>
      <c r="J6960" s="77" t="str">
        <f t="shared" si="434"/>
        <v/>
      </c>
      <c r="K6960" s="77">
        <f t="shared" si="435"/>
        <v>0</v>
      </c>
    </row>
    <row r="6961" spans="1:11" s="77" customFormat="1">
      <c r="A6961" s="82">
        <v>2016</v>
      </c>
      <c r="B6961" s="82">
        <v>54104</v>
      </c>
      <c r="C6961" s="83" t="s">
        <v>503</v>
      </c>
      <c r="D6961" s="83" t="s">
        <v>504</v>
      </c>
      <c r="E6961" s="84">
        <v>5194</v>
      </c>
      <c r="F6961" s="85">
        <v>24</v>
      </c>
      <c r="G6961" s="84" t="s">
        <v>514</v>
      </c>
      <c r="H6961" s="86" t="str">
        <f t="shared" si="432"/>
        <v/>
      </c>
      <c r="I6961" s="77" t="str">
        <f t="shared" si="433"/>
        <v/>
      </c>
      <c r="J6961" s="77" t="str">
        <f t="shared" si="434"/>
        <v/>
      </c>
      <c r="K6961" s="77">
        <f t="shared" si="435"/>
        <v>0</v>
      </c>
    </row>
    <row r="6962" spans="1:11" s="77" customFormat="1">
      <c r="A6962" s="82">
        <v>2016</v>
      </c>
      <c r="B6962" s="82">
        <v>54304</v>
      </c>
      <c r="C6962" s="83" t="s">
        <v>503</v>
      </c>
      <c r="D6962" s="83" t="s">
        <v>504</v>
      </c>
      <c r="E6962" s="84">
        <v>11835</v>
      </c>
      <c r="F6962" s="85">
        <v>24.74</v>
      </c>
      <c r="G6962" s="84" t="s">
        <v>514</v>
      </c>
      <c r="H6962" s="86" t="str">
        <f t="shared" si="432"/>
        <v/>
      </c>
      <c r="I6962" s="77" t="str">
        <f t="shared" si="433"/>
        <v/>
      </c>
      <c r="J6962" s="77" t="str">
        <f t="shared" si="434"/>
        <v/>
      </c>
      <c r="K6962" s="77">
        <f t="shared" si="435"/>
        <v>0</v>
      </c>
    </row>
    <row r="6963" spans="1:11" s="77" customFormat="1">
      <c r="A6963" s="82">
        <v>2016</v>
      </c>
      <c r="B6963" s="82">
        <v>54638</v>
      </c>
      <c r="C6963" s="83" t="s">
        <v>503</v>
      </c>
      <c r="D6963" s="83" t="s">
        <v>504</v>
      </c>
      <c r="E6963" s="84">
        <v>1401</v>
      </c>
      <c r="F6963" s="85">
        <v>26.47</v>
      </c>
      <c r="G6963" s="84" t="s">
        <v>514</v>
      </c>
      <c r="H6963" s="86" t="str">
        <f t="shared" si="432"/>
        <v/>
      </c>
      <c r="I6963" s="77" t="str">
        <f t="shared" si="433"/>
        <v/>
      </c>
      <c r="J6963" s="77" t="str">
        <f t="shared" si="434"/>
        <v/>
      </c>
      <c r="K6963" s="77">
        <f t="shared" si="435"/>
        <v>0</v>
      </c>
    </row>
    <row r="6964" spans="1:11" s="77" customFormat="1">
      <c r="A6964" s="82">
        <v>2016</v>
      </c>
      <c r="B6964" s="82">
        <v>54638</v>
      </c>
      <c r="C6964" s="83" t="s">
        <v>503</v>
      </c>
      <c r="D6964" s="83" t="s">
        <v>504</v>
      </c>
      <c r="E6964" s="84">
        <v>3372</v>
      </c>
      <c r="F6964" s="85">
        <v>25.61</v>
      </c>
      <c r="G6964" s="84" t="s">
        <v>514</v>
      </c>
      <c r="H6964" s="86" t="str">
        <f t="shared" si="432"/>
        <v/>
      </c>
      <c r="I6964" s="77" t="str">
        <f t="shared" si="433"/>
        <v/>
      </c>
      <c r="J6964" s="77" t="str">
        <f t="shared" si="434"/>
        <v/>
      </c>
      <c r="K6964" s="77">
        <f t="shared" si="435"/>
        <v>0</v>
      </c>
    </row>
    <row r="6965" spans="1:11" s="77" customFormat="1">
      <c r="A6965" s="82">
        <v>2016</v>
      </c>
      <c r="B6965" s="82">
        <v>54638</v>
      </c>
      <c r="C6965" s="83" t="s">
        <v>503</v>
      </c>
      <c r="D6965" s="83" t="s">
        <v>504</v>
      </c>
      <c r="E6965" s="84">
        <v>3732</v>
      </c>
      <c r="F6965" s="85">
        <v>22.49</v>
      </c>
      <c r="G6965" s="84" t="s">
        <v>514</v>
      </c>
      <c r="H6965" s="86" t="str">
        <f t="shared" si="432"/>
        <v/>
      </c>
      <c r="I6965" s="77" t="str">
        <f t="shared" si="433"/>
        <v/>
      </c>
      <c r="J6965" s="77" t="str">
        <f t="shared" si="434"/>
        <v/>
      </c>
      <c r="K6965" s="77">
        <f t="shared" si="435"/>
        <v>0</v>
      </c>
    </row>
    <row r="6966" spans="1:11" s="77" customFormat="1">
      <c r="A6966" s="82">
        <v>2016</v>
      </c>
      <c r="B6966" s="82">
        <v>55076</v>
      </c>
      <c r="C6966" s="83" t="s">
        <v>512</v>
      </c>
      <c r="D6966" s="83" t="s">
        <v>504</v>
      </c>
      <c r="E6966" s="84">
        <v>326676</v>
      </c>
      <c r="F6966" s="85">
        <v>10.58</v>
      </c>
      <c r="G6966" s="84" t="s">
        <v>514</v>
      </c>
      <c r="H6966" s="86" t="str">
        <f t="shared" si="432"/>
        <v/>
      </c>
      <c r="I6966" s="77" t="str">
        <f t="shared" si="433"/>
        <v/>
      </c>
      <c r="J6966" s="77" t="str">
        <f t="shared" si="434"/>
        <v/>
      </c>
      <c r="K6966" s="77">
        <f t="shared" si="435"/>
        <v>1</v>
      </c>
    </row>
    <row r="6967" spans="1:11" s="77" customFormat="1">
      <c r="A6967" s="82">
        <v>2016</v>
      </c>
      <c r="B6967" s="82">
        <v>55856</v>
      </c>
      <c r="C6967" s="83" t="s">
        <v>503</v>
      </c>
      <c r="D6967" s="83" t="s">
        <v>504</v>
      </c>
      <c r="E6967" s="84">
        <v>476506</v>
      </c>
      <c r="F6967" s="85">
        <v>16.36</v>
      </c>
      <c r="G6967" s="84" t="s">
        <v>514</v>
      </c>
      <c r="H6967" s="86" t="str">
        <f t="shared" si="432"/>
        <v/>
      </c>
      <c r="I6967" s="77" t="str">
        <f t="shared" si="433"/>
        <v/>
      </c>
      <c r="J6967" s="77" t="str">
        <f t="shared" si="434"/>
        <v/>
      </c>
      <c r="K6967" s="77">
        <f t="shared" si="435"/>
        <v>0</v>
      </c>
    </row>
    <row r="6968" spans="1:11" s="77" customFormat="1">
      <c r="A6968" s="82">
        <v>2016</v>
      </c>
      <c r="B6968" s="82">
        <v>56068</v>
      </c>
      <c r="C6968" s="83" t="s">
        <v>503</v>
      </c>
      <c r="D6968" s="83" t="s">
        <v>504</v>
      </c>
      <c r="E6968" s="84">
        <v>109348</v>
      </c>
      <c r="F6968" s="85">
        <v>25.92</v>
      </c>
      <c r="G6968" s="84">
        <v>302.8</v>
      </c>
      <c r="H6968" s="86">
        <f t="shared" si="432"/>
        <v>8582260.8844799995</v>
      </c>
      <c r="I6968" s="77">
        <f t="shared" si="433"/>
        <v>109348</v>
      </c>
      <c r="J6968" s="77">
        <f t="shared" si="434"/>
        <v>2834300.16</v>
      </c>
      <c r="K6968" s="77">
        <f t="shared" si="435"/>
        <v>0</v>
      </c>
    </row>
    <row r="6969" spans="1:11" s="77" customFormat="1">
      <c r="A6969" s="82">
        <v>2016</v>
      </c>
      <c r="B6969" s="82">
        <v>56068</v>
      </c>
      <c r="C6969" s="83" t="s">
        <v>513</v>
      </c>
      <c r="D6969" s="83" t="s">
        <v>504</v>
      </c>
      <c r="E6969" s="84">
        <v>107165</v>
      </c>
      <c r="F6969" s="85">
        <v>17.63</v>
      </c>
      <c r="G6969" s="84">
        <v>211.9</v>
      </c>
      <c r="H6969" s="86">
        <f t="shared" si="432"/>
        <v>4003466.8550500004</v>
      </c>
      <c r="I6969" s="77">
        <f t="shared" si="433"/>
        <v>107165</v>
      </c>
      <c r="J6969" s="77">
        <f t="shared" si="434"/>
        <v>1889318.95</v>
      </c>
      <c r="K6969" s="77">
        <f t="shared" si="435"/>
        <v>0</v>
      </c>
    </row>
    <row r="6970" spans="1:11" s="77" customFormat="1">
      <c r="A6970" s="82">
        <v>2016</v>
      </c>
      <c r="B6970" s="82">
        <v>56068</v>
      </c>
      <c r="C6970" s="83" t="s">
        <v>513</v>
      </c>
      <c r="D6970" s="83" t="s">
        <v>504</v>
      </c>
      <c r="E6970" s="84">
        <v>177293</v>
      </c>
      <c r="F6970" s="85">
        <v>17.489999999999998</v>
      </c>
      <c r="G6970" s="84">
        <v>193.1</v>
      </c>
      <c r="H6970" s="86">
        <f t="shared" si="432"/>
        <v>5987750.1746699996</v>
      </c>
      <c r="I6970" s="77">
        <f t="shared" si="433"/>
        <v>177293</v>
      </c>
      <c r="J6970" s="77">
        <f t="shared" si="434"/>
        <v>3100854.57</v>
      </c>
      <c r="K6970" s="77">
        <f t="shared" si="435"/>
        <v>0</v>
      </c>
    </row>
    <row r="6971" spans="1:11" s="77" customFormat="1">
      <c r="A6971" s="82">
        <v>2016</v>
      </c>
      <c r="B6971" s="82">
        <v>56163</v>
      </c>
      <c r="C6971" s="83" t="s">
        <v>503</v>
      </c>
      <c r="D6971" s="83" t="s">
        <v>504</v>
      </c>
      <c r="E6971" s="84">
        <v>48769</v>
      </c>
      <c r="F6971" s="85">
        <v>21.05</v>
      </c>
      <c r="G6971" s="84" t="s">
        <v>514</v>
      </c>
      <c r="H6971" s="86" t="str">
        <f t="shared" si="432"/>
        <v/>
      </c>
      <c r="I6971" s="77" t="str">
        <f t="shared" si="433"/>
        <v/>
      </c>
      <c r="J6971" s="77" t="str">
        <f t="shared" si="434"/>
        <v/>
      </c>
      <c r="K6971" s="77">
        <f t="shared" si="435"/>
        <v>0</v>
      </c>
    </row>
    <row r="6972" spans="1:11" s="77" customFormat="1">
      <c r="A6972" s="82">
        <v>2016</v>
      </c>
      <c r="B6972" s="82">
        <v>56224</v>
      </c>
      <c r="C6972" s="83" t="s">
        <v>513</v>
      </c>
      <c r="D6972" s="83" t="s">
        <v>504</v>
      </c>
      <c r="E6972" s="84">
        <v>60004</v>
      </c>
      <c r="F6972" s="85">
        <v>17.678000000000001</v>
      </c>
      <c r="G6972" s="84" t="s">
        <v>514</v>
      </c>
      <c r="H6972" s="86" t="str">
        <f t="shared" si="432"/>
        <v/>
      </c>
      <c r="I6972" s="77" t="str">
        <f t="shared" si="433"/>
        <v/>
      </c>
      <c r="J6972" s="77" t="str">
        <f t="shared" si="434"/>
        <v/>
      </c>
      <c r="K6972" s="77">
        <f t="shared" si="435"/>
        <v>0</v>
      </c>
    </row>
    <row r="6973" spans="1:11" s="77" customFormat="1">
      <c r="A6973" s="82">
        <v>2016</v>
      </c>
      <c r="B6973" s="82">
        <v>56319</v>
      </c>
      <c r="C6973" s="83" t="s">
        <v>513</v>
      </c>
      <c r="D6973" s="83" t="s">
        <v>504</v>
      </c>
      <c r="E6973" s="84">
        <v>46350</v>
      </c>
      <c r="F6973" s="85">
        <v>16.14</v>
      </c>
      <c r="G6973" s="84">
        <v>103.2</v>
      </c>
      <c r="H6973" s="86">
        <f t="shared" si="432"/>
        <v>772027.84800000011</v>
      </c>
      <c r="I6973" s="77">
        <f t="shared" si="433"/>
        <v>46350</v>
      </c>
      <c r="J6973" s="77">
        <f t="shared" si="434"/>
        <v>748089</v>
      </c>
      <c r="K6973" s="77">
        <f t="shared" si="435"/>
        <v>0</v>
      </c>
    </row>
    <row r="6974" spans="1:11" s="77" customFormat="1">
      <c r="A6974" s="82">
        <v>2016</v>
      </c>
      <c r="B6974" s="82">
        <v>56456</v>
      </c>
      <c r="C6974" s="83" t="s">
        <v>513</v>
      </c>
      <c r="D6974" s="83" t="s">
        <v>504</v>
      </c>
      <c r="E6974" s="84">
        <v>82749</v>
      </c>
      <c r="F6974" s="85">
        <v>17.72</v>
      </c>
      <c r="G6974" s="84" t="s">
        <v>514</v>
      </c>
      <c r="H6974" s="86" t="str">
        <f t="shared" si="432"/>
        <v/>
      </c>
      <c r="I6974" s="77" t="str">
        <f t="shared" si="433"/>
        <v/>
      </c>
      <c r="J6974" s="77" t="str">
        <f t="shared" si="434"/>
        <v/>
      </c>
      <c r="K6974" s="77">
        <f t="shared" si="435"/>
        <v>0</v>
      </c>
    </row>
    <row r="6975" spans="1:11" s="77" customFormat="1">
      <c r="A6975" s="82">
        <v>2016</v>
      </c>
      <c r="B6975" s="82">
        <v>56456</v>
      </c>
      <c r="C6975" s="83" t="s">
        <v>513</v>
      </c>
      <c r="D6975" s="83" t="s">
        <v>504</v>
      </c>
      <c r="E6975" s="84">
        <v>114667</v>
      </c>
      <c r="F6975" s="85">
        <v>17.79</v>
      </c>
      <c r="G6975" s="84" t="s">
        <v>514</v>
      </c>
      <c r="H6975" s="86" t="str">
        <f t="shared" si="432"/>
        <v/>
      </c>
      <c r="I6975" s="77" t="str">
        <f t="shared" si="433"/>
        <v/>
      </c>
      <c r="J6975" s="77" t="str">
        <f t="shared" si="434"/>
        <v/>
      </c>
      <c r="K6975" s="77">
        <f t="shared" si="435"/>
        <v>0</v>
      </c>
    </row>
    <row r="6976" spans="1:11" s="77" customFormat="1">
      <c r="A6976" s="82">
        <v>2016</v>
      </c>
      <c r="B6976" s="82">
        <v>56564</v>
      </c>
      <c r="C6976" s="83" t="s">
        <v>513</v>
      </c>
      <c r="D6976" s="83" t="s">
        <v>504</v>
      </c>
      <c r="E6976" s="84">
        <v>49232</v>
      </c>
      <c r="F6976" s="85">
        <v>17.858000000000001</v>
      </c>
      <c r="G6976" s="84">
        <v>213.6</v>
      </c>
      <c r="H6976" s="86">
        <f t="shared" si="432"/>
        <v>1877939.2796160001</v>
      </c>
      <c r="I6976" s="77">
        <f t="shared" si="433"/>
        <v>49232</v>
      </c>
      <c r="J6976" s="77">
        <f t="shared" si="434"/>
        <v>879185.05599999998</v>
      </c>
      <c r="K6976" s="77">
        <f t="shared" si="435"/>
        <v>0</v>
      </c>
    </row>
    <row r="6977" spans="1:11" s="77" customFormat="1">
      <c r="A6977" s="82">
        <v>2016</v>
      </c>
      <c r="B6977" s="82">
        <v>56564</v>
      </c>
      <c r="C6977" s="83" t="s">
        <v>513</v>
      </c>
      <c r="D6977" s="83" t="s">
        <v>504</v>
      </c>
      <c r="E6977" s="84">
        <v>97586</v>
      </c>
      <c r="F6977" s="85">
        <v>18.010000000000002</v>
      </c>
      <c r="G6977" s="84">
        <v>213.5</v>
      </c>
      <c r="H6977" s="86">
        <f t="shared" si="432"/>
        <v>3752313.4410999999</v>
      </c>
      <c r="I6977" s="77">
        <f t="shared" si="433"/>
        <v>97586</v>
      </c>
      <c r="J6977" s="77">
        <f t="shared" si="434"/>
        <v>1757523.86</v>
      </c>
      <c r="K6977" s="77">
        <f t="shared" si="435"/>
        <v>0</v>
      </c>
    </row>
    <row r="6978" spans="1:11" s="77" customFormat="1">
      <c r="A6978" s="82">
        <v>2016</v>
      </c>
      <c r="B6978" s="82">
        <v>56564</v>
      </c>
      <c r="C6978" s="83" t="s">
        <v>513</v>
      </c>
      <c r="D6978" s="83" t="s">
        <v>504</v>
      </c>
      <c r="E6978" s="84">
        <v>16682</v>
      </c>
      <c r="F6978" s="85">
        <v>17.442</v>
      </c>
      <c r="G6978" s="84">
        <v>213.6</v>
      </c>
      <c r="H6978" s="86">
        <f t="shared" si="432"/>
        <v>621506.46038399998</v>
      </c>
      <c r="I6978" s="77">
        <f t="shared" si="433"/>
        <v>16682</v>
      </c>
      <c r="J6978" s="77">
        <f t="shared" si="434"/>
        <v>290967.44400000002</v>
      </c>
      <c r="K6978" s="77">
        <f t="shared" si="435"/>
        <v>0</v>
      </c>
    </row>
    <row r="6979" spans="1:11" s="77" customFormat="1">
      <c r="A6979" s="82">
        <v>2016</v>
      </c>
      <c r="B6979" s="82">
        <v>56609</v>
      </c>
      <c r="C6979" s="83" t="s">
        <v>513</v>
      </c>
      <c r="D6979" s="83" t="s">
        <v>504</v>
      </c>
      <c r="E6979" s="84">
        <v>190818</v>
      </c>
      <c r="F6979" s="85">
        <v>16.088000000000001</v>
      </c>
      <c r="G6979" s="84">
        <v>54.5</v>
      </c>
      <c r="H6979" s="86">
        <f t="shared" si="432"/>
        <v>1673084.5912800001</v>
      </c>
      <c r="I6979" s="77">
        <f t="shared" si="433"/>
        <v>190818</v>
      </c>
      <c r="J6979" s="77">
        <f t="shared" si="434"/>
        <v>3069879.9840000002</v>
      </c>
      <c r="K6979" s="77">
        <f t="shared" si="435"/>
        <v>0</v>
      </c>
    </row>
    <row r="6980" spans="1:11" s="77" customFormat="1">
      <c r="A6980" s="82">
        <v>2016</v>
      </c>
      <c r="B6980" s="82">
        <v>56611</v>
      </c>
      <c r="C6980" s="83" t="s">
        <v>513</v>
      </c>
      <c r="D6980" s="83" t="s">
        <v>504</v>
      </c>
      <c r="E6980" s="84">
        <v>221581</v>
      </c>
      <c r="F6980" s="85">
        <v>17.510000000000002</v>
      </c>
      <c r="G6980" s="84" t="s">
        <v>514</v>
      </c>
      <c r="H6980" s="86" t="str">
        <f t="shared" si="432"/>
        <v/>
      </c>
      <c r="I6980" s="77" t="str">
        <f t="shared" si="433"/>
        <v/>
      </c>
      <c r="J6980" s="77" t="str">
        <f t="shared" si="434"/>
        <v/>
      </c>
      <c r="K6980" s="77">
        <f t="shared" si="435"/>
        <v>0</v>
      </c>
    </row>
    <row r="6981" spans="1:11" s="77" customFormat="1">
      <c r="A6981" s="82">
        <v>2016</v>
      </c>
      <c r="B6981" s="82">
        <v>56611</v>
      </c>
      <c r="C6981" s="83" t="s">
        <v>513</v>
      </c>
      <c r="D6981" s="83" t="s">
        <v>504</v>
      </c>
      <c r="E6981" s="84">
        <v>33952</v>
      </c>
      <c r="F6981" s="85">
        <v>17.77</v>
      </c>
      <c r="G6981" s="84" t="s">
        <v>514</v>
      </c>
      <c r="H6981" s="86" t="str">
        <f t="shared" si="432"/>
        <v/>
      </c>
      <c r="I6981" s="77" t="str">
        <f t="shared" si="433"/>
        <v/>
      </c>
      <c r="J6981" s="77" t="str">
        <f t="shared" si="434"/>
        <v/>
      </c>
      <c r="K6981" s="77">
        <f t="shared" si="435"/>
        <v>0</v>
      </c>
    </row>
    <row r="6982" spans="1:11" s="77" customFormat="1">
      <c r="A6982" s="82">
        <v>2016</v>
      </c>
      <c r="B6982" s="82">
        <v>56671</v>
      </c>
      <c r="C6982" s="83" t="s">
        <v>503</v>
      </c>
      <c r="D6982" s="83" t="s">
        <v>504</v>
      </c>
      <c r="E6982" s="84">
        <v>179730</v>
      </c>
      <c r="F6982" s="85">
        <v>22.12</v>
      </c>
      <c r="G6982" s="84" t="s">
        <v>514</v>
      </c>
      <c r="H6982" s="86" t="str">
        <f t="shared" si="432"/>
        <v/>
      </c>
      <c r="I6982" s="77" t="str">
        <f t="shared" si="433"/>
        <v/>
      </c>
      <c r="J6982" s="77" t="str">
        <f t="shared" si="434"/>
        <v/>
      </c>
      <c r="K6982" s="77">
        <f t="shared" si="435"/>
        <v>0</v>
      </c>
    </row>
    <row r="6983" spans="1:11" s="77" customFormat="1">
      <c r="A6983" s="82">
        <v>2016</v>
      </c>
      <c r="B6983" s="82">
        <v>56786</v>
      </c>
      <c r="C6983" s="83" t="s">
        <v>512</v>
      </c>
      <c r="D6983" s="83" t="s">
        <v>504</v>
      </c>
      <c r="E6983" s="84">
        <v>15172</v>
      </c>
      <c r="F6983" s="85">
        <v>14.4</v>
      </c>
      <c r="G6983" s="84">
        <v>235.4</v>
      </c>
      <c r="H6983" s="86">
        <f t="shared" ref="H6983:H7046" si="436">IF(I6983="","",G6983/100*F6983*E6983)</f>
        <v>514294.38720000006</v>
      </c>
      <c r="I6983" s="77">
        <f t="shared" ref="I6983:I7046" si="437">IF(OR(G6983=".",F6983=".",E6983="."),"",E6983)</f>
        <v>15172</v>
      </c>
      <c r="J6983" s="77">
        <f t="shared" ref="J6983:J7046" si="438">IF(I6983="","",F6983*I6983)</f>
        <v>218476.80000000002</v>
      </c>
      <c r="K6983" s="77">
        <f t="shared" ref="K6983:K7046" si="439">IF(C6983="LIG",1,0)</f>
        <v>1</v>
      </c>
    </row>
    <row r="6984" spans="1:11" s="77" customFormat="1">
      <c r="A6984" s="82">
        <v>2016</v>
      </c>
      <c r="B6984" s="82">
        <v>56808</v>
      </c>
      <c r="C6984" s="83" t="s">
        <v>503</v>
      </c>
      <c r="D6984" s="83" t="s">
        <v>504</v>
      </c>
      <c r="E6984" s="84">
        <v>974</v>
      </c>
      <c r="F6984" s="85">
        <v>16.315999999999999</v>
      </c>
      <c r="G6984" s="84">
        <v>255.5</v>
      </c>
      <c r="H6984" s="86">
        <f t="shared" si="436"/>
        <v>40603.508119999999</v>
      </c>
      <c r="I6984" s="77">
        <f t="shared" si="437"/>
        <v>974</v>
      </c>
      <c r="J6984" s="77">
        <f t="shared" si="438"/>
        <v>15891.784</v>
      </c>
      <c r="K6984" s="77">
        <f t="shared" si="439"/>
        <v>0</v>
      </c>
    </row>
    <row r="6985" spans="1:11" s="77" customFormat="1">
      <c r="A6985" s="82">
        <v>2016</v>
      </c>
      <c r="B6985" s="82">
        <v>56808</v>
      </c>
      <c r="C6985" s="83" t="s">
        <v>503</v>
      </c>
      <c r="D6985" s="83" t="s">
        <v>504</v>
      </c>
      <c r="E6985" s="84">
        <v>255145</v>
      </c>
      <c r="F6985" s="85">
        <v>15.874000000000001</v>
      </c>
      <c r="G6985" s="84">
        <v>260</v>
      </c>
      <c r="H6985" s="86">
        <f t="shared" si="436"/>
        <v>10530446.498000002</v>
      </c>
      <c r="I6985" s="77">
        <f t="shared" si="437"/>
        <v>255145</v>
      </c>
      <c r="J6985" s="77">
        <f t="shared" si="438"/>
        <v>4050171.73</v>
      </c>
      <c r="K6985" s="77">
        <f t="shared" si="439"/>
        <v>0</v>
      </c>
    </row>
    <row r="6986" spans="1:11" s="77" customFormat="1">
      <c r="A6986" s="82">
        <v>2016</v>
      </c>
      <c r="B6986" s="82">
        <v>8</v>
      </c>
      <c r="C6986" s="83" t="s">
        <v>503</v>
      </c>
      <c r="D6986" s="83" t="s">
        <v>504</v>
      </c>
      <c r="E6986" s="84">
        <v>104884</v>
      </c>
      <c r="F6986" s="85">
        <v>24.161999999999999</v>
      </c>
      <c r="G6986" s="84">
        <v>376.1</v>
      </c>
      <c r="H6986" s="86">
        <f t="shared" si="436"/>
        <v>9531153.3092880007</v>
      </c>
      <c r="I6986" s="77">
        <f t="shared" si="437"/>
        <v>104884</v>
      </c>
      <c r="J6986" s="77">
        <f t="shared" si="438"/>
        <v>2534207.2080000001</v>
      </c>
      <c r="K6986" s="77">
        <f t="shared" si="439"/>
        <v>0</v>
      </c>
    </row>
    <row r="6987" spans="1:11" s="77" customFormat="1">
      <c r="A6987" s="82">
        <v>2016</v>
      </c>
      <c r="B6987" s="82">
        <v>8</v>
      </c>
      <c r="C6987" s="83" t="s">
        <v>503</v>
      </c>
      <c r="D6987" s="83" t="s">
        <v>504</v>
      </c>
      <c r="E6987" s="84">
        <v>97172</v>
      </c>
      <c r="F6987" s="85">
        <v>24.295999999999999</v>
      </c>
      <c r="G6987" s="84">
        <v>370.4</v>
      </c>
      <c r="H6987" s="86">
        <f t="shared" si="436"/>
        <v>8744739.9380479995</v>
      </c>
      <c r="I6987" s="77">
        <f t="shared" si="437"/>
        <v>97172</v>
      </c>
      <c r="J6987" s="77">
        <f t="shared" si="438"/>
        <v>2360890.912</v>
      </c>
      <c r="K6987" s="77">
        <f t="shared" si="439"/>
        <v>0</v>
      </c>
    </row>
    <row r="6988" spans="1:11" s="77" customFormat="1">
      <c r="A6988" s="82">
        <v>2016</v>
      </c>
      <c r="B6988" s="82">
        <v>8</v>
      </c>
      <c r="C6988" s="83" t="s">
        <v>503</v>
      </c>
      <c r="D6988" s="83" t="s">
        <v>504</v>
      </c>
      <c r="E6988" s="84">
        <v>36216</v>
      </c>
      <c r="F6988" s="85">
        <v>21.597999999999999</v>
      </c>
      <c r="G6988" s="84">
        <v>359.6</v>
      </c>
      <c r="H6988" s="86">
        <f t="shared" si="436"/>
        <v>2812766.6321280003</v>
      </c>
      <c r="I6988" s="77">
        <f t="shared" si="437"/>
        <v>36216</v>
      </c>
      <c r="J6988" s="77">
        <f t="shared" si="438"/>
        <v>782193.16799999995</v>
      </c>
      <c r="K6988" s="77">
        <f t="shared" si="439"/>
        <v>0</v>
      </c>
    </row>
    <row r="6989" spans="1:11" s="77" customFormat="1">
      <c r="A6989" s="82">
        <v>2016</v>
      </c>
      <c r="B6989" s="82">
        <v>26</v>
      </c>
      <c r="C6989" s="83" t="s">
        <v>503</v>
      </c>
      <c r="D6989" s="83" t="s">
        <v>504</v>
      </c>
      <c r="E6989" s="84">
        <v>63067</v>
      </c>
      <c r="F6989" s="85">
        <v>23.423999999999999</v>
      </c>
      <c r="G6989" s="84">
        <v>269.89999999999998</v>
      </c>
      <c r="H6989" s="86">
        <f t="shared" si="436"/>
        <v>3987182.5201919996</v>
      </c>
      <c r="I6989" s="77">
        <f t="shared" si="437"/>
        <v>63067</v>
      </c>
      <c r="J6989" s="77">
        <f t="shared" si="438"/>
        <v>1477281.4080000001</v>
      </c>
      <c r="K6989" s="77">
        <f t="shared" si="439"/>
        <v>0</v>
      </c>
    </row>
    <row r="6990" spans="1:11" s="77" customFormat="1">
      <c r="A6990" s="82">
        <v>2016</v>
      </c>
      <c r="B6990" s="82">
        <v>26</v>
      </c>
      <c r="C6990" s="83" t="s">
        <v>503</v>
      </c>
      <c r="D6990" s="83" t="s">
        <v>504</v>
      </c>
      <c r="E6990" s="84">
        <v>31657</v>
      </c>
      <c r="F6990" s="85">
        <v>23.92</v>
      </c>
      <c r="G6990" s="84">
        <v>235.3</v>
      </c>
      <c r="H6990" s="86">
        <f t="shared" si="436"/>
        <v>1781774.9903200003</v>
      </c>
      <c r="I6990" s="77">
        <f t="shared" si="437"/>
        <v>31657</v>
      </c>
      <c r="J6990" s="77">
        <f t="shared" si="438"/>
        <v>757235.44000000006</v>
      </c>
      <c r="K6990" s="77">
        <f t="shared" si="439"/>
        <v>0</v>
      </c>
    </row>
    <row r="6991" spans="1:11" s="77" customFormat="1">
      <c r="A6991" s="82">
        <v>2016</v>
      </c>
      <c r="B6991" s="82">
        <v>51</v>
      </c>
      <c r="C6991" s="83" t="s">
        <v>512</v>
      </c>
      <c r="D6991" s="83" t="s">
        <v>504</v>
      </c>
      <c r="E6991" s="84">
        <v>123526</v>
      </c>
      <c r="F6991" s="85">
        <v>13.528</v>
      </c>
      <c r="G6991" s="84">
        <v>378.2</v>
      </c>
      <c r="H6991" s="86">
        <f t="shared" si="436"/>
        <v>6319947.8912960002</v>
      </c>
      <c r="I6991" s="77">
        <f t="shared" si="437"/>
        <v>123526</v>
      </c>
      <c r="J6991" s="77">
        <f t="shared" si="438"/>
        <v>1671059.7280000001</v>
      </c>
      <c r="K6991" s="77">
        <f t="shared" si="439"/>
        <v>1</v>
      </c>
    </row>
    <row r="6992" spans="1:11" s="77" customFormat="1">
      <c r="A6992" s="82">
        <v>2016</v>
      </c>
      <c r="B6992" s="82">
        <v>51</v>
      </c>
      <c r="C6992" s="83" t="s">
        <v>512</v>
      </c>
      <c r="D6992" s="83" t="s">
        <v>504</v>
      </c>
      <c r="E6992" s="84">
        <v>70436</v>
      </c>
      <c r="F6992" s="85">
        <v>13.893000000000001</v>
      </c>
      <c r="G6992" s="84">
        <v>368.2</v>
      </c>
      <c r="H6992" s="86">
        <f t="shared" si="436"/>
        <v>3603084.9753360003</v>
      </c>
      <c r="I6992" s="77">
        <f t="shared" si="437"/>
        <v>70436</v>
      </c>
      <c r="J6992" s="77">
        <f t="shared" si="438"/>
        <v>978567.348</v>
      </c>
      <c r="K6992" s="77">
        <f t="shared" si="439"/>
        <v>1</v>
      </c>
    </row>
    <row r="6993" spans="1:11" s="77" customFormat="1">
      <c r="A6993" s="82">
        <v>2016</v>
      </c>
      <c r="B6993" s="82">
        <v>56</v>
      </c>
      <c r="C6993" s="83" t="s">
        <v>503</v>
      </c>
      <c r="D6993" s="83" t="s">
        <v>504</v>
      </c>
      <c r="E6993" s="84">
        <v>44755</v>
      </c>
      <c r="F6993" s="85">
        <v>23.04</v>
      </c>
      <c r="G6993" s="84">
        <v>249.5</v>
      </c>
      <c r="H6993" s="86">
        <f t="shared" si="436"/>
        <v>2572732.2239999999</v>
      </c>
      <c r="I6993" s="77">
        <f t="shared" si="437"/>
        <v>44755</v>
      </c>
      <c r="J6993" s="77">
        <f t="shared" si="438"/>
        <v>1031155.2</v>
      </c>
      <c r="K6993" s="77">
        <f t="shared" si="439"/>
        <v>0</v>
      </c>
    </row>
    <row r="6994" spans="1:11" s="77" customFormat="1">
      <c r="A6994" s="82">
        <v>2016</v>
      </c>
      <c r="B6994" s="82">
        <v>56</v>
      </c>
      <c r="C6994" s="83" t="s">
        <v>503</v>
      </c>
      <c r="D6994" s="83" t="s">
        <v>504</v>
      </c>
      <c r="E6994" s="84">
        <v>33380</v>
      </c>
      <c r="F6994" s="85">
        <v>23.603999999999999</v>
      </c>
      <c r="G6994" s="84">
        <v>275.60000000000002</v>
      </c>
      <c r="H6994" s="86">
        <f t="shared" si="436"/>
        <v>2171456.5891200001</v>
      </c>
      <c r="I6994" s="77">
        <f t="shared" si="437"/>
        <v>33380</v>
      </c>
      <c r="J6994" s="77">
        <f t="shared" si="438"/>
        <v>787901.52</v>
      </c>
      <c r="K6994" s="77">
        <f t="shared" si="439"/>
        <v>0</v>
      </c>
    </row>
    <row r="6995" spans="1:11" s="77" customFormat="1">
      <c r="A6995" s="82">
        <v>2016</v>
      </c>
      <c r="B6995" s="82">
        <v>60</v>
      </c>
      <c r="C6995" s="83" t="s">
        <v>513</v>
      </c>
      <c r="D6995" s="83" t="s">
        <v>504</v>
      </c>
      <c r="E6995" s="84">
        <v>101039</v>
      </c>
      <c r="F6995" s="85">
        <v>16.437000000000001</v>
      </c>
      <c r="G6995" s="84">
        <v>158.5</v>
      </c>
      <c r="H6995" s="86">
        <f t="shared" si="436"/>
        <v>2632333.1981550003</v>
      </c>
      <c r="I6995" s="77">
        <f t="shared" si="437"/>
        <v>101039</v>
      </c>
      <c r="J6995" s="77">
        <f t="shared" si="438"/>
        <v>1660778.0430000001</v>
      </c>
      <c r="K6995" s="77">
        <f t="shared" si="439"/>
        <v>0</v>
      </c>
    </row>
    <row r="6996" spans="1:11" s="77" customFormat="1">
      <c r="A6996" s="82">
        <v>2016</v>
      </c>
      <c r="B6996" s="82">
        <v>87</v>
      </c>
      <c r="C6996" s="83" t="s">
        <v>513</v>
      </c>
      <c r="D6996" s="83" t="s">
        <v>504</v>
      </c>
      <c r="E6996" s="84">
        <v>56517</v>
      </c>
      <c r="F6996" s="85">
        <v>18.399999999999999</v>
      </c>
      <c r="G6996" s="84">
        <v>207</v>
      </c>
      <c r="H6996" s="86">
        <f t="shared" si="436"/>
        <v>2152619.4959999998</v>
      </c>
      <c r="I6996" s="77">
        <f t="shared" si="437"/>
        <v>56517</v>
      </c>
      <c r="J6996" s="77">
        <f t="shared" si="438"/>
        <v>1039912.7999999999</v>
      </c>
      <c r="K6996" s="77">
        <f t="shared" si="439"/>
        <v>0</v>
      </c>
    </row>
    <row r="6997" spans="1:11" s="77" customFormat="1">
      <c r="A6997" s="82">
        <v>2016</v>
      </c>
      <c r="B6997" s="82">
        <v>87</v>
      </c>
      <c r="C6997" s="83" t="s">
        <v>513</v>
      </c>
      <c r="D6997" s="83" t="s">
        <v>504</v>
      </c>
      <c r="E6997" s="84">
        <v>9925</v>
      </c>
      <c r="F6997" s="85">
        <v>17.36</v>
      </c>
      <c r="G6997" s="84">
        <v>219.4</v>
      </c>
      <c r="H6997" s="86">
        <f t="shared" si="436"/>
        <v>378021.81199999998</v>
      </c>
      <c r="I6997" s="77">
        <f t="shared" si="437"/>
        <v>9925</v>
      </c>
      <c r="J6997" s="77">
        <f t="shared" si="438"/>
        <v>172298</v>
      </c>
      <c r="K6997" s="77">
        <f t="shared" si="439"/>
        <v>0</v>
      </c>
    </row>
    <row r="6998" spans="1:11" s="77" customFormat="1">
      <c r="A6998" s="82">
        <v>2016</v>
      </c>
      <c r="B6998" s="82">
        <v>108</v>
      </c>
      <c r="C6998" s="83" t="s">
        <v>513</v>
      </c>
      <c r="D6998" s="83" t="s">
        <v>504</v>
      </c>
      <c r="E6998" s="84">
        <v>30198</v>
      </c>
      <c r="F6998" s="85">
        <v>17.7</v>
      </c>
      <c r="G6998" s="84">
        <v>143.30000000000001</v>
      </c>
      <c r="H6998" s="86">
        <f t="shared" si="436"/>
        <v>765945.09180000005</v>
      </c>
      <c r="I6998" s="77">
        <f t="shared" si="437"/>
        <v>30198</v>
      </c>
      <c r="J6998" s="77">
        <f t="shared" si="438"/>
        <v>534504.6</v>
      </c>
      <c r="K6998" s="77">
        <f t="shared" si="439"/>
        <v>0</v>
      </c>
    </row>
    <row r="6999" spans="1:11" s="77" customFormat="1">
      <c r="A6999" s="82">
        <v>2016</v>
      </c>
      <c r="B6999" s="82">
        <v>108</v>
      </c>
      <c r="C6999" s="83" t="s">
        <v>513</v>
      </c>
      <c r="D6999" s="83" t="s">
        <v>504</v>
      </c>
      <c r="E6999" s="84">
        <v>30036</v>
      </c>
      <c r="F6999" s="85">
        <v>17.91</v>
      </c>
      <c r="G6999" s="84">
        <v>143.5</v>
      </c>
      <c r="H6999" s="86">
        <f t="shared" si="436"/>
        <v>771950.73060000013</v>
      </c>
      <c r="I6999" s="77">
        <f t="shared" si="437"/>
        <v>30036</v>
      </c>
      <c r="J6999" s="77">
        <f t="shared" si="438"/>
        <v>537944.76</v>
      </c>
      <c r="K6999" s="77">
        <f t="shared" si="439"/>
        <v>0</v>
      </c>
    </row>
    <row r="7000" spans="1:11" s="77" customFormat="1">
      <c r="A7000" s="82">
        <v>2016</v>
      </c>
      <c r="B7000" s="82">
        <v>108</v>
      </c>
      <c r="C7000" s="83" t="s">
        <v>513</v>
      </c>
      <c r="D7000" s="83" t="s">
        <v>504</v>
      </c>
      <c r="E7000" s="84">
        <v>15044</v>
      </c>
      <c r="F7000" s="85">
        <v>17.54</v>
      </c>
      <c r="G7000" s="84">
        <v>131.69999999999999</v>
      </c>
      <c r="H7000" s="86">
        <f t="shared" si="436"/>
        <v>347519.10791999998</v>
      </c>
      <c r="I7000" s="77">
        <f t="shared" si="437"/>
        <v>15044</v>
      </c>
      <c r="J7000" s="77">
        <f t="shared" si="438"/>
        <v>263871.76</v>
      </c>
      <c r="K7000" s="77">
        <f t="shared" si="439"/>
        <v>0</v>
      </c>
    </row>
    <row r="7001" spans="1:11" s="77" customFormat="1">
      <c r="A7001" s="82">
        <v>2016</v>
      </c>
      <c r="B7001" s="82">
        <v>113</v>
      </c>
      <c r="C7001" s="83" t="s">
        <v>513</v>
      </c>
      <c r="D7001" s="83" t="s">
        <v>504</v>
      </c>
      <c r="E7001" s="84">
        <v>242083</v>
      </c>
      <c r="F7001" s="85">
        <v>18.36</v>
      </c>
      <c r="G7001" s="84">
        <v>213</v>
      </c>
      <c r="H7001" s="86">
        <f t="shared" si="436"/>
        <v>9467091.4644000009</v>
      </c>
      <c r="I7001" s="77">
        <f t="shared" si="437"/>
        <v>242083</v>
      </c>
      <c r="J7001" s="77">
        <f t="shared" si="438"/>
        <v>4444643.88</v>
      </c>
      <c r="K7001" s="77">
        <f t="shared" si="439"/>
        <v>0</v>
      </c>
    </row>
    <row r="7002" spans="1:11" s="77" customFormat="1">
      <c r="A7002" s="82">
        <v>2016</v>
      </c>
      <c r="B7002" s="82">
        <v>127</v>
      </c>
      <c r="C7002" s="83" t="s">
        <v>513</v>
      </c>
      <c r="D7002" s="83" t="s">
        <v>504</v>
      </c>
      <c r="E7002" s="84">
        <v>269824</v>
      </c>
      <c r="F7002" s="85">
        <v>17.347999999999999</v>
      </c>
      <c r="G7002" s="84">
        <v>200.3</v>
      </c>
      <c r="H7002" s="86">
        <f t="shared" si="436"/>
        <v>9375856.2242559996</v>
      </c>
      <c r="I7002" s="77">
        <f t="shared" si="437"/>
        <v>269824</v>
      </c>
      <c r="J7002" s="77">
        <f t="shared" si="438"/>
        <v>4680906.7519999994</v>
      </c>
      <c r="K7002" s="77">
        <f t="shared" si="439"/>
        <v>0</v>
      </c>
    </row>
    <row r="7003" spans="1:11" s="77" customFormat="1">
      <c r="A7003" s="82">
        <v>2016</v>
      </c>
      <c r="B7003" s="82">
        <v>130</v>
      </c>
      <c r="C7003" s="83" t="s">
        <v>503</v>
      </c>
      <c r="D7003" s="83" t="s">
        <v>504</v>
      </c>
      <c r="E7003" s="84">
        <v>75318</v>
      </c>
      <c r="F7003" s="85">
        <v>25.57</v>
      </c>
      <c r="G7003" s="84">
        <v>318.10000000000002</v>
      </c>
      <c r="H7003" s="86">
        <f t="shared" si="436"/>
        <v>6126228.2880600002</v>
      </c>
      <c r="I7003" s="77">
        <f t="shared" si="437"/>
        <v>75318</v>
      </c>
      <c r="J7003" s="77">
        <f t="shared" si="438"/>
        <v>1925881.26</v>
      </c>
      <c r="K7003" s="77">
        <f t="shared" si="439"/>
        <v>0</v>
      </c>
    </row>
    <row r="7004" spans="1:11" s="77" customFormat="1">
      <c r="A7004" s="82">
        <v>2016</v>
      </c>
      <c r="B7004" s="82">
        <v>130</v>
      </c>
      <c r="C7004" s="83" t="s">
        <v>503</v>
      </c>
      <c r="D7004" s="83" t="s">
        <v>504</v>
      </c>
      <c r="E7004" s="84">
        <v>117</v>
      </c>
      <c r="F7004" s="85">
        <v>23.61</v>
      </c>
      <c r="G7004" s="84">
        <v>353.6</v>
      </c>
      <c r="H7004" s="86">
        <f t="shared" si="436"/>
        <v>9767.7403200000008</v>
      </c>
      <c r="I7004" s="77">
        <f t="shared" si="437"/>
        <v>117</v>
      </c>
      <c r="J7004" s="77">
        <f t="shared" si="438"/>
        <v>2762.37</v>
      </c>
      <c r="K7004" s="77">
        <f t="shared" si="439"/>
        <v>0</v>
      </c>
    </row>
    <row r="7005" spans="1:11" s="77" customFormat="1">
      <c r="A7005" s="82">
        <v>2016</v>
      </c>
      <c r="B7005" s="82">
        <v>130</v>
      </c>
      <c r="C7005" s="83" t="s">
        <v>503</v>
      </c>
      <c r="D7005" s="83" t="s">
        <v>504</v>
      </c>
      <c r="E7005" s="84">
        <v>178732</v>
      </c>
      <c r="F7005" s="85">
        <v>24.04</v>
      </c>
      <c r="G7005" s="84">
        <v>300.8</v>
      </c>
      <c r="H7005" s="86">
        <f t="shared" si="436"/>
        <v>12924525.57824</v>
      </c>
      <c r="I7005" s="77">
        <f t="shared" si="437"/>
        <v>178732</v>
      </c>
      <c r="J7005" s="77">
        <f t="shared" si="438"/>
        <v>4296717.28</v>
      </c>
      <c r="K7005" s="77">
        <f t="shared" si="439"/>
        <v>0</v>
      </c>
    </row>
    <row r="7006" spans="1:11" s="77" customFormat="1">
      <c r="A7006" s="82">
        <v>2016</v>
      </c>
      <c r="B7006" s="82">
        <v>136</v>
      </c>
      <c r="C7006" s="83" t="s">
        <v>503</v>
      </c>
      <c r="D7006" s="83" t="s">
        <v>504</v>
      </c>
      <c r="E7006" s="84">
        <v>70152</v>
      </c>
      <c r="F7006" s="85">
        <v>25.13</v>
      </c>
      <c r="G7006" s="84">
        <v>317.10000000000002</v>
      </c>
      <c r="H7006" s="86">
        <f t="shared" si="436"/>
        <v>5590218.5589600001</v>
      </c>
      <c r="I7006" s="77">
        <f t="shared" si="437"/>
        <v>70152</v>
      </c>
      <c r="J7006" s="77">
        <f t="shared" si="438"/>
        <v>1762919.76</v>
      </c>
      <c r="K7006" s="77">
        <f t="shared" si="439"/>
        <v>0</v>
      </c>
    </row>
    <row r="7007" spans="1:11" s="77" customFormat="1">
      <c r="A7007" s="82">
        <v>2016</v>
      </c>
      <c r="B7007" s="82">
        <v>136</v>
      </c>
      <c r="C7007" s="83" t="s">
        <v>503</v>
      </c>
      <c r="D7007" s="83" t="s">
        <v>504</v>
      </c>
      <c r="E7007" s="84">
        <v>142853</v>
      </c>
      <c r="F7007" s="85">
        <v>24.75</v>
      </c>
      <c r="G7007" s="84">
        <v>331.7</v>
      </c>
      <c r="H7007" s="86">
        <f t="shared" si="436"/>
        <v>11727624.17475</v>
      </c>
      <c r="I7007" s="77">
        <f t="shared" si="437"/>
        <v>142853</v>
      </c>
      <c r="J7007" s="77">
        <f t="shared" si="438"/>
        <v>3535611.75</v>
      </c>
      <c r="K7007" s="77">
        <f t="shared" si="439"/>
        <v>0</v>
      </c>
    </row>
    <row r="7008" spans="1:11" s="77" customFormat="1">
      <c r="A7008" s="82">
        <v>2016</v>
      </c>
      <c r="B7008" s="82">
        <v>136</v>
      </c>
      <c r="C7008" s="83" t="s">
        <v>503</v>
      </c>
      <c r="D7008" s="83" t="s">
        <v>504</v>
      </c>
      <c r="E7008" s="84">
        <v>61677</v>
      </c>
      <c r="F7008" s="85">
        <v>23.42</v>
      </c>
      <c r="G7008" s="84">
        <v>342.7</v>
      </c>
      <c r="H7008" s="86">
        <f t="shared" si="436"/>
        <v>4950216.9901800007</v>
      </c>
      <c r="I7008" s="77">
        <f t="shared" si="437"/>
        <v>61677</v>
      </c>
      <c r="J7008" s="77">
        <f t="shared" si="438"/>
        <v>1444475.34</v>
      </c>
      <c r="K7008" s="77">
        <f t="shared" si="439"/>
        <v>0</v>
      </c>
    </row>
    <row r="7009" spans="1:11" s="77" customFormat="1">
      <c r="A7009" s="82">
        <v>2016</v>
      </c>
      <c r="B7009" s="82">
        <v>160</v>
      </c>
      <c r="C7009" s="83" t="s">
        <v>503</v>
      </c>
      <c r="D7009" s="83" t="s">
        <v>504</v>
      </c>
      <c r="E7009" s="84">
        <v>38288</v>
      </c>
      <c r="F7009" s="85">
        <v>22.675999999999998</v>
      </c>
      <c r="G7009" s="84">
        <v>267.8</v>
      </c>
      <c r="H7009" s="86">
        <f t="shared" si="436"/>
        <v>2325089.646464</v>
      </c>
      <c r="I7009" s="77">
        <f t="shared" si="437"/>
        <v>38288</v>
      </c>
      <c r="J7009" s="77">
        <f t="shared" si="438"/>
        <v>868218.68799999997</v>
      </c>
      <c r="K7009" s="77">
        <f t="shared" si="439"/>
        <v>0</v>
      </c>
    </row>
    <row r="7010" spans="1:11" s="77" customFormat="1">
      <c r="A7010" s="82">
        <v>2016</v>
      </c>
      <c r="B7010" s="82">
        <v>160</v>
      </c>
      <c r="C7010" s="83" t="s">
        <v>503</v>
      </c>
      <c r="D7010" s="83" t="s">
        <v>504</v>
      </c>
      <c r="E7010" s="84">
        <v>24544</v>
      </c>
      <c r="F7010" s="85">
        <v>22.77</v>
      </c>
      <c r="G7010" s="84">
        <v>263.39999999999998</v>
      </c>
      <c r="H7010" s="86">
        <f t="shared" si="436"/>
        <v>1472055.3619200001</v>
      </c>
      <c r="I7010" s="77">
        <f t="shared" si="437"/>
        <v>24544</v>
      </c>
      <c r="J7010" s="77">
        <f t="shared" si="438"/>
        <v>558866.88</v>
      </c>
      <c r="K7010" s="77">
        <f t="shared" si="439"/>
        <v>0</v>
      </c>
    </row>
    <row r="7011" spans="1:11" s="77" customFormat="1">
      <c r="A7011" s="82">
        <v>2016</v>
      </c>
      <c r="B7011" s="82">
        <v>160</v>
      </c>
      <c r="C7011" s="83" t="s">
        <v>513</v>
      </c>
      <c r="D7011" s="83" t="s">
        <v>504</v>
      </c>
      <c r="E7011" s="84">
        <v>53634</v>
      </c>
      <c r="F7011" s="85">
        <v>18.456</v>
      </c>
      <c r="G7011" s="84">
        <v>231</v>
      </c>
      <c r="H7011" s="86">
        <f t="shared" si="436"/>
        <v>2286597.6302400003</v>
      </c>
      <c r="I7011" s="77">
        <f t="shared" si="437"/>
        <v>53634</v>
      </c>
      <c r="J7011" s="77">
        <f t="shared" si="438"/>
        <v>989869.10399999993</v>
      </c>
      <c r="K7011" s="77">
        <f t="shared" si="439"/>
        <v>0</v>
      </c>
    </row>
    <row r="7012" spans="1:11" s="77" customFormat="1">
      <c r="A7012" s="82">
        <v>2016</v>
      </c>
      <c r="B7012" s="82">
        <v>165</v>
      </c>
      <c r="C7012" s="83" t="s">
        <v>513</v>
      </c>
      <c r="D7012" s="83" t="s">
        <v>504</v>
      </c>
      <c r="E7012" s="84">
        <v>31703</v>
      </c>
      <c r="F7012" s="85">
        <v>16.61</v>
      </c>
      <c r="G7012" s="84">
        <v>205</v>
      </c>
      <c r="H7012" s="86">
        <f t="shared" si="436"/>
        <v>1079503.0014999998</v>
      </c>
      <c r="I7012" s="77">
        <f t="shared" si="437"/>
        <v>31703</v>
      </c>
      <c r="J7012" s="77">
        <f t="shared" si="438"/>
        <v>526586.82999999996</v>
      </c>
      <c r="K7012" s="77">
        <f t="shared" si="439"/>
        <v>0</v>
      </c>
    </row>
    <row r="7013" spans="1:11" s="77" customFormat="1">
      <c r="A7013" s="82">
        <v>2016</v>
      </c>
      <c r="B7013" s="82">
        <v>207</v>
      </c>
      <c r="C7013" s="83" t="s">
        <v>503</v>
      </c>
      <c r="D7013" s="83" t="s">
        <v>504</v>
      </c>
      <c r="E7013" s="84">
        <v>26908</v>
      </c>
      <c r="F7013" s="85">
        <v>22.276</v>
      </c>
      <c r="G7013" s="84">
        <v>404.4</v>
      </c>
      <c r="H7013" s="86">
        <f t="shared" si="436"/>
        <v>2423984.1467519999</v>
      </c>
      <c r="I7013" s="77">
        <f t="shared" si="437"/>
        <v>26908</v>
      </c>
      <c r="J7013" s="77">
        <f t="shared" si="438"/>
        <v>599402.60800000001</v>
      </c>
      <c r="K7013" s="77">
        <f t="shared" si="439"/>
        <v>0</v>
      </c>
    </row>
    <row r="7014" spans="1:11" s="77" customFormat="1">
      <c r="A7014" s="82">
        <v>2016</v>
      </c>
      <c r="B7014" s="82">
        <v>207</v>
      </c>
      <c r="C7014" s="83" t="s">
        <v>503</v>
      </c>
      <c r="D7014" s="83" t="s">
        <v>504</v>
      </c>
      <c r="E7014" s="84">
        <v>191993</v>
      </c>
      <c r="F7014" s="85">
        <v>21.488</v>
      </c>
      <c r="G7014" s="84">
        <v>310.39999999999998</v>
      </c>
      <c r="H7014" s="86">
        <f t="shared" si="436"/>
        <v>12805693.492735997</v>
      </c>
      <c r="I7014" s="77">
        <f t="shared" si="437"/>
        <v>191993</v>
      </c>
      <c r="J7014" s="77">
        <f t="shared" si="438"/>
        <v>4125545.5839999998</v>
      </c>
      <c r="K7014" s="77">
        <f t="shared" si="439"/>
        <v>0</v>
      </c>
    </row>
    <row r="7015" spans="1:11" s="77" customFormat="1">
      <c r="A7015" s="82">
        <v>2016</v>
      </c>
      <c r="B7015" s="82">
        <v>298</v>
      </c>
      <c r="C7015" s="83" t="s">
        <v>513</v>
      </c>
      <c r="D7015" s="83" t="s">
        <v>504</v>
      </c>
      <c r="E7015" s="84">
        <v>16306</v>
      </c>
      <c r="F7015" s="85">
        <v>18</v>
      </c>
      <c r="G7015" s="84" t="s">
        <v>514</v>
      </c>
      <c r="H7015" s="86" t="str">
        <f t="shared" si="436"/>
        <v/>
      </c>
      <c r="I7015" s="77" t="str">
        <f t="shared" si="437"/>
        <v/>
      </c>
      <c r="J7015" s="77" t="str">
        <f t="shared" si="438"/>
        <v/>
      </c>
      <c r="K7015" s="77">
        <f t="shared" si="439"/>
        <v>0</v>
      </c>
    </row>
    <row r="7016" spans="1:11" s="77" customFormat="1">
      <c r="A7016" s="82">
        <v>2016</v>
      </c>
      <c r="B7016" s="82">
        <v>298</v>
      </c>
      <c r="C7016" s="83" t="s">
        <v>512</v>
      </c>
      <c r="D7016" s="83" t="s">
        <v>504</v>
      </c>
      <c r="E7016" s="84">
        <v>328670</v>
      </c>
      <c r="F7016" s="85">
        <v>13.47</v>
      </c>
      <c r="G7016" s="84" t="s">
        <v>514</v>
      </c>
      <c r="H7016" s="86" t="str">
        <f t="shared" si="436"/>
        <v/>
      </c>
      <c r="I7016" s="77" t="str">
        <f t="shared" si="437"/>
        <v/>
      </c>
      <c r="J7016" s="77" t="str">
        <f t="shared" si="438"/>
        <v/>
      </c>
      <c r="K7016" s="77">
        <f t="shared" si="439"/>
        <v>1</v>
      </c>
    </row>
    <row r="7017" spans="1:11" s="77" customFormat="1">
      <c r="A7017" s="82">
        <v>2016</v>
      </c>
      <c r="B7017" s="82">
        <v>298</v>
      </c>
      <c r="C7017" s="83" t="s">
        <v>513</v>
      </c>
      <c r="D7017" s="83" t="s">
        <v>504</v>
      </c>
      <c r="E7017" s="84">
        <v>49219</v>
      </c>
      <c r="F7017" s="85">
        <v>16.670000000000002</v>
      </c>
      <c r="G7017" s="84" t="s">
        <v>514</v>
      </c>
      <c r="H7017" s="86" t="str">
        <f t="shared" si="436"/>
        <v/>
      </c>
      <c r="I7017" s="77" t="str">
        <f t="shared" si="437"/>
        <v/>
      </c>
      <c r="J7017" s="77" t="str">
        <f t="shared" si="438"/>
        <v/>
      </c>
      <c r="K7017" s="77">
        <f t="shared" si="439"/>
        <v>0</v>
      </c>
    </row>
    <row r="7018" spans="1:11" s="77" customFormat="1">
      <c r="A7018" s="82">
        <v>2016</v>
      </c>
      <c r="B7018" s="82">
        <v>298</v>
      </c>
      <c r="C7018" s="83" t="s">
        <v>513</v>
      </c>
      <c r="D7018" s="83" t="s">
        <v>504</v>
      </c>
      <c r="E7018" s="84">
        <v>32819</v>
      </c>
      <c r="F7018" s="85">
        <v>16.77</v>
      </c>
      <c r="G7018" s="84" t="s">
        <v>514</v>
      </c>
      <c r="H7018" s="86" t="str">
        <f t="shared" si="436"/>
        <v/>
      </c>
      <c r="I7018" s="77" t="str">
        <f t="shared" si="437"/>
        <v/>
      </c>
      <c r="J7018" s="77" t="str">
        <f t="shared" si="438"/>
        <v/>
      </c>
      <c r="K7018" s="77">
        <f t="shared" si="439"/>
        <v>0</v>
      </c>
    </row>
    <row r="7019" spans="1:11" s="77" customFormat="1">
      <c r="A7019" s="82">
        <v>2016</v>
      </c>
      <c r="B7019" s="82">
        <v>298</v>
      </c>
      <c r="C7019" s="83" t="s">
        <v>513</v>
      </c>
      <c r="D7019" s="83" t="s">
        <v>504</v>
      </c>
      <c r="E7019" s="84">
        <v>16626</v>
      </c>
      <c r="F7019" s="85">
        <v>17.3</v>
      </c>
      <c r="G7019" s="84" t="s">
        <v>514</v>
      </c>
      <c r="H7019" s="86" t="str">
        <f t="shared" si="436"/>
        <v/>
      </c>
      <c r="I7019" s="77" t="str">
        <f t="shared" si="437"/>
        <v/>
      </c>
      <c r="J7019" s="77" t="str">
        <f t="shared" si="438"/>
        <v/>
      </c>
      <c r="K7019" s="77">
        <f t="shared" si="439"/>
        <v>0</v>
      </c>
    </row>
    <row r="7020" spans="1:11" s="77" customFormat="1">
      <c r="A7020" s="82">
        <v>2016</v>
      </c>
      <c r="B7020" s="82">
        <v>298</v>
      </c>
      <c r="C7020" s="83" t="s">
        <v>513</v>
      </c>
      <c r="D7020" s="83" t="s">
        <v>504</v>
      </c>
      <c r="E7020" s="84">
        <v>80728</v>
      </c>
      <c r="F7020" s="85">
        <v>16.5</v>
      </c>
      <c r="G7020" s="84" t="s">
        <v>514</v>
      </c>
      <c r="H7020" s="86" t="str">
        <f t="shared" si="436"/>
        <v/>
      </c>
      <c r="I7020" s="77" t="str">
        <f t="shared" si="437"/>
        <v/>
      </c>
      <c r="J7020" s="77" t="str">
        <f t="shared" si="438"/>
        <v/>
      </c>
      <c r="K7020" s="77">
        <f t="shared" si="439"/>
        <v>0</v>
      </c>
    </row>
    <row r="7021" spans="1:11" s="77" customFormat="1">
      <c r="A7021" s="82">
        <v>2016</v>
      </c>
      <c r="B7021" s="82">
        <v>298</v>
      </c>
      <c r="C7021" s="83" t="s">
        <v>513</v>
      </c>
      <c r="D7021" s="83" t="s">
        <v>504</v>
      </c>
      <c r="E7021" s="84">
        <v>33046</v>
      </c>
      <c r="F7021" s="85">
        <v>17.649999999999999</v>
      </c>
      <c r="G7021" s="84" t="s">
        <v>514</v>
      </c>
      <c r="H7021" s="86" t="str">
        <f t="shared" si="436"/>
        <v/>
      </c>
      <c r="I7021" s="77" t="str">
        <f t="shared" si="437"/>
        <v/>
      </c>
      <c r="J7021" s="77" t="str">
        <f t="shared" si="438"/>
        <v/>
      </c>
      <c r="K7021" s="77">
        <f t="shared" si="439"/>
        <v>0</v>
      </c>
    </row>
    <row r="7022" spans="1:11" s="77" customFormat="1">
      <c r="A7022" s="82">
        <v>2016</v>
      </c>
      <c r="B7022" s="82">
        <v>469</v>
      </c>
      <c r="C7022" s="83" t="s">
        <v>503</v>
      </c>
      <c r="D7022" s="83" t="s">
        <v>504</v>
      </c>
      <c r="E7022" s="84">
        <v>80973</v>
      </c>
      <c r="F7022" s="85">
        <v>22.37</v>
      </c>
      <c r="G7022" s="84">
        <v>276.2</v>
      </c>
      <c r="H7022" s="86">
        <f t="shared" si="436"/>
        <v>5002992.9196200008</v>
      </c>
      <c r="I7022" s="77">
        <f t="shared" si="437"/>
        <v>80973</v>
      </c>
      <c r="J7022" s="77">
        <f t="shared" si="438"/>
        <v>1811366.01</v>
      </c>
      <c r="K7022" s="77">
        <f t="shared" si="439"/>
        <v>0</v>
      </c>
    </row>
    <row r="7023" spans="1:11" s="77" customFormat="1">
      <c r="A7023" s="82">
        <v>2016</v>
      </c>
      <c r="B7023" s="82">
        <v>470</v>
      </c>
      <c r="C7023" s="83" t="s">
        <v>513</v>
      </c>
      <c r="D7023" s="83" t="s">
        <v>504</v>
      </c>
      <c r="E7023" s="84">
        <v>70538</v>
      </c>
      <c r="F7023" s="85">
        <v>17.79</v>
      </c>
      <c r="G7023" s="84">
        <v>144.6</v>
      </c>
      <c r="H7023" s="86">
        <f t="shared" si="436"/>
        <v>1814543.49492</v>
      </c>
      <c r="I7023" s="77">
        <f t="shared" si="437"/>
        <v>70538</v>
      </c>
      <c r="J7023" s="77">
        <f t="shared" si="438"/>
        <v>1254871.02</v>
      </c>
      <c r="K7023" s="77">
        <f t="shared" si="439"/>
        <v>0</v>
      </c>
    </row>
    <row r="7024" spans="1:11" s="77" customFormat="1">
      <c r="A7024" s="82">
        <v>2016</v>
      </c>
      <c r="B7024" s="82">
        <v>470</v>
      </c>
      <c r="C7024" s="83" t="s">
        <v>513</v>
      </c>
      <c r="D7024" s="83" t="s">
        <v>504</v>
      </c>
      <c r="E7024" s="84">
        <v>42901</v>
      </c>
      <c r="F7024" s="85">
        <v>17.329999999999998</v>
      </c>
      <c r="G7024" s="84">
        <v>139.69999999999999</v>
      </c>
      <c r="H7024" s="86">
        <f t="shared" si="436"/>
        <v>1038633.6390099997</v>
      </c>
      <c r="I7024" s="77">
        <f t="shared" si="437"/>
        <v>42901</v>
      </c>
      <c r="J7024" s="77">
        <f t="shared" si="438"/>
        <v>743474.33</v>
      </c>
      <c r="K7024" s="77">
        <f t="shared" si="439"/>
        <v>0</v>
      </c>
    </row>
    <row r="7025" spans="1:11" s="77" customFormat="1">
      <c r="A7025" s="82">
        <v>2016</v>
      </c>
      <c r="B7025" s="82">
        <v>470</v>
      </c>
      <c r="C7025" s="83" t="s">
        <v>513</v>
      </c>
      <c r="D7025" s="83" t="s">
        <v>504</v>
      </c>
      <c r="E7025" s="84">
        <v>113900</v>
      </c>
      <c r="F7025" s="85">
        <v>17.28</v>
      </c>
      <c r="G7025" s="84">
        <v>144.30000000000001</v>
      </c>
      <c r="H7025" s="86">
        <f t="shared" si="436"/>
        <v>2840101.0560000003</v>
      </c>
      <c r="I7025" s="77">
        <f t="shared" si="437"/>
        <v>113900</v>
      </c>
      <c r="J7025" s="77">
        <f t="shared" si="438"/>
        <v>1968192.0000000002</v>
      </c>
      <c r="K7025" s="77">
        <f t="shared" si="439"/>
        <v>0</v>
      </c>
    </row>
    <row r="7026" spans="1:11" s="77" customFormat="1">
      <c r="A7026" s="82">
        <v>2016</v>
      </c>
      <c r="B7026" s="82">
        <v>470</v>
      </c>
      <c r="C7026" s="83" t="s">
        <v>513</v>
      </c>
      <c r="D7026" s="83" t="s">
        <v>504</v>
      </c>
      <c r="E7026" s="84">
        <v>56195</v>
      </c>
      <c r="F7026" s="85">
        <v>17.899999999999999</v>
      </c>
      <c r="G7026" s="84">
        <v>143.19999999999999</v>
      </c>
      <c r="H7026" s="86">
        <f t="shared" si="436"/>
        <v>1440435.1959999998</v>
      </c>
      <c r="I7026" s="77">
        <f t="shared" si="437"/>
        <v>56195</v>
      </c>
      <c r="J7026" s="77">
        <f t="shared" si="438"/>
        <v>1005890.4999999999</v>
      </c>
      <c r="K7026" s="77">
        <f t="shared" si="439"/>
        <v>0</v>
      </c>
    </row>
    <row r="7027" spans="1:11" s="77" customFormat="1">
      <c r="A7027" s="82">
        <v>2016</v>
      </c>
      <c r="B7027" s="82">
        <v>470</v>
      </c>
      <c r="C7027" s="83" t="s">
        <v>513</v>
      </c>
      <c r="D7027" s="83" t="s">
        <v>504</v>
      </c>
      <c r="E7027" s="84">
        <v>56215</v>
      </c>
      <c r="F7027" s="85">
        <v>17.2</v>
      </c>
      <c r="G7027" s="84">
        <v>146.5</v>
      </c>
      <c r="H7027" s="86">
        <f t="shared" si="436"/>
        <v>1416505.57</v>
      </c>
      <c r="I7027" s="77">
        <f t="shared" si="437"/>
        <v>56215</v>
      </c>
      <c r="J7027" s="77">
        <f t="shared" si="438"/>
        <v>966898</v>
      </c>
      <c r="K7027" s="77">
        <f t="shared" si="439"/>
        <v>0</v>
      </c>
    </row>
    <row r="7028" spans="1:11" s="77" customFormat="1">
      <c r="A7028" s="82">
        <v>2016</v>
      </c>
      <c r="B7028" s="82">
        <v>470</v>
      </c>
      <c r="C7028" s="83" t="s">
        <v>513</v>
      </c>
      <c r="D7028" s="83" t="s">
        <v>504</v>
      </c>
      <c r="E7028" s="84">
        <v>28237</v>
      </c>
      <c r="F7028" s="85">
        <v>17.21</v>
      </c>
      <c r="G7028" s="84">
        <v>142.1</v>
      </c>
      <c r="H7028" s="86">
        <f t="shared" si="436"/>
        <v>690547.41217000003</v>
      </c>
      <c r="I7028" s="77">
        <f t="shared" si="437"/>
        <v>28237</v>
      </c>
      <c r="J7028" s="77">
        <f t="shared" si="438"/>
        <v>485958.77</v>
      </c>
      <c r="K7028" s="77">
        <f t="shared" si="439"/>
        <v>0</v>
      </c>
    </row>
    <row r="7029" spans="1:11" s="77" customFormat="1">
      <c r="A7029" s="82">
        <v>2016</v>
      </c>
      <c r="B7029" s="82">
        <v>470</v>
      </c>
      <c r="C7029" s="83" t="s">
        <v>513</v>
      </c>
      <c r="D7029" s="83" t="s">
        <v>504</v>
      </c>
      <c r="E7029" s="84">
        <v>42282</v>
      </c>
      <c r="F7029" s="85">
        <v>17.170000000000002</v>
      </c>
      <c r="G7029" s="84">
        <v>130.80000000000001</v>
      </c>
      <c r="H7029" s="86">
        <f t="shared" si="436"/>
        <v>949584.3775200001</v>
      </c>
      <c r="I7029" s="77">
        <f t="shared" si="437"/>
        <v>42282</v>
      </c>
      <c r="J7029" s="77">
        <f t="shared" si="438"/>
        <v>725981.94000000006</v>
      </c>
      <c r="K7029" s="77">
        <f t="shared" si="439"/>
        <v>0</v>
      </c>
    </row>
    <row r="7030" spans="1:11" s="77" customFormat="1">
      <c r="A7030" s="82">
        <v>2016</v>
      </c>
      <c r="B7030" s="82">
        <v>470</v>
      </c>
      <c r="C7030" s="83" t="s">
        <v>513</v>
      </c>
      <c r="D7030" s="83" t="s">
        <v>504</v>
      </c>
      <c r="E7030" s="84">
        <v>56672</v>
      </c>
      <c r="F7030" s="85">
        <v>17.7</v>
      </c>
      <c r="G7030" s="84">
        <v>130.9</v>
      </c>
      <c r="H7030" s="86">
        <f t="shared" si="436"/>
        <v>1313050.5696000003</v>
      </c>
      <c r="I7030" s="77">
        <f t="shared" si="437"/>
        <v>56672</v>
      </c>
      <c r="J7030" s="77">
        <f t="shared" si="438"/>
        <v>1003094.3999999999</v>
      </c>
      <c r="K7030" s="77">
        <f t="shared" si="439"/>
        <v>0</v>
      </c>
    </row>
    <row r="7031" spans="1:11" s="77" customFormat="1">
      <c r="A7031" s="82">
        <v>2016</v>
      </c>
      <c r="B7031" s="82">
        <v>470</v>
      </c>
      <c r="C7031" s="83" t="s">
        <v>513</v>
      </c>
      <c r="D7031" s="83" t="s">
        <v>504</v>
      </c>
      <c r="E7031" s="84">
        <v>56112</v>
      </c>
      <c r="F7031" s="85">
        <v>17.23</v>
      </c>
      <c r="G7031" s="84">
        <v>125.9</v>
      </c>
      <c r="H7031" s="86">
        <f t="shared" si="436"/>
        <v>1217213.4878400003</v>
      </c>
      <c r="I7031" s="77">
        <f t="shared" si="437"/>
        <v>56112</v>
      </c>
      <c r="J7031" s="77">
        <f t="shared" si="438"/>
        <v>966809.76</v>
      </c>
      <c r="K7031" s="77">
        <f t="shared" si="439"/>
        <v>0</v>
      </c>
    </row>
    <row r="7032" spans="1:11" s="77" customFormat="1">
      <c r="A7032" s="82">
        <v>2016</v>
      </c>
      <c r="B7032" s="82">
        <v>477</v>
      </c>
      <c r="C7032" s="83" t="s">
        <v>503</v>
      </c>
      <c r="D7032" s="83" t="s">
        <v>504</v>
      </c>
      <c r="E7032" s="84">
        <v>37122</v>
      </c>
      <c r="F7032" s="85">
        <v>22.49</v>
      </c>
      <c r="G7032" s="84">
        <v>310.60000000000002</v>
      </c>
      <c r="H7032" s="86">
        <f t="shared" si="436"/>
        <v>2593117.9606800005</v>
      </c>
      <c r="I7032" s="77">
        <f t="shared" si="437"/>
        <v>37122</v>
      </c>
      <c r="J7032" s="77">
        <f t="shared" si="438"/>
        <v>834873.77999999991</v>
      </c>
      <c r="K7032" s="77">
        <f t="shared" si="439"/>
        <v>0</v>
      </c>
    </row>
    <row r="7033" spans="1:11" s="77" customFormat="1">
      <c r="A7033" s="82">
        <v>2016</v>
      </c>
      <c r="B7033" s="82">
        <v>492</v>
      </c>
      <c r="C7033" s="83" t="s">
        <v>513</v>
      </c>
      <c r="D7033" s="83" t="s">
        <v>504</v>
      </c>
      <c r="E7033" s="84">
        <v>56552</v>
      </c>
      <c r="F7033" s="85">
        <v>17.628</v>
      </c>
      <c r="G7033" s="84">
        <v>145.4</v>
      </c>
      <c r="H7033" s="86">
        <f t="shared" si="436"/>
        <v>1449490.645824</v>
      </c>
      <c r="I7033" s="77">
        <f t="shared" si="437"/>
        <v>56552</v>
      </c>
      <c r="J7033" s="77">
        <f t="shared" si="438"/>
        <v>996898.65599999996</v>
      </c>
      <c r="K7033" s="77">
        <f t="shared" si="439"/>
        <v>0</v>
      </c>
    </row>
    <row r="7034" spans="1:11" s="77" customFormat="1">
      <c r="A7034" s="82">
        <v>2016</v>
      </c>
      <c r="B7034" s="82">
        <v>525</v>
      </c>
      <c r="C7034" s="83" t="s">
        <v>503</v>
      </c>
      <c r="D7034" s="83" t="s">
        <v>504</v>
      </c>
      <c r="E7034" s="84">
        <v>13575</v>
      </c>
      <c r="F7034" s="85">
        <v>22.79</v>
      </c>
      <c r="G7034" s="84">
        <v>156.1</v>
      </c>
      <c r="H7034" s="86">
        <f t="shared" si="436"/>
        <v>482933.20425000001</v>
      </c>
      <c r="I7034" s="77">
        <f t="shared" si="437"/>
        <v>13575</v>
      </c>
      <c r="J7034" s="77">
        <f t="shared" si="438"/>
        <v>309374.25</v>
      </c>
      <c r="K7034" s="77">
        <f t="shared" si="439"/>
        <v>0</v>
      </c>
    </row>
    <row r="7035" spans="1:11" s="77" customFormat="1">
      <c r="A7035" s="82">
        <v>2016</v>
      </c>
      <c r="B7035" s="82">
        <v>525</v>
      </c>
      <c r="C7035" s="83" t="s">
        <v>503</v>
      </c>
      <c r="D7035" s="83" t="s">
        <v>504</v>
      </c>
      <c r="E7035" s="84">
        <v>67885</v>
      </c>
      <c r="F7035" s="85">
        <v>22.51</v>
      </c>
      <c r="G7035" s="84">
        <v>226.6</v>
      </c>
      <c r="H7035" s="86">
        <f t="shared" si="436"/>
        <v>3462654.9991000001</v>
      </c>
      <c r="I7035" s="77">
        <f t="shared" si="437"/>
        <v>67885</v>
      </c>
      <c r="J7035" s="77">
        <f t="shared" si="438"/>
        <v>1528091.35</v>
      </c>
      <c r="K7035" s="77">
        <f t="shared" si="439"/>
        <v>0</v>
      </c>
    </row>
    <row r="7036" spans="1:11" s="77" customFormat="1">
      <c r="A7036" s="82">
        <v>2016</v>
      </c>
      <c r="B7036" s="82">
        <v>527</v>
      </c>
      <c r="C7036" s="83" t="s">
        <v>503</v>
      </c>
      <c r="D7036" s="83" t="s">
        <v>504</v>
      </c>
      <c r="E7036" s="84">
        <v>24031</v>
      </c>
      <c r="F7036" s="85">
        <v>20.43</v>
      </c>
      <c r="G7036" s="84">
        <v>419.9</v>
      </c>
      <c r="H7036" s="86">
        <f t="shared" si="436"/>
        <v>2061513.0326699999</v>
      </c>
      <c r="I7036" s="77">
        <f t="shared" si="437"/>
        <v>24031</v>
      </c>
      <c r="J7036" s="77">
        <f t="shared" si="438"/>
        <v>490953.33</v>
      </c>
      <c r="K7036" s="77">
        <f t="shared" si="439"/>
        <v>0</v>
      </c>
    </row>
    <row r="7037" spans="1:11" s="77" customFormat="1">
      <c r="A7037" s="82">
        <v>2016</v>
      </c>
      <c r="B7037" s="82">
        <v>564</v>
      </c>
      <c r="C7037" s="83" t="s">
        <v>503</v>
      </c>
      <c r="D7037" s="83" t="s">
        <v>504</v>
      </c>
      <c r="E7037" s="84">
        <v>37297</v>
      </c>
      <c r="F7037" s="85">
        <v>24.09</v>
      </c>
      <c r="G7037" s="84">
        <v>242</v>
      </c>
      <c r="H7037" s="86">
        <f t="shared" si="436"/>
        <v>2174333.0466</v>
      </c>
      <c r="I7037" s="77">
        <f t="shared" si="437"/>
        <v>37297</v>
      </c>
      <c r="J7037" s="77">
        <f t="shared" si="438"/>
        <v>898484.73</v>
      </c>
      <c r="K7037" s="77">
        <f t="shared" si="439"/>
        <v>0</v>
      </c>
    </row>
    <row r="7038" spans="1:11" s="77" customFormat="1">
      <c r="A7038" s="82">
        <v>2016</v>
      </c>
      <c r="B7038" s="82">
        <v>564</v>
      </c>
      <c r="C7038" s="83" t="s">
        <v>503</v>
      </c>
      <c r="D7038" s="83" t="s">
        <v>504</v>
      </c>
      <c r="E7038" s="84">
        <v>12817</v>
      </c>
      <c r="F7038" s="85">
        <v>24.09</v>
      </c>
      <c r="G7038" s="84">
        <v>215.6</v>
      </c>
      <c r="H7038" s="86">
        <f t="shared" si="436"/>
        <v>665689.85868000006</v>
      </c>
      <c r="I7038" s="77">
        <f t="shared" si="437"/>
        <v>12817</v>
      </c>
      <c r="J7038" s="77">
        <f t="shared" si="438"/>
        <v>308761.52999999997</v>
      </c>
      <c r="K7038" s="77">
        <f t="shared" si="439"/>
        <v>0</v>
      </c>
    </row>
    <row r="7039" spans="1:11" s="77" customFormat="1">
      <c r="A7039" s="82">
        <v>2016</v>
      </c>
      <c r="B7039" s="82">
        <v>564</v>
      </c>
      <c r="C7039" s="83" t="s">
        <v>503</v>
      </c>
      <c r="D7039" s="83" t="s">
        <v>504</v>
      </c>
      <c r="E7039" s="84">
        <v>24502</v>
      </c>
      <c r="F7039" s="85">
        <v>25.87</v>
      </c>
      <c r="G7039" s="84">
        <v>238.2</v>
      </c>
      <c r="H7039" s="86">
        <f t="shared" si="436"/>
        <v>1509870.5746799998</v>
      </c>
      <c r="I7039" s="77">
        <f t="shared" si="437"/>
        <v>24502</v>
      </c>
      <c r="J7039" s="77">
        <f t="shared" si="438"/>
        <v>633866.74</v>
      </c>
      <c r="K7039" s="77">
        <f t="shared" si="439"/>
        <v>0</v>
      </c>
    </row>
    <row r="7040" spans="1:11" s="77" customFormat="1">
      <c r="A7040" s="82">
        <v>2016</v>
      </c>
      <c r="B7040" s="82">
        <v>594</v>
      </c>
      <c r="C7040" s="83" t="s">
        <v>503</v>
      </c>
      <c r="D7040" s="83" t="s">
        <v>504</v>
      </c>
      <c r="E7040" s="84">
        <v>14801</v>
      </c>
      <c r="F7040" s="85">
        <v>25.98</v>
      </c>
      <c r="G7040" s="84" t="s">
        <v>514</v>
      </c>
      <c r="H7040" s="86" t="str">
        <f t="shared" si="436"/>
        <v/>
      </c>
      <c r="I7040" s="77" t="str">
        <f t="shared" si="437"/>
        <v/>
      </c>
      <c r="J7040" s="77" t="str">
        <f t="shared" si="438"/>
        <v/>
      </c>
      <c r="K7040" s="77">
        <f t="shared" si="439"/>
        <v>0</v>
      </c>
    </row>
    <row r="7041" spans="1:11" s="77" customFormat="1">
      <c r="A7041" s="82">
        <v>2016</v>
      </c>
      <c r="B7041" s="82">
        <v>602</v>
      </c>
      <c r="C7041" s="83" t="s">
        <v>503</v>
      </c>
      <c r="D7041" s="83" t="s">
        <v>504</v>
      </c>
      <c r="E7041" s="84">
        <v>15296</v>
      </c>
      <c r="F7041" s="85">
        <v>26.155999999999999</v>
      </c>
      <c r="G7041" s="84" t="s">
        <v>514</v>
      </c>
      <c r="H7041" s="86" t="str">
        <f t="shared" si="436"/>
        <v/>
      </c>
      <c r="I7041" s="77" t="str">
        <f t="shared" si="437"/>
        <v/>
      </c>
      <c r="J7041" s="77" t="str">
        <f t="shared" si="438"/>
        <v/>
      </c>
      <c r="K7041" s="77">
        <f t="shared" si="439"/>
        <v>0</v>
      </c>
    </row>
    <row r="7042" spans="1:11" s="77" customFormat="1">
      <c r="A7042" s="82">
        <v>2016</v>
      </c>
      <c r="B7042" s="82">
        <v>602</v>
      </c>
      <c r="C7042" s="83" t="s">
        <v>503</v>
      </c>
      <c r="D7042" s="83" t="s">
        <v>504</v>
      </c>
      <c r="E7042" s="84">
        <v>212675</v>
      </c>
      <c r="F7042" s="85">
        <v>26</v>
      </c>
      <c r="G7042" s="84" t="s">
        <v>514</v>
      </c>
      <c r="H7042" s="86" t="str">
        <f t="shared" si="436"/>
        <v/>
      </c>
      <c r="I7042" s="77" t="str">
        <f t="shared" si="437"/>
        <v/>
      </c>
      <c r="J7042" s="77" t="str">
        <f t="shared" si="438"/>
        <v/>
      </c>
      <c r="K7042" s="77">
        <f t="shared" si="439"/>
        <v>0</v>
      </c>
    </row>
    <row r="7043" spans="1:11" s="77" customFormat="1">
      <c r="A7043" s="82">
        <v>2016</v>
      </c>
      <c r="B7043" s="82">
        <v>628</v>
      </c>
      <c r="C7043" s="83" t="s">
        <v>503</v>
      </c>
      <c r="D7043" s="83" t="s">
        <v>504</v>
      </c>
      <c r="E7043" s="84">
        <v>57987</v>
      </c>
      <c r="F7043" s="85">
        <v>23.35</v>
      </c>
      <c r="G7043" s="84">
        <v>318.2</v>
      </c>
      <c r="H7043" s="86">
        <f t="shared" si="436"/>
        <v>4308416.7039000001</v>
      </c>
      <c r="I7043" s="77">
        <f t="shared" si="437"/>
        <v>57987</v>
      </c>
      <c r="J7043" s="77">
        <f t="shared" si="438"/>
        <v>1353996.4500000002</v>
      </c>
      <c r="K7043" s="77">
        <f t="shared" si="439"/>
        <v>0</v>
      </c>
    </row>
    <row r="7044" spans="1:11" s="77" customFormat="1">
      <c r="A7044" s="82">
        <v>2016</v>
      </c>
      <c r="B7044" s="82">
        <v>628</v>
      </c>
      <c r="C7044" s="83" t="s">
        <v>503</v>
      </c>
      <c r="D7044" s="83" t="s">
        <v>504</v>
      </c>
      <c r="E7044" s="84">
        <v>20030</v>
      </c>
      <c r="F7044" s="85">
        <v>22.181999999999999</v>
      </c>
      <c r="G7044" s="84">
        <v>394</v>
      </c>
      <c r="H7044" s="86">
        <f t="shared" si="436"/>
        <v>1750563.5123999997</v>
      </c>
      <c r="I7044" s="77">
        <f t="shared" si="437"/>
        <v>20030</v>
      </c>
      <c r="J7044" s="77">
        <f t="shared" si="438"/>
        <v>444305.45999999996</v>
      </c>
      <c r="K7044" s="77">
        <f t="shared" si="439"/>
        <v>0</v>
      </c>
    </row>
    <row r="7045" spans="1:11" s="77" customFormat="1">
      <c r="A7045" s="82">
        <v>2016</v>
      </c>
      <c r="B7045" s="82">
        <v>628</v>
      </c>
      <c r="C7045" s="83" t="s">
        <v>503</v>
      </c>
      <c r="D7045" s="83" t="s">
        <v>504</v>
      </c>
      <c r="E7045" s="84">
        <v>57120</v>
      </c>
      <c r="F7045" s="85">
        <v>23.154</v>
      </c>
      <c r="G7045" s="84">
        <v>387.7</v>
      </c>
      <c r="H7045" s="86">
        <f t="shared" si="436"/>
        <v>5127551.4729599999</v>
      </c>
      <c r="I7045" s="77">
        <f t="shared" si="437"/>
        <v>57120</v>
      </c>
      <c r="J7045" s="77">
        <f t="shared" si="438"/>
        <v>1322556.48</v>
      </c>
      <c r="K7045" s="77">
        <f t="shared" si="439"/>
        <v>0</v>
      </c>
    </row>
    <row r="7046" spans="1:11" s="77" customFormat="1">
      <c r="A7046" s="82">
        <v>2016</v>
      </c>
      <c r="B7046" s="82">
        <v>641</v>
      </c>
      <c r="C7046" s="83" t="s">
        <v>503</v>
      </c>
      <c r="D7046" s="83" t="s">
        <v>504</v>
      </c>
      <c r="E7046" s="84">
        <v>149034</v>
      </c>
      <c r="F7046" s="85">
        <v>23.911000000000001</v>
      </c>
      <c r="G7046" s="84">
        <v>275.8</v>
      </c>
      <c r="H7046" s="86">
        <f t="shared" si="436"/>
        <v>9828276.3442919999</v>
      </c>
      <c r="I7046" s="77">
        <f t="shared" si="437"/>
        <v>149034</v>
      </c>
      <c r="J7046" s="77">
        <f t="shared" si="438"/>
        <v>3563551.9740000004</v>
      </c>
      <c r="K7046" s="77">
        <f t="shared" si="439"/>
        <v>0</v>
      </c>
    </row>
    <row r="7047" spans="1:11" s="77" customFormat="1">
      <c r="A7047" s="82">
        <v>2016</v>
      </c>
      <c r="B7047" s="82">
        <v>645</v>
      </c>
      <c r="C7047" s="83" t="s">
        <v>503</v>
      </c>
      <c r="D7047" s="83" t="s">
        <v>504</v>
      </c>
      <c r="E7047" s="84">
        <v>51294</v>
      </c>
      <c r="F7047" s="85">
        <v>25.872</v>
      </c>
      <c r="G7047" s="84">
        <v>308.60000000000002</v>
      </c>
      <c r="H7047" s="86">
        <f t="shared" ref="H7047:H7110" si="440">IF(I7047="","",G7047/100*F7047*E7047)</f>
        <v>4095363.8436480006</v>
      </c>
      <c r="I7047" s="77">
        <f t="shared" ref="I7047:I7110" si="441">IF(OR(G7047=".",F7047=".",E7047="."),"",E7047)</f>
        <v>51294</v>
      </c>
      <c r="J7047" s="77">
        <f t="shared" ref="J7047:J7110" si="442">IF(I7047="","",F7047*I7047)</f>
        <v>1327078.368</v>
      </c>
      <c r="K7047" s="77">
        <f t="shared" ref="K7047:K7110" si="443">IF(C7047="LIG",1,0)</f>
        <v>0</v>
      </c>
    </row>
    <row r="7048" spans="1:11" s="77" customFormat="1">
      <c r="A7048" s="82">
        <v>2016</v>
      </c>
      <c r="B7048" s="82">
        <v>645</v>
      </c>
      <c r="C7048" s="83" t="s">
        <v>503</v>
      </c>
      <c r="D7048" s="83" t="s">
        <v>504</v>
      </c>
      <c r="E7048" s="84">
        <v>77451</v>
      </c>
      <c r="F7048" s="85">
        <v>23.36</v>
      </c>
      <c r="G7048" s="84">
        <v>296</v>
      </c>
      <c r="H7048" s="86">
        <f t="shared" si="440"/>
        <v>5355395.8656000001</v>
      </c>
      <c r="I7048" s="77">
        <f t="shared" si="441"/>
        <v>77451</v>
      </c>
      <c r="J7048" s="77">
        <f t="shared" si="442"/>
        <v>1809255.3599999999</v>
      </c>
      <c r="K7048" s="77">
        <f t="shared" si="443"/>
        <v>0</v>
      </c>
    </row>
    <row r="7049" spans="1:11" s="77" customFormat="1">
      <c r="A7049" s="82">
        <v>2016</v>
      </c>
      <c r="B7049" s="82">
        <v>645</v>
      </c>
      <c r="C7049" s="83" t="s">
        <v>503</v>
      </c>
      <c r="D7049" s="83" t="s">
        <v>504</v>
      </c>
      <c r="E7049" s="84">
        <v>38817</v>
      </c>
      <c r="F7049" s="85">
        <v>23.605</v>
      </c>
      <c r="G7049" s="84">
        <v>268.2</v>
      </c>
      <c r="H7049" s="86">
        <f t="shared" si="440"/>
        <v>2457450.3143700003</v>
      </c>
      <c r="I7049" s="77">
        <f t="shared" si="441"/>
        <v>38817</v>
      </c>
      <c r="J7049" s="77">
        <f t="shared" si="442"/>
        <v>916275.28500000003</v>
      </c>
      <c r="K7049" s="77">
        <f t="shared" si="443"/>
        <v>0</v>
      </c>
    </row>
    <row r="7050" spans="1:11" s="77" customFormat="1">
      <c r="A7050" s="82">
        <v>2016</v>
      </c>
      <c r="B7050" s="82">
        <v>645</v>
      </c>
      <c r="C7050" s="83" t="s">
        <v>503</v>
      </c>
      <c r="D7050" s="83" t="s">
        <v>504</v>
      </c>
      <c r="E7050" s="84">
        <v>24675</v>
      </c>
      <c r="F7050" s="85">
        <v>25.113</v>
      </c>
      <c r="G7050" s="84">
        <v>301.89999999999998</v>
      </c>
      <c r="H7050" s="86">
        <f t="shared" si="440"/>
        <v>1870763.4272249998</v>
      </c>
      <c r="I7050" s="77">
        <f t="shared" si="441"/>
        <v>24675</v>
      </c>
      <c r="J7050" s="77">
        <f t="shared" si="442"/>
        <v>619663.27500000002</v>
      </c>
      <c r="K7050" s="77">
        <f t="shared" si="443"/>
        <v>0</v>
      </c>
    </row>
    <row r="7051" spans="1:11" s="77" customFormat="1">
      <c r="A7051" s="82">
        <v>2016</v>
      </c>
      <c r="B7051" s="82">
        <v>667</v>
      </c>
      <c r="C7051" s="83" t="s">
        <v>503</v>
      </c>
      <c r="D7051" s="83" t="s">
        <v>504</v>
      </c>
      <c r="E7051" s="84">
        <v>39001</v>
      </c>
      <c r="F7051" s="85">
        <v>22.712</v>
      </c>
      <c r="G7051" s="84">
        <v>272.39999999999998</v>
      </c>
      <c r="H7051" s="86">
        <f t="shared" si="440"/>
        <v>2412893.8994879997</v>
      </c>
      <c r="I7051" s="77">
        <f t="shared" si="441"/>
        <v>39001</v>
      </c>
      <c r="J7051" s="77">
        <f t="shared" si="442"/>
        <v>885790.71199999994</v>
      </c>
      <c r="K7051" s="77">
        <f t="shared" si="443"/>
        <v>0</v>
      </c>
    </row>
    <row r="7052" spans="1:11" s="77" customFormat="1">
      <c r="A7052" s="82">
        <v>2016</v>
      </c>
      <c r="B7052" s="82">
        <v>676</v>
      </c>
      <c r="C7052" s="83" t="s">
        <v>503</v>
      </c>
      <c r="D7052" s="83" t="s">
        <v>504</v>
      </c>
      <c r="E7052" s="84">
        <v>38572</v>
      </c>
      <c r="F7052" s="85">
        <v>23.61</v>
      </c>
      <c r="G7052" s="84">
        <v>266.39999999999998</v>
      </c>
      <c r="H7052" s="86">
        <f t="shared" si="440"/>
        <v>2426064.6268799994</v>
      </c>
      <c r="I7052" s="77">
        <f t="shared" si="441"/>
        <v>38572</v>
      </c>
      <c r="J7052" s="77">
        <f t="shared" si="442"/>
        <v>910684.91999999993</v>
      </c>
      <c r="K7052" s="77">
        <f t="shared" si="443"/>
        <v>0</v>
      </c>
    </row>
    <row r="7053" spans="1:11" s="77" customFormat="1">
      <c r="A7053" s="82">
        <v>2016</v>
      </c>
      <c r="B7053" s="82">
        <v>676</v>
      </c>
      <c r="C7053" s="83" t="s">
        <v>503</v>
      </c>
      <c r="D7053" s="83" t="s">
        <v>504</v>
      </c>
      <c r="E7053" s="84">
        <v>34712</v>
      </c>
      <c r="F7053" s="85">
        <v>24.44</v>
      </c>
      <c r="G7053" s="84">
        <v>293.89999999999998</v>
      </c>
      <c r="H7053" s="86">
        <f t="shared" si="440"/>
        <v>2493333.8019199995</v>
      </c>
      <c r="I7053" s="77">
        <f t="shared" si="441"/>
        <v>34712</v>
      </c>
      <c r="J7053" s="77">
        <f t="shared" si="442"/>
        <v>848361.28</v>
      </c>
      <c r="K7053" s="77">
        <f t="shared" si="443"/>
        <v>0</v>
      </c>
    </row>
    <row r="7054" spans="1:11" s="77" customFormat="1">
      <c r="A7054" s="82">
        <v>2016</v>
      </c>
      <c r="B7054" s="82">
        <v>703</v>
      </c>
      <c r="C7054" s="83" t="s">
        <v>503</v>
      </c>
      <c r="D7054" s="83" t="s">
        <v>504</v>
      </c>
      <c r="E7054" s="84">
        <v>253930</v>
      </c>
      <c r="F7054" s="85">
        <v>25.806000000000001</v>
      </c>
      <c r="G7054" s="84">
        <v>271.2</v>
      </c>
      <c r="H7054" s="86">
        <f t="shared" si="440"/>
        <v>17771512.47696</v>
      </c>
      <c r="I7054" s="77">
        <f t="shared" si="441"/>
        <v>253930</v>
      </c>
      <c r="J7054" s="77">
        <f t="shared" si="442"/>
        <v>6552917.5800000001</v>
      </c>
      <c r="K7054" s="77">
        <f t="shared" si="443"/>
        <v>0</v>
      </c>
    </row>
    <row r="7055" spans="1:11" s="77" customFormat="1">
      <c r="A7055" s="82">
        <v>2016</v>
      </c>
      <c r="B7055" s="82">
        <v>703</v>
      </c>
      <c r="C7055" s="83" t="s">
        <v>503</v>
      </c>
      <c r="D7055" s="83" t="s">
        <v>504</v>
      </c>
      <c r="E7055" s="84">
        <v>55753</v>
      </c>
      <c r="F7055" s="85">
        <v>23.917999999999999</v>
      </c>
      <c r="G7055" s="84">
        <v>350.2</v>
      </c>
      <c r="H7055" s="86">
        <f t="shared" si="440"/>
        <v>4669917.8895079996</v>
      </c>
      <c r="I7055" s="77">
        <f t="shared" si="441"/>
        <v>55753</v>
      </c>
      <c r="J7055" s="77">
        <f t="shared" si="442"/>
        <v>1333500.254</v>
      </c>
      <c r="K7055" s="77">
        <f t="shared" si="443"/>
        <v>0</v>
      </c>
    </row>
    <row r="7056" spans="1:11" s="77" customFormat="1">
      <c r="A7056" s="82">
        <v>2016</v>
      </c>
      <c r="B7056" s="82">
        <v>703</v>
      </c>
      <c r="C7056" s="83" t="s">
        <v>503</v>
      </c>
      <c r="D7056" s="83" t="s">
        <v>504</v>
      </c>
      <c r="E7056" s="84">
        <v>67233</v>
      </c>
      <c r="F7056" s="85">
        <v>23.87</v>
      </c>
      <c r="G7056" s="84">
        <v>311.89999999999998</v>
      </c>
      <c r="H7056" s="86">
        <f t="shared" si="440"/>
        <v>5005532.4834900005</v>
      </c>
      <c r="I7056" s="77">
        <f t="shared" si="441"/>
        <v>67233</v>
      </c>
      <c r="J7056" s="77">
        <f t="shared" si="442"/>
        <v>1604851.71</v>
      </c>
      <c r="K7056" s="77">
        <f t="shared" si="443"/>
        <v>0</v>
      </c>
    </row>
    <row r="7057" spans="1:11" s="77" customFormat="1">
      <c r="A7057" s="82">
        <v>2016</v>
      </c>
      <c r="B7057" s="82">
        <v>703</v>
      </c>
      <c r="C7057" s="83" t="s">
        <v>503</v>
      </c>
      <c r="D7057" s="83" t="s">
        <v>504</v>
      </c>
      <c r="E7057" s="84">
        <v>234537</v>
      </c>
      <c r="F7057" s="85">
        <v>23.815999999999999</v>
      </c>
      <c r="G7057" s="84">
        <v>353</v>
      </c>
      <c r="H7057" s="86">
        <f t="shared" si="440"/>
        <v>19717638.167759996</v>
      </c>
      <c r="I7057" s="77">
        <f t="shared" si="441"/>
        <v>234537</v>
      </c>
      <c r="J7057" s="77">
        <f t="shared" si="442"/>
        <v>5585733.1919999998</v>
      </c>
      <c r="K7057" s="77">
        <f t="shared" si="443"/>
        <v>0</v>
      </c>
    </row>
    <row r="7058" spans="1:11" s="77" customFormat="1">
      <c r="A7058" s="82">
        <v>2016</v>
      </c>
      <c r="B7058" s="82">
        <v>703</v>
      </c>
      <c r="C7058" s="83" t="s">
        <v>503</v>
      </c>
      <c r="D7058" s="83" t="s">
        <v>504</v>
      </c>
      <c r="E7058" s="84">
        <v>44393</v>
      </c>
      <c r="F7058" s="85">
        <v>23.384</v>
      </c>
      <c r="G7058" s="84">
        <v>272.10000000000002</v>
      </c>
      <c r="H7058" s="86">
        <f t="shared" si="440"/>
        <v>2824631.7665520003</v>
      </c>
      <c r="I7058" s="77">
        <f t="shared" si="441"/>
        <v>44393</v>
      </c>
      <c r="J7058" s="77">
        <f t="shared" si="442"/>
        <v>1038085.912</v>
      </c>
      <c r="K7058" s="77">
        <f t="shared" si="443"/>
        <v>0</v>
      </c>
    </row>
    <row r="7059" spans="1:11" s="77" customFormat="1">
      <c r="A7059" s="82">
        <v>2016</v>
      </c>
      <c r="B7059" s="82">
        <v>856</v>
      </c>
      <c r="C7059" s="83" t="s">
        <v>513</v>
      </c>
      <c r="D7059" s="83" t="s">
        <v>504</v>
      </c>
      <c r="E7059" s="84">
        <v>132217</v>
      </c>
      <c r="F7059" s="85">
        <v>17.600000000000001</v>
      </c>
      <c r="G7059" s="84" t="s">
        <v>514</v>
      </c>
      <c r="H7059" s="86" t="str">
        <f t="shared" si="440"/>
        <v/>
      </c>
      <c r="I7059" s="77" t="str">
        <f t="shared" si="441"/>
        <v/>
      </c>
      <c r="J7059" s="77" t="str">
        <f t="shared" si="442"/>
        <v/>
      </c>
      <c r="K7059" s="77">
        <f t="shared" si="443"/>
        <v>0</v>
      </c>
    </row>
    <row r="7060" spans="1:11" s="77" customFormat="1">
      <c r="A7060" s="82">
        <v>2016</v>
      </c>
      <c r="B7060" s="82">
        <v>861</v>
      </c>
      <c r="C7060" s="83" t="s">
        <v>513</v>
      </c>
      <c r="D7060" s="83" t="s">
        <v>504</v>
      </c>
      <c r="E7060" s="84">
        <v>42078</v>
      </c>
      <c r="F7060" s="85">
        <v>17.54</v>
      </c>
      <c r="G7060" s="84" t="s">
        <v>514</v>
      </c>
      <c r="H7060" s="86" t="str">
        <f t="shared" si="440"/>
        <v/>
      </c>
      <c r="I7060" s="77" t="str">
        <f t="shared" si="441"/>
        <v/>
      </c>
      <c r="J7060" s="77" t="str">
        <f t="shared" si="442"/>
        <v/>
      </c>
      <c r="K7060" s="77">
        <f t="shared" si="443"/>
        <v>0</v>
      </c>
    </row>
    <row r="7061" spans="1:11" s="77" customFormat="1">
      <c r="A7061" s="82">
        <v>2016</v>
      </c>
      <c r="B7061" s="82">
        <v>861</v>
      </c>
      <c r="C7061" s="83" t="s">
        <v>513</v>
      </c>
      <c r="D7061" s="83" t="s">
        <v>504</v>
      </c>
      <c r="E7061" s="84">
        <v>196272</v>
      </c>
      <c r="F7061" s="85">
        <v>17.54</v>
      </c>
      <c r="G7061" s="84" t="s">
        <v>514</v>
      </c>
      <c r="H7061" s="86" t="str">
        <f t="shared" si="440"/>
        <v/>
      </c>
      <c r="I7061" s="77" t="str">
        <f t="shared" si="441"/>
        <v/>
      </c>
      <c r="J7061" s="77" t="str">
        <f t="shared" si="442"/>
        <v/>
      </c>
      <c r="K7061" s="77">
        <f t="shared" si="443"/>
        <v>0</v>
      </c>
    </row>
    <row r="7062" spans="1:11" s="77" customFormat="1">
      <c r="A7062" s="82">
        <v>2016</v>
      </c>
      <c r="B7062" s="82">
        <v>876</v>
      </c>
      <c r="C7062" s="83" t="s">
        <v>513</v>
      </c>
      <c r="D7062" s="83" t="s">
        <v>504</v>
      </c>
      <c r="E7062" s="84">
        <v>219624</v>
      </c>
      <c r="F7062" s="85">
        <v>17.539000000000001</v>
      </c>
      <c r="G7062" s="84" t="s">
        <v>514</v>
      </c>
      <c r="H7062" s="86" t="str">
        <f t="shared" si="440"/>
        <v/>
      </c>
      <c r="I7062" s="77" t="str">
        <f t="shared" si="441"/>
        <v/>
      </c>
      <c r="J7062" s="77" t="str">
        <f t="shared" si="442"/>
        <v/>
      </c>
      <c r="K7062" s="77">
        <f t="shared" si="443"/>
        <v>0</v>
      </c>
    </row>
    <row r="7063" spans="1:11" s="77" customFormat="1">
      <c r="A7063" s="82">
        <v>2016</v>
      </c>
      <c r="B7063" s="82">
        <v>876</v>
      </c>
      <c r="C7063" s="83" t="s">
        <v>513</v>
      </c>
      <c r="D7063" s="83" t="s">
        <v>504</v>
      </c>
      <c r="E7063" s="84">
        <v>15915</v>
      </c>
      <c r="F7063" s="85">
        <v>17.765999999999998</v>
      </c>
      <c r="G7063" s="84" t="s">
        <v>514</v>
      </c>
      <c r="H7063" s="86" t="str">
        <f t="shared" si="440"/>
        <v/>
      </c>
      <c r="I7063" s="77" t="str">
        <f t="shared" si="441"/>
        <v/>
      </c>
      <c r="J7063" s="77" t="str">
        <f t="shared" si="442"/>
        <v/>
      </c>
      <c r="K7063" s="77">
        <f t="shared" si="443"/>
        <v>0</v>
      </c>
    </row>
    <row r="7064" spans="1:11" s="77" customFormat="1">
      <c r="A7064" s="82">
        <v>2016</v>
      </c>
      <c r="B7064" s="82">
        <v>879</v>
      </c>
      <c r="C7064" s="83" t="s">
        <v>513</v>
      </c>
      <c r="D7064" s="83" t="s">
        <v>504</v>
      </c>
      <c r="E7064" s="84">
        <v>300355</v>
      </c>
      <c r="F7064" s="85">
        <v>17.28</v>
      </c>
      <c r="G7064" s="84" t="s">
        <v>514</v>
      </c>
      <c r="H7064" s="86" t="str">
        <f t="shared" si="440"/>
        <v/>
      </c>
      <c r="I7064" s="77" t="str">
        <f t="shared" si="441"/>
        <v/>
      </c>
      <c r="J7064" s="77" t="str">
        <f t="shared" si="442"/>
        <v/>
      </c>
      <c r="K7064" s="77">
        <f t="shared" si="443"/>
        <v>0</v>
      </c>
    </row>
    <row r="7065" spans="1:11" s="77" customFormat="1">
      <c r="A7065" s="82">
        <v>2016</v>
      </c>
      <c r="B7065" s="82">
        <v>883</v>
      </c>
      <c r="C7065" s="83" t="s">
        <v>513</v>
      </c>
      <c r="D7065" s="83" t="s">
        <v>504</v>
      </c>
      <c r="E7065" s="84">
        <v>131592</v>
      </c>
      <c r="F7065" s="85">
        <v>17.23</v>
      </c>
      <c r="G7065" s="84" t="s">
        <v>514</v>
      </c>
      <c r="H7065" s="86" t="str">
        <f t="shared" si="440"/>
        <v/>
      </c>
      <c r="I7065" s="77" t="str">
        <f t="shared" si="441"/>
        <v/>
      </c>
      <c r="J7065" s="77" t="str">
        <f t="shared" si="442"/>
        <v/>
      </c>
      <c r="K7065" s="77">
        <f t="shared" si="443"/>
        <v>0</v>
      </c>
    </row>
    <row r="7066" spans="1:11" s="77" customFormat="1">
      <c r="A7066" s="82">
        <v>2016</v>
      </c>
      <c r="B7066" s="82">
        <v>884</v>
      </c>
      <c r="C7066" s="83" t="s">
        <v>513</v>
      </c>
      <c r="D7066" s="83" t="s">
        <v>504</v>
      </c>
      <c r="E7066" s="84">
        <v>197617</v>
      </c>
      <c r="F7066" s="85">
        <v>17.23</v>
      </c>
      <c r="G7066" s="84" t="s">
        <v>514</v>
      </c>
      <c r="H7066" s="86" t="str">
        <f t="shared" si="440"/>
        <v/>
      </c>
      <c r="I7066" s="77" t="str">
        <f t="shared" si="441"/>
        <v/>
      </c>
      <c r="J7066" s="77" t="str">
        <f t="shared" si="442"/>
        <v/>
      </c>
      <c r="K7066" s="77">
        <f t="shared" si="443"/>
        <v>0</v>
      </c>
    </row>
    <row r="7067" spans="1:11" s="77" customFormat="1">
      <c r="A7067" s="82">
        <v>2016</v>
      </c>
      <c r="B7067" s="82">
        <v>887</v>
      </c>
      <c r="C7067" s="83" t="s">
        <v>513</v>
      </c>
      <c r="D7067" s="83" t="s">
        <v>504</v>
      </c>
      <c r="E7067" s="84">
        <v>79870</v>
      </c>
      <c r="F7067" s="85">
        <v>17.239999999999998</v>
      </c>
      <c r="G7067" s="84" t="s">
        <v>514</v>
      </c>
      <c r="H7067" s="86" t="str">
        <f t="shared" si="440"/>
        <v/>
      </c>
      <c r="I7067" s="77" t="str">
        <f t="shared" si="441"/>
        <v/>
      </c>
      <c r="J7067" s="77" t="str">
        <f t="shared" si="442"/>
        <v/>
      </c>
      <c r="K7067" s="77">
        <f t="shared" si="443"/>
        <v>0</v>
      </c>
    </row>
    <row r="7068" spans="1:11" s="77" customFormat="1">
      <c r="A7068" s="82">
        <v>2016</v>
      </c>
      <c r="B7068" s="82">
        <v>887</v>
      </c>
      <c r="C7068" s="83" t="s">
        <v>513</v>
      </c>
      <c r="D7068" s="83" t="s">
        <v>504</v>
      </c>
      <c r="E7068" s="84">
        <v>63792</v>
      </c>
      <c r="F7068" s="85">
        <v>17.239999999999998</v>
      </c>
      <c r="G7068" s="84" t="s">
        <v>514</v>
      </c>
      <c r="H7068" s="86" t="str">
        <f t="shared" si="440"/>
        <v/>
      </c>
      <c r="I7068" s="77" t="str">
        <f t="shared" si="441"/>
        <v/>
      </c>
      <c r="J7068" s="77" t="str">
        <f t="shared" si="442"/>
        <v/>
      </c>
      <c r="K7068" s="77">
        <f t="shared" si="443"/>
        <v>0</v>
      </c>
    </row>
    <row r="7069" spans="1:11" s="77" customFormat="1">
      <c r="A7069" s="82">
        <v>2016</v>
      </c>
      <c r="B7069" s="82">
        <v>889</v>
      </c>
      <c r="C7069" s="83" t="s">
        <v>513</v>
      </c>
      <c r="D7069" s="83" t="s">
        <v>504</v>
      </c>
      <c r="E7069" s="84">
        <v>437706</v>
      </c>
      <c r="F7069" s="85">
        <v>17.53</v>
      </c>
      <c r="G7069" s="84" t="s">
        <v>514</v>
      </c>
      <c r="H7069" s="86" t="str">
        <f t="shared" si="440"/>
        <v/>
      </c>
      <c r="I7069" s="77" t="str">
        <f t="shared" si="441"/>
        <v/>
      </c>
      <c r="J7069" s="77" t="str">
        <f t="shared" si="442"/>
        <v/>
      </c>
      <c r="K7069" s="77">
        <f t="shared" si="443"/>
        <v>0</v>
      </c>
    </row>
    <row r="7070" spans="1:11" s="77" customFormat="1">
      <c r="A7070" s="82">
        <v>2016</v>
      </c>
      <c r="B7070" s="82">
        <v>889</v>
      </c>
      <c r="C7070" s="83" t="s">
        <v>513</v>
      </c>
      <c r="D7070" s="83" t="s">
        <v>504</v>
      </c>
      <c r="E7070" s="84">
        <v>182832</v>
      </c>
      <c r="F7070" s="85">
        <v>17.27</v>
      </c>
      <c r="G7070" s="84" t="s">
        <v>514</v>
      </c>
      <c r="H7070" s="86" t="str">
        <f t="shared" si="440"/>
        <v/>
      </c>
      <c r="I7070" s="77" t="str">
        <f t="shared" si="441"/>
        <v/>
      </c>
      <c r="J7070" s="77" t="str">
        <f t="shared" si="442"/>
        <v/>
      </c>
      <c r="K7070" s="77">
        <f t="shared" si="443"/>
        <v>0</v>
      </c>
    </row>
    <row r="7071" spans="1:11" s="77" customFormat="1">
      <c r="A7071" s="82">
        <v>2016</v>
      </c>
      <c r="B7071" s="82">
        <v>891</v>
      </c>
      <c r="C7071" s="83" t="s">
        <v>513</v>
      </c>
      <c r="D7071" s="83" t="s">
        <v>504</v>
      </c>
      <c r="E7071" s="84">
        <v>138391</v>
      </c>
      <c r="F7071" s="85">
        <v>17.97</v>
      </c>
      <c r="G7071" s="84" t="s">
        <v>514</v>
      </c>
      <c r="H7071" s="86" t="str">
        <f t="shared" si="440"/>
        <v/>
      </c>
      <c r="I7071" s="77" t="str">
        <f t="shared" si="441"/>
        <v/>
      </c>
      <c r="J7071" s="77" t="str">
        <f t="shared" si="442"/>
        <v/>
      </c>
      <c r="K7071" s="77">
        <f t="shared" si="443"/>
        <v>0</v>
      </c>
    </row>
    <row r="7072" spans="1:11" s="77" customFormat="1">
      <c r="A7072" s="82">
        <v>2016</v>
      </c>
      <c r="B7072" s="82">
        <v>891</v>
      </c>
      <c r="C7072" s="83" t="s">
        <v>513</v>
      </c>
      <c r="D7072" s="83" t="s">
        <v>504</v>
      </c>
      <c r="E7072" s="84">
        <v>8587</v>
      </c>
      <c r="F7072" s="85">
        <v>17.62</v>
      </c>
      <c r="G7072" s="84" t="s">
        <v>514</v>
      </c>
      <c r="H7072" s="86" t="str">
        <f t="shared" si="440"/>
        <v/>
      </c>
      <c r="I7072" s="77" t="str">
        <f t="shared" si="441"/>
        <v/>
      </c>
      <c r="J7072" s="77" t="str">
        <f t="shared" si="442"/>
        <v/>
      </c>
      <c r="K7072" s="77">
        <f t="shared" si="443"/>
        <v>0</v>
      </c>
    </row>
    <row r="7073" spans="1:11" s="77" customFormat="1">
      <c r="A7073" s="82">
        <v>2016</v>
      </c>
      <c r="B7073" s="82">
        <v>892</v>
      </c>
      <c r="C7073" s="83" t="s">
        <v>513</v>
      </c>
      <c r="D7073" s="83" t="s">
        <v>504</v>
      </c>
      <c r="E7073" s="84">
        <v>58132</v>
      </c>
      <c r="F7073" s="85">
        <v>18</v>
      </c>
      <c r="G7073" s="84" t="s">
        <v>514</v>
      </c>
      <c r="H7073" s="86" t="str">
        <f t="shared" si="440"/>
        <v/>
      </c>
      <c r="I7073" s="77" t="str">
        <f t="shared" si="441"/>
        <v/>
      </c>
      <c r="J7073" s="77" t="str">
        <f t="shared" si="442"/>
        <v/>
      </c>
      <c r="K7073" s="77">
        <f t="shared" si="443"/>
        <v>0</v>
      </c>
    </row>
    <row r="7074" spans="1:11" s="77" customFormat="1">
      <c r="A7074" s="82">
        <v>2016</v>
      </c>
      <c r="B7074" s="82">
        <v>892</v>
      </c>
      <c r="C7074" s="83" t="s">
        <v>513</v>
      </c>
      <c r="D7074" s="83" t="s">
        <v>504</v>
      </c>
      <c r="E7074" s="84">
        <v>31769</v>
      </c>
      <c r="F7074" s="85">
        <v>17.600000000000001</v>
      </c>
      <c r="G7074" s="84" t="s">
        <v>514</v>
      </c>
      <c r="H7074" s="86" t="str">
        <f t="shared" si="440"/>
        <v/>
      </c>
      <c r="I7074" s="77" t="str">
        <f t="shared" si="441"/>
        <v/>
      </c>
      <c r="J7074" s="77" t="str">
        <f t="shared" si="442"/>
        <v/>
      </c>
      <c r="K7074" s="77">
        <f t="shared" si="443"/>
        <v>0</v>
      </c>
    </row>
    <row r="7075" spans="1:11" s="77" customFormat="1">
      <c r="A7075" s="82">
        <v>2016</v>
      </c>
      <c r="B7075" s="82">
        <v>892</v>
      </c>
      <c r="C7075" s="83" t="s">
        <v>513</v>
      </c>
      <c r="D7075" s="83" t="s">
        <v>504</v>
      </c>
      <c r="E7075" s="84">
        <v>12919</v>
      </c>
      <c r="F7075" s="85">
        <v>17.3</v>
      </c>
      <c r="G7075" s="84" t="s">
        <v>514</v>
      </c>
      <c r="H7075" s="86" t="str">
        <f t="shared" si="440"/>
        <v/>
      </c>
      <c r="I7075" s="77" t="str">
        <f t="shared" si="441"/>
        <v/>
      </c>
      <c r="J7075" s="77" t="str">
        <f t="shared" si="442"/>
        <v/>
      </c>
      <c r="K7075" s="77">
        <f t="shared" si="443"/>
        <v>0</v>
      </c>
    </row>
    <row r="7076" spans="1:11" s="77" customFormat="1">
      <c r="A7076" s="82">
        <v>2016</v>
      </c>
      <c r="B7076" s="82">
        <v>963</v>
      </c>
      <c r="C7076" s="83" t="s">
        <v>503</v>
      </c>
      <c r="D7076" s="83" t="s">
        <v>504</v>
      </c>
      <c r="E7076" s="84">
        <v>109270</v>
      </c>
      <c r="F7076" s="85">
        <v>21.212</v>
      </c>
      <c r="G7076" s="84">
        <v>183.2</v>
      </c>
      <c r="H7076" s="86">
        <f t="shared" si="440"/>
        <v>4246274.1596799996</v>
      </c>
      <c r="I7076" s="77">
        <f t="shared" si="441"/>
        <v>109270</v>
      </c>
      <c r="J7076" s="77">
        <f t="shared" si="442"/>
        <v>2317835.2399999998</v>
      </c>
      <c r="K7076" s="77">
        <f t="shared" si="443"/>
        <v>0</v>
      </c>
    </row>
    <row r="7077" spans="1:11" s="77" customFormat="1">
      <c r="A7077" s="82">
        <v>2016</v>
      </c>
      <c r="B7077" s="82">
        <v>976</v>
      </c>
      <c r="C7077" s="83" t="s">
        <v>503</v>
      </c>
      <c r="D7077" s="83" t="s">
        <v>504</v>
      </c>
      <c r="E7077" s="84">
        <v>9956</v>
      </c>
      <c r="F7077" s="85">
        <v>24.31</v>
      </c>
      <c r="G7077" s="84">
        <v>214.3</v>
      </c>
      <c r="H7077" s="86">
        <f t="shared" si="440"/>
        <v>518671.06148000003</v>
      </c>
      <c r="I7077" s="77">
        <f t="shared" si="441"/>
        <v>9956</v>
      </c>
      <c r="J7077" s="77">
        <f t="shared" si="442"/>
        <v>242030.36</v>
      </c>
      <c r="K7077" s="77">
        <f t="shared" si="443"/>
        <v>0</v>
      </c>
    </row>
    <row r="7078" spans="1:11" s="77" customFormat="1">
      <c r="A7078" s="82">
        <v>2016</v>
      </c>
      <c r="B7078" s="82">
        <v>976</v>
      </c>
      <c r="C7078" s="83" t="s">
        <v>503</v>
      </c>
      <c r="D7078" s="83" t="s">
        <v>504</v>
      </c>
      <c r="E7078" s="84">
        <v>2428</v>
      </c>
      <c r="F7078" s="85">
        <v>22.91</v>
      </c>
      <c r="G7078" s="84">
        <v>166.7</v>
      </c>
      <c r="H7078" s="86">
        <f t="shared" si="440"/>
        <v>92727.675159999984</v>
      </c>
      <c r="I7078" s="77">
        <f t="shared" si="441"/>
        <v>2428</v>
      </c>
      <c r="J7078" s="77">
        <f t="shared" si="442"/>
        <v>55625.48</v>
      </c>
      <c r="K7078" s="77">
        <f t="shared" si="443"/>
        <v>0</v>
      </c>
    </row>
    <row r="7079" spans="1:11" s="77" customFormat="1">
      <c r="A7079" s="82">
        <v>2016</v>
      </c>
      <c r="B7079" s="82">
        <v>976</v>
      </c>
      <c r="C7079" s="83" t="s">
        <v>503</v>
      </c>
      <c r="D7079" s="83" t="s">
        <v>504</v>
      </c>
      <c r="E7079" s="84">
        <v>5631</v>
      </c>
      <c r="F7079" s="85">
        <v>23.14</v>
      </c>
      <c r="G7079" s="84">
        <v>157.69999999999999</v>
      </c>
      <c r="H7079" s="86">
        <f t="shared" si="440"/>
        <v>205485.21317999999</v>
      </c>
      <c r="I7079" s="77">
        <f t="shared" si="441"/>
        <v>5631</v>
      </c>
      <c r="J7079" s="77">
        <f t="shared" si="442"/>
        <v>130301.34</v>
      </c>
      <c r="K7079" s="77">
        <f t="shared" si="443"/>
        <v>0</v>
      </c>
    </row>
    <row r="7080" spans="1:11" s="77" customFormat="1">
      <c r="A7080" s="82">
        <v>2016</v>
      </c>
      <c r="B7080" s="82">
        <v>976</v>
      </c>
      <c r="C7080" s="83" t="s">
        <v>503</v>
      </c>
      <c r="D7080" s="83" t="s">
        <v>504</v>
      </c>
      <c r="E7080" s="84">
        <v>29</v>
      </c>
      <c r="F7080" s="85">
        <v>22.95</v>
      </c>
      <c r="G7080" s="84">
        <v>117.7</v>
      </c>
      <c r="H7080" s="86">
        <f t="shared" si="440"/>
        <v>783.35235</v>
      </c>
      <c r="I7080" s="77">
        <f t="shared" si="441"/>
        <v>29</v>
      </c>
      <c r="J7080" s="77">
        <f t="shared" si="442"/>
        <v>665.55</v>
      </c>
      <c r="K7080" s="77">
        <f t="shared" si="443"/>
        <v>0</v>
      </c>
    </row>
    <row r="7081" spans="1:11" s="77" customFormat="1">
      <c r="A7081" s="82">
        <v>2016</v>
      </c>
      <c r="B7081" s="82">
        <v>976</v>
      </c>
      <c r="C7081" s="83" t="s">
        <v>503</v>
      </c>
      <c r="D7081" s="83" t="s">
        <v>504</v>
      </c>
      <c r="E7081" s="84">
        <v>1345</v>
      </c>
      <c r="F7081" s="85">
        <v>17.28</v>
      </c>
      <c r="G7081" s="84">
        <v>168.4</v>
      </c>
      <c r="H7081" s="86">
        <f t="shared" si="440"/>
        <v>39138.854400000004</v>
      </c>
      <c r="I7081" s="77">
        <f t="shared" si="441"/>
        <v>1345</v>
      </c>
      <c r="J7081" s="77">
        <f t="shared" si="442"/>
        <v>23241.600000000002</v>
      </c>
      <c r="K7081" s="77">
        <f t="shared" si="443"/>
        <v>0</v>
      </c>
    </row>
    <row r="7082" spans="1:11" s="77" customFormat="1">
      <c r="A7082" s="82">
        <v>2016</v>
      </c>
      <c r="B7082" s="82">
        <v>976</v>
      </c>
      <c r="C7082" s="83" t="s">
        <v>503</v>
      </c>
      <c r="D7082" s="83" t="s">
        <v>504</v>
      </c>
      <c r="E7082" s="84">
        <v>19981</v>
      </c>
      <c r="F7082" s="85">
        <v>21.69</v>
      </c>
      <c r="G7082" s="84">
        <v>201.2</v>
      </c>
      <c r="H7082" s="86">
        <f t="shared" si="440"/>
        <v>871976.43468000006</v>
      </c>
      <c r="I7082" s="77">
        <f t="shared" si="441"/>
        <v>19981</v>
      </c>
      <c r="J7082" s="77">
        <f t="shared" si="442"/>
        <v>433387.89</v>
      </c>
      <c r="K7082" s="77">
        <f t="shared" si="443"/>
        <v>0</v>
      </c>
    </row>
    <row r="7083" spans="1:11" s="77" customFormat="1">
      <c r="A7083" s="82">
        <v>2016</v>
      </c>
      <c r="B7083" s="82">
        <v>976</v>
      </c>
      <c r="C7083" s="83" t="s">
        <v>503</v>
      </c>
      <c r="D7083" s="83" t="s">
        <v>504</v>
      </c>
      <c r="E7083" s="84">
        <v>7477</v>
      </c>
      <c r="F7083" s="85">
        <v>16</v>
      </c>
      <c r="G7083" s="84">
        <v>137.80000000000001</v>
      </c>
      <c r="H7083" s="86">
        <f t="shared" si="440"/>
        <v>164852.89600000001</v>
      </c>
      <c r="I7083" s="77">
        <f t="shared" si="441"/>
        <v>7477</v>
      </c>
      <c r="J7083" s="77">
        <f t="shared" si="442"/>
        <v>119632</v>
      </c>
      <c r="K7083" s="77">
        <f t="shared" si="443"/>
        <v>0</v>
      </c>
    </row>
    <row r="7084" spans="1:11" s="77" customFormat="1">
      <c r="A7084" s="82">
        <v>2016</v>
      </c>
      <c r="B7084" s="82">
        <v>976</v>
      </c>
      <c r="C7084" s="83" t="s">
        <v>503</v>
      </c>
      <c r="D7084" s="83" t="s">
        <v>504</v>
      </c>
      <c r="E7084" s="84">
        <v>9392</v>
      </c>
      <c r="F7084" s="85">
        <v>19.91</v>
      </c>
      <c r="G7084" s="84">
        <v>159.6</v>
      </c>
      <c r="H7084" s="86">
        <f t="shared" si="440"/>
        <v>298443.57311999996</v>
      </c>
      <c r="I7084" s="77">
        <f t="shared" si="441"/>
        <v>9392</v>
      </c>
      <c r="J7084" s="77">
        <f t="shared" si="442"/>
        <v>186994.72</v>
      </c>
      <c r="K7084" s="77">
        <f t="shared" si="443"/>
        <v>0</v>
      </c>
    </row>
    <row r="7085" spans="1:11" s="77" customFormat="1">
      <c r="A7085" s="82">
        <v>2016</v>
      </c>
      <c r="B7085" s="82">
        <v>976</v>
      </c>
      <c r="C7085" s="83" t="s">
        <v>503</v>
      </c>
      <c r="D7085" s="83" t="s">
        <v>504</v>
      </c>
      <c r="E7085" s="84">
        <v>12497</v>
      </c>
      <c r="F7085" s="85">
        <v>15.85</v>
      </c>
      <c r="G7085" s="84">
        <v>148.69999999999999</v>
      </c>
      <c r="H7085" s="86">
        <f t="shared" si="440"/>
        <v>294541.16814999998</v>
      </c>
      <c r="I7085" s="77">
        <f t="shared" si="441"/>
        <v>12497</v>
      </c>
      <c r="J7085" s="77">
        <f t="shared" si="442"/>
        <v>198077.44999999998</v>
      </c>
      <c r="K7085" s="77">
        <f t="shared" si="443"/>
        <v>0</v>
      </c>
    </row>
    <row r="7086" spans="1:11" s="77" customFormat="1">
      <c r="A7086" s="82">
        <v>2016</v>
      </c>
      <c r="B7086" s="82">
        <v>983</v>
      </c>
      <c r="C7086" s="83" t="s">
        <v>503</v>
      </c>
      <c r="D7086" s="83" t="s">
        <v>504</v>
      </c>
      <c r="E7086" s="84">
        <v>56511</v>
      </c>
      <c r="F7086" s="85">
        <v>22.388000000000002</v>
      </c>
      <c r="G7086" s="84">
        <v>200.6</v>
      </c>
      <c r="H7086" s="86">
        <f t="shared" si="440"/>
        <v>2537927.5456079999</v>
      </c>
      <c r="I7086" s="77">
        <f t="shared" si="441"/>
        <v>56511</v>
      </c>
      <c r="J7086" s="77">
        <f t="shared" si="442"/>
        <v>1265168.2680000002</v>
      </c>
      <c r="K7086" s="77">
        <f t="shared" si="443"/>
        <v>0</v>
      </c>
    </row>
    <row r="7087" spans="1:11" s="77" customFormat="1">
      <c r="A7087" s="82">
        <v>2016</v>
      </c>
      <c r="B7087" s="82">
        <v>983</v>
      </c>
      <c r="C7087" s="83" t="s">
        <v>503</v>
      </c>
      <c r="D7087" s="83" t="s">
        <v>504</v>
      </c>
      <c r="E7087" s="84">
        <v>79971</v>
      </c>
      <c r="F7087" s="85">
        <v>23.08</v>
      </c>
      <c r="G7087" s="84">
        <v>259.5</v>
      </c>
      <c r="H7087" s="86">
        <f t="shared" si="440"/>
        <v>4789671.1146</v>
      </c>
      <c r="I7087" s="77">
        <f t="shared" si="441"/>
        <v>79971</v>
      </c>
      <c r="J7087" s="77">
        <f t="shared" si="442"/>
        <v>1845730.68</v>
      </c>
      <c r="K7087" s="77">
        <f t="shared" si="443"/>
        <v>0</v>
      </c>
    </row>
    <row r="7088" spans="1:11" s="77" customFormat="1">
      <c r="A7088" s="82">
        <v>2016</v>
      </c>
      <c r="B7088" s="82">
        <v>983</v>
      </c>
      <c r="C7088" s="83" t="s">
        <v>503</v>
      </c>
      <c r="D7088" s="83" t="s">
        <v>504</v>
      </c>
      <c r="E7088" s="84">
        <v>32378</v>
      </c>
      <c r="F7088" s="85">
        <v>22.902000000000001</v>
      </c>
      <c r="G7088" s="84">
        <v>190.8</v>
      </c>
      <c r="H7088" s="86">
        <f t="shared" si="440"/>
        <v>1414821.9840480001</v>
      </c>
      <c r="I7088" s="77">
        <f t="shared" si="441"/>
        <v>32378</v>
      </c>
      <c r="J7088" s="77">
        <f t="shared" si="442"/>
        <v>741520.95600000001</v>
      </c>
      <c r="K7088" s="77">
        <f t="shared" si="443"/>
        <v>0</v>
      </c>
    </row>
    <row r="7089" spans="1:11" s="77" customFormat="1">
      <c r="A7089" s="82">
        <v>2016</v>
      </c>
      <c r="B7089" s="82">
        <v>994</v>
      </c>
      <c r="C7089" s="83" t="s">
        <v>503</v>
      </c>
      <c r="D7089" s="83" t="s">
        <v>504</v>
      </c>
      <c r="E7089" s="84">
        <v>156212</v>
      </c>
      <c r="F7089" s="85">
        <v>22.43</v>
      </c>
      <c r="G7089" s="84">
        <v>215.1</v>
      </c>
      <c r="H7089" s="86">
        <f t="shared" si="440"/>
        <v>7536749.4291599989</v>
      </c>
      <c r="I7089" s="77">
        <f t="shared" si="441"/>
        <v>156212</v>
      </c>
      <c r="J7089" s="77">
        <f t="shared" si="442"/>
        <v>3503835.16</v>
      </c>
      <c r="K7089" s="77">
        <f t="shared" si="443"/>
        <v>0</v>
      </c>
    </row>
    <row r="7090" spans="1:11" s="77" customFormat="1">
      <c r="A7090" s="82">
        <v>2016</v>
      </c>
      <c r="B7090" s="82">
        <v>994</v>
      </c>
      <c r="C7090" s="83" t="s">
        <v>503</v>
      </c>
      <c r="D7090" s="83" t="s">
        <v>504</v>
      </c>
      <c r="E7090" s="84">
        <v>9974</v>
      </c>
      <c r="F7090" s="85">
        <v>22.64</v>
      </c>
      <c r="G7090" s="84">
        <v>214.2</v>
      </c>
      <c r="H7090" s="86">
        <f t="shared" si="440"/>
        <v>483687.93312</v>
      </c>
      <c r="I7090" s="77">
        <f t="shared" si="441"/>
        <v>9974</v>
      </c>
      <c r="J7090" s="77">
        <f t="shared" si="442"/>
        <v>225811.36000000002</v>
      </c>
      <c r="K7090" s="77">
        <f t="shared" si="443"/>
        <v>0</v>
      </c>
    </row>
    <row r="7091" spans="1:11" s="77" customFormat="1">
      <c r="A7091" s="82">
        <v>2016</v>
      </c>
      <c r="B7091" s="82">
        <v>994</v>
      </c>
      <c r="C7091" s="83" t="s">
        <v>503</v>
      </c>
      <c r="D7091" s="83" t="s">
        <v>504</v>
      </c>
      <c r="E7091" s="84">
        <v>55974</v>
      </c>
      <c r="F7091" s="85">
        <v>22.42</v>
      </c>
      <c r="G7091" s="84">
        <v>217.8</v>
      </c>
      <c r="H7091" s="86">
        <f t="shared" si="440"/>
        <v>2733252.9602400004</v>
      </c>
      <c r="I7091" s="77">
        <f t="shared" si="441"/>
        <v>55974</v>
      </c>
      <c r="J7091" s="77">
        <f t="shared" si="442"/>
        <v>1254937.08</v>
      </c>
      <c r="K7091" s="77">
        <f t="shared" si="443"/>
        <v>0</v>
      </c>
    </row>
    <row r="7092" spans="1:11" s="77" customFormat="1">
      <c r="A7092" s="82">
        <v>2016</v>
      </c>
      <c r="B7092" s="82">
        <v>994</v>
      </c>
      <c r="C7092" s="83" t="s">
        <v>503</v>
      </c>
      <c r="D7092" s="83" t="s">
        <v>504</v>
      </c>
      <c r="E7092" s="84">
        <v>50174</v>
      </c>
      <c r="F7092" s="85">
        <v>23.47</v>
      </c>
      <c r="G7092" s="84">
        <v>203</v>
      </c>
      <c r="H7092" s="86">
        <f t="shared" si="440"/>
        <v>2390495.0733999996</v>
      </c>
      <c r="I7092" s="77">
        <f t="shared" si="441"/>
        <v>50174</v>
      </c>
      <c r="J7092" s="77">
        <f t="shared" si="442"/>
        <v>1177583.78</v>
      </c>
      <c r="K7092" s="77">
        <f t="shared" si="443"/>
        <v>0</v>
      </c>
    </row>
    <row r="7093" spans="1:11" s="77" customFormat="1">
      <c r="A7093" s="82">
        <v>2016</v>
      </c>
      <c r="B7093" s="82">
        <v>994</v>
      </c>
      <c r="C7093" s="83" t="s">
        <v>503</v>
      </c>
      <c r="D7093" s="83" t="s">
        <v>504</v>
      </c>
      <c r="E7093" s="84">
        <v>76349</v>
      </c>
      <c r="F7093" s="85">
        <v>23.67</v>
      </c>
      <c r="G7093" s="84">
        <v>217.3</v>
      </c>
      <c r="H7093" s="86">
        <f t="shared" si="440"/>
        <v>3927003.9435900003</v>
      </c>
      <c r="I7093" s="77">
        <f t="shared" si="441"/>
        <v>76349</v>
      </c>
      <c r="J7093" s="77">
        <f t="shared" si="442"/>
        <v>1807180.83</v>
      </c>
      <c r="K7093" s="77">
        <f t="shared" si="443"/>
        <v>0</v>
      </c>
    </row>
    <row r="7094" spans="1:11" s="77" customFormat="1">
      <c r="A7094" s="82">
        <v>2016</v>
      </c>
      <c r="B7094" s="82">
        <v>995</v>
      </c>
      <c r="C7094" s="83" t="s">
        <v>503</v>
      </c>
      <c r="D7094" s="83" t="s">
        <v>504</v>
      </c>
      <c r="E7094" s="84">
        <v>66750</v>
      </c>
      <c r="F7094" s="85">
        <v>23.504000000000001</v>
      </c>
      <c r="G7094" s="84">
        <v>230.9</v>
      </c>
      <c r="H7094" s="86">
        <f t="shared" si="440"/>
        <v>3622571.6280000005</v>
      </c>
      <c r="I7094" s="77">
        <f t="shared" si="441"/>
        <v>66750</v>
      </c>
      <c r="J7094" s="77">
        <f t="shared" si="442"/>
        <v>1568892</v>
      </c>
      <c r="K7094" s="77">
        <f t="shared" si="443"/>
        <v>0</v>
      </c>
    </row>
    <row r="7095" spans="1:11" s="77" customFormat="1">
      <c r="A7095" s="82">
        <v>2016</v>
      </c>
      <c r="B7095" s="82">
        <v>997</v>
      </c>
      <c r="C7095" s="83" t="s">
        <v>513</v>
      </c>
      <c r="D7095" s="83" t="s">
        <v>504</v>
      </c>
      <c r="E7095" s="84">
        <v>72908</v>
      </c>
      <c r="F7095" s="85">
        <v>18.007999999999999</v>
      </c>
      <c r="G7095" s="84">
        <v>201.5</v>
      </c>
      <c r="H7095" s="86">
        <f t="shared" si="440"/>
        <v>2645548.4369600001</v>
      </c>
      <c r="I7095" s="77">
        <f t="shared" si="441"/>
        <v>72908</v>
      </c>
      <c r="J7095" s="77">
        <f t="shared" si="442"/>
        <v>1312927.264</v>
      </c>
      <c r="K7095" s="77">
        <f t="shared" si="443"/>
        <v>0</v>
      </c>
    </row>
    <row r="7096" spans="1:11" s="77" customFormat="1">
      <c r="A7096" s="82">
        <v>2016</v>
      </c>
      <c r="B7096" s="82">
        <v>997</v>
      </c>
      <c r="C7096" s="83" t="s">
        <v>513</v>
      </c>
      <c r="D7096" s="83" t="s">
        <v>504</v>
      </c>
      <c r="E7096" s="84">
        <v>15109</v>
      </c>
      <c r="F7096" s="85">
        <v>17.37</v>
      </c>
      <c r="G7096" s="84">
        <v>204.3</v>
      </c>
      <c r="H7096" s="86">
        <f t="shared" si="440"/>
        <v>536171.72319000005</v>
      </c>
      <c r="I7096" s="77">
        <f t="shared" si="441"/>
        <v>15109</v>
      </c>
      <c r="J7096" s="77">
        <f t="shared" si="442"/>
        <v>262443.33</v>
      </c>
      <c r="K7096" s="77">
        <f t="shared" si="443"/>
        <v>0</v>
      </c>
    </row>
    <row r="7097" spans="1:11" s="77" customFormat="1">
      <c r="A7097" s="82">
        <v>2016</v>
      </c>
      <c r="B7097" s="82">
        <v>997</v>
      </c>
      <c r="C7097" s="83" t="s">
        <v>503</v>
      </c>
      <c r="D7097" s="83" t="s">
        <v>504</v>
      </c>
      <c r="E7097" s="84">
        <v>29109</v>
      </c>
      <c r="F7097" s="85">
        <v>25.782</v>
      </c>
      <c r="G7097" s="84">
        <v>211.7</v>
      </c>
      <c r="H7097" s="86">
        <f t="shared" si="440"/>
        <v>1588783.5998460001</v>
      </c>
      <c r="I7097" s="77">
        <f t="shared" si="441"/>
        <v>29109</v>
      </c>
      <c r="J7097" s="77">
        <f t="shared" si="442"/>
        <v>750488.23800000001</v>
      </c>
      <c r="K7097" s="77">
        <f t="shared" si="443"/>
        <v>0</v>
      </c>
    </row>
    <row r="7098" spans="1:11" s="77" customFormat="1">
      <c r="A7098" s="82">
        <v>2016</v>
      </c>
      <c r="B7098" s="82">
        <v>1001</v>
      </c>
      <c r="C7098" s="83" t="s">
        <v>503</v>
      </c>
      <c r="D7098" s="83" t="s">
        <v>504</v>
      </c>
      <c r="E7098" s="84">
        <v>59025</v>
      </c>
      <c r="F7098" s="85">
        <v>23.352</v>
      </c>
      <c r="G7098" s="84">
        <v>313</v>
      </c>
      <c r="H7098" s="86">
        <f t="shared" si="440"/>
        <v>4314241.1339999996</v>
      </c>
      <c r="I7098" s="77">
        <f t="shared" si="441"/>
        <v>59025</v>
      </c>
      <c r="J7098" s="77">
        <f t="shared" si="442"/>
        <v>1378351.8</v>
      </c>
      <c r="K7098" s="77">
        <f t="shared" si="443"/>
        <v>0</v>
      </c>
    </row>
    <row r="7099" spans="1:11" s="77" customFormat="1">
      <c r="A7099" s="82">
        <v>2016</v>
      </c>
      <c r="B7099" s="82">
        <v>1001</v>
      </c>
      <c r="C7099" s="83" t="s">
        <v>503</v>
      </c>
      <c r="D7099" s="83" t="s">
        <v>504</v>
      </c>
      <c r="E7099" s="84">
        <v>174336</v>
      </c>
      <c r="F7099" s="85">
        <v>22.234000000000002</v>
      </c>
      <c r="G7099" s="84">
        <v>205.4</v>
      </c>
      <c r="H7099" s="86">
        <f t="shared" si="440"/>
        <v>7961687.3256960008</v>
      </c>
      <c r="I7099" s="77">
        <f t="shared" si="441"/>
        <v>174336</v>
      </c>
      <c r="J7099" s="77">
        <f t="shared" si="442"/>
        <v>3876186.6240000003</v>
      </c>
      <c r="K7099" s="77">
        <f t="shared" si="443"/>
        <v>0</v>
      </c>
    </row>
    <row r="7100" spans="1:11" s="77" customFormat="1">
      <c r="A7100" s="82">
        <v>2016</v>
      </c>
      <c r="B7100" s="82">
        <v>1004</v>
      </c>
      <c r="C7100" s="83" t="s">
        <v>503</v>
      </c>
      <c r="D7100" s="83" t="s">
        <v>504</v>
      </c>
      <c r="E7100" s="84">
        <v>127969</v>
      </c>
      <c r="F7100" s="85">
        <v>22.161999999999999</v>
      </c>
      <c r="G7100" s="84">
        <v>181.8</v>
      </c>
      <c r="H7100" s="86">
        <f t="shared" si="440"/>
        <v>5155937.0420039995</v>
      </c>
      <c r="I7100" s="77">
        <f t="shared" si="441"/>
        <v>127969</v>
      </c>
      <c r="J7100" s="77">
        <f t="shared" si="442"/>
        <v>2836048.9779999997</v>
      </c>
      <c r="K7100" s="77">
        <f t="shared" si="443"/>
        <v>0</v>
      </c>
    </row>
    <row r="7101" spans="1:11" s="77" customFormat="1">
      <c r="A7101" s="82">
        <v>2016</v>
      </c>
      <c r="B7101" s="82">
        <v>1012</v>
      </c>
      <c r="C7101" s="83" t="s">
        <v>503</v>
      </c>
      <c r="D7101" s="83" t="s">
        <v>504</v>
      </c>
      <c r="E7101" s="84">
        <v>5680</v>
      </c>
      <c r="F7101" s="85">
        <v>23.353000000000002</v>
      </c>
      <c r="G7101" s="84">
        <v>228.9</v>
      </c>
      <c r="H7101" s="86">
        <f t="shared" si="440"/>
        <v>303624.49656000006</v>
      </c>
      <c r="I7101" s="77">
        <f t="shared" si="441"/>
        <v>5680</v>
      </c>
      <c r="J7101" s="77">
        <f t="shared" si="442"/>
        <v>132645.04</v>
      </c>
      <c r="K7101" s="77">
        <f t="shared" si="443"/>
        <v>0</v>
      </c>
    </row>
    <row r="7102" spans="1:11" s="77" customFormat="1">
      <c r="A7102" s="82">
        <v>2016</v>
      </c>
      <c r="B7102" s="82">
        <v>1047</v>
      </c>
      <c r="C7102" s="83" t="s">
        <v>513</v>
      </c>
      <c r="D7102" s="83" t="s">
        <v>504</v>
      </c>
      <c r="E7102" s="84">
        <v>89270</v>
      </c>
      <c r="F7102" s="85">
        <v>17.61</v>
      </c>
      <c r="G7102" s="84">
        <v>174.7</v>
      </c>
      <c r="H7102" s="86">
        <f t="shared" si="440"/>
        <v>2746362.0908999997</v>
      </c>
      <c r="I7102" s="77">
        <f t="shared" si="441"/>
        <v>89270</v>
      </c>
      <c r="J7102" s="77">
        <f t="shared" si="442"/>
        <v>1572044.7</v>
      </c>
      <c r="K7102" s="77">
        <f t="shared" si="443"/>
        <v>0</v>
      </c>
    </row>
    <row r="7103" spans="1:11" s="77" customFormat="1">
      <c r="A7103" s="82">
        <v>2016</v>
      </c>
      <c r="B7103" s="82">
        <v>1073</v>
      </c>
      <c r="C7103" s="83" t="s">
        <v>513</v>
      </c>
      <c r="D7103" s="83" t="s">
        <v>504</v>
      </c>
      <c r="E7103" s="84">
        <v>58308</v>
      </c>
      <c r="F7103" s="85">
        <v>17.59</v>
      </c>
      <c r="G7103" s="84">
        <v>183.8</v>
      </c>
      <c r="H7103" s="86">
        <f t="shared" si="440"/>
        <v>1885122.1293600001</v>
      </c>
      <c r="I7103" s="77">
        <f t="shared" si="441"/>
        <v>58308</v>
      </c>
      <c r="J7103" s="77">
        <f t="shared" si="442"/>
        <v>1025637.72</v>
      </c>
      <c r="K7103" s="77">
        <f t="shared" si="443"/>
        <v>0</v>
      </c>
    </row>
    <row r="7104" spans="1:11" s="77" customFormat="1">
      <c r="A7104" s="82">
        <v>2016</v>
      </c>
      <c r="B7104" s="82">
        <v>1082</v>
      </c>
      <c r="C7104" s="83" t="s">
        <v>513</v>
      </c>
      <c r="D7104" s="83" t="s">
        <v>504</v>
      </c>
      <c r="E7104" s="84">
        <v>16181</v>
      </c>
      <c r="F7104" s="85">
        <v>17.742000000000001</v>
      </c>
      <c r="G7104" s="84">
        <v>144.9</v>
      </c>
      <c r="H7104" s="86">
        <f t="shared" si="440"/>
        <v>415983.70459800004</v>
      </c>
      <c r="I7104" s="77">
        <f t="shared" si="441"/>
        <v>16181</v>
      </c>
      <c r="J7104" s="77">
        <f t="shared" si="442"/>
        <v>287083.30200000003</v>
      </c>
      <c r="K7104" s="77">
        <f t="shared" si="443"/>
        <v>0</v>
      </c>
    </row>
    <row r="7105" spans="1:11" s="77" customFormat="1">
      <c r="A7105" s="82">
        <v>2016</v>
      </c>
      <c r="B7105" s="82">
        <v>1082</v>
      </c>
      <c r="C7105" s="83" t="s">
        <v>513</v>
      </c>
      <c r="D7105" s="83" t="s">
        <v>504</v>
      </c>
      <c r="E7105" s="84">
        <v>65212</v>
      </c>
      <c r="F7105" s="85">
        <v>17.643999999999998</v>
      </c>
      <c r="G7105" s="84">
        <v>142.19999999999999</v>
      </c>
      <c r="H7105" s="86">
        <f t="shared" si="440"/>
        <v>1636153.9508159996</v>
      </c>
      <c r="I7105" s="77">
        <f t="shared" si="441"/>
        <v>65212</v>
      </c>
      <c r="J7105" s="77">
        <f t="shared" si="442"/>
        <v>1150600.5279999999</v>
      </c>
      <c r="K7105" s="77">
        <f t="shared" si="443"/>
        <v>0</v>
      </c>
    </row>
    <row r="7106" spans="1:11" s="77" customFormat="1">
      <c r="A7106" s="82">
        <v>2016</v>
      </c>
      <c r="B7106" s="82">
        <v>1082</v>
      </c>
      <c r="C7106" s="83" t="s">
        <v>513</v>
      </c>
      <c r="D7106" s="83" t="s">
        <v>504</v>
      </c>
      <c r="E7106" s="84">
        <v>49415</v>
      </c>
      <c r="F7106" s="85">
        <v>17.702000000000002</v>
      </c>
      <c r="G7106" s="84">
        <v>143.4</v>
      </c>
      <c r="H7106" s="86">
        <f t="shared" si="440"/>
        <v>1254383.3692200002</v>
      </c>
      <c r="I7106" s="77">
        <f t="shared" si="441"/>
        <v>49415</v>
      </c>
      <c r="J7106" s="77">
        <f t="shared" si="442"/>
        <v>874744.33000000007</v>
      </c>
      <c r="K7106" s="77">
        <f t="shared" si="443"/>
        <v>0</v>
      </c>
    </row>
    <row r="7107" spans="1:11" s="77" customFormat="1">
      <c r="A7107" s="82">
        <v>2016</v>
      </c>
      <c r="B7107" s="82">
        <v>1082</v>
      </c>
      <c r="C7107" s="83" t="s">
        <v>513</v>
      </c>
      <c r="D7107" s="83" t="s">
        <v>504</v>
      </c>
      <c r="E7107" s="84">
        <v>65126</v>
      </c>
      <c r="F7107" s="85">
        <v>17.658000000000001</v>
      </c>
      <c r="G7107" s="84">
        <v>136.69999999999999</v>
      </c>
      <c r="H7107" s="86">
        <f t="shared" si="440"/>
        <v>1572043.039236</v>
      </c>
      <c r="I7107" s="77">
        <f t="shared" si="441"/>
        <v>65126</v>
      </c>
      <c r="J7107" s="77">
        <f t="shared" si="442"/>
        <v>1149994.9080000001</v>
      </c>
      <c r="K7107" s="77">
        <f t="shared" si="443"/>
        <v>0</v>
      </c>
    </row>
    <row r="7108" spans="1:11" s="77" customFormat="1">
      <c r="A7108" s="82">
        <v>2016</v>
      </c>
      <c r="B7108" s="82">
        <v>1082</v>
      </c>
      <c r="C7108" s="83" t="s">
        <v>513</v>
      </c>
      <c r="D7108" s="83" t="s">
        <v>504</v>
      </c>
      <c r="E7108" s="84">
        <v>48915</v>
      </c>
      <c r="F7108" s="85">
        <v>17.648</v>
      </c>
      <c r="G7108" s="84">
        <v>132.69999999999999</v>
      </c>
      <c r="H7108" s="86">
        <f t="shared" si="440"/>
        <v>1145535.2978399999</v>
      </c>
      <c r="I7108" s="77">
        <f t="shared" si="441"/>
        <v>48915</v>
      </c>
      <c r="J7108" s="77">
        <f t="shared" si="442"/>
        <v>863251.92</v>
      </c>
      <c r="K7108" s="77">
        <f t="shared" si="443"/>
        <v>0</v>
      </c>
    </row>
    <row r="7109" spans="1:11" s="77" customFormat="1">
      <c r="A7109" s="82">
        <v>2016</v>
      </c>
      <c r="B7109" s="82">
        <v>1082</v>
      </c>
      <c r="C7109" s="83" t="s">
        <v>513</v>
      </c>
      <c r="D7109" s="83" t="s">
        <v>504</v>
      </c>
      <c r="E7109" s="84">
        <v>32854</v>
      </c>
      <c r="F7109" s="85">
        <v>17.431999999999999</v>
      </c>
      <c r="G7109" s="84">
        <v>140.9</v>
      </c>
      <c r="H7109" s="86">
        <f t="shared" si="440"/>
        <v>806949.69755200006</v>
      </c>
      <c r="I7109" s="77">
        <f t="shared" si="441"/>
        <v>32854</v>
      </c>
      <c r="J7109" s="77">
        <f t="shared" si="442"/>
        <v>572710.92799999996</v>
      </c>
      <c r="K7109" s="77">
        <f t="shared" si="443"/>
        <v>0</v>
      </c>
    </row>
    <row r="7110" spans="1:11" s="77" customFormat="1">
      <c r="A7110" s="82">
        <v>2016</v>
      </c>
      <c r="B7110" s="82">
        <v>1082</v>
      </c>
      <c r="C7110" s="83" t="s">
        <v>513</v>
      </c>
      <c r="D7110" s="83" t="s">
        <v>504</v>
      </c>
      <c r="E7110" s="84">
        <v>32650</v>
      </c>
      <c r="F7110" s="85">
        <v>16.887</v>
      </c>
      <c r="G7110" s="84">
        <v>140.4</v>
      </c>
      <c r="H7110" s="86">
        <f t="shared" si="440"/>
        <v>774110.21220000007</v>
      </c>
      <c r="I7110" s="77">
        <f t="shared" si="441"/>
        <v>32650</v>
      </c>
      <c r="J7110" s="77">
        <f t="shared" si="442"/>
        <v>551360.55000000005</v>
      </c>
      <c r="K7110" s="77">
        <f t="shared" si="443"/>
        <v>0</v>
      </c>
    </row>
    <row r="7111" spans="1:11" s="77" customFormat="1">
      <c r="A7111" s="82">
        <v>2016</v>
      </c>
      <c r="B7111" s="82">
        <v>1082</v>
      </c>
      <c r="C7111" s="83" t="s">
        <v>513</v>
      </c>
      <c r="D7111" s="83" t="s">
        <v>504</v>
      </c>
      <c r="E7111" s="84">
        <v>32637</v>
      </c>
      <c r="F7111" s="85">
        <v>17.890999999999998</v>
      </c>
      <c r="G7111" s="84">
        <v>133.1</v>
      </c>
      <c r="H7111" s="86">
        <f t="shared" ref="H7111:H7174" si="444">IF(I7111="","",G7111/100*F7111*E7111)</f>
        <v>777182.30267699983</v>
      </c>
      <c r="I7111" s="77">
        <f t="shared" ref="I7111:I7174" si="445">IF(OR(G7111=".",F7111=".",E7111="."),"",E7111)</f>
        <v>32637</v>
      </c>
      <c r="J7111" s="77">
        <f t="shared" ref="J7111:J7174" si="446">IF(I7111="","",F7111*I7111)</f>
        <v>583908.56699999992</v>
      </c>
      <c r="K7111" s="77">
        <f t="shared" ref="K7111:K7174" si="447">IF(C7111="LIG",1,0)</f>
        <v>0</v>
      </c>
    </row>
    <row r="7112" spans="1:11" s="77" customFormat="1">
      <c r="A7112" s="82">
        <v>2016</v>
      </c>
      <c r="B7112" s="82">
        <v>1082</v>
      </c>
      <c r="C7112" s="83" t="s">
        <v>513</v>
      </c>
      <c r="D7112" s="83" t="s">
        <v>504</v>
      </c>
      <c r="E7112" s="84">
        <v>32527</v>
      </c>
      <c r="F7112" s="85">
        <v>17.260999999999999</v>
      </c>
      <c r="G7112" s="84">
        <v>128.19999999999999</v>
      </c>
      <c r="H7112" s="86">
        <f t="shared" si="444"/>
        <v>719777.03725399997</v>
      </c>
      <c r="I7112" s="77">
        <f t="shared" si="445"/>
        <v>32527</v>
      </c>
      <c r="J7112" s="77">
        <f t="shared" si="446"/>
        <v>561448.54700000002</v>
      </c>
      <c r="K7112" s="77">
        <f t="shared" si="447"/>
        <v>0</v>
      </c>
    </row>
    <row r="7113" spans="1:11" s="77" customFormat="1">
      <c r="A7113" s="82">
        <v>2016</v>
      </c>
      <c r="B7113" s="82">
        <v>1082</v>
      </c>
      <c r="C7113" s="83" t="s">
        <v>513</v>
      </c>
      <c r="D7113" s="83" t="s">
        <v>504</v>
      </c>
      <c r="E7113" s="84">
        <v>81471</v>
      </c>
      <c r="F7113" s="85">
        <v>17.510000000000002</v>
      </c>
      <c r="G7113" s="84">
        <v>134.30000000000001</v>
      </c>
      <c r="H7113" s="86">
        <f t="shared" si="444"/>
        <v>1915866.3330300003</v>
      </c>
      <c r="I7113" s="77">
        <f t="shared" si="445"/>
        <v>81471</v>
      </c>
      <c r="J7113" s="77">
        <f t="shared" si="446"/>
        <v>1426557.2100000002</v>
      </c>
      <c r="K7113" s="77">
        <f t="shared" si="447"/>
        <v>0</v>
      </c>
    </row>
    <row r="7114" spans="1:11" s="77" customFormat="1">
      <c r="A7114" s="82">
        <v>2016</v>
      </c>
      <c r="B7114" s="82">
        <v>1082</v>
      </c>
      <c r="C7114" s="83" t="s">
        <v>513</v>
      </c>
      <c r="D7114" s="83" t="s">
        <v>504</v>
      </c>
      <c r="E7114" s="84">
        <v>32640</v>
      </c>
      <c r="F7114" s="85">
        <v>17.707999999999998</v>
      </c>
      <c r="G7114" s="84">
        <v>117.8</v>
      </c>
      <c r="H7114" s="86">
        <f t="shared" si="444"/>
        <v>680871.18335999991</v>
      </c>
      <c r="I7114" s="77">
        <f t="shared" si="445"/>
        <v>32640</v>
      </c>
      <c r="J7114" s="77">
        <f t="shared" si="446"/>
        <v>577989.12</v>
      </c>
      <c r="K7114" s="77">
        <f t="shared" si="447"/>
        <v>0</v>
      </c>
    </row>
    <row r="7115" spans="1:11" s="77" customFormat="1">
      <c r="A7115" s="82">
        <v>2016</v>
      </c>
      <c r="B7115" s="82">
        <v>1091</v>
      </c>
      <c r="C7115" s="83" t="s">
        <v>513</v>
      </c>
      <c r="D7115" s="83" t="s">
        <v>504</v>
      </c>
      <c r="E7115" s="84">
        <v>35136</v>
      </c>
      <c r="F7115" s="85">
        <v>17.879000000000001</v>
      </c>
      <c r="G7115" s="84">
        <v>176.4</v>
      </c>
      <c r="H7115" s="86">
        <f t="shared" si="444"/>
        <v>1108138.703616</v>
      </c>
      <c r="I7115" s="77">
        <f t="shared" si="445"/>
        <v>35136</v>
      </c>
      <c r="J7115" s="77">
        <f t="shared" si="446"/>
        <v>628196.54399999999</v>
      </c>
      <c r="K7115" s="77">
        <f t="shared" si="447"/>
        <v>0</v>
      </c>
    </row>
    <row r="7116" spans="1:11" s="77" customFormat="1">
      <c r="A7116" s="82">
        <v>2016</v>
      </c>
      <c r="B7116" s="82">
        <v>1091</v>
      </c>
      <c r="C7116" s="83" t="s">
        <v>513</v>
      </c>
      <c r="D7116" s="83" t="s">
        <v>504</v>
      </c>
      <c r="E7116" s="84">
        <v>17751</v>
      </c>
      <c r="F7116" s="85">
        <v>17.75</v>
      </c>
      <c r="G7116" s="84">
        <v>176.5</v>
      </c>
      <c r="H7116" s="86">
        <f t="shared" si="444"/>
        <v>556116.64124999999</v>
      </c>
      <c r="I7116" s="77">
        <f t="shared" si="445"/>
        <v>17751</v>
      </c>
      <c r="J7116" s="77">
        <f t="shared" si="446"/>
        <v>315080.25</v>
      </c>
      <c r="K7116" s="77">
        <f t="shared" si="447"/>
        <v>0</v>
      </c>
    </row>
    <row r="7117" spans="1:11" s="77" customFormat="1">
      <c r="A7117" s="82">
        <v>2016</v>
      </c>
      <c r="B7117" s="82">
        <v>1091</v>
      </c>
      <c r="C7117" s="83" t="s">
        <v>513</v>
      </c>
      <c r="D7117" s="83" t="s">
        <v>504</v>
      </c>
      <c r="E7117" s="84">
        <v>17774</v>
      </c>
      <c r="F7117" s="85">
        <v>17.32</v>
      </c>
      <c r="G7117" s="84">
        <v>163.69999999999999</v>
      </c>
      <c r="H7117" s="86">
        <f t="shared" si="444"/>
        <v>503943.37815999996</v>
      </c>
      <c r="I7117" s="77">
        <f t="shared" si="445"/>
        <v>17774</v>
      </c>
      <c r="J7117" s="77">
        <f t="shared" si="446"/>
        <v>307845.68</v>
      </c>
      <c r="K7117" s="77">
        <f t="shared" si="447"/>
        <v>0</v>
      </c>
    </row>
    <row r="7118" spans="1:11" s="77" customFormat="1">
      <c r="A7118" s="82">
        <v>2016</v>
      </c>
      <c r="B7118" s="82">
        <v>1091</v>
      </c>
      <c r="C7118" s="83" t="s">
        <v>513</v>
      </c>
      <c r="D7118" s="83" t="s">
        <v>504</v>
      </c>
      <c r="E7118" s="84">
        <v>17746</v>
      </c>
      <c r="F7118" s="85">
        <v>17.437999999999999</v>
      </c>
      <c r="G7118" s="84">
        <v>170.1</v>
      </c>
      <c r="H7118" s="86">
        <f t="shared" si="444"/>
        <v>526382.52634799993</v>
      </c>
      <c r="I7118" s="77">
        <f t="shared" si="445"/>
        <v>17746</v>
      </c>
      <c r="J7118" s="77">
        <f t="shared" si="446"/>
        <v>309454.74799999996</v>
      </c>
      <c r="K7118" s="77">
        <f t="shared" si="447"/>
        <v>0</v>
      </c>
    </row>
    <row r="7119" spans="1:11" s="77" customFormat="1">
      <c r="A7119" s="82">
        <v>2016</v>
      </c>
      <c r="B7119" s="82">
        <v>1091</v>
      </c>
      <c r="C7119" s="83" t="s">
        <v>513</v>
      </c>
      <c r="D7119" s="83" t="s">
        <v>504</v>
      </c>
      <c r="E7119" s="84">
        <v>17702</v>
      </c>
      <c r="F7119" s="85">
        <v>17.728000000000002</v>
      </c>
      <c r="G7119" s="84">
        <v>168.5</v>
      </c>
      <c r="H7119" s="86">
        <f t="shared" si="444"/>
        <v>528788.47936000011</v>
      </c>
      <c r="I7119" s="77">
        <f t="shared" si="445"/>
        <v>17702</v>
      </c>
      <c r="J7119" s="77">
        <f t="shared" si="446"/>
        <v>313821.05600000004</v>
      </c>
      <c r="K7119" s="77">
        <f t="shared" si="447"/>
        <v>0</v>
      </c>
    </row>
    <row r="7120" spans="1:11" s="77" customFormat="1">
      <c r="A7120" s="82">
        <v>2016</v>
      </c>
      <c r="B7120" s="82">
        <v>1091</v>
      </c>
      <c r="C7120" s="83" t="s">
        <v>513</v>
      </c>
      <c r="D7120" s="83" t="s">
        <v>504</v>
      </c>
      <c r="E7120" s="84">
        <v>17740</v>
      </c>
      <c r="F7120" s="85">
        <v>17.437999999999999</v>
      </c>
      <c r="G7120" s="84">
        <v>167.4</v>
      </c>
      <c r="H7120" s="86">
        <f t="shared" si="444"/>
        <v>517852.10087999998</v>
      </c>
      <c r="I7120" s="77">
        <f t="shared" si="445"/>
        <v>17740</v>
      </c>
      <c r="J7120" s="77">
        <f t="shared" si="446"/>
        <v>309350.12</v>
      </c>
      <c r="K7120" s="77">
        <f t="shared" si="447"/>
        <v>0</v>
      </c>
    </row>
    <row r="7121" spans="1:11" s="77" customFormat="1">
      <c r="A7121" s="82">
        <v>2016</v>
      </c>
      <c r="B7121" s="82">
        <v>1091</v>
      </c>
      <c r="C7121" s="83" t="s">
        <v>513</v>
      </c>
      <c r="D7121" s="83" t="s">
        <v>504</v>
      </c>
      <c r="E7121" s="84">
        <v>17597</v>
      </c>
      <c r="F7121" s="85">
        <v>17.777999999999999</v>
      </c>
      <c r="G7121" s="84">
        <v>149.69999999999999</v>
      </c>
      <c r="H7121" s="86">
        <f t="shared" si="444"/>
        <v>468320.68060199992</v>
      </c>
      <c r="I7121" s="77">
        <f t="shared" si="445"/>
        <v>17597</v>
      </c>
      <c r="J7121" s="77">
        <f t="shared" si="446"/>
        <v>312839.46599999996</v>
      </c>
      <c r="K7121" s="77">
        <f t="shared" si="447"/>
        <v>0</v>
      </c>
    </row>
    <row r="7122" spans="1:11" s="77" customFormat="1">
      <c r="A7122" s="82">
        <v>2016</v>
      </c>
      <c r="B7122" s="82">
        <v>1104</v>
      </c>
      <c r="C7122" s="83" t="s">
        <v>513</v>
      </c>
      <c r="D7122" s="83" t="s">
        <v>504</v>
      </c>
      <c r="E7122" s="84">
        <v>56148</v>
      </c>
      <c r="F7122" s="85">
        <v>17.038</v>
      </c>
      <c r="G7122" s="84">
        <v>137</v>
      </c>
      <c r="H7122" s="86">
        <f t="shared" si="444"/>
        <v>1310609.9848800001</v>
      </c>
      <c r="I7122" s="77">
        <f t="shared" si="445"/>
        <v>56148</v>
      </c>
      <c r="J7122" s="77">
        <f t="shared" si="446"/>
        <v>956649.62400000007</v>
      </c>
      <c r="K7122" s="77">
        <f t="shared" si="447"/>
        <v>0</v>
      </c>
    </row>
    <row r="7123" spans="1:11" s="77" customFormat="1">
      <c r="A7123" s="82">
        <v>2016</v>
      </c>
      <c r="B7123" s="82">
        <v>1167</v>
      </c>
      <c r="C7123" s="83" t="s">
        <v>513</v>
      </c>
      <c r="D7123" s="83" t="s">
        <v>504</v>
      </c>
      <c r="E7123" s="84">
        <v>72767</v>
      </c>
      <c r="F7123" s="85">
        <v>16.8</v>
      </c>
      <c r="G7123" s="84">
        <v>169.9</v>
      </c>
      <c r="H7123" s="86">
        <f t="shared" si="444"/>
        <v>2077003.0344000002</v>
      </c>
      <c r="I7123" s="77">
        <f t="shared" si="445"/>
        <v>72767</v>
      </c>
      <c r="J7123" s="77">
        <f t="shared" si="446"/>
        <v>1222485.6000000001</v>
      </c>
      <c r="K7123" s="77">
        <f t="shared" si="447"/>
        <v>0</v>
      </c>
    </row>
    <row r="7124" spans="1:11" s="77" customFormat="1">
      <c r="A7124" s="82">
        <v>2016</v>
      </c>
      <c r="B7124" s="82">
        <v>1241</v>
      </c>
      <c r="C7124" s="83" t="s">
        <v>513</v>
      </c>
      <c r="D7124" s="83" t="s">
        <v>504</v>
      </c>
      <c r="E7124" s="84">
        <v>81851</v>
      </c>
      <c r="F7124" s="85">
        <v>17.760000000000002</v>
      </c>
      <c r="G7124" s="84">
        <v>158.9</v>
      </c>
      <c r="H7124" s="86">
        <f t="shared" si="444"/>
        <v>2309887.60464</v>
      </c>
      <c r="I7124" s="77">
        <f t="shared" si="445"/>
        <v>81851</v>
      </c>
      <c r="J7124" s="77">
        <f t="shared" si="446"/>
        <v>1453673.7600000002</v>
      </c>
      <c r="K7124" s="77">
        <f t="shared" si="447"/>
        <v>0</v>
      </c>
    </row>
    <row r="7125" spans="1:11" s="77" customFormat="1">
      <c r="A7125" s="82">
        <v>2016</v>
      </c>
      <c r="B7125" s="82">
        <v>1241</v>
      </c>
      <c r="C7125" s="83" t="s">
        <v>513</v>
      </c>
      <c r="D7125" s="83" t="s">
        <v>504</v>
      </c>
      <c r="E7125" s="84">
        <v>32933</v>
      </c>
      <c r="F7125" s="85">
        <v>17.739999999999998</v>
      </c>
      <c r="G7125" s="84">
        <v>176.7</v>
      </c>
      <c r="H7125" s="86">
        <f t="shared" si="444"/>
        <v>1032336.9191399999</v>
      </c>
      <c r="I7125" s="77">
        <f t="shared" si="445"/>
        <v>32933</v>
      </c>
      <c r="J7125" s="77">
        <f t="shared" si="446"/>
        <v>584231.41999999993</v>
      </c>
      <c r="K7125" s="77">
        <f t="shared" si="447"/>
        <v>0</v>
      </c>
    </row>
    <row r="7126" spans="1:11" s="77" customFormat="1">
      <c r="A7126" s="82">
        <v>2016</v>
      </c>
      <c r="B7126" s="82">
        <v>1241</v>
      </c>
      <c r="C7126" s="83" t="s">
        <v>503</v>
      </c>
      <c r="D7126" s="83" t="s">
        <v>504</v>
      </c>
      <c r="E7126" s="84">
        <v>15005</v>
      </c>
      <c r="F7126" s="85">
        <v>21.64</v>
      </c>
      <c r="G7126" s="84">
        <v>274.7</v>
      </c>
      <c r="H7126" s="86">
        <f t="shared" si="444"/>
        <v>891973.42539999995</v>
      </c>
      <c r="I7126" s="77">
        <f t="shared" si="445"/>
        <v>15005</v>
      </c>
      <c r="J7126" s="77">
        <f t="shared" si="446"/>
        <v>324708.2</v>
      </c>
      <c r="K7126" s="77">
        <f t="shared" si="447"/>
        <v>0</v>
      </c>
    </row>
    <row r="7127" spans="1:11" s="77" customFormat="1">
      <c r="A7127" s="82">
        <v>2016</v>
      </c>
      <c r="B7127" s="82">
        <v>1241</v>
      </c>
      <c r="C7127" s="83" t="s">
        <v>513</v>
      </c>
      <c r="D7127" s="83" t="s">
        <v>504</v>
      </c>
      <c r="E7127" s="84">
        <v>32431</v>
      </c>
      <c r="F7127" s="85">
        <v>17.149999999999999</v>
      </c>
      <c r="G7127" s="84">
        <v>176.3</v>
      </c>
      <c r="H7127" s="86">
        <f t="shared" si="444"/>
        <v>980565.87895000004</v>
      </c>
      <c r="I7127" s="77">
        <f t="shared" si="445"/>
        <v>32431</v>
      </c>
      <c r="J7127" s="77">
        <f t="shared" si="446"/>
        <v>556191.64999999991</v>
      </c>
      <c r="K7127" s="77">
        <f t="shared" si="447"/>
        <v>0</v>
      </c>
    </row>
    <row r="7128" spans="1:11" s="77" customFormat="1">
      <c r="A7128" s="82">
        <v>2016</v>
      </c>
      <c r="B7128" s="82">
        <v>1241</v>
      </c>
      <c r="C7128" s="83" t="s">
        <v>513</v>
      </c>
      <c r="D7128" s="83" t="s">
        <v>504</v>
      </c>
      <c r="E7128" s="84">
        <v>16555</v>
      </c>
      <c r="F7128" s="85">
        <v>17.3</v>
      </c>
      <c r="G7128" s="84">
        <v>158.5</v>
      </c>
      <c r="H7128" s="86">
        <f t="shared" si="444"/>
        <v>453946.3775</v>
      </c>
      <c r="I7128" s="77">
        <f t="shared" si="445"/>
        <v>16555</v>
      </c>
      <c r="J7128" s="77">
        <f t="shared" si="446"/>
        <v>286401.5</v>
      </c>
      <c r="K7128" s="77">
        <f t="shared" si="447"/>
        <v>0</v>
      </c>
    </row>
    <row r="7129" spans="1:11" s="77" customFormat="1">
      <c r="A7129" s="82">
        <v>2016</v>
      </c>
      <c r="B7129" s="82">
        <v>1241</v>
      </c>
      <c r="C7129" s="83" t="s">
        <v>513</v>
      </c>
      <c r="D7129" s="83" t="s">
        <v>504</v>
      </c>
      <c r="E7129" s="84">
        <v>16383</v>
      </c>
      <c r="F7129" s="85">
        <v>16.52</v>
      </c>
      <c r="G7129" s="84">
        <v>158.6</v>
      </c>
      <c r="H7129" s="86">
        <f t="shared" si="444"/>
        <v>429246.39575999993</v>
      </c>
      <c r="I7129" s="77">
        <f t="shared" si="445"/>
        <v>16383</v>
      </c>
      <c r="J7129" s="77">
        <f t="shared" si="446"/>
        <v>270647.15999999997</v>
      </c>
      <c r="K7129" s="77">
        <f t="shared" si="447"/>
        <v>0</v>
      </c>
    </row>
    <row r="7130" spans="1:11" s="77" customFormat="1">
      <c r="A7130" s="82">
        <v>2016</v>
      </c>
      <c r="B7130" s="82">
        <v>1241</v>
      </c>
      <c r="C7130" s="83" t="s">
        <v>513</v>
      </c>
      <c r="D7130" s="83" t="s">
        <v>504</v>
      </c>
      <c r="E7130" s="84">
        <v>16224</v>
      </c>
      <c r="F7130" s="85">
        <v>17.61</v>
      </c>
      <c r="G7130" s="84">
        <v>160.1</v>
      </c>
      <c r="H7130" s="86">
        <f t="shared" si="444"/>
        <v>457413.12864000001</v>
      </c>
      <c r="I7130" s="77">
        <f t="shared" si="445"/>
        <v>16224</v>
      </c>
      <c r="J7130" s="77">
        <f t="shared" si="446"/>
        <v>285704.64</v>
      </c>
      <c r="K7130" s="77">
        <f t="shared" si="447"/>
        <v>0</v>
      </c>
    </row>
    <row r="7131" spans="1:11" s="77" customFormat="1">
      <c r="A7131" s="82">
        <v>2016</v>
      </c>
      <c r="B7131" s="82">
        <v>1241</v>
      </c>
      <c r="C7131" s="83" t="s">
        <v>513</v>
      </c>
      <c r="D7131" s="83" t="s">
        <v>504</v>
      </c>
      <c r="E7131" s="84">
        <v>32599</v>
      </c>
      <c r="F7131" s="85">
        <v>17.78</v>
      </c>
      <c r="G7131" s="84">
        <v>164.3</v>
      </c>
      <c r="H7131" s="86">
        <f t="shared" si="444"/>
        <v>952299.59146000003</v>
      </c>
      <c r="I7131" s="77">
        <f t="shared" si="445"/>
        <v>32599</v>
      </c>
      <c r="J7131" s="77">
        <f t="shared" si="446"/>
        <v>579610.22000000009</v>
      </c>
      <c r="K7131" s="77">
        <f t="shared" si="447"/>
        <v>0</v>
      </c>
    </row>
    <row r="7132" spans="1:11" s="77" customFormat="1">
      <c r="A7132" s="82">
        <v>2016</v>
      </c>
      <c r="B7132" s="82">
        <v>1241</v>
      </c>
      <c r="C7132" s="83" t="s">
        <v>513</v>
      </c>
      <c r="D7132" s="83" t="s">
        <v>504</v>
      </c>
      <c r="E7132" s="84">
        <v>32749</v>
      </c>
      <c r="F7132" s="85">
        <v>16.59</v>
      </c>
      <c r="G7132" s="84">
        <v>165</v>
      </c>
      <c r="H7132" s="86">
        <f t="shared" si="444"/>
        <v>896454.75150000001</v>
      </c>
      <c r="I7132" s="77">
        <f t="shared" si="445"/>
        <v>32749</v>
      </c>
      <c r="J7132" s="77">
        <f t="shared" si="446"/>
        <v>543305.91</v>
      </c>
      <c r="K7132" s="77">
        <f t="shared" si="447"/>
        <v>0</v>
      </c>
    </row>
    <row r="7133" spans="1:11" s="77" customFormat="1">
      <c r="A7133" s="82">
        <v>2016</v>
      </c>
      <c r="B7133" s="82">
        <v>1241</v>
      </c>
      <c r="C7133" s="83" t="s">
        <v>513</v>
      </c>
      <c r="D7133" s="83" t="s">
        <v>504</v>
      </c>
      <c r="E7133" s="84">
        <v>32816</v>
      </c>
      <c r="F7133" s="85">
        <v>17.48</v>
      </c>
      <c r="G7133" s="84">
        <v>151</v>
      </c>
      <c r="H7133" s="86">
        <f t="shared" si="444"/>
        <v>866171.75679999997</v>
      </c>
      <c r="I7133" s="77">
        <f t="shared" si="445"/>
        <v>32816</v>
      </c>
      <c r="J7133" s="77">
        <f t="shared" si="446"/>
        <v>573623.68000000005</v>
      </c>
      <c r="K7133" s="77">
        <f t="shared" si="447"/>
        <v>0</v>
      </c>
    </row>
    <row r="7134" spans="1:11" s="77" customFormat="1">
      <c r="A7134" s="82">
        <v>2016</v>
      </c>
      <c r="B7134" s="82">
        <v>1241</v>
      </c>
      <c r="C7134" s="83" t="s">
        <v>513</v>
      </c>
      <c r="D7134" s="83" t="s">
        <v>504</v>
      </c>
      <c r="E7134" s="84">
        <v>47730</v>
      </c>
      <c r="F7134" s="85">
        <v>17.75</v>
      </c>
      <c r="G7134" s="84">
        <v>164.5</v>
      </c>
      <c r="H7134" s="86">
        <f t="shared" si="444"/>
        <v>1393656.3374999999</v>
      </c>
      <c r="I7134" s="77">
        <f t="shared" si="445"/>
        <v>47730</v>
      </c>
      <c r="J7134" s="77">
        <f t="shared" si="446"/>
        <v>847207.5</v>
      </c>
      <c r="K7134" s="77">
        <f t="shared" si="447"/>
        <v>0</v>
      </c>
    </row>
    <row r="7135" spans="1:11" s="77" customFormat="1">
      <c r="A7135" s="82">
        <v>2016</v>
      </c>
      <c r="B7135" s="82">
        <v>1241</v>
      </c>
      <c r="C7135" s="83" t="s">
        <v>513</v>
      </c>
      <c r="D7135" s="83" t="s">
        <v>504</v>
      </c>
      <c r="E7135" s="84">
        <v>96795</v>
      </c>
      <c r="F7135" s="85">
        <v>17.510000000000002</v>
      </c>
      <c r="G7135" s="84">
        <v>163.4</v>
      </c>
      <c r="H7135" s="86">
        <f t="shared" si="444"/>
        <v>2769434.6553000007</v>
      </c>
      <c r="I7135" s="77">
        <f t="shared" si="445"/>
        <v>96795</v>
      </c>
      <c r="J7135" s="77">
        <f t="shared" si="446"/>
        <v>1694880.4500000002</v>
      </c>
      <c r="K7135" s="77">
        <f t="shared" si="447"/>
        <v>0</v>
      </c>
    </row>
    <row r="7136" spans="1:11" s="77" customFormat="1">
      <c r="A7136" s="82">
        <v>2016</v>
      </c>
      <c r="B7136" s="82">
        <v>1241</v>
      </c>
      <c r="C7136" s="83" t="s">
        <v>513</v>
      </c>
      <c r="D7136" s="83" t="s">
        <v>504</v>
      </c>
      <c r="E7136" s="84">
        <v>16533</v>
      </c>
      <c r="F7136" s="85">
        <v>17.29</v>
      </c>
      <c r="G7136" s="84">
        <v>172.6</v>
      </c>
      <c r="H7136" s="86">
        <f t="shared" si="444"/>
        <v>493386.71382</v>
      </c>
      <c r="I7136" s="77">
        <f t="shared" si="445"/>
        <v>16533</v>
      </c>
      <c r="J7136" s="77">
        <f t="shared" si="446"/>
        <v>285855.57</v>
      </c>
      <c r="K7136" s="77">
        <f t="shared" si="447"/>
        <v>0</v>
      </c>
    </row>
    <row r="7137" spans="1:11" s="77" customFormat="1">
      <c r="A7137" s="82">
        <v>2016</v>
      </c>
      <c r="B7137" s="82">
        <v>1250</v>
      </c>
      <c r="C7137" s="83" t="s">
        <v>513</v>
      </c>
      <c r="D7137" s="83" t="s">
        <v>504</v>
      </c>
      <c r="E7137" s="84">
        <v>117596</v>
      </c>
      <c r="F7137" s="85">
        <v>17.847999999999999</v>
      </c>
      <c r="G7137" s="84">
        <v>171</v>
      </c>
      <c r="H7137" s="86">
        <f t="shared" si="444"/>
        <v>3589039.3276799996</v>
      </c>
      <c r="I7137" s="77">
        <f t="shared" si="445"/>
        <v>117596</v>
      </c>
      <c r="J7137" s="77">
        <f t="shared" si="446"/>
        <v>2098853.4079999998</v>
      </c>
      <c r="K7137" s="77">
        <f t="shared" si="447"/>
        <v>0</v>
      </c>
    </row>
    <row r="7138" spans="1:11" s="77" customFormat="1">
      <c r="A7138" s="82">
        <v>2016</v>
      </c>
      <c r="B7138" s="82">
        <v>1252</v>
      </c>
      <c r="C7138" s="83" t="s">
        <v>513</v>
      </c>
      <c r="D7138" s="83" t="s">
        <v>504</v>
      </c>
      <c r="E7138" s="84">
        <v>9419</v>
      </c>
      <c r="F7138" s="85">
        <v>17.95</v>
      </c>
      <c r="G7138" s="84">
        <v>173.3</v>
      </c>
      <c r="H7138" s="86">
        <f t="shared" si="444"/>
        <v>293000.12965000002</v>
      </c>
      <c r="I7138" s="77">
        <f t="shared" si="445"/>
        <v>9419</v>
      </c>
      <c r="J7138" s="77">
        <f t="shared" si="446"/>
        <v>169071.05</v>
      </c>
      <c r="K7138" s="77">
        <f t="shared" si="447"/>
        <v>0</v>
      </c>
    </row>
    <row r="7139" spans="1:11" s="77" customFormat="1">
      <c r="A7139" s="82">
        <v>2016</v>
      </c>
      <c r="B7139" s="82">
        <v>1355</v>
      </c>
      <c r="C7139" s="83" t="s">
        <v>503</v>
      </c>
      <c r="D7139" s="83" t="s">
        <v>504</v>
      </c>
      <c r="E7139" s="84">
        <v>5325</v>
      </c>
      <c r="F7139" s="85">
        <v>23.672999999999998</v>
      </c>
      <c r="G7139" s="84">
        <v>253.7</v>
      </c>
      <c r="H7139" s="86">
        <f t="shared" si="444"/>
        <v>319810.98532499996</v>
      </c>
      <c r="I7139" s="77">
        <f t="shared" si="445"/>
        <v>5325</v>
      </c>
      <c r="J7139" s="77">
        <f t="shared" si="446"/>
        <v>126058.72499999999</v>
      </c>
      <c r="K7139" s="77">
        <f t="shared" si="447"/>
        <v>0</v>
      </c>
    </row>
    <row r="7140" spans="1:11" s="77" customFormat="1">
      <c r="A7140" s="82">
        <v>2016</v>
      </c>
      <c r="B7140" s="82">
        <v>1355</v>
      </c>
      <c r="C7140" s="83" t="s">
        <v>503</v>
      </c>
      <c r="D7140" s="83" t="s">
        <v>504</v>
      </c>
      <c r="E7140" s="84">
        <v>54146</v>
      </c>
      <c r="F7140" s="85">
        <v>23.43</v>
      </c>
      <c r="G7140" s="84">
        <v>260.2</v>
      </c>
      <c r="H7140" s="86">
        <f t="shared" si="444"/>
        <v>3301003.3095599995</v>
      </c>
      <c r="I7140" s="77">
        <f t="shared" si="445"/>
        <v>54146</v>
      </c>
      <c r="J7140" s="77">
        <f t="shared" si="446"/>
        <v>1268640.78</v>
      </c>
      <c r="K7140" s="77">
        <f t="shared" si="447"/>
        <v>0</v>
      </c>
    </row>
    <row r="7141" spans="1:11" s="77" customFormat="1">
      <c r="A7141" s="82">
        <v>2016</v>
      </c>
      <c r="B7141" s="82">
        <v>1355</v>
      </c>
      <c r="C7141" s="83" t="s">
        <v>503</v>
      </c>
      <c r="D7141" s="83" t="s">
        <v>504</v>
      </c>
      <c r="E7141" s="84">
        <v>22420</v>
      </c>
      <c r="F7141" s="85">
        <v>22.689</v>
      </c>
      <c r="G7141" s="84">
        <v>233.6</v>
      </c>
      <c r="H7141" s="86">
        <f t="shared" si="444"/>
        <v>1188293.7196799999</v>
      </c>
      <c r="I7141" s="77">
        <f t="shared" si="445"/>
        <v>22420</v>
      </c>
      <c r="J7141" s="77">
        <f t="shared" si="446"/>
        <v>508687.38</v>
      </c>
      <c r="K7141" s="77">
        <f t="shared" si="447"/>
        <v>0</v>
      </c>
    </row>
    <row r="7142" spans="1:11" s="77" customFormat="1">
      <c r="A7142" s="82">
        <v>2016</v>
      </c>
      <c r="B7142" s="82">
        <v>1356</v>
      </c>
      <c r="C7142" s="83" t="s">
        <v>503</v>
      </c>
      <c r="D7142" s="83" t="s">
        <v>504</v>
      </c>
      <c r="E7142" s="84">
        <v>102317</v>
      </c>
      <c r="F7142" s="85">
        <v>23.047999999999998</v>
      </c>
      <c r="G7142" s="84">
        <v>215</v>
      </c>
      <c r="H7142" s="86">
        <f t="shared" si="444"/>
        <v>5070134.7643999998</v>
      </c>
      <c r="I7142" s="77">
        <f t="shared" si="445"/>
        <v>102317</v>
      </c>
      <c r="J7142" s="77">
        <f t="shared" si="446"/>
        <v>2358202.216</v>
      </c>
      <c r="K7142" s="77">
        <f t="shared" si="447"/>
        <v>0</v>
      </c>
    </row>
    <row r="7143" spans="1:11" s="77" customFormat="1">
      <c r="A7143" s="82">
        <v>2016</v>
      </c>
      <c r="B7143" s="82">
        <v>1356</v>
      </c>
      <c r="C7143" s="83" t="s">
        <v>503</v>
      </c>
      <c r="D7143" s="83" t="s">
        <v>504</v>
      </c>
      <c r="E7143" s="84">
        <v>32957</v>
      </c>
      <c r="F7143" s="85">
        <v>23.324999999999999</v>
      </c>
      <c r="G7143" s="84">
        <v>252.8</v>
      </c>
      <c r="H7143" s="86">
        <f t="shared" si="444"/>
        <v>1943329.2792</v>
      </c>
      <c r="I7143" s="77">
        <f t="shared" si="445"/>
        <v>32957</v>
      </c>
      <c r="J7143" s="77">
        <f t="shared" si="446"/>
        <v>768722.02500000002</v>
      </c>
      <c r="K7143" s="77">
        <f t="shared" si="447"/>
        <v>0</v>
      </c>
    </row>
    <row r="7144" spans="1:11" s="77" customFormat="1">
      <c r="A7144" s="82">
        <v>2016</v>
      </c>
      <c r="B7144" s="82">
        <v>1356</v>
      </c>
      <c r="C7144" s="83" t="s">
        <v>503</v>
      </c>
      <c r="D7144" s="83" t="s">
        <v>504</v>
      </c>
      <c r="E7144" s="84">
        <v>68503</v>
      </c>
      <c r="F7144" s="85">
        <v>22.483000000000001</v>
      </c>
      <c r="G7144" s="84">
        <v>185.4</v>
      </c>
      <c r="H7144" s="86">
        <f t="shared" si="444"/>
        <v>2855443.5674460004</v>
      </c>
      <c r="I7144" s="77">
        <f t="shared" si="445"/>
        <v>68503</v>
      </c>
      <c r="J7144" s="77">
        <f t="shared" si="446"/>
        <v>1540152.949</v>
      </c>
      <c r="K7144" s="77">
        <f t="shared" si="447"/>
        <v>0</v>
      </c>
    </row>
    <row r="7145" spans="1:11" s="77" customFormat="1">
      <c r="A7145" s="82">
        <v>2016</v>
      </c>
      <c r="B7145" s="82">
        <v>1356</v>
      </c>
      <c r="C7145" s="83" t="s">
        <v>503</v>
      </c>
      <c r="D7145" s="83" t="s">
        <v>504</v>
      </c>
      <c r="E7145" s="84">
        <v>9565</v>
      </c>
      <c r="F7145" s="85">
        <v>22.611000000000001</v>
      </c>
      <c r="G7145" s="84">
        <v>182</v>
      </c>
      <c r="H7145" s="86">
        <f t="shared" si="444"/>
        <v>393619.07130000001</v>
      </c>
      <c r="I7145" s="77">
        <f t="shared" si="445"/>
        <v>9565</v>
      </c>
      <c r="J7145" s="77">
        <f t="shared" si="446"/>
        <v>216274.215</v>
      </c>
      <c r="K7145" s="77">
        <f t="shared" si="447"/>
        <v>0</v>
      </c>
    </row>
    <row r="7146" spans="1:11" s="77" customFormat="1">
      <c r="A7146" s="82">
        <v>2016</v>
      </c>
      <c r="B7146" s="82">
        <v>1356</v>
      </c>
      <c r="C7146" s="83" t="s">
        <v>503</v>
      </c>
      <c r="D7146" s="83" t="s">
        <v>504</v>
      </c>
      <c r="E7146" s="84">
        <v>22006</v>
      </c>
      <c r="F7146" s="85">
        <v>25.41</v>
      </c>
      <c r="G7146" s="84">
        <v>193.3</v>
      </c>
      <c r="H7146" s="86">
        <f t="shared" si="444"/>
        <v>1080880.36518</v>
      </c>
      <c r="I7146" s="77">
        <f t="shared" si="445"/>
        <v>22006</v>
      </c>
      <c r="J7146" s="77">
        <f t="shared" si="446"/>
        <v>559172.46</v>
      </c>
      <c r="K7146" s="77">
        <f t="shared" si="447"/>
        <v>0</v>
      </c>
    </row>
    <row r="7147" spans="1:11" s="77" customFormat="1">
      <c r="A7147" s="82">
        <v>2016</v>
      </c>
      <c r="B7147" s="82">
        <v>1356</v>
      </c>
      <c r="C7147" s="83" t="s">
        <v>503</v>
      </c>
      <c r="D7147" s="83" t="s">
        <v>504</v>
      </c>
      <c r="E7147" s="84">
        <v>38336</v>
      </c>
      <c r="F7147" s="85">
        <v>22.143999999999998</v>
      </c>
      <c r="G7147" s="84">
        <v>182.8</v>
      </c>
      <c r="H7147" s="86">
        <f t="shared" si="444"/>
        <v>1551811.8379519999</v>
      </c>
      <c r="I7147" s="77">
        <f t="shared" si="445"/>
        <v>38336</v>
      </c>
      <c r="J7147" s="77">
        <f t="shared" si="446"/>
        <v>848912.38399999996</v>
      </c>
      <c r="K7147" s="77">
        <f t="shared" si="447"/>
        <v>0</v>
      </c>
    </row>
    <row r="7148" spans="1:11" s="77" customFormat="1">
      <c r="A7148" s="82">
        <v>2016</v>
      </c>
      <c r="B7148" s="82">
        <v>1356</v>
      </c>
      <c r="C7148" s="83" t="s">
        <v>503</v>
      </c>
      <c r="D7148" s="83" t="s">
        <v>504</v>
      </c>
      <c r="E7148" s="84">
        <v>62258</v>
      </c>
      <c r="F7148" s="85">
        <v>22.542000000000002</v>
      </c>
      <c r="G7148" s="84">
        <v>141.9</v>
      </c>
      <c r="H7148" s="86">
        <f t="shared" si="444"/>
        <v>1991452.7472840003</v>
      </c>
      <c r="I7148" s="77">
        <f t="shared" si="445"/>
        <v>62258</v>
      </c>
      <c r="J7148" s="77">
        <f t="shared" si="446"/>
        <v>1403419.8360000001</v>
      </c>
      <c r="K7148" s="77">
        <f t="shared" si="447"/>
        <v>0</v>
      </c>
    </row>
    <row r="7149" spans="1:11" s="77" customFormat="1">
      <c r="A7149" s="82">
        <v>2016</v>
      </c>
      <c r="B7149" s="82">
        <v>1356</v>
      </c>
      <c r="C7149" s="83" t="s">
        <v>503</v>
      </c>
      <c r="D7149" s="83" t="s">
        <v>504</v>
      </c>
      <c r="E7149" s="84">
        <v>4784</v>
      </c>
      <c r="F7149" s="85">
        <v>22.678000000000001</v>
      </c>
      <c r="G7149" s="84">
        <v>210.8</v>
      </c>
      <c r="H7149" s="86">
        <f t="shared" si="444"/>
        <v>228700.19161600003</v>
      </c>
      <c r="I7149" s="77">
        <f t="shared" si="445"/>
        <v>4784</v>
      </c>
      <c r="J7149" s="77">
        <f t="shared" si="446"/>
        <v>108491.55200000001</v>
      </c>
      <c r="K7149" s="77">
        <f t="shared" si="447"/>
        <v>0</v>
      </c>
    </row>
    <row r="7150" spans="1:11" s="77" customFormat="1">
      <c r="A7150" s="82">
        <v>2016</v>
      </c>
      <c r="B7150" s="82">
        <v>1356</v>
      </c>
      <c r="C7150" s="83" t="s">
        <v>503</v>
      </c>
      <c r="D7150" s="83" t="s">
        <v>504</v>
      </c>
      <c r="E7150" s="84">
        <v>77546</v>
      </c>
      <c r="F7150" s="85">
        <v>22.766999999999999</v>
      </c>
      <c r="G7150" s="84">
        <v>229.2</v>
      </c>
      <c r="H7150" s="86">
        <f t="shared" si="444"/>
        <v>4046502.5803439994</v>
      </c>
      <c r="I7150" s="77">
        <f t="shared" si="445"/>
        <v>77546</v>
      </c>
      <c r="J7150" s="77">
        <f t="shared" si="446"/>
        <v>1765489.7819999999</v>
      </c>
      <c r="K7150" s="77">
        <f t="shared" si="447"/>
        <v>0</v>
      </c>
    </row>
    <row r="7151" spans="1:11" s="77" customFormat="1">
      <c r="A7151" s="82">
        <v>2016</v>
      </c>
      <c r="B7151" s="82">
        <v>1356</v>
      </c>
      <c r="C7151" s="83" t="s">
        <v>503</v>
      </c>
      <c r="D7151" s="83" t="s">
        <v>504</v>
      </c>
      <c r="E7151" s="84">
        <v>47937</v>
      </c>
      <c r="F7151" s="85">
        <v>23.623000000000001</v>
      </c>
      <c r="G7151" s="84">
        <v>220.8</v>
      </c>
      <c r="H7151" s="86">
        <f t="shared" si="444"/>
        <v>2500373.9782080003</v>
      </c>
      <c r="I7151" s="77">
        <f t="shared" si="445"/>
        <v>47937</v>
      </c>
      <c r="J7151" s="77">
        <f t="shared" si="446"/>
        <v>1132415.7510000002</v>
      </c>
      <c r="K7151" s="77">
        <f t="shared" si="447"/>
        <v>0</v>
      </c>
    </row>
    <row r="7152" spans="1:11" s="77" customFormat="1">
      <c r="A7152" s="82">
        <v>2016</v>
      </c>
      <c r="B7152" s="82">
        <v>1356</v>
      </c>
      <c r="C7152" s="83" t="s">
        <v>503</v>
      </c>
      <c r="D7152" s="83" t="s">
        <v>504</v>
      </c>
      <c r="E7152" s="84">
        <v>83811</v>
      </c>
      <c r="F7152" s="85">
        <v>23.733000000000001</v>
      </c>
      <c r="G7152" s="84">
        <v>197.3</v>
      </c>
      <c r="H7152" s="86">
        <f t="shared" si="444"/>
        <v>3924467.5914989999</v>
      </c>
      <c r="I7152" s="77">
        <f t="shared" si="445"/>
        <v>83811</v>
      </c>
      <c r="J7152" s="77">
        <f t="shared" si="446"/>
        <v>1989086.463</v>
      </c>
      <c r="K7152" s="77">
        <f t="shared" si="447"/>
        <v>0</v>
      </c>
    </row>
    <row r="7153" spans="1:11" s="77" customFormat="1">
      <c r="A7153" s="82">
        <v>2016</v>
      </c>
      <c r="B7153" s="82">
        <v>1356</v>
      </c>
      <c r="C7153" s="83" t="s">
        <v>503</v>
      </c>
      <c r="D7153" s="83" t="s">
        <v>504</v>
      </c>
      <c r="E7153" s="84">
        <v>3210</v>
      </c>
      <c r="F7153" s="85">
        <v>23.018000000000001</v>
      </c>
      <c r="G7153" s="84">
        <v>218.3</v>
      </c>
      <c r="H7153" s="86">
        <f t="shared" si="444"/>
        <v>161297.02374000003</v>
      </c>
      <c r="I7153" s="77">
        <f t="shared" si="445"/>
        <v>3210</v>
      </c>
      <c r="J7153" s="77">
        <f t="shared" si="446"/>
        <v>73887.78</v>
      </c>
      <c r="K7153" s="77">
        <f t="shared" si="447"/>
        <v>0</v>
      </c>
    </row>
    <row r="7154" spans="1:11" s="77" customFormat="1">
      <c r="A7154" s="82">
        <v>2016</v>
      </c>
      <c r="B7154" s="82">
        <v>1356</v>
      </c>
      <c r="C7154" s="83" t="s">
        <v>503</v>
      </c>
      <c r="D7154" s="83" t="s">
        <v>504</v>
      </c>
      <c r="E7154" s="84">
        <v>4541</v>
      </c>
      <c r="F7154" s="85">
        <v>21.257999999999999</v>
      </c>
      <c r="G7154" s="84">
        <v>166.8</v>
      </c>
      <c r="H7154" s="86">
        <f t="shared" si="444"/>
        <v>161016.34010400003</v>
      </c>
      <c r="I7154" s="77">
        <f t="shared" si="445"/>
        <v>4541</v>
      </c>
      <c r="J7154" s="77">
        <f t="shared" si="446"/>
        <v>96532.577999999994</v>
      </c>
      <c r="K7154" s="77">
        <f t="shared" si="447"/>
        <v>0</v>
      </c>
    </row>
    <row r="7155" spans="1:11" s="77" customFormat="1">
      <c r="A7155" s="82">
        <v>2016</v>
      </c>
      <c r="B7155" s="82">
        <v>1356</v>
      </c>
      <c r="C7155" s="83" t="s">
        <v>503</v>
      </c>
      <c r="D7155" s="83" t="s">
        <v>504</v>
      </c>
      <c r="E7155" s="84">
        <v>7924</v>
      </c>
      <c r="F7155" s="85">
        <v>19.800999999999998</v>
      </c>
      <c r="G7155" s="84">
        <v>150.5</v>
      </c>
      <c r="H7155" s="86">
        <f t="shared" si="444"/>
        <v>236139.20161999995</v>
      </c>
      <c r="I7155" s="77">
        <f t="shared" si="445"/>
        <v>7924</v>
      </c>
      <c r="J7155" s="77">
        <f t="shared" si="446"/>
        <v>156903.12399999998</v>
      </c>
      <c r="K7155" s="77">
        <f t="shared" si="447"/>
        <v>0</v>
      </c>
    </row>
    <row r="7156" spans="1:11" s="77" customFormat="1">
      <c r="A7156" s="82">
        <v>2016</v>
      </c>
      <c r="B7156" s="82">
        <v>1356</v>
      </c>
      <c r="C7156" s="83" t="s">
        <v>503</v>
      </c>
      <c r="D7156" s="83" t="s">
        <v>504</v>
      </c>
      <c r="E7156" s="84">
        <v>7959</v>
      </c>
      <c r="F7156" s="85">
        <v>23.064</v>
      </c>
      <c r="G7156" s="84">
        <v>222.8</v>
      </c>
      <c r="H7156" s="86">
        <f t="shared" si="444"/>
        <v>408985.88572800008</v>
      </c>
      <c r="I7156" s="77">
        <f t="shared" si="445"/>
        <v>7959</v>
      </c>
      <c r="J7156" s="77">
        <f t="shared" si="446"/>
        <v>183566.37599999999</v>
      </c>
      <c r="K7156" s="77">
        <f t="shared" si="447"/>
        <v>0</v>
      </c>
    </row>
    <row r="7157" spans="1:11" s="77" customFormat="1">
      <c r="A7157" s="82">
        <v>2016</v>
      </c>
      <c r="B7157" s="82">
        <v>1364</v>
      </c>
      <c r="C7157" s="83" t="s">
        <v>503</v>
      </c>
      <c r="D7157" s="83" t="s">
        <v>504</v>
      </c>
      <c r="E7157" s="84">
        <v>45880</v>
      </c>
      <c r="F7157" s="85">
        <v>23.042999999999999</v>
      </c>
      <c r="G7157" s="84">
        <v>212.1</v>
      </c>
      <c r="H7157" s="86">
        <f t="shared" si="444"/>
        <v>2242348.4336399999</v>
      </c>
      <c r="I7157" s="77">
        <f t="shared" si="445"/>
        <v>45880</v>
      </c>
      <c r="J7157" s="77">
        <f t="shared" si="446"/>
        <v>1057212.8399999999</v>
      </c>
      <c r="K7157" s="77">
        <f t="shared" si="447"/>
        <v>0</v>
      </c>
    </row>
    <row r="7158" spans="1:11" s="77" customFormat="1">
      <c r="A7158" s="82">
        <v>2016</v>
      </c>
      <c r="B7158" s="82">
        <v>1364</v>
      </c>
      <c r="C7158" s="83" t="s">
        <v>503</v>
      </c>
      <c r="D7158" s="83" t="s">
        <v>504</v>
      </c>
      <c r="E7158" s="84">
        <v>87349</v>
      </c>
      <c r="F7158" s="85">
        <v>24.26</v>
      </c>
      <c r="G7158" s="84">
        <v>214.4</v>
      </c>
      <c r="H7158" s="86">
        <f t="shared" si="444"/>
        <v>4543321.9705600012</v>
      </c>
      <c r="I7158" s="77">
        <f t="shared" si="445"/>
        <v>87349</v>
      </c>
      <c r="J7158" s="77">
        <f t="shared" si="446"/>
        <v>2119086.7400000002</v>
      </c>
      <c r="K7158" s="77">
        <f t="shared" si="447"/>
        <v>0</v>
      </c>
    </row>
    <row r="7159" spans="1:11" s="77" customFormat="1">
      <c r="A7159" s="82">
        <v>2016</v>
      </c>
      <c r="B7159" s="82">
        <v>1364</v>
      </c>
      <c r="C7159" s="83" t="s">
        <v>503</v>
      </c>
      <c r="D7159" s="83" t="s">
        <v>504</v>
      </c>
      <c r="E7159" s="84">
        <v>39764</v>
      </c>
      <c r="F7159" s="85">
        <v>22.655999999999999</v>
      </c>
      <c r="G7159" s="84">
        <v>206.8</v>
      </c>
      <c r="H7159" s="86">
        <f t="shared" si="444"/>
        <v>1863047.1045119998</v>
      </c>
      <c r="I7159" s="77">
        <f t="shared" si="445"/>
        <v>39764</v>
      </c>
      <c r="J7159" s="77">
        <f t="shared" si="446"/>
        <v>900893.18400000001</v>
      </c>
      <c r="K7159" s="77">
        <f t="shared" si="447"/>
        <v>0</v>
      </c>
    </row>
    <row r="7160" spans="1:11" s="77" customFormat="1">
      <c r="A7160" s="82">
        <v>2016</v>
      </c>
      <c r="B7160" s="82">
        <v>1364</v>
      </c>
      <c r="C7160" s="83" t="s">
        <v>503</v>
      </c>
      <c r="D7160" s="83" t="s">
        <v>504</v>
      </c>
      <c r="E7160" s="84">
        <v>29874</v>
      </c>
      <c r="F7160" s="85">
        <v>22.443999999999999</v>
      </c>
      <c r="G7160" s="84">
        <v>189.1</v>
      </c>
      <c r="H7160" s="86">
        <f t="shared" si="444"/>
        <v>1267900.477896</v>
      </c>
      <c r="I7160" s="77">
        <f t="shared" si="445"/>
        <v>29874</v>
      </c>
      <c r="J7160" s="77">
        <f t="shared" si="446"/>
        <v>670492.05599999998</v>
      </c>
      <c r="K7160" s="77">
        <f t="shared" si="447"/>
        <v>0</v>
      </c>
    </row>
    <row r="7161" spans="1:11" s="77" customFormat="1">
      <c r="A7161" s="82">
        <v>2016</v>
      </c>
      <c r="B7161" s="82">
        <v>1364</v>
      </c>
      <c r="C7161" s="83" t="s">
        <v>503</v>
      </c>
      <c r="D7161" s="83" t="s">
        <v>504</v>
      </c>
      <c r="E7161" s="84">
        <v>29969</v>
      </c>
      <c r="F7161" s="85">
        <v>22.95</v>
      </c>
      <c r="G7161" s="84">
        <v>178.3</v>
      </c>
      <c r="H7161" s="86">
        <f t="shared" si="444"/>
        <v>1226326.98465</v>
      </c>
      <c r="I7161" s="77">
        <f t="shared" si="445"/>
        <v>29969</v>
      </c>
      <c r="J7161" s="77">
        <f t="shared" si="446"/>
        <v>687788.54999999993</v>
      </c>
      <c r="K7161" s="77">
        <f t="shared" si="447"/>
        <v>0</v>
      </c>
    </row>
    <row r="7162" spans="1:11" s="77" customFormat="1">
      <c r="A7162" s="82">
        <v>2016</v>
      </c>
      <c r="B7162" s="82">
        <v>1364</v>
      </c>
      <c r="C7162" s="83" t="s">
        <v>503</v>
      </c>
      <c r="D7162" s="83" t="s">
        <v>504</v>
      </c>
      <c r="E7162" s="84">
        <v>3440</v>
      </c>
      <c r="F7162" s="85">
        <v>22.213999999999999</v>
      </c>
      <c r="G7162" s="84">
        <v>177.7</v>
      </c>
      <c r="H7162" s="86">
        <f t="shared" si="444"/>
        <v>135791.51632</v>
      </c>
      <c r="I7162" s="77">
        <f t="shared" si="445"/>
        <v>3440</v>
      </c>
      <c r="J7162" s="77">
        <f t="shared" si="446"/>
        <v>76416.159999999989</v>
      </c>
      <c r="K7162" s="77">
        <f t="shared" si="447"/>
        <v>0</v>
      </c>
    </row>
    <row r="7163" spans="1:11" s="77" customFormat="1">
      <c r="A7163" s="82">
        <v>2016</v>
      </c>
      <c r="B7163" s="82">
        <v>1364</v>
      </c>
      <c r="C7163" s="83" t="s">
        <v>503</v>
      </c>
      <c r="D7163" s="83" t="s">
        <v>504</v>
      </c>
      <c r="E7163" s="84">
        <v>9460</v>
      </c>
      <c r="F7163" s="85">
        <v>23.789000000000001</v>
      </c>
      <c r="G7163" s="84">
        <v>194.2</v>
      </c>
      <c r="H7163" s="86">
        <f t="shared" si="444"/>
        <v>437035.33148000005</v>
      </c>
      <c r="I7163" s="77">
        <f t="shared" si="445"/>
        <v>9460</v>
      </c>
      <c r="J7163" s="77">
        <f t="shared" si="446"/>
        <v>225043.94</v>
      </c>
      <c r="K7163" s="77">
        <f t="shared" si="447"/>
        <v>0</v>
      </c>
    </row>
    <row r="7164" spans="1:11" s="77" customFormat="1">
      <c r="A7164" s="82">
        <v>2016</v>
      </c>
      <c r="B7164" s="82">
        <v>1364</v>
      </c>
      <c r="C7164" s="83" t="s">
        <v>503</v>
      </c>
      <c r="D7164" s="83" t="s">
        <v>504</v>
      </c>
      <c r="E7164" s="84">
        <v>15617</v>
      </c>
      <c r="F7164" s="85">
        <v>23.704999999999998</v>
      </c>
      <c r="G7164" s="84">
        <v>217.8</v>
      </c>
      <c r="H7164" s="86">
        <f t="shared" si="444"/>
        <v>806297.74532999995</v>
      </c>
      <c r="I7164" s="77">
        <f t="shared" si="445"/>
        <v>15617</v>
      </c>
      <c r="J7164" s="77">
        <f t="shared" si="446"/>
        <v>370200.98499999999</v>
      </c>
      <c r="K7164" s="77">
        <f t="shared" si="447"/>
        <v>0</v>
      </c>
    </row>
    <row r="7165" spans="1:11" s="77" customFormat="1">
      <c r="A7165" s="82">
        <v>2016</v>
      </c>
      <c r="B7165" s="82">
        <v>1374</v>
      </c>
      <c r="C7165" s="83" t="s">
        <v>503</v>
      </c>
      <c r="D7165" s="83" t="s">
        <v>504</v>
      </c>
      <c r="E7165" s="84">
        <v>6522</v>
      </c>
      <c r="F7165" s="85">
        <v>22.283999999999999</v>
      </c>
      <c r="G7165" s="84">
        <v>197.1</v>
      </c>
      <c r="H7165" s="86">
        <f t="shared" si="444"/>
        <v>286457.74480799999</v>
      </c>
      <c r="I7165" s="77">
        <f t="shared" si="445"/>
        <v>6522</v>
      </c>
      <c r="J7165" s="77">
        <f t="shared" si="446"/>
        <v>145336.24799999999</v>
      </c>
      <c r="K7165" s="77">
        <f t="shared" si="447"/>
        <v>0</v>
      </c>
    </row>
    <row r="7166" spans="1:11" s="77" customFormat="1">
      <c r="A7166" s="82">
        <v>2016</v>
      </c>
      <c r="B7166" s="82">
        <v>1374</v>
      </c>
      <c r="C7166" s="83" t="s">
        <v>503</v>
      </c>
      <c r="D7166" s="83" t="s">
        <v>504</v>
      </c>
      <c r="E7166" s="84">
        <v>5040</v>
      </c>
      <c r="F7166" s="85">
        <v>23.526</v>
      </c>
      <c r="G7166" s="84">
        <v>195.5</v>
      </c>
      <c r="H7166" s="86">
        <f t="shared" si="444"/>
        <v>231806.38320000001</v>
      </c>
      <c r="I7166" s="77">
        <f t="shared" si="445"/>
        <v>5040</v>
      </c>
      <c r="J7166" s="77">
        <f t="shared" si="446"/>
        <v>118571.04</v>
      </c>
      <c r="K7166" s="77">
        <f t="shared" si="447"/>
        <v>0</v>
      </c>
    </row>
    <row r="7167" spans="1:11" s="77" customFormat="1">
      <c r="A7167" s="82">
        <v>2016</v>
      </c>
      <c r="B7167" s="82">
        <v>1374</v>
      </c>
      <c r="C7167" s="83" t="s">
        <v>503</v>
      </c>
      <c r="D7167" s="83" t="s">
        <v>504</v>
      </c>
      <c r="E7167" s="84">
        <v>26197</v>
      </c>
      <c r="F7167" s="85">
        <v>23.558</v>
      </c>
      <c r="G7167" s="84">
        <v>199</v>
      </c>
      <c r="H7167" s="86">
        <f t="shared" si="444"/>
        <v>1228126.36274</v>
      </c>
      <c r="I7167" s="77">
        <f t="shared" si="445"/>
        <v>26197</v>
      </c>
      <c r="J7167" s="77">
        <f t="shared" si="446"/>
        <v>617148.92599999998</v>
      </c>
      <c r="K7167" s="77">
        <f t="shared" si="447"/>
        <v>0</v>
      </c>
    </row>
    <row r="7168" spans="1:11" s="77" customFormat="1">
      <c r="A7168" s="82">
        <v>2016</v>
      </c>
      <c r="B7168" s="82">
        <v>1374</v>
      </c>
      <c r="C7168" s="83" t="s">
        <v>503</v>
      </c>
      <c r="D7168" s="83" t="s">
        <v>504</v>
      </c>
      <c r="E7168" s="84">
        <v>27406</v>
      </c>
      <c r="F7168" s="85">
        <v>22.64</v>
      </c>
      <c r="G7168" s="84">
        <v>195</v>
      </c>
      <c r="H7168" s="86">
        <f t="shared" si="444"/>
        <v>1209920.088</v>
      </c>
      <c r="I7168" s="77">
        <f t="shared" si="445"/>
        <v>27406</v>
      </c>
      <c r="J7168" s="77">
        <f t="shared" si="446"/>
        <v>620471.84</v>
      </c>
      <c r="K7168" s="77">
        <f t="shared" si="447"/>
        <v>0</v>
      </c>
    </row>
    <row r="7169" spans="1:11" s="77" customFormat="1">
      <c r="A7169" s="82">
        <v>2016</v>
      </c>
      <c r="B7169" s="82">
        <v>1378</v>
      </c>
      <c r="C7169" s="83" t="s">
        <v>503</v>
      </c>
      <c r="D7169" s="83" t="s">
        <v>504</v>
      </c>
      <c r="E7169" s="84">
        <v>98939</v>
      </c>
      <c r="F7169" s="85">
        <v>23.2</v>
      </c>
      <c r="G7169" s="84">
        <v>269.8</v>
      </c>
      <c r="H7169" s="86">
        <f t="shared" si="444"/>
        <v>6192948.1903999997</v>
      </c>
      <c r="I7169" s="77">
        <f t="shared" si="445"/>
        <v>98939</v>
      </c>
      <c r="J7169" s="77">
        <f t="shared" si="446"/>
        <v>2295384.7999999998</v>
      </c>
      <c r="K7169" s="77">
        <f t="shared" si="447"/>
        <v>0</v>
      </c>
    </row>
    <row r="7170" spans="1:11" s="77" customFormat="1">
      <c r="A7170" s="82">
        <v>2016</v>
      </c>
      <c r="B7170" s="82">
        <v>1378</v>
      </c>
      <c r="C7170" s="83" t="s">
        <v>503</v>
      </c>
      <c r="D7170" s="83" t="s">
        <v>504</v>
      </c>
      <c r="E7170" s="84">
        <v>149995</v>
      </c>
      <c r="F7170" s="85">
        <v>23.48</v>
      </c>
      <c r="G7170" s="84">
        <v>203.4</v>
      </c>
      <c r="H7170" s="86">
        <f t="shared" si="444"/>
        <v>7163509.2084000008</v>
      </c>
      <c r="I7170" s="77">
        <f t="shared" si="445"/>
        <v>149995</v>
      </c>
      <c r="J7170" s="77">
        <f t="shared" si="446"/>
        <v>3521882.6</v>
      </c>
      <c r="K7170" s="77">
        <f t="shared" si="447"/>
        <v>0</v>
      </c>
    </row>
    <row r="7171" spans="1:11" s="77" customFormat="1">
      <c r="A7171" s="82">
        <v>2016</v>
      </c>
      <c r="B7171" s="82">
        <v>1378</v>
      </c>
      <c r="C7171" s="83" t="s">
        <v>503</v>
      </c>
      <c r="D7171" s="83" t="s">
        <v>504</v>
      </c>
      <c r="E7171" s="84">
        <v>58246</v>
      </c>
      <c r="F7171" s="85">
        <v>23.786000000000001</v>
      </c>
      <c r="G7171" s="84">
        <v>226.7</v>
      </c>
      <c r="H7171" s="86">
        <f t="shared" si="444"/>
        <v>3140791.0200519999</v>
      </c>
      <c r="I7171" s="77">
        <f t="shared" si="445"/>
        <v>58246</v>
      </c>
      <c r="J7171" s="77">
        <f t="shared" si="446"/>
        <v>1385439.3560000001</v>
      </c>
      <c r="K7171" s="77">
        <f t="shared" si="447"/>
        <v>0</v>
      </c>
    </row>
    <row r="7172" spans="1:11" s="77" customFormat="1">
      <c r="A7172" s="82">
        <v>2016</v>
      </c>
      <c r="B7172" s="82">
        <v>1378</v>
      </c>
      <c r="C7172" s="83" t="s">
        <v>503</v>
      </c>
      <c r="D7172" s="83" t="s">
        <v>504</v>
      </c>
      <c r="E7172" s="84">
        <v>127187</v>
      </c>
      <c r="F7172" s="85">
        <v>23.501999999999999</v>
      </c>
      <c r="G7172" s="84">
        <v>236.5</v>
      </c>
      <c r="H7172" s="86">
        <f t="shared" si="444"/>
        <v>7069337.0870099999</v>
      </c>
      <c r="I7172" s="77">
        <f t="shared" si="445"/>
        <v>127187</v>
      </c>
      <c r="J7172" s="77">
        <f t="shared" si="446"/>
        <v>2989148.8739999998</v>
      </c>
      <c r="K7172" s="77">
        <f t="shared" si="447"/>
        <v>0</v>
      </c>
    </row>
    <row r="7173" spans="1:11" s="77" customFormat="1">
      <c r="A7173" s="82">
        <v>2016</v>
      </c>
      <c r="B7173" s="82">
        <v>1379</v>
      </c>
      <c r="C7173" s="83" t="s">
        <v>513</v>
      </c>
      <c r="D7173" s="83" t="s">
        <v>504</v>
      </c>
      <c r="E7173" s="84">
        <v>63804</v>
      </c>
      <c r="F7173" s="85">
        <v>17.702000000000002</v>
      </c>
      <c r="G7173" s="84">
        <v>182.2</v>
      </c>
      <c r="H7173" s="86">
        <f t="shared" si="444"/>
        <v>2057873.2193760001</v>
      </c>
      <c r="I7173" s="77">
        <f t="shared" si="445"/>
        <v>63804</v>
      </c>
      <c r="J7173" s="77">
        <f t="shared" si="446"/>
        <v>1129458.4080000001</v>
      </c>
      <c r="K7173" s="77">
        <f t="shared" si="447"/>
        <v>0</v>
      </c>
    </row>
    <row r="7174" spans="1:11" s="77" customFormat="1">
      <c r="A7174" s="82">
        <v>2016</v>
      </c>
      <c r="B7174" s="82">
        <v>1379</v>
      </c>
      <c r="C7174" s="83" t="s">
        <v>513</v>
      </c>
      <c r="D7174" s="83" t="s">
        <v>504</v>
      </c>
      <c r="E7174" s="84">
        <v>158657</v>
      </c>
      <c r="F7174" s="85">
        <v>17.704000000000001</v>
      </c>
      <c r="G7174" s="84">
        <v>171</v>
      </c>
      <c r="H7174" s="86">
        <f t="shared" si="444"/>
        <v>4803156.6328800004</v>
      </c>
      <c r="I7174" s="77">
        <f t="shared" si="445"/>
        <v>158657</v>
      </c>
      <c r="J7174" s="77">
        <f t="shared" si="446"/>
        <v>2808863.5279999999</v>
      </c>
      <c r="K7174" s="77">
        <f t="shared" si="447"/>
        <v>0</v>
      </c>
    </row>
    <row r="7175" spans="1:11" s="77" customFormat="1">
      <c r="A7175" s="82">
        <v>2016</v>
      </c>
      <c r="B7175" s="82">
        <v>1379</v>
      </c>
      <c r="C7175" s="83" t="s">
        <v>513</v>
      </c>
      <c r="D7175" s="83" t="s">
        <v>504</v>
      </c>
      <c r="E7175" s="84">
        <v>110740</v>
      </c>
      <c r="F7175" s="85">
        <v>17.899999999999999</v>
      </c>
      <c r="G7175" s="84">
        <v>173.4</v>
      </c>
      <c r="H7175" s="86">
        <f t="shared" ref="H7175:H7238" si="448">IF(I7175="","",G7175/100*F7175*E7175)</f>
        <v>3437214.5639999998</v>
      </c>
      <c r="I7175" s="77">
        <f t="shared" ref="I7175:I7238" si="449">IF(OR(G7175=".",F7175=".",E7175="."),"",E7175)</f>
        <v>110740</v>
      </c>
      <c r="J7175" s="77">
        <f t="shared" ref="J7175:J7238" si="450">IF(I7175="","",F7175*I7175)</f>
        <v>1982245.9999999998</v>
      </c>
      <c r="K7175" s="77">
        <f t="shared" ref="K7175:K7238" si="451">IF(C7175="LIG",1,0)</f>
        <v>0</v>
      </c>
    </row>
    <row r="7176" spans="1:11" s="77" customFormat="1">
      <c r="A7176" s="82">
        <v>2016</v>
      </c>
      <c r="B7176" s="82">
        <v>1379</v>
      </c>
      <c r="C7176" s="83" t="s">
        <v>513</v>
      </c>
      <c r="D7176" s="83" t="s">
        <v>504</v>
      </c>
      <c r="E7176" s="84">
        <v>15983</v>
      </c>
      <c r="F7176" s="85">
        <v>17.771999999999998</v>
      </c>
      <c r="G7176" s="84">
        <v>162.1</v>
      </c>
      <c r="H7176" s="86">
        <f t="shared" si="448"/>
        <v>460444.84899599996</v>
      </c>
      <c r="I7176" s="77">
        <f t="shared" si="449"/>
        <v>15983</v>
      </c>
      <c r="J7176" s="77">
        <f t="shared" si="450"/>
        <v>284049.87599999999</v>
      </c>
      <c r="K7176" s="77">
        <f t="shared" si="451"/>
        <v>0</v>
      </c>
    </row>
    <row r="7177" spans="1:11" s="77" customFormat="1">
      <c r="A7177" s="82">
        <v>2016</v>
      </c>
      <c r="B7177" s="82">
        <v>1382</v>
      </c>
      <c r="C7177" s="83" t="s">
        <v>503</v>
      </c>
      <c r="D7177" s="83" t="s">
        <v>504</v>
      </c>
      <c r="E7177" s="84">
        <v>37371</v>
      </c>
      <c r="F7177" s="85">
        <v>24.52</v>
      </c>
      <c r="G7177" s="84">
        <v>262.89999999999998</v>
      </c>
      <c r="H7177" s="86">
        <f t="shared" si="448"/>
        <v>2409049.7626799997</v>
      </c>
      <c r="I7177" s="77">
        <f t="shared" si="449"/>
        <v>37371</v>
      </c>
      <c r="J7177" s="77">
        <f t="shared" si="450"/>
        <v>916336.92</v>
      </c>
      <c r="K7177" s="77">
        <f t="shared" si="451"/>
        <v>0</v>
      </c>
    </row>
    <row r="7178" spans="1:11" s="77" customFormat="1">
      <c r="A7178" s="82">
        <v>2016</v>
      </c>
      <c r="B7178" s="82">
        <v>1382</v>
      </c>
      <c r="C7178" s="83" t="s">
        <v>503</v>
      </c>
      <c r="D7178" s="83" t="s">
        <v>504</v>
      </c>
      <c r="E7178" s="84">
        <v>25050</v>
      </c>
      <c r="F7178" s="85">
        <v>24.3</v>
      </c>
      <c r="G7178" s="84">
        <v>232.1</v>
      </c>
      <c r="H7178" s="86">
        <f t="shared" si="448"/>
        <v>1412827.5149999999</v>
      </c>
      <c r="I7178" s="77">
        <f t="shared" si="449"/>
        <v>25050</v>
      </c>
      <c r="J7178" s="77">
        <f t="shared" si="450"/>
        <v>608715</v>
      </c>
      <c r="K7178" s="77">
        <f t="shared" si="451"/>
        <v>0</v>
      </c>
    </row>
    <row r="7179" spans="1:11" s="77" customFormat="1">
      <c r="A7179" s="82">
        <v>2016</v>
      </c>
      <c r="B7179" s="82">
        <v>1382</v>
      </c>
      <c r="C7179" s="83" t="s">
        <v>503</v>
      </c>
      <c r="D7179" s="83" t="s">
        <v>504</v>
      </c>
      <c r="E7179" s="84">
        <v>23054</v>
      </c>
      <c r="F7179" s="85">
        <v>24.29</v>
      </c>
      <c r="G7179" s="84">
        <v>223.3</v>
      </c>
      <c r="H7179" s="86">
        <f t="shared" si="448"/>
        <v>1250439.04678</v>
      </c>
      <c r="I7179" s="77">
        <f t="shared" si="449"/>
        <v>23054</v>
      </c>
      <c r="J7179" s="77">
        <f t="shared" si="450"/>
        <v>559981.66</v>
      </c>
      <c r="K7179" s="77">
        <f t="shared" si="451"/>
        <v>0</v>
      </c>
    </row>
    <row r="7180" spans="1:11" s="77" customFormat="1">
      <c r="A7180" s="82">
        <v>2016</v>
      </c>
      <c r="B7180" s="82">
        <v>1384</v>
      </c>
      <c r="C7180" s="83" t="s">
        <v>503</v>
      </c>
      <c r="D7180" s="83" t="s">
        <v>504</v>
      </c>
      <c r="E7180" s="84">
        <v>4140</v>
      </c>
      <c r="F7180" s="85">
        <v>25.13</v>
      </c>
      <c r="G7180" s="84">
        <v>289.8</v>
      </c>
      <c r="H7180" s="86">
        <f t="shared" si="448"/>
        <v>301502.70360000001</v>
      </c>
      <c r="I7180" s="77">
        <f t="shared" si="449"/>
        <v>4140</v>
      </c>
      <c r="J7180" s="77">
        <f t="shared" si="450"/>
        <v>104038.2</v>
      </c>
      <c r="K7180" s="77">
        <f t="shared" si="451"/>
        <v>0</v>
      </c>
    </row>
    <row r="7181" spans="1:11" s="77" customFormat="1">
      <c r="A7181" s="82">
        <v>2016</v>
      </c>
      <c r="B7181" s="82">
        <v>1393</v>
      </c>
      <c r="C7181" s="83" t="s">
        <v>513</v>
      </c>
      <c r="D7181" s="83" t="s">
        <v>504</v>
      </c>
      <c r="E7181" s="84">
        <v>30298</v>
      </c>
      <c r="F7181" s="85">
        <v>17.600000000000001</v>
      </c>
      <c r="G7181" s="84">
        <v>253.2</v>
      </c>
      <c r="H7181" s="86">
        <f t="shared" si="448"/>
        <v>1350175.8336</v>
      </c>
      <c r="I7181" s="77">
        <f t="shared" si="449"/>
        <v>30298</v>
      </c>
      <c r="J7181" s="77">
        <f t="shared" si="450"/>
        <v>533244.80000000005</v>
      </c>
      <c r="K7181" s="77">
        <f t="shared" si="451"/>
        <v>0</v>
      </c>
    </row>
    <row r="7182" spans="1:11" s="77" customFormat="1">
      <c r="A7182" s="82">
        <v>2016</v>
      </c>
      <c r="B7182" s="82">
        <v>1393</v>
      </c>
      <c r="C7182" s="83" t="s">
        <v>513</v>
      </c>
      <c r="D7182" s="83" t="s">
        <v>504</v>
      </c>
      <c r="E7182" s="84">
        <v>60464</v>
      </c>
      <c r="F7182" s="85">
        <v>16.68</v>
      </c>
      <c r="G7182" s="84">
        <v>239.9</v>
      </c>
      <c r="H7182" s="86">
        <f t="shared" si="448"/>
        <v>2419486.3084800001</v>
      </c>
      <c r="I7182" s="77">
        <f t="shared" si="449"/>
        <v>60464</v>
      </c>
      <c r="J7182" s="77">
        <f t="shared" si="450"/>
        <v>1008539.52</v>
      </c>
      <c r="K7182" s="77">
        <f t="shared" si="451"/>
        <v>0</v>
      </c>
    </row>
    <row r="7183" spans="1:11" s="77" customFormat="1">
      <c r="A7183" s="82">
        <v>2016</v>
      </c>
      <c r="B7183" s="82">
        <v>1393</v>
      </c>
      <c r="C7183" s="83" t="s">
        <v>513</v>
      </c>
      <c r="D7183" s="83" t="s">
        <v>504</v>
      </c>
      <c r="E7183" s="84">
        <v>60383</v>
      </c>
      <c r="F7183" s="85">
        <v>16.7</v>
      </c>
      <c r="G7183" s="84">
        <v>243.5</v>
      </c>
      <c r="H7183" s="86">
        <f t="shared" si="448"/>
        <v>2455444.5034999996</v>
      </c>
      <c r="I7183" s="77">
        <f t="shared" si="449"/>
        <v>60383</v>
      </c>
      <c r="J7183" s="77">
        <f t="shared" si="450"/>
        <v>1008396.1</v>
      </c>
      <c r="K7183" s="77">
        <f t="shared" si="451"/>
        <v>0</v>
      </c>
    </row>
    <row r="7184" spans="1:11" s="77" customFormat="1">
      <c r="A7184" s="82">
        <v>2016</v>
      </c>
      <c r="B7184" s="82">
        <v>1552</v>
      </c>
      <c r="C7184" s="83" t="s">
        <v>503</v>
      </c>
      <c r="D7184" s="83" t="s">
        <v>504</v>
      </c>
      <c r="E7184" s="84">
        <v>23538</v>
      </c>
      <c r="F7184" s="85">
        <v>22.1</v>
      </c>
      <c r="G7184" s="84" t="s">
        <v>514</v>
      </c>
      <c r="H7184" s="86" t="str">
        <f t="shared" si="448"/>
        <v/>
      </c>
      <c r="I7184" s="77" t="str">
        <f t="shared" si="449"/>
        <v/>
      </c>
      <c r="J7184" s="77" t="str">
        <f t="shared" si="450"/>
        <v/>
      </c>
      <c r="K7184" s="77">
        <f t="shared" si="451"/>
        <v>0</v>
      </c>
    </row>
    <row r="7185" spans="1:11" s="77" customFormat="1">
      <c r="A7185" s="82">
        <v>2016</v>
      </c>
      <c r="B7185" s="82">
        <v>1554</v>
      </c>
      <c r="C7185" s="83" t="s">
        <v>503</v>
      </c>
      <c r="D7185" s="83" t="s">
        <v>504</v>
      </c>
      <c r="E7185" s="84">
        <v>11711</v>
      </c>
      <c r="F7185" s="85">
        <v>23.866</v>
      </c>
      <c r="G7185" s="84" t="s">
        <v>514</v>
      </c>
      <c r="H7185" s="86" t="str">
        <f t="shared" si="448"/>
        <v/>
      </c>
      <c r="I7185" s="77" t="str">
        <f t="shared" si="449"/>
        <v/>
      </c>
      <c r="J7185" s="77" t="str">
        <f t="shared" si="450"/>
        <v/>
      </c>
      <c r="K7185" s="77">
        <f t="shared" si="451"/>
        <v>0</v>
      </c>
    </row>
    <row r="7186" spans="1:11" s="77" customFormat="1">
      <c r="A7186" s="82">
        <v>2016</v>
      </c>
      <c r="B7186" s="82">
        <v>1554</v>
      </c>
      <c r="C7186" s="83" t="s">
        <v>503</v>
      </c>
      <c r="D7186" s="83" t="s">
        <v>504</v>
      </c>
      <c r="E7186" s="84">
        <v>10005</v>
      </c>
      <c r="F7186" s="85">
        <v>24.007999999999999</v>
      </c>
      <c r="G7186" s="84" t="s">
        <v>514</v>
      </c>
      <c r="H7186" s="86" t="str">
        <f t="shared" si="448"/>
        <v/>
      </c>
      <c r="I7186" s="77" t="str">
        <f t="shared" si="449"/>
        <v/>
      </c>
      <c r="J7186" s="77" t="str">
        <f t="shared" si="450"/>
        <v/>
      </c>
      <c r="K7186" s="77">
        <f t="shared" si="451"/>
        <v>0</v>
      </c>
    </row>
    <row r="7187" spans="1:11" s="77" customFormat="1">
      <c r="A7187" s="82">
        <v>2016</v>
      </c>
      <c r="B7187" s="82">
        <v>1554</v>
      </c>
      <c r="C7187" s="83" t="s">
        <v>503</v>
      </c>
      <c r="D7187" s="83" t="s">
        <v>504</v>
      </c>
      <c r="E7187" s="84">
        <v>11584</v>
      </c>
      <c r="F7187" s="85">
        <v>24.536000000000001</v>
      </c>
      <c r="G7187" s="84" t="s">
        <v>514</v>
      </c>
      <c r="H7187" s="86" t="str">
        <f t="shared" si="448"/>
        <v/>
      </c>
      <c r="I7187" s="77" t="str">
        <f t="shared" si="449"/>
        <v/>
      </c>
      <c r="J7187" s="77" t="str">
        <f t="shared" si="450"/>
        <v/>
      </c>
      <c r="K7187" s="77">
        <f t="shared" si="451"/>
        <v>0</v>
      </c>
    </row>
    <row r="7188" spans="1:11" s="77" customFormat="1">
      <c r="A7188" s="82">
        <v>2016</v>
      </c>
      <c r="B7188" s="82">
        <v>1571</v>
      </c>
      <c r="C7188" s="83" t="s">
        <v>503</v>
      </c>
      <c r="D7188" s="83" t="s">
        <v>504</v>
      </c>
      <c r="E7188" s="84">
        <v>15151</v>
      </c>
      <c r="F7188" s="85">
        <v>26</v>
      </c>
      <c r="G7188" s="84" t="s">
        <v>514</v>
      </c>
      <c r="H7188" s="86" t="str">
        <f t="shared" si="448"/>
        <v/>
      </c>
      <c r="I7188" s="77" t="str">
        <f t="shared" si="449"/>
        <v/>
      </c>
      <c r="J7188" s="77" t="str">
        <f t="shared" si="450"/>
        <v/>
      </c>
      <c r="K7188" s="77">
        <f t="shared" si="451"/>
        <v>0</v>
      </c>
    </row>
    <row r="7189" spans="1:11" s="77" customFormat="1">
      <c r="A7189" s="82">
        <v>2016</v>
      </c>
      <c r="B7189" s="82">
        <v>1572</v>
      </c>
      <c r="C7189" s="83" t="s">
        <v>503</v>
      </c>
      <c r="D7189" s="83" t="s">
        <v>504</v>
      </c>
      <c r="E7189" s="84">
        <v>18011</v>
      </c>
      <c r="F7189" s="85">
        <v>25.66</v>
      </c>
      <c r="G7189" s="84" t="s">
        <v>514</v>
      </c>
      <c r="H7189" s="86" t="str">
        <f t="shared" si="448"/>
        <v/>
      </c>
      <c r="I7189" s="77" t="str">
        <f t="shared" si="449"/>
        <v/>
      </c>
      <c r="J7189" s="77" t="str">
        <f t="shared" si="450"/>
        <v/>
      </c>
      <c r="K7189" s="77">
        <f t="shared" si="451"/>
        <v>0</v>
      </c>
    </row>
    <row r="7190" spans="1:11" s="77" customFormat="1">
      <c r="A7190" s="82">
        <v>2016</v>
      </c>
      <c r="B7190" s="82">
        <v>1572</v>
      </c>
      <c r="C7190" s="83" t="s">
        <v>503</v>
      </c>
      <c r="D7190" s="83" t="s">
        <v>504</v>
      </c>
      <c r="E7190" s="84">
        <v>52000</v>
      </c>
      <c r="F7190" s="85">
        <v>26.01</v>
      </c>
      <c r="G7190" s="84" t="s">
        <v>514</v>
      </c>
      <c r="H7190" s="86" t="str">
        <f t="shared" si="448"/>
        <v/>
      </c>
      <c r="I7190" s="77" t="str">
        <f t="shared" si="449"/>
        <v/>
      </c>
      <c r="J7190" s="77" t="str">
        <f t="shared" si="450"/>
        <v/>
      </c>
      <c r="K7190" s="77">
        <f t="shared" si="451"/>
        <v>0</v>
      </c>
    </row>
    <row r="7191" spans="1:11" s="77" customFormat="1">
      <c r="A7191" s="82">
        <v>2016</v>
      </c>
      <c r="B7191" s="82">
        <v>1573</v>
      </c>
      <c r="C7191" s="83" t="s">
        <v>503</v>
      </c>
      <c r="D7191" s="83" t="s">
        <v>504</v>
      </c>
      <c r="E7191" s="84">
        <v>15090</v>
      </c>
      <c r="F7191" s="85">
        <v>26.14</v>
      </c>
      <c r="G7191" s="84" t="s">
        <v>514</v>
      </c>
      <c r="H7191" s="86" t="str">
        <f t="shared" si="448"/>
        <v/>
      </c>
      <c r="I7191" s="77" t="str">
        <f t="shared" si="449"/>
        <v/>
      </c>
      <c r="J7191" s="77" t="str">
        <f t="shared" si="450"/>
        <v/>
      </c>
      <c r="K7191" s="77">
        <f t="shared" si="451"/>
        <v>0</v>
      </c>
    </row>
    <row r="7192" spans="1:11" s="77" customFormat="1">
      <c r="A7192" s="82">
        <v>2016</v>
      </c>
      <c r="B7192" s="82">
        <v>1573</v>
      </c>
      <c r="C7192" s="83" t="s">
        <v>503</v>
      </c>
      <c r="D7192" s="83" t="s">
        <v>504</v>
      </c>
      <c r="E7192" s="84">
        <v>182318</v>
      </c>
      <c r="F7192" s="85">
        <v>25.86</v>
      </c>
      <c r="G7192" s="84" t="s">
        <v>514</v>
      </c>
      <c r="H7192" s="86" t="str">
        <f t="shared" si="448"/>
        <v/>
      </c>
      <c r="I7192" s="77" t="str">
        <f t="shared" si="449"/>
        <v/>
      </c>
      <c r="J7192" s="77" t="str">
        <f t="shared" si="450"/>
        <v/>
      </c>
      <c r="K7192" s="77">
        <f t="shared" si="451"/>
        <v>0</v>
      </c>
    </row>
    <row r="7193" spans="1:11" s="77" customFormat="1">
      <c r="A7193" s="82">
        <v>2016</v>
      </c>
      <c r="B7193" s="82">
        <v>1619</v>
      </c>
      <c r="C7193" s="83" t="s">
        <v>503</v>
      </c>
      <c r="D7193" s="83" t="s">
        <v>504</v>
      </c>
      <c r="E7193" s="84">
        <v>47973</v>
      </c>
      <c r="F7193" s="85">
        <v>21.36</v>
      </c>
      <c r="G7193" s="84" t="s">
        <v>514</v>
      </c>
      <c r="H7193" s="86" t="str">
        <f t="shared" si="448"/>
        <v/>
      </c>
      <c r="I7193" s="77" t="str">
        <f t="shared" si="449"/>
        <v/>
      </c>
      <c r="J7193" s="77" t="str">
        <f t="shared" si="450"/>
        <v/>
      </c>
      <c r="K7193" s="77">
        <f t="shared" si="451"/>
        <v>0</v>
      </c>
    </row>
    <row r="7194" spans="1:11" s="77" customFormat="1">
      <c r="A7194" s="82">
        <v>2016</v>
      </c>
      <c r="B7194" s="82">
        <v>1702</v>
      </c>
      <c r="C7194" s="83" t="s">
        <v>513</v>
      </c>
      <c r="D7194" s="83" t="s">
        <v>504</v>
      </c>
      <c r="E7194" s="84">
        <v>31636</v>
      </c>
      <c r="F7194" s="85">
        <v>17.706</v>
      </c>
      <c r="G7194" s="84">
        <v>212.4</v>
      </c>
      <c r="H7194" s="86">
        <f t="shared" si="448"/>
        <v>1189752.2619840002</v>
      </c>
      <c r="I7194" s="77">
        <f t="shared" si="449"/>
        <v>31636</v>
      </c>
      <c r="J7194" s="77">
        <f t="shared" si="450"/>
        <v>560147.01599999995</v>
      </c>
      <c r="K7194" s="77">
        <f t="shared" si="451"/>
        <v>0</v>
      </c>
    </row>
    <row r="7195" spans="1:11" s="77" customFormat="1">
      <c r="A7195" s="82">
        <v>2016</v>
      </c>
      <c r="B7195" s="82">
        <v>1702</v>
      </c>
      <c r="C7195" s="83" t="s">
        <v>513</v>
      </c>
      <c r="D7195" s="83" t="s">
        <v>504</v>
      </c>
      <c r="E7195" s="84">
        <v>15905</v>
      </c>
      <c r="F7195" s="85">
        <v>17.98</v>
      </c>
      <c r="G7195" s="84">
        <v>193.6</v>
      </c>
      <c r="H7195" s="86">
        <f t="shared" si="448"/>
        <v>553641.59840000002</v>
      </c>
      <c r="I7195" s="77">
        <f t="shared" si="449"/>
        <v>15905</v>
      </c>
      <c r="J7195" s="77">
        <f t="shared" si="450"/>
        <v>285971.90000000002</v>
      </c>
      <c r="K7195" s="77">
        <f t="shared" si="451"/>
        <v>0</v>
      </c>
    </row>
    <row r="7196" spans="1:11" s="77" customFormat="1">
      <c r="A7196" s="82">
        <v>2016</v>
      </c>
      <c r="B7196" s="82">
        <v>1702</v>
      </c>
      <c r="C7196" s="83" t="s">
        <v>513</v>
      </c>
      <c r="D7196" s="83" t="s">
        <v>504</v>
      </c>
      <c r="E7196" s="84">
        <v>15873</v>
      </c>
      <c r="F7196" s="85">
        <v>18.088000000000001</v>
      </c>
      <c r="G7196" s="84">
        <v>221</v>
      </c>
      <c r="H7196" s="86">
        <f t="shared" si="448"/>
        <v>634514.92104000004</v>
      </c>
      <c r="I7196" s="77">
        <f t="shared" si="449"/>
        <v>15873</v>
      </c>
      <c r="J7196" s="77">
        <f t="shared" si="450"/>
        <v>287110.82400000002</v>
      </c>
      <c r="K7196" s="77">
        <f t="shared" si="451"/>
        <v>0</v>
      </c>
    </row>
    <row r="7197" spans="1:11" s="77" customFormat="1">
      <c r="A7197" s="82">
        <v>2016</v>
      </c>
      <c r="B7197" s="82">
        <v>1702</v>
      </c>
      <c r="C7197" s="83" t="s">
        <v>513</v>
      </c>
      <c r="D7197" s="83" t="s">
        <v>504</v>
      </c>
      <c r="E7197" s="84">
        <v>15909</v>
      </c>
      <c r="F7197" s="85">
        <v>18.015999999999998</v>
      </c>
      <c r="G7197" s="84">
        <v>209.7</v>
      </c>
      <c r="H7197" s="86">
        <f t="shared" si="448"/>
        <v>601034.8927679999</v>
      </c>
      <c r="I7197" s="77">
        <f t="shared" si="449"/>
        <v>15909</v>
      </c>
      <c r="J7197" s="77">
        <f t="shared" si="450"/>
        <v>286616.54399999999</v>
      </c>
      <c r="K7197" s="77">
        <f t="shared" si="451"/>
        <v>0</v>
      </c>
    </row>
    <row r="7198" spans="1:11" s="77" customFormat="1">
      <c r="A7198" s="82">
        <v>2016</v>
      </c>
      <c r="B7198" s="82">
        <v>1702</v>
      </c>
      <c r="C7198" s="83" t="s">
        <v>513</v>
      </c>
      <c r="D7198" s="83" t="s">
        <v>504</v>
      </c>
      <c r="E7198" s="84">
        <v>15948</v>
      </c>
      <c r="F7198" s="85">
        <v>17.64</v>
      </c>
      <c r="G7198" s="84">
        <v>208.9</v>
      </c>
      <c r="H7198" s="86">
        <f t="shared" si="448"/>
        <v>587683.16208000004</v>
      </c>
      <c r="I7198" s="77">
        <f t="shared" si="449"/>
        <v>15948</v>
      </c>
      <c r="J7198" s="77">
        <f t="shared" si="450"/>
        <v>281322.72000000003</v>
      </c>
      <c r="K7198" s="77">
        <f t="shared" si="451"/>
        <v>0</v>
      </c>
    </row>
    <row r="7199" spans="1:11" s="77" customFormat="1">
      <c r="A7199" s="82">
        <v>2016</v>
      </c>
      <c r="B7199" s="82">
        <v>1702</v>
      </c>
      <c r="C7199" s="83" t="s">
        <v>503</v>
      </c>
      <c r="D7199" s="83" t="s">
        <v>504</v>
      </c>
      <c r="E7199" s="84">
        <v>14885</v>
      </c>
      <c r="F7199" s="85">
        <v>23.501999999999999</v>
      </c>
      <c r="G7199" s="84">
        <v>140.4</v>
      </c>
      <c r="H7199" s="86">
        <f t="shared" si="448"/>
        <v>491157.48708000005</v>
      </c>
      <c r="I7199" s="77">
        <f t="shared" si="449"/>
        <v>14885</v>
      </c>
      <c r="J7199" s="77">
        <f t="shared" si="450"/>
        <v>349827.26999999996</v>
      </c>
      <c r="K7199" s="77">
        <f t="shared" si="451"/>
        <v>0</v>
      </c>
    </row>
    <row r="7200" spans="1:11" s="77" customFormat="1">
      <c r="A7200" s="82">
        <v>2016</v>
      </c>
      <c r="B7200" s="82">
        <v>1702</v>
      </c>
      <c r="C7200" s="83" t="s">
        <v>513</v>
      </c>
      <c r="D7200" s="83" t="s">
        <v>504</v>
      </c>
      <c r="E7200" s="84">
        <v>60443</v>
      </c>
      <c r="F7200" s="85">
        <v>18.241</v>
      </c>
      <c r="G7200" s="84">
        <v>203.6</v>
      </c>
      <c r="H7200" s="86">
        <f t="shared" si="448"/>
        <v>2244772.9934679996</v>
      </c>
      <c r="I7200" s="77">
        <f t="shared" si="449"/>
        <v>60443</v>
      </c>
      <c r="J7200" s="77">
        <f t="shared" si="450"/>
        <v>1102540.763</v>
      </c>
      <c r="K7200" s="77">
        <f t="shared" si="451"/>
        <v>0</v>
      </c>
    </row>
    <row r="7201" spans="1:11" s="77" customFormat="1">
      <c r="A7201" s="82">
        <v>2016</v>
      </c>
      <c r="B7201" s="82">
        <v>1710</v>
      </c>
      <c r="C7201" s="83" t="s">
        <v>513</v>
      </c>
      <c r="D7201" s="83" t="s">
        <v>504</v>
      </c>
      <c r="E7201" s="84">
        <v>95520</v>
      </c>
      <c r="F7201" s="85">
        <v>17.582999999999998</v>
      </c>
      <c r="G7201" s="84">
        <v>238.8</v>
      </c>
      <c r="H7201" s="86">
        <f t="shared" si="448"/>
        <v>4010713.2460799995</v>
      </c>
      <c r="I7201" s="77">
        <f t="shared" si="449"/>
        <v>95520</v>
      </c>
      <c r="J7201" s="77">
        <f t="shared" si="450"/>
        <v>1679528.16</v>
      </c>
      <c r="K7201" s="77">
        <f t="shared" si="451"/>
        <v>0</v>
      </c>
    </row>
    <row r="7202" spans="1:11" s="77" customFormat="1">
      <c r="A7202" s="82">
        <v>2016</v>
      </c>
      <c r="B7202" s="82">
        <v>1710</v>
      </c>
      <c r="C7202" s="83" t="s">
        <v>513</v>
      </c>
      <c r="D7202" s="83" t="s">
        <v>504</v>
      </c>
      <c r="E7202" s="84">
        <v>79558</v>
      </c>
      <c r="F7202" s="85">
        <v>17.914000000000001</v>
      </c>
      <c r="G7202" s="84">
        <v>258.5</v>
      </c>
      <c r="H7202" s="86">
        <f t="shared" si="448"/>
        <v>3684147.20102</v>
      </c>
      <c r="I7202" s="77">
        <f t="shared" si="449"/>
        <v>79558</v>
      </c>
      <c r="J7202" s="77">
        <f t="shared" si="450"/>
        <v>1425202.0120000001</v>
      </c>
      <c r="K7202" s="77">
        <f t="shared" si="451"/>
        <v>0</v>
      </c>
    </row>
    <row r="7203" spans="1:11" s="77" customFormat="1">
      <c r="A7203" s="82">
        <v>2016</v>
      </c>
      <c r="B7203" s="82">
        <v>1710</v>
      </c>
      <c r="C7203" s="83" t="s">
        <v>513</v>
      </c>
      <c r="D7203" s="83" t="s">
        <v>504</v>
      </c>
      <c r="E7203" s="84">
        <v>47759</v>
      </c>
      <c r="F7203" s="85">
        <v>17.988</v>
      </c>
      <c r="G7203" s="84">
        <v>244.1</v>
      </c>
      <c r="H7203" s="86">
        <f t="shared" si="448"/>
        <v>2097035.9853719999</v>
      </c>
      <c r="I7203" s="77">
        <f t="shared" si="449"/>
        <v>47759</v>
      </c>
      <c r="J7203" s="77">
        <f t="shared" si="450"/>
        <v>859088.89199999999</v>
      </c>
      <c r="K7203" s="77">
        <f t="shared" si="451"/>
        <v>0</v>
      </c>
    </row>
    <row r="7204" spans="1:11" s="77" customFormat="1">
      <c r="A7204" s="82">
        <v>2016</v>
      </c>
      <c r="B7204" s="82">
        <v>1710</v>
      </c>
      <c r="C7204" s="83" t="s">
        <v>513</v>
      </c>
      <c r="D7204" s="83" t="s">
        <v>504</v>
      </c>
      <c r="E7204" s="84">
        <v>47619</v>
      </c>
      <c r="F7204" s="85">
        <v>18.077000000000002</v>
      </c>
      <c r="G7204" s="84">
        <v>227</v>
      </c>
      <c r="H7204" s="86">
        <f t="shared" si="448"/>
        <v>1954035.6650100001</v>
      </c>
      <c r="I7204" s="77">
        <f t="shared" si="449"/>
        <v>47619</v>
      </c>
      <c r="J7204" s="77">
        <f t="shared" si="450"/>
        <v>860808.66300000006</v>
      </c>
      <c r="K7204" s="77">
        <f t="shared" si="451"/>
        <v>0</v>
      </c>
    </row>
    <row r="7205" spans="1:11" s="77" customFormat="1">
      <c r="A7205" s="82">
        <v>2016</v>
      </c>
      <c r="B7205" s="82">
        <v>1710</v>
      </c>
      <c r="C7205" s="83" t="s">
        <v>513</v>
      </c>
      <c r="D7205" s="83" t="s">
        <v>504</v>
      </c>
      <c r="E7205" s="84">
        <v>32036</v>
      </c>
      <c r="F7205" s="85">
        <v>17.614000000000001</v>
      </c>
      <c r="G7205" s="84">
        <v>243.9</v>
      </c>
      <c r="H7205" s="86">
        <f t="shared" si="448"/>
        <v>1376284.0516560001</v>
      </c>
      <c r="I7205" s="77">
        <f t="shared" si="449"/>
        <v>32036</v>
      </c>
      <c r="J7205" s="77">
        <f t="shared" si="450"/>
        <v>564282.10400000005</v>
      </c>
      <c r="K7205" s="77">
        <f t="shared" si="451"/>
        <v>0</v>
      </c>
    </row>
    <row r="7206" spans="1:11" s="77" customFormat="1">
      <c r="A7206" s="82">
        <v>2016</v>
      </c>
      <c r="B7206" s="82">
        <v>1710</v>
      </c>
      <c r="C7206" s="83" t="s">
        <v>513</v>
      </c>
      <c r="D7206" s="83" t="s">
        <v>504</v>
      </c>
      <c r="E7206" s="84">
        <v>15763</v>
      </c>
      <c r="F7206" s="85">
        <v>17.8</v>
      </c>
      <c r="G7206" s="84">
        <v>246</v>
      </c>
      <c r="H7206" s="86">
        <f t="shared" si="448"/>
        <v>690230.24400000006</v>
      </c>
      <c r="I7206" s="77">
        <f t="shared" si="449"/>
        <v>15763</v>
      </c>
      <c r="J7206" s="77">
        <f t="shared" si="450"/>
        <v>280581.40000000002</v>
      </c>
      <c r="K7206" s="77">
        <f t="shared" si="451"/>
        <v>0</v>
      </c>
    </row>
    <row r="7207" spans="1:11" s="77" customFormat="1">
      <c r="A7207" s="82">
        <v>2016</v>
      </c>
      <c r="B7207" s="82">
        <v>1733</v>
      </c>
      <c r="C7207" s="83" t="s">
        <v>503</v>
      </c>
      <c r="D7207" s="83" t="s">
        <v>504</v>
      </c>
      <c r="E7207" s="84">
        <v>139689</v>
      </c>
      <c r="F7207" s="85">
        <v>25.9</v>
      </c>
      <c r="G7207" s="84">
        <v>259.3</v>
      </c>
      <c r="H7207" s="86">
        <f t="shared" si="448"/>
        <v>9381331.6442999989</v>
      </c>
      <c r="I7207" s="77">
        <f t="shared" si="449"/>
        <v>139689</v>
      </c>
      <c r="J7207" s="77">
        <f t="shared" si="450"/>
        <v>3617945.0999999996</v>
      </c>
      <c r="K7207" s="77">
        <f t="shared" si="451"/>
        <v>0</v>
      </c>
    </row>
    <row r="7208" spans="1:11" s="77" customFormat="1">
      <c r="A7208" s="82">
        <v>2016</v>
      </c>
      <c r="B7208" s="82">
        <v>1733</v>
      </c>
      <c r="C7208" s="83" t="s">
        <v>513</v>
      </c>
      <c r="D7208" s="83" t="s">
        <v>504</v>
      </c>
      <c r="E7208" s="84">
        <v>77322</v>
      </c>
      <c r="F7208" s="85">
        <v>17.581</v>
      </c>
      <c r="G7208" s="84">
        <v>227.3</v>
      </c>
      <c r="H7208" s="86">
        <f t="shared" si="448"/>
        <v>3089911.840386</v>
      </c>
      <c r="I7208" s="77">
        <f t="shared" si="449"/>
        <v>77322</v>
      </c>
      <c r="J7208" s="77">
        <f t="shared" si="450"/>
        <v>1359398.0819999999</v>
      </c>
      <c r="K7208" s="77">
        <f t="shared" si="451"/>
        <v>0</v>
      </c>
    </row>
    <row r="7209" spans="1:11" s="77" customFormat="1">
      <c r="A7209" s="82">
        <v>2016</v>
      </c>
      <c r="B7209" s="82">
        <v>1733</v>
      </c>
      <c r="C7209" s="83" t="s">
        <v>513</v>
      </c>
      <c r="D7209" s="83" t="s">
        <v>504</v>
      </c>
      <c r="E7209" s="84">
        <v>105122</v>
      </c>
      <c r="F7209" s="85">
        <v>17.7</v>
      </c>
      <c r="G7209" s="84">
        <v>224.7</v>
      </c>
      <c r="H7209" s="86">
        <f t="shared" si="448"/>
        <v>4180901.6717999997</v>
      </c>
      <c r="I7209" s="77">
        <f t="shared" si="449"/>
        <v>105122</v>
      </c>
      <c r="J7209" s="77">
        <f t="shared" si="450"/>
        <v>1860659.4</v>
      </c>
      <c r="K7209" s="77">
        <f t="shared" si="451"/>
        <v>0</v>
      </c>
    </row>
    <row r="7210" spans="1:11" s="77" customFormat="1">
      <c r="A7210" s="82">
        <v>2016</v>
      </c>
      <c r="B7210" s="82">
        <v>1733</v>
      </c>
      <c r="C7210" s="83" t="s">
        <v>513</v>
      </c>
      <c r="D7210" s="83" t="s">
        <v>504</v>
      </c>
      <c r="E7210" s="84">
        <v>62991</v>
      </c>
      <c r="F7210" s="85">
        <v>17.724</v>
      </c>
      <c r="G7210" s="84">
        <v>229.2</v>
      </c>
      <c r="H7210" s="86">
        <f t="shared" si="448"/>
        <v>2558909.093328</v>
      </c>
      <c r="I7210" s="77">
        <f t="shared" si="449"/>
        <v>62991</v>
      </c>
      <c r="J7210" s="77">
        <f t="shared" si="450"/>
        <v>1116452.4839999999</v>
      </c>
      <c r="K7210" s="77">
        <f t="shared" si="451"/>
        <v>0</v>
      </c>
    </row>
    <row r="7211" spans="1:11" s="77" customFormat="1">
      <c r="A7211" s="82">
        <v>2016</v>
      </c>
      <c r="B7211" s="82">
        <v>1733</v>
      </c>
      <c r="C7211" s="83" t="s">
        <v>513</v>
      </c>
      <c r="D7211" s="83" t="s">
        <v>504</v>
      </c>
      <c r="E7211" s="84">
        <v>15838</v>
      </c>
      <c r="F7211" s="85">
        <v>17.7</v>
      </c>
      <c r="G7211" s="84">
        <v>221.1</v>
      </c>
      <c r="H7211" s="86">
        <f t="shared" si="448"/>
        <v>619815.37859999994</v>
      </c>
      <c r="I7211" s="77">
        <f t="shared" si="449"/>
        <v>15838</v>
      </c>
      <c r="J7211" s="77">
        <f t="shared" si="450"/>
        <v>280332.59999999998</v>
      </c>
      <c r="K7211" s="77">
        <f t="shared" si="451"/>
        <v>0</v>
      </c>
    </row>
    <row r="7212" spans="1:11" s="77" customFormat="1">
      <c r="A7212" s="82">
        <v>2016</v>
      </c>
      <c r="B7212" s="82">
        <v>1733</v>
      </c>
      <c r="C7212" s="83" t="s">
        <v>513</v>
      </c>
      <c r="D7212" s="83" t="s">
        <v>504</v>
      </c>
      <c r="E7212" s="84">
        <v>31164</v>
      </c>
      <c r="F7212" s="85">
        <v>17.899999999999999</v>
      </c>
      <c r="G7212" s="84">
        <v>204.5</v>
      </c>
      <c r="H7212" s="86">
        <f t="shared" si="448"/>
        <v>1140773.8019999999</v>
      </c>
      <c r="I7212" s="77">
        <f t="shared" si="449"/>
        <v>31164</v>
      </c>
      <c r="J7212" s="77">
        <f t="shared" si="450"/>
        <v>557835.6</v>
      </c>
      <c r="K7212" s="77">
        <f t="shared" si="451"/>
        <v>0</v>
      </c>
    </row>
    <row r="7213" spans="1:11" s="77" customFormat="1">
      <c r="A7213" s="82">
        <v>2016</v>
      </c>
      <c r="B7213" s="82">
        <v>1733</v>
      </c>
      <c r="C7213" s="83" t="s">
        <v>513</v>
      </c>
      <c r="D7213" s="83" t="s">
        <v>504</v>
      </c>
      <c r="E7213" s="84">
        <v>31250</v>
      </c>
      <c r="F7213" s="85">
        <v>18.100000000000001</v>
      </c>
      <c r="G7213" s="84">
        <v>202.4</v>
      </c>
      <c r="H7213" s="86">
        <f t="shared" si="448"/>
        <v>1144825.0000000002</v>
      </c>
      <c r="I7213" s="77">
        <f t="shared" si="449"/>
        <v>31250</v>
      </c>
      <c r="J7213" s="77">
        <f t="shared" si="450"/>
        <v>565625</v>
      </c>
      <c r="K7213" s="77">
        <f t="shared" si="451"/>
        <v>0</v>
      </c>
    </row>
    <row r="7214" spans="1:11" s="77" customFormat="1">
      <c r="A7214" s="82">
        <v>2016</v>
      </c>
      <c r="B7214" s="82">
        <v>1733</v>
      </c>
      <c r="C7214" s="83" t="s">
        <v>513</v>
      </c>
      <c r="D7214" s="83" t="s">
        <v>504</v>
      </c>
      <c r="E7214" s="84">
        <v>31542</v>
      </c>
      <c r="F7214" s="85">
        <v>17.899999999999999</v>
      </c>
      <c r="G7214" s="84">
        <v>203.9</v>
      </c>
      <c r="H7214" s="86">
        <f t="shared" si="448"/>
        <v>1151223.0702</v>
      </c>
      <c r="I7214" s="77">
        <f t="shared" si="449"/>
        <v>31542</v>
      </c>
      <c r="J7214" s="77">
        <f t="shared" si="450"/>
        <v>564601.79999999993</v>
      </c>
      <c r="K7214" s="77">
        <f t="shared" si="451"/>
        <v>0</v>
      </c>
    </row>
    <row r="7215" spans="1:11" s="77" customFormat="1">
      <c r="A7215" s="82">
        <v>2016</v>
      </c>
      <c r="B7215" s="82">
        <v>1733</v>
      </c>
      <c r="C7215" s="83" t="s">
        <v>513</v>
      </c>
      <c r="D7215" s="83" t="s">
        <v>504</v>
      </c>
      <c r="E7215" s="84">
        <v>41365</v>
      </c>
      <c r="F7215" s="85">
        <v>17.635000000000002</v>
      </c>
      <c r="G7215" s="84">
        <v>225.7</v>
      </c>
      <c r="H7215" s="86">
        <f t="shared" si="448"/>
        <v>1646417.7961749998</v>
      </c>
      <c r="I7215" s="77">
        <f t="shared" si="449"/>
        <v>41365</v>
      </c>
      <c r="J7215" s="77">
        <f t="shared" si="450"/>
        <v>729471.77500000002</v>
      </c>
      <c r="K7215" s="77">
        <f t="shared" si="451"/>
        <v>0</v>
      </c>
    </row>
    <row r="7216" spans="1:11" s="77" customFormat="1">
      <c r="A7216" s="82">
        <v>2016</v>
      </c>
      <c r="B7216" s="82">
        <v>1733</v>
      </c>
      <c r="C7216" s="83" t="s">
        <v>513</v>
      </c>
      <c r="D7216" s="83" t="s">
        <v>504</v>
      </c>
      <c r="E7216" s="84">
        <v>62225</v>
      </c>
      <c r="F7216" s="85">
        <v>17.684999999999999</v>
      </c>
      <c r="G7216" s="84">
        <v>225.5</v>
      </c>
      <c r="H7216" s="86">
        <f t="shared" si="448"/>
        <v>2481512.7768749995</v>
      </c>
      <c r="I7216" s="77">
        <f t="shared" si="449"/>
        <v>62225</v>
      </c>
      <c r="J7216" s="77">
        <f t="shared" si="450"/>
        <v>1100449.125</v>
      </c>
      <c r="K7216" s="77">
        <f t="shared" si="451"/>
        <v>0</v>
      </c>
    </row>
    <row r="7217" spans="1:11" s="77" customFormat="1">
      <c r="A7217" s="82">
        <v>2016</v>
      </c>
      <c r="B7217" s="82">
        <v>1733</v>
      </c>
      <c r="C7217" s="83" t="s">
        <v>503</v>
      </c>
      <c r="D7217" s="83" t="s">
        <v>504</v>
      </c>
      <c r="E7217" s="84">
        <v>41522</v>
      </c>
      <c r="F7217" s="85">
        <v>25.952000000000002</v>
      </c>
      <c r="G7217" s="84">
        <v>291</v>
      </c>
      <c r="H7217" s="86">
        <f t="shared" si="448"/>
        <v>3135754.7270400007</v>
      </c>
      <c r="I7217" s="77">
        <f t="shared" si="449"/>
        <v>41522</v>
      </c>
      <c r="J7217" s="77">
        <f t="shared" si="450"/>
        <v>1077578.9440000001</v>
      </c>
      <c r="K7217" s="77">
        <f t="shared" si="451"/>
        <v>0</v>
      </c>
    </row>
    <row r="7218" spans="1:11" s="77" customFormat="1">
      <c r="A7218" s="82">
        <v>2016</v>
      </c>
      <c r="B7218" s="82">
        <v>1733</v>
      </c>
      <c r="C7218" s="83" t="s">
        <v>513</v>
      </c>
      <c r="D7218" s="83" t="s">
        <v>504</v>
      </c>
      <c r="E7218" s="84">
        <v>88951</v>
      </c>
      <c r="F7218" s="85">
        <v>17.661000000000001</v>
      </c>
      <c r="G7218" s="84">
        <v>222</v>
      </c>
      <c r="H7218" s="86">
        <f t="shared" si="448"/>
        <v>3487539.2164200004</v>
      </c>
      <c r="I7218" s="77">
        <f t="shared" si="449"/>
        <v>88951</v>
      </c>
      <c r="J7218" s="77">
        <f t="shared" si="450"/>
        <v>1570963.611</v>
      </c>
      <c r="K7218" s="77">
        <f t="shared" si="451"/>
        <v>0</v>
      </c>
    </row>
    <row r="7219" spans="1:11" s="77" customFormat="1">
      <c r="A7219" s="82">
        <v>2016</v>
      </c>
      <c r="B7219" s="82">
        <v>1733</v>
      </c>
      <c r="C7219" s="83" t="s">
        <v>513</v>
      </c>
      <c r="D7219" s="83" t="s">
        <v>504</v>
      </c>
      <c r="E7219" s="84">
        <v>120165</v>
      </c>
      <c r="F7219" s="85">
        <v>17.864999999999998</v>
      </c>
      <c r="G7219" s="84">
        <v>226.6</v>
      </c>
      <c r="H7219" s="86">
        <f t="shared" si="448"/>
        <v>4864530.34485</v>
      </c>
      <c r="I7219" s="77">
        <f t="shared" si="449"/>
        <v>120165</v>
      </c>
      <c r="J7219" s="77">
        <f t="shared" si="450"/>
        <v>2146747.7249999996</v>
      </c>
      <c r="K7219" s="77">
        <f t="shared" si="451"/>
        <v>0</v>
      </c>
    </row>
    <row r="7220" spans="1:11" s="77" customFormat="1">
      <c r="A7220" s="82">
        <v>2016</v>
      </c>
      <c r="B7220" s="82">
        <v>1740</v>
      </c>
      <c r="C7220" s="83" t="s">
        <v>513</v>
      </c>
      <c r="D7220" s="83" t="s">
        <v>504</v>
      </c>
      <c r="E7220" s="84">
        <v>15700</v>
      </c>
      <c r="F7220" s="85">
        <v>17.7</v>
      </c>
      <c r="G7220" s="84">
        <v>231.3</v>
      </c>
      <c r="H7220" s="86">
        <f t="shared" si="448"/>
        <v>642759.57000000007</v>
      </c>
      <c r="I7220" s="77">
        <f t="shared" si="449"/>
        <v>15700</v>
      </c>
      <c r="J7220" s="77">
        <f t="shared" si="450"/>
        <v>277890</v>
      </c>
      <c r="K7220" s="77">
        <f t="shared" si="451"/>
        <v>0</v>
      </c>
    </row>
    <row r="7221" spans="1:11" s="77" customFormat="1">
      <c r="A7221" s="82">
        <v>2016</v>
      </c>
      <c r="B7221" s="82">
        <v>1740</v>
      </c>
      <c r="C7221" s="83" t="s">
        <v>513</v>
      </c>
      <c r="D7221" s="83" t="s">
        <v>504</v>
      </c>
      <c r="E7221" s="84">
        <v>15672</v>
      </c>
      <c r="F7221" s="85">
        <v>17.8</v>
      </c>
      <c r="G7221" s="84">
        <v>229.2</v>
      </c>
      <c r="H7221" s="86">
        <f t="shared" si="448"/>
        <v>639379.98719999997</v>
      </c>
      <c r="I7221" s="77">
        <f t="shared" si="449"/>
        <v>15672</v>
      </c>
      <c r="J7221" s="77">
        <f t="shared" si="450"/>
        <v>278961.60000000003</v>
      </c>
      <c r="K7221" s="77">
        <f t="shared" si="451"/>
        <v>0</v>
      </c>
    </row>
    <row r="7222" spans="1:11" s="77" customFormat="1">
      <c r="A7222" s="82">
        <v>2016</v>
      </c>
      <c r="B7222" s="82">
        <v>1740</v>
      </c>
      <c r="C7222" s="83" t="s">
        <v>513</v>
      </c>
      <c r="D7222" s="83" t="s">
        <v>504</v>
      </c>
      <c r="E7222" s="84">
        <v>15659</v>
      </c>
      <c r="F7222" s="85">
        <v>17.7</v>
      </c>
      <c r="G7222" s="84">
        <v>233.9</v>
      </c>
      <c r="H7222" s="86">
        <f t="shared" si="448"/>
        <v>648287.29769999988</v>
      </c>
      <c r="I7222" s="77">
        <f t="shared" si="449"/>
        <v>15659</v>
      </c>
      <c r="J7222" s="77">
        <f t="shared" si="450"/>
        <v>277164.3</v>
      </c>
      <c r="K7222" s="77">
        <f t="shared" si="451"/>
        <v>0</v>
      </c>
    </row>
    <row r="7223" spans="1:11" s="77" customFormat="1">
      <c r="A7223" s="82">
        <v>2016</v>
      </c>
      <c r="B7223" s="82">
        <v>1745</v>
      </c>
      <c r="C7223" s="83" t="s">
        <v>513</v>
      </c>
      <c r="D7223" s="83" t="s">
        <v>504</v>
      </c>
      <c r="E7223" s="84">
        <v>15619</v>
      </c>
      <c r="F7223" s="85">
        <v>17.7</v>
      </c>
      <c r="G7223" s="84">
        <v>228</v>
      </c>
      <c r="H7223" s="86">
        <f t="shared" si="448"/>
        <v>630320.36399999994</v>
      </c>
      <c r="I7223" s="77">
        <f t="shared" si="449"/>
        <v>15619</v>
      </c>
      <c r="J7223" s="77">
        <f t="shared" si="450"/>
        <v>276456.3</v>
      </c>
      <c r="K7223" s="77">
        <f t="shared" si="451"/>
        <v>0</v>
      </c>
    </row>
    <row r="7224" spans="1:11" s="77" customFormat="1">
      <c r="A7224" s="82">
        <v>2016</v>
      </c>
      <c r="B7224" s="82">
        <v>1745</v>
      </c>
      <c r="C7224" s="83" t="s">
        <v>513</v>
      </c>
      <c r="D7224" s="83" t="s">
        <v>504</v>
      </c>
      <c r="E7224" s="84">
        <v>31176</v>
      </c>
      <c r="F7224" s="85">
        <v>17.600000000000001</v>
      </c>
      <c r="G7224" s="84">
        <v>231.2</v>
      </c>
      <c r="H7224" s="86">
        <f t="shared" si="448"/>
        <v>1268588.8512000002</v>
      </c>
      <c r="I7224" s="77">
        <f t="shared" si="449"/>
        <v>31176</v>
      </c>
      <c r="J7224" s="77">
        <f t="shared" si="450"/>
        <v>548697.60000000009</v>
      </c>
      <c r="K7224" s="77">
        <f t="shared" si="451"/>
        <v>0</v>
      </c>
    </row>
    <row r="7225" spans="1:11" s="77" customFormat="1">
      <c r="A7225" s="82">
        <v>2016</v>
      </c>
      <c r="B7225" s="82">
        <v>1745</v>
      </c>
      <c r="C7225" s="83" t="s">
        <v>513</v>
      </c>
      <c r="D7225" s="83" t="s">
        <v>504</v>
      </c>
      <c r="E7225" s="84">
        <v>31178</v>
      </c>
      <c r="F7225" s="85">
        <v>18</v>
      </c>
      <c r="G7225" s="84">
        <v>228.9</v>
      </c>
      <c r="H7225" s="86">
        <f t="shared" si="448"/>
        <v>1284595.9560000002</v>
      </c>
      <c r="I7225" s="77">
        <f t="shared" si="449"/>
        <v>31178</v>
      </c>
      <c r="J7225" s="77">
        <f t="shared" si="450"/>
        <v>561204</v>
      </c>
      <c r="K7225" s="77">
        <f t="shared" si="451"/>
        <v>0</v>
      </c>
    </row>
    <row r="7226" spans="1:11" s="77" customFormat="1">
      <c r="A7226" s="82">
        <v>2016</v>
      </c>
      <c r="B7226" s="82">
        <v>1745</v>
      </c>
      <c r="C7226" s="83" t="s">
        <v>503</v>
      </c>
      <c r="D7226" s="83" t="s">
        <v>504</v>
      </c>
      <c r="E7226" s="84">
        <v>15441</v>
      </c>
      <c r="F7226" s="85">
        <v>26.059000000000001</v>
      </c>
      <c r="G7226" s="84">
        <v>261.5</v>
      </c>
      <c r="H7226" s="86">
        <f t="shared" si="448"/>
        <v>1052215.9046850002</v>
      </c>
      <c r="I7226" s="77">
        <f t="shared" si="449"/>
        <v>15441</v>
      </c>
      <c r="J7226" s="77">
        <f t="shared" si="450"/>
        <v>402377.01900000003</v>
      </c>
      <c r="K7226" s="77">
        <f t="shared" si="451"/>
        <v>0</v>
      </c>
    </row>
    <row r="7227" spans="1:11" s="77" customFormat="1">
      <c r="A7227" s="82">
        <v>2016</v>
      </c>
      <c r="B7227" s="82">
        <v>1769</v>
      </c>
      <c r="C7227" s="83" t="s">
        <v>513</v>
      </c>
      <c r="D7227" s="83" t="s">
        <v>504</v>
      </c>
      <c r="E7227" s="84">
        <v>112081</v>
      </c>
      <c r="F7227" s="85">
        <v>17.71</v>
      </c>
      <c r="G7227" s="84">
        <v>230.4</v>
      </c>
      <c r="H7227" s="86">
        <f t="shared" si="448"/>
        <v>4573335.1910400009</v>
      </c>
      <c r="I7227" s="77">
        <f t="shared" si="449"/>
        <v>112081</v>
      </c>
      <c r="J7227" s="77">
        <f t="shared" si="450"/>
        <v>1984954.51</v>
      </c>
      <c r="K7227" s="77">
        <f t="shared" si="451"/>
        <v>0</v>
      </c>
    </row>
    <row r="7228" spans="1:11" s="77" customFormat="1">
      <c r="A7228" s="82">
        <v>2016</v>
      </c>
      <c r="B7228" s="82">
        <v>1769</v>
      </c>
      <c r="C7228" s="83" t="s">
        <v>513</v>
      </c>
      <c r="D7228" s="83" t="s">
        <v>504</v>
      </c>
      <c r="E7228" s="84">
        <v>91703</v>
      </c>
      <c r="F7228" s="85">
        <v>18.68</v>
      </c>
      <c r="G7228" s="84">
        <v>224.4</v>
      </c>
      <c r="H7228" s="86">
        <f t="shared" si="448"/>
        <v>3843999.0177600002</v>
      </c>
      <c r="I7228" s="77">
        <f t="shared" si="449"/>
        <v>91703</v>
      </c>
      <c r="J7228" s="77">
        <f t="shared" si="450"/>
        <v>1713012.04</v>
      </c>
      <c r="K7228" s="77">
        <f t="shared" si="451"/>
        <v>0</v>
      </c>
    </row>
    <row r="7229" spans="1:11" s="77" customFormat="1">
      <c r="A7229" s="82">
        <v>2016</v>
      </c>
      <c r="B7229" s="82">
        <v>1831</v>
      </c>
      <c r="C7229" s="83" t="s">
        <v>513</v>
      </c>
      <c r="D7229" s="83" t="s">
        <v>504</v>
      </c>
      <c r="E7229" s="84">
        <v>23761</v>
      </c>
      <c r="F7229" s="85">
        <v>17.917999999999999</v>
      </c>
      <c r="G7229" s="84">
        <v>242.1</v>
      </c>
      <c r="H7229" s="86">
        <f t="shared" si="448"/>
        <v>1030739.7767579998</v>
      </c>
      <c r="I7229" s="77">
        <f t="shared" si="449"/>
        <v>23761</v>
      </c>
      <c r="J7229" s="77">
        <f t="shared" si="450"/>
        <v>425749.598</v>
      </c>
      <c r="K7229" s="77">
        <f t="shared" si="451"/>
        <v>0</v>
      </c>
    </row>
    <row r="7230" spans="1:11" s="77" customFormat="1">
      <c r="A7230" s="82">
        <v>2016</v>
      </c>
      <c r="B7230" s="82">
        <v>1893</v>
      </c>
      <c r="C7230" s="83" t="s">
        <v>513</v>
      </c>
      <c r="D7230" s="83" t="s">
        <v>504</v>
      </c>
      <c r="E7230" s="84">
        <v>60224</v>
      </c>
      <c r="F7230" s="85">
        <v>17.739999999999998</v>
      </c>
      <c r="G7230" s="84">
        <v>207.5</v>
      </c>
      <c r="H7230" s="86">
        <f t="shared" si="448"/>
        <v>2216875.5519999997</v>
      </c>
      <c r="I7230" s="77">
        <f t="shared" si="449"/>
        <v>60224</v>
      </c>
      <c r="J7230" s="77">
        <f t="shared" si="450"/>
        <v>1068373.76</v>
      </c>
      <c r="K7230" s="77">
        <f t="shared" si="451"/>
        <v>0</v>
      </c>
    </row>
    <row r="7231" spans="1:11" s="77" customFormat="1">
      <c r="A7231" s="82">
        <v>2016</v>
      </c>
      <c r="B7231" s="82">
        <v>1893</v>
      </c>
      <c r="C7231" s="83" t="s">
        <v>513</v>
      </c>
      <c r="D7231" s="83" t="s">
        <v>504</v>
      </c>
      <c r="E7231" s="84">
        <v>179372</v>
      </c>
      <c r="F7231" s="85">
        <v>17.850000000000001</v>
      </c>
      <c r="G7231" s="84">
        <v>198.8</v>
      </c>
      <c r="H7231" s="86">
        <f t="shared" si="448"/>
        <v>6365158.9176000012</v>
      </c>
      <c r="I7231" s="77">
        <f t="shared" si="449"/>
        <v>179372</v>
      </c>
      <c r="J7231" s="77">
        <f t="shared" si="450"/>
        <v>3201790.2</v>
      </c>
      <c r="K7231" s="77">
        <f t="shared" si="451"/>
        <v>0</v>
      </c>
    </row>
    <row r="7232" spans="1:11" s="77" customFormat="1">
      <c r="A7232" s="82">
        <v>2016</v>
      </c>
      <c r="B7232" s="82">
        <v>1893</v>
      </c>
      <c r="C7232" s="83" t="s">
        <v>513</v>
      </c>
      <c r="D7232" s="83" t="s">
        <v>504</v>
      </c>
      <c r="E7232" s="84">
        <v>59409</v>
      </c>
      <c r="F7232" s="85">
        <v>18.62</v>
      </c>
      <c r="G7232" s="84">
        <v>187.4</v>
      </c>
      <c r="H7232" s="86">
        <f t="shared" si="448"/>
        <v>2073010.5169200001</v>
      </c>
      <c r="I7232" s="77">
        <f t="shared" si="449"/>
        <v>59409</v>
      </c>
      <c r="J7232" s="77">
        <f t="shared" si="450"/>
        <v>1106195.58</v>
      </c>
      <c r="K7232" s="77">
        <f t="shared" si="451"/>
        <v>0</v>
      </c>
    </row>
    <row r="7233" spans="1:11" s="77" customFormat="1">
      <c r="A7233" s="82">
        <v>2016</v>
      </c>
      <c r="B7233" s="82">
        <v>1893</v>
      </c>
      <c r="C7233" s="83" t="s">
        <v>513</v>
      </c>
      <c r="D7233" s="83" t="s">
        <v>504</v>
      </c>
      <c r="E7233" s="84">
        <v>15194</v>
      </c>
      <c r="F7233" s="85">
        <v>17.39</v>
      </c>
      <c r="G7233" s="84">
        <v>212.9</v>
      </c>
      <c r="H7233" s="86">
        <f t="shared" si="448"/>
        <v>562532.17214000004</v>
      </c>
      <c r="I7233" s="77">
        <f t="shared" si="449"/>
        <v>15194</v>
      </c>
      <c r="J7233" s="77">
        <f t="shared" si="450"/>
        <v>264223.66000000003</v>
      </c>
      <c r="K7233" s="77">
        <f t="shared" si="451"/>
        <v>0</v>
      </c>
    </row>
    <row r="7234" spans="1:11" s="77" customFormat="1">
      <c r="A7234" s="82">
        <v>2016</v>
      </c>
      <c r="B7234" s="82">
        <v>1893</v>
      </c>
      <c r="C7234" s="83" t="s">
        <v>513</v>
      </c>
      <c r="D7234" s="83" t="s">
        <v>504</v>
      </c>
      <c r="E7234" s="84">
        <v>59285</v>
      </c>
      <c r="F7234" s="85">
        <v>18.84</v>
      </c>
      <c r="G7234" s="84">
        <v>201.9</v>
      </c>
      <c r="H7234" s="86">
        <f t="shared" si="448"/>
        <v>2255080.4586000005</v>
      </c>
      <c r="I7234" s="77">
        <f t="shared" si="449"/>
        <v>59285</v>
      </c>
      <c r="J7234" s="77">
        <f t="shared" si="450"/>
        <v>1116929.3999999999</v>
      </c>
      <c r="K7234" s="77">
        <f t="shared" si="451"/>
        <v>0</v>
      </c>
    </row>
    <row r="7235" spans="1:11" s="77" customFormat="1">
      <c r="A7235" s="82">
        <v>2016</v>
      </c>
      <c r="B7235" s="82">
        <v>1915</v>
      </c>
      <c r="C7235" s="83" t="s">
        <v>513</v>
      </c>
      <c r="D7235" s="83" t="s">
        <v>504</v>
      </c>
      <c r="E7235" s="84">
        <v>39267</v>
      </c>
      <c r="F7235" s="85">
        <v>18.03</v>
      </c>
      <c r="G7235" s="84">
        <v>225</v>
      </c>
      <c r="H7235" s="86">
        <f t="shared" si="448"/>
        <v>1592964.0225000002</v>
      </c>
      <c r="I7235" s="77">
        <f t="shared" si="449"/>
        <v>39267</v>
      </c>
      <c r="J7235" s="77">
        <f t="shared" si="450"/>
        <v>707984.01</v>
      </c>
      <c r="K7235" s="77">
        <f t="shared" si="451"/>
        <v>0</v>
      </c>
    </row>
    <row r="7236" spans="1:11" s="77" customFormat="1">
      <c r="A7236" s="82">
        <v>2016</v>
      </c>
      <c r="B7236" s="82">
        <v>1915</v>
      </c>
      <c r="C7236" s="83" t="s">
        <v>513</v>
      </c>
      <c r="D7236" s="83" t="s">
        <v>504</v>
      </c>
      <c r="E7236" s="84">
        <v>64581</v>
      </c>
      <c r="F7236" s="85">
        <v>17.47</v>
      </c>
      <c r="G7236" s="84">
        <v>212.4</v>
      </c>
      <c r="H7236" s="86">
        <f t="shared" si="448"/>
        <v>2396360.6686799997</v>
      </c>
      <c r="I7236" s="77">
        <f t="shared" si="449"/>
        <v>64581</v>
      </c>
      <c r="J7236" s="77">
        <f t="shared" si="450"/>
        <v>1128230.0699999998</v>
      </c>
      <c r="K7236" s="77">
        <f t="shared" si="451"/>
        <v>0</v>
      </c>
    </row>
    <row r="7237" spans="1:11" s="77" customFormat="1">
      <c r="A7237" s="82">
        <v>2016</v>
      </c>
      <c r="B7237" s="82">
        <v>1915</v>
      </c>
      <c r="C7237" s="83" t="s">
        <v>513</v>
      </c>
      <c r="D7237" s="83" t="s">
        <v>504</v>
      </c>
      <c r="E7237" s="84">
        <v>26035</v>
      </c>
      <c r="F7237" s="85">
        <v>18</v>
      </c>
      <c r="G7237" s="84">
        <v>231.1</v>
      </c>
      <c r="H7237" s="86">
        <f t="shared" si="448"/>
        <v>1083003.93</v>
      </c>
      <c r="I7237" s="77">
        <f t="shared" si="449"/>
        <v>26035</v>
      </c>
      <c r="J7237" s="77">
        <f t="shared" si="450"/>
        <v>468630</v>
      </c>
      <c r="K7237" s="77">
        <f t="shared" si="451"/>
        <v>0</v>
      </c>
    </row>
    <row r="7238" spans="1:11" s="77" customFormat="1">
      <c r="A7238" s="82">
        <v>2016</v>
      </c>
      <c r="B7238" s="82">
        <v>1915</v>
      </c>
      <c r="C7238" s="83" t="s">
        <v>513</v>
      </c>
      <c r="D7238" s="83" t="s">
        <v>504</v>
      </c>
      <c r="E7238" s="84">
        <v>12665</v>
      </c>
      <c r="F7238" s="85">
        <v>17.670000000000002</v>
      </c>
      <c r="G7238" s="84">
        <v>226.6</v>
      </c>
      <c r="H7238" s="86">
        <f t="shared" si="448"/>
        <v>507109.38630000007</v>
      </c>
      <c r="I7238" s="77">
        <f t="shared" si="449"/>
        <v>12665</v>
      </c>
      <c r="J7238" s="77">
        <f t="shared" si="450"/>
        <v>223790.55000000002</v>
      </c>
      <c r="K7238" s="77">
        <f t="shared" si="451"/>
        <v>0</v>
      </c>
    </row>
    <row r="7239" spans="1:11" s="77" customFormat="1">
      <c r="A7239" s="82">
        <v>2016</v>
      </c>
      <c r="B7239" s="82">
        <v>1915</v>
      </c>
      <c r="C7239" s="83" t="s">
        <v>513</v>
      </c>
      <c r="D7239" s="83" t="s">
        <v>504</v>
      </c>
      <c r="E7239" s="84">
        <v>117</v>
      </c>
      <c r="F7239" s="85">
        <v>18.04</v>
      </c>
      <c r="G7239" s="84">
        <v>194.4</v>
      </c>
      <c r="H7239" s="86">
        <f t="shared" ref="H7239:H7302" si="452">IF(I7239="","",G7239/100*F7239*E7239)</f>
        <v>4103.1619199999996</v>
      </c>
      <c r="I7239" s="77">
        <f t="shared" ref="I7239:I7302" si="453">IF(OR(G7239=".",F7239=".",E7239="."),"",E7239)</f>
        <v>117</v>
      </c>
      <c r="J7239" s="77">
        <f t="shared" ref="J7239:J7302" si="454">IF(I7239="","",F7239*I7239)</f>
        <v>2110.6799999999998</v>
      </c>
      <c r="K7239" s="77">
        <f t="shared" ref="K7239:K7302" si="455">IF(C7239="LIG",1,0)</f>
        <v>0</v>
      </c>
    </row>
    <row r="7240" spans="1:11" s="77" customFormat="1">
      <c r="A7240" s="82">
        <v>2016</v>
      </c>
      <c r="B7240" s="82">
        <v>2076</v>
      </c>
      <c r="C7240" s="83" t="s">
        <v>513</v>
      </c>
      <c r="D7240" s="83" t="s">
        <v>504</v>
      </c>
      <c r="E7240" s="84">
        <v>30437</v>
      </c>
      <c r="F7240" s="85">
        <v>17.57</v>
      </c>
      <c r="G7240" s="84">
        <v>209</v>
      </c>
      <c r="H7240" s="86">
        <f t="shared" si="452"/>
        <v>1117686.2080999999</v>
      </c>
      <c r="I7240" s="77">
        <f t="shared" si="453"/>
        <v>30437</v>
      </c>
      <c r="J7240" s="77">
        <f t="shared" si="454"/>
        <v>534778.09</v>
      </c>
      <c r="K7240" s="77">
        <f t="shared" si="455"/>
        <v>0</v>
      </c>
    </row>
    <row r="7241" spans="1:11" s="77" customFormat="1">
      <c r="A7241" s="82">
        <v>2016</v>
      </c>
      <c r="B7241" s="82">
        <v>2076</v>
      </c>
      <c r="C7241" s="83" t="s">
        <v>513</v>
      </c>
      <c r="D7241" s="83" t="s">
        <v>504</v>
      </c>
      <c r="E7241" s="84">
        <v>15257</v>
      </c>
      <c r="F7241" s="85">
        <v>17.89</v>
      </c>
      <c r="G7241" s="84">
        <v>210.6</v>
      </c>
      <c r="H7241" s="86">
        <f t="shared" si="452"/>
        <v>574827.91937999998</v>
      </c>
      <c r="I7241" s="77">
        <f t="shared" si="453"/>
        <v>15257</v>
      </c>
      <c r="J7241" s="77">
        <f t="shared" si="454"/>
        <v>272947.73</v>
      </c>
      <c r="K7241" s="77">
        <f t="shared" si="455"/>
        <v>0</v>
      </c>
    </row>
    <row r="7242" spans="1:11" s="77" customFormat="1">
      <c r="A7242" s="82">
        <v>2016</v>
      </c>
      <c r="B7242" s="82">
        <v>2076</v>
      </c>
      <c r="C7242" s="83" t="s">
        <v>503</v>
      </c>
      <c r="D7242" s="83" t="s">
        <v>504</v>
      </c>
      <c r="E7242" s="84">
        <v>14745</v>
      </c>
      <c r="F7242" s="85">
        <v>22.43</v>
      </c>
      <c r="G7242" s="84">
        <v>230.6</v>
      </c>
      <c r="H7242" s="86">
        <f t="shared" si="452"/>
        <v>762664.18709999998</v>
      </c>
      <c r="I7242" s="77">
        <f t="shared" si="453"/>
        <v>14745</v>
      </c>
      <c r="J7242" s="77">
        <f t="shared" si="454"/>
        <v>330730.34999999998</v>
      </c>
      <c r="K7242" s="77">
        <f t="shared" si="455"/>
        <v>0</v>
      </c>
    </row>
    <row r="7243" spans="1:11" s="77" customFormat="1">
      <c r="A7243" s="82">
        <v>2016</v>
      </c>
      <c r="B7243" s="82">
        <v>2079</v>
      </c>
      <c r="C7243" s="83" t="s">
        <v>513</v>
      </c>
      <c r="D7243" s="83" t="s">
        <v>504</v>
      </c>
      <c r="E7243" s="84">
        <v>65334</v>
      </c>
      <c r="F7243" s="85">
        <v>17.75</v>
      </c>
      <c r="G7243" s="84">
        <v>150.80000000000001</v>
      </c>
      <c r="H7243" s="86">
        <f t="shared" si="452"/>
        <v>1748795.1780000001</v>
      </c>
      <c r="I7243" s="77">
        <f t="shared" si="453"/>
        <v>65334</v>
      </c>
      <c r="J7243" s="77">
        <f t="shared" si="454"/>
        <v>1159678.5</v>
      </c>
      <c r="K7243" s="77">
        <f t="shared" si="455"/>
        <v>0</v>
      </c>
    </row>
    <row r="7244" spans="1:11" s="77" customFormat="1">
      <c r="A7244" s="82">
        <v>2016</v>
      </c>
      <c r="B7244" s="82">
        <v>2079</v>
      </c>
      <c r="C7244" s="83" t="s">
        <v>513</v>
      </c>
      <c r="D7244" s="83" t="s">
        <v>504</v>
      </c>
      <c r="E7244" s="84">
        <v>16306</v>
      </c>
      <c r="F7244" s="85">
        <v>17.89</v>
      </c>
      <c r="G7244" s="84">
        <v>150.1</v>
      </c>
      <c r="H7244" s="86">
        <f t="shared" si="452"/>
        <v>437863.22433999996</v>
      </c>
      <c r="I7244" s="77">
        <f t="shared" si="453"/>
        <v>16306</v>
      </c>
      <c r="J7244" s="77">
        <f t="shared" si="454"/>
        <v>291714.34000000003</v>
      </c>
      <c r="K7244" s="77">
        <f t="shared" si="455"/>
        <v>0</v>
      </c>
    </row>
    <row r="7245" spans="1:11" s="77" customFormat="1">
      <c r="A7245" s="82">
        <v>2016</v>
      </c>
      <c r="B7245" s="82">
        <v>2080</v>
      </c>
      <c r="C7245" s="83" t="s">
        <v>513</v>
      </c>
      <c r="D7245" s="83" t="s">
        <v>504</v>
      </c>
      <c r="E7245" s="84">
        <v>30201</v>
      </c>
      <c r="F7245" s="85">
        <v>17.68</v>
      </c>
      <c r="G7245" s="84">
        <v>209</v>
      </c>
      <c r="H7245" s="86">
        <f t="shared" si="452"/>
        <v>1115963.1912</v>
      </c>
      <c r="I7245" s="77">
        <f t="shared" si="453"/>
        <v>30201</v>
      </c>
      <c r="J7245" s="77">
        <f t="shared" si="454"/>
        <v>533953.67999999993</v>
      </c>
      <c r="K7245" s="77">
        <f t="shared" si="455"/>
        <v>0</v>
      </c>
    </row>
    <row r="7246" spans="1:11" s="77" customFormat="1">
      <c r="A7246" s="82">
        <v>2016</v>
      </c>
      <c r="B7246" s="82">
        <v>2080</v>
      </c>
      <c r="C7246" s="83" t="s">
        <v>513</v>
      </c>
      <c r="D7246" s="83" t="s">
        <v>504</v>
      </c>
      <c r="E7246" s="84">
        <v>15221</v>
      </c>
      <c r="F7246" s="85">
        <v>17.36</v>
      </c>
      <c r="G7246" s="84">
        <v>197.1</v>
      </c>
      <c r="H7246" s="86">
        <f t="shared" si="452"/>
        <v>520810.25975999993</v>
      </c>
      <c r="I7246" s="77">
        <f t="shared" si="453"/>
        <v>15221</v>
      </c>
      <c r="J7246" s="77">
        <f t="shared" si="454"/>
        <v>264236.56</v>
      </c>
      <c r="K7246" s="77">
        <f t="shared" si="455"/>
        <v>0</v>
      </c>
    </row>
    <row r="7247" spans="1:11" s="77" customFormat="1">
      <c r="A7247" s="82">
        <v>2016</v>
      </c>
      <c r="B7247" s="82">
        <v>2080</v>
      </c>
      <c r="C7247" s="83" t="s">
        <v>513</v>
      </c>
      <c r="D7247" s="83" t="s">
        <v>504</v>
      </c>
      <c r="E7247" s="84">
        <v>14971</v>
      </c>
      <c r="F7247" s="85">
        <v>16.600000000000001</v>
      </c>
      <c r="G7247" s="84">
        <v>192.3</v>
      </c>
      <c r="H7247" s="86">
        <f t="shared" si="452"/>
        <v>477901.26780000009</v>
      </c>
      <c r="I7247" s="77">
        <f t="shared" si="453"/>
        <v>14971</v>
      </c>
      <c r="J7247" s="77">
        <f t="shared" si="454"/>
        <v>248518.60000000003</v>
      </c>
      <c r="K7247" s="77">
        <f t="shared" si="455"/>
        <v>0</v>
      </c>
    </row>
    <row r="7248" spans="1:11" s="77" customFormat="1">
      <c r="A7248" s="82">
        <v>2016</v>
      </c>
      <c r="B7248" s="82">
        <v>2094</v>
      </c>
      <c r="C7248" s="83" t="s">
        <v>513</v>
      </c>
      <c r="D7248" s="83" t="s">
        <v>504</v>
      </c>
      <c r="E7248" s="84">
        <v>52099</v>
      </c>
      <c r="F7248" s="85">
        <v>17.690000000000001</v>
      </c>
      <c r="G7248" s="84">
        <v>137.9</v>
      </c>
      <c r="H7248" s="86">
        <f t="shared" si="452"/>
        <v>1270929.5764900001</v>
      </c>
      <c r="I7248" s="77">
        <f t="shared" si="453"/>
        <v>52099</v>
      </c>
      <c r="J7248" s="77">
        <f t="shared" si="454"/>
        <v>921631.31</v>
      </c>
      <c r="K7248" s="77">
        <f t="shared" si="455"/>
        <v>0</v>
      </c>
    </row>
    <row r="7249" spans="1:11" s="77" customFormat="1">
      <c r="A7249" s="82">
        <v>2016</v>
      </c>
      <c r="B7249" s="82">
        <v>2094</v>
      </c>
      <c r="C7249" s="83" t="s">
        <v>513</v>
      </c>
      <c r="D7249" s="83" t="s">
        <v>504</v>
      </c>
      <c r="E7249" s="84">
        <v>25821</v>
      </c>
      <c r="F7249" s="85">
        <v>17.670000000000002</v>
      </c>
      <c r="G7249" s="84">
        <v>163.1</v>
      </c>
      <c r="H7249" s="86">
        <f t="shared" si="452"/>
        <v>744155.28117000009</v>
      </c>
      <c r="I7249" s="77">
        <f t="shared" si="453"/>
        <v>25821</v>
      </c>
      <c r="J7249" s="77">
        <f t="shared" si="454"/>
        <v>456257.07000000007</v>
      </c>
      <c r="K7249" s="77">
        <f t="shared" si="455"/>
        <v>0</v>
      </c>
    </row>
    <row r="7250" spans="1:11" s="77" customFormat="1">
      <c r="A7250" s="82">
        <v>2016</v>
      </c>
      <c r="B7250" s="82">
        <v>2094</v>
      </c>
      <c r="C7250" s="83" t="s">
        <v>513</v>
      </c>
      <c r="D7250" s="83" t="s">
        <v>504</v>
      </c>
      <c r="E7250" s="84">
        <v>12975</v>
      </c>
      <c r="F7250" s="85">
        <v>17.57</v>
      </c>
      <c r="G7250" s="84">
        <v>163.6</v>
      </c>
      <c r="H7250" s="86">
        <f t="shared" si="452"/>
        <v>372960.147</v>
      </c>
      <c r="I7250" s="77">
        <f t="shared" si="453"/>
        <v>12975</v>
      </c>
      <c r="J7250" s="77">
        <f t="shared" si="454"/>
        <v>227970.75</v>
      </c>
      <c r="K7250" s="77">
        <f t="shared" si="455"/>
        <v>0</v>
      </c>
    </row>
    <row r="7251" spans="1:11" s="77" customFormat="1">
      <c r="A7251" s="82">
        <v>2016</v>
      </c>
      <c r="B7251" s="82">
        <v>2103</v>
      </c>
      <c r="C7251" s="83" t="s">
        <v>513</v>
      </c>
      <c r="D7251" s="83" t="s">
        <v>504</v>
      </c>
      <c r="E7251" s="84">
        <v>444277</v>
      </c>
      <c r="F7251" s="85">
        <v>17.596</v>
      </c>
      <c r="G7251" s="84">
        <v>205.6</v>
      </c>
      <c r="H7251" s="86">
        <f t="shared" si="452"/>
        <v>16072776.077152001</v>
      </c>
      <c r="I7251" s="77">
        <f t="shared" si="453"/>
        <v>444277</v>
      </c>
      <c r="J7251" s="77">
        <f t="shared" si="454"/>
        <v>7817498.0920000002</v>
      </c>
      <c r="K7251" s="77">
        <f t="shared" si="455"/>
        <v>0</v>
      </c>
    </row>
    <row r="7252" spans="1:11" s="77" customFormat="1">
      <c r="A7252" s="82">
        <v>2016</v>
      </c>
      <c r="B7252" s="82">
        <v>2103</v>
      </c>
      <c r="C7252" s="83" t="s">
        <v>513</v>
      </c>
      <c r="D7252" s="83" t="s">
        <v>504</v>
      </c>
      <c r="E7252" s="84">
        <v>206202</v>
      </c>
      <c r="F7252" s="85">
        <v>17.565999999999999</v>
      </c>
      <c r="G7252" s="84">
        <v>211.7</v>
      </c>
      <c r="H7252" s="86">
        <f t="shared" si="452"/>
        <v>7668079.5508439997</v>
      </c>
      <c r="I7252" s="77">
        <f t="shared" si="453"/>
        <v>206202</v>
      </c>
      <c r="J7252" s="77">
        <f t="shared" si="454"/>
        <v>3622144.3319999999</v>
      </c>
      <c r="K7252" s="77">
        <f t="shared" si="455"/>
        <v>0</v>
      </c>
    </row>
    <row r="7253" spans="1:11" s="77" customFormat="1">
      <c r="A7253" s="82">
        <v>2016</v>
      </c>
      <c r="B7253" s="82">
        <v>2103</v>
      </c>
      <c r="C7253" s="83" t="s">
        <v>513</v>
      </c>
      <c r="D7253" s="83" t="s">
        <v>504</v>
      </c>
      <c r="E7253" s="84">
        <v>47761</v>
      </c>
      <c r="F7253" s="85">
        <v>17.013000000000002</v>
      </c>
      <c r="G7253" s="84">
        <v>207.8</v>
      </c>
      <c r="H7253" s="86">
        <f t="shared" si="452"/>
        <v>1688495.3016540005</v>
      </c>
      <c r="I7253" s="77">
        <f t="shared" si="453"/>
        <v>47761</v>
      </c>
      <c r="J7253" s="77">
        <f t="shared" si="454"/>
        <v>812557.89300000004</v>
      </c>
      <c r="K7253" s="77">
        <f t="shared" si="455"/>
        <v>0</v>
      </c>
    </row>
    <row r="7254" spans="1:11" s="77" customFormat="1">
      <c r="A7254" s="82">
        <v>2016</v>
      </c>
      <c r="B7254" s="82">
        <v>2104</v>
      </c>
      <c r="C7254" s="83" t="s">
        <v>513</v>
      </c>
      <c r="D7254" s="83" t="s">
        <v>504</v>
      </c>
      <c r="E7254" s="84">
        <v>15528</v>
      </c>
      <c r="F7254" s="85">
        <v>16.571999999999999</v>
      </c>
      <c r="G7254" s="84">
        <v>181.6</v>
      </c>
      <c r="H7254" s="86">
        <f t="shared" si="452"/>
        <v>467311.30905599997</v>
      </c>
      <c r="I7254" s="77">
        <f t="shared" si="453"/>
        <v>15528</v>
      </c>
      <c r="J7254" s="77">
        <f t="shared" si="454"/>
        <v>257330.01599999997</v>
      </c>
      <c r="K7254" s="77">
        <f t="shared" si="455"/>
        <v>0</v>
      </c>
    </row>
    <row r="7255" spans="1:11" s="77" customFormat="1">
      <c r="A7255" s="82">
        <v>2016</v>
      </c>
      <c r="B7255" s="82">
        <v>2104</v>
      </c>
      <c r="C7255" s="83" t="s">
        <v>513</v>
      </c>
      <c r="D7255" s="83" t="s">
        <v>504</v>
      </c>
      <c r="E7255" s="84">
        <v>15893</v>
      </c>
      <c r="F7255" s="85">
        <v>17.565999999999999</v>
      </c>
      <c r="G7255" s="84">
        <v>211.1</v>
      </c>
      <c r="H7255" s="86">
        <f t="shared" si="452"/>
        <v>589341.4606179999</v>
      </c>
      <c r="I7255" s="77">
        <f t="shared" si="453"/>
        <v>15893</v>
      </c>
      <c r="J7255" s="77">
        <f t="shared" si="454"/>
        <v>279176.43799999997</v>
      </c>
      <c r="K7255" s="77">
        <f t="shared" si="455"/>
        <v>0</v>
      </c>
    </row>
    <row r="7256" spans="1:11" s="77" customFormat="1">
      <c r="A7256" s="82">
        <v>2016</v>
      </c>
      <c r="B7256" s="82">
        <v>2104</v>
      </c>
      <c r="C7256" s="83" t="s">
        <v>513</v>
      </c>
      <c r="D7256" s="83" t="s">
        <v>504</v>
      </c>
      <c r="E7256" s="84">
        <v>31572</v>
      </c>
      <c r="F7256" s="85">
        <v>17.047999999999998</v>
      </c>
      <c r="G7256" s="84">
        <v>206.7</v>
      </c>
      <c r="H7256" s="86">
        <f t="shared" si="452"/>
        <v>1112540.9555519999</v>
      </c>
      <c r="I7256" s="77">
        <f t="shared" si="453"/>
        <v>31572</v>
      </c>
      <c r="J7256" s="77">
        <f t="shared" si="454"/>
        <v>538239.45599999989</v>
      </c>
      <c r="K7256" s="77">
        <f t="shared" si="455"/>
        <v>0</v>
      </c>
    </row>
    <row r="7257" spans="1:11" s="77" customFormat="1">
      <c r="A7257" s="82">
        <v>2016</v>
      </c>
      <c r="B7257" s="82">
        <v>2104</v>
      </c>
      <c r="C7257" s="83" t="s">
        <v>513</v>
      </c>
      <c r="D7257" s="83" t="s">
        <v>504</v>
      </c>
      <c r="E7257" s="84">
        <v>31678</v>
      </c>
      <c r="F7257" s="85">
        <v>17.341000000000001</v>
      </c>
      <c r="G7257" s="84">
        <v>208.2</v>
      </c>
      <c r="H7257" s="86">
        <f t="shared" si="452"/>
        <v>1143701.3082360001</v>
      </c>
      <c r="I7257" s="77">
        <f t="shared" si="453"/>
        <v>31678</v>
      </c>
      <c r="J7257" s="77">
        <f t="shared" si="454"/>
        <v>549328.19800000009</v>
      </c>
      <c r="K7257" s="77">
        <f t="shared" si="455"/>
        <v>0</v>
      </c>
    </row>
    <row r="7258" spans="1:11" s="77" customFormat="1">
      <c r="A7258" s="82">
        <v>2016</v>
      </c>
      <c r="B7258" s="82">
        <v>2107</v>
      </c>
      <c r="C7258" s="83" t="s">
        <v>503</v>
      </c>
      <c r="D7258" s="83" t="s">
        <v>504</v>
      </c>
      <c r="E7258" s="84">
        <v>19641</v>
      </c>
      <c r="F7258" s="85">
        <v>22.486000000000001</v>
      </c>
      <c r="G7258" s="84">
        <v>156.4</v>
      </c>
      <c r="H7258" s="86">
        <f t="shared" si="452"/>
        <v>690736.73066400003</v>
      </c>
      <c r="I7258" s="77">
        <f t="shared" si="453"/>
        <v>19641</v>
      </c>
      <c r="J7258" s="77">
        <f t="shared" si="454"/>
        <v>441647.52600000001</v>
      </c>
      <c r="K7258" s="77">
        <f t="shared" si="455"/>
        <v>0</v>
      </c>
    </row>
    <row r="7259" spans="1:11" s="77" customFormat="1">
      <c r="A7259" s="82">
        <v>2016</v>
      </c>
      <c r="B7259" s="82">
        <v>2107</v>
      </c>
      <c r="C7259" s="83" t="s">
        <v>513</v>
      </c>
      <c r="D7259" s="83" t="s">
        <v>504</v>
      </c>
      <c r="E7259" s="84">
        <v>15882</v>
      </c>
      <c r="F7259" s="85">
        <v>17.538</v>
      </c>
      <c r="G7259" s="84">
        <v>207.3</v>
      </c>
      <c r="H7259" s="86">
        <f t="shared" si="452"/>
        <v>577410.34366799996</v>
      </c>
      <c r="I7259" s="77">
        <f t="shared" si="453"/>
        <v>15882</v>
      </c>
      <c r="J7259" s="77">
        <f t="shared" si="454"/>
        <v>278538.516</v>
      </c>
      <c r="K7259" s="77">
        <f t="shared" si="455"/>
        <v>0</v>
      </c>
    </row>
    <row r="7260" spans="1:11" s="77" customFormat="1">
      <c r="A7260" s="82">
        <v>2016</v>
      </c>
      <c r="B7260" s="82">
        <v>2107</v>
      </c>
      <c r="C7260" s="83" t="s">
        <v>513</v>
      </c>
      <c r="D7260" s="83" t="s">
        <v>504</v>
      </c>
      <c r="E7260" s="84">
        <v>63647</v>
      </c>
      <c r="F7260" s="85">
        <v>17.558</v>
      </c>
      <c r="G7260" s="84">
        <v>201.3</v>
      </c>
      <c r="H7260" s="86">
        <f t="shared" si="452"/>
        <v>2249555.734338</v>
      </c>
      <c r="I7260" s="77">
        <f t="shared" si="453"/>
        <v>63647</v>
      </c>
      <c r="J7260" s="77">
        <f t="shared" si="454"/>
        <v>1117514.0260000001</v>
      </c>
      <c r="K7260" s="77">
        <f t="shared" si="455"/>
        <v>0</v>
      </c>
    </row>
    <row r="7261" spans="1:11" s="77" customFormat="1">
      <c r="A7261" s="82">
        <v>2016</v>
      </c>
      <c r="B7261" s="82">
        <v>2107</v>
      </c>
      <c r="C7261" s="83" t="s">
        <v>513</v>
      </c>
      <c r="D7261" s="83" t="s">
        <v>504</v>
      </c>
      <c r="E7261" s="84">
        <v>47458</v>
      </c>
      <c r="F7261" s="85">
        <v>17.655000000000001</v>
      </c>
      <c r="G7261" s="84">
        <v>195</v>
      </c>
      <c r="H7261" s="86">
        <f t="shared" si="452"/>
        <v>1633848.4305</v>
      </c>
      <c r="I7261" s="77">
        <f t="shared" si="453"/>
        <v>47458</v>
      </c>
      <c r="J7261" s="77">
        <f t="shared" si="454"/>
        <v>837870.99000000011</v>
      </c>
      <c r="K7261" s="77">
        <f t="shared" si="455"/>
        <v>0</v>
      </c>
    </row>
    <row r="7262" spans="1:11" s="77" customFormat="1">
      <c r="A7262" s="82">
        <v>2016</v>
      </c>
      <c r="B7262" s="82">
        <v>2167</v>
      </c>
      <c r="C7262" s="83" t="s">
        <v>513</v>
      </c>
      <c r="D7262" s="83" t="s">
        <v>504</v>
      </c>
      <c r="E7262" s="84">
        <v>411258</v>
      </c>
      <c r="F7262" s="85">
        <v>17.542999999999999</v>
      </c>
      <c r="G7262" s="84">
        <v>186.4</v>
      </c>
      <c r="H7262" s="86">
        <f t="shared" si="452"/>
        <v>13448199.111216001</v>
      </c>
      <c r="I7262" s="77">
        <f t="shared" si="453"/>
        <v>411258</v>
      </c>
      <c r="J7262" s="77">
        <f t="shared" si="454"/>
        <v>7214699.0939999996</v>
      </c>
      <c r="K7262" s="77">
        <f t="shared" si="455"/>
        <v>0</v>
      </c>
    </row>
    <row r="7263" spans="1:11" s="77" customFormat="1">
      <c r="A7263" s="82">
        <v>2016</v>
      </c>
      <c r="B7263" s="82">
        <v>2168</v>
      </c>
      <c r="C7263" s="83" t="s">
        <v>513</v>
      </c>
      <c r="D7263" s="83" t="s">
        <v>504</v>
      </c>
      <c r="E7263" s="84">
        <v>236891</v>
      </c>
      <c r="F7263" s="85">
        <v>17.521000000000001</v>
      </c>
      <c r="G7263" s="84">
        <v>185.3</v>
      </c>
      <c r="H7263" s="86">
        <f t="shared" si="452"/>
        <v>7691001.0419830009</v>
      </c>
      <c r="I7263" s="77">
        <f t="shared" si="453"/>
        <v>236891</v>
      </c>
      <c r="J7263" s="77">
        <f t="shared" si="454"/>
        <v>4150567.2110000001</v>
      </c>
      <c r="K7263" s="77">
        <f t="shared" si="455"/>
        <v>0</v>
      </c>
    </row>
    <row r="7264" spans="1:11" s="77" customFormat="1">
      <c r="A7264" s="82">
        <v>2016</v>
      </c>
      <c r="B7264" s="82">
        <v>2240</v>
      </c>
      <c r="C7264" s="83" t="s">
        <v>513</v>
      </c>
      <c r="D7264" s="83" t="s">
        <v>504</v>
      </c>
      <c r="E7264" s="84">
        <v>43379</v>
      </c>
      <c r="F7264" s="85">
        <v>17.829999999999998</v>
      </c>
      <c r="G7264" s="84">
        <v>157.69999999999999</v>
      </c>
      <c r="H7264" s="86">
        <f t="shared" si="452"/>
        <v>1219726.8178899998</v>
      </c>
      <c r="I7264" s="77">
        <f t="shared" si="453"/>
        <v>43379</v>
      </c>
      <c r="J7264" s="77">
        <f t="shared" si="454"/>
        <v>773447.57</v>
      </c>
      <c r="K7264" s="77">
        <f t="shared" si="455"/>
        <v>0</v>
      </c>
    </row>
    <row r="7265" spans="1:11" s="77" customFormat="1">
      <c r="A7265" s="82">
        <v>2016</v>
      </c>
      <c r="B7265" s="82">
        <v>2277</v>
      </c>
      <c r="C7265" s="83" t="s">
        <v>513</v>
      </c>
      <c r="D7265" s="83" t="s">
        <v>504</v>
      </c>
      <c r="E7265" s="84">
        <v>14594</v>
      </c>
      <c r="F7265" s="85">
        <v>17.321999999999999</v>
      </c>
      <c r="G7265" s="84">
        <v>164.4</v>
      </c>
      <c r="H7265" s="86">
        <f t="shared" si="452"/>
        <v>415598.70859200001</v>
      </c>
      <c r="I7265" s="77">
        <f t="shared" si="453"/>
        <v>14594</v>
      </c>
      <c r="J7265" s="77">
        <f t="shared" si="454"/>
        <v>252797.26799999998</v>
      </c>
      <c r="K7265" s="77">
        <f t="shared" si="455"/>
        <v>0</v>
      </c>
    </row>
    <row r="7266" spans="1:11" s="77" customFormat="1">
      <c r="A7266" s="82">
        <v>2016</v>
      </c>
      <c r="B7266" s="82">
        <v>2291</v>
      </c>
      <c r="C7266" s="83" t="s">
        <v>513</v>
      </c>
      <c r="D7266" s="83" t="s">
        <v>504</v>
      </c>
      <c r="E7266" s="84">
        <v>63135</v>
      </c>
      <c r="F7266" s="85">
        <v>16.809999999999999</v>
      </c>
      <c r="G7266" s="84">
        <v>129.19999999999999</v>
      </c>
      <c r="H7266" s="86">
        <f t="shared" si="452"/>
        <v>1371198.7601999997</v>
      </c>
      <c r="I7266" s="77">
        <f t="shared" si="453"/>
        <v>63135</v>
      </c>
      <c r="J7266" s="77">
        <f t="shared" si="454"/>
        <v>1061299.3499999999</v>
      </c>
      <c r="K7266" s="77">
        <f t="shared" si="455"/>
        <v>0</v>
      </c>
    </row>
    <row r="7267" spans="1:11" s="77" customFormat="1">
      <c r="A7267" s="82">
        <v>2016</v>
      </c>
      <c r="B7267" s="82">
        <v>2364</v>
      </c>
      <c r="C7267" s="83" t="s">
        <v>503</v>
      </c>
      <c r="D7267" s="83" t="s">
        <v>504</v>
      </c>
      <c r="E7267" s="84">
        <v>20304</v>
      </c>
      <c r="F7267" s="85">
        <v>26.1</v>
      </c>
      <c r="G7267" s="84">
        <v>418.3</v>
      </c>
      <c r="H7267" s="86">
        <f t="shared" si="452"/>
        <v>2216715.5951999999</v>
      </c>
      <c r="I7267" s="77">
        <f t="shared" si="453"/>
        <v>20304</v>
      </c>
      <c r="J7267" s="77">
        <f t="shared" si="454"/>
        <v>529934.4</v>
      </c>
      <c r="K7267" s="77">
        <f t="shared" si="455"/>
        <v>0</v>
      </c>
    </row>
    <row r="7268" spans="1:11" s="77" customFormat="1">
      <c r="A7268" s="82">
        <v>2016</v>
      </c>
      <c r="B7268" s="82">
        <v>2364</v>
      </c>
      <c r="C7268" s="83" t="s">
        <v>503</v>
      </c>
      <c r="D7268" s="83" t="s">
        <v>504</v>
      </c>
      <c r="E7268" s="84">
        <v>9945</v>
      </c>
      <c r="F7268" s="85">
        <v>26</v>
      </c>
      <c r="G7268" s="84">
        <v>398.3</v>
      </c>
      <c r="H7268" s="86">
        <f t="shared" si="452"/>
        <v>1029884.31</v>
      </c>
      <c r="I7268" s="77">
        <f t="shared" si="453"/>
        <v>9945</v>
      </c>
      <c r="J7268" s="77">
        <f t="shared" si="454"/>
        <v>258570</v>
      </c>
      <c r="K7268" s="77">
        <f t="shared" si="455"/>
        <v>0</v>
      </c>
    </row>
    <row r="7269" spans="1:11" s="77" customFormat="1">
      <c r="A7269" s="82">
        <v>2016</v>
      </c>
      <c r="B7269" s="82">
        <v>2364</v>
      </c>
      <c r="C7269" s="83" t="s">
        <v>503</v>
      </c>
      <c r="D7269" s="83" t="s">
        <v>504</v>
      </c>
      <c r="E7269" s="84">
        <v>8501</v>
      </c>
      <c r="F7269" s="85">
        <v>26.1</v>
      </c>
      <c r="G7269" s="84">
        <v>401</v>
      </c>
      <c r="H7269" s="86">
        <f t="shared" si="452"/>
        <v>889723.16099999996</v>
      </c>
      <c r="I7269" s="77">
        <f t="shared" si="453"/>
        <v>8501</v>
      </c>
      <c r="J7269" s="77">
        <f t="shared" si="454"/>
        <v>221876.1</v>
      </c>
      <c r="K7269" s="77">
        <f t="shared" si="455"/>
        <v>0</v>
      </c>
    </row>
    <row r="7270" spans="1:11" s="77" customFormat="1">
      <c r="A7270" s="82">
        <v>2016</v>
      </c>
      <c r="B7270" s="82">
        <v>2442</v>
      </c>
      <c r="C7270" s="83" t="s">
        <v>513</v>
      </c>
      <c r="D7270" s="83" t="s">
        <v>504</v>
      </c>
      <c r="E7270" s="84">
        <v>242814</v>
      </c>
      <c r="F7270" s="85">
        <v>17.734000000000002</v>
      </c>
      <c r="G7270" s="84">
        <v>260.5</v>
      </c>
      <c r="H7270" s="86">
        <f t="shared" si="452"/>
        <v>11217295.354980001</v>
      </c>
      <c r="I7270" s="77">
        <f t="shared" si="453"/>
        <v>242814</v>
      </c>
      <c r="J7270" s="77">
        <f t="shared" si="454"/>
        <v>4306063.4760000007</v>
      </c>
      <c r="K7270" s="77">
        <f t="shared" si="455"/>
        <v>0</v>
      </c>
    </row>
    <row r="7271" spans="1:11" s="77" customFormat="1">
      <c r="A7271" s="82">
        <v>2016</v>
      </c>
      <c r="B7271" s="82">
        <v>2451</v>
      </c>
      <c r="C7271" s="83" t="s">
        <v>503</v>
      </c>
      <c r="D7271" s="83" t="s">
        <v>504</v>
      </c>
      <c r="E7271" s="84">
        <v>473228</v>
      </c>
      <c r="F7271" s="85">
        <v>19.352</v>
      </c>
      <c r="G7271" s="84">
        <v>156</v>
      </c>
      <c r="H7271" s="86">
        <f t="shared" si="452"/>
        <v>14286336.879360002</v>
      </c>
      <c r="I7271" s="77">
        <f t="shared" si="453"/>
        <v>473228</v>
      </c>
      <c r="J7271" s="77">
        <f t="shared" si="454"/>
        <v>9157908.256000001</v>
      </c>
      <c r="K7271" s="77">
        <f t="shared" si="455"/>
        <v>0</v>
      </c>
    </row>
    <row r="7272" spans="1:11" s="77" customFormat="1">
      <c r="A7272" s="82">
        <v>2016</v>
      </c>
      <c r="B7272" s="82">
        <v>2535</v>
      </c>
      <c r="C7272" s="83" t="s">
        <v>503</v>
      </c>
      <c r="D7272" s="83" t="s">
        <v>504</v>
      </c>
      <c r="E7272" s="84">
        <v>10906</v>
      </c>
      <c r="F7272" s="85">
        <v>26.513999999999999</v>
      </c>
      <c r="G7272" s="84" t="s">
        <v>514</v>
      </c>
      <c r="H7272" s="86" t="str">
        <f t="shared" si="452"/>
        <v/>
      </c>
      <c r="I7272" s="77" t="str">
        <f t="shared" si="453"/>
        <v/>
      </c>
      <c r="J7272" s="77" t="str">
        <f t="shared" si="454"/>
        <v/>
      </c>
      <c r="K7272" s="77">
        <f t="shared" si="455"/>
        <v>0</v>
      </c>
    </row>
    <row r="7273" spans="1:11" s="77" customFormat="1">
      <c r="A7273" s="82">
        <v>2016</v>
      </c>
      <c r="B7273" s="82">
        <v>2535</v>
      </c>
      <c r="C7273" s="83" t="s">
        <v>503</v>
      </c>
      <c r="D7273" s="83" t="s">
        <v>504</v>
      </c>
      <c r="E7273" s="84">
        <v>10848</v>
      </c>
      <c r="F7273" s="85">
        <v>25.818000000000001</v>
      </c>
      <c r="G7273" s="84" t="s">
        <v>514</v>
      </c>
      <c r="H7273" s="86" t="str">
        <f t="shared" si="452"/>
        <v/>
      </c>
      <c r="I7273" s="77" t="str">
        <f t="shared" si="453"/>
        <v/>
      </c>
      <c r="J7273" s="77" t="str">
        <f t="shared" si="454"/>
        <v/>
      </c>
      <c r="K7273" s="77">
        <f t="shared" si="455"/>
        <v>0</v>
      </c>
    </row>
    <row r="7274" spans="1:11" s="77" customFormat="1">
      <c r="A7274" s="82">
        <v>2016</v>
      </c>
      <c r="B7274" s="82">
        <v>2535</v>
      </c>
      <c r="C7274" s="83" t="s">
        <v>503</v>
      </c>
      <c r="D7274" s="83" t="s">
        <v>504</v>
      </c>
      <c r="E7274" s="84">
        <v>1853</v>
      </c>
      <c r="F7274" s="85">
        <v>22.431999999999999</v>
      </c>
      <c r="G7274" s="84" t="s">
        <v>514</v>
      </c>
      <c r="H7274" s="86" t="str">
        <f t="shared" si="452"/>
        <v/>
      </c>
      <c r="I7274" s="77" t="str">
        <f t="shared" si="453"/>
        <v/>
      </c>
      <c r="J7274" s="77" t="str">
        <f t="shared" si="454"/>
        <v/>
      </c>
      <c r="K7274" s="77">
        <f t="shared" si="455"/>
        <v>0</v>
      </c>
    </row>
    <row r="7275" spans="1:11" s="77" customFormat="1">
      <c r="A7275" s="82">
        <v>2016</v>
      </c>
      <c r="B7275" s="82">
        <v>2706</v>
      </c>
      <c r="C7275" s="83" t="s">
        <v>503</v>
      </c>
      <c r="D7275" s="83" t="s">
        <v>504</v>
      </c>
      <c r="E7275" s="84">
        <v>11627</v>
      </c>
      <c r="F7275" s="85">
        <v>24.254000000000001</v>
      </c>
      <c r="G7275" s="84">
        <v>290.60000000000002</v>
      </c>
      <c r="H7275" s="86">
        <f t="shared" si="452"/>
        <v>819495.65574800014</v>
      </c>
      <c r="I7275" s="77">
        <f t="shared" si="453"/>
        <v>11627</v>
      </c>
      <c r="J7275" s="77">
        <f t="shared" si="454"/>
        <v>282001.25800000003</v>
      </c>
      <c r="K7275" s="77">
        <f t="shared" si="455"/>
        <v>0</v>
      </c>
    </row>
    <row r="7276" spans="1:11" s="77" customFormat="1">
      <c r="A7276" s="82">
        <v>2016</v>
      </c>
      <c r="B7276" s="82">
        <v>2706</v>
      </c>
      <c r="C7276" s="83" t="s">
        <v>503</v>
      </c>
      <c r="D7276" s="83" t="s">
        <v>504</v>
      </c>
      <c r="E7276" s="84">
        <v>11523</v>
      </c>
      <c r="F7276" s="85">
        <v>25.954000000000001</v>
      </c>
      <c r="G7276" s="84">
        <v>294.10000000000002</v>
      </c>
      <c r="H7276" s="86">
        <f t="shared" si="452"/>
        <v>879558.81742200023</v>
      </c>
      <c r="I7276" s="77">
        <f t="shared" si="453"/>
        <v>11523</v>
      </c>
      <c r="J7276" s="77">
        <f t="shared" si="454"/>
        <v>299067.94199999998</v>
      </c>
      <c r="K7276" s="77">
        <f t="shared" si="455"/>
        <v>0</v>
      </c>
    </row>
    <row r="7277" spans="1:11" s="77" customFormat="1">
      <c r="A7277" s="82">
        <v>2016</v>
      </c>
      <c r="B7277" s="82">
        <v>2712</v>
      </c>
      <c r="C7277" s="83" t="s">
        <v>503</v>
      </c>
      <c r="D7277" s="83" t="s">
        <v>504</v>
      </c>
      <c r="E7277" s="84">
        <v>82062</v>
      </c>
      <c r="F7277" s="85">
        <v>25.937999999999999</v>
      </c>
      <c r="G7277" s="84">
        <v>274.8</v>
      </c>
      <c r="H7277" s="86">
        <f t="shared" si="452"/>
        <v>5849184.3806880005</v>
      </c>
      <c r="I7277" s="77">
        <f t="shared" si="453"/>
        <v>82062</v>
      </c>
      <c r="J7277" s="77">
        <f t="shared" si="454"/>
        <v>2128524.156</v>
      </c>
      <c r="K7277" s="77">
        <f t="shared" si="455"/>
        <v>0</v>
      </c>
    </row>
    <row r="7278" spans="1:11" s="77" customFormat="1">
      <c r="A7278" s="82">
        <v>2016</v>
      </c>
      <c r="B7278" s="82">
        <v>2712</v>
      </c>
      <c r="C7278" s="83" t="s">
        <v>503</v>
      </c>
      <c r="D7278" s="83" t="s">
        <v>504</v>
      </c>
      <c r="E7278" s="84">
        <v>51311</v>
      </c>
      <c r="F7278" s="85">
        <v>25.504000000000001</v>
      </c>
      <c r="G7278" s="84">
        <v>294.39999999999998</v>
      </c>
      <c r="H7278" s="86">
        <f t="shared" si="452"/>
        <v>3852623.6303360001</v>
      </c>
      <c r="I7278" s="77">
        <f t="shared" si="453"/>
        <v>51311</v>
      </c>
      <c r="J7278" s="77">
        <f t="shared" si="454"/>
        <v>1308635.7440000002</v>
      </c>
      <c r="K7278" s="77">
        <f t="shared" si="455"/>
        <v>0</v>
      </c>
    </row>
    <row r="7279" spans="1:11" s="77" customFormat="1">
      <c r="A7279" s="82">
        <v>2016</v>
      </c>
      <c r="B7279" s="82">
        <v>2712</v>
      </c>
      <c r="C7279" s="83" t="s">
        <v>503</v>
      </c>
      <c r="D7279" s="83" t="s">
        <v>504</v>
      </c>
      <c r="E7279" s="84">
        <v>68277</v>
      </c>
      <c r="F7279" s="85">
        <v>24.085999999999999</v>
      </c>
      <c r="G7279" s="84">
        <v>300.3</v>
      </c>
      <c r="H7279" s="86">
        <f t="shared" si="452"/>
        <v>4938493.0254659997</v>
      </c>
      <c r="I7279" s="77">
        <f t="shared" si="453"/>
        <v>68277</v>
      </c>
      <c r="J7279" s="77">
        <f t="shared" si="454"/>
        <v>1644519.8219999999</v>
      </c>
      <c r="K7279" s="77">
        <f t="shared" si="455"/>
        <v>0</v>
      </c>
    </row>
    <row r="7280" spans="1:11" s="77" customFormat="1">
      <c r="A7280" s="82">
        <v>2016</v>
      </c>
      <c r="B7280" s="82">
        <v>2712</v>
      </c>
      <c r="C7280" s="83" t="s">
        <v>503</v>
      </c>
      <c r="D7280" s="83" t="s">
        <v>504</v>
      </c>
      <c r="E7280" s="84">
        <v>175759</v>
      </c>
      <c r="F7280" s="85">
        <v>25.876000000000001</v>
      </c>
      <c r="G7280" s="84">
        <v>334.4</v>
      </c>
      <c r="H7280" s="86">
        <f t="shared" si="452"/>
        <v>15208310.972096</v>
      </c>
      <c r="I7280" s="77">
        <f t="shared" si="453"/>
        <v>175759</v>
      </c>
      <c r="J7280" s="77">
        <f t="shared" si="454"/>
        <v>4547939.8840000005</v>
      </c>
      <c r="K7280" s="77">
        <f t="shared" si="455"/>
        <v>0</v>
      </c>
    </row>
    <row r="7281" spans="1:11" s="77" customFormat="1">
      <c r="A7281" s="82">
        <v>2016</v>
      </c>
      <c r="B7281" s="82">
        <v>2712</v>
      </c>
      <c r="C7281" s="83" t="s">
        <v>503</v>
      </c>
      <c r="D7281" s="83" t="s">
        <v>504</v>
      </c>
      <c r="E7281" s="84">
        <v>93766</v>
      </c>
      <c r="F7281" s="85">
        <v>25.885999999999999</v>
      </c>
      <c r="G7281" s="84">
        <v>277.89999999999998</v>
      </c>
      <c r="H7281" s="86">
        <f t="shared" si="452"/>
        <v>6745262.932603999</v>
      </c>
      <c r="I7281" s="77">
        <f t="shared" si="453"/>
        <v>93766</v>
      </c>
      <c r="J7281" s="77">
        <f t="shared" si="454"/>
        <v>2427226.676</v>
      </c>
      <c r="K7281" s="77">
        <f t="shared" si="455"/>
        <v>0</v>
      </c>
    </row>
    <row r="7282" spans="1:11" s="77" customFormat="1">
      <c r="A7282" s="82">
        <v>2016</v>
      </c>
      <c r="B7282" s="82">
        <v>2718</v>
      </c>
      <c r="C7282" s="83" t="s">
        <v>503</v>
      </c>
      <c r="D7282" s="83" t="s">
        <v>504</v>
      </c>
      <c r="E7282" s="84">
        <v>10858</v>
      </c>
      <c r="F7282" s="85">
        <v>24.265999999999998</v>
      </c>
      <c r="G7282" s="84">
        <v>316.39999999999998</v>
      </c>
      <c r="H7282" s="86">
        <f t="shared" si="452"/>
        <v>833651.44139199983</v>
      </c>
      <c r="I7282" s="77">
        <f t="shared" si="453"/>
        <v>10858</v>
      </c>
      <c r="J7282" s="77">
        <f t="shared" si="454"/>
        <v>263480.228</v>
      </c>
      <c r="K7282" s="77">
        <f t="shared" si="455"/>
        <v>0</v>
      </c>
    </row>
    <row r="7283" spans="1:11" s="77" customFormat="1">
      <c r="A7283" s="82">
        <v>2016</v>
      </c>
      <c r="B7283" s="82">
        <v>2718</v>
      </c>
      <c r="C7283" s="83" t="s">
        <v>503</v>
      </c>
      <c r="D7283" s="83" t="s">
        <v>504</v>
      </c>
      <c r="E7283" s="84">
        <v>9901</v>
      </c>
      <c r="F7283" s="85">
        <v>23.468</v>
      </c>
      <c r="G7283" s="84">
        <v>273.89999999999998</v>
      </c>
      <c r="H7283" s="86">
        <f t="shared" si="452"/>
        <v>636424.91365200002</v>
      </c>
      <c r="I7283" s="77">
        <f t="shared" si="453"/>
        <v>9901</v>
      </c>
      <c r="J7283" s="77">
        <f t="shared" si="454"/>
        <v>232356.66800000001</v>
      </c>
      <c r="K7283" s="77">
        <f t="shared" si="455"/>
        <v>0</v>
      </c>
    </row>
    <row r="7284" spans="1:11" s="77" customFormat="1">
      <c r="A7284" s="82">
        <v>2016</v>
      </c>
      <c r="B7284" s="82">
        <v>2718</v>
      </c>
      <c r="C7284" s="83" t="s">
        <v>503</v>
      </c>
      <c r="D7284" s="83" t="s">
        <v>504</v>
      </c>
      <c r="E7284" s="84">
        <v>11674</v>
      </c>
      <c r="F7284" s="85">
        <v>23.202000000000002</v>
      </c>
      <c r="G7284" s="84">
        <v>318.60000000000002</v>
      </c>
      <c r="H7284" s="86">
        <f t="shared" si="452"/>
        <v>862960.43152800016</v>
      </c>
      <c r="I7284" s="77">
        <f t="shared" si="453"/>
        <v>11674</v>
      </c>
      <c r="J7284" s="77">
        <f t="shared" si="454"/>
        <v>270860.14800000004</v>
      </c>
      <c r="K7284" s="77">
        <f t="shared" si="455"/>
        <v>0</v>
      </c>
    </row>
    <row r="7285" spans="1:11" s="77" customFormat="1">
      <c r="A7285" s="82">
        <v>2016</v>
      </c>
      <c r="B7285" s="82">
        <v>2718</v>
      </c>
      <c r="C7285" s="83" t="s">
        <v>503</v>
      </c>
      <c r="D7285" s="83" t="s">
        <v>504</v>
      </c>
      <c r="E7285" s="84">
        <v>10355</v>
      </c>
      <c r="F7285" s="85">
        <v>24.617999999999999</v>
      </c>
      <c r="G7285" s="84">
        <v>338.4</v>
      </c>
      <c r="H7285" s="86">
        <f t="shared" si="452"/>
        <v>862647.21575999993</v>
      </c>
      <c r="I7285" s="77">
        <f t="shared" si="453"/>
        <v>10355</v>
      </c>
      <c r="J7285" s="77">
        <f t="shared" si="454"/>
        <v>254919.38999999998</v>
      </c>
      <c r="K7285" s="77">
        <f t="shared" si="455"/>
        <v>0</v>
      </c>
    </row>
    <row r="7286" spans="1:11" s="77" customFormat="1">
      <c r="A7286" s="82">
        <v>2016</v>
      </c>
      <c r="B7286" s="82">
        <v>2721</v>
      </c>
      <c r="C7286" s="83" t="s">
        <v>503</v>
      </c>
      <c r="D7286" s="83" t="s">
        <v>504</v>
      </c>
      <c r="E7286" s="84">
        <v>38471</v>
      </c>
      <c r="F7286" s="85">
        <v>24.164000000000001</v>
      </c>
      <c r="G7286" s="84">
        <v>380.4</v>
      </c>
      <c r="H7286" s="86">
        <f t="shared" si="452"/>
        <v>3536248.7801759997</v>
      </c>
      <c r="I7286" s="77">
        <f t="shared" si="453"/>
        <v>38471</v>
      </c>
      <c r="J7286" s="77">
        <f t="shared" si="454"/>
        <v>929613.24400000006</v>
      </c>
      <c r="K7286" s="77">
        <f t="shared" si="455"/>
        <v>0</v>
      </c>
    </row>
    <row r="7287" spans="1:11" s="77" customFormat="1">
      <c r="A7287" s="82">
        <v>2016</v>
      </c>
      <c r="B7287" s="82">
        <v>2721</v>
      </c>
      <c r="C7287" s="83" t="s">
        <v>503</v>
      </c>
      <c r="D7287" s="83" t="s">
        <v>504</v>
      </c>
      <c r="E7287" s="84">
        <v>25053</v>
      </c>
      <c r="F7287" s="85">
        <v>24.515999999999998</v>
      </c>
      <c r="G7287" s="84">
        <v>365.3</v>
      </c>
      <c r="H7287" s="86">
        <f t="shared" si="452"/>
        <v>2243670.2182439999</v>
      </c>
      <c r="I7287" s="77">
        <f t="shared" si="453"/>
        <v>25053</v>
      </c>
      <c r="J7287" s="77">
        <f t="shared" si="454"/>
        <v>614199.348</v>
      </c>
      <c r="K7287" s="77">
        <f t="shared" si="455"/>
        <v>0</v>
      </c>
    </row>
    <row r="7288" spans="1:11" s="77" customFormat="1">
      <c r="A7288" s="82">
        <v>2016</v>
      </c>
      <c r="B7288" s="82">
        <v>2721</v>
      </c>
      <c r="C7288" s="83" t="s">
        <v>503</v>
      </c>
      <c r="D7288" s="83" t="s">
        <v>504</v>
      </c>
      <c r="E7288" s="84">
        <v>12783</v>
      </c>
      <c r="F7288" s="85">
        <v>23.853999999999999</v>
      </c>
      <c r="G7288" s="84">
        <v>345.3</v>
      </c>
      <c r="H7288" s="86">
        <f t="shared" si="452"/>
        <v>1052908.3799459999</v>
      </c>
      <c r="I7288" s="77">
        <f t="shared" si="453"/>
        <v>12783</v>
      </c>
      <c r="J7288" s="77">
        <f t="shared" si="454"/>
        <v>304925.68199999997</v>
      </c>
      <c r="K7288" s="77">
        <f t="shared" si="455"/>
        <v>0</v>
      </c>
    </row>
    <row r="7289" spans="1:11" s="77" customFormat="1">
      <c r="A7289" s="82">
        <v>2016</v>
      </c>
      <c r="B7289" s="82">
        <v>2721</v>
      </c>
      <c r="C7289" s="83" t="s">
        <v>503</v>
      </c>
      <c r="D7289" s="83" t="s">
        <v>504</v>
      </c>
      <c r="E7289" s="84">
        <v>12964</v>
      </c>
      <c r="F7289" s="85">
        <v>23.844000000000001</v>
      </c>
      <c r="G7289" s="84">
        <v>378.6</v>
      </c>
      <c r="H7289" s="86">
        <f t="shared" si="452"/>
        <v>1170304.1501760001</v>
      </c>
      <c r="I7289" s="77">
        <f t="shared" si="453"/>
        <v>12964</v>
      </c>
      <c r="J7289" s="77">
        <f t="shared" si="454"/>
        <v>309113.61600000004</v>
      </c>
      <c r="K7289" s="77">
        <f t="shared" si="455"/>
        <v>0</v>
      </c>
    </row>
    <row r="7290" spans="1:11" s="77" customFormat="1">
      <c r="A7290" s="82">
        <v>2016</v>
      </c>
      <c r="B7290" s="82">
        <v>2721</v>
      </c>
      <c r="C7290" s="83" t="s">
        <v>503</v>
      </c>
      <c r="D7290" s="83" t="s">
        <v>504</v>
      </c>
      <c r="E7290" s="84">
        <v>75369</v>
      </c>
      <c r="F7290" s="85">
        <v>23.178000000000001</v>
      </c>
      <c r="G7290" s="84">
        <v>409.9</v>
      </c>
      <c r="H7290" s="86">
        <f t="shared" si="452"/>
        <v>7160554.0935180001</v>
      </c>
      <c r="I7290" s="77">
        <f t="shared" si="453"/>
        <v>75369</v>
      </c>
      <c r="J7290" s="77">
        <f t="shared" si="454"/>
        <v>1746902.682</v>
      </c>
      <c r="K7290" s="77">
        <f t="shared" si="455"/>
        <v>0</v>
      </c>
    </row>
    <row r="7291" spans="1:11" s="77" customFormat="1">
      <c r="A7291" s="82">
        <v>2016</v>
      </c>
      <c r="B7291" s="82">
        <v>2721</v>
      </c>
      <c r="C7291" s="83" t="s">
        <v>503</v>
      </c>
      <c r="D7291" s="83" t="s">
        <v>504</v>
      </c>
      <c r="E7291" s="84">
        <v>12881</v>
      </c>
      <c r="F7291" s="85">
        <v>24.492000000000001</v>
      </c>
      <c r="G7291" s="84">
        <v>329.6</v>
      </c>
      <c r="H7291" s="86">
        <f t="shared" si="452"/>
        <v>1039826.8657920001</v>
      </c>
      <c r="I7291" s="77">
        <f t="shared" si="453"/>
        <v>12881</v>
      </c>
      <c r="J7291" s="77">
        <f t="shared" si="454"/>
        <v>315481.45199999999</v>
      </c>
      <c r="K7291" s="77">
        <f t="shared" si="455"/>
        <v>0</v>
      </c>
    </row>
    <row r="7292" spans="1:11" s="77" customFormat="1">
      <c r="A7292" s="82">
        <v>2016</v>
      </c>
      <c r="B7292" s="82">
        <v>2727</v>
      </c>
      <c r="C7292" s="83" t="s">
        <v>503</v>
      </c>
      <c r="D7292" s="83" t="s">
        <v>504</v>
      </c>
      <c r="E7292" s="84">
        <v>23164</v>
      </c>
      <c r="F7292" s="85">
        <v>25.948</v>
      </c>
      <c r="G7292" s="84">
        <v>327.2</v>
      </c>
      <c r="H7292" s="86">
        <f t="shared" si="452"/>
        <v>1966666.5923839998</v>
      </c>
      <c r="I7292" s="77">
        <f t="shared" si="453"/>
        <v>23164</v>
      </c>
      <c r="J7292" s="77">
        <f t="shared" si="454"/>
        <v>601059.47200000007</v>
      </c>
      <c r="K7292" s="77">
        <f t="shared" si="455"/>
        <v>0</v>
      </c>
    </row>
    <row r="7293" spans="1:11" s="77" customFormat="1">
      <c r="A7293" s="82">
        <v>2016</v>
      </c>
      <c r="B7293" s="82">
        <v>2727</v>
      </c>
      <c r="C7293" s="83" t="s">
        <v>503</v>
      </c>
      <c r="D7293" s="83" t="s">
        <v>504</v>
      </c>
      <c r="E7293" s="84">
        <v>12137</v>
      </c>
      <c r="F7293" s="85">
        <v>26.001999999999999</v>
      </c>
      <c r="G7293" s="84">
        <v>281.2</v>
      </c>
      <c r="H7293" s="86">
        <f t="shared" si="452"/>
        <v>887428.60248799995</v>
      </c>
      <c r="I7293" s="77">
        <f t="shared" si="453"/>
        <v>12137</v>
      </c>
      <c r="J7293" s="77">
        <f t="shared" si="454"/>
        <v>315586.27399999998</v>
      </c>
      <c r="K7293" s="77">
        <f t="shared" si="455"/>
        <v>0</v>
      </c>
    </row>
    <row r="7294" spans="1:11" s="77" customFormat="1">
      <c r="A7294" s="82">
        <v>2016</v>
      </c>
      <c r="B7294" s="82">
        <v>2727</v>
      </c>
      <c r="C7294" s="83" t="s">
        <v>503</v>
      </c>
      <c r="D7294" s="83" t="s">
        <v>504</v>
      </c>
      <c r="E7294" s="84">
        <v>11581</v>
      </c>
      <c r="F7294" s="85">
        <v>26.148</v>
      </c>
      <c r="G7294" s="84">
        <v>274.10000000000002</v>
      </c>
      <c r="H7294" s="86">
        <f t="shared" si="452"/>
        <v>830029.58710799995</v>
      </c>
      <c r="I7294" s="77">
        <f t="shared" si="453"/>
        <v>11581</v>
      </c>
      <c r="J7294" s="77">
        <f t="shared" si="454"/>
        <v>302819.98800000001</v>
      </c>
      <c r="K7294" s="77">
        <f t="shared" si="455"/>
        <v>0</v>
      </c>
    </row>
    <row r="7295" spans="1:11" s="77" customFormat="1">
      <c r="A7295" s="82">
        <v>2016</v>
      </c>
      <c r="B7295" s="82">
        <v>2727</v>
      </c>
      <c r="C7295" s="83" t="s">
        <v>503</v>
      </c>
      <c r="D7295" s="83" t="s">
        <v>504</v>
      </c>
      <c r="E7295" s="84">
        <v>22504</v>
      </c>
      <c r="F7295" s="85">
        <v>24.456</v>
      </c>
      <c r="G7295" s="84">
        <v>275.89999999999998</v>
      </c>
      <c r="H7295" s="86">
        <f t="shared" si="452"/>
        <v>1518437.2364159999</v>
      </c>
      <c r="I7295" s="77">
        <f t="shared" si="453"/>
        <v>22504</v>
      </c>
      <c r="J7295" s="77">
        <f t="shared" si="454"/>
        <v>550357.82400000002</v>
      </c>
      <c r="K7295" s="77">
        <f t="shared" si="455"/>
        <v>0</v>
      </c>
    </row>
    <row r="7296" spans="1:11" s="77" customFormat="1">
      <c r="A7296" s="82">
        <v>2016</v>
      </c>
      <c r="B7296" s="82">
        <v>2727</v>
      </c>
      <c r="C7296" s="83" t="s">
        <v>503</v>
      </c>
      <c r="D7296" s="83" t="s">
        <v>504</v>
      </c>
      <c r="E7296" s="84">
        <v>11971</v>
      </c>
      <c r="F7296" s="85">
        <v>26.143999999999998</v>
      </c>
      <c r="G7296" s="84">
        <v>264.60000000000002</v>
      </c>
      <c r="H7296" s="86">
        <f t="shared" si="452"/>
        <v>828118.15430400008</v>
      </c>
      <c r="I7296" s="77">
        <f t="shared" si="453"/>
        <v>11971</v>
      </c>
      <c r="J7296" s="77">
        <f t="shared" si="454"/>
        <v>312969.82399999996</v>
      </c>
      <c r="K7296" s="77">
        <f t="shared" si="455"/>
        <v>0</v>
      </c>
    </row>
    <row r="7297" spans="1:11" s="77" customFormat="1">
      <c r="A7297" s="82">
        <v>2016</v>
      </c>
      <c r="B7297" s="82">
        <v>2727</v>
      </c>
      <c r="C7297" s="83" t="s">
        <v>503</v>
      </c>
      <c r="D7297" s="83" t="s">
        <v>504</v>
      </c>
      <c r="E7297" s="84">
        <v>11591</v>
      </c>
      <c r="F7297" s="85">
        <v>24.35</v>
      </c>
      <c r="G7297" s="84">
        <v>442.9</v>
      </c>
      <c r="H7297" s="86">
        <f t="shared" si="452"/>
        <v>1250044.72465</v>
      </c>
      <c r="I7297" s="77">
        <f t="shared" si="453"/>
        <v>11591</v>
      </c>
      <c r="J7297" s="77">
        <f t="shared" si="454"/>
        <v>282240.85000000003</v>
      </c>
      <c r="K7297" s="77">
        <f t="shared" si="455"/>
        <v>0</v>
      </c>
    </row>
    <row r="7298" spans="1:11" s="77" customFormat="1">
      <c r="A7298" s="82">
        <v>2016</v>
      </c>
      <c r="B7298" s="82">
        <v>2817</v>
      </c>
      <c r="C7298" s="83" t="s">
        <v>512</v>
      </c>
      <c r="D7298" s="83" t="s">
        <v>504</v>
      </c>
      <c r="E7298" s="84">
        <v>221805</v>
      </c>
      <c r="F7298" s="85">
        <v>13.384</v>
      </c>
      <c r="G7298" s="84">
        <v>143.19999999999999</v>
      </c>
      <c r="H7298" s="86">
        <f t="shared" si="452"/>
        <v>4251089.7878399994</v>
      </c>
      <c r="I7298" s="77">
        <f t="shared" si="453"/>
        <v>221805</v>
      </c>
      <c r="J7298" s="77">
        <f t="shared" si="454"/>
        <v>2968638.12</v>
      </c>
      <c r="K7298" s="77">
        <f t="shared" si="455"/>
        <v>1</v>
      </c>
    </row>
    <row r="7299" spans="1:11" s="77" customFormat="1">
      <c r="A7299" s="82">
        <v>2016</v>
      </c>
      <c r="B7299" s="82">
        <v>2823</v>
      </c>
      <c r="C7299" s="83" t="s">
        <v>512</v>
      </c>
      <c r="D7299" s="83" t="s">
        <v>504</v>
      </c>
      <c r="E7299" s="84">
        <v>147423</v>
      </c>
      <c r="F7299" s="85">
        <v>13.28</v>
      </c>
      <c r="G7299" s="84">
        <v>133.4</v>
      </c>
      <c r="H7299" s="86">
        <f t="shared" si="452"/>
        <v>2611675.1049600001</v>
      </c>
      <c r="I7299" s="77">
        <f t="shared" si="453"/>
        <v>147423</v>
      </c>
      <c r="J7299" s="77">
        <f t="shared" si="454"/>
        <v>1957777.44</v>
      </c>
      <c r="K7299" s="77">
        <f t="shared" si="455"/>
        <v>1</v>
      </c>
    </row>
    <row r="7300" spans="1:11" s="77" customFormat="1">
      <c r="A7300" s="82">
        <v>2016</v>
      </c>
      <c r="B7300" s="82">
        <v>2823</v>
      </c>
      <c r="C7300" s="83" t="s">
        <v>512</v>
      </c>
      <c r="D7300" s="83" t="s">
        <v>504</v>
      </c>
      <c r="E7300" s="84">
        <v>52985</v>
      </c>
      <c r="F7300" s="85">
        <v>13.326000000000001</v>
      </c>
      <c r="G7300" s="84">
        <v>155.5</v>
      </c>
      <c r="H7300" s="86">
        <f t="shared" si="452"/>
        <v>1097951.46105</v>
      </c>
      <c r="I7300" s="77">
        <f t="shared" si="453"/>
        <v>52985</v>
      </c>
      <c r="J7300" s="77">
        <f t="shared" si="454"/>
        <v>706078.11</v>
      </c>
      <c r="K7300" s="77">
        <f t="shared" si="455"/>
        <v>1</v>
      </c>
    </row>
    <row r="7301" spans="1:11" s="77" customFormat="1">
      <c r="A7301" s="82">
        <v>2016</v>
      </c>
      <c r="B7301" s="82">
        <v>2824</v>
      </c>
      <c r="C7301" s="83" t="s">
        <v>513</v>
      </c>
      <c r="D7301" s="83" t="s">
        <v>504</v>
      </c>
      <c r="E7301" s="84">
        <v>28788</v>
      </c>
      <c r="F7301" s="85">
        <v>18.600000000000001</v>
      </c>
      <c r="G7301" s="84">
        <v>152.6</v>
      </c>
      <c r="H7301" s="86">
        <f t="shared" si="452"/>
        <v>817107.07680000004</v>
      </c>
      <c r="I7301" s="77">
        <f t="shared" si="453"/>
        <v>28788</v>
      </c>
      <c r="J7301" s="77">
        <f t="shared" si="454"/>
        <v>535456.80000000005</v>
      </c>
      <c r="K7301" s="77">
        <f t="shared" si="455"/>
        <v>0</v>
      </c>
    </row>
    <row r="7302" spans="1:11" s="77" customFormat="1">
      <c r="A7302" s="82">
        <v>2016</v>
      </c>
      <c r="B7302" s="82">
        <v>2828</v>
      </c>
      <c r="C7302" s="83" t="s">
        <v>503</v>
      </c>
      <c r="D7302" s="83" t="s">
        <v>504</v>
      </c>
      <c r="E7302" s="84">
        <v>24713</v>
      </c>
      <c r="F7302" s="85">
        <v>24.984000000000002</v>
      </c>
      <c r="G7302" s="84" t="s">
        <v>514</v>
      </c>
      <c r="H7302" s="86" t="str">
        <f t="shared" si="452"/>
        <v/>
      </c>
      <c r="I7302" s="77" t="str">
        <f t="shared" si="453"/>
        <v/>
      </c>
      <c r="J7302" s="77" t="str">
        <f t="shared" si="454"/>
        <v/>
      </c>
      <c r="K7302" s="77">
        <f t="shared" si="455"/>
        <v>0</v>
      </c>
    </row>
    <row r="7303" spans="1:11" s="77" customFormat="1">
      <c r="A7303" s="82">
        <v>2016</v>
      </c>
      <c r="B7303" s="82">
        <v>2828</v>
      </c>
      <c r="C7303" s="83" t="s">
        <v>503</v>
      </c>
      <c r="D7303" s="83" t="s">
        <v>504</v>
      </c>
      <c r="E7303" s="84">
        <v>5578</v>
      </c>
      <c r="F7303" s="85">
        <v>24.504000000000001</v>
      </c>
      <c r="G7303" s="84" t="s">
        <v>514</v>
      </c>
      <c r="H7303" s="86" t="str">
        <f t="shared" ref="H7303:H7366" si="456">IF(I7303="","",G7303/100*F7303*E7303)</f>
        <v/>
      </c>
      <c r="I7303" s="77" t="str">
        <f t="shared" ref="I7303:I7366" si="457">IF(OR(G7303=".",F7303=".",E7303="."),"",E7303)</f>
        <v/>
      </c>
      <c r="J7303" s="77" t="str">
        <f t="shared" ref="J7303:J7366" si="458">IF(I7303="","",F7303*I7303)</f>
        <v/>
      </c>
      <c r="K7303" s="77">
        <f t="shared" ref="K7303:K7366" si="459">IF(C7303="LIG",1,0)</f>
        <v>0</v>
      </c>
    </row>
    <row r="7304" spans="1:11" s="77" customFormat="1">
      <c r="A7304" s="82">
        <v>2016</v>
      </c>
      <c r="B7304" s="82">
        <v>2828</v>
      </c>
      <c r="C7304" s="83" t="s">
        <v>503</v>
      </c>
      <c r="D7304" s="83" t="s">
        <v>504</v>
      </c>
      <c r="E7304" s="84">
        <v>8385</v>
      </c>
      <c r="F7304" s="85">
        <v>23.558</v>
      </c>
      <c r="G7304" s="84" t="s">
        <v>514</v>
      </c>
      <c r="H7304" s="86" t="str">
        <f t="shared" si="456"/>
        <v/>
      </c>
      <c r="I7304" s="77" t="str">
        <f t="shared" si="457"/>
        <v/>
      </c>
      <c r="J7304" s="77" t="str">
        <f t="shared" si="458"/>
        <v/>
      </c>
      <c r="K7304" s="77">
        <f t="shared" si="459"/>
        <v>0</v>
      </c>
    </row>
    <row r="7305" spans="1:11" s="77" customFormat="1">
      <c r="A7305" s="82">
        <v>2016</v>
      </c>
      <c r="B7305" s="82">
        <v>2828</v>
      </c>
      <c r="C7305" s="83" t="s">
        <v>503</v>
      </c>
      <c r="D7305" s="83" t="s">
        <v>504</v>
      </c>
      <c r="E7305" s="84">
        <v>25426</v>
      </c>
      <c r="F7305" s="85">
        <v>25.114000000000001</v>
      </c>
      <c r="G7305" s="84" t="s">
        <v>514</v>
      </c>
      <c r="H7305" s="86" t="str">
        <f t="shared" si="456"/>
        <v/>
      </c>
      <c r="I7305" s="77" t="str">
        <f t="shared" si="457"/>
        <v/>
      </c>
      <c r="J7305" s="77" t="str">
        <f t="shared" si="458"/>
        <v/>
      </c>
      <c r="K7305" s="77">
        <f t="shared" si="459"/>
        <v>0</v>
      </c>
    </row>
    <row r="7306" spans="1:11" s="77" customFormat="1">
      <c r="A7306" s="82">
        <v>2016</v>
      </c>
      <c r="B7306" s="82">
        <v>2828</v>
      </c>
      <c r="C7306" s="83" t="s">
        <v>503</v>
      </c>
      <c r="D7306" s="83" t="s">
        <v>504</v>
      </c>
      <c r="E7306" s="84">
        <v>6780</v>
      </c>
      <c r="F7306" s="85">
        <v>24.41</v>
      </c>
      <c r="G7306" s="84" t="s">
        <v>514</v>
      </c>
      <c r="H7306" s="86" t="str">
        <f t="shared" si="456"/>
        <v/>
      </c>
      <c r="I7306" s="77" t="str">
        <f t="shared" si="457"/>
        <v/>
      </c>
      <c r="J7306" s="77" t="str">
        <f t="shared" si="458"/>
        <v/>
      </c>
      <c r="K7306" s="77">
        <f t="shared" si="459"/>
        <v>0</v>
      </c>
    </row>
    <row r="7307" spans="1:11" s="77" customFormat="1">
      <c r="A7307" s="82">
        <v>2016</v>
      </c>
      <c r="B7307" s="82">
        <v>2828</v>
      </c>
      <c r="C7307" s="83" t="s">
        <v>503</v>
      </c>
      <c r="D7307" s="83" t="s">
        <v>504</v>
      </c>
      <c r="E7307" s="84">
        <v>20075</v>
      </c>
      <c r="F7307" s="85">
        <v>25.14</v>
      </c>
      <c r="G7307" s="84" t="s">
        <v>514</v>
      </c>
      <c r="H7307" s="86" t="str">
        <f t="shared" si="456"/>
        <v/>
      </c>
      <c r="I7307" s="77" t="str">
        <f t="shared" si="457"/>
        <v/>
      </c>
      <c r="J7307" s="77" t="str">
        <f t="shared" si="458"/>
        <v/>
      </c>
      <c r="K7307" s="77">
        <f t="shared" si="459"/>
        <v>0</v>
      </c>
    </row>
    <row r="7308" spans="1:11" s="77" customFormat="1">
      <c r="A7308" s="82">
        <v>2016</v>
      </c>
      <c r="B7308" s="82">
        <v>2828</v>
      </c>
      <c r="C7308" s="83" t="s">
        <v>503</v>
      </c>
      <c r="D7308" s="83" t="s">
        <v>504</v>
      </c>
      <c r="E7308" s="84">
        <v>28980</v>
      </c>
      <c r="F7308" s="85">
        <v>25.096</v>
      </c>
      <c r="G7308" s="84" t="s">
        <v>514</v>
      </c>
      <c r="H7308" s="86" t="str">
        <f t="shared" si="456"/>
        <v/>
      </c>
      <c r="I7308" s="77" t="str">
        <f t="shared" si="457"/>
        <v/>
      </c>
      <c r="J7308" s="77" t="str">
        <f t="shared" si="458"/>
        <v/>
      </c>
      <c r="K7308" s="77">
        <f t="shared" si="459"/>
        <v>0</v>
      </c>
    </row>
    <row r="7309" spans="1:11" s="77" customFormat="1">
      <c r="A7309" s="82">
        <v>2016</v>
      </c>
      <c r="B7309" s="82">
        <v>2828</v>
      </c>
      <c r="C7309" s="83" t="s">
        <v>503</v>
      </c>
      <c r="D7309" s="83" t="s">
        <v>504</v>
      </c>
      <c r="E7309" s="84">
        <v>28980</v>
      </c>
      <c r="F7309" s="85">
        <v>25.096</v>
      </c>
      <c r="G7309" s="84" t="s">
        <v>514</v>
      </c>
      <c r="H7309" s="86" t="str">
        <f t="shared" si="456"/>
        <v/>
      </c>
      <c r="I7309" s="77" t="str">
        <f t="shared" si="457"/>
        <v/>
      </c>
      <c r="J7309" s="77" t="str">
        <f t="shared" si="458"/>
        <v/>
      </c>
      <c r="K7309" s="77">
        <f t="shared" si="459"/>
        <v>0</v>
      </c>
    </row>
    <row r="7310" spans="1:11" s="77" customFormat="1">
      <c r="A7310" s="82">
        <v>2016</v>
      </c>
      <c r="B7310" s="82">
        <v>2828</v>
      </c>
      <c r="C7310" s="83" t="s">
        <v>503</v>
      </c>
      <c r="D7310" s="83" t="s">
        <v>504</v>
      </c>
      <c r="E7310" s="84">
        <v>20075</v>
      </c>
      <c r="F7310" s="85">
        <v>25.14</v>
      </c>
      <c r="G7310" s="84" t="s">
        <v>514</v>
      </c>
      <c r="H7310" s="86" t="str">
        <f t="shared" si="456"/>
        <v/>
      </c>
      <c r="I7310" s="77" t="str">
        <f t="shared" si="457"/>
        <v/>
      </c>
      <c r="J7310" s="77" t="str">
        <f t="shared" si="458"/>
        <v/>
      </c>
      <c r="K7310" s="77">
        <f t="shared" si="459"/>
        <v>0</v>
      </c>
    </row>
    <row r="7311" spans="1:11" s="77" customFormat="1">
      <c r="A7311" s="82">
        <v>2016</v>
      </c>
      <c r="B7311" s="82">
        <v>2828</v>
      </c>
      <c r="C7311" s="83" t="s">
        <v>503</v>
      </c>
      <c r="D7311" s="83" t="s">
        <v>504</v>
      </c>
      <c r="E7311" s="84">
        <v>4526</v>
      </c>
      <c r="F7311" s="85">
        <v>26.302</v>
      </c>
      <c r="G7311" s="84" t="s">
        <v>514</v>
      </c>
      <c r="H7311" s="86" t="str">
        <f t="shared" si="456"/>
        <v/>
      </c>
      <c r="I7311" s="77" t="str">
        <f t="shared" si="457"/>
        <v/>
      </c>
      <c r="J7311" s="77" t="str">
        <f t="shared" si="458"/>
        <v/>
      </c>
      <c r="K7311" s="77">
        <f t="shared" si="459"/>
        <v>0</v>
      </c>
    </row>
    <row r="7312" spans="1:11" s="77" customFormat="1">
      <c r="A7312" s="82">
        <v>2016</v>
      </c>
      <c r="B7312" s="82">
        <v>2828</v>
      </c>
      <c r="C7312" s="83" t="s">
        <v>503</v>
      </c>
      <c r="D7312" s="83" t="s">
        <v>504</v>
      </c>
      <c r="E7312" s="84">
        <v>24591</v>
      </c>
      <c r="F7312" s="85">
        <v>25.064</v>
      </c>
      <c r="G7312" s="84" t="s">
        <v>514</v>
      </c>
      <c r="H7312" s="86" t="str">
        <f t="shared" si="456"/>
        <v/>
      </c>
      <c r="I7312" s="77" t="str">
        <f t="shared" si="457"/>
        <v/>
      </c>
      <c r="J7312" s="77" t="str">
        <f t="shared" si="458"/>
        <v/>
      </c>
      <c r="K7312" s="77">
        <f t="shared" si="459"/>
        <v>0</v>
      </c>
    </row>
    <row r="7313" spans="1:11" s="77" customFormat="1">
      <c r="A7313" s="82">
        <v>2016</v>
      </c>
      <c r="B7313" s="82">
        <v>2832</v>
      </c>
      <c r="C7313" s="83" t="s">
        <v>503</v>
      </c>
      <c r="D7313" s="83" t="s">
        <v>504</v>
      </c>
      <c r="E7313" s="84">
        <v>19332</v>
      </c>
      <c r="F7313" s="85">
        <v>25.138000000000002</v>
      </c>
      <c r="G7313" s="84" t="s">
        <v>514</v>
      </c>
      <c r="H7313" s="86" t="str">
        <f t="shared" si="456"/>
        <v/>
      </c>
      <c r="I7313" s="77" t="str">
        <f t="shared" si="457"/>
        <v/>
      </c>
      <c r="J7313" s="77" t="str">
        <f t="shared" si="458"/>
        <v/>
      </c>
      <c r="K7313" s="77">
        <f t="shared" si="459"/>
        <v>0</v>
      </c>
    </row>
    <row r="7314" spans="1:11" s="77" customFormat="1">
      <c r="A7314" s="82">
        <v>2016</v>
      </c>
      <c r="B7314" s="82">
        <v>2832</v>
      </c>
      <c r="C7314" s="83" t="s">
        <v>503</v>
      </c>
      <c r="D7314" s="83" t="s">
        <v>504</v>
      </c>
      <c r="E7314" s="84">
        <v>12908</v>
      </c>
      <c r="F7314" s="85">
        <v>26.027999999999999</v>
      </c>
      <c r="G7314" s="84" t="s">
        <v>514</v>
      </c>
      <c r="H7314" s="86" t="str">
        <f t="shared" si="456"/>
        <v/>
      </c>
      <c r="I7314" s="77" t="str">
        <f t="shared" si="457"/>
        <v/>
      </c>
      <c r="J7314" s="77" t="str">
        <f t="shared" si="458"/>
        <v/>
      </c>
      <c r="K7314" s="77">
        <f t="shared" si="459"/>
        <v>0</v>
      </c>
    </row>
    <row r="7315" spans="1:11" s="77" customFormat="1">
      <c r="A7315" s="82">
        <v>2016</v>
      </c>
      <c r="B7315" s="82">
        <v>2832</v>
      </c>
      <c r="C7315" s="83" t="s">
        <v>503</v>
      </c>
      <c r="D7315" s="83" t="s">
        <v>504</v>
      </c>
      <c r="E7315" s="84">
        <v>13718</v>
      </c>
      <c r="F7315" s="85">
        <v>25.116</v>
      </c>
      <c r="G7315" s="84" t="s">
        <v>514</v>
      </c>
      <c r="H7315" s="86" t="str">
        <f t="shared" si="456"/>
        <v/>
      </c>
      <c r="I7315" s="77" t="str">
        <f t="shared" si="457"/>
        <v/>
      </c>
      <c r="J7315" s="77" t="str">
        <f t="shared" si="458"/>
        <v/>
      </c>
      <c r="K7315" s="77">
        <f t="shared" si="459"/>
        <v>0</v>
      </c>
    </row>
    <row r="7316" spans="1:11" s="77" customFormat="1">
      <c r="A7316" s="82">
        <v>2016</v>
      </c>
      <c r="B7316" s="82">
        <v>2832</v>
      </c>
      <c r="C7316" s="83" t="s">
        <v>503</v>
      </c>
      <c r="D7316" s="83" t="s">
        <v>504</v>
      </c>
      <c r="E7316" s="84">
        <v>17424</v>
      </c>
      <c r="F7316" s="85">
        <v>25.076000000000001</v>
      </c>
      <c r="G7316" s="84" t="s">
        <v>514</v>
      </c>
      <c r="H7316" s="86" t="str">
        <f t="shared" si="456"/>
        <v/>
      </c>
      <c r="I7316" s="77" t="str">
        <f t="shared" si="457"/>
        <v/>
      </c>
      <c r="J7316" s="77" t="str">
        <f t="shared" si="458"/>
        <v/>
      </c>
      <c r="K7316" s="77">
        <f t="shared" si="459"/>
        <v>0</v>
      </c>
    </row>
    <row r="7317" spans="1:11" s="77" customFormat="1">
      <c r="A7317" s="82">
        <v>2016</v>
      </c>
      <c r="B7317" s="82">
        <v>2832</v>
      </c>
      <c r="C7317" s="83" t="s">
        <v>503</v>
      </c>
      <c r="D7317" s="83" t="s">
        <v>504</v>
      </c>
      <c r="E7317" s="84">
        <v>79819</v>
      </c>
      <c r="F7317" s="85">
        <v>25.277999999999999</v>
      </c>
      <c r="G7317" s="84" t="s">
        <v>514</v>
      </c>
      <c r="H7317" s="86" t="str">
        <f t="shared" si="456"/>
        <v/>
      </c>
      <c r="I7317" s="77" t="str">
        <f t="shared" si="457"/>
        <v/>
      </c>
      <c r="J7317" s="77" t="str">
        <f t="shared" si="458"/>
        <v/>
      </c>
      <c r="K7317" s="77">
        <f t="shared" si="459"/>
        <v>0</v>
      </c>
    </row>
    <row r="7318" spans="1:11" s="77" customFormat="1">
      <c r="A7318" s="82">
        <v>2016</v>
      </c>
      <c r="B7318" s="82">
        <v>2832</v>
      </c>
      <c r="C7318" s="83" t="s">
        <v>503</v>
      </c>
      <c r="D7318" s="83" t="s">
        <v>504</v>
      </c>
      <c r="E7318" s="84">
        <v>61377</v>
      </c>
      <c r="F7318" s="85">
        <v>22.196000000000002</v>
      </c>
      <c r="G7318" s="84" t="s">
        <v>514</v>
      </c>
      <c r="H7318" s="86" t="str">
        <f t="shared" si="456"/>
        <v/>
      </c>
      <c r="I7318" s="77" t="str">
        <f t="shared" si="457"/>
        <v/>
      </c>
      <c r="J7318" s="77" t="str">
        <f t="shared" si="458"/>
        <v/>
      </c>
      <c r="K7318" s="77">
        <f t="shared" si="459"/>
        <v>0</v>
      </c>
    </row>
    <row r="7319" spans="1:11" s="77" customFormat="1">
      <c r="A7319" s="82">
        <v>2016</v>
      </c>
      <c r="B7319" s="82">
        <v>2832</v>
      </c>
      <c r="C7319" s="83" t="s">
        <v>503</v>
      </c>
      <c r="D7319" s="83" t="s">
        <v>504</v>
      </c>
      <c r="E7319" s="84">
        <v>17749</v>
      </c>
      <c r="F7319" s="85">
        <v>23.236000000000001</v>
      </c>
      <c r="G7319" s="84" t="s">
        <v>514</v>
      </c>
      <c r="H7319" s="86" t="str">
        <f t="shared" si="456"/>
        <v/>
      </c>
      <c r="I7319" s="77" t="str">
        <f t="shared" si="457"/>
        <v/>
      </c>
      <c r="J7319" s="77" t="str">
        <f t="shared" si="458"/>
        <v/>
      </c>
      <c r="K7319" s="77">
        <f t="shared" si="459"/>
        <v>0</v>
      </c>
    </row>
    <row r="7320" spans="1:11" s="77" customFormat="1">
      <c r="A7320" s="82">
        <v>2016</v>
      </c>
      <c r="B7320" s="82">
        <v>2836</v>
      </c>
      <c r="C7320" s="83" t="s">
        <v>503</v>
      </c>
      <c r="D7320" s="83" t="s">
        <v>504</v>
      </c>
      <c r="E7320" s="84">
        <v>13595</v>
      </c>
      <c r="F7320" s="85">
        <v>22.95</v>
      </c>
      <c r="G7320" s="84" t="s">
        <v>514</v>
      </c>
      <c r="H7320" s="86" t="str">
        <f t="shared" si="456"/>
        <v/>
      </c>
      <c r="I7320" s="77" t="str">
        <f t="shared" si="457"/>
        <v/>
      </c>
      <c r="J7320" s="77" t="str">
        <f t="shared" si="458"/>
        <v/>
      </c>
      <c r="K7320" s="77">
        <f t="shared" si="459"/>
        <v>0</v>
      </c>
    </row>
    <row r="7321" spans="1:11" s="77" customFormat="1">
      <c r="A7321" s="82">
        <v>2016</v>
      </c>
      <c r="B7321" s="82">
        <v>2836</v>
      </c>
      <c r="C7321" s="83" t="s">
        <v>503</v>
      </c>
      <c r="D7321" s="83" t="s">
        <v>504</v>
      </c>
      <c r="E7321" s="84">
        <v>62392</v>
      </c>
      <c r="F7321" s="85">
        <v>23.04</v>
      </c>
      <c r="G7321" s="84" t="s">
        <v>514</v>
      </c>
      <c r="H7321" s="86" t="str">
        <f t="shared" si="456"/>
        <v/>
      </c>
      <c r="I7321" s="77" t="str">
        <f t="shared" si="457"/>
        <v/>
      </c>
      <c r="J7321" s="77" t="str">
        <f t="shared" si="458"/>
        <v/>
      </c>
      <c r="K7321" s="77">
        <f t="shared" si="459"/>
        <v>0</v>
      </c>
    </row>
    <row r="7322" spans="1:11" s="77" customFormat="1">
      <c r="A7322" s="82">
        <v>2016</v>
      </c>
      <c r="B7322" s="82">
        <v>2840</v>
      </c>
      <c r="C7322" s="83" t="s">
        <v>503</v>
      </c>
      <c r="D7322" s="83" t="s">
        <v>504</v>
      </c>
      <c r="E7322" s="84">
        <v>81254</v>
      </c>
      <c r="F7322" s="85">
        <v>23.46</v>
      </c>
      <c r="G7322" s="84" t="s">
        <v>514</v>
      </c>
      <c r="H7322" s="86" t="str">
        <f t="shared" si="456"/>
        <v/>
      </c>
      <c r="I7322" s="77" t="str">
        <f t="shared" si="457"/>
        <v/>
      </c>
      <c r="J7322" s="77" t="str">
        <f t="shared" si="458"/>
        <v/>
      </c>
      <c r="K7322" s="77">
        <f t="shared" si="459"/>
        <v>0</v>
      </c>
    </row>
    <row r="7323" spans="1:11" s="77" customFormat="1">
      <c r="A7323" s="82">
        <v>2016</v>
      </c>
      <c r="B7323" s="82">
        <v>2840</v>
      </c>
      <c r="C7323" s="83" t="s">
        <v>503</v>
      </c>
      <c r="D7323" s="83" t="s">
        <v>504</v>
      </c>
      <c r="E7323" s="84">
        <v>43392</v>
      </c>
      <c r="F7323" s="85">
        <v>23.396000000000001</v>
      </c>
      <c r="G7323" s="84" t="s">
        <v>514</v>
      </c>
      <c r="H7323" s="86" t="str">
        <f t="shared" si="456"/>
        <v/>
      </c>
      <c r="I7323" s="77" t="str">
        <f t="shared" si="457"/>
        <v/>
      </c>
      <c r="J7323" s="77" t="str">
        <f t="shared" si="458"/>
        <v/>
      </c>
      <c r="K7323" s="77">
        <f t="shared" si="459"/>
        <v>0</v>
      </c>
    </row>
    <row r="7324" spans="1:11" s="77" customFormat="1">
      <c r="A7324" s="82">
        <v>2016</v>
      </c>
      <c r="B7324" s="82">
        <v>2840</v>
      </c>
      <c r="C7324" s="83" t="s">
        <v>503</v>
      </c>
      <c r="D7324" s="83" t="s">
        <v>504</v>
      </c>
      <c r="E7324" s="84">
        <v>33522</v>
      </c>
      <c r="F7324" s="85">
        <v>23.904</v>
      </c>
      <c r="G7324" s="84" t="s">
        <v>514</v>
      </c>
      <c r="H7324" s="86" t="str">
        <f t="shared" si="456"/>
        <v/>
      </c>
      <c r="I7324" s="77" t="str">
        <f t="shared" si="457"/>
        <v/>
      </c>
      <c r="J7324" s="77" t="str">
        <f t="shared" si="458"/>
        <v/>
      </c>
      <c r="K7324" s="77">
        <f t="shared" si="459"/>
        <v>0</v>
      </c>
    </row>
    <row r="7325" spans="1:11" s="77" customFormat="1">
      <c r="A7325" s="82">
        <v>2016</v>
      </c>
      <c r="B7325" s="82">
        <v>2850</v>
      </c>
      <c r="C7325" s="83" t="s">
        <v>503</v>
      </c>
      <c r="D7325" s="83" t="s">
        <v>504</v>
      </c>
      <c r="E7325" s="84">
        <v>25354</v>
      </c>
      <c r="F7325" s="85">
        <v>23.69</v>
      </c>
      <c r="G7325" s="84">
        <v>178.5</v>
      </c>
      <c r="H7325" s="86">
        <f t="shared" si="456"/>
        <v>1072135.7241</v>
      </c>
      <c r="I7325" s="77">
        <f t="shared" si="457"/>
        <v>25354</v>
      </c>
      <c r="J7325" s="77">
        <f t="shared" si="458"/>
        <v>600636.26</v>
      </c>
      <c r="K7325" s="77">
        <f t="shared" si="459"/>
        <v>0</v>
      </c>
    </row>
    <row r="7326" spans="1:11" s="77" customFormat="1">
      <c r="A7326" s="82">
        <v>2016</v>
      </c>
      <c r="B7326" s="82">
        <v>2850</v>
      </c>
      <c r="C7326" s="83" t="s">
        <v>503</v>
      </c>
      <c r="D7326" s="83" t="s">
        <v>504</v>
      </c>
      <c r="E7326" s="84">
        <v>39617</v>
      </c>
      <c r="F7326" s="85">
        <v>23.79</v>
      </c>
      <c r="G7326" s="84">
        <v>220.1</v>
      </c>
      <c r="H7326" s="86">
        <f t="shared" si="456"/>
        <v>2074417.03443</v>
      </c>
      <c r="I7326" s="77">
        <f t="shared" si="457"/>
        <v>39617</v>
      </c>
      <c r="J7326" s="77">
        <f t="shared" si="458"/>
        <v>942488.42999999993</v>
      </c>
      <c r="K7326" s="77">
        <f t="shared" si="459"/>
        <v>0</v>
      </c>
    </row>
    <row r="7327" spans="1:11" s="77" customFormat="1">
      <c r="A7327" s="82">
        <v>2016</v>
      </c>
      <c r="B7327" s="82">
        <v>2850</v>
      </c>
      <c r="C7327" s="83" t="s">
        <v>503</v>
      </c>
      <c r="D7327" s="83" t="s">
        <v>504</v>
      </c>
      <c r="E7327" s="84">
        <v>3526</v>
      </c>
      <c r="F7327" s="85">
        <v>23.69</v>
      </c>
      <c r="G7327" s="84">
        <v>182.9</v>
      </c>
      <c r="H7327" s="86">
        <f t="shared" si="456"/>
        <v>152778.08926000001</v>
      </c>
      <c r="I7327" s="77">
        <f t="shared" si="457"/>
        <v>3526</v>
      </c>
      <c r="J7327" s="77">
        <f t="shared" si="458"/>
        <v>83530.94</v>
      </c>
      <c r="K7327" s="77">
        <f t="shared" si="459"/>
        <v>0</v>
      </c>
    </row>
    <row r="7328" spans="1:11" s="77" customFormat="1">
      <c r="A7328" s="82">
        <v>2016</v>
      </c>
      <c r="B7328" s="82">
        <v>2850</v>
      </c>
      <c r="C7328" s="83" t="s">
        <v>503</v>
      </c>
      <c r="D7328" s="83" t="s">
        <v>504</v>
      </c>
      <c r="E7328" s="84">
        <v>33027</v>
      </c>
      <c r="F7328" s="85">
        <v>23.74</v>
      </c>
      <c r="G7328" s="84">
        <v>187.9</v>
      </c>
      <c r="H7328" s="86">
        <f t="shared" si="456"/>
        <v>1473250.5814199999</v>
      </c>
      <c r="I7328" s="77">
        <f t="shared" si="457"/>
        <v>33027</v>
      </c>
      <c r="J7328" s="77">
        <f t="shared" si="458"/>
        <v>784060.98</v>
      </c>
      <c r="K7328" s="77">
        <f t="shared" si="459"/>
        <v>0</v>
      </c>
    </row>
    <row r="7329" spans="1:11" s="77" customFormat="1">
      <c r="A7329" s="82">
        <v>2016</v>
      </c>
      <c r="B7329" s="82">
        <v>2850</v>
      </c>
      <c r="C7329" s="83" t="s">
        <v>503</v>
      </c>
      <c r="D7329" s="83" t="s">
        <v>504</v>
      </c>
      <c r="E7329" s="84">
        <v>110660</v>
      </c>
      <c r="F7329" s="85">
        <v>25.05</v>
      </c>
      <c r="G7329" s="84">
        <v>162.19999999999999</v>
      </c>
      <c r="H7329" s="86">
        <f t="shared" si="456"/>
        <v>4496237.5259999996</v>
      </c>
      <c r="I7329" s="77">
        <f t="shared" si="457"/>
        <v>110660</v>
      </c>
      <c r="J7329" s="77">
        <f t="shared" si="458"/>
        <v>2772033</v>
      </c>
      <c r="K7329" s="77">
        <f t="shared" si="459"/>
        <v>0</v>
      </c>
    </row>
    <row r="7330" spans="1:11" s="77" customFormat="1">
      <c r="A7330" s="82">
        <v>2016</v>
      </c>
      <c r="B7330" s="82">
        <v>2850</v>
      </c>
      <c r="C7330" s="83" t="s">
        <v>503</v>
      </c>
      <c r="D7330" s="83" t="s">
        <v>504</v>
      </c>
      <c r="E7330" s="84">
        <v>29355</v>
      </c>
      <c r="F7330" s="85">
        <v>23.65</v>
      </c>
      <c r="G7330" s="84">
        <v>219.3</v>
      </c>
      <c r="H7330" s="86">
        <f t="shared" si="456"/>
        <v>1522480.9297499999</v>
      </c>
      <c r="I7330" s="77">
        <f t="shared" si="457"/>
        <v>29355</v>
      </c>
      <c r="J7330" s="77">
        <f t="shared" si="458"/>
        <v>694245.75</v>
      </c>
      <c r="K7330" s="77">
        <f t="shared" si="459"/>
        <v>0</v>
      </c>
    </row>
    <row r="7331" spans="1:11" s="77" customFormat="1">
      <c r="A7331" s="82">
        <v>2016</v>
      </c>
      <c r="B7331" s="82">
        <v>2850</v>
      </c>
      <c r="C7331" s="83" t="s">
        <v>503</v>
      </c>
      <c r="D7331" s="83" t="s">
        <v>504</v>
      </c>
      <c r="E7331" s="84">
        <v>1633</v>
      </c>
      <c r="F7331" s="85">
        <v>25.1</v>
      </c>
      <c r="G7331" s="84">
        <v>156.19999999999999</v>
      </c>
      <c r="H7331" s="86">
        <f t="shared" si="456"/>
        <v>64023.724599999994</v>
      </c>
      <c r="I7331" s="77">
        <f t="shared" si="457"/>
        <v>1633</v>
      </c>
      <c r="J7331" s="77">
        <f t="shared" si="458"/>
        <v>40988.300000000003</v>
      </c>
      <c r="K7331" s="77">
        <f t="shared" si="459"/>
        <v>0</v>
      </c>
    </row>
    <row r="7332" spans="1:11" s="77" customFormat="1">
      <c r="A7332" s="82">
        <v>2016</v>
      </c>
      <c r="B7332" s="82">
        <v>2850</v>
      </c>
      <c r="C7332" s="83" t="s">
        <v>503</v>
      </c>
      <c r="D7332" s="83" t="s">
        <v>504</v>
      </c>
      <c r="E7332" s="84">
        <v>8667</v>
      </c>
      <c r="F7332" s="85">
        <v>23.61</v>
      </c>
      <c r="G7332" s="84">
        <v>175.4</v>
      </c>
      <c r="H7332" s="86">
        <f t="shared" si="456"/>
        <v>358917.28398000001</v>
      </c>
      <c r="I7332" s="77">
        <f t="shared" si="457"/>
        <v>8667</v>
      </c>
      <c r="J7332" s="77">
        <f t="shared" si="458"/>
        <v>204627.87</v>
      </c>
      <c r="K7332" s="77">
        <f t="shared" si="459"/>
        <v>0</v>
      </c>
    </row>
    <row r="7333" spans="1:11" s="77" customFormat="1">
      <c r="A7333" s="82">
        <v>2016</v>
      </c>
      <c r="B7333" s="82">
        <v>2850</v>
      </c>
      <c r="C7333" s="83" t="s">
        <v>503</v>
      </c>
      <c r="D7333" s="83" t="s">
        <v>504</v>
      </c>
      <c r="E7333" s="84">
        <v>1795</v>
      </c>
      <c r="F7333" s="85">
        <v>24.66</v>
      </c>
      <c r="G7333" s="84">
        <v>165.6</v>
      </c>
      <c r="H7333" s="86">
        <f t="shared" si="456"/>
        <v>73302.343200000003</v>
      </c>
      <c r="I7333" s="77">
        <f t="shared" si="457"/>
        <v>1795</v>
      </c>
      <c r="J7333" s="77">
        <f t="shared" si="458"/>
        <v>44264.7</v>
      </c>
      <c r="K7333" s="77">
        <f t="shared" si="459"/>
        <v>0</v>
      </c>
    </row>
    <row r="7334" spans="1:11" s="77" customFormat="1">
      <c r="A7334" s="82">
        <v>2016</v>
      </c>
      <c r="B7334" s="82">
        <v>2850</v>
      </c>
      <c r="C7334" s="83" t="s">
        <v>503</v>
      </c>
      <c r="D7334" s="83" t="s">
        <v>504</v>
      </c>
      <c r="E7334" s="84">
        <v>4761</v>
      </c>
      <c r="F7334" s="85">
        <v>23.66</v>
      </c>
      <c r="G7334" s="84">
        <v>168.1</v>
      </c>
      <c r="H7334" s="86">
        <f t="shared" si="456"/>
        <v>189356.68206000002</v>
      </c>
      <c r="I7334" s="77">
        <f t="shared" si="457"/>
        <v>4761</v>
      </c>
      <c r="J7334" s="77">
        <f t="shared" si="458"/>
        <v>112645.26</v>
      </c>
      <c r="K7334" s="77">
        <f t="shared" si="459"/>
        <v>0</v>
      </c>
    </row>
    <row r="7335" spans="1:11" s="77" customFormat="1">
      <c r="A7335" s="82">
        <v>2016</v>
      </c>
      <c r="B7335" s="82">
        <v>2850</v>
      </c>
      <c r="C7335" s="83" t="s">
        <v>503</v>
      </c>
      <c r="D7335" s="83" t="s">
        <v>504</v>
      </c>
      <c r="E7335" s="84">
        <v>95113</v>
      </c>
      <c r="F7335" s="85">
        <v>25.78</v>
      </c>
      <c r="G7335" s="84">
        <v>167.3</v>
      </c>
      <c r="H7335" s="86">
        <f t="shared" si="456"/>
        <v>4102217.9832200003</v>
      </c>
      <c r="I7335" s="77">
        <f t="shared" si="457"/>
        <v>95113</v>
      </c>
      <c r="J7335" s="77">
        <f t="shared" si="458"/>
        <v>2452013.14</v>
      </c>
      <c r="K7335" s="77">
        <f t="shared" si="459"/>
        <v>0</v>
      </c>
    </row>
    <row r="7336" spans="1:11" s="77" customFormat="1">
      <c r="A7336" s="82">
        <v>2016</v>
      </c>
      <c r="B7336" s="82">
        <v>2850</v>
      </c>
      <c r="C7336" s="83" t="s">
        <v>503</v>
      </c>
      <c r="D7336" s="83" t="s">
        <v>504</v>
      </c>
      <c r="E7336" s="84">
        <v>3468</v>
      </c>
      <c r="F7336" s="85">
        <v>23.67</v>
      </c>
      <c r="G7336" s="84">
        <v>154.1</v>
      </c>
      <c r="H7336" s="86">
        <f t="shared" si="456"/>
        <v>126496.92996000001</v>
      </c>
      <c r="I7336" s="77">
        <f t="shared" si="457"/>
        <v>3468</v>
      </c>
      <c r="J7336" s="77">
        <f t="shared" si="458"/>
        <v>82087.560000000012</v>
      </c>
      <c r="K7336" s="77">
        <f t="shared" si="459"/>
        <v>0</v>
      </c>
    </row>
    <row r="7337" spans="1:11" s="77" customFormat="1">
      <c r="A7337" s="82">
        <v>2016</v>
      </c>
      <c r="B7337" s="82">
        <v>2850</v>
      </c>
      <c r="C7337" s="83" t="s">
        <v>503</v>
      </c>
      <c r="D7337" s="83" t="s">
        <v>504</v>
      </c>
      <c r="E7337" s="84">
        <v>3077</v>
      </c>
      <c r="F7337" s="85">
        <v>22.89</v>
      </c>
      <c r="G7337" s="84">
        <v>155.80000000000001</v>
      </c>
      <c r="H7337" s="86">
        <f t="shared" si="456"/>
        <v>109733.88174000001</v>
      </c>
      <c r="I7337" s="77">
        <f t="shared" si="457"/>
        <v>3077</v>
      </c>
      <c r="J7337" s="77">
        <f t="shared" si="458"/>
        <v>70432.53</v>
      </c>
      <c r="K7337" s="77">
        <f t="shared" si="459"/>
        <v>0</v>
      </c>
    </row>
    <row r="7338" spans="1:11" s="77" customFormat="1">
      <c r="A7338" s="82">
        <v>2016</v>
      </c>
      <c r="B7338" s="82">
        <v>2850</v>
      </c>
      <c r="C7338" s="83" t="s">
        <v>503</v>
      </c>
      <c r="D7338" s="83" t="s">
        <v>504</v>
      </c>
      <c r="E7338" s="84">
        <v>6526</v>
      </c>
      <c r="F7338" s="85">
        <v>23.63</v>
      </c>
      <c r="G7338" s="84">
        <v>168.1</v>
      </c>
      <c r="H7338" s="86">
        <f t="shared" si="456"/>
        <v>259225.96777999998</v>
      </c>
      <c r="I7338" s="77">
        <f t="shared" si="457"/>
        <v>6526</v>
      </c>
      <c r="J7338" s="77">
        <f t="shared" si="458"/>
        <v>154209.38</v>
      </c>
      <c r="K7338" s="77">
        <f t="shared" si="459"/>
        <v>0</v>
      </c>
    </row>
    <row r="7339" spans="1:11" s="77" customFormat="1">
      <c r="A7339" s="82">
        <v>2016</v>
      </c>
      <c r="B7339" s="82">
        <v>2866</v>
      </c>
      <c r="C7339" s="83" t="s">
        <v>503</v>
      </c>
      <c r="D7339" s="83" t="s">
        <v>504</v>
      </c>
      <c r="E7339" s="84">
        <v>6543</v>
      </c>
      <c r="F7339" s="85">
        <v>16.78</v>
      </c>
      <c r="G7339" s="84" t="s">
        <v>514</v>
      </c>
      <c r="H7339" s="86" t="str">
        <f t="shared" si="456"/>
        <v/>
      </c>
      <c r="I7339" s="77" t="str">
        <f t="shared" si="457"/>
        <v/>
      </c>
      <c r="J7339" s="77" t="str">
        <f t="shared" si="458"/>
        <v/>
      </c>
      <c r="K7339" s="77">
        <f t="shared" si="459"/>
        <v>0</v>
      </c>
    </row>
    <row r="7340" spans="1:11" s="77" customFormat="1">
      <c r="A7340" s="82">
        <v>2016</v>
      </c>
      <c r="B7340" s="82">
        <v>2866</v>
      </c>
      <c r="C7340" s="83" t="s">
        <v>503</v>
      </c>
      <c r="D7340" s="83" t="s">
        <v>504</v>
      </c>
      <c r="E7340" s="84">
        <v>6126</v>
      </c>
      <c r="F7340" s="85">
        <v>23.75</v>
      </c>
      <c r="G7340" s="84" t="s">
        <v>514</v>
      </c>
      <c r="H7340" s="86" t="str">
        <f t="shared" si="456"/>
        <v/>
      </c>
      <c r="I7340" s="77" t="str">
        <f t="shared" si="457"/>
        <v/>
      </c>
      <c r="J7340" s="77" t="str">
        <f t="shared" si="458"/>
        <v/>
      </c>
      <c r="K7340" s="77">
        <f t="shared" si="459"/>
        <v>0</v>
      </c>
    </row>
    <row r="7341" spans="1:11" s="77" customFormat="1">
      <c r="A7341" s="82">
        <v>2016</v>
      </c>
      <c r="B7341" s="82">
        <v>2866</v>
      </c>
      <c r="C7341" s="83" t="s">
        <v>503</v>
      </c>
      <c r="D7341" s="83" t="s">
        <v>504</v>
      </c>
      <c r="E7341" s="84">
        <v>15242</v>
      </c>
      <c r="F7341" s="85">
        <v>26.03</v>
      </c>
      <c r="G7341" s="84" t="s">
        <v>514</v>
      </c>
      <c r="H7341" s="86" t="str">
        <f t="shared" si="456"/>
        <v/>
      </c>
      <c r="I7341" s="77" t="str">
        <f t="shared" si="457"/>
        <v/>
      </c>
      <c r="J7341" s="77" t="str">
        <f t="shared" si="458"/>
        <v/>
      </c>
      <c r="K7341" s="77">
        <f t="shared" si="459"/>
        <v>0</v>
      </c>
    </row>
    <row r="7342" spans="1:11" s="77" customFormat="1">
      <c r="A7342" s="82">
        <v>2016</v>
      </c>
      <c r="B7342" s="82">
        <v>2866</v>
      </c>
      <c r="C7342" s="83" t="s">
        <v>503</v>
      </c>
      <c r="D7342" s="83" t="s">
        <v>504</v>
      </c>
      <c r="E7342" s="84">
        <v>38827</v>
      </c>
      <c r="F7342" s="85">
        <v>25.08</v>
      </c>
      <c r="G7342" s="84" t="s">
        <v>514</v>
      </c>
      <c r="H7342" s="86" t="str">
        <f t="shared" si="456"/>
        <v/>
      </c>
      <c r="I7342" s="77" t="str">
        <f t="shared" si="457"/>
        <v/>
      </c>
      <c r="J7342" s="77" t="str">
        <f t="shared" si="458"/>
        <v/>
      </c>
      <c r="K7342" s="77">
        <f t="shared" si="459"/>
        <v>0</v>
      </c>
    </row>
    <row r="7343" spans="1:11" s="77" customFormat="1">
      <c r="A7343" s="82">
        <v>2016</v>
      </c>
      <c r="B7343" s="82">
        <v>2866</v>
      </c>
      <c r="C7343" s="83" t="s">
        <v>503</v>
      </c>
      <c r="D7343" s="83" t="s">
        <v>504</v>
      </c>
      <c r="E7343" s="84">
        <v>30145</v>
      </c>
      <c r="F7343" s="85">
        <v>25.74</v>
      </c>
      <c r="G7343" s="84" t="s">
        <v>514</v>
      </c>
      <c r="H7343" s="86" t="str">
        <f t="shared" si="456"/>
        <v/>
      </c>
      <c r="I7343" s="77" t="str">
        <f t="shared" si="457"/>
        <v/>
      </c>
      <c r="J7343" s="77" t="str">
        <f t="shared" si="458"/>
        <v/>
      </c>
      <c r="K7343" s="77">
        <f t="shared" si="459"/>
        <v>0</v>
      </c>
    </row>
    <row r="7344" spans="1:11" s="77" customFormat="1">
      <c r="A7344" s="82">
        <v>2016</v>
      </c>
      <c r="B7344" s="82">
        <v>2866</v>
      </c>
      <c r="C7344" s="83" t="s">
        <v>503</v>
      </c>
      <c r="D7344" s="83" t="s">
        <v>504</v>
      </c>
      <c r="E7344" s="84">
        <v>76817</v>
      </c>
      <c r="F7344" s="85">
        <v>25.16</v>
      </c>
      <c r="G7344" s="84" t="s">
        <v>514</v>
      </c>
      <c r="H7344" s="86" t="str">
        <f t="shared" si="456"/>
        <v/>
      </c>
      <c r="I7344" s="77" t="str">
        <f t="shared" si="457"/>
        <v/>
      </c>
      <c r="J7344" s="77" t="str">
        <f t="shared" si="458"/>
        <v/>
      </c>
      <c r="K7344" s="77">
        <f t="shared" si="459"/>
        <v>0</v>
      </c>
    </row>
    <row r="7345" spans="1:11" s="77" customFormat="1">
      <c r="A7345" s="82">
        <v>2016</v>
      </c>
      <c r="B7345" s="82">
        <v>2866</v>
      </c>
      <c r="C7345" s="83" t="s">
        <v>503</v>
      </c>
      <c r="D7345" s="83" t="s">
        <v>504</v>
      </c>
      <c r="E7345" s="84">
        <v>27558</v>
      </c>
      <c r="F7345" s="85">
        <v>26.18</v>
      </c>
      <c r="G7345" s="84" t="s">
        <v>514</v>
      </c>
      <c r="H7345" s="86" t="str">
        <f t="shared" si="456"/>
        <v/>
      </c>
      <c r="I7345" s="77" t="str">
        <f t="shared" si="457"/>
        <v/>
      </c>
      <c r="J7345" s="77" t="str">
        <f t="shared" si="458"/>
        <v/>
      </c>
      <c r="K7345" s="77">
        <f t="shared" si="459"/>
        <v>0</v>
      </c>
    </row>
    <row r="7346" spans="1:11" s="77" customFormat="1">
      <c r="A7346" s="82">
        <v>2016</v>
      </c>
      <c r="B7346" s="82">
        <v>2866</v>
      </c>
      <c r="C7346" s="83" t="s">
        <v>513</v>
      </c>
      <c r="D7346" s="83" t="s">
        <v>504</v>
      </c>
      <c r="E7346" s="84">
        <v>15223</v>
      </c>
      <c r="F7346" s="85">
        <v>17.920000000000002</v>
      </c>
      <c r="G7346" s="84" t="s">
        <v>514</v>
      </c>
      <c r="H7346" s="86" t="str">
        <f t="shared" si="456"/>
        <v/>
      </c>
      <c r="I7346" s="77" t="str">
        <f t="shared" si="457"/>
        <v/>
      </c>
      <c r="J7346" s="77" t="str">
        <f t="shared" si="458"/>
        <v/>
      </c>
      <c r="K7346" s="77">
        <f t="shared" si="459"/>
        <v>0</v>
      </c>
    </row>
    <row r="7347" spans="1:11" s="77" customFormat="1">
      <c r="A7347" s="82">
        <v>2016</v>
      </c>
      <c r="B7347" s="82">
        <v>2876</v>
      </c>
      <c r="C7347" s="83" t="s">
        <v>503</v>
      </c>
      <c r="D7347" s="83" t="s">
        <v>504</v>
      </c>
      <c r="E7347" s="84">
        <v>173244</v>
      </c>
      <c r="F7347" s="85">
        <v>25.347999999999999</v>
      </c>
      <c r="G7347" s="84">
        <v>189.1</v>
      </c>
      <c r="H7347" s="86">
        <f t="shared" si="456"/>
        <v>8304116.4325919999</v>
      </c>
      <c r="I7347" s="77">
        <f t="shared" si="457"/>
        <v>173244</v>
      </c>
      <c r="J7347" s="77">
        <f t="shared" si="458"/>
        <v>4391388.9119999995</v>
      </c>
      <c r="K7347" s="77">
        <f t="shared" si="459"/>
        <v>0</v>
      </c>
    </row>
    <row r="7348" spans="1:11" s="77" customFormat="1">
      <c r="A7348" s="82">
        <v>2016</v>
      </c>
      <c r="B7348" s="82">
        <v>2952</v>
      </c>
      <c r="C7348" s="83" t="s">
        <v>513</v>
      </c>
      <c r="D7348" s="83" t="s">
        <v>504</v>
      </c>
      <c r="E7348" s="84">
        <v>163954</v>
      </c>
      <c r="F7348" s="85">
        <v>17.058</v>
      </c>
      <c r="G7348" s="84">
        <v>212.8</v>
      </c>
      <c r="H7348" s="86">
        <f t="shared" si="456"/>
        <v>5951435.7624960002</v>
      </c>
      <c r="I7348" s="77">
        <f t="shared" si="457"/>
        <v>163954</v>
      </c>
      <c r="J7348" s="77">
        <f t="shared" si="458"/>
        <v>2796727.3319999999</v>
      </c>
      <c r="K7348" s="77">
        <f t="shared" si="459"/>
        <v>0</v>
      </c>
    </row>
    <row r="7349" spans="1:11" s="77" customFormat="1">
      <c r="A7349" s="82">
        <v>2016</v>
      </c>
      <c r="B7349" s="82">
        <v>2952</v>
      </c>
      <c r="C7349" s="83" t="s">
        <v>513</v>
      </c>
      <c r="D7349" s="83" t="s">
        <v>504</v>
      </c>
      <c r="E7349" s="84">
        <v>65082</v>
      </c>
      <c r="F7349" s="85">
        <v>17.760000000000002</v>
      </c>
      <c r="G7349" s="84">
        <v>181.4</v>
      </c>
      <c r="H7349" s="86">
        <f t="shared" si="456"/>
        <v>2096723.3644800005</v>
      </c>
      <c r="I7349" s="77">
        <f t="shared" si="457"/>
        <v>65082</v>
      </c>
      <c r="J7349" s="77">
        <f t="shared" si="458"/>
        <v>1155856.32</v>
      </c>
      <c r="K7349" s="77">
        <f t="shared" si="459"/>
        <v>0</v>
      </c>
    </row>
    <row r="7350" spans="1:11" s="77" customFormat="1">
      <c r="A7350" s="82">
        <v>2016</v>
      </c>
      <c r="B7350" s="82">
        <v>2952</v>
      </c>
      <c r="C7350" s="83" t="s">
        <v>513</v>
      </c>
      <c r="D7350" s="83" t="s">
        <v>504</v>
      </c>
      <c r="E7350" s="84">
        <v>32440</v>
      </c>
      <c r="F7350" s="85">
        <v>17.396000000000001</v>
      </c>
      <c r="G7350" s="84">
        <v>208</v>
      </c>
      <c r="H7350" s="86">
        <f t="shared" si="456"/>
        <v>1173798.5792</v>
      </c>
      <c r="I7350" s="77">
        <f t="shared" si="457"/>
        <v>32440</v>
      </c>
      <c r="J7350" s="77">
        <f t="shared" si="458"/>
        <v>564326.24</v>
      </c>
      <c r="K7350" s="77">
        <f t="shared" si="459"/>
        <v>0</v>
      </c>
    </row>
    <row r="7351" spans="1:11" s="77" customFormat="1">
      <c r="A7351" s="82">
        <v>2016</v>
      </c>
      <c r="B7351" s="82">
        <v>2963</v>
      </c>
      <c r="C7351" s="83" t="s">
        <v>513</v>
      </c>
      <c r="D7351" s="83" t="s">
        <v>504</v>
      </c>
      <c r="E7351" s="84">
        <v>15475</v>
      </c>
      <c r="F7351" s="85">
        <v>17.484000000000002</v>
      </c>
      <c r="G7351" s="84">
        <v>142</v>
      </c>
      <c r="H7351" s="86">
        <f t="shared" si="456"/>
        <v>384202.15800000005</v>
      </c>
      <c r="I7351" s="77">
        <f t="shared" si="457"/>
        <v>15475</v>
      </c>
      <c r="J7351" s="77">
        <f t="shared" si="458"/>
        <v>270564.90000000002</v>
      </c>
      <c r="K7351" s="77">
        <f t="shared" si="459"/>
        <v>0</v>
      </c>
    </row>
    <row r="7352" spans="1:11" s="77" customFormat="1">
      <c r="A7352" s="82">
        <v>2016</v>
      </c>
      <c r="B7352" s="82">
        <v>2963</v>
      </c>
      <c r="C7352" s="83" t="s">
        <v>513</v>
      </c>
      <c r="D7352" s="83" t="s">
        <v>504</v>
      </c>
      <c r="E7352" s="84">
        <v>168230</v>
      </c>
      <c r="F7352" s="85">
        <v>17.274000000000001</v>
      </c>
      <c r="G7352" s="84">
        <v>149.5</v>
      </c>
      <c r="H7352" s="86">
        <f t="shared" si="456"/>
        <v>4344477.5049000001</v>
      </c>
      <c r="I7352" s="77">
        <f t="shared" si="457"/>
        <v>168230</v>
      </c>
      <c r="J7352" s="77">
        <f t="shared" si="458"/>
        <v>2906005.02</v>
      </c>
      <c r="K7352" s="77">
        <f t="shared" si="459"/>
        <v>0</v>
      </c>
    </row>
    <row r="7353" spans="1:11" s="77" customFormat="1">
      <c r="A7353" s="82">
        <v>2016</v>
      </c>
      <c r="B7353" s="82">
        <v>3122</v>
      </c>
      <c r="C7353" s="83" t="s">
        <v>503</v>
      </c>
      <c r="D7353" s="83" t="s">
        <v>504</v>
      </c>
      <c r="E7353" s="84">
        <v>14016</v>
      </c>
      <c r="F7353" s="85">
        <v>26</v>
      </c>
      <c r="G7353" s="84" t="s">
        <v>514</v>
      </c>
      <c r="H7353" s="86" t="str">
        <f t="shared" si="456"/>
        <v/>
      </c>
      <c r="I7353" s="77" t="str">
        <f t="shared" si="457"/>
        <v/>
      </c>
      <c r="J7353" s="77" t="str">
        <f t="shared" si="458"/>
        <v/>
      </c>
      <c r="K7353" s="77">
        <f t="shared" si="459"/>
        <v>0</v>
      </c>
    </row>
    <row r="7354" spans="1:11" s="77" customFormat="1">
      <c r="A7354" s="82">
        <v>2016</v>
      </c>
      <c r="B7354" s="82">
        <v>3122</v>
      </c>
      <c r="C7354" s="83" t="s">
        <v>503</v>
      </c>
      <c r="D7354" s="83" t="s">
        <v>504</v>
      </c>
      <c r="E7354" s="84">
        <v>17708</v>
      </c>
      <c r="F7354" s="85">
        <v>24</v>
      </c>
      <c r="G7354" s="84" t="s">
        <v>514</v>
      </c>
      <c r="H7354" s="86" t="str">
        <f t="shared" si="456"/>
        <v/>
      </c>
      <c r="I7354" s="77" t="str">
        <f t="shared" si="457"/>
        <v/>
      </c>
      <c r="J7354" s="77" t="str">
        <f t="shared" si="458"/>
        <v/>
      </c>
      <c r="K7354" s="77">
        <f t="shared" si="459"/>
        <v>0</v>
      </c>
    </row>
    <row r="7355" spans="1:11" s="77" customFormat="1">
      <c r="A7355" s="82">
        <v>2016</v>
      </c>
      <c r="B7355" s="82">
        <v>3122</v>
      </c>
      <c r="C7355" s="83" t="s">
        <v>503</v>
      </c>
      <c r="D7355" s="83" t="s">
        <v>504</v>
      </c>
      <c r="E7355" s="84">
        <v>50970</v>
      </c>
      <c r="F7355" s="85">
        <v>25</v>
      </c>
      <c r="G7355" s="84" t="s">
        <v>514</v>
      </c>
      <c r="H7355" s="86" t="str">
        <f t="shared" si="456"/>
        <v/>
      </c>
      <c r="I7355" s="77" t="str">
        <f t="shared" si="457"/>
        <v/>
      </c>
      <c r="J7355" s="77" t="str">
        <f t="shared" si="458"/>
        <v/>
      </c>
      <c r="K7355" s="77">
        <f t="shared" si="459"/>
        <v>0</v>
      </c>
    </row>
    <row r="7356" spans="1:11" s="77" customFormat="1">
      <c r="A7356" s="82">
        <v>2016</v>
      </c>
      <c r="B7356" s="82">
        <v>3122</v>
      </c>
      <c r="C7356" s="83" t="s">
        <v>503</v>
      </c>
      <c r="D7356" s="83" t="s">
        <v>504</v>
      </c>
      <c r="E7356" s="84">
        <v>108942</v>
      </c>
      <c r="F7356" s="85">
        <v>26</v>
      </c>
      <c r="G7356" s="84" t="s">
        <v>514</v>
      </c>
      <c r="H7356" s="86" t="str">
        <f t="shared" si="456"/>
        <v/>
      </c>
      <c r="I7356" s="77" t="str">
        <f t="shared" si="457"/>
        <v/>
      </c>
      <c r="J7356" s="77" t="str">
        <f t="shared" si="458"/>
        <v/>
      </c>
      <c r="K7356" s="77">
        <f t="shared" si="459"/>
        <v>0</v>
      </c>
    </row>
    <row r="7357" spans="1:11" s="77" customFormat="1">
      <c r="A7357" s="82">
        <v>2016</v>
      </c>
      <c r="B7357" s="82">
        <v>3122</v>
      </c>
      <c r="C7357" s="83" t="s">
        <v>503</v>
      </c>
      <c r="D7357" s="83" t="s">
        <v>504</v>
      </c>
      <c r="E7357" s="84">
        <v>12200</v>
      </c>
      <c r="F7357" s="85">
        <v>24</v>
      </c>
      <c r="G7357" s="84" t="s">
        <v>514</v>
      </c>
      <c r="H7357" s="86" t="str">
        <f t="shared" si="456"/>
        <v/>
      </c>
      <c r="I7357" s="77" t="str">
        <f t="shared" si="457"/>
        <v/>
      </c>
      <c r="J7357" s="77" t="str">
        <f t="shared" si="458"/>
        <v/>
      </c>
      <c r="K7357" s="77">
        <f t="shared" si="459"/>
        <v>0</v>
      </c>
    </row>
    <row r="7358" spans="1:11" s="77" customFormat="1">
      <c r="A7358" s="82">
        <v>2016</v>
      </c>
      <c r="B7358" s="82">
        <v>3122</v>
      </c>
      <c r="C7358" s="83" t="s">
        <v>503</v>
      </c>
      <c r="D7358" s="83" t="s">
        <v>504</v>
      </c>
      <c r="E7358" s="84">
        <v>4544</v>
      </c>
      <c r="F7358" s="85">
        <v>25</v>
      </c>
      <c r="G7358" s="84" t="s">
        <v>514</v>
      </c>
      <c r="H7358" s="86" t="str">
        <f t="shared" si="456"/>
        <v/>
      </c>
      <c r="I7358" s="77" t="str">
        <f t="shared" si="457"/>
        <v/>
      </c>
      <c r="J7358" s="77" t="str">
        <f t="shared" si="458"/>
        <v/>
      </c>
      <c r="K7358" s="77">
        <f t="shared" si="459"/>
        <v>0</v>
      </c>
    </row>
    <row r="7359" spans="1:11" s="77" customFormat="1">
      <c r="A7359" s="82">
        <v>2016</v>
      </c>
      <c r="B7359" s="82">
        <v>3122</v>
      </c>
      <c r="C7359" s="83" t="s">
        <v>503</v>
      </c>
      <c r="D7359" s="83" t="s">
        <v>504</v>
      </c>
      <c r="E7359" s="84">
        <v>9474</v>
      </c>
      <c r="F7359" s="85">
        <v>24</v>
      </c>
      <c r="G7359" s="84" t="s">
        <v>514</v>
      </c>
      <c r="H7359" s="86" t="str">
        <f t="shared" si="456"/>
        <v/>
      </c>
      <c r="I7359" s="77" t="str">
        <f t="shared" si="457"/>
        <v/>
      </c>
      <c r="J7359" s="77" t="str">
        <f t="shared" si="458"/>
        <v/>
      </c>
      <c r="K7359" s="77">
        <f t="shared" si="459"/>
        <v>0</v>
      </c>
    </row>
    <row r="7360" spans="1:11" s="77" customFormat="1">
      <c r="A7360" s="82">
        <v>2016</v>
      </c>
      <c r="B7360" s="82">
        <v>3122</v>
      </c>
      <c r="C7360" s="83" t="s">
        <v>503</v>
      </c>
      <c r="D7360" s="83" t="s">
        <v>504</v>
      </c>
      <c r="E7360" s="84">
        <v>8311</v>
      </c>
      <c r="F7360" s="85">
        <v>24</v>
      </c>
      <c r="G7360" s="84" t="s">
        <v>514</v>
      </c>
      <c r="H7360" s="86" t="str">
        <f t="shared" si="456"/>
        <v/>
      </c>
      <c r="I7360" s="77" t="str">
        <f t="shared" si="457"/>
        <v/>
      </c>
      <c r="J7360" s="77" t="str">
        <f t="shared" si="458"/>
        <v/>
      </c>
      <c r="K7360" s="77">
        <f t="shared" si="459"/>
        <v>0</v>
      </c>
    </row>
    <row r="7361" spans="1:11" s="77" customFormat="1">
      <c r="A7361" s="82">
        <v>2016</v>
      </c>
      <c r="B7361" s="82">
        <v>3122</v>
      </c>
      <c r="C7361" s="83" t="s">
        <v>503</v>
      </c>
      <c r="D7361" s="83" t="s">
        <v>504</v>
      </c>
      <c r="E7361" s="84">
        <v>7164</v>
      </c>
      <c r="F7361" s="85">
        <v>25</v>
      </c>
      <c r="G7361" s="84" t="s">
        <v>514</v>
      </c>
      <c r="H7361" s="86" t="str">
        <f t="shared" si="456"/>
        <v/>
      </c>
      <c r="I7361" s="77" t="str">
        <f t="shared" si="457"/>
        <v/>
      </c>
      <c r="J7361" s="77" t="str">
        <f t="shared" si="458"/>
        <v/>
      </c>
      <c r="K7361" s="77">
        <f t="shared" si="459"/>
        <v>0</v>
      </c>
    </row>
    <row r="7362" spans="1:11" s="77" customFormat="1">
      <c r="A7362" s="82">
        <v>2016</v>
      </c>
      <c r="B7362" s="82">
        <v>3122</v>
      </c>
      <c r="C7362" s="83" t="s">
        <v>503</v>
      </c>
      <c r="D7362" s="83" t="s">
        <v>504</v>
      </c>
      <c r="E7362" s="84">
        <v>6866</v>
      </c>
      <c r="F7362" s="85">
        <v>24</v>
      </c>
      <c r="G7362" s="84" t="s">
        <v>514</v>
      </c>
      <c r="H7362" s="86" t="str">
        <f t="shared" si="456"/>
        <v/>
      </c>
      <c r="I7362" s="77" t="str">
        <f t="shared" si="457"/>
        <v/>
      </c>
      <c r="J7362" s="77" t="str">
        <f t="shared" si="458"/>
        <v/>
      </c>
      <c r="K7362" s="77">
        <f t="shared" si="459"/>
        <v>0</v>
      </c>
    </row>
    <row r="7363" spans="1:11" s="77" customFormat="1">
      <c r="A7363" s="82">
        <v>2016</v>
      </c>
      <c r="B7363" s="82">
        <v>3122</v>
      </c>
      <c r="C7363" s="83" t="s">
        <v>503</v>
      </c>
      <c r="D7363" s="83" t="s">
        <v>504</v>
      </c>
      <c r="E7363" s="84">
        <v>5534</v>
      </c>
      <c r="F7363" s="85">
        <v>24</v>
      </c>
      <c r="G7363" s="84" t="s">
        <v>514</v>
      </c>
      <c r="H7363" s="86" t="str">
        <f t="shared" si="456"/>
        <v/>
      </c>
      <c r="I7363" s="77" t="str">
        <f t="shared" si="457"/>
        <v/>
      </c>
      <c r="J7363" s="77" t="str">
        <f t="shared" si="458"/>
        <v/>
      </c>
      <c r="K7363" s="77">
        <f t="shared" si="459"/>
        <v>0</v>
      </c>
    </row>
    <row r="7364" spans="1:11" s="77" customFormat="1">
      <c r="A7364" s="82">
        <v>2016</v>
      </c>
      <c r="B7364" s="82">
        <v>3130</v>
      </c>
      <c r="C7364" s="83" t="s">
        <v>515</v>
      </c>
      <c r="D7364" s="83" t="s">
        <v>504</v>
      </c>
      <c r="E7364" s="84">
        <v>202343</v>
      </c>
      <c r="F7364" s="85">
        <v>12.8</v>
      </c>
      <c r="G7364" s="84" t="s">
        <v>514</v>
      </c>
      <c r="H7364" s="86" t="str">
        <f t="shared" si="456"/>
        <v/>
      </c>
      <c r="I7364" s="77" t="str">
        <f t="shared" si="457"/>
        <v/>
      </c>
      <c r="J7364" s="77" t="str">
        <f t="shared" si="458"/>
        <v/>
      </c>
      <c r="K7364" s="77">
        <f t="shared" si="459"/>
        <v>0</v>
      </c>
    </row>
    <row r="7365" spans="1:11" s="77" customFormat="1">
      <c r="A7365" s="82">
        <v>2016</v>
      </c>
      <c r="B7365" s="82">
        <v>3140</v>
      </c>
      <c r="C7365" s="83" t="s">
        <v>503</v>
      </c>
      <c r="D7365" s="83" t="s">
        <v>504</v>
      </c>
      <c r="E7365" s="84">
        <v>30304</v>
      </c>
      <c r="F7365" s="85">
        <v>25.885000000000002</v>
      </c>
      <c r="G7365" s="84" t="s">
        <v>514</v>
      </c>
      <c r="H7365" s="86" t="str">
        <f t="shared" si="456"/>
        <v/>
      </c>
      <c r="I7365" s="77" t="str">
        <f t="shared" si="457"/>
        <v/>
      </c>
      <c r="J7365" s="77" t="str">
        <f t="shared" si="458"/>
        <v/>
      </c>
      <c r="K7365" s="77">
        <f t="shared" si="459"/>
        <v>0</v>
      </c>
    </row>
    <row r="7366" spans="1:11" s="77" customFormat="1">
      <c r="A7366" s="82">
        <v>2016</v>
      </c>
      <c r="B7366" s="82">
        <v>3140</v>
      </c>
      <c r="C7366" s="83" t="s">
        <v>503</v>
      </c>
      <c r="D7366" s="83" t="s">
        <v>504</v>
      </c>
      <c r="E7366" s="84">
        <v>91978</v>
      </c>
      <c r="F7366" s="85">
        <v>26.364999999999998</v>
      </c>
      <c r="G7366" s="84" t="s">
        <v>514</v>
      </c>
      <c r="H7366" s="86" t="str">
        <f t="shared" si="456"/>
        <v/>
      </c>
      <c r="I7366" s="77" t="str">
        <f t="shared" si="457"/>
        <v/>
      </c>
      <c r="J7366" s="77" t="str">
        <f t="shared" si="458"/>
        <v/>
      </c>
      <c r="K7366" s="77">
        <f t="shared" si="459"/>
        <v>0</v>
      </c>
    </row>
    <row r="7367" spans="1:11" s="77" customFormat="1">
      <c r="A7367" s="82">
        <v>2016</v>
      </c>
      <c r="B7367" s="82">
        <v>3149</v>
      </c>
      <c r="C7367" s="83" t="s">
        <v>503</v>
      </c>
      <c r="D7367" s="83" t="s">
        <v>504</v>
      </c>
      <c r="E7367" s="84">
        <v>76207</v>
      </c>
      <c r="F7367" s="85">
        <v>26.303000000000001</v>
      </c>
      <c r="G7367" s="84" t="s">
        <v>514</v>
      </c>
      <c r="H7367" s="86" t="str">
        <f t="shared" ref="H7367:H7430" si="460">IF(I7367="","",G7367/100*F7367*E7367)</f>
        <v/>
      </c>
      <c r="I7367" s="77" t="str">
        <f t="shared" ref="I7367:I7430" si="461">IF(OR(G7367=".",F7367=".",E7367="."),"",E7367)</f>
        <v/>
      </c>
      <c r="J7367" s="77" t="str">
        <f t="shared" ref="J7367:J7430" si="462">IF(I7367="","",F7367*I7367)</f>
        <v/>
      </c>
      <c r="K7367" s="77">
        <f t="shared" ref="K7367:K7430" si="463">IF(C7367="LIG",1,0)</f>
        <v>0</v>
      </c>
    </row>
    <row r="7368" spans="1:11" s="77" customFormat="1">
      <c r="A7368" s="82">
        <v>2016</v>
      </c>
      <c r="B7368" s="82">
        <v>3149</v>
      </c>
      <c r="C7368" s="83" t="s">
        <v>503</v>
      </c>
      <c r="D7368" s="83" t="s">
        <v>504</v>
      </c>
      <c r="E7368" s="84">
        <v>15722</v>
      </c>
      <c r="F7368" s="85">
        <v>26.044</v>
      </c>
      <c r="G7368" s="84" t="s">
        <v>514</v>
      </c>
      <c r="H7368" s="86" t="str">
        <f t="shared" si="460"/>
        <v/>
      </c>
      <c r="I7368" s="77" t="str">
        <f t="shared" si="461"/>
        <v/>
      </c>
      <c r="J7368" s="77" t="str">
        <f t="shared" si="462"/>
        <v/>
      </c>
      <c r="K7368" s="77">
        <f t="shared" si="463"/>
        <v>0</v>
      </c>
    </row>
    <row r="7369" spans="1:11" s="77" customFormat="1">
      <c r="A7369" s="82">
        <v>2016</v>
      </c>
      <c r="B7369" s="82">
        <v>3149</v>
      </c>
      <c r="C7369" s="83" t="s">
        <v>503</v>
      </c>
      <c r="D7369" s="83" t="s">
        <v>504</v>
      </c>
      <c r="E7369" s="84">
        <v>14354</v>
      </c>
      <c r="F7369" s="85">
        <v>24.34</v>
      </c>
      <c r="G7369" s="84" t="s">
        <v>514</v>
      </c>
      <c r="H7369" s="86" t="str">
        <f t="shared" si="460"/>
        <v/>
      </c>
      <c r="I7369" s="77" t="str">
        <f t="shared" si="461"/>
        <v/>
      </c>
      <c r="J7369" s="77" t="str">
        <f t="shared" si="462"/>
        <v/>
      </c>
      <c r="K7369" s="77">
        <f t="shared" si="463"/>
        <v>0</v>
      </c>
    </row>
    <row r="7370" spans="1:11" s="77" customFormat="1">
      <c r="A7370" s="82">
        <v>2016</v>
      </c>
      <c r="B7370" s="82">
        <v>3297</v>
      </c>
      <c r="C7370" s="83" t="s">
        <v>503</v>
      </c>
      <c r="D7370" s="83" t="s">
        <v>504</v>
      </c>
      <c r="E7370" s="84">
        <v>26212</v>
      </c>
      <c r="F7370" s="85">
        <v>25.02</v>
      </c>
      <c r="G7370" s="84">
        <v>310</v>
      </c>
      <c r="H7370" s="86">
        <f t="shared" si="460"/>
        <v>2033055.1439999999</v>
      </c>
      <c r="I7370" s="77">
        <f t="shared" si="461"/>
        <v>26212</v>
      </c>
      <c r="J7370" s="77">
        <f t="shared" si="462"/>
        <v>655824.24</v>
      </c>
      <c r="K7370" s="77">
        <f t="shared" si="463"/>
        <v>0</v>
      </c>
    </row>
    <row r="7371" spans="1:11" s="77" customFormat="1">
      <c r="A7371" s="82">
        <v>2016</v>
      </c>
      <c r="B7371" s="82">
        <v>3297</v>
      </c>
      <c r="C7371" s="83" t="s">
        <v>503</v>
      </c>
      <c r="D7371" s="83" t="s">
        <v>504</v>
      </c>
      <c r="E7371" s="84">
        <v>13154</v>
      </c>
      <c r="F7371" s="85">
        <v>25.47</v>
      </c>
      <c r="G7371" s="84">
        <v>367</v>
      </c>
      <c r="H7371" s="86">
        <f t="shared" si="460"/>
        <v>1229568.8345999999</v>
      </c>
      <c r="I7371" s="77">
        <f t="shared" si="461"/>
        <v>13154</v>
      </c>
      <c r="J7371" s="77">
        <f t="shared" si="462"/>
        <v>335032.38</v>
      </c>
      <c r="K7371" s="77">
        <f t="shared" si="463"/>
        <v>0</v>
      </c>
    </row>
    <row r="7372" spans="1:11" s="77" customFormat="1">
      <c r="A7372" s="82">
        <v>2016</v>
      </c>
      <c r="B7372" s="82">
        <v>3297</v>
      </c>
      <c r="C7372" s="83" t="s">
        <v>503</v>
      </c>
      <c r="D7372" s="83" t="s">
        <v>504</v>
      </c>
      <c r="E7372" s="84">
        <v>13024</v>
      </c>
      <c r="F7372" s="85">
        <v>25.26</v>
      </c>
      <c r="G7372" s="84">
        <v>324.89999999999998</v>
      </c>
      <c r="H7372" s="86">
        <f t="shared" si="460"/>
        <v>1068876.29376</v>
      </c>
      <c r="I7372" s="77">
        <f t="shared" si="461"/>
        <v>13024</v>
      </c>
      <c r="J7372" s="77">
        <f t="shared" si="462"/>
        <v>328986.24000000005</v>
      </c>
      <c r="K7372" s="77">
        <f t="shared" si="463"/>
        <v>0</v>
      </c>
    </row>
    <row r="7373" spans="1:11" s="77" customFormat="1">
      <c r="A7373" s="82">
        <v>2016</v>
      </c>
      <c r="B7373" s="82">
        <v>3297</v>
      </c>
      <c r="C7373" s="83" t="s">
        <v>503</v>
      </c>
      <c r="D7373" s="83" t="s">
        <v>504</v>
      </c>
      <c r="E7373" s="84">
        <v>24059</v>
      </c>
      <c r="F7373" s="85">
        <v>25.56</v>
      </c>
      <c r="G7373" s="84">
        <v>364.3</v>
      </c>
      <c r="H7373" s="86">
        <f t="shared" si="460"/>
        <v>2240255.7097200002</v>
      </c>
      <c r="I7373" s="77">
        <f t="shared" si="461"/>
        <v>24059</v>
      </c>
      <c r="J7373" s="77">
        <f t="shared" si="462"/>
        <v>614948.03999999992</v>
      </c>
      <c r="K7373" s="77">
        <f t="shared" si="463"/>
        <v>0</v>
      </c>
    </row>
    <row r="7374" spans="1:11" s="77" customFormat="1">
      <c r="A7374" s="82">
        <v>2016</v>
      </c>
      <c r="B7374" s="82">
        <v>3297</v>
      </c>
      <c r="C7374" s="83" t="s">
        <v>503</v>
      </c>
      <c r="D7374" s="83" t="s">
        <v>504</v>
      </c>
      <c r="E7374" s="84">
        <v>121</v>
      </c>
      <c r="F7374" s="85">
        <v>26.41</v>
      </c>
      <c r="G7374" s="84">
        <v>320.2</v>
      </c>
      <c r="H7374" s="86">
        <f t="shared" si="460"/>
        <v>10232.343219999999</v>
      </c>
      <c r="I7374" s="77">
        <f t="shared" si="461"/>
        <v>121</v>
      </c>
      <c r="J7374" s="77">
        <f t="shared" si="462"/>
        <v>3195.61</v>
      </c>
      <c r="K7374" s="77">
        <f t="shared" si="463"/>
        <v>0</v>
      </c>
    </row>
    <row r="7375" spans="1:11" s="77" customFormat="1">
      <c r="A7375" s="82">
        <v>2016</v>
      </c>
      <c r="B7375" s="82">
        <v>3297</v>
      </c>
      <c r="C7375" s="83" t="s">
        <v>503</v>
      </c>
      <c r="D7375" s="83" t="s">
        <v>504</v>
      </c>
      <c r="E7375" s="84">
        <v>12812</v>
      </c>
      <c r="F7375" s="85">
        <v>25.61</v>
      </c>
      <c r="G7375" s="84">
        <v>269.39999999999998</v>
      </c>
      <c r="H7375" s="86">
        <f t="shared" si="460"/>
        <v>883942.67208000005</v>
      </c>
      <c r="I7375" s="77">
        <f t="shared" si="461"/>
        <v>12812</v>
      </c>
      <c r="J7375" s="77">
        <f t="shared" si="462"/>
        <v>328115.32</v>
      </c>
      <c r="K7375" s="77">
        <f t="shared" si="463"/>
        <v>0</v>
      </c>
    </row>
    <row r="7376" spans="1:11" s="77" customFormat="1">
      <c r="A7376" s="82">
        <v>2016</v>
      </c>
      <c r="B7376" s="82">
        <v>3297</v>
      </c>
      <c r="C7376" s="83" t="s">
        <v>503</v>
      </c>
      <c r="D7376" s="83" t="s">
        <v>504</v>
      </c>
      <c r="E7376" s="84">
        <v>13009</v>
      </c>
      <c r="F7376" s="85">
        <v>25.49</v>
      </c>
      <c r="G7376" s="84">
        <v>267.5</v>
      </c>
      <c r="H7376" s="86">
        <f t="shared" si="460"/>
        <v>887028.42174999975</v>
      </c>
      <c r="I7376" s="77">
        <f t="shared" si="461"/>
        <v>13009</v>
      </c>
      <c r="J7376" s="77">
        <f t="shared" si="462"/>
        <v>331599.40999999997</v>
      </c>
      <c r="K7376" s="77">
        <f t="shared" si="463"/>
        <v>0</v>
      </c>
    </row>
    <row r="7377" spans="1:11" s="77" customFormat="1">
      <c r="A7377" s="82">
        <v>2016</v>
      </c>
      <c r="B7377" s="82">
        <v>3297</v>
      </c>
      <c r="C7377" s="83" t="s">
        <v>503</v>
      </c>
      <c r="D7377" s="83" t="s">
        <v>504</v>
      </c>
      <c r="E7377" s="84">
        <v>23460</v>
      </c>
      <c r="F7377" s="85">
        <v>25.99</v>
      </c>
      <c r="G7377" s="84">
        <v>276.89999999999998</v>
      </c>
      <c r="H7377" s="86">
        <f t="shared" si="460"/>
        <v>1688329.6325999999</v>
      </c>
      <c r="I7377" s="77">
        <f t="shared" si="461"/>
        <v>23460</v>
      </c>
      <c r="J7377" s="77">
        <f t="shared" si="462"/>
        <v>609725.39999999991</v>
      </c>
      <c r="K7377" s="77">
        <f t="shared" si="463"/>
        <v>0</v>
      </c>
    </row>
    <row r="7378" spans="1:11" s="77" customFormat="1">
      <c r="A7378" s="82">
        <v>2016</v>
      </c>
      <c r="B7378" s="82">
        <v>3297</v>
      </c>
      <c r="C7378" s="83" t="s">
        <v>503</v>
      </c>
      <c r="D7378" s="83" t="s">
        <v>504</v>
      </c>
      <c r="E7378" s="84">
        <v>12877</v>
      </c>
      <c r="F7378" s="85">
        <v>25.51</v>
      </c>
      <c r="G7378" s="84">
        <v>309.5</v>
      </c>
      <c r="H7378" s="86">
        <f t="shared" si="460"/>
        <v>1016683.57565</v>
      </c>
      <c r="I7378" s="77">
        <f t="shared" si="461"/>
        <v>12877</v>
      </c>
      <c r="J7378" s="77">
        <f t="shared" si="462"/>
        <v>328492.27</v>
      </c>
      <c r="K7378" s="77">
        <f t="shared" si="463"/>
        <v>0</v>
      </c>
    </row>
    <row r="7379" spans="1:11" s="77" customFormat="1">
      <c r="A7379" s="82">
        <v>2016</v>
      </c>
      <c r="B7379" s="82">
        <v>3298</v>
      </c>
      <c r="C7379" s="83" t="s">
        <v>503</v>
      </c>
      <c r="D7379" s="83" t="s">
        <v>504</v>
      </c>
      <c r="E7379" s="84">
        <v>12844</v>
      </c>
      <c r="F7379" s="85">
        <v>25.2</v>
      </c>
      <c r="G7379" s="84">
        <v>329.8</v>
      </c>
      <c r="H7379" s="86">
        <f t="shared" si="460"/>
        <v>1067459.7024000001</v>
      </c>
      <c r="I7379" s="77">
        <f t="shared" si="461"/>
        <v>12844</v>
      </c>
      <c r="J7379" s="77">
        <f t="shared" si="462"/>
        <v>323668.8</v>
      </c>
      <c r="K7379" s="77">
        <f t="shared" si="463"/>
        <v>0</v>
      </c>
    </row>
    <row r="7380" spans="1:11" s="77" customFormat="1">
      <c r="A7380" s="82">
        <v>2016</v>
      </c>
      <c r="B7380" s="82">
        <v>3298</v>
      </c>
      <c r="C7380" s="83" t="s">
        <v>503</v>
      </c>
      <c r="D7380" s="83" t="s">
        <v>504</v>
      </c>
      <c r="E7380" s="84">
        <v>52849</v>
      </c>
      <c r="F7380" s="85">
        <v>25.69</v>
      </c>
      <c r="G7380" s="84">
        <v>333.4</v>
      </c>
      <c r="H7380" s="86">
        <f t="shared" si="460"/>
        <v>4526541.1605399996</v>
      </c>
      <c r="I7380" s="77">
        <f t="shared" si="461"/>
        <v>52849</v>
      </c>
      <c r="J7380" s="77">
        <f t="shared" si="462"/>
        <v>1357690.81</v>
      </c>
      <c r="K7380" s="77">
        <f t="shared" si="463"/>
        <v>0</v>
      </c>
    </row>
    <row r="7381" spans="1:11" s="77" customFormat="1">
      <c r="A7381" s="82">
        <v>2016</v>
      </c>
      <c r="B7381" s="82">
        <v>3298</v>
      </c>
      <c r="C7381" s="83" t="s">
        <v>503</v>
      </c>
      <c r="D7381" s="83" t="s">
        <v>504</v>
      </c>
      <c r="E7381" s="84">
        <v>13049</v>
      </c>
      <c r="F7381" s="85">
        <v>25.03</v>
      </c>
      <c r="G7381" s="84">
        <v>285.39999999999998</v>
      </c>
      <c r="H7381" s="86">
        <f t="shared" si="460"/>
        <v>932163.40538000001</v>
      </c>
      <c r="I7381" s="77">
        <f t="shared" si="461"/>
        <v>13049</v>
      </c>
      <c r="J7381" s="77">
        <f t="shared" si="462"/>
        <v>326616.47000000003</v>
      </c>
      <c r="K7381" s="77">
        <f t="shared" si="463"/>
        <v>0</v>
      </c>
    </row>
    <row r="7382" spans="1:11" s="77" customFormat="1">
      <c r="A7382" s="82">
        <v>2016</v>
      </c>
      <c r="B7382" s="82">
        <v>3298</v>
      </c>
      <c r="C7382" s="83" t="s">
        <v>503</v>
      </c>
      <c r="D7382" s="83" t="s">
        <v>504</v>
      </c>
      <c r="E7382" s="84">
        <v>12716</v>
      </c>
      <c r="F7382" s="85">
        <v>25.53</v>
      </c>
      <c r="G7382" s="84">
        <v>289.89999999999998</v>
      </c>
      <c r="H7382" s="86">
        <f t="shared" si="460"/>
        <v>941129.85251999984</v>
      </c>
      <c r="I7382" s="77">
        <f t="shared" si="461"/>
        <v>12716</v>
      </c>
      <c r="J7382" s="77">
        <f t="shared" si="462"/>
        <v>324639.48000000004</v>
      </c>
      <c r="K7382" s="77">
        <f t="shared" si="463"/>
        <v>0</v>
      </c>
    </row>
    <row r="7383" spans="1:11" s="77" customFormat="1">
      <c r="A7383" s="82">
        <v>2016</v>
      </c>
      <c r="B7383" s="82">
        <v>3298</v>
      </c>
      <c r="C7383" s="83" t="s">
        <v>503</v>
      </c>
      <c r="D7383" s="83" t="s">
        <v>504</v>
      </c>
      <c r="E7383" s="84">
        <v>451</v>
      </c>
      <c r="F7383" s="85">
        <v>26.2</v>
      </c>
      <c r="G7383" s="84">
        <v>268.5</v>
      </c>
      <c r="H7383" s="86">
        <f t="shared" si="460"/>
        <v>31726.496999999996</v>
      </c>
      <c r="I7383" s="77">
        <f t="shared" si="461"/>
        <v>451</v>
      </c>
      <c r="J7383" s="77">
        <f t="shared" si="462"/>
        <v>11816.199999999999</v>
      </c>
      <c r="K7383" s="77">
        <f t="shared" si="463"/>
        <v>0</v>
      </c>
    </row>
    <row r="7384" spans="1:11" s="77" customFormat="1">
      <c r="A7384" s="82">
        <v>2016</v>
      </c>
      <c r="B7384" s="82">
        <v>3396</v>
      </c>
      <c r="C7384" s="83" t="s">
        <v>503</v>
      </c>
      <c r="D7384" s="83" t="s">
        <v>504</v>
      </c>
      <c r="E7384" s="84">
        <v>57827</v>
      </c>
      <c r="F7384" s="85">
        <v>23</v>
      </c>
      <c r="G7384" s="84">
        <v>334.4</v>
      </c>
      <c r="H7384" s="86">
        <f t="shared" si="460"/>
        <v>4447590.2239999995</v>
      </c>
      <c r="I7384" s="77">
        <f t="shared" si="461"/>
        <v>57827</v>
      </c>
      <c r="J7384" s="77">
        <f t="shared" si="462"/>
        <v>1330021</v>
      </c>
      <c r="K7384" s="77">
        <f t="shared" si="463"/>
        <v>0</v>
      </c>
    </row>
    <row r="7385" spans="1:11" s="77" customFormat="1">
      <c r="A7385" s="82">
        <v>2016</v>
      </c>
      <c r="B7385" s="82">
        <v>3396</v>
      </c>
      <c r="C7385" s="83" t="s">
        <v>503</v>
      </c>
      <c r="D7385" s="83" t="s">
        <v>504</v>
      </c>
      <c r="E7385" s="84">
        <v>11720</v>
      </c>
      <c r="F7385" s="85">
        <v>24.468</v>
      </c>
      <c r="G7385" s="84">
        <v>287.8</v>
      </c>
      <c r="H7385" s="86">
        <f t="shared" si="460"/>
        <v>825309.55487999995</v>
      </c>
      <c r="I7385" s="77">
        <f t="shared" si="461"/>
        <v>11720</v>
      </c>
      <c r="J7385" s="77">
        <f t="shared" si="462"/>
        <v>286764.96000000002</v>
      </c>
      <c r="K7385" s="77">
        <f t="shared" si="463"/>
        <v>0</v>
      </c>
    </row>
    <row r="7386" spans="1:11" s="77" customFormat="1">
      <c r="A7386" s="82">
        <v>2016</v>
      </c>
      <c r="B7386" s="82">
        <v>3396</v>
      </c>
      <c r="C7386" s="83" t="s">
        <v>503</v>
      </c>
      <c r="D7386" s="83" t="s">
        <v>504</v>
      </c>
      <c r="E7386" s="84">
        <v>23361</v>
      </c>
      <c r="F7386" s="85">
        <v>25.513999999999999</v>
      </c>
      <c r="G7386" s="84">
        <v>229.8</v>
      </c>
      <c r="H7386" s="86">
        <f t="shared" si="460"/>
        <v>1369682.8090919999</v>
      </c>
      <c r="I7386" s="77">
        <f t="shared" si="461"/>
        <v>23361</v>
      </c>
      <c r="J7386" s="77">
        <f t="shared" si="462"/>
        <v>596032.554</v>
      </c>
      <c r="K7386" s="77">
        <f t="shared" si="463"/>
        <v>0</v>
      </c>
    </row>
    <row r="7387" spans="1:11" s="77" customFormat="1">
      <c r="A7387" s="82">
        <v>2016</v>
      </c>
      <c r="B7387" s="82">
        <v>3396</v>
      </c>
      <c r="C7387" s="83" t="s">
        <v>503</v>
      </c>
      <c r="D7387" s="83" t="s">
        <v>504</v>
      </c>
      <c r="E7387" s="84">
        <v>11577</v>
      </c>
      <c r="F7387" s="85">
        <v>24.617999999999999</v>
      </c>
      <c r="G7387" s="84">
        <v>285.89999999999998</v>
      </c>
      <c r="H7387" s="86">
        <f t="shared" si="460"/>
        <v>814822.39337399986</v>
      </c>
      <c r="I7387" s="77">
        <f t="shared" si="461"/>
        <v>11577</v>
      </c>
      <c r="J7387" s="77">
        <f t="shared" si="462"/>
        <v>285002.58600000001</v>
      </c>
      <c r="K7387" s="77">
        <f t="shared" si="463"/>
        <v>0</v>
      </c>
    </row>
    <row r="7388" spans="1:11" s="77" customFormat="1">
      <c r="A7388" s="82">
        <v>2016</v>
      </c>
      <c r="B7388" s="82">
        <v>3396</v>
      </c>
      <c r="C7388" s="83" t="s">
        <v>503</v>
      </c>
      <c r="D7388" s="83" t="s">
        <v>504</v>
      </c>
      <c r="E7388" s="84">
        <v>318</v>
      </c>
      <c r="F7388" s="85">
        <v>24.524000000000001</v>
      </c>
      <c r="G7388" s="84">
        <v>196.5</v>
      </c>
      <c r="H7388" s="86">
        <f t="shared" si="460"/>
        <v>15324.311880000001</v>
      </c>
      <c r="I7388" s="77">
        <f t="shared" si="461"/>
        <v>318</v>
      </c>
      <c r="J7388" s="77">
        <f t="shared" si="462"/>
        <v>7798.6320000000005</v>
      </c>
      <c r="K7388" s="77">
        <f t="shared" si="463"/>
        <v>0</v>
      </c>
    </row>
    <row r="7389" spans="1:11" s="77" customFormat="1">
      <c r="A7389" s="82">
        <v>2016</v>
      </c>
      <c r="B7389" s="82">
        <v>3396</v>
      </c>
      <c r="C7389" s="83" t="s">
        <v>503</v>
      </c>
      <c r="D7389" s="83" t="s">
        <v>504</v>
      </c>
      <c r="E7389" s="84">
        <v>11509</v>
      </c>
      <c r="F7389" s="85">
        <v>24.474</v>
      </c>
      <c r="G7389" s="84">
        <v>215.8</v>
      </c>
      <c r="H7389" s="86">
        <f t="shared" si="460"/>
        <v>607846.59202800004</v>
      </c>
      <c r="I7389" s="77">
        <f t="shared" si="461"/>
        <v>11509</v>
      </c>
      <c r="J7389" s="77">
        <f t="shared" si="462"/>
        <v>281671.266</v>
      </c>
      <c r="K7389" s="77">
        <f t="shared" si="463"/>
        <v>0</v>
      </c>
    </row>
    <row r="7390" spans="1:11" s="77" customFormat="1">
      <c r="A7390" s="82">
        <v>2016</v>
      </c>
      <c r="B7390" s="82">
        <v>3399</v>
      </c>
      <c r="C7390" s="83" t="s">
        <v>503</v>
      </c>
      <c r="D7390" s="83" t="s">
        <v>504</v>
      </c>
      <c r="E7390" s="84">
        <v>83714</v>
      </c>
      <c r="F7390" s="85">
        <v>23.724</v>
      </c>
      <c r="G7390" s="84">
        <v>217.9</v>
      </c>
      <c r="H7390" s="86">
        <f t="shared" si="460"/>
        <v>4327561.4095440004</v>
      </c>
      <c r="I7390" s="77">
        <f t="shared" si="461"/>
        <v>83714</v>
      </c>
      <c r="J7390" s="77">
        <f t="shared" si="462"/>
        <v>1986030.936</v>
      </c>
      <c r="K7390" s="77">
        <f t="shared" si="463"/>
        <v>0</v>
      </c>
    </row>
    <row r="7391" spans="1:11" s="77" customFormat="1">
      <c r="A7391" s="82">
        <v>2016</v>
      </c>
      <c r="B7391" s="82">
        <v>3399</v>
      </c>
      <c r="C7391" s="83" t="s">
        <v>503</v>
      </c>
      <c r="D7391" s="83" t="s">
        <v>504</v>
      </c>
      <c r="E7391" s="84">
        <v>51974</v>
      </c>
      <c r="F7391" s="85">
        <v>23</v>
      </c>
      <c r="G7391" s="84">
        <v>237.9</v>
      </c>
      <c r="H7391" s="86">
        <f t="shared" si="460"/>
        <v>2843861.358</v>
      </c>
      <c r="I7391" s="77">
        <f t="shared" si="461"/>
        <v>51974</v>
      </c>
      <c r="J7391" s="77">
        <f t="shared" si="462"/>
        <v>1195402</v>
      </c>
      <c r="K7391" s="77">
        <f t="shared" si="463"/>
        <v>0</v>
      </c>
    </row>
    <row r="7392" spans="1:11" s="77" customFormat="1">
      <c r="A7392" s="82">
        <v>2016</v>
      </c>
      <c r="B7392" s="82">
        <v>3399</v>
      </c>
      <c r="C7392" s="83" t="s">
        <v>503</v>
      </c>
      <c r="D7392" s="83" t="s">
        <v>504</v>
      </c>
      <c r="E7392" s="84">
        <v>128004</v>
      </c>
      <c r="F7392" s="85">
        <v>23.952000000000002</v>
      </c>
      <c r="G7392" s="84">
        <v>197.2</v>
      </c>
      <c r="H7392" s="86">
        <f t="shared" si="460"/>
        <v>6046056.9653759999</v>
      </c>
      <c r="I7392" s="77">
        <f t="shared" si="461"/>
        <v>128004</v>
      </c>
      <c r="J7392" s="77">
        <f t="shared" si="462"/>
        <v>3065951.8080000002</v>
      </c>
      <c r="K7392" s="77">
        <f t="shared" si="463"/>
        <v>0</v>
      </c>
    </row>
    <row r="7393" spans="1:11" s="77" customFormat="1">
      <c r="A7393" s="82">
        <v>2016</v>
      </c>
      <c r="B7393" s="82">
        <v>3407</v>
      </c>
      <c r="C7393" s="83" t="s">
        <v>503</v>
      </c>
      <c r="D7393" s="83" t="s">
        <v>504</v>
      </c>
      <c r="E7393" s="84">
        <v>61670</v>
      </c>
      <c r="F7393" s="85">
        <v>22.1</v>
      </c>
      <c r="G7393" s="84">
        <v>254.4</v>
      </c>
      <c r="H7393" s="86">
        <f t="shared" si="460"/>
        <v>3467235.4080000003</v>
      </c>
      <c r="I7393" s="77">
        <f t="shared" si="461"/>
        <v>61670</v>
      </c>
      <c r="J7393" s="77">
        <f t="shared" si="462"/>
        <v>1362907</v>
      </c>
      <c r="K7393" s="77">
        <f t="shared" si="463"/>
        <v>0</v>
      </c>
    </row>
    <row r="7394" spans="1:11" s="77" customFormat="1">
      <c r="A7394" s="82">
        <v>2016</v>
      </c>
      <c r="B7394" s="82">
        <v>3407</v>
      </c>
      <c r="C7394" s="83" t="s">
        <v>503</v>
      </c>
      <c r="D7394" s="83" t="s">
        <v>504</v>
      </c>
      <c r="E7394" s="84">
        <v>58217</v>
      </c>
      <c r="F7394" s="85">
        <v>25.012</v>
      </c>
      <c r="G7394" s="84">
        <v>289.8</v>
      </c>
      <c r="H7394" s="86">
        <f t="shared" si="460"/>
        <v>4219846.204392001</v>
      </c>
      <c r="I7394" s="77">
        <f t="shared" si="461"/>
        <v>58217</v>
      </c>
      <c r="J7394" s="77">
        <f t="shared" si="462"/>
        <v>1456123.6040000001</v>
      </c>
      <c r="K7394" s="77">
        <f t="shared" si="463"/>
        <v>0</v>
      </c>
    </row>
    <row r="7395" spans="1:11" s="77" customFormat="1">
      <c r="A7395" s="82">
        <v>2016</v>
      </c>
      <c r="B7395" s="82">
        <v>3407</v>
      </c>
      <c r="C7395" s="83" t="s">
        <v>503</v>
      </c>
      <c r="D7395" s="83" t="s">
        <v>504</v>
      </c>
      <c r="E7395" s="84">
        <v>37627</v>
      </c>
      <c r="F7395" s="85">
        <v>23</v>
      </c>
      <c r="G7395" s="84">
        <v>298</v>
      </c>
      <c r="H7395" s="86">
        <f t="shared" si="460"/>
        <v>2578954.58</v>
      </c>
      <c r="I7395" s="77">
        <f t="shared" si="461"/>
        <v>37627</v>
      </c>
      <c r="J7395" s="77">
        <f t="shared" si="462"/>
        <v>865421</v>
      </c>
      <c r="K7395" s="77">
        <f t="shared" si="463"/>
        <v>0</v>
      </c>
    </row>
    <row r="7396" spans="1:11" s="77" customFormat="1">
      <c r="A7396" s="82">
        <v>2016</v>
      </c>
      <c r="B7396" s="82">
        <v>3407</v>
      </c>
      <c r="C7396" s="83" t="s">
        <v>513</v>
      </c>
      <c r="D7396" s="83" t="s">
        <v>504</v>
      </c>
      <c r="E7396" s="84">
        <v>116070</v>
      </c>
      <c r="F7396" s="85">
        <v>17.931999999999999</v>
      </c>
      <c r="G7396" s="84">
        <v>237.7</v>
      </c>
      <c r="H7396" s="86">
        <f t="shared" si="460"/>
        <v>4947409.9294799995</v>
      </c>
      <c r="I7396" s="77">
        <f t="shared" si="461"/>
        <v>116070</v>
      </c>
      <c r="J7396" s="77">
        <f t="shared" si="462"/>
        <v>2081367.2399999998</v>
      </c>
      <c r="K7396" s="77">
        <f t="shared" si="463"/>
        <v>0</v>
      </c>
    </row>
    <row r="7397" spans="1:11" s="77" customFormat="1">
      <c r="A7397" s="82">
        <v>2016</v>
      </c>
      <c r="B7397" s="82">
        <v>3407</v>
      </c>
      <c r="C7397" s="83" t="s">
        <v>513</v>
      </c>
      <c r="D7397" s="83" t="s">
        <v>504</v>
      </c>
      <c r="E7397" s="84">
        <v>27951</v>
      </c>
      <c r="F7397" s="85">
        <v>17.738</v>
      </c>
      <c r="G7397" s="84">
        <v>237.9</v>
      </c>
      <c r="H7397" s="86">
        <f t="shared" si="460"/>
        <v>1179495.9196019999</v>
      </c>
      <c r="I7397" s="77">
        <f t="shared" si="461"/>
        <v>27951</v>
      </c>
      <c r="J7397" s="77">
        <f t="shared" si="462"/>
        <v>495794.83799999999</v>
      </c>
      <c r="K7397" s="77">
        <f t="shared" si="463"/>
        <v>0</v>
      </c>
    </row>
    <row r="7398" spans="1:11" s="77" customFormat="1">
      <c r="A7398" s="82">
        <v>2016</v>
      </c>
      <c r="B7398" s="82">
        <v>3470</v>
      </c>
      <c r="C7398" s="83" t="s">
        <v>513</v>
      </c>
      <c r="D7398" s="83" t="s">
        <v>504</v>
      </c>
      <c r="E7398" s="84">
        <v>120817</v>
      </c>
      <c r="F7398" s="85">
        <v>16.72</v>
      </c>
      <c r="G7398" s="84" t="s">
        <v>514</v>
      </c>
      <c r="H7398" s="86" t="str">
        <f t="shared" si="460"/>
        <v/>
      </c>
      <c r="I7398" s="77" t="str">
        <f t="shared" si="461"/>
        <v/>
      </c>
      <c r="J7398" s="77" t="str">
        <f t="shared" si="462"/>
        <v/>
      </c>
      <c r="K7398" s="77">
        <f t="shared" si="463"/>
        <v>0</v>
      </c>
    </row>
    <row r="7399" spans="1:11" s="77" customFormat="1">
      <c r="A7399" s="82">
        <v>2016</v>
      </c>
      <c r="B7399" s="82">
        <v>3470</v>
      </c>
      <c r="C7399" s="83" t="s">
        <v>513</v>
      </c>
      <c r="D7399" s="83" t="s">
        <v>504</v>
      </c>
      <c r="E7399" s="84">
        <v>255245</v>
      </c>
      <c r="F7399" s="85">
        <v>16.66</v>
      </c>
      <c r="G7399" s="84" t="s">
        <v>514</v>
      </c>
      <c r="H7399" s="86" t="str">
        <f t="shared" si="460"/>
        <v/>
      </c>
      <c r="I7399" s="77" t="str">
        <f t="shared" si="461"/>
        <v/>
      </c>
      <c r="J7399" s="77" t="str">
        <f t="shared" si="462"/>
        <v/>
      </c>
      <c r="K7399" s="77">
        <f t="shared" si="463"/>
        <v>0</v>
      </c>
    </row>
    <row r="7400" spans="1:11" s="77" customFormat="1">
      <c r="A7400" s="82">
        <v>2016</v>
      </c>
      <c r="B7400" s="82">
        <v>3470</v>
      </c>
      <c r="C7400" s="83" t="s">
        <v>513</v>
      </c>
      <c r="D7400" s="83" t="s">
        <v>504</v>
      </c>
      <c r="E7400" s="84">
        <v>196636</v>
      </c>
      <c r="F7400" s="85">
        <v>16.45</v>
      </c>
      <c r="G7400" s="84" t="s">
        <v>514</v>
      </c>
      <c r="H7400" s="86" t="str">
        <f t="shared" si="460"/>
        <v/>
      </c>
      <c r="I7400" s="77" t="str">
        <f t="shared" si="461"/>
        <v/>
      </c>
      <c r="J7400" s="77" t="str">
        <f t="shared" si="462"/>
        <v/>
      </c>
      <c r="K7400" s="77">
        <f t="shared" si="463"/>
        <v>0</v>
      </c>
    </row>
    <row r="7401" spans="1:11" s="77" customFormat="1">
      <c r="A7401" s="82">
        <v>2016</v>
      </c>
      <c r="B7401" s="82">
        <v>3470</v>
      </c>
      <c r="C7401" s="83" t="s">
        <v>513</v>
      </c>
      <c r="D7401" s="83" t="s">
        <v>504</v>
      </c>
      <c r="E7401" s="84">
        <v>126296</v>
      </c>
      <c r="F7401" s="85">
        <v>17.12</v>
      </c>
      <c r="G7401" s="84" t="s">
        <v>514</v>
      </c>
      <c r="H7401" s="86" t="str">
        <f t="shared" si="460"/>
        <v/>
      </c>
      <c r="I7401" s="77" t="str">
        <f t="shared" si="461"/>
        <v/>
      </c>
      <c r="J7401" s="77" t="str">
        <f t="shared" si="462"/>
        <v/>
      </c>
      <c r="K7401" s="77">
        <f t="shared" si="463"/>
        <v>0</v>
      </c>
    </row>
    <row r="7402" spans="1:11" s="77" customFormat="1">
      <c r="A7402" s="82">
        <v>2016</v>
      </c>
      <c r="B7402" s="82">
        <v>3470</v>
      </c>
      <c r="C7402" s="83" t="s">
        <v>513</v>
      </c>
      <c r="D7402" s="83" t="s">
        <v>504</v>
      </c>
      <c r="E7402" s="84">
        <v>150892</v>
      </c>
      <c r="F7402" s="85">
        <v>17.920000000000002</v>
      </c>
      <c r="G7402" s="84" t="s">
        <v>514</v>
      </c>
      <c r="H7402" s="86" t="str">
        <f t="shared" si="460"/>
        <v/>
      </c>
      <c r="I7402" s="77" t="str">
        <f t="shared" si="461"/>
        <v/>
      </c>
      <c r="J7402" s="77" t="str">
        <f t="shared" si="462"/>
        <v/>
      </c>
      <c r="K7402" s="77">
        <f t="shared" si="463"/>
        <v>0</v>
      </c>
    </row>
    <row r="7403" spans="1:11" s="77" customFormat="1">
      <c r="A7403" s="82">
        <v>2016</v>
      </c>
      <c r="B7403" s="82">
        <v>3497</v>
      </c>
      <c r="C7403" s="83" t="s">
        <v>513</v>
      </c>
      <c r="D7403" s="83" t="s">
        <v>504</v>
      </c>
      <c r="E7403" s="84">
        <v>266089</v>
      </c>
      <c r="F7403" s="85">
        <v>16.52</v>
      </c>
      <c r="G7403" s="84" t="s">
        <v>514</v>
      </c>
      <c r="H7403" s="86" t="str">
        <f t="shared" si="460"/>
        <v/>
      </c>
      <c r="I7403" s="77" t="str">
        <f t="shared" si="461"/>
        <v/>
      </c>
      <c r="J7403" s="77" t="str">
        <f t="shared" si="462"/>
        <v/>
      </c>
      <c r="K7403" s="77">
        <f t="shared" si="463"/>
        <v>0</v>
      </c>
    </row>
    <row r="7404" spans="1:11" s="77" customFormat="1">
      <c r="A7404" s="82">
        <v>2016</v>
      </c>
      <c r="B7404" s="82">
        <v>3497</v>
      </c>
      <c r="C7404" s="83" t="s">
        <v>512</v>
      </c>
      <c r="D7404" s="83" t="s">
        <v>504</v>
      </c>
      <c r="E7404" s="84">
        <v>156126</v>
      </c>
      <c r="F7404" s="85">
        <v>13.39</v>
      </c>
      <c r="G7404" s="84" t="s">
        <v>514</v>
      </c>
      <c r="H7404" s="86" t="str">
        <f t="shared" si="460"/>
        <v/>
      </c>
      <c r="I7404" s="77" t="str">
        <f t="shared" si="461"/>
        <v/>
      </c>
      <c r="J7404" s="77" t="str">
        <f t="shared" si="462"/>
        <v/>
      </c>
      <c r="K7404" s="77">
        <f t="shared" si="463"/>
        <v>1</v>
      </c>
    </row>
    <row r="7405" spans="1:11" s="77" customFormat="1">
      <c r="A7405" s="82">
        <v>2016</v>
      </c>
      <c r="B7405" s="82">
        <v>3797</v>
      </c>
      <c r="C7405" s="83" t="s">
        <v>503</v>
      </c>
      <c r="D7405" s="83" t="s">
        <v>504</v>
      </c>
      <c r="E7405" s="84">
        <v>11715</v>
      </c>
      <c r="F7405" s="85">
        <v>25.707999999999998</v>
      </c>
      <c r="G7405" s="84">
        <v>303.10000000000002</v>
      </c>
      <c r="H7405" s="86">
        <f t="shared" si="460"/>
        <v>912843.90581999999</v>
      </c>
      <c r="I7405" s="77">
        <f t="shared" si="461"/>
        <v>11715</v>
      </c>
      <c r="J7405" s="77">
        <f t="shared" si="462"/>
        <v>301169.21999999997</v>
      </c>
      <c r="K7405" s="77">
        <f t="shared" si="463"/>
        <v>0</v>
      </c>
    </row>
    <row r="7406" spans="1:11" s="77" customFormat="1">
      <c r="A7406" s="82">
        <v>2016</v>
      </c>
      <c r="B7406" s="82">
        <v>3797</v>
      </c>
      <c r="C7406" s="83" t="s">
        <v>503</v>
      </c>
      <c r="D7406" s="83" t="s">
        <v>504</v>
      </c>
      <c r="E7406" s="84">
        <v>23676</v>
      </c>
      <c r="F7406" s="85">
        <v>25.573</v>
      </c>
      <c r="G7406" s="84">
        <v>347.3</v>
      </c>
      <c r="H7406" s="86">
        <f t="shared" si="460"/>
        <v>2102784.6266040001</v>
      </c>
      <c r="I7406" s="77">
        <f t="shared" si="461"/>
        <v>23676</v>
      </c>
      <c r="J7406" s="77">
        <f t="shared" si="462"/>
        <v>605466.348</v>
      </c>
      <c r="K7406" s="77">
        <f t="shared" si="463"/>
        <v>0</v>
      </c>
    </row>
    <row r="7407" spans="1:11" s="77" customFormat="1">
      <c r="A7407" s="82">
        <v>2016</v>
      </c>
      <c r="B7407" s="82">
        <v>3797</v>
      </c>
      <c r="C7407" s="83" t="s">
        <v>503</v>
      </c>
      <c r="D7407" s="83" t="s">
        <v>504</v>
      </c>
      <c r="E7407" s="84">
        <v>11872</v>
      </c>
      <c r="F7407" s="85">
        <v>25.088000000000001</v>
      </c>
      <c r="G7407" s="84">
        <v>325.60000000000002</v>
      </c>
      <c r="H7407" s="86">
        <f t="shared" si="460"/>
        <v>969782.4604160001</v>
      </c>
      <c r="I7407" s="77">
        <f t="shared" si="461"/>
        <v>11872</v>
      </c>
      <c r="J7407" s="77">
        <f t="shared" si="462"/>
        <v>297844.73600000003</v>
      </c>
      <c r="K7407" s="77">
        <f t="shared" si="463"/>
        <v>0</v>
      </c>
    </row>
    <row r="7408" spans="1:11" s="77" customFormat="1">
      <c r="A7408" s="82">
        <v>2016</v>
      </c>
      <c r="B7408" s="82">
        <v>3797</v>
      </c>
      <c r="C7408" s="83" t="s">
        <v>503</v>
      </c>
      <c r="D7408" s="83" t="s">
        <v>504</v>
      </c>
      <c r="E7408" s="84">
        <v>12056</v>
      </c>
      <c r="F7408" s="85">
        <v>24.902000000000001</v>
      </c>
      <c r="G7408" s="84">
        <v>312.3</v>
      </c>
      <c r="H7408" s="86">
        <f t="shared" si="460"/>
        <v>937582.41297600023</v>
      </c>
      <c r="I7408" s="77">
        <f t="shared" si="461"/>
        <v>12056</v>
      </c>
      <c r="J7408" s="77">
        <f t="shared" si="462"/>
        <v>300218.51199999999</v>
      </c>
      <c r="K7408" s="77">
        <f t="shared" si="463"/>
        <v>0</v>
      </c>
    </row>
    <row r="7409" spans="1:11" s="77" customFormat="1">
      <c r="A7409" s="82">
        <v>2016</v>
      </c>
      <c r="B7409" s="82">
        <v>3797</v>
      </c>
      <c r="C7409" s="83" t="s">
        <v>503</v>
      </c>
      <c r="D7409" s="83" t="s">
        <v>504</v>
      </c>
      <c r="E7409" s="84">
        <v>11823</v>
      </c>
      <c r="F7409" s="85">
        <v>24.216000000000001</v>
      </c>
      <c r="G7409" s="84">
        <v>353.9</v>
      </c>
      <c r="H7409" s="86">
        <f t="shared" si="460"/>
        <v>1013236.112952</v>
      </c>
      <c r="I7409" s="77">
        <f t="shared" si="461"/>
        <v>11823</v>
      </c>
      <c r="J7409" s="77">
        <f t="shared" si="462"/>
        <v>286305.76800000004</v>
      </c>
      <c r="K7409" s="77">
        <f t="shared" si="463"/>
        <v>0</v>
      </c>
    </row>
    <row r="7410" spans="1:11" s="77" customFormat="1">
      <c r="A7410" s="82">
        <v>2016</v>
      </c>
      <c r="B7410" s="82">
        <v>3797</v>
      </c>
      <c r="C7410" s="83" t="s">
        <v>503</v>
      </c>
      <c r="D7410" s="83" t="s">
        <v>504</v>
      </c>
      <c r="E7410" s="84">
        <v>11803</v>
      </c>
      <c r="F7410" s="85">
        <v>25.02</v>
      </c>
      <c r="G7410" s="84">
        <v>331.5</v>
      </c>
      <c r="H7410" s="86">
        <f t="shared" si="460"/>
        <v>978956.16389999993</v>
      </c>
      <c r="I7410" s="77">
        <f t="shared" si="461"/>
        <v>11803</v>
      </c>
      <c r="J7410" s="77">
        <f t="shared" si="462"/>
        <v>295311.06</v>
      </c>
      <c r="K7410" s="77">
        <f t="shared" si="463"/>
        <v>0</v>
      </c>
    </row>
    <row r="7411" spans="1:11" s="77" customFormat="1">
      <c r="A7411" s="82">
        <v>2016</v>
      </c>
      <c r="B7411" s="82">
        <v>3797</v>
      </c>
      <c r="C7411" s="83" t="s">
        <v>503</v>
      </c>
      <c r="D7411" s="83" t="s">
        <v>504</v>
      </c>
      <c r="E7411" s="84">
        <v>47712</v>
      </c>
      <c r="F7411" s="85">
        <v>26.100999999999999</v>
      </c>
      <c r="G7411" s="84">
        <v>341</v>
      </c>
      <c r="H7411" s="86">
        <f t="shared" si="460"/>
        <v>4246578.4099200005</v>
      </c>
      <c r="I7411" s="77">
        <f t="shared" si="461"/>
        <v>47712</v>
      </c>
      <c r="J7411" s="77">
        <f t="shared" si="462"/>
        <v>1245330.912</v>
      </c>
      <c r="K7411" s="77">
        <f t="shared" si="463"/>
        <v>0</v>
      </c>
    </row>
    <row r="7412" spans="1:11" s="77" customFormat="1">
      <c r="A7412" s="82">
        <v>2016</v>
      </c>
      <c r="B7412" s="82">
        <v>3797</v>
      </c>
      <c r="C7412" s="83" t="s">
        <v>503</v>
      </c>
      <c r="D7412" s="83" t="s">
        <v>504</v>
      </c>
      <c r="E7412" s="84">
        <v>11979</v>
      </c>
      <c r="F7412" s="85">
        <v>25.97</v>
      </c>
      <c r="G7412" s="84">
        <v>297.89999999999998</v>
      </c>
      <c r="H7412" s="86">
        <f t="shared" si="460"/>
        <v>926750.90276999993</v>
      </c>
      <c r="I7412" s="77">
        <f t="shared" si="461"/>
        <v>11979</v>
      </c>
      <c r="J7412" s="77">
        <f t="shared" si="462"/>
        <v>311094.63</v>
      </c>
      <c r="K7412" s="77">
        <f t="shared" si="463"/>
        <v>0</v>
      </c>
    </row>
    <row r="7413" spans="1:11" s="77" customFormat="1">
      <c r="A7413" s="82">
        <v>2016</v>
      </c>
      <c r="B7413" s="82">
        <v>3797</v>
      </c>
      <c r="C7413" s="83" t="s">
        <v>503</v>
      </c>
      <c r="D7413" s="83" t="s">
        <v>504</v>
      </c>
      <c r="E7413" s="84">
        <v>11982</v>
      </c>
      <c r="F7413" s="85">
        <v>25.911999999999999</v>
      </c>
      <c r="G7413" s="84">
        <v>266.89999999999998</v>
      </c>
      <c r="H7413" s="86">
        <f t="shared" si="460"/>
        <v>828664.6716959998</v>
      </c>
      <c r="I7413" s="77">
        <f t="shared" si="461"/>
        <v>11982</v>
      </c>
      <c r="J7413" s="77">
        <f t="shared" si="462"/>
        <v>310477.58399999997</v>
      </c>
      <c r="K7413" s="77">
        <f t="shared" si="463"/>
        <v>0</v>
      </c>
    </row>
    <row r="7414" spans="1:11" s="77" customFormat="1">
      <c r="A7414" s="82">
        <v>2016</v>
      </c>
      <c r="B7414" s="82">
        <v>3797</v>
      </c>
      <c r="C7414" s="83" t="s">
        <v>503</v>
      </c>
      <c r="D7414" s="83" t="s">
        <v>504</v>
      </c>
      <c r="E7414" s="84">
        <v>23866</v>
      </c>
      <c r="F7414" s="85">
        <v>26.245000000000001</v>
      </c>
      <c r="G7414" s="84">
        <v>339.3</v>
      </c>
      <c r="H7414" s="86">
        <f t="shared" si="460"/>
        <v>2125250.2358100004</v>
      </c>
      <c r="I7414" s="77">
        <f t="shared" si="461"/>
        <v>23866</v>
      </c>
      <c r="J7414" s="77">
        <f t="shared" si="462"/>
        <v>626363.17000000004</v>
      </c>
      <c r="K7414" s="77">
        <f t="shared" si="463"/>
        <v>0</v>
      </c>
    </row>
    <row r="7415" spans="1:11" s="77" customFormat="1">
      <c r="A7415" s="82">
        <v>2016</v>
      </c>
      <c r="B7415" s="82">
        <v>3797</v>
      </c>
      <c r="C7415" s="83" t="s">
        <v>503</v>
      </c>
      <c r="D7415" s="83" t="s">
        <v>504</v>
      </c>
      <c r="E7415" s="84">
        <v>21360</v>
      </c>
      <c r="F7415" s="85">
        <v>25.963000000000001</v>
      </c>
      <c r="G7415" s="84">
        <v>241.3</v>
      </c>
      <c r="H7415" s="86">
        <f t="shared" si="460"/>
        <v>1338176.6378400002</v>
      </c>
      <c r="I7415" s="77">
        <f t="shared" si="461"/>
        <v>21360</v>
      </c>
      <c r="J7415" s="77">
        <f t="shared" si="462"/>
        <v>554569.68000000005</v>
      </c>
      <c r="K7415" s="77">
        <f t="shared" si="463"/>
        <v>0</v>
      </c>
    </row>
    <row r="7416" spans="1:11" s="77" customFormat="1">
      <c r="A7416" s="82">
        <v>2016</v>
      </c>
      <c r="B7416" s="82">
        <v>3797</v>
      </c>
      <c r="C7416" s="83" t="s">
        <v>503</v>
      </c>
      <c r="D7416" s="83" t="s">
        <v>504</v>
      </c>
      <c r="E7416" s="84">
        <v>23603</v>
      </c>
      <c r="F7416" s="85">
        <v>26.401</v>
      </c>
      <c r="G7416" s="84">
        <v>246.7</v>
      </c>
      <c r="H7416" s="86">
        <f t="shared" si="460"/>
        <v>1537293.2950010002</v>
      </c>
      <c r="I7416" s="77">
        <f t="shared" si="461"/>
        <v>23603</v>
      </c>
      <c r="J7416" s="77">
        <f t="shared" si="462"/>
        <v>623142.80299999996</v>
      </c>
      <c r="K7416" s="77">
        <f t="shared" si="463"/>
        <v>0</v>
      </c>
    </row>
    <row r="7417" spans="1:11" s="77" customFormat="1">
      <c r="A7417" s="82">
        <v>2016</v>
      </c>
      <c r="B7417" s="82">
        <v>3797</v>
      </c>
      <c r="C7417" s="83" t="s">
        <v>503</v>
      </c>
      <c r="D7417" s="83" t="s">
        <v>504</v>
      </c>
      <c r="E7417" s="84">
        <v>11771</v>
      </c>
      <c r="F7417" s="85">
        <v>25.852</v>
      </c>
      <c r="G7417" s="84">
        <v>227.4</v>
      </c>
      <c r="H7417" s="86">
        <f t="shared" si="460"/>
        <v>691987.05040800001</v>
      </c>
      <c r="I7417" s="77">
        <f t="shared" si="461"/>
        <v>11771</v>
      </c>
      <c r="J7417" s="77">
        <f t="shared" si="462"/>
        <v>304303.89199999999</v>
      </c>
      <c r="K7417" s="77">
        <f t="shared" si="463"/>
        <v>0</v>
      </c>
    </row>
    <row r="7418" spans="1:11" s="77" customFormat="1">
      <c r="A7418" s="82">
        <v>2016</v>
      </c>
      <c r="B7418" s="82">
        <v>3845</v>
      </c>
      <c r="C7418" s="83" t="s">
        <v>513</v>
      </c>
      <c r="D7418" s="83" t="s">
        <v>504</v>
      </c>
      <c r="E7418" s="84">
        <v>321243</v>
      </c>
      <c r="F7418" s="85">
        <v>17.28</v>
      </c>
      <c r="G7418" s="84" t="s">
        <v>514</v>
      </c>
      <c r="H7418" s="86" t="str">
        <f t="shared" si="460"/>
        <v/>
      </c>
      <c r="I7418" s="77" t="str">
        <f t="shared" si="461"/>
        <v/>
      </c>
      <c r="J7418" s="77" t="str">
        <f t="shared" si="462"/>
        <v/>
      </c>
      <c r="K7418" s="77">
        <f t="shared" si="463"/>
        <v>0</v>
      </c>
    </row>
    <row r="7419" spans="1:11" s="77" customFormat="1">
      <c r="A7419" s="82">
        <v>2016</v>
      </c>
      <c r="B7419" s="82">
        <v>3845</v>
      </c>
      <c r="C7419" s="83" t="s">
        <v>513</v>
      </c>
      <c r="D7419" s="83" t="s">
        <v>504</v>
      </c>
      <c r="E7419" s="84">
        <v>88025</v>
      </c>
      <c r="F7419" s="85">
        <v>16.440000000000001</v>
      </c>
      <c r="G7419" s="84" t="s">
        <v>514</v>
      </c>
      <c r="H7419" s="86" t="str">
        <f t="shared" si="460"/>
        <v/>
      </c>
      <c r="I7419" s="77" t="str">
        <f t="shared" si="461"/>
        <v/>
      </c>
      <c r="J7419" s="77" t="str">
        <f t="shared" si="462"/>
        <v/>
      </c>
      <c r="K7419" s="77">
        <f t="shared" si="463"/>
        <v>0</v>
      </c>
    </row>
    <row r="7420" spans="1:11" s="77" customFormat="1">
      <c r="A7420" s="82">
        <v>2016</v>
      </c>
      <c r="B7420" s="82">
        <v>3935</v>
      </c>
      <c r="C7420" s="83" t="s">
        <v>503</v>
      </c>
      <c r="D7420" s="83" t="s">
        <v>504</v>
      </c>
      <c r="E7420" s="84">
        <v>22666</v>
      </c>
      <c r="F7420" s="85">
        <v>24.17</v>
      </c>
      <c r="G7420" s="84">
        <v>231.9</v>
      </c>
      <c r="H7420" s="86">
        <f t="shared" si="460"/>
        <v>1270434.5131800002</v>
      </c>
      <c r="I7420" s="77">
        <f t="shared" si="461"/>
        <v>22666</v>
      </c>
      <c r="J7420" s="77">
        <f t="shared" si="462"/>
        <v>547837.22000000009</v>
      </c>
      <c r="K7420" s="77">
        <f t="shared" si="463"/>
        <v>0</v>
      </c>
    </row>
    <row r="7421" spans="1:11" s="77" customFormat="1">
      <c r="A7421" s="82">
        <v>2016</v>
      </c>
      <c r="B7421" s="82">
        <v>3935</v>
      </c>
      <c r="C7421" s="83" t="s">
        <v>503</v>
      </c>
      <c r="D7421" s="83" t="s">
        <v>504</v>
      </c>
      <c r="E7421" s="84">
        <v>7248</v>
      </c>
      <c r="F7421" s="85">
        <v>24.074000000000002</v>
      </c>
      <c r="G7421" s="84">
        <v>263.10000000000002</v>
      </c>
      <c r="H7421" s="86">
        <f t="shared" si="460"/>
        <v>459078.85411200009</v>
      </c>
      <c r="I7421" s="77">
        <f t="shared" si="461"/>
        <v>7248</v>
      </c>
      <c r="J7421" s="77">
        <f t="shared" si="462"/>
        <v>174488.35200000001</v>
      </c>
      <c r="K7421" s="77">
        <f t="shared" si="463"/>
        <v>0</v>
      </c>
    </row>
    <row r="7422" spans="1:11" s="77" customFormat="1">
      <c r="A7422" s="82">
        <v>2016</v>
      </c>
      <c r="B7422" s="82">
        <v>3935</v>
      </c>
      <c r="C7422" s="83" t="s">
        <v>503</v>
      </c>
      <c r="D7422" s="83" t="s">
        <v>504</v>
      </c>
      <c r="E7422" s="84">
        <v>7248</v>
      </c>
      <c r="F7422" s="85">
        <v>24.074000000000002</v>
      </c>
      <c r="G7422" s="84">
        <v>263.10000000000002</v>
      </c>
      <c r="H7422" s="86">
        <f t="shared" si="460"/>
        <v>459078.85411200009</v>
      </c>
      <c r="I7422" s="77">
        <f t="shared" si="461"/>
        <v>7248</v>
      </c>
      <c r="J7422" s="77">
        <f t="shared" si="462"/>
        <v>174488.35200000001</v>
      </c>
      <c r="K7422" s="77">
        <f t="shared" si="463"/>
        <v>0</v>
      </c>
    </row>
    <row r="7423" spans="1:11" s="77" customFormat="1">
      <c r="A7423" s="82">
        <v>2016</v>
      </c>
      <c r="B7423" s="82">
        <v>3935</v>
      </c>
      <c r="C7423" s="83" t="s">
        <v>503</v>
      </c>
      <c r="D7423" s="83" t="s">
        <v>504</v>
      </c>
      <c r="E7423" s="84">
        <v>36195</v>
      </c>
      <c r="F7423" s="85">
        <v>24.824000000000002</v>
      </c>
      <c r="G7423" s="84">
        <v>256.60000000000002</v>
      </c>
      <c r="H7423" s="86">
        <f t="shared" si="460"/>
        <v>2305563.0088800006</v>
      </c>
      <c r="I7423" s="77">
        <f t="shared" si="461"/>
        <v>36195</v>
      </c>
      <c r="J7423" s="77">
        <f t="shared" si="462"/>
        <v>898504.68</v>
      </c>
      <c r="K7423" s="77">
        <f t="shared" si="463"/>
        <v>0</v>
      </c>
    </row>
    <row r="7424" spans="1:11" s="77" customFormat="1">
      <c r="A7424" s="82">
        <v>2016</v>
      </c>
      <c r="B7424" s="82">
        <v>3935</v>
      </c>
      <c r="C7424" s="83" t="s">
        <v>503</v>
      </c>
      <c r="D7424" s="83" t="s">
        <v>504</v>
      </c>
      <c r="E7424" s="84">
        <v>32852</v>
      </c>
      <c r="F7424" s="85">
        <v>24.853999999999999</v>
      </c>
      <c r="G7424" s="84">
        <v>225.9</v>
      </c>
      <c r="H7424" s="86">
        <f t="shared" si="460"/>
        <v>1844481.6504719998</v>
      </c>
      <c r="I7424" s="77">
        <f t="shared" si="461"/>
        <v>32852</v>
      </c>
      <c r="J7424" s="77">
        <f t="shared" si="462"/>
        <v>816503.60800000001</v>
      </c>
      <c r="K7424" s="77">
        <f t="shared" si="463"/>
        <v>0</v>
      </c>
    </row>
    <row r="7425" spans="1:11" s="77" customFormat="1">
      <c r="A7425" s="82">
        <v>2016</v>
      </c>
      <c r="B7425" s="82">
        <v>3935</v>
      </c>
      <c r="C7425" s="83" t="s">
        <v>503</v>
      </c>
      <c r="D7425" s="83" t="s">
        <v>504</v>
      </c>
      <c r="E7425" s="84">
        <v>32130</v>
      </c>
      <c r="F7425" s="85">
        <v>24.271999999999998</v>
      </c>
      <c r="G7425" s="84">
        <v>218.9</v>
      </c>
      <c r="H7425" s="86">
        <f t="shared" si="460"/>
        <v>1707112.13904</v>
      </c>
      <c r="I7425" s="77">
        <f t="shared" si="461"/>
        <v>32130</v>
      </c>
      <c r="J7425" s="77">
        <f t="shared" si="462"/>
        <v>779859.36</v>
      </c>
      <c r="K7425" s="77">
        <f t="shared" si="463"/>
        <v>0</v>
      </c>
    </row>
    <row r="7426" spans="1:11" s="77" customFormat="1">
      <c r="A7426" s="82">
        <v>2016</v>
      </c>
      <c r="B7426" s="82">
        <v>3935</v>
      </c>
      <c r="C7426" s="83" t="s">
        <v>503</v>
      </c>
      <c r="D7426" s="83" t="s">
        <v>504</v>
      </c>
      <c r="E7426" s="84">
        <v>32130</v>
      </c>
      <c r="F7426" s="85">
        <v>24.271999999999998</v>
      </c>
      <c r="G7426" s="84">
        <v>218.9</v>
      </c>
      <c r="H7426" s="86">
        <f t="shared" si="460"/>
        <v>1707112.13904</v>
      </c>
      <c r="I7426" s="77">
        <f t="shared" si="461"/>
        <v>32130</v>
      </c>
      <c r="J7426" s="77">
        <f t="shared" si="462"/>
        <v>779859.36</v>
      </c>
      <c r="K7426" s="77">
        <f t="shared" si="463"/>
        <v>0</v>
      </c>
    </row>
    <row r="7427" spans="1:11" s="77" customFormat="1">
      <c r="A7427" s="82">
        <v>2016</v>
      </c>
      <c r="B7427" s="82">
        <v>3935</v>
      </c>
      <c r="C7427" s="83" t="s">
        <v>503</v>
      </c>
      <c r="D7427" s="83" t="s">
        <v>504</v>
      </c>
      <c r="E7427" s="84">
        <v>21431</v>
      </c>
      <c r="F7427" s="85">
        <v>25.268000000000001</v>
      </c>
      <c r="G7427" s="84">
        <v>243.6</v>
      </c>
      <c r="H7427" s="86">
        <f t="shared" si="460"/>
        <v>1319139.085488</v>
      </c>
      <c r="I7427" s="77">
        <f t="shared" si="461"/>
        <v>21431</v>
      </c>
      <c r="J7427" s="77">
        <f t="shared" si="462"/>
        <v>541518.50800000003</v>
      </c>
      <c r="K7427" s="77">
        <f t="shared" si="463"/>
        <v>0</v>
      </c>
    </row>
    <row r="7428" spans="1:11" s="77" customFormat="1">
      <c r="A7428" s="82">
        <v>2016</v>
      </c>
      <c r="B7428" s="82">
        <v>3935</v>
      </c>
      <c r="C7428" s="83" t="s">
        <v>503</v>
      </c>
      <c r="D7428" s="83" t="s">
        <v>504</v>
      </c>
      <c r="E7428" s="84">
        <v>42948</v>
      </c>
      <c r="F7428" s="85">
        <v>25.155999999999999</v>
      </c>
      <c r="G7428" s="84">
        <v>194.8</v>
      </c>
      <c r="H7428" s="86">
        <f t="shared" si="460"/>
        <v>2104618.9818240004</v>
      </c>
      <c r="I7428" s="77">
        <f t="shared" si="461"/>
        <v>42948</v>
      </c>
      <c r="J7428" s="77">
        <f t="shared" si="462"/>
        <v>1080399.888</v>
      </c>
      <c r="K7428" s="77">
        <f t="shared" si="463"/>
        <v>0</v>
      </c>
    </row>
    <row r="7429" spans="1:11" s="77" customFormat="1">
      <c r="A7429" s="82">
        <v>2016</v>
      </c>
      <c r="B7429" s="82">
        <v>3935</v>
      </c>
      <c r="C7429" s="83" t="s">
        <v>503</v>
      </c>
      <c r="D7429" s="83" t="s">
        <v>504</v>
      </c>
      <c r="E7429" s="84">
        <v>215306</v>
      </c>
      <c r="F7429" s="85">
        <v>25.347999999999999</v>
      </c>
      <c r="G7429" s="84">
        <v>192.9</v>
      </c>
      <c r="H7429" s="86">
        <f t="shared" si="460"/>
        <v>10527665.045352001</v>
      </c>
      <c r="I7429" s="77">
        <f t="shared" si="461"/>
        <v>215306</v>
      </c>
      <c r="J7429" s="77">
        <f t="shared" si="462"/>
        <v>5457576.4879999999</v>
      </c>
      <c r="K7429" s="77">
        <f t="shared" si="463"/>
        <v>0</v>
      </c>
    </row>
    <row r="7430" spans="1:11" s="77" customFormat="1">
      <c r="A7430" s="82">
        <v>2016</v>
      </c>
      <c r="B7430" s="82">
        <v>3935</v>
      </c>
      <c r="C7430" s="83" t="s">
        <v>503</v>
      </c>
      <c r="D7430" s="83" t="s">
        <v>504</v>
      </c>
      <c r="E7430" s="84">
        <v>1572</v>
      </c>
      <c r="F7430" s="85">
        <v>25.416</v>
      </c>
      <c r="G7430" s="84">
        <v>191.6</v>
      </c>
      <c r="H7430" s="86">
        <f t="shared" si="460"/>
        <v>76551.772031999993</v>
      </c>
      <c r="I7430" s="77">
        <f t="shared" si="461"/>
        <v>1572</v>
      </c>
      <c r="J7430" s="77">
        <f t="shared" si="462"/>
        <v>39953.951999999997</v>
      </c>
      <c r="K7430" s="77">
        <f t="shared" si="463"/>
        <v>0</v>
      </c>
    </row>
    <row r="7431" spans="1:11" s="77" customFormat="1">
      <c r="A7431" s="82">
        <v>2016</v>
      </c>
      <c r="B7431" s="82">
        <v>3943</v>
      </c>
      <c r="C7431" s="83" t="s">
        <v>503</v>
      </c>
      <c r="D7431" s="83" t="s">
        <v>504</v>
      </c>
      <c r="E7431" s="84">
        <v>92170</v>
      </c>
      <c r="F7431" s="85">
        <v>26.13</v>
      </c>
      <c r="G7431" s="84">
        <v>172.8</v>
      </c>
      <c r="H7431" s="86">
        <f t="shared" ref="H7431:H7494" si="464">IF(I7431="","",G7431/100*F7431*E7431)</f>
        <v>4161718.8288000003</v>
      </c>
      <c r="I7431" s="77">
        <f t="shared" ref="I7431:I7494" si="465">IF(OR(G7431=".",F7431=".",E7431="."),"",E7431)</f>
        <v>92170</v>
      </c>
      <c r="J7431" s="77">
        <f t="shared" ref="J7431:J7494" si="466">IF(I7431="","",F7431*I7431)</f>
        <v>2408402.1</v>
      </c>
      <c r="K7431" s="77">
        <f t="shared" ref="K7431:K7494" si="467">IF(C7431="LIG",1,0)</f>
        <v>0</v>
      </c>
    </row>
    <row r="7432" spans="1:11" s="77" customFormat="1">
      <c r="A7432" s="82">
        <v>2016</v>
      </c>
      <c r="B7432" s="82">
        <v>3943</v>
      </c>
      <c r="C7432" s="83" t="s">
        <v>503</v>
      </c>
      <c r="D7432" s="83" t="s">
        <v>504</v>
      </c>
      <c r="E7432" s="84">
        <v>86953</v>
      </c>
      <c r="F7432" s="85">
        <v>24.15</v>
      </c>
      <c r="G7432" s="84">
        <v>217.3</v>
      </c>
      <c r="H7432" s="86">
        <f t="shared" si="464"/>
        <v>4563115.1863500001</v>
      </c>
      <c r="I7432" s="77">
        <f t="shared" si="465"/>
        <v>86953</v>
      </c>
      <c r="J7432" s="77">
        <f t="shared" si="466"/>
        <v>2099914.9499999997</v>
      </c>
      <c r="K7432" s="77">
        <f t="shared" si="467"/>
        <v>0</v>
      </c>
    </row>
    <row r="7433" spans="1:11" s="77" customFormat="1">
      <c r="A7433" s="82">
        <v>2016</v>
      </c>
      <c r="B7433" s="82">
        <v>3943</v>
      </c>
      <c r="C7433" s="83" t="s">
        <v>503</v>
      </c>
      <c r="D7433" s="83" t="s">
        <v>504</v>
      </c>
      <c r="E7433" s="84">
        <v>78206</v>
      </c>
      <c r="F7433" s="85">
        <v>25.16</v>
      </c>
      <c r="G7433" s="84">
        <v>238.4</v>
      </c>
      <c r="H7433" s="86">
        <f t="shared" si="464"/>
        <v>4690908.4966399996</v>
      </c>
      <c r="I7433" s="77">
        <f t="shared" si="465"/>
        <v>78206</v>
      </c>
      <c r="J7433" s="77">
        <f t="shared" si="466"/>
        <v>1967662.96</v>
      </c>
      <c r="K7433" s="77">
        <f t="shared" si="467"/>
        <v>0</v>
      </c>
    </row>
    <row r="7434" spans="1:11" s="77" customFormat="1">
      <c r="A7434" s="82">
        <v>2016</v>
      </c>
      <c r="B7434" s="82">
        <v>3944</v>
      </c>
      <c r="C7434" s="83" t="s">
        <v>503</v>
      </c>
      <c r="D7434" s="83" t="s">
        <v>504</v>
      </c>
      <c r="E7434" s="84">
        <v>338486</v>
      </c>
      <c r="F7434" s="85">
        <v>24.62</v>
      </c>
      <c r="G7434" s="84">
        <v>237</v>
      </c>
      <c r="H7434" s="86">
        <f t="shared" si="464"/>
        <v>19750455.008400001</v>
      </c>
      <c r="I7434" s="77">
        <f t="shared" si="465"/>
        <v>338486</v>
      </c>
      <c r="J7434" s="77">
        <f t="shared" si="466"/>
        <v>8333525.3200000003</v>
      </c>
      <c r="K7434" s="77">
        <f t="shared" si="467"/>
        <v>0</v>
      </c>
    </row>
    <row r="7435" spans="1:11" s="77" customFormat="1">
      <c r="A7435" s="82">
        <v>2016</v>
      </c>
      <c r="B7435" s="82">
        <v>3948</v>
      </c>
      <c r="C7435" s="83" t="s">
        <v>503</v>
      </c>
      <c r="D7435" s="83" t="s">
        <v>504</v>
      </c>
      <c r="E7435" s="84">
        <v>13945</v>
      </c>
      <c r="F7435" s="85">
        <v>24.456</v>
      </c>
      <c r="G7435" s="84">
        <v>284.89999999999998</v>
      </c>
      <c r="H7435" s="86">
        <f t="shared" si="464"/>
        <v>971619.88307999982</v>
      </c>
      <c r="I7435" s="77">
        <f t="shared" si="465"/>
        <v>13945</v>
      </c>
      <c r="J7435" s="77">
        <f t="shared" si="466"/>
        <v>341038.92</v>
      </c>
      <c r="K7435" s="77">
        <f t="shared" si="467"/>
        <v>0</v>
      </c>
    </row>
    <row r="7436" spans="1:11" s="77" customFormat="1">
      <c r="A7436" s="82">
        <v>2016</v>
      </c>
      <c r="B7436" s="82">
        <v>3948</v>
      </c>
      <c r="C7436" s="83" t="s">
        <v>503</v>
      </c>
      <c r="D7436" s="83" t="s">
        <v>504</v>
      </c>
      <c r="E7436" s="84">
        <v>10821</v>
      </c>
      <c r="F7436" s="85">
        <v>24.4</v>
      </c>
      <c r="G7436" s="84">
        <v>223.7</v>
      </c>
      <c r="H7436" s="86">
        <f t="shared" si="464"/>
        <v>590640.47880000004</v>
      </c>
      <c r="I7436" s="77">
        <f t="shared" si="465"/>
        <v>10821</v>
      </c>
      <c r="J7436" s="77">
        <f t="shared" si="466"/>
        <v>264032.39999999997</v>
      </c>
      <c r="K7436" s="77">
        <f t="shared" si="467"/>
        <v>0</v>
      </c>
    </row>
    <row r="7437" spans="1:11" s="77" customFormat="1">
      <c r="A7437" s="82">
        <v>2016</v>
      </c>
      <c r="B7437" s="82">
        <v>3948</v>
      </c>
      <c r="C7437" s="83" t="s">
        <v>503</v>
      </c>
      <c r="D7437" s="83" t="s">
        <v>504</v>
      </c>
      <c r="E7437" s="84">
        <v>13945</v>
      </c>
      <c r="F7437" s="85">
        <v>24.456</v>
      </c>
      <c r="G7437" s="84">
        <v>284.89999999999998</v>
      </c>
      <c r="H7437" s="86">
        <f t="shared" si="464"/>
        <v>971619.88307999982</v>
      </c>
      <c r="I7437" s="77">
        <f t="shared" si="465"/>
        <v>13945</v>
      </c>
      <c r="J7437" s="77">
        <f t="shared" si="466"/>
        <v>341038.92</v>
      </c>
      <c r="K7437" s="77">
        <f t="shared" si="467"/>
        <v>0</v>
      </c>
    </row>
    <row r="7438" spans="1:11" s="77" customFormat="1">
      <c r="A7438" s="82">
        <v>2016</v>
      </c>
      <c r="B7438" s="82">
        <v>3948</v>
      </c>
      <c r="C7438" s="83" t="s">
        <v>503</v>
      </c>
      <c r="D7438" s="83" t="s">
        <v>504</v>
      </c>
      <c r="E7438" s="84">
        <v>81029</v>
      </c>
      <c r="F7438" s="85">
        <v>24.297999999999998</v>
      </c>
      <c r="G7438" s="84">
        <v>263</v>
      </c>
      <c r="H7438" s="86">
        <f t="shared" si="464"/>
        <v>5178056.1484599989</v>
      </c>
      <c r="I7438" s="77">
        <f t="shared" si="465"/>
        <v>81029</v>
      </c>
      <c r="J7438" s="77">
        <f t="shared" si="466"/>
        <v>1968842.6419999998</v>
      </c>
      <c r="K7438" s="77">
        <f t="shared" si="467"/>
        <v>0</v>
      </c>
    </row>
    <row r="7439" spans="1:11" s="77" customFormat="1">
      <c r="A7439" s="82">
        <v>2016</v>
      </c>
      <c r="B7439" s="82">
        <v>3948</v>
      </c>
      <c r="C7439" s="83" t="s">
        <v>503</v>
      </c>
      <c r="D7439" s="83" t="s">
        <v>504</v>
      </c>
      <c r="E7439" s="84">
        <v>7796</v>
      </c>
      <c r="F7439" s="85">
        <v>24.15</v>
      </c>
      <c r="G7439" s="84">
        <v>271.10000000000002</v>
      </c>
      <c r="H7439" s="86">
        <f t="shared" si="464"/>
        <v>510409.18740000005</v>
      </c>
      <c r="I7439" s="77">
        <f t="shared" si="465"/>
        <v>7796</v>
      </c>
      <c r="J7439" s="77">
        <f t="shared" si="466"/>
        <v>188273.4</v>
      </c>
      <c r="K7439" s="77">
        <f t="shared" si="467"/>
        <v>0</v>
      </c>
    </row>
    <row r="7440" spans="1:11" s="77" customFormat="1">
      <c r="A7440" s="82">
        <v>2016</v>
      </c>
      <c r="B7440" s="82">
        <v>3948</v>
      </c>
      <c r="C7440" s="83" t="s">
        <v>503</v>
      </c>
      <c r="D7440" s="83" t="s">
        <v>504</v>
      </c>
      <c r="E7440" s="84">
        <v>7796</v>
      </c>
      <c r="F7440" s="85">
        <v>24.15</v>
      </c>
      <c r="G7440" s="84">
        <v>271.10000000000002</v>
      </c>
      <c r="H7440" s="86">
        <f t="shared" si="464"/>
        <v>510409.18740000005</v>
      </c>
      <c r="I7440" s="77">
        <f t="shared" si="465"/>
        <v>7796</v>
      </c>
      <c r="J7440" s="77">
        <f t="shared" si="466"/>
        <v>188273.4</v>
      </c>
      <c r="K7440" s="77">
        <f t="shared" si="467"/>
        <v>0</v>
      </c>
    </row>
    <row r="7441" spans="1:11" s="77" customFormat="1">
      <c r="A7441" s="82">
        <v>2016</v>
      </c>
      <c r="B7441" s="82">
        <v>3948</v>
      </c>
      <c r="C7441" s="83" t="s">
        <v>503</v>
      </c>
      <c r="D7441" s="83" t="s">
        <v>504</v>
      </c>
      <c r="E7441" s="84">
        <v>2504</v>
      </c>
      <c r="F7441" s="85">
        <v>25.146000000000001</v>
      </c>
      <c r="G7441" s="84">
        <v>202.6</v>
      </c>
      <c r="H7441" s="86">
        <f t="shared" si="464"/>
        <v>127568.27318399999</v>
      </c>
      <c r="I7441" s="77">
        <f t="shared" si="465"/>
        <v>2504</v>
      </c>
      <c r="J7441" s="77">
        <f t="shared" si="466"/>
        <v>62965.584000000003</v>
      </c>
      <c r="K7441" s="77">
        <f t="shared" si="467"/>
        <v>0</v>
      </c>
    </row>
    <row r="7442" spans="1:11" s="77" customFormat="1">
      <c r="A7442" s="82">
        <v>2016</v>
      </c>
      <c r="B7442" s="82">
        <v>3948</v>
      </c>
      <c r="C7442" s="83" t="s">
        <v>503</v>
      </c>
      <c r="D7442" s="83" t="s">
        <v>504</v>
      </c>
      <c r="E7442" s="84">
        <v>89960</v>
      </c>
      <c r="F7442" s="85">
        <v>25.16</v>
      </c>
      <c r="G7442" s="84">
        <v>198.3</v>
      </c>
      <c r="H7442" s="86">
        <f t="shared" si="464"/>
        <v>4488309.5088</v>
      </c>
      <c r="I7442" s="77">
        <f t="shared" si="465"/>
        <v>89960</v>
      </c>
      <c r="J7442" s="77">
        <f t="shared" si="466"/>
        <v>2263393.6</v>
      </c>
      <c r="K7442" s="77">
        <f t="shared" si="467"/>
        <v>0</v>
      </c>
    </row>
    <row r="7443" spans="1:11" s="77" customFormat="1">
      <c r="A7443" s="82">
        <v>2016</v>
      </c>
      <c r="B7443" s="82">
        <v>3954</v>
      </c>
      <c r="C7443" s="83" t="s">
        <v>503</v>
      </c>
      <c r="D7443" s="83" t="s">
        <v>504</v>
      </c>
      <c r="E7443" s="84">
        <v>16922</v>
      </c>
      <c r="F7443" s="85">
        <v>24.89</v>
      </c>
      <c r="G7443" s="84">
        <v>306.8</v>
      </c>
      <c r="H7443" s="86">
        <f t="shared" si="464"/>
        <v>1292206.5634400002</v>
      </c>
      <c r="I7443" s="77">
        <f t="shared" si="465"/>
        <v>16922</v>
      </c>
      <c r="J7443" s="77">
        <f t="shared" si="466"/>
        <v>421188.58</v>
      </c>
      <c r="K7443" s="77">
        <f t="shared" si="467"/>
        <v>0</v>
      </c>
    </row>
    <row r="7444" spans="1:11" s="77" customFormat="1">
      <c r="A7444" s="82">
        <v>2016</v>
      </c>
      <c r="B7444" s="82">
        <v>3954</v>
      </c>
      <c r="C7444" s="83" t="s">
        <v>503</v>
      </c>
      <c r="D7444" s="83" t="s">
        <v>504</v>
      </c>
      <c r="E7444" s="84">
        <v>30632</v>
      </c>
      <c r="F7444" s="85">
        <v>23.364000000000001</v>
      </c>
      <c r="G7444" s="84">
        <v>198.1</v>
      </c>
      <c r="H7444" s="86">
        <f t="shared" si="464"/>
        <v>1417774.061088</v>
      </c>
      <c r="I7444" s="77">
        <f t="shared" si="465"/>
        <v>30632</v>
      </c>
      <c r="J7444" s="77">
        <f t="shared" si="466"/>
        <v>715686.04800000007</v>
      </c>
      <c r="K7444" s="77">
        <f t="shared" si="467"/>
        <v>0</v>
      </c>
    </row>
    <row r="7445" spans="1:11" s="77" customFormat="1">
      <c r="A7445" s="82">
        <v>2016</v>
      </c>
      <c r="B7445" s="82">
        <v>3954</v>
      </c>
      <c r="C7445" s="83" t="s">
        <v>503</v>
      </c>
      <c r="D7445" s="83" t="s">
        <v>504</v>
      </c>
      <c r="E7445" s="84">
        <v>44936</v>
      </c>
      <c r="F7445" s="85">
        <v>25.925000000000001</v>
      </c>
      <c r="G7445" s="84">
        <v>241.8</v>
      </c>
      <c r="H7445" s="86">
        <f t="shared" si="464"/>
        <v>2816887.3044000003</v>
      </c>
      <c r="I7445" s="77">
        <f t="shared" si="465"/>
        <v>44936</v>
      </c>
      <c r="J7445" s="77">
        <f t="shared" si="466"/>
        <v>1164965.8</v>
      </c>
      <c r="K7445" s="77">
        <f t="shared" si="467"/>
        <v>0</v>
      </c>
    </row>
    <row r="7446" spans="1:11" s="77" customFormat="1">
      <c r="A7446" s="82">
        <v>2016</v>
      </c>
      <c r="B7446" s="82">
        <v>3954</v>
      </c>
      <c r="C7446" s="83" t="s">
        <v>503</v>
      </c>
      <c r="D7446" s="83" t="s">
        <v>504</v>
      </c>
      <c r="E7446" s="84">
        <v>35955</v>
      </c>
      <c r="F7446" s="85">
        <v>25.954000000000001</v>
      </c>
      <c r="G7446" s="84">
        <v>210.5</v>
      </c>
      <c r="H7446" s="86">
        <f t="shared" si="464"/>
        <v>1964335.62735</v>
      </c>
      <c r="I7446" s="77">
        <f t="shared" si="465"/>
        <v>35955</v>
      </c>
      <c r="J7446" s="77">
        <f t="shared" si="466"/>
        <v>933176.07000000007</v>
      </c>
      <c r="K7446" s="77">
        <f t="shared" si="467"/>
        <v>0</v>
      </c>
    </row>
    <row r="7447" spans="1:11" s="77" customFormat="1">
      <c r="A7447" s="82">
        <v>2016</v>
      </c>
      <c r="B7447" s="82">
        <v>3954</v>
      </c>
      <c r="C7447" s="83" t="s">
        <v>503</v>
      </c>
      <c r="D7447" s="83" t="s">
        <v>504</v>
      </c>
      <c r="E7447" s="84">
        <v>160775</v>
      </c>
      <c r="F7447" s="85">
        <v>23.998000000000001</v>
      </c>
      <c r="G7447" s="84">
        <v>310.39999999999998</v>
      </c>
      <c r="H7447" s="86">
        <f t="shared" si="464"/>
        <v>11976096.308799999</v>
      </c>
      <c r="I7447" s="77">
        <f t="shared" si="465"/>
        <v>160775</v>
      </c>
      <c r="J7447" s="77">
        <f t="shared" si="466"/>
        <v>3858278.45</v>
      </c>
      <c r="K7447" s="77">
        <f t="shared" si="467"/>
        <v>0</v>
      </c>
    </row>
    <row r="7448" spans="1:11" s="77" customFormat="1">
      <c r="A7448" s="82">
        <v>2016</v>
      </c>
      <c r="B7448" s="82">
        <v>3954</v>
      </c>
      <c r="C7448" s="83" t="s">
        <v>503</v>
      </c>
      <c r="D7448" s="83" t="s">
        <v>504</v>
      </c>
      <c r="E7448" s="84">
        <v>20371</v>
      </c>
      <c r="F7448" s="85">
        <v>23.05</v>
      </c>
      <c r="G7448" s="84">
        <v>223.4</v>
      </c>
      <c r="H7448" s="86">
        <f t="shared" si="464"/>
        <v>1048978.1627</v>
      </c>
      <c r="I7448" s="77">
        <f t="shared" si="465"/>
        <v>20371</v>
      </c>
      <c r="J7448" s="77">
        <f t="shared" si="466"/>
        <v>469551.55</v>
      </c>
      <c r="K7448" s="77">
        <f t="shared" si="467"/>
        <v>0</v>
      </c>
    </row>
    <row r="7449" spans="1:11" s="77" customFormat="1">
      <c r="A7449" s="82">
        <v>2016</v>
      </c>
      <c r="B7449" s="82">
        <v>3954</v>
      </c>
      <c r="C7449" s="83" t="s">
        <v>503</v>
      </c>
      <c r="D7449" s="83" t="s">
        <v>504</v>
      </c>
      <c r="E7449" s="84">
        <v>2980</v>
      </c>
      <c r="F7449" s="85">
        <v>22.312000000000001</v>
      </c>
      <c r="G7449" s="84">
        <v>179.3</v>
      </c>
      <c r="H7449" s="86">
        <f t="shared" si="464"/>
        <v>119216.13968000001</v>
      </c>
      <c r="I7449" s="77">
        <f t="shared" si="465"/>
        <v>2980</v>
      </c>
      <c r="J7449" s="77">
        <f t="shared" si="466"/>
        <v>66489.760000000009</v>
      </c>
      <c r="K7449" s="77">
        <f t="shared" si="467"/>
        <v>0</v>
      </c>
    </row>
    <row r="7450" spans="1:11" s="77" customFormat="1">
      <c r="A7450" s="82">
        <v>2016</v>
      </c>
      <c r="B7450" s="82">
        <v>3954</v>
      </c>
      <c r="C7450" s="83" t="s">
        <v>503</v>
      </c>
      <c r="D7450" s="83" t="s">
        <v>504</v>
      </c>
      <c r="E7450" s="84">
        <v>44772</v>
      </c>
      <c r="F7450" s="85">
        <v>26.202000000000002</v>
      </c>
      <c r="G7450" s="84">
        <v>165.3</v>
      </c>
      <c r="H7450" s="86">
        <f t="shared" si="464"/>
        <v>1939160.6554320001</v>
      </c>
      <c r="I7450" s="77">
        <f t="shared" si="465"/>
        <v>44772</v>
      </c>
      <c r="J7450" s="77">
        <f t="shared" si="466"/>
        <v>1173115.9440000001</v>
      </c>
      <c r="K7450" s="77">
        <f t="shared" si="467"/>
        <v>0</v>
      </c>
    </row>
    <row r="7451" spans="1:11" s="77" customFormat="1">
      <c r="A7451" s="82">
        <v>2016</v>
      </c>
      <c r="B7451" s="82">
        <v>4041</v>
      </c>
      <c r="C7451" s="83" t="s">
        <v>513</v>
      </c>
      <c r="D7451" s="83" t="s">
        <v>504</v>
      </c>
      <c r="E7451" s="84">
        <v>35513</v>
      </c>
      <c r="F7451" s="85">
        <v>17.7</v>
      </c>
      <c r="G7451" s="84">
        <v>188.6</v>
      </c>
      <c r="H7451" s="86">
        <f t="shared" si="464"/>
        <v>1185502.0685999999</v>
      </c>
      <c r="I7451" s="77">
        <f t="shared" si="465"/>
        <v>35513</v>
      </c>
      <c r="J7451" s="77">
        <f t="shared" si="466"/>
        <v>628580.1</v>
      </c>
      <c r="K7451" s="77">
        <f t="shared" si="467"/>
        <v>0</v>
      </c>
    </row>
    <row r="7452" spans="1:11" s="77" customFormat="1">
      <c r="A7452" s="82">
        <v>2016</v>
      </c>
      <c r="B7452" s="82">
        <v>4041</v>
      </c>
      <c r="C7452" s="83" t="s">
        <v>513</v>
      </c>
      <c r="D7452" s="83" t="s">
        <v>504</v>
      </c>
      <c r="E7452" s="84">
        <v>232270</v>
      </c>
      <c r="F7452" s="85">
        <v>17.510000000000002</v>
      </c>
      <c r="G7452" s="84">
        <v>192.8</v>
      </c>
      <c r="H7452" s="86">
        <f t="shared" si="464"/>
        <v>7841267.9656000007</v>
      </c>
      <c r="I7452" s="77">
        <f t="shared" si="465"/>
        <v>232270</v>
      </c>
      <c r="J7452" s="77">
        <f t="shared" si="466"/>
        <v>4067047.7</v>
      </c>
      <c r="K7452" s="77">
        <f t="shared" si="467"/>
        <v>0</v>
      </c>
    </row>
    <row r="7453" spans="1:11" s="77" customFormat="1">
      <c r="A7453" s="82">
        <v>2016</v>
      </c>
      <c r="B7453" s="82">
        <v>4050</v>
      </c>
      <c r="C7453" s="83" t="s">
        <v>513</v>
      </c>
      <c r="D7453" s="83" t="s">
        <v>504</v>
      </c>
      <c r="E7453" s="84">
        <v>30053</v>
      </c>
      <c r="F7453" s="85">
        <v>17.756</v>
      </c>
      <c r="G7453" s="84">
        <v>217.1</v>
      </c>
      <c r="H7453" s="86">
        <f t="shared" si="464"/>
        <v>1158491.3386279999</v>
      </c>
      <c r="I7453" s="77">
        <f t="shared" si="465"/>
        <v>30053</v>
      </c>
      <c r="J7453" s="77">
        <f t="shared" si="466"/>
        <v>533621.06799999997</v>
      </c>
      <c r="K7453" s="77">
        <f t="shared" si="467"/>
        <v>0</v>
      </c>
    </row>
    <row r="7454" spans="1:11" s="77" customFormat="1">
      <c r="A7454" s="82">
        <v>2016</v>
      </c>
      <c r="B7454" s="82">
        <v>4050</v>
      </c>
      <c r="C7454" s="83" t="s">
        <v>513</v>
      </c>
      <c r="D7454" s="83" t="s">
        <v>504</v>
      </c>
      <c r="E7454" s="84">
        <v>15275</v>
      </c>
      <c r="F7454" s="85">
        <v>17.846</v>
      </c>
      <c r="G7454" s="84">
        <v>231.4</v>
      </c>
      <c r="H7454" s="86">
        <f t="shared" si="464"/>
        <v>630790.9621</v>
      </c>
      <c r="I7454" s="77">
        <f t="shared" si="465"/>
        <v>15275</v>
      </c>
      <c r="J7454" s="77">
        <f t="shared" si="466"/>
        <v>272597.65000000002</v>
      </c>
      <c r="K7454" s="77">
        <f t="shared" si="467"/>
        <v>0</v>
      </c>
    </row>
    <row r="7455" spans="1:11" s="77" customFormat="1">
      <c r="A7455" s="82">
        <v>2016</v>
      </c>
      <c r="B7455" s="82">
        <v>4050</v>
      </c>
      <c r="C7455" s="83" t="s">
        <v>513</v>
      </c>
      <c r="D7455" s="83" t="s">
        <v>504</v>
      </c>
      <c r="E7455" s="84">
        <v>15142</v>
      </c>
      <c r="F7455" s="85">
        <v>17.861999999999998</v>
      </c>
      <c r="G7455" s="84">
        <v>227.1</v>
      </c>
      <c r="H7455" s="86">
        <f t="shared" si="464"/>
        <v>614229.20348399994</v>
      </c>
      <c r="I7455" s="77">
        <f t="shared" si="465"/>
        <v>15142</v>
      </c>
      <c r="J7455" s="77">
        <f t="shared" si="466"/>
        <v>270466.40399999998</v>
      </c>
      <c r="K7455" s="77">
        <f t="shared" si="467"/>
        <v>0</v>
      </c>
    </row>
    <row r="7456" spans="1:11" s="77" customFormat="1">
      <c r="A7456" s="82">
        <v>2016</v>
      </c>
      <c r="B7456" s="82">
        <v>4050</v>
      </c>
      <c r="C7456" s="83" t="s">
        <v>513</v>
      </c>
      <c r="D7456" s="83" t="s">
        <v>504</v>
      </c>
      <c r="E7456" s="84">
        <v>30304</v>
      </c>
      <c r="F7456" s="85">
        <v>17.742000000000001</v>
      </c>
      <c r="G7456" s="84">
        <v>228.1</v>
      </c>
      <c r="H7456" s="86">
        <f t="shared" si="464"/>
        <v>1226387.7886080001</v>
      </c>
      <c r="I7456" s="77">
        <f t="shared" si="465"/>
        <v>30304</v>
      </c>
      <c r="J7456" s="77">
        <f t="shared" si="466"/>
        <v>537653.56799999997</v>
      </c>
      <c r="K7456" s="77">
        <f t="shared" si="467"/>
        <v>0</v>
      </c>
    </row>
    <row r="7457" spans="1:11" s="77" customFormat="1">
      <c r="A7457" s="82">
        <v>2016</v>
      </c>
      <c r="B7457" s="82">
        <v>4050</v>
      </c>
      <c r="C7457" s="83" t="s">
        <v>513</v>
      </c>
      <c r="D7457" s="83" t="s">
        <v>504</v>
      </c>
      <c r="E7457" s="84">
        <v>30374</v>
      </c>
      <c r="F7457" s="85">
        <v>18.091999999999999</v>
      </c>
      <c r="G7457" s="84">
        <v>230.2</v>
      </c>
      <c r="H7457" s="86">
        <f t="shared" si="464"/>
        <v>1265009.791216</v>
      </c>
      <c r="I7457" s="77">
        <f t="shared" si="465"/>
        <v>30374</v>
      </c>
      <c r="J7457" s="77">
        <f t="shared" si="466"/>
        <v>549526.40799999994</v>
      </c>
      <c r="K7457" s="77">
        <f t="shared" si="467"/>
        <v>0</v>
      </c>
    </row>
    <row r="7458" spans="1:11" s="77" customFormat="1">
      <c r="A7458" s="82">
        <v>2016</v>
      </c>
      <c r="B7458" s="82">
        <v>4050</v>
      </c>
      <c r="C7458" s="83" t="s">
        <v>513</v>
      </c>
      <c r="D7458" s="83" t="s">
        <v>504</v>
      </c>
      <c r="E7458" s="84">
        <v>60451</v>
      </c>
      <c r="F7458" s="85">
        <v>17.795999999999999</v>
      </c>
      <c r="G7458" s="84">
        <v>215.8</v>
      </c>
      <c r="H7458" s="86">
        <f t="shared" si="464"/>
        <v>2321546.179368</v>
      </c>
      <c r="I7458" s="77">
        <f t="shared" si="465"/>
        <v>60451</v>
      </c>
      <c r="J7458" s="77">
        <f t="shared" si="466"/>
        <v>1075785.996</v>
      </c>
      <c r="K7458" s="77">
        <f t="shared" si="467"/>
        <v>0</v>
      </c>
    </row>
    <row r="7459" spans="1:11" s="77" customFormat="1">
      <c r="A7459" s="82">
        <v>2016</v>
      </c>
      <c r="B7459" s="82">
        <v>4072</v>
      </c>
      <c r="C7459" s="83" t="s">
        <v>513</v>
      </c>
      <c r="D7459" s="83" t="s">
        <v>504</v>
      </c>
      <c r="E7459" s="84">
        <v>13405</v>
      </c>
      <c r="F7459" s="85">
        <v>17.82</v>
      </c>
      <c r="G7459" s="84">
        <v>244.5</v>
      </c>
      <c r="H7459" s="86">
        <f t="shared" si="464"/>
        <v>584054.50949999993</v>
      </c>
      <c r="I7459" s="77">
        <f t="shared" si="465"/>
        <v>13405</v>
      </c>
      <c r="J7459" s="77">
        <f t="shared" si="466"/>
        <v>238877.1</v>
      </c>
      <c r="K7459" s="77">
        <f t="shared" si="467"/>
        <v>0</v>
      </c>
    </row>
    <row r="7460" spans="1:11" s="77" customFormat="1">
      <c r="A7460" s="82">
        <v>2016</v>
      </c>
      <c r="B7460" s="82">
        <v>4072</v>
      </c>
      <c r="C7460" s="83" t="s">
        <v>513</v>
      </c>
      <c r="D7460" s="83" t="s">
        <v>504</v>
      </c>
      <c r="E7460" s="84">
        <v>26736</v>
      </c>
      <c r="F7460" s="85">
        <v>17.59</v>
      </c>
      <c r="G7460" s="84">
        <v>244.7</v>
      </c>
      <c r="H7460" s="86">
        <f t="shared" si="464"/>
        <v>1150790.42928</v>
      </c>
      <c r="I7460" s="77">
        <f t="shared" si="465"/>
        <v>26736</v>
      </c>
      <c r="J7460" s="77">
        <f t="shared" si="466"/>
        <v>470286.24</v>
      </c>
      <c r="K7460" s="77">
        <f t="shared" si="467"/>
        <v>0</v>
      </c>
    </row>
    <row r="7461" spans="1:11" s="77" customFormat="1">
      <c r="A7461" s="82">
        <v>2016</v>
      </c>
      <c r="B7461" s="82">
        <v>4078</v>
      </c>
      <c r="C7461" s="83" t="s">
        <v>513</v>
      </c>
      <c r="D7461" s="83" t="s">
        <v>504</v>
      </c>
      <c r="E7461" s="84">
        <v>67037</v>
      </c>
      <c r="F7461" s="85">
        <v>17.899999999999999</v>
      </c>
      <c r="G7461" s="84">
        <v>223</v>
      </c>
      <c r="H7461" s="86">
        <f t="shared" si="464"/>
        <v>2675915.9289999995</v>
      </c>
      <c r="I7461" s="77">
        <f t="shared" si="465"/>
        <v>67037</v>
      </c>
      <c r="J7461" s="77">
        <f t="shared" si="466"/>
        <v>1199962.2999999998</v>
      </c>
      <c r="K7461" s="77">
        <f t="shared" si="467"/>
        <v>0</v>
      </c>
    </row>
    <row r="7462" spans="1:11" s="77" customFormat="1">
      <c r="A7462" s="82">
        <v>2016</v>
      </c>
      <c r="B7462" s="82">
        <v>4078</v>
      </c>
      <c r="C7462" s="83" t="s">
        <v>513</v>
      </c>
      <c r="D7462" s="83" t="s">
        <v>504</v>
      </c>
      <c r="E7462" s="84">
        <v>101335</v>
      </c>
      <c r="F7462" s="85">
        <v>17.78</v>
      </c>
      <c r="G7462" s="84">
        <v>231.3</v>
      </c>
      <c r="H7462" s="86">
        <f t="shared" si="464"/>
        <v>4167416.061900001</v>
      </c>
      <c r="I7462" s="77">
        <f t="shared" si="465"/>
        <v>101335</v>
      </c>
      <c r="J7462" s="77">
        <f t="shared" si="466"/>
        <v>1801736.3</v>
      </c>
      <c r="K7462" s="77">
        <f t="shared" si="467"/>
        <v>0</v>
      </c>
    </row>
    <row r="7463" spans="1:11" s="77" customFormat="1">
      <c r="A7463" s="82">
        <v>2016</v>
      </c>
      <c r="B7463" s="82">
        <v>4078</v>
      </c>
      <c r="C7463" s="83" t="s">
        <v>513</v>
      </c>
      <c r="D7463" s="83" t="s">
        <v>504</v>
      </c>
      <c r="E7463" s="84">
        <v>83706</v>
      </c>
      <c r="F7463" s="85">
        <v>17.79</v>
      </c>
      <c r="G7463" s="84">
        <v>227.4</v>
      </c>
      <c r="H7463" s="86">
        <f t="shared" si="464"/>
        <v>3386281.0287599997</v>
      </c>
      <c r="I7463" s="77">
        <f t="shared" si="465"/>
        <v>83706</v>
      </c>
      <c r="J7463" s="77">
        <f t="shared" si="466"/>
        <v>1489129.74</v>
      </c>
      <c r="K7463" s="77">
        <f t="shared" si="467"/>
        <v>0</v>
      </c>
    </row>
    <row r="7464" spans="1:11" s="77" customFormat="1">
      <c r="A7464" s="82">
        <v>2016</v>
      </c>
      <c r="B7464" s="82">
        <v>4125</v>
      </c>
      <c r="C7464" s="83" t="s">
        <v>503</v>
      </c>
      <c r="D7464" s="83" t="s">
        <v>504</v>
      </c>
      <c r="E7464" s="84">
        <v>2056</v>
      </c>
      <c r="F7464" s="85">
        <v>22.138000000000002</v>
      </c>
      <c r="G7464" s="84">
        <v>303.8</v>
      </c>
      <c r="H7464" s="86">
        <f t="shared" si="464"/>
        <v>138276.78166400001</v>
      </c>
      <c r="I7464" s="77">
        <f t="shared" si="465"/>
        <v>2056</v>
      </c>
      <c r="J7464" s="77">
        <f t="shared" si="466"/>
        <v>45515.728000000003</v>
      </c>
      <c r="K7464" s="77">
        <f t="shared" si="467"/>
        <v>0</v>
      </c>
    </row>
    <row r="7465" spans="1:11" s="77" customFormat="1">
      <c r="A7465" s="82">
        <v>2016</v>
      </c>
      <c r="B7465" s="82">
        <v>4143</v>
      </c>
      <c r="C7465" s="83" t="s">
        <v>513</v>
      </c>
      <c r="D7465" s="83" t="s">
        <v>504</v>
      </c>
      <c r="E7465" s="84">
        <v>137735</v>
      </c>
      <c r="F7465" s="85">
        <v>18.010000000000002</v>
      </c>
      <c r="G7465" s="84">
        <v>268.89999999999998</v>
      </c>
      <c r="H7465" s="86">
        <f t="shared" si="464"/>
        <v>6670353.1641499996</v>
      </c>
      <c r="I7465" s="77">
        <f t="shared" si="465"/>
        <v>137735</v>
      </c>
      <c r="J7465" s="77">
        <f t="shared" si="466"/>
        <v>2480607.35</v>
      </c>
      <c r="K7465" s="77">
        <f t="shared" si="467"/>
        <v>0</v>
      </c>
    </row>
    <row r="7466" spans="1:11" s="77" customFormat="1">
      <c r="A7466" s="82">
        <v>2016</v>
      </c>
      <c r="B7466" s="82">
        <v>4158</v>
      </c>
      <c r="C7466" s="83" t="s">
        <v>513</v>
      </c>
      <c r="D7466" s="83" t="s">
        <v>504</v>
      </c>
      <c r="E7466" s="84">
        <v>209985</v>
      </c>
      <c r="F7466" s="85">
        <v>15.996</v>
      </c>
      <c r="G7466" s="84">
        <v>100.5</v>
      </c>
      <c r="H7466" s="86">
        <f t="shared" si="464"/>
        <v>3375714.6602999996</v>
      </c>
      <c r="I7466" s="77">
        <f t="shared" si="465"/>
        <v>209985</v>
      </c>
      <c r="J7466" s="77">
        <f t="shared" si="466"/>
        <v>3358920.06</v>
      </c>
      <c r="K7466" s="77">
        <f t="shared" si="467"/>
        <v>0</v>
      </c>
    </row>
    <row r="7467" spans="1:11" s="77" customFormat="1">
      <c r="A7467" s="82">
        <v>2016</v>
      </c>
      <c r="B7467" s="82">
        <v>4158</v>
      </c>
      <c r="C7467" s="83" t="s">
        <v>513</v>
      </c>
      <c r="D7467" s="83" t="s">
        <v>504</v>
      </c>
      <c r="E7467" s="84">
        <v>16049</v>
      </c>
      <c r="F7467" s="85">
        <v>17.504000000000001</v>
      </c>
      <c r="G7467" s="84">
        <v>96.1</v>
      </c>
      <c r="H7467" s="86">
        <f t="shared" si="464"/>
        <v>269965.74985600001</v>
      </c>
      <c r="I7467" s="77">
        <f t="shared" si="465"/>
        <v>16049</v>
      </c>
      <c r="J7467" s="77">
        <f t="shared" si="466"/>
        <v>280921.696</v>
      </c>
      <c r="K7467" s="77">
        <f t="shared" si="467"/>
        <v>0</v>
      </c>
    </row>
    <row r="7468" spans="1:11" s="77" customFormat="1">
      <c r="A7468" s="82">
        <v>2016</v>
      </c>
      <c r="B7468" s="82">
        <v>4158</v>
      </c>
      <c r="C7468" s="83" t="s">
        <v>513</v>
      </c>
      <c r="D7468" s="83" t="s">
        <v>504</v>
      </c>
      <c r="E7468" s="84">
        <v>95771</v>
      </c>
      <c r="F7468" s="85">
        <v>16.77</v>
      </c>
      <c r="G7468" s="84">
        <v>102.7</v>
      </c>
      <c r="H7468" s="86">
        <f t="shared" si="464"/>
        <v>1649443.8210900002</v>
      </c>
      <c r="I7468" s="77">
        <f t="shared" si="465"/>
        <v>95771</v>
      </c>
      <c r="J7468" s="77">
        <f t="shared" si="466"/>
        <v>1606079.67</v>
      </c>
      <c r="K7468" s="77">
        <f t="shared" si="467"/>
        <v>0</v>
      </c>
    </row>
    <row r="7469" spans="1:11" s="77" customFormat="1">
      <c r="A7469" s="82">
        <v>2016</v>
      </c>
      <c r="B7469" s="82">
        <v>4162</v>
      </c>
      <c r="C7469" s="83" t="s">
        <v>513</v>
      </c>
      <c r="D7469" s="83" t="s">
        <v>504</v>
      </c>
      <c r="E7469" s="84">
        <v>216477</v>
      </c>
      <c r="F7469" s="85">
        <v>19.696000000000002</v>
      </c>
      <c r="G7469" s="84">
        <v>217.8</v>
      </c>
      <c r="H7469" s="86">
        <f t="shared" si="464"/>
        <v>9286406.1005760003</v>
      </c>
      <c r="I7469" s="77">
        <f t="shared" si="465"/>
        <v>216477</v>
      </c>
      <c r="J7469" s="77">
        <f t="shared" si="466"/>
        <v>4263730.9920000006</v>
      </c>
      <c r="K7469" s="77">
        <f t="shared" si="467"/>
        <v>0</v>
      </c>
    </row>
    <row r="7470" spans="1:11" s="77" customFormat="1">
      <c r="A7470" s="82">
        <v>2016</v>
      </c>
      <c r="B7470" s="82">
        <v>4271</v>
      </c>
      <c r="C7470" s="83" t="s">
        <v>513</v>
      </c>
      <c r="D7470" s="83" t="s">
        <v>504</v>
      </c>
      <c r="E7470" s="84">
        <v>74249</v>
      </c>
      <c r="F7470" s="85">
        <v>17.696000000000002</v>
      </c>
      <c r="G7470" s="84">
        <v>234.1</v>
      </c>
      <c r="H7470" s="86">
        <f t="shared" si="464"/>
        <v>3075864.0216640001</v>
      </c>
      <c r="I7470" s="77">
        <f t="shared" si="465"/>
        <v>74249</v>
      </c>
      <c r="J7470" s="77">
        <f t="shared" si="466"/>
        <v>1313910.304</v>
      </c>
      <c r="K7470" s="77">
        <f t="shared" si="467"/>
        <v>0</v>
      </c>
    </row>
    <row r="7471" spans="1:11" s="77" customFormat="1">
      <c r="A7471" s="82">
        <v>2016</v>
      </c>
      <c r="B7471" s="82">
        <v>4271</v>
      </c>
      <c r="C7471" s="83" t="s">
        <v>513</v>
      </c>
      <c r="D7471" s="83" t="s">
        <v>504</v>
      </c>
      <c r="E7471" s="84">
        <v>44844</v>
      </c>
      <c r="F7471" s="85">
        <v>18.05</v>
      </c>
      <c r="G7471" s="84">
        <v>231.8</v>
      </c>
      <c r="H7471" s="86">
        <f t="shared" si="464"/>
        <v>1876268.4756</v>
      </c>
      <c r="I7471" s="77">
        <f t="shared" si="465"/>
        <v>44844</v>
      </c>
      <c r="J7471" s="77">
        <f t="shared" si="466"/>
        <v>809434.20000000007</v>
      </c>
      <c r="K7471" s="77">
        <f t="shared" si="467"/>
        <v>0</v>
      </c>
    </row>
    <row r="7472" spans="1:11" s="77" customFormat="1">
      <c r="A7472" s="82">
        <v>2016</v>
      </c>
      <c r="B7472" s="82">
        <v>4271</v>
      </c>
      <c r="C7472" s="83" t="s">
        <v>513</v>
      </c>
      <c r="D7472" s="83" t="s">
        <v>504</v>
      </c>
      <c r="E7472" s="84">
        <v>15005</v>
      </c>
      <c r="F7472" s="85">
        <v>17.818000000000001</v>
      </c>
      <c r="G7472" s="84">
        <v>222.3</v>
      </c>
      <c r="H7472" s="86">
        <f t="shared" si="464"/>
        <v>594339.25707000017</v>
      </c>
      <c r="I7472" s="77">
        <f t="shared" si="465"/>
        <v>15005</v>
      </c>
      <c r="J7472" s="77">
        <f t="shared" si="466"/>
        <v>267359.09000000003</v>
      </c>
      <c r="K7472" s="77">
        <f t="shared" si="467"/>
        <v>0</v>
      </c>
    </row>
    <row r="7473" spans="1:11" s="77" customFormat="1">
      <c r="A7473" s="82">
        <v>2016</v>
      </c>
      <c r="B7473" s="82">
        <v>4941</v>
      </c>
      <c r="C7473" s="83" t="s">
        <v>503</v>
      </c>
      <c r="D7473" s="83" t="s">
        <v>504</v>
      </c>
      <c r="E7473" s="84">
        <v>694666</v>
      </c>
      <c r="F7473" s="85">
        <v>21.5</v>
      </c>
      <c r="G7473" s="84">
        <v>208.6</v>
      </c>
      <c r="H7473" s="86">
        <f t="shared" si="464"/>
        <v>31155075.433999997</v>
      </c>
      <c r="I7473" s="77">
        <f t="shared" si="465"/>
        <v>694666</v>
      </c>
      <c r="J7473" s="77">
        <f t="shared" si="466"/>
        <v>14935319</v>
      </c>
      <c r="K7473" s="77">
        <f t="shared" si="467"/>
        <v>0</v>
      </c>
    </row>
    <row r="7474" spans="1:11" s="77" customFormat="1">
      <c r="A7474" s="82">
        <v>2016</v>
      </c>
      <c r="B7474" s="82">
        <v>6002</v>
      </c>
      <c r="C7474" s="83" t="s">
        <v>513</v>
      </c>
      <c r="D7474" s="83" t="s">
        <v>504</v>
      </c>
      <c r="E7474" s="84">
        <v>32119</v>
      </c>
      <c r="F7474" s="85">
        <v>17.515999999999998</v>
      </c>
      <c r="G7474" s="84">
        <v>155.6</v>
      </c>
      <c r="H7474" s="86">
        <f t="shared" si="464"/>
        <v>875400.00462399994</v>
      </c>
      <c r="I7474" s="77">
        <f t="shared" si="465"/>
        <v>32119</v>
      </c>
      <c r="J7474" s="77">
        <f t="shared" si="466"/>
        <v>562596.40399999998</v>
      </c>
      <c r="K7474" s="77">
        <f t="shared" si="467"/>
        <v>0</v>
      </c>
    </row>
    <row r="7475" spans="1:11" s="77" customFormat="1">
      <c r="A7475" s="82">
        <v>2016</v>
      </c>
      <c r="B7475" s="82">
        <v>6002</v>
      </c>
      <c r="C7475" s="83" t="s">
        <v>513</v>
      </c>
      <c r="D7475" s="83" t="s">
        <v>504</v>
      </c>
      <c r="E7475" s="84">
        <v>48149</v>
      </c>
      <c r="F7475" s="85">
        <v>17.614000000000001</v>
      </c>
      <c r="G7475" s="84">
        <v>145.5</v>
      </c>
      <c r="H7475" s="86">
        <f t="shared" si="464"/>
        <v>1233980.3871300002</v>
      </c>
      <c r="I7475" s="77">
        <f t="shared" si="465"/>
        <v>48149</v>
      </c>
      <c r="J7475" s="77">
        <f t="shared" si="466"/>
        <v>848096.48600000003</v>
      </c>
      <c r="K7475" s="77">
        <f t="shared" si="467"/>
        <v>0</v>
      </c>
    </row>
    <row r="7476" spans="1:11" s="77" customFormat="1">
      <c r="A7476" s="82">
        <v>2016</v>
      </c>
      <c r="B7476" s="82">
        <v>6002</v>
      </c>
      <c r="C7476" s="83" t="s">
        <v>513</v>
      </c>
      <c r="D7476" s="83" t="s">
        <v>504</v>
      </c>
      <c r="E7476" s="84">
        <v>96386</v>
      </c>
      <c r="F7476" s="85">
        <v>17.654</v>
      </c>
      <c r="G7476" s="84">
        <v>149.5</v>
      </c>
      <c r="H7476" s="86">
        <f t="shared" si="464"/>
        <v>2543889.6737799998</v>
      </c>
      <c r="I7476" s="77">
        <f t="shared" si="465"/>
        <v>96386</v>
      </c>
      <c r="J7476" s="77">
        <f t="shared" si="466"/>
        <v>1701598.4439999999</v>
      </c>
      <c r="K7476" s="77">
        <f t="shared" si="467"/>
        <v>0</v>
      </c>
    </row>
    <row r="7477" spans="1:11" s="77" customFormat="1">
      <c r="A7477" s="82">
        <v>2016</v>
      </c>
      <c r="B7477" s="82">
        <v>6002</v>
      </c>
      <c r="C7477" s="83" t="s">
        <v>513</v>
      </c>
      <c r="D7477" s="83" t="s">
        <v>504</v>
      </c>
      <c r="E7477" s="84">
        <v>336157</v>
      </c>
      <c r="F7477" s="85">
        <v>17.687999999999999</v>
      </c>
      <c r="G7477" s="84">
        <v>168.2</v>
      </c>
      <c r="H7477" s="86">
        <f t="shared" si="464"/>
        <v>10001079.516911998</v>
      </c>
      <c r="I7477" s="77">
        <f t="shared" si="465"/>
        <v>336157</v>
      </c>
      <c r="J7477" s="77">
        <f t="shared" si="466"/>
        <v>5945945.0159999998</v>
      </c>
      <c r="K7477" s="77">
        <f t="shared" si="467"/>
        <v>0</v>
      </c>
    </row>
    <row r="7478" spans="1:11" s="77" customFormat="1">
      <c r="A7478" s="82">
        <v>2016</v>
      </c>
      <c r="B7478" s="82">
        <v>6002</v>
      </c>
      <c r="C7478" s="83" t="s">
        <v>513</v>
      </c>
      <c r="D7478" s="83" t="s">
        <v>504</v>
      </c>
      <c r="E7478" s="84">
        <v>48043</v>
      </c>
      <c r="F7478" s="85">
        <v>17.78</v>
      </c>
      <c r="G7478" s="84">
        <v>145.6</v>
      </c>
      <c r="H7478" s="86">
        <f t="shared" si="464"/>
        <v>1243721.81024</v>
      </c>
      <c r="I7478" s="77">
        <f t="shared" si="465"/>
        <v>48043</v>
      </c>
      <c r="J7478" s="77">
        <f t="shared" si="466"/>
        <v>854204.54</v>
      </c>
      <c r="K7478" s="77">
        <f t="shared" si="467"/>
        <v>0</v>
      </c>
    </row>
    <row r="7479" spans="1:11" s="77" customFormat="1">
      <c r="A7479" s="82">
        <v>2016</v>
      </c>
      <c r="B7479" s="82">
        <v>6002</v>
      </c>
      <c r="C7479" s="83" t="s">
        <v>513</v>
      </c>
      <c r="D7479" s="83" t="s">
        <v>504</v>
      </c>
      <c r="E7479" s="84">
        <v>176257</v>
      </c>
      <c r="F7479" s="85">
        <v>17.731999999999999</v>
      </c>
      <c r="G7479" s="84">
        <v>161.1</v>
      </c>
      <c r="H7479" s="86">
        <f t="shared" si="464"/>
        <v>5035001.8787639998</v>
      </c>
      <c r="I7479" s="77">
        <f t="shared" si="465"/>
        <v>176257</v>
      </c>
      <c r="J7479" s="77">
        <f t="shared" si="466"/>
        <v>3125389.1239999998</v>
      </c>
      <c r="K7479" s="77">
        <f t="shared" si="467"/>
        <v>0</v>
      </c>
    </row>
    <row r="7480" spans="1:11" s="77" customFormat="1">
      <c r="A7480" s="82">
        <v>2016</v>
      </c>
      <c r="B7480" s="82">
        <v>6002</v>
      </c>
      <c r="C7480" s="83" t="s">
        <v>513</v>
      </c>
      <c r="D7480" s="83" t="s">
        <v>504</v>
      </c>
      <c r="E7480" s="84">
        <v>112321</v>
      </c>
      <c r="F7480" s="85">
        <v>17.617999999999999</v>
      </c>
      <c r="G7480" s="84">
        <v>162.1</v>
      </c>
      <c r="H7480" s="86">
        <f t="shared" si="464"/>
        <v>3207750.5037379996</v>
      </c>
      <c r="I7480" s="77">
        <f t="shared" si="465"/>
        <v>112321</v>
      </c>
      <c r="J7480" s="77">
        <f t="shared" si="466"/>
        <v>1978871.3779999998</v>
      </c>
      <c r="K7480" s="77">
        <f t="shared" si="467"/>
        <v>0</v>
      </c>
    </row>
    <row r="7481" spans="1:11" s="77" customFormat="1">
      <c r="A7481" s="82">
        <v>2016</v>
      </c>
      <c r="B7481" s="82">
        <v>6002</v>
      </c>
      <c r="C7481" s="83" t="s">
        <v>513</v>
      </c>
      <c r="D7481" s="83" t="s">
        <v>504</v>
      </c>
      <c r="E7481" s="84">
        <v>144448</v>
      </c>
      <c r="F7481" s="85">
        <v>17.463999999999999</v>
      </c>
      <c r="G7481" s="84">
        <v>148</v>
      </c>
      <c r="H7481" s="86">
        <f t="shared" si="464"/>
        <v>3733507.0105599998</v>
      </c>
      <c r="I7481" s="77">
        <f t="shared" si="465"/>
        <v>144448</v>
      </c>
      <c r="J7481" s="77">
        <f t="shared" si="466"/>
        <v>2522639.872</v>
      </c>
      <c r="K7481" s="77">
        <f t="shared" si="467"/>
        <v>0</v>
      </c>
    </row>
    <row r="7482" spans="1:11" s="77" customFormat="1">
      <c r="A7482" s="82">
        <v>2016</v>
      </c>
      <c r="B7482" s="82">
        <v>6004</v>
      </c>
      <c r="C7482" s="83" t="s">
        <v>503</v>
      </c>
      <c r="D7482" s="83" t="s">
        <v>504</v>
      </c>
      <c r="E7482" s="84">
        <v>247867</v>
      </c>
      <c r="F7482" s="85">
        <v>25.25</v>
      </c>
      <c r="G7482" s="84" t="s">
        <v>514</v>
      </c>
      <c r="H7482" s="86" t="str">
        <f t="shared" si="464"/>
        <v/>
      </c>
      <c r="I7482" s="77" t="str">
        <f t="shared" si="465"/>
        <v/>
      </c>
      <c r="J7482" s="77" t="str">
        <f t="shared" si="466"/>
        <v/>
      </c>
      <c r="K7482" s="77">
        <f t="shared" si="467"/>
        <v>0</v>
      </c>
    </row>
    <row r="7483" spans="1:11" s="77" customFormat="1">
      <c r="A7483" s="82">
        <v>2016</v>
      </c>
      <c r="B7483" s="82">
        <v>6004</v>
      </c>
      <c r="C7483" s="83" t="s">
        <v>503</v>
      </c>
      <c r="D7483" s="83" t="s">
        <v>504</v>
      </c>
      <c r="E7483" s="84">
        <v>51879</v>
      </c>
      <c r="F7483" s="85">
        <v>25.17</v>
      </c>
      <c r="G7483" s="84" t="s">
        <v>514</v>
      </c>
      <c r="H7483" s="86" t="str">
        <f t="shared" si="464"/>
        <v/>
      </c>
      <c r="I7483" s="77" t="str">
        <f t="shared" si="465"/>
        <v/>
      </c>
      <c r="J7483" s="77" t="str">
        <f t="shared" si="466"/>
        <v/>
      </c>
      <c r="K7483" s="77">
        <f t="shared" si="467"/>
        <v>0</v>
      </c>
    </row>
    <row r="7484" spans="1:11" s="77" customFormat="1">
      <c r="A7484" s="82">
        <v>2016</v>
      </c>
      <c r="B7484" s="82">
        <v>6009</v>
      </c>
      <c r="C7484" s="83" t="s">
        <v>513</v>
      </c>
      <c r="D7484" s="83" t="s">
        <v>504</v>
      </c>
      <c r="E7484" s="84">
        <v>65701</v>
      </c>
      <c r="F7484" s="85">
        <v>17.45</v>
      </c>
      <c r="G7484" s="84">
        <v>231.1</v>
      </c>
      <c r="H7484" s="86">
        <f t="shared" si="464"/>
        <v>2649520.9419499999</v>
      </c>
      <c r="I7484" s="77">
        <f t="shared" si="465"/>
        <v>65701</v>
      </c>
      <c r="J7484" s="77">
        <f t="shared" si="466"/>
        <v>1146482.45</v>
      </c>
      <c r="K7484" s="77">
        <f t="shared" si="467"/>
        <v>0</v>
      </c>
    </row>
    <row r="7485" spans="1:11" s="77" customFormat="1">
      <c r="A7485" s="82">
        <v>2016</v>
      </c>
      <c r="B7485" s="82">
        <v>6009</v>
      </c>
      <c r="C7485" s="83" t="s">
        <v>513</v>
      </c>
      <c r="D7485" s="83" t="s">
        <v>504</v>
      </c>
      <c r="E7485" s="84">
        <v>98055</v>
      </c>
      <c r="F7485" s="85">
        <v>16.75</v>
      </c>
      <c r="G7485" s="84">
        <v>231.3</v>
      </c>
      <c r="H7485" s="86">
        <f t="shared" si="464"/>
        <v>3798920.3512500003</v>
      </c>
      <c r="I7485" s="77">
        <f t="shared" si="465"/>
        <v>98055</v>
      </c>
      <c r="J7485" s="77">
        <f t="shared" si="466"/>
        <v>1642421.25</v>
      </c>
      <c r="K7485" s="77">
        <f t="shared" si="467"/>
        <v>0</v>
      </c>
    </row>
    <row r="7486" spans="1:11" s="77" customFormat="1">
      <c r="A7486" s="82">
        <v>2016</v>
      </c>
      <c r="B7486" s="82">
        <v>6009</v>
      </c>
      <c r="C7486" s="83" t="s">
        <v>513</v>
      </c>
      <c r="D7486" s="83" t="s">
        <v>504</v>
      </c>
      <c r="E7486" s="84">
        <v>49217</v>
      </c>
      <c r="F7486" s="85">
        <v>16.760000000000002</v>
      </c>
      <c r="G7486" s="84">
        <v>207.9</v>
      </c>
      <c r="H7486" s="86">
        <f t="shared" si="464"/>
        <v>1714919.1166800004</v>
      </c>
      <c r="I7486" s="77">
        <f t="shared" si="465"/>
        <v>49217</v>
      </c>
      <c r="J7486" s="77">
        <f t="shared" si="466"/>
        <v>824876.92</v>
      </c>
      <c r="K7486" s="77">
        <f t="shared" si="467"/>
        <v>0</v>
      </c>
    </row>
    <row r="7487" spans="1:11" s="77" customFormat="1">
      <c r="A7487" s="82">
        <v>2016</v>
      </c>
      <c r="B7487" s="82">
        <v>6009</v>
      </c>
      <c r="C7487" s="83" t="s">
        <v>513</v>
      </c>
      <c r="D7487" s="83" t="s">
        <v>504</v>
      </c>
      <c r="E7487" s="84">
        <v>98046</v>
      </c>
      <c r="F7487" s="85">
        <v>17.850000000000001</v>
      </c>
      <c r="G7487" s="84">
        <v>216.7</v>
      </c>
      <c r="H7487" s="86">
        <f t="shared" si="464"/>
        <v>3792512.4237000002</v>
      </c>
      <c r="I7487" s="77">
        <f t="shared" si="465"/>
        <v>98046</v>
      </c>
      <c r="J7487" s="77">
        <f t="shared" si="466"/>
        <v>1750121.1</v>
      </c>
      <c r="K7487" s="77">
        <f t="shared" si="467"/>
        <v>0</v>
      </c>
    </row>
    <row r="7488" spans="1:11" s="77" customFormat="1">
      <c r="A7488" s="82">
        <v>2016</v>
      </c>
      <c r="B7488" s="82">
        <v>6016</v>
      </c>
      <c r="C7488" s="83" t="s">
        <v>513</v>
      </c>
      <c r="D7488" s="83" t="s">
        <v>504</v>
      </c>
      <c r="E7488" s="84">
        <v>32550</v>
      </c>
      <c r="F7488" s="85">
        <v>17.96</v>
      </c>
      <c r="G7488" s="84" t="s">
        <v>514</v>
      </c>
      <c r="H7488" s="86" t="str">
        <f t="shared" si="464"/>
        <v/>
      </c>
      <c r="I7488" s="77" t="str">
        <f t="shared" si="465"/>
        <v/>
      </c>
      <c r="J7488" s="77" t="str">
        <f t="shared" si="466"/>
        <v/>
      </c>
      <c r="K7488" s="77">
        <f t="shared" si="467"/>
        <v>0</v>
      </c>
    </row>
    <row r="7489" spans="1:11" s="77" customFormat="1">
      <c r="A7489" s="82">
        <v>2016</v>
      </c>
      <c r="B7489" s="82">
        <v>6016</v>
      </c>
      <c r="C7489" s="83" t="s">
        <v>513</v>
      </c>
      <c r="D7489" s="83" t="s">
        <v>504</v>
      </c>
      <c r="E7489" s="84">
        <v>49331</v>
      </c>
      <c r="F7489" s="85">
        <v>17.66</v>
      </c>
      <c r="G7489" s="84" t="s">
        <v>514</v>
      </c>
      <c r="H7489" s="86" t="str">
        <f t="shared" si="464"/>
        <v/>
      </c>
      <c r="I7489" s="77" t="str">
        <f t="shared" si="465"/>
        <v/>
      </c>
      <c r="J7489" s="77" t="str">
        <f t="shared" si="466"/>
        <v/>
      </c>
      <c r="K7489" s="77">
        <f t="shared" si="467"/>
        <v>0</v>
      </c>
    </row>
    <row r="7490" spans="1:11" s="77" customFormat="1">
      <c r="A7490" s="82">
        <v>2016</v>
      </c>
      <c r="B7490" s="82">
        <v>6017</v>
      </c>
      <c r="C7490" s="83" t="s">
        <v>513</v>
      </c>
      <c r="D7490" s="83" t="s">
        <v>504</v>
      </c>
      <c r="E7490" s="84">
        <v>17398</v>
      </c>
      <c r="F7490" s="85">
        <v>17.600000000000001</v>
      </c>
      <c r="G7490" s="84" t="s">
        <v>514</v>
      </c>
      <c r="H7490" s="86" t="str">
        <f t="shared" si="464"/>
        <v/>
      </c>
      <c r="I7490" s="77" t="str">
        <f t="shared" si="465"/>
        <v/>
      </c>
      <c r="J7490" s="77" t="str">
        <f t="shared" si="466"/>
        <v/>
      </c>
      <c r="K7490" s="77">
        <f t="shared" si="467"/>
        <v>0</v>
      </c>
    </row>
    <row r="7491" spans="1:11" s="77" customFormat="1">
      <c r="A7491" s="82">
        <v>2016</v>
      </c>
      <c r="B7491" s="82">
        <v>6017</v>
      </c>
      <c r="C7491" s="83" t="s">
        <v>513</v>
      </c>
      <c r="D7491" s="83" t="s">
        <v>504</v>
      </c>
      <c r="E7491" s="84">
        <v>17406</v>
      </c>
      <c r="F7491" s="85">
        <v>17.600000000000001</v>
      </c>
      <c r="G7491" s="84" t="s">
        <v>514</v>
      </c>
      <c r="H7491" s="86" t="str">
        <f t="shared" si="464"/>
        <v/>
      </c>
      <c r="I7491" s="77" t="str">
        <f t="shared" si="465"/>
        <v/>
      </c>
      <c r="J7491" s="77" t="str">
        <f t="shared" si="466"/>
        <v/>
      </c>
      <c r="K7491" s="77">
        <f t="shared" si="467"/>
        <v>0</v>
      </c>
    </row>
    <row r="7492" spans="1:11" s="77" customFormat="1">
      <c r="A7492" s="82">
        <v>2016</v>
      </c>
      <c r="B7492" s="82">
        <v>6018</v>
      </c>
      <c r="C7492" s="83" t="s">
        <v>503</v>
      </c>
      <c r="D7492" s="83" t="s">
        <v>504</v>
      </c>
      <c r="E7492" s="84">
        <v>19164</v>
      </c>
      <c r="F7492" s="85">
        <v>25.96</v>
      </c>
      <c r="G7492" s="84">
        <v>183.5</v>
      </c>
      <c r="H7492" s="86">
        <f t="shared" si="464"/>
        <v>912907.80240000004</v>
      </c>
      <c r="I7492" s="77">
        <f t="shared" si="465"/>
        <v>19164</v>
      </c>
      <c r="J7492" s="77">
        <f t="shared" si="466"/>
        <v>497497.44</v>
      </c>
      <c r="K7492" s="77">
        <f t="shared" si="467"/>
        <v>0</v>
      </c>
    </row>
    <row r="7493" spans="1:11" s="77" customFormat="1">
      <c r="A7493" s="82">
        <v>2016</v>
      </c>
      <c r="B7493" s="82">
        <v>6018</v>
      </c>
      <c r="C7493" s="83" t="s">
        <v>503</v>
      </c>
      <c r="D7493" s="83" t="s">
        <v>504</v>
      </c>
      <c r="E7493" s="84">
        <v>5680</v>
      </c>
      <c r="F7493" s="85">
        <v>22.963999999999999</v>
      </c>
      <c r="G7493" s="84">
        <v>223.7</v>
      </c>
      <c r="H7493" s="86">
        <f t="shared" si="464"/>
        <v>291784.25824</v>
      </c>
      <c r="I7493" s="77">
        <f t="shared" si="465"/>
        <v>5680</v>
      </c>
      <c r="J7493" s="77">
        <f t="shared" si="466"/>
        <v>130435.51999999999</v>
      </c>
      <c r="K7493" s="77">
        <f t="shared" si="467"/>
        <v>0</v>
      </c>
    </row>
    <row r="7494" spans="1:11" s="77" customFormat="1">
      <c r="A7494" s="82">
        <v>2016</v>
      </c>
      <c r="B7494" s="82">
        <v>6018</v>
      </c>
      <c r="C7494" s="83" t="s">
        <v>503</v>
      </c>
      <c r="D7494" s="83" t="s">
        <v>504</v>
      </c>
      <c r="E7494" s="84">
        <v>20392</v>
      </c>
      <c r="F7494" s="85">
        <v>22.512</v>
      </c>
      <c r="G7494" s="84">
        <v>200</v>
      </c>
      <c r="H7494" s="86">
        <f t="shared" si="464"/>
        <v>918129.40800000005</v>
      </c>
      <c r="I7494" s="77">
        <f t="shared" si="465"/>
        <v>20392</v>
      </c>
      <c r="J7494" s="77">
        <f t="shared" si="466"/>
        <v>459064.70400000003</v>
      </c>
      <c r="K7494" s="77">
        <f t="shared" si="467"/>
        <v>0</v>
      </c>
    </row>
    <row r="7495" spans="1:11" s="77" customFormat="1">
      <c r="A7495" s="82">
        <v>2016</v>
      </c>
      <c r="B7495" s="82">
        <v>6018</v>
      </c>
      <c r="C7495" s="83" t="s">
        <v>503</v>
      </c>
      <c r="D7495" s="83" t="s">
        <v>504</v>
      </c>
      <c r="E7495" s="84">
        <v>89329</v>
      </c>
      <c r="F7495" s="85">
        <v>22.934000000000001</v>
      </c>
      <c r="G7495" s="84">
        <v>224.2</v>
      </c>
      <c r="H7495" s="86">
        <f t="shared" ref="H7495:H7558" si="468">IF(I7495="","",G7495/100*F7495*E7495)</f>
        <v>4593121.0232119998</v>
      </c>
      <c r="I7495" s="77">
        <f t="shared" ref="I7495:I7558" si="469">IF(OR(G7495=".",F7495=".",E7495="."),"",E7495)</f>
        <v>89329</v>
      </c>
      <c r="J7495" s="77">
        <f t="shared" ref="J7495:J7558" si="470">IF(I7495="","",F7495*I7495)</f>
        <v>2048671.2860000001</v>
      </c>
      <c r="K7495" s="77">
        <f t="shared" ref="K7495:K7558" si="471">IF(C7495="LIG",1,0)</f>
        <v>0</v>
      </c>
    </row>
    <row r="7496" spans="1:11" s="77" customFormat="1">
      <c r="A7496" s="82">
        <v>2016</v>
      </c>
      <c r="B7496" s="82">
        <v>6018</v>
      </c>
      <c r="C7496" s="83" t="s">
        <v>503</v>
      </c>
      <c r="D7496" s="83" t="s">
        <v>504</v>
      </c>
      <c r="E7496" s="84">
        <v>7862</v>
      </c>
      <c r="F7496" s="85">
        <v>26.065999999999999</v>
      </c>
      <c r="G7496" s="84">
        <v>193.9</v>
      </c>
      <c r="H7496" s="86">
        <f t="shared" si="468"/>
        <v>397360.99958799995</v>
      </c>
      <c r="I7496" s="77">
        <f t="shared" si="469"/>
        <v>7862</v>
      </c>
      <c r="J7496" s="77">
        <f t="shared" si="470"/>
        <v>204930.89199999999</v>
      </c>
      <c r="K7496" s="77">
        <f t="shared" si="471"/>
        <v>0</v>
      </c>
    </row>
    <row r="7497" spans="1:11" s="77" customFormat="1">
      <c r="A7497" s="82">
        <v>2016</v>
      </c>
      <c r="B7497" s="82">
        <v>6018</v>
      </c>
      <c r="C7497" s="83" t="s">
        <v>503</v>
      </c>
      <c r="D7497" s="83" t="s">
        <v>504</v>
      </c>
      <c r="E7497" s="84">
        <v>7849</v>
      </c>
      <c r="F7497" s="85">
        <v>26.251999999999999</v>
      </c>
      <c r="G7497" s="84">
        <v>192.6</v>
      </c>
      <c r="H7497" s="86">
        <f t="shared" si="468"/>
        <v>396856.05184799997</v>
      </c>
      <c r="I7497" s="77">
        <f t="shared" si="469"/>
        <v>7849</v>
      </c>
      <c r="J7497" s="77">
        <f t="shared" si="470"/>
        <v>206051.948</v>
      </c>
      <c r="K7497" s="77">
        <f t="shared" si="471"/>
        <v>0</v>
      </c>
    </row>
    <row r="7498" spans="1:11" s="77" customFormat="1">
      <c r="A7498" s="82">
        <v>2016</v>
      </c>
      <c r="B7498" s="82">
        <v>6018</v>
      </c>
      <c r="C7498" s="83" t="s">
        <v>503</v>
      </c>
      <c r="D7498" s="83" t="s">
        <v>504</v>
      </c>
      <c r="E7498" s="84">
        <v>15874</v>
      </c>
      <c r="F7498" s="85">
        <v>23.526</v>
      </c>
      <c r="G7498" s="84">
        <v>186.9</v>
      </c>
      <c r="H7498" s="86">
        <f t="shared" si="468"/>
        <v>697981.2721559999</v>
      </c>
      <c r="I7498" s="77">
        <f t="shared" si="469"/>
        <v>15874</v>
      </c>
      <c r="J7498" s="77">
        <f t="shared" si="470"/>
        <v>373451.72399999999</v>
      </c>
      <c r="K7498" s="77">
        <f t="shared" si="471"/>
        <v>0</v>
      </c>
    </row>
    <row r="7499" spans="1:11" s="77" customFormat="1">
      <c r="A7499" s="82">
        <v>2016</v>
      </c>
      <c r="B7499" s="82">
        <v>6018</v>
      </c>
      <c r="C7499" s="83" t="s">
        <v>503</v>
      </c>
      <c r="D7499" s="83" t="s">
        <v>504</v>
      </c>
      <c r="E7499" s="84">
        <v>19508</v>
      </c>
      <c r="F7499" s="85">
        <v>25.18</v>
      </c>
      <c r="G7499" s="84">
        <v>180</v>
      </c>
      <c r="H7499" s="86">
        <f t="shared" si="468"/>
        <v>884180.59199999995</v>
      </c>
      <c r="I7499" s="77">
        <f t="shared" si="469"/>
        <v>19508</v>
      </c>
      <c r="J7499" s="77">
        <f t="shared" si="470"/>
        <v>491211.44</v>
      </c>
      <c r="K7499" s="77">
        <f t="shared" si="471"/>
        <v>0</v>
      </c>
    </row>
    <row r="7500" spans="1:11" s="77" customFormat="1">
      <c r="A7500" s="82">
        <v>2016</v>
      </c>
      <c r="B7500" s="82">
        <v>6019</v>
      </c>
      <c r="C7500" s="83" t="s">
        <v>503</v>
      </c>
      <c r="D7500" s="83" t="s">
        <v>504</v>
      </c>
      <c r="E7500" s="84">
        <v>40920</v>
      </c>
      <c r="F7500" s="85">
        <v>24.97</v>
      </c>
      <c r="G7500" s="84" t="s">
        <v>514</v>
      </c>
      <c r="H7500" s="86" t="str">
        <f t="shared" si="468"/>
        <v/>
      </c>
      <c r="I7500" s="77" t="str">
        <f t="shared" si="469"/>
        <v/>
      </c>
      <c r="J7500" s="77" t="str">
        <f t="shared" si="470"/>
        <v/>
      </c>
      <c r="K7500" s="77">
        <f t="shared" si="471"/>
        <v>0</v>
      </c>
    </row>
    <row r="7501" spans="1:11" s="77" customFormat="1">
      <c r="A7501" s="82">
        <v>2016</v>
      </c>
      <c r="B7501" s="82">
        <v>6019</v>
      </c>
      <c r="C7501" s="83" t="s">
        <v>503</v>
      </c>
      <c r="D7501" s="83" t="s">
        <v>504</v>
      </c>
      <c r="E7501" s="84">
        <v>47684</v>
      </c>
      <c r="F7501" s="85">
        <v>25.13</v>
      </c>
      <c r="G7501" s="84" t="s">
        <v>514</v>
      </c>
      <c r="H7501" s="86" t="str">
        <f t="shared" si="468"/>
        <v/>
      </c>
      <c r="I7501" s="77" t="str">
        <f t="shared" si="469"/>
        <v/>
      </c>
      <c r="J7501" s="77" t="str">
        <f t="shared" si="470"/>
        <v/>
      </c>
      <c r="K7501" s="77">
        <f t="shared" si="471"/>
        <v>0</v>
      </c>
    </row>
    <row r="7502" spans="1:11" s="77" customFormat="1">
      <c r="A7502" s="82">
        <v>2016</v>
      </c>
      <c r="B7502" s="82">
        <v>6019</v>
      </c>
      <c r="C7502" s="83" t="s">
        <v>503</v>
      </c>
      <c r="D7502" s="83" t="s">
        <v>504</v>
      </c>
      <c r="E7502" s="84">
        <v>48997</v>
      </c>
      <c r="F7502" s="85">
        <v>25.2</v>
      </c>
      <c r="G7502" s="84" t="s">
        <v>514</v>
      </c>
      <c r="H7502" s="86" t="str">
        <f t="shared" si="468"/>
        <v/>
      </c>
      <c r="I7502" s="77" t="str">
        <f t="shared" si="469"/>
        <v/>
      </c>
      <c r="J7502" s="77" t="str">
        <f t="shared" si="470"/>
        <v/>
      </c>
      <c r="K7502" s="77">
        <f t="shared" si="471"/>
        <v>0</v>
      </c>
    </row>
    <row r="7503" spans="1:11" s="77" customFormat="1">
      <c r="A7503" s="82">
        <v>2016</v>
      </c>
      <c r="B7503" s="82">
        <v>6019</v>
      </c>
      <c r="C7503" s="83" t="s">
        <v>503</v>
      </c>
      <c r="D7503" s="83" t="s">
        <v>504</v>
      </c>
      <c r="E7503" s="84">
        <v>31432</v>
      </c>
      <c r="F7503" s="85">
        <v>25.95</v>
      </c>
      <c r="G7503" s="84" t="s">
        <v>514</v>
      </c>
      <c r="H7503" s="86" t="str">
        <f t="shared" si="468"/>
        <v/>
      </c>
      <c r="I7503" s="77" t="str">
        <f t="shared" si="469"/>
        <v/>
      </c>
      <c r="J7503" s="77" t="str">
        <f t="shared" si="470"/>
        <v/>
      </c>
      <c r="K7503" s="77">
        <f t="shared" si="471"/>
        <v>0</v>
      </c>
    </row>
    <row r="7504" spans="1:11" s="77" customFormat="1">
      <c r="A7504" s="82">
        <v>2016</v>
      </c>
      <c r="B7504" s="82">
        <v>6019</v>
      </c>
      <c r="C7504" s="83" t="s">
        <v>503</v>
      </c>
      <c r="D7504" s="83" t="s">
        <v>504</v>
      </c>
      <c r="E7504" s="84">
        <v>32560</v>
      </c>
      <c r="F7504" s="85">
        <v>25.08</v>
      </c>
      <c r="G7504" s="84" t="s">
        <v>514</v>
      </c>
      <c r="H7504" s="86" t="str">
        <f t="shared" si="468"/>
        <v/>
      </c>
      <c r="I7504" s="77" t="str">
        <f t="shared" si="469"/>
        <v/>
      </c>
      <c r="J7504" s="77" t="str">
        <f t="shared" si="470"/>
        <v/>
      </c>
      <c r="K7504" s="77">
        <f t="shared" si="471"/>
        <v>0</v>
      </c>
    </row>
    <row r="7505" spans="1:11" s="77" customFormat="1">
      <c r="A7505" s="82">
        <v>2016</v>
      </c>
      <c r="B7505" s="82">
        <v>6019</v>
      </c>
      <c r="C7505" s="83" t="s">
        <v>503</v>
      </c>
      <c r="D7505" s="83" t="s">
        <v>504</v>
      </c>
      <c r="E7505" s="84">
        <v>82047</v>
      </c>
      <c r="F7505" s="85">
        <v>22.21</v>
      </c>
      <c r="G7505" s="84" t="s">
        <v>514</v>
      </c>
      <c r="H7505" s="86" t="str">
        <f t="shared" si="468"/>
        <v/>
      </c>
      <c r="I7505" s="77" t="str">
        <f t="shared" si="469"/>
        <v/>
      </c>
      <c r="J7505" s="77" t="str">
        <f t="shared" si="470"/>
        <v/>
      </c>
      <c r="K7505" s="77">
        <f t="shared" si="471"/>
        <v>0</v>
      </c>
    </row>
    <row r="7506" spans="1:11" s="77" customFormat="1">
      <c r="A7506" s="82">
        <v>2016</v>
      </c>
      <c r="B7506" s="82">
        <v>6021</v>
      </c>
      <c r="C7506" s="83" t="s">
        <v>513</v>
      </c>
      <c r="D7506" s="83" t="s">
        <v>504</v>
      </c>
      <c r="E7506" s="84">
        <v>132516</v>
      </c>
      <c r="F7506" s="85">
        <v>20.18</v>
      </c>
      <c r="G7506" s="84">
        <v>326</v>
      </c>
      <c r="H7506" s="86">
        <f t="shared" si="468"/>
        <v>8717803.5888</v>
      </c>
      <c r="I7506" s="77">
        <f t="shared" si="469"/>
        <v>132516</v>
      </c>
      <c r="J7506" s="77">
        <f t="shared" si="470"/>
        <v>2674172.88</v>
      </c>
      <c r="K7506" s="77">
        <f t="shared" si="471"/>
        <v>0</v>
      </c>
    </row>
    <row r="7507" spans="1:11" s="77" customFormat="1">
      <c r="A7507" s="82">
        <v>2016</v>
      </c>
      <c r="B7507" s="82">
        <v>6021</v>
      </c>
      <c r="C7507" s="83" t="s">
        <v>513</v>
      </c>
      <c r="D7507" s="83" t="s">
        <v>504</v>
      </c>
      <c r="E7507" s="84">
        <v>148061</v>
      </c>
      <c r="F7507" s="85">
        <v>20.18</v>
      </c>
      <c r="G7507" s="84">
        <v>243.1</v>
      </c>
      <c r="H7507" s="86">
        <f t="shared" si="468"/>
        <v>7263514.3523800001</v>
      </c>
      <c r="I7507" s="77">
        <f t="shared" si="469"/>
        <v>148061</v>
      </c>
      <c r="J7507" s="77">
        <f t="shared" si="470"/>
        <v>2987870.98</v>
      </c>
      <c r="K7507" s="77">
        <f t="shared" si="471"/>
        <v>0</v>
      </c>
    </row>
    <row r="7508" spans="1:11" s="77" customFormat="1">
      <c r="A7508" s="82">
        <v>2016</v>
      </c>
      <c r="B7508" s="82">
        <v>6021</v>
      </c>
      <c r="C7508" s="83" t="s">
        <v>513</v>
      </c>
      <c r="D7508" s="83" t="s">
        <v>504</v>
      </c>
      <c r="E7508" s="84">
        <v>22330</v>
      </c>
      <c r="F7508" s="85">
        <v>20</v>
      </c>
      <c r="G7508" s="84">
        <v>178.8</v>
      </c>
      <c r="H7508" s="86">
        <f t="shared" si="468"/>
        <v>798520.79999999993</v>
      </c>
      <c r="I7508" s="77">
        <f t="shared" si="469"/>
        <v>22330</v>
      </c>
      <c r="J7508" s="77">
        <f t="shared" si="470"/>
        <v>446600</v>
      </c>
      <c r="K7508" s="77">
        <f t="shared" si="471"/>
        <v>0</v>
      </c>
    </row>
    <row r="7509" spans="1:11" s="77" customFormat="1">
      <c r="A7509" s="82">
        <v>2016</v>
      </c>
      <c r="B7509" s="82">
        <v>6030</v>
      </c>
      <c r="C7509" s="83" t="s">
        <v>512</v>
      </c>
      <c r="D7509" s="83" t="s">
        <v>504</v>
      </c>
      <c r="E7509" s="84">
        <v>677993</v>
      </c>
      <c r="F7509" s="85">
        <v>12.5</v>
      </c>
      <c r="G7509" s="84">
        <v>195.4</v>
      </c>
      <c r="H7509" s="86">
        <f t="shared" si="468"/>
        <v>16559979.025</v>
      </c>
      <c r="I7509" s="77">
        <f t="shared" si="469"/>
        <v>677993</v>
      </c>
      <c r="J7509" s="77">
        <f t="shared" si="470"/>
        <v>8474912.5</v>
      </c>
      <c r="K7509" s="77">
        <f t="shared" si="471"/>
        <v>1</v>
      </c>
    </row>
    <row r="7510" spans="1:11" s="77" customFormat="1">
      <c r="A7510" s="82">
        <v>2016</v>
      </c>
      <c r="B7510" s="82">
        <v>6031</v>
      </c>
      <c r="C7510" s="83" t="s">
        <v>503</v>
      </c>
      <c r="D7510" s="83" t="s">
        <v>504</v>
      </c>
      <c r="E7510" s="84">
        <v>75812</v>
      </c>
      <c r="F7510" s="85">
        <v>23.77</v>
      </c>
      <c r="G7510" s="84">
        <v>220.2</v>
      </c>
      <c r="H7510" s="86">
        <f t="shared" si="468"/>
        <v>3968116.8304799995</v>
      </c>
      <c r="I7510" s="77">
        <f t="shared" si="469"/>
        <v>75812</v>
      </c>
      <c r="J7510" s="77">
        <f t="shared" si="470"/>
        <v>1802051.24</v>
      </c>
      <c r="K7510" s="77">
        <f t="shared" si="471"/>
        <v>0</v>
      </c>
    </row>
    <row r="7511" spans="1:11" s="77" customFormat="1">
      <c r="A7511" s="82">
        <v>2016</v>
      </c>
      <c r="B7511" s="82">
        <v>6031</v>
      </c>
      <c r="C7511" s="83" t="s">
        <v>503</v>
      </c>
      <c r="D7511" s="83" t="s">
        <v>504</v>
      </c>
      <c r="E7511" s="84">
        <v>6696</v>
      </c>
      <c r="F7511" s="85">
        <v>23.75</v>
      </c>
      <c r="G7511" s="84">
        <v>178.4</v>
      </c>
      <c r="H7511" s="86">
        <f t="shared" si="468"/>
        <v>283709.51999999996</v>
      </c>
      <c r="I7511" s="77">
        <f t="shared" si="469"/>
        <v>6696</v>
      </c>
      <c r="J7511" s="77">
        <f t="shared" si="470"/>
        <v>159030</v>
      </c>
      <c r="K7511" s="77">
        <f t="shared" si="471"/>
        <v>0</v>
      </c>
    </row>
    <row r="7512" spans="1:11" s="77" customFormat="1">
      <c r="A7512" s="82">
        <v>2016</v>
      </c>
      <c r="B7512" s="82">
        <v>6031</v>
      </c>
      <c r="C7512" s="83" t="s">
        <v>503</v>
      </c>
      <c r="D7512" s="83" t="s">
        <v>504</v>
      </c>
      <c r="E7512" s="84">
        <v>9763</v>
      </c>
      <c r="F7512" s="85">
        <v>23.62</v>
      </c>
      <c r="G7512" s="84">
        <v>188.1</v>
      </c>
      <c r="H7512" s="86">
        <f t="shared" si="468"/>
        <v>433762.47486000002</v>
      </c>
      <c r="I7512" s="77">
        <f t="shared" si="469"/>
        <v>9763</v>
      </c>
      <c r="J7512" s="77">
        <f t="shared" si="470"/>
        <v>230602.06</v>
      </c>
      <c r="K7512" s="77">
        <f t="shared" si="471"/>
        <v>0</v>
      </c>
    </row>
    <row r="7513" spans="1:11" s="77" customFormat="1">
      <c r="A7513" s="82">
        <v>2016</v>
      </c>
      <c r="B7513" s="82">
        <v>6031</v>
      </c>
      <c r="C7513" s="83" t="s">
        <v>503</v>
      </c>
      <c r="D7513" s="83" t="s">
        <v>504</v>
      </c>
      <c r="E7513" s="84">
        <v>37848</v>
      </c>
      <c r="F7513" s="85">
        <v>23.67</v>
      </c>
      <c r="G7513" s="84">
        <v>183</v>
      </c>
      <c r="H7513" s="86">
        <f t="shared" si="468"/>
        <v>1639427.7528000001</v>
      </c>
      <c r="I7513" s="77">
        <f t="shared" si="469"/>
        <v>37848</v>
      </c>
      <c r="J7513" s="77">
        <f t="shared" si="470"/>
        <v>895862.16</v>
      </c>
      <c r="K7513" s="77">
        <f t="shared" si="471"/>
        <v>0</v>
      </c>
    </row>
    <row r="7514" spans="1:11" s="77" customFormat="1">
      <c r="A7514" s="82">
        <v>2016</v>
      </c>
      <c r="B7514" s="82">
        <v>6031</v>
      </c>
      <c r="C7514" s="83" t="s">
        <v>503</v>
      </c>
      <c r="D7514" s="83" t="s">
        <v>504</v>
      </c>
      <c r="E7514" s="84">
        <v>6995</v>
      </c>
      <c r="F7514" s="85">
        <v>25.12</v>
      </c>
      <c r="G7514" s="84">
        <v>156.19999999999999</v>
      </c>
      <c r="H7514" s="86">
        <f t="shared" si="468"/>
        <v>274465.89279999997</v>
      </c>
      <c r="I7514" s="77">
        <f t="shared" si="469"/>
        <v>6995</v>
      </c>
      <c r="J7514" s="77">
        <f t="shared" si="470"/>
        <v>175714.4</v>
      </c>
      <c r="K7514" s="77">
        <f t="shared" si="471"/>
        <v>0</v>
      </c>
    </row>
    <row r="7515" spans="1:11" s="77" customFormat="1">
      <c r="A7515" s="82">
        <v>2016</v>
      </c>
      <c r="B7515" s="82">
        <v>6031</v>
      </c>
      <c r="C7515" s="83" t="s">
        <v>503</v>
      </c>
      <c r="D7515" s="83" t="s">
        <v>504</v>
      </c>
      <c r="E7515" s="84">
        <v>10318</v>
      </c>
      <c r="F7515" s="85">
        <v>25.15</v>
      </c>
      <c r="G7515" s="84">
        <v>162.1</v>
      </c>
      <c r="H7515" s="86">
        <f t="shared" si="468"/>
        <v>420645.77169999998</v>
      </c>
      <c r="I7515" s="77">
        <f t="shared" si="469"/>
        <v>10318</v>
      </c>
      <c r="J7515" s="77">
        <f t="shared" si="470"/>
        <v>259497.69999999998</v>
      </c>
      <c r="K7515" s="77">
        <f t="shared" si="471"/>
        <v>0</v>
      </c>
    </row>
    <row r="7516" spans="1:11" s="77" customFormat="1">
      <c r="A7516" s="82">
        <v>2016</v>
      </c>
      <c r="B7516" s="82">
        <v>6031</v>
      </c>
      <c r="C7516" s="83" t="s">
        <v>503</v>
      </c>
      <c r="D7516" s="83" t="s">
        <v>504</v>
      </c>
      <c r="E7516" s="84">
        <v>3426</v>
      </c>
      <c r="F7516" s="85">
        <v>23.7</v>
      </c>
      <c r="G7516" s="84">
        <v>219.2</v>
      </c>
      <c r="H7516" s="86">
        <f t="shared" si="468"/>
        <v>177982.07039999997</v>
      </c>
      <c r="I7516" s="77">
        <f t="shared" si="469"/>
        <v>3426</v>
      </c>
      <c r="J7516" s="77">
        <f t="shared" si="470"/>
        <v>81196.2</v>
      </c>
      <c r="K7516" s="77">
        <f t="shared" si="471"/>
        <v>0</v>
      </c>
    </row>
    <row r="7517" spans="1:11" s="77" customFormat="1">
      <c r="A7517" s="82">
        <v>2016</v>
      </c>
      <c r="B7517" s="82">
        <v>6031</v>
      </c>
      <c r="C7517" s="83" t="s">
        <v>503</v>
      </c>
      <c r="D7517" s="83" t="s">
        <v>504</v>
      </c>
      <c r="E7517" s="84">
        <v>6994</v>
      </c>
      <c r="F7517" s="85">
        <v>23.62</v>
      </c>
      <c r="G7517" s="84">
        <v>154.19999999999999</v>
      </c>
      <c r="H7517" s="86">
        <f t="shared" si="468"/>
        <v>254735.74775999997</v>
      </c>
      <c r="I7517" s="77">
        <f t="shared" si="469"/>
        <v>6994</v>
      </c>
      <c r="J7517" s="77">
        <f t="shared" si="470"/>
        <v>165198.28</v>
      </c>
      <c r="K7517" s="77">
        <f t="shared" si="471"/>
        <v>0</v>
      </c>
    </row>
    <row r="7518" spans="1:11" s="77" customFormat="1">
      <c r="A7518" s="82">
        <v>2016</v>
      </c>
      <c r="B7518" s="82">
        <v>6041</v>
      </c>
      <c r="C7518" s="83" t="s">
        <v>503</v>
      </c>
      <c r="D7518" s="83" t="s">
        <v>504</v>
      </c>
      <c r="E7518" s="84">
        <v>20642</v>
      </c>
      <c r="F7518" s="85">
        <v>22.69</v>
      </c>
      <c r="G7518" s="84">
        <v>193.4</v>
      </c>
      <c r="H7518" s="86">
        <f t="shared" si="468"/>
        <v>905821.73932000017</v>
      </c>
      <c r="I7518" s="77">
        <f t="shared" si="469"/>
        <v>20642</v>
      </c>
      <c r="J7518" s="77">
        <f t="shared" si="470"/>
        <v>468366.98000000004</v>
      </c>
      <c r="K7518" s="77">
        <f t="shared" si="471"/>
        <v>0</v>
      </c>
    </row>
    <row r="7519" spans="1:11" s="77" customFormat="1">
      <c r="A7519" s="82">
        <v>2016</v>
      </c>
      <c r="B7519" s="82">
        <v>6041</v>
      </c>
      <c r="C7519" s="83" t="s">
        <v>503</v>
      </c>
      <c r="D7519" s="83" t="s">
        <v>504</v>
      </c>
      <c r="E7519" s="84">
        <v>1631</v>
      </c>
      <c r="F7519" s="85">
        <v>23.59</v>
      </c>
      <c r="G7519" s="84">
        <v>178.9</v>
      </c>
      <c r="H7519" s="86">
        <f t="shared" si="468"/>
        <v>68832.293810000003</v>
      </c>
      <c r="I7519" s="77">
        <f t="shared" si="469"/>
        <v>1631</v>
      </c>
      <c r="J7519" s="77">
        <f t="shared" si="470"/>
        <v>38475.29</v>
      </c>
      <c r="K7519" s="77">
        <f t="shared" si="471"/>
        <v>0</v>
      </c>
    </row>
    <row r="7520" spans="1:11" s="77" customFormat="1">
      <c r="A7520" s="82">
        <v>2016</v>
      </c>
      <c r="B7520" s="82">
        <v>6041</v>
      </c>
      <c r="C7520" s="83" t="s">
        <v>503</v>
      </c>
      <c r="D7520" s="83" t="s">
        <v>504</v>
      </c>
      <c r="E7520" s="84">
        <v>7959</v>
      </c>
      <c r="F7520" s="85">
        <v>22.92</v>
      </c>
      <c r="G7520" s="84">
        <v>266.89999999999998</v>
      </c>
      <c r="H7520" s="86">
        <f t="shared" si="468"/>
        <v>486879.72732000001</v>
      </c>
      <c r="I7520" s="77">
        <f t="shared" si="469"/>
        <v>7959</v>
      </c>
      <c r="J7520" s="77">
        <f t="shared" si="470"/>
        <v>182420.28000000003</v>
      </c>
      <c r="K7520" s="77">
        <f t="shared" si="471"/>
        <v>0</v>
      </c>
    </row>
    <row r="7521" spans="1:11" s="77" customFormat="1">
      <c r="A7521" s="82">
        <v>2016</v>
      </c>
      <c r="B7521" s="82">
        <v>6041</v>
      </c>
      <c r="C7521" s="83" t="s">
        <v>503</v>
      </c>
      <c r="D7521" s="83" t="s">
        <v>504</v>
      </c>
      <c r="E7521" s="84">
        <v>4810</v>
      </c>
      <c r="F7521" s="85">
        <v>23.61</v>
      </c>
      <c r="G7521" s="84">
        <v>227.9</v>
      </c>
      <c r="H7521" s="86">
        <f t="shared" si="468"/>
        <v>258812.5839</v>
      </c>
      <c r="I7521" s="77">
        <f t="shared" si="469"/>
        <v>4810</v>
      </c>
      <c r="J7521" s="77">
        <f t="shared" si="470"/>
        <v>113564.09999999999</v>
      </c>
      <c r="K7521" s="77">
        <f t="shared" si="471"/>
        <v>0</v>
      </c>
    </row>
    <row r="7522" spans="1:11" s="77" customFormat="1">
      <c r="A7522" s="82">
        <v>2016</v>
      </c>
      <c r="B7522" s="82">
        <v>6041</v>
      </c>
      <c r="C7522" s="83" t="s">
        <v>503</v>
      </c>
      <c r="D7522" s="83" t="s">
        <v>504</v>
      </c>
      <c r="E7522" s="84">
        <v>3172</v>
      </c>
      <c r="F7522" s="85">
        <v>23.51</v>
      </c>
      <c r="G7522" s="84">
        <v>253.7</v>
      </c>
      <c r="H7522" s="86">
        <f t="shared" si="468"/>
        <v>189193.52764000001</v>
      </c>
      <c r="I7522" s="77">
        <f t="shared" si="469"/>
        <v>3172</v>
      </c>
      <c r="J7522" s="77">
        <f t="shared" si="470"/>
        <v>74573.72</v>
      </c>
      <c r="K7522" s="77">
        <f t="shared" si="471"/>
        <v>0</v>
      </c>
    </row>
    <row r="7523" spans="1:11" s="77" customFormat="1">
      <c r="A7523" s="82">
        <v>2016</v>
      </c>
      <c r="B7523" s="82">
        <v>6041</v>
      </c>
      <c r="C7523" s="83" t="s">
        <v>503</v>
      </c>
      <c r="D7523" s="83" t="s">
        <v>504</v>
      </c>
      <c r="E7523" s="84">
        <v>1680</v>
      </c>
      <c r="F7523" s="85">
        <v>23.31</v>
      </c>
      <c r="G7523" s="84">
        <v>182.5</v>
      </c>
      <c r="H7523" s="86">
        <f t="shared" si="468"/>
        <v>71468.459999999992</v>
      </c>
      <c r="I7523" s="77">
        <f t="shared" si="469"/>
        <v>1680</v>
      </c>
      <c r="J7523" s="77">
        <f t="shared" si="470"/>
        <v>39160.799999999996</v>
      </c>
      <c r="K7523" s="77">
        <f t="shared" si="471"/>
        <v>0</v>
      </c>
    </row>
    <row r="7524" spans="1:11" s="77" customFormat="1">
      <c r="A7524" s="82">
        <v>2016</v>
      </c>
      <c r="B7524" s="82">
        <v>6041</v>
      </c>
      <c r="C7524" s="83" t="s">
        <v>503</v>
      </c>
      <c r="D7524" s="83" t="s">
        <v>504</v>
      </c>
      <c r="E7524" s="84">
        <v>3184</v>
      </c>
      <c r="F7524" s="85">
        <v>23.66</v>
      </c>
      <c r="G7524" s="84">
        <v>244.6</v>
      </c>
      <c r="H7524" s="86">
        <f t="shared" si="468"/>
        <v>184265.59423999998</v>
      </c>
      <c r="I7524" s="77">
        <f t="shared" si="469"/>
        <v>3184</v>
      </c>
      <c r="J7524" s="77">
        <f t="shared" si="470"/>
        <v>75333.440000000002</v>
      </c>
      <c r="K7524" s="77">
        <f t="shared" si="471"/>
        <v>0</v>
      </c>
    </row>
    <row r="7525" spans="1:11" s="77" customFormat="1">
      <c r="A7525" s="82">
        <v>2016</v>
      </c>
      <c r="B7525" s="82">
        <v>6041</v>
      </c>
      <c r="C7525" s="83" t="s">
        <v>503</v>
      </c>
      <c r="D7525" s="83" t="s">
        <v>504</v>
      </c>
      <c r="E7525" s="84">
        <v>3142</v>
      </c>
      <c r="F7525" s="85">
        <v>22.85</v>
      </c>
      <c r="G7525" s="84">
        <v>238.9</v>
      </c>
      <c r="H7525" s="86">
        <f t="shared" si="468"/>
        <v>171517.53830000001</v>
      </c>
      <c r="I7525" s="77">
        <f t="shared" si="469"/>
        <v>3142</v>
      </c>
      <c r="J7525" s="77">
        <f t="shared" si="470"/>
        <v>71794.700000000012</v>
      </c>
      <c r="K7525" s="77">
        <f t="shared" si="471"/>
        <v>0</v>
      </c>
    </row>
    <row r="7526" spans="1:11" s="77" customFormat="1">
      <c r="A7526" s="82">
        <v>2016</v>
      </c>
      <c r="B7526" s="82">
        <v>6041</v>
      </c>
      <c r="C7526" s="83" t="s">
        <v>503</v>
      </c>
      <c r="D7526" s="83" t="s">
        <v>504</v>
      </c>
      <c r="E7526" s="84">
        <v>4914</v>
      </c>
      <c r="F7526" s="85">
        <v>22.69</v>
      </c>
      <c r="G7526" s="84">
        <v>177.4</v>
      </c>
      <c r="H7526" s="86">
        <f t="shared" si="468"/>
        <v>197798.62284</v>
      </c>
      <c r="I7526" s="77">
        <f t="shared" si="469"/>
        <v>4914</v>
      </c>
      <c r="J7526" s="77">
        <f t="shared" si="470"/>
        <v>111498.66</v>
      </c>
      <c r="K7526" s="77">
        <f t="shared" si="471"/>
        <v>0</v>
      </c>
    </row>
    <row r="7527" spans="1:11" s="77" customFormat="1">
      <c r="A7527" s="82">
        <v>2016</v>
      </c>
      <c r="B7527" s="82">
        <v>6041</v>
      </c>
      <c r="C7527" s="83" t="s">
        <v>503</v>
      </c>
      <c r="D7527" s="83" t="s">
        <v>504</v>
      </c>
      <c r="E7527" s="84">
        <v>4736</v>
      </c>
      <c r="F7527" s="85">
        <v>22.84</v>
      </c>
      <c r="G7527" s="84">
        <v>226.8</v>
      </c>
      <c r="H7527" s="86">
        <f t="shared" si="468"/>
        <v>245330.10432000001</v>
      </c>
      <c r="I7527" s="77">
        <f t="shared" si="469"/>
        <v>4736</v>
      </c>
      <c r="J7527" s="77">
        <f t="shared" si="470"/>
        <v>108170.24000000001</v>
      </c>
      <c r="K7527" s="77">
        <f t="shared" si="471"/>
        <v>0</v>
      </c>
    </row>
    <row r="7528" spans="1:11" s="77" customFormat="1">
      <c r="A7528" s="82">
        <v>2016</v>
      </c>
      <c r="B7528" s="82">
        <v>6041</v>
      </c>
      <c r="C7528" s="83" t="s">
        <v>503</v>
      </c>
      <c r="D7528" s="83" t="s">
        <v>504</v>
      </c>
      <c r="E7528" s="84">
        <v>1601</v>
      </c>
      <c r="F7528" s="85">
        <v>23.58</v>
      </c>
      <c r="G7528" s="84">
        <v>195.7</v>
      </c>
      <c r="H7528" s="86">
        <f t="shared" si="468"/>
        <v>73879.842059999981</v>
      </c>
      <c r="I7528" s="77">
        <f t="shared" si="469"/>
        <v>1601</v>
      </c>
      <c r="J7528" s="77">
        <f t="shared" si="470"/>
        <v>37751.579999999994</v>
      </c>
      <c r="K7528" s="77">
        <f t="shared" si="471"/>
        <v>0</v>
      </c>
    </row>
    <row r="7529" spans="1:11" s="77" customFormat="1">
      <c r="A7529" s="82">
        <v>2016</v>
      </c>
      <c r="B7529" s="82">
        <v>6041</v>
      </c>
      <c r="C7529" s="83" t="s">
        <v>503</v>
      </c>
      <c r="D7529" s="83" t="s">
        <v>504</v>
      </c>
      <c r="E7529" s="84">
        <v>5144</v>
      </c>
      <c r="F7529" s="85">
        <v>22.97</v>
      </c>
      <c r="G7529" s="84">
        <v>193.6</v>
      </c>
      <c r="H7529" s="86">
        <f t="shared" si="468"/>
        <v>228753.26847999997</v>
      </c>
      <c r="I7529" s="77">
        <f t="shared" si="469"/>
        <v>5144</v>
      </c>
      <c r="J7529" s="77">
        <f t="shared" si="470"/>
        <v>118157.68</v>
      </c>
      <c r="K7529" s="77">
        <f t="shared" si="471"/>
        <v>0</v>
      </c>
    </row>
    <row r="7530" spans="1:11" s="77" customFormat="1">
      <c r="A7530" s="82">
        <v>2016</v>
      </c>
      <c r="B7530" s="82">
        <v>6041</v>
      </c>
      <c r="C7530" s="83" t="s">
        <v>503</v>
      </c>
      <c r="D7530" s="83" t="s">
        <v>504</v>
      </c>
      <c r="E7530" s="84">
        <v>1594</v>
      </c>
      <c r="F7530" s="85">
        <v>22.86</v>
      </c>
      <c r="G7530" s="84">
        <v>197.1</v>
      </c>
      <c r="H7530" s="86">
        <f t="shared" si="468"/>
        <v>71820.953639999992</v>
      </c>
      <c r="I7530" s="77">
        <f t="shared" si="469"/>
        <v>1594</v>
      </c>
      <c r="J7530" s="77">
        <f t="shared" si="470"/>
        <v>36438.839999999997</v>
      </c>
      <c r="K7530" s="77">
        <f t="shared" si="471"/>
        <v>0</v>
      </c>
    </row>
    <row r="7531" spans="1:11" s="77" customFormat="1">
      <c r="A7531" s="82">
        <v>2016</v>
      </c>
      <c r="B7531" s="82">
        <v>6041</v>
      </c>
      <c r="C7531" s="83" t="s">
        <v>503</v>
      </c>
      <c r="D7531" s="83" t="s">
        <v>504</v>
      </c>
      <c r="E7531" s="84">
        <v>3135</v>
      </c>
      <c r="F7531" s="85">
        <v>23.12</v>
      </c>
      <c r="G7531" s="84">
        <v>227.1</v>
      </c>
      <c r="H7531" s="86">
        <f t="shared" si="468"/>
        <v>164604.8052</v>
      </c>
      <c r="I7531" s="77">
        <f t="shared" si="469"/>
        <v>3135</v>
      </c>
      <c r="J7531" s="77">
        <f t="shared" si="470"/>
        <v>72481.2</v>
      </c>
      <c r="K7531" s="77">
        <f t="shared" si="471"/>
        <v>0</v>
      </c>
    </row>
    <row r="7532" spans="1:11" s="77" customFormat="1">
      <c r="A7532" s="82">
        <v>2016</v>
      </c>
      <c r="B7532" s="82">
        <v>6041</v>
      </c>
      <c r="C7532" s="83" t="s">
        <v>503</v>
      </c>
      <c r="D7532" s="83" t="s">
        <v>504</v>
      </c>
      <c r="E7532" s="84">
        <v>4724</v>
      </c>
      <c r="F7532" s="85">
        <v>22.98</v>
      </c>
      <c r="G7532" s="84">
        <v>253.7</v>
      </c>
      <c r="H7532" s="86">
        <f t="shared" si="468"/>
        <v>275410.42823999998</v>
      </c>
      <c r="I7532" s="77">
        <f t="shared" si="469"/>
        <v>4724</v>
      </c>
      <c r="J7532" s="77">
        <f t="shared" si="470"/>
        <v>108557.52</v>
      </c>
      <c r="K7532" s="77">
        <f t="shared" si="471"/>
        <v>0</v>
      </c>
    </row>
    <row r="7533" spans="1:11" s="77" customFormat="1">
      <c r="A7533" s="82">
        <v>2016</v>
      </c>
      <c r="B7533" s="82">
        <v>6052</v>
      </c>
      <c r="C7533" s="83" t="s">
        <v>503</v>
      </c>
      <c r="D7533" s="83" t="s">
        <v>504</v>
      </c>
      <c r="E7533" s="84">
        <v>126607</v>
      </c>
      <c r="F7533" s="85">
        <v>23.888000000000002</v>
      </c>
      <c r="G7533" s="84">
        <v>288</v>
      </c>
      <c r="H7533" s="86">
        <f t="shared" si="468"/>
        <v>8710237.486080002</v>
      </c>
      <c r="I7533" s="77">
        <f t="shared" si="469"/>
        <v>126607</v>
      </c>
      <c r="J7533" s="77">
        <f t="shared" si="470"/>
        <v>3024388.0160000003</v>
      </c>
      <c r="K7533" s="77">
        <f t="shared" si="471"/>
        <v>0</v>
      </c>
    </row>
    <row r="7534" spans="1:11" s="77" customFormat="1">
      <c r="A7534" s="82">
        <v>2016</v>
      </c>
      <c r="B7534" s="82">
        <v>6052</v>
      </c>
      <c r="C7534" s="83" t="s">
        <v>503</v>
      </c>
      <c r="D7534" s="83" t="s">
        <v>504</v>
      </c>
      <c r="E7534" s="84">
        <v>50538</v>
      </c>
      <c r="F7534" s="85">
        <v>23.738</v>
      </c>
      <c r="G7534" s="84">
        <v>294.2</v>
      </c>
      <c r="H7534" s="86">
        <f t="shared" si="468"/>
        <v>3529432.2114479993</v>
      </c>
      <c r="I7534" s="77">
        <f t="shared" si="469"/>
        <v>50538</v>
      </c>
      <c r="J7534" s="77">
        <f t="shared" si="470"/>
        <v>1199671.044</v>
      </c>
      <c r="K7534" s="77">
        <f t="shared" si="471"/>
        <v>0</v>
      </c>
    </row>
    <row r="7535" spans="1:11" s="77" customFormat="1">
      <c r="A7535" s="82">
        <v>2016</v>
      </c>
      <c r="B7535" s="82">
        <v>6052</v>
      </c>
      <c r="C7535" s="83" t="s">
        <v>503</v>
      </c>
      <c r="D7535" s="83" t="s">
        <v>504</v>
      </c>
      <c r="E7535" s="84">
        <v>38085</v>
      </c>
      <c r="F7535" s="85">
        <v>23.844000000000001</v>
      </c>
      <c r="G7535" s="84">
        <v>238.7</v>
      </c>
      <c r="H7535" s="86">
        <f t="shared" si="468"/>
        <v>2167631.6923800004</v>
      </c>
      <c r="I7535" s="77">
        <f t="shared" si="469"/>
        <v>38085</v>
      </c>
      <c r="J7535" s="77">
        <f t="shared" si="470"/>
        <v>908098.74</v>
      </c>
      <c r="K7535" s="77">
        <f t="shared" si="471"/>
        <v>0</v>
      </c>
    </row>
    <row r="7536" spans="1:11" s="77" customFormat="1">
      <c r="A7536" s="82">
        <v>2016</v>
      </c>
      <c r="B7536" s="82">
        <v>6055</v>
      </c>
      <c r="C7536" s="83" t="s">
        <v>513</v>
      </c>
      <c r="D7536" s="83" t="s">
        <v>504</v>
      </c>
      <c r="E7536" s="84">
        <v>32918</v>
      </c>
      <c r="F7536" s="85">
        <v>16.489999999999998</v>
      </c>
      <c r="G7536" s="84" t="s">
        <v>514</v>
      </c>
      <c r="H7536" s="86" t="str">
        <f t="shared" si="468"/>
        <v/>
      </c>
      <c r="I7536" s="77" t="str">
        <f t="shared" si="469"/>
        <v/>
      </c>
      <c r="J7536" s="77" t="str">
        <f t="shared" si="470"/>
        <v/>
      </c>
      <c r="K7536" s="77">
        <f t="shared" si="471"/>
        <v>0</v>
      </c>
    </row>
    <row r="7537" spans="1:11" s="77" customFormat="1">
      <c r="A7537" s="82">
        <v>2016</v>
      </c>
      <c r="B7537" s="82">
        <v>6055</v>
      </c>
      <c r="C7537" s="83" t="s">
        <v>513</v>
      </c>
      <c r="D7537" s="83" t="s">
        <v>504</v>
      </c>
      <c r="E7537" s="84">
        <v>14705</v>
      </c>
      <c r="F7537" s="85">
        <v>17.87</v>
      </c>
      <c r="G7537" s="84" t="s">
        <v>514</v>
      </c>
      <c r="H7537" s="86" t="str">
        <f t="shared" si="468"/>
        <v/>
      </c>
      <c r="I7537" s="77" t="str">
        <f t="shared" si="469"/>
        <v/>
      </c>
      <c r="J7537" s="77" t="str">
        <f t="shared" si="470"/>
        <v/>
      </c>
      <c r="K7537" s="77">
        <f t="shared" si="471"/>
        <v>0</v>
      </c>
    </row>
    <row r="7538" spans="1:11" s="77" customFormat="1">
      <c r="A7538" s="82">
        <v>2016</v>
      </c>
      <c r="B7538" s="82">
        <v>6055</v>
      </c>
      <c r="C7538" s="83" t="s">
        <v>513</v>
      </c>
      <c r="D7538" s="83" t="s">
        <v>504</v>
      </c>
      <c r="E7538" s="84">
        <v>32804</v>
      </c>
      <c r="F7538" s="85">
        <v>16.71</v>
      </c>
      <c r="G7538" s="84" t="s">
        <v>514</v>
      </c>
      <c r="H7538" s="86" t="str">
        <f t="shared" si="468"/>
        <v/>
      </c>
      <c r="I7538" s="77" t="str">
        <f t="shared" si="469"/>
        <v/>
      </c>
      <c r="J7538" s="77" t="str">
        <f t="shared" si="470"/>
        <v/>
      </c>
      <c r="K7538" s="77">
        <f t="shared" si="471"/>
        <v>0</v>
      </c>
    </row>
    <row r="7539" spans="1:11" s="77" customFormat="1">
      <c r="A7539" s="82">
        <v>2016</v>
      </c>
      <c r="B7539" s="82">
        <v>6055</v>
      </c>
      <c r="C7539" s="83" t="s">
        <v>513</v>
      </c>
      <c r="D7539" s="83" t="s">
        <v>504</v>
      </c>
      <c r="E7539" s="84">
        <v>16437</v>
      </c>
      <c r="F7539" s="85">
        <v>16.71</v>
      </c>
      <c r="G7539" s="84" t="s">
        <v>514</v>
      </c>
      <c r="H7539" s="86" t="str">
        <f t="shared" si="468"/>
        <v/>
      </c>
      <c r="I7539" s="77" t="str">
        <f t="shared" si="469"/>
        <v/>
      </c>
      <c r="J7539" s="77" t="str">
        <f t="shared" si="470"/>
        <v/>
      </c>
      <c r="K7539" s="77">
        <f t="shared" si="471"/>
        <v>0</v>
      </c>
    </row>
    <row r="7540" spans="1:11" s="77" customFormat="1">
      <c r="A7540" s="82">
        <v>2016</v>
      </c>
      <c r="B7540" s="82">
        <v>6055</v>
      </c>
      <c r="C7540" s="83" t="s">
        <v>513</v>
      </c>
      <c r="D7540" s="83" t="s">
        <v>504</v>
      </c>
      <c r="E7540" s="84">
        <v>33000</v>
      </c>
      <c r="F7540" s="85">
        <v>18.059999999999999</v>
      </c>
      <c r="G7540" s="84" t="s">
        <v>514</v>
      </c>
      <c r="H7540" s="86" t="str">
        <f t="shared" si="468"/>
        <v/>
      </c>
      <c r="I7540" s="77" t="str">
        <f t="shared" si="469"/>
        <v/>
      </c>
      <c r="J7540" s="77" t="str">
        <f t="shared" si="470"/>
        <v/>
      </c>
      <c r="K7540" s="77">
        <f t="shared" si="471"/>
        <v>0</v>
      </c>
    </row>
    <row r="7541" spans="1:11" s="77" customFormat="1">
      <c r="A7541" s="82">
        <v>2016</v>
      </c>
      <c r="B7541" s="82">
        <v>6055</v>
      </c>
      <c r="C7541" s="83" t="s">
        <v>513</v>
      </c>
      <c r="D7541" s="83" t="s">
        <v>504</v>
      </c>
      <c r="E7541" s="84">
        <v>32984</v>
      </c>
      <c r="F7541" s="85">
        <v>16.71</v>
      </c>
      <c r="G7541" s="84" t="s">
        <v>514</v>
      </c>
      <c r="H7541" s="86" t="str">
        <f t="shared" si="468"/>
        <v/>
      </c>
      <c r="I7541" s="77" t="str">
        <f t="shared" si="469"/>
        <v/>
      </c>
      <c r="J7541" s="77" t="str">
        <f t="shared" si="470"/>
        <v/>
      </c>
      <c r="K7541" s="77">
        <f t="shared" si="471"/>
        <v>0</v>
      </c>
    </row>
    <row r="7542" spans="1:11" s="77" customFormat="1">
      <c r="A7542" s="82">
        <v>2016</v>
      </c>
      <c r="B7542" s="82">
        <v>6061</v>
      </c>
      <c r="C7542" s="83" t="s">
        <v>503</v>
      </c>
      <c r="D7542" s="83" t="s">
        <v>504</v>
      </c>
      <c r="E7542" s="84">
        <v>11273</v>
      </c>
      <c r="F7542" s="85">
        <v>25.021999999999998</v>
      </c>
      <c r="G7542" s="84">
        <v>317.10000000000002</v>
      </c>
      <c r="H7542" s="86">
        <f t="shared" si="468"/>
        <v>894453.50202600006</v>
      </c>
      <c r="I7542" s="77">
        <f t="shared" si="469"/>
        <v>11273</v>
      </c>
      <c r="J7542" s="77">
        <f t="shared" si="470"/>
        <v>282073.00599999999</v>
      </c>
      <c r="K7542" s="77">
        <f t="shared" si="471"/>
        <v>0</v>
      </c>
    </row>
    <row r="7543" spans="1:11" s="77" customFormat="1">
      <c r="A7543" s="82">
        <v>2016</v>
      </c>
      <c r="B7543" s="82">
        <v>6065</v>
      </c>
      <c r="C7543" s="83" t="s">
        <v>513</v>
      </c>
      <c r="D7543" s="83" t="s">
        <v>504</v>
      </c>
      <c r="E7543" s="84">
        <v>16356</v>
      </c>
      <c r="F7543" s="85">
        <v>17.88</v>
      </c>
      <c r="G7543" s="84">
        <v>136.9</v>
      </c>
      <c r="H7543" s="86">
        <f t="shared" si="468"/>
        <v>400357.58831999998</v>
      </c>
      <c r="I7543" s="77">
        <f t="shared" si="469"/>
        <v>16356</v>
      </c>
      <c r="J7543" s="77">
        <f t="shared" si="470"/>
        <v>292445.27999999997</v>
      </c>
      <c r="K7543" s="77">
        <f t="shared" si="471"/>
        <v>0</v>
      </c>
    </row>
    <row r="7544" spans="1:11" s="77" customFormat="1">
      <c r="A7544" s="82">
        <v>2016</v>
      </c>
      <c r="B7544" s="82">
        <v>6065</v>
      </c>
      <c r="C7544" s="83" t="s">
        <v>513</v>
      </c>
      <c r="D7544" s="83" t="s">
        <v>504</v>
      </c>
      <c r="E7544" s="84">
        <v>145484</v>
      </c>
      <c r="F7544" s="85">
        <v>17.75</v>
      </c>
      <c r="G7544" s="84">
        <v>155.19999999999999</v>
      </c>
      <c r="H7544" s="86">
        <f t="shared" si="468"/>
        <v>4007793.2319999998</v>
      </c>
      <c r="I7544" s="77">
        <f t="shared" si="469"/>
        <v>145484</v>
      </c>
      <c r="J7544" s="77">
        <f t="shared" si="470"/>
        <v>2582341</v>
      </c>
      <c r="K7544" s="77">
        <f t="shared" si="471"/>
        <v>0</v>
      </c>
    </row>
    <row r="7545" spans="1:11" s="77" customFormat="1">
      <c r="A7545" s="82">
        <v>2016</v>
      </c>
      <c r="B7545" s="82">
        <v>6065</v>
      </c>
      <c r="C7545" s="83" t="s">
        <v>513</v>
      </c>
      <c r="D7545" s="83" t="s">
        <v>504</v>
      </c>
      <c r="E7545" s="84">
        <v>16386</v>
      </c>
      <c r="F7545" s="85">
        <v>16.59</v>
      </c>
      <c r="G7545" s="84">
        <v>141.9</v>
      </c>
      <c r="H7545" s="86">
        <f t="shared" si="468"/>
        <v>385746.26705999998</v>
      </c>
      <c r="I7545" s="77">
        <f t="shared" si="469"/>
        <v>16386</v>
      </c>
      <c r="J7545" s="77">
        <f t="shared" si="470"/>
        <v>271843.74</v>
      </c>
      <c r="K7545" s="77">
        <f t="shared" si="471"/>
        <v>0</v>
      </c>
    </row>
    <row r="7546" spans="1:11" s="77" customFormat="1">
      <c r="A7546" s="82">
        <v>2016</v>
      </c>
      <c r="B7546" s="82">
        <v>6065</v>
      </c>
      <c r="C7546" s="83" t="s">
        <v>513</v>
      </c>
      <c r="D7546" s="83" t="s">
        <v>504</v>
      </c>
      <c r="E7546" s="84">
        <v>16380</v>
      </c>
      <c r="F7546" s="85">
        <v>17.7</v>
      </c>
      <c r="G7546" s="84">
        <v>143.6</v>
      </c>
      <c r="H7546" s="86">
        <f t="shared" si="468"/>
        <v>416333.73599999998</v>
      </c>
      <c r="I7546" s="77">
        <f t="shared" si="469"/>
        <v>16380</v>
      </c>
      <c r="J7546" s="77">
        <f t="shared" si="470"/>
        <v>289926</v>
      </c>
      <c r="K7546" s="77">
        <f t="shared" si="471"/>
        <v>0</v>
      </c>
    </row>
    <row r="7547" spans="1:11" s="77" customFormat="1">
      <c r="A7547" s="82">
        <v>2016</v>
      </c>
      <c r="B7547" s="82">
        <v>6065</v>
      </c>
      <c r="C7547" s="83" t="s">
        <v>513</v>
      </c>
      <c r="D7547" s="83" t="s">
        <v>504</v>
      </c>
      <c r="E7547" s="84">
        <v>16368</v>
      </c>
      <c r="F7547" s="85">
        <v>17.77</v>
      </c>
      <c r="G7547" s="84">
        <v>138.1</v>
      </c>
      <c r="H7547" s="86">
        <f t="shared" si="468"/>
        <v>401676.77616000001</v>
      </c>
      <c r="I7547" s="77">
        <f t="shared" si="469"/>
        <v>16368</v>
      </c>
      <c r="J7547" s="77">
        <f t="shared" si="470"/>
        <v>290859.36</v>
      </c>
      <c r="K7547" s="77">
        <f t="shared" si="471"/>
        <v>0</v>
      </c>
    </row>
    <row r="7548" spans="1:11" s="77" customFormat="1">
      <c r="A7548" s="82">
        <v>2016</v>
      </c>
      <c r="B7548" s="82">
        <v>6065</v>
      </c>
      <c r="C7548" s="83" t="s">
        <v>513</v>
      </c>
      <c r="D7548" s="83" t="s">
        <v>504</v>
      </c>
      <c r="E7548" s="84">
        <v>16136</v>
      </c>
      <c r="F7548" s="85">
        <v>17.55</v>
      </c>
      <c r="G7548" s="84">
        <v>141.5</v>
      </c>
      <c r="H7548" s="86">
        <f t="shared" si="468"/>
        <v>400709.32200000004</v>
      </c>
      <c r="I7548" s="77">
        <f t="shared" si="469"/>
        <v>16136</v>
      </c>
      <c r="J7548" s="77">
        <f t="shared" si="470"/>
        <v>283186.8</v>
      </c>
      <c r="K7548" s="77">
        <f t="shared" si="471"/>
        <v>0</v>
      </c>
    </row>
    <row r="7549" spans="1:11" s="77" customFormat="1">
      <c r="A7549" s="82">
        <v>2016</v>
      </c>
      <c r="B7549" s="82">
        <v>6065</v>
      </c>
      <c r="C7549" s="83" t="s">
        <v>513</v>
      </c>
      <c r="D7549" s="83" t="s">
        <v>504</v>
      </c>
      <c r="E7549" s="84">
        <v>16398</v>
      </c>
      <c r="F7549" s="85">
        <v>17.2</v>
      </c>
      <c r="G7549" s="84">
        <v>150.9</v>
      </c>
      <c r="H7549" s="86">
        <f t="shared" si="468"/>
        <v>425606.81040000002</v>
      </c>
      <c r="I7549" s="77">
        <f t="shared" si="469"/>
        <v>16398</v>
      </c>
      <c r="J7549" s="77">
        <f t="shared" si="470"/>
        <v>282045.59999999998</v>
      </c>
      <c r="K7549" s="77">
        <f t="shared" si="471"/>
        <v>0</v>
      </c>
    </row>
    <row r="7550" spans="1:11" s="77" customFormat="1">
      <c r="A7550" s="82">
        <v>2016</v>
      </c>
      <c r="B7550" s="82">
        <v>6065</v>
      </c>
      <c r="C7550" s="83" t="s">
        <v>513</v>
      </c>
      <c r="D7550" s="83" t="s">
        <v>504</v>
      </c>
      <c r="E7550" s="84">
        <v>16403</v>
      </c>
      <c r="F7550" s="85">
        <v>18.02</v>
      </c>
      <c r="G7550" s="84">
        <v>142.30000000000001</v>
      </c>
      <c r="H7550" s="86">
        <f t="shared" si="468"/>
        <v>420613.27137999999</v>
      </c>
      <c r="I7550" s="77">
        <f t="shared" si="469"/>
        <v>16403</v>
      </c>
      <c r="J7550" s="77">
        <f t="shared" si="470"/>
        <v>295582.06</v>
      </c>
      <c r="K7550" s="77">
        <f t="shared" si="471"/>
        <v>0</v>
      </c>
    </row>
    <row r="7551" spans="1:11" s="77" customFormat="1">
      <c r="A7551" s="82">
        <v>2016</v>
      </c>
      <c r="B7551" s="82">
        <v>6065</v>
      </c>
      <c r="C7551" s="83" t="s">
        <v>513</v>
      </c>
      <c r="D7551" s="83" t="s">
        <v>504</v>
      </c>
      <c r="E7551" s="84">
        <v>16432</v>
      </c>
      <c r="F7551" s="85">
        <v>17.96</v>
      </c>
      <c r="G7551" s="84">
        <v>136</v>
      </c>
      <c r="H7551" s="86">
        <f t="shared" si="468"/>
        <v>401361.45920000004</v>
      </c>
      <c r="I7551" s="77">
        <f t="shared" si="469"/>
        <v>16432</v>
      </c>
      <c r="J7551" s="77">
        <f t="shared" si="470"/>
        <v>295118.72000000003</v>
      </c>
      <c r="K7551" s="77">
        <f t="shared" si="471"/>
        <v>0</v>
      </c>
    </row>
    <row r="7552" spans="1:11" s="77" customFormat="1">
      <c r="A7552" s="82">
        <v>2016</v>
      </c>
      <c r="B7552" s="82">
        <v>6065</v>
      </c>
      <c r="C7552" s="83" t="s">
        <v>513</v>
      </c>
      <c r="D7552" s="83" t="s">
        <v>504</v>
      </c>
      <c r="E7552" s="84">
        <v>32705</v>
      </c>
      <c r="F7552" s="85">
        <v>16.649999999999999</v>
      </c>
      <c r="G7552" s="84">
        <v>135.30000000000001</v>
      </c>
      <c r="H7552" s="86">
        <f t="shared" si="468"/>
        <v>736760.25225000002</v>
      </c>
      <c r="I7552" s="77">
        <f t="shared" si="469"/>
        <v>32705</v>
      </c>
      <c r="J7552" s="77">
        <f t="shared" si="470"/>
        <v>544538.25</v>
      </c>
      <c r="K7552" s="77">
        <f t="shared" si="471"/>
        <v>0</v>
      </c>
    </row>
    <row r="7553" spans="1:11" s="77" customFormat="1">
      <c r="A7553" s="82">
        <v>2016</v>
      </c>
      <c r="B7553" s="82">
        <v>6065</v>
      </c>
      <c r="C7553" s="83" t="s">
        <v>513</v>
      </c>
      <c r="D7553" s="83" t="s">
        <v>504</v>
      </c>
      <c r="E7553" s="84">
        <v>49642</v>
      </c>
      <c r="F7553" s="85">
        <v>17.25</v>
      </c>
      <c r="G7553" s="84">
        <v>151.1</v>
      </c>
      <c r="H7553" s="86">
        <f t="shared" si="468"/>
        <v>1293906.3194999998</v>
      </c>
      <c r="I7553" s="77">
        <f t="shared" si="469"/>
        <v>49642</v>
      </c>
      <c r="J7553" s="77">
        <f t="shared" si="470"/>
        <v>856324.5</v>
      </c>
      <c r="K7553" s="77">
        <f t="shared" si="471"/>
        <v>0</v>
      </c>
    </row>
    <row r="7554" spans="1:11" s="77" customFormat="1">
      <c r="A7554" s="82">
        <v>2016</v>
      </c>
      <c r="B7554" s="82">
        <v>6065</v>
      </c>
      <c r="C7554" s="83" t="s">
        <v>513</v>
      </c>
      <c r="D7554" s="83" t="s">
        <v>504</v>
      </c>
      <c r="E7554" s="84">
        <v>82237</v>
      </c>
      <c r="F7554" s="85">
        <v>17.22</v>
      </c>
      <c r="G7554" s="84">
        <v>137.19999999999999</v>
      </c>
      <c r="H7554" s="86">
        <f t="shared" si="468"/>
        <v>1942918.2040799998</v>
      </c>
      <c r="I7554" s="77">
        <f t="shared" si="469"/>
        <v>82237</v>
      </c>
      <c r="J7554" s="77">
        <f t="shared" si="470"/>
        <v>1416121.14</v>
      </c>
      <c r="K7554" s="77">
        <f t="shared" si="471"/>
        <v>0</v>
      </c>
    </row>
    <row r="7555" spans="1:11" s="77" customFormat="1">
      <c r="A7555" s="82">
        <v>2016</v>
      </c>
      <c r="B7555" s="82">
        <v>6065</v>
      </c>
      <c r="C7555" s="83" t="s">
        <v>513</v>
      </c>
      <c r="D7555" s="83" t="s">
        <v>504</v>
      </c>
      <c r="E7555" s="84">
        <v>130667</v>
      </c>
      <c r="F7555" s="85">
        <v>17.52</v>
      </c>
      <c r="G7555" s="84">
        <v>129.30000000000001</v>
      </c>
      <c r="H7555" s="86">
        <f t="shared" si="468"/>
        <v>2960046.5911200005</v>
      </c>
      <c r="I7555" s="77">
        <f t="shared" si="469"/>
        <v>130667</v>
      </c>
      <c r="J7555" s="77">
        <f t="shared" si="470"/>
        <v>2289285.84</v>
      </c>
      <c r="K7555" s="77">
        <f t="shared" si="471"/>
        <v>0</v>
      </c>
    </row>
    <row r="7556" spans="1:11" s="77" customFormat="1">
      <c r="A7556" s="82">
        <v>2016</v>
      </c>
      <c r="B7556" s="82">
        <v>6068</v>
      </c>
      <c r="C7556" s="83" t="s">
        <v>513</v>
      </c>
      <c r="D7556" s="83" t="s">
        <v>504</v>
      </c>
      <c r="E7556" s="84">
        <v>688507</v>
      </c>
      <c r="F7556" s="85">
        <v>16.712</v>
      </c>
      <c r="G7556" s="84">
        <v>164.4</v>
      </c>
      <c r="H7556" s="86">
        <f t="shared" si="468"/>
        <v>18916404.849696003</v>
      </c>
      <c r="I7556" s="77">
        <f t="shared" si="469"/>
        <v>688507</v>
      </c>
      <c r="J7556" s="77">
        <f t="shared" si="470"/>
        <v>11506328.983999999</v>
      </c>
      <c r="K7556" s="77">
        <f t="shared" si="471"/>
        <v>0</v>
      </c>
    </row>
    <row r="7557" spans="1:11" s="77" customFormat="1">
      <c r="A7557" s="82">
        <v>2016</v>
      </c>
      <c r="B7557" s="82">
        <v>6071</v>
      </c>
      <c r="C7557" s="83" t="s">
        <v>503</v>
      </c>
      <c r="D7557" s="83" t="s">
        <v>504</v>
      </c>
      <c r="E7557" s="84">
        <v>22091</v>
      </c>
      <c r="F7557" s="85">
        <v>22.978000000000002</v>
      </c>
      <c r="G7557" s="84">
        <v>214</v>
      </c>
      <c r="H7557" s="86">
        <f t="shared" si="468"/>
        <v>1086278.9757200002</v>
      </c>
      <c r="I7557" s="77">
        <f t="shared" si="469"/>
        <v>22091</v>
      </c>
      <c r="J7557" s="77">
        <f t="shared" si="470"/>
        <v>507606.99800000002</v>
      </c>
      <c r="K7557" s="77">
        <f t="shared" si="471"/>
        <v>0</v>
      </c>
    </row>
    <row r="7558" spans="1:11" s="77" customFormat="1">
      <c r="A7558" s="82">
        <v>2016</v>
      </c>
      <c r="B7558" s="82">
        <v>6071</v>
      </c>
      <c r="C7558" s="83" t="s">
        <v>503</v>
      </c>
      <c r="D7558" s="83" t="s">
        <v>504</v>
      </c>
      <c r="E7558" s="84">
        <v>4670</v>
      </c>
      <c r="F7558" s="85">
        <v>22.628</v>
      </c>
      <c r="G7558" s="84">
        <v>182.5</v>
      </c>
      <c r="H7558" s="86">
        <f t="shared" si="468"/>
        <v>192852.78700000001</v>
      </c>
      <c r="I7558" s="77">
        <f t="shared" si="469"/>
        <v>4670</v>
      </c>
      <c r="J7558" s="77">
        <f t="shared" si="470"/>
        <v>105672.76</v>
      </c>
      <c r="K7558" s="77">
        <f t="shared" si="471"/>
        <v>0</v>
      </c>
    </row>
    <row r="7559" spans="1:11" s="77" customFormat="1">
      <c r="A7559" s="82">
        <v>2016</v>
      </c>
      <c r="B7559" s="82">
        <v>6071</v>
      </c>
      <c r="C7559" s="83" t="s">
        <v>513</v>
      </c>
      <c r="D7559" s="83" t="s">
        <v>504</v>
      </c>
      <c r="E7559" s="84">
        <v>48070</v>
      </c>
      <c r="F7559" s="85">
        <v>17.959</v>
      </c>
      <c r="G7559" s="84">
        <v>216.7</v>
      </c>
      <c r="H7559" s="86">
        <f t="shared" ref="H7559:H7622" si="472">IF(I7559="","",G7559/100*F7559*E7559)</f>
        <v>1870747.54471</v>
      </c>
      <c r="I7559" s="77">
        <f t="shared" ref="I7559:I7622" si="473">IF(OR(G7559=".",F7559=".",E7559="."),"",E7559)</f>
        <v>48070</v>
      </c>
      <c r="J7559" s="77">
        <f t="shared" ref="J7559:J7622" si="474">IF(I7559="","",F7559*I7559)</f>
        <v>863289.13</v>
      </c>
      <c r="K7559" s="77">
        <f t="shared" ref="K7559:K7622" si="475">IF(C7559="LIG",1,0)</f>
        <v>0</v>
      </c>
    </row>
    <row r="7560" spans="1:11" s="77" customFormat="1">
      <c r="A7560" s="82">
        <v>2016</v>
      </c>
      <c r="B7560" s="82">
        <v>6071</v>
      </c>
      <c r="C7560" s="83" t="s">
        <v>503</v>
      </c>
      <c r="D7560" s="83" t="s">
        <v>504</v>
      </c>
      <c r="E7560" s="84">
        <v>3353</v>
      </c>
      <c r="F7560" s="85">
        <v>25.199000000000002</v>
      </c>
      <c r="G7560" s="84">
        <v>193.5</v>
      </c>
      <c r="H7560" s="86">
        <f t="shared" si="472"/>
        <v>163492.49794500001</v>
      </c>
      <c r="I7560" s="77">
        <f t="shared" si="473"/>
        <v>3353</v>
      </c>
      <c r="J7560" s="77">
        <f t="shared" si="474"/>
        <v>84492.247000000003</v>
      </c>
      <c r="K7560" s="77">
        <f t="shared" si="475"/>
        <v>0</v>
      </c>
    </row>
    <row r="7561" spans="1:11" s="77" customFormat="1">
      <c r="A7561" s="82">
        <v>2016</v>
      </c>
      <c r="B7561" s="82">
        <v>6071</v>
      </c>
      <c r="C7561" s="83" t="s">
        <v>503</v>
      </c>
      <c r="D7561" s="83" t="s">
        <v>504</v>
      </c>
      <c r="E7561" s="84">
        <v>19024</v>
      </c>
      <c r="F7561" s="85">
        <v>22.634</v>
      </c>
      <c r="G7561" s="84">
        <v>139.6</v>
      </c>
      <c r="H7561" s="86">
        <f t="shared" si="472"/>
        <v>601102.54553600005</v>
      </c>
      <c r="I7561" s="77">
        <f t="shared" si="473"/>
        <v>19024</v>
      </c>
      <c r="J7561" s="77">
        <f t="shared" si="474"/>
        <v>430589.21600000001</v>
      </c>
      <c r="K7561" s="77">
        <f t="shared" si="475"/>
        <v>0</v>
      </c>
    </row>
    <row r="7562" spans="1:11" s="77" customFormat="1">
      <c r="A7562" s="82">
        <v>2016</v>
      </c>
      <c r="B7562" s="82">
        <v>6071</v>
      </c>
      <c r="C7562" s="83" t="s">
        <v>503</v>
      </c>
      <c r="D7562" s="83" t="s">
        <v>504</v>
      </c>
      <c r="E7562" s="84">
        <v>10853</v>
      </c>
      <c r="F7562" s="85">
        <v>22.658999999999999</v>
      </c>
      <c r="G7562" s="84">
        <v>228.4</v>
      </c>
      <c r="H7562" s="86">
        <f t="shared" si="472"/>
        <v>561677.00206800003</v>
      </c>
      <c r="I7562" s="77">
        <f t="shared" si="473"/>
        <v>10853</v>
      </c>
      <c r="J7562" s="77">
        <f t="shared" si="474"/>
        <v>245918.12699999998</v>
      </c>
      <c r="K7562" s="77">
        <f t="shared" si="475"/>
        <v>0</v>
      </c>
    </row>
    <row r="7563" spans="1:11" s="77" customFormat="1">
      <c r="A7563" s="82">
        <v>2016</v>
      </c>
      <c r="B7563" s="82">
        <v>6071</v>
      </c>
      <c r="C7563" s="83" t="s">
        <v>503</v>
      </c>
      <c r="D7563" s="83" t="s">
        <v>504</v>
      </c>
      <c r="E7563" s="84">
        <v>3045</v>
      </c>
      <c r="F7563" s="85">
        <v>20.286999999999999</v>
      </c>
      <c r="G7563" s="84">
        <v>175.9</v>
      </c>
      <c r="H7563" s="86">
        <f t="shared" si="472"/>
        <v>108660.31648499999</v>
      </c>
      <c r="I7563" s="77">
        <f t="shared" si="473"/>
        <v>3045</v>
      </c>
      <c r="J7563" s="77">
        <f t="shared" si="474"/>
        <v>61773.914999999994</v>
      </c>
      <c r="K7563" s="77">
        <f t="shared" si="475"/>
        <v>0</v>
      </c>
    </row>
    <row r="7564" spans="1:11" s="77" customFormat="1">
      <c r="A7564" s="82">
        <v>2016</v>
      </c>
      <c r="B7564" s="82">
        <v>6071</v>
      </c>
      <c r="C7564" s="83" t="s">
        <v>503</v>
      </c>
      <c r="D7564" s="83" t="s">
        <v>504</v>
      </c>
      <c r="E7564" s="84">
        <v>3184</v>
      </c>
      <c r="F7564" s="85">
        <v>20.6</v>
      </c>
      <c r="G7564" s="84">
        <v>145.30000000000001</v>
      </c>
      <c r="H7564" s="86">
        <f t="shared" si="472"/>
        <v>95302.851200000005</v>
      </c>
      <c r="I7564" s="77">
        <f t="shared" si="473"/>
        <v>3184</v>
      </c>
      <c r="J7564" s="77">
        <f t="shared" si="474"/>
        <v>65590.400000000009</v>
      </c>
      <c r="K7564" s="77">
        <f t="shared" si="475"/>
        <v>0</v>
      </c>
    </row>
    <row r="7565" spans="1:11" s="77" customFormat="1">
      <c r="A7565" s="82">
        <v>2016</v>
      </c>
      <c r="B7565" s="82">
        <v>6071</v>
      </c>
      <c r="C7565" s="83" t="s">
        <v>503</v>
      </c>
      <c r="D7565" s="83" t="s">
        <v>504</v>
      </c>
      <c r="E7565" s="84">
        <v>4737</v>
      </c>
      <c r="F7565" s="85">
        <v>23.783000000000001</v>
      </c>
      <c r="G7565" s="84">
        <v>195.5</v>
      </c>
      <c r="H7565" s="86">
        <f t="shared" si="472"/>
        <v>220250.43880500004</v>
      </c>
      <c r="I7565" s="77">
        <f t="shared" si="473"/>
        <v>4737</v>
      </c>
      <c r="J7565" s="77">
        <f t="shared" si="474"/>
        <v>112660.07100000001</v>
      </c>
      <c r="K7565" s="77">
        <f t="shared" si="475"/>
        <v>0</v>
      </c>
    </row>
    <row r="7566" spans="1:11" s="77" customFormat="1">
      <c r="A7566" s="82">
        <v>2016</v>
      </c>
      <c r="B7566" s="82">
        <v>6071</v>
      </c>
      <c r="C7566" s="83" t="s">
        <v>503</v>
      </c>
      <c r="D7566" s="83" t="s">
        <v>504</v>
      </c>
      <c r="E7566" s="84">
        <v>20605</v>
      </c>
      <c r="F7566" s="85">
        <v>23.751999999999999</v>
      </c>
      <c r="G7566" s="84">
        <v>218.6</v>
      </c>
      <c r="H7566" s="86">
        <f t="shared" si="472"/>
        <v>1069850.1725599999</v>
      </c>
      <c r="I7566" s="77">
        <f t="shared" si="473"/>
        <v>20605</v>
      </c>
      <c r="J7566" s="77">
        <f t="shared" si="474"/>
        <v>489409.95999999996</v>
      </c>
      <c r="K7566" s="77">
        <f t="shared" si="475"/>
        <v>0</v>
      </c>
    </row>
    <row r="7567" spans="1:11" s="77" customFormat="1">
      <c r="A7567" s="82">
        <v>2016</v>
      </c>
      <c r="B7567" s="82">
        <v>6071</v>
      </c>
      <c r="C7567" s="83" t="s">
        <v>503</v>
      </c>
      <c r="D7567" s="83" t="s">
        <v>504</v>
      </c>
      <c r="E7567" s="84">
        <v>65042</v>
      </c>
      <c r="F7567" s="85">
        <v>23.001000000000001</v>
      </c>
      <c r="G7567" s="84">
        <v>221.8</v>
      </c>
      <c r="H7567" s="86">
        <f t="shared" si="472"/>
        <v>3318196.851156</v>
      </c>
      <c r="I7567" s="77">
        <f t="shared" si="473"/>
        <v>65042</v>
      </c>
      <c r="J7567" s="77">
        <f t="shared" si="474"/>
        <v>1496031.0420000001</v>
      </c>
      <c r="K7567" s="77">
        <f t="shared" si="475"/>
        <v>0</v>
      </c>
    </row>
    <row r="7568" spans="1:11" s="77" customFormat="1">
      <c r="A7568" s="82">
        <v>2016</v>
      </c>
      <c r="B7568" s="82">
        <v>6071</v>
      </c>
      <c r="C7568" s="83" t="s">
        <v>503</v>
      </c>
      <c r="D7568" s="83" t="s">
        <v>504</v>
      </c>
      <c r="E7568" s="84">
        <v>70465</v>
      </c>
      <c r="F7568" s="85">
        <v>22.923999999999999</v>
      </c>
      <c r="G7568" s="84">
        <v>217.5</v>
      </c>
      <c r="H7568" s="86">
        <f t="shared" si="472"/>
        <v>3513363.7604999999</v>
      </c>
      <c r="I7568" s="77">
        <f t="shared" si="473"/>
        <v>70465</v>
      </c>
      <c r="J7568" s="77">
        <f t="shared" si="474"/>
        <v>1615339.66</v>
      </c>
      <c r="K7568" s="77">
        <f t="shared" si="475"/>
        <v>0</v>
      </c>
    </row>
    <row r="7569" spans="1:11" s="77" customFormat="1">
      <c r="A7569" s="82">
        <v>2016</v>
      </c>
      <c r="B7569" s="82">
        <v>6073</v>
      </c>
      <c r="C7569" s="83" t="s">
        <v>503</v>
      </c>
      <c r="D7569" s="83" t="s">
        <v>504</v>
      </c>
      <c r="E7569" s="84">
        <v>73877</v>
      </c>
      <c r="F7569" s="85">
        <v>23.27</v>
      </c>
      <c r="G7569" s="84">
        <v>291.39999999999998</v>
      </c>
      <c r="H7569" s="86">
        <f t="shared" si="472"/>
        <v>5009509.2400599997</v>
      </c>
      <c r="I7569" s="77">
        <f t="shared" si="473"/>
        <v>73877</v>
      </c>
      <c r="J7569" s="77">
        <f t="shared" si="474"/>
        <v>1719117.79</v>
      </c>
      <c r="K7569" s="77">
        <f t="shared" si="475"/>
        <v>0</v>
      </c>
    </row>
    <row r="7570" spans="1:11" s="77" customFormat="1">
      <c r="A7570" s="82">
        <v>2016</v>
      </c>
      <c r="B7570" s="82">
        <v>6073</v>
      </c>
      <c r="C7570" s="83" t="s">
        <v>513</v>
      </c>
      <c r="D7570" s="83" t="s">
        <v>504</v>
      </c>
      <c r="E7570" s="84">
        <v>96439</v>
      </c>
      <c r="F7570" s="85">
        <v>17.72</v>
      </c>
      <c r="G7570" s="84">
        <v>251.6</v>
      </c>
      <c r="H7570" s="86">
        <f t="shared" si="472"/>
        <v>4299590.0852800002</v>
      </c>
      <c r="I7570" s="77">
        <f t="shared" si="473"/>
        <v>96439</v>
      </c>
      <c r="J7570" s="77">
        <f t="shared" si="474"/>
        <v>1708899.0799999998</v>
      </c>
      <c r="K7570" s="77">
        <f t="shared" si="475"/>
        <v>0</v>
      </c>
    </row>
    <row r="7571" spans="1:11" s="77" customFormat="1">
      <c r="A7571" s="82">
        <v>2016</v>
      </c>
      <c r="B7571" s="82">
        <v>6076</v>
      </c>
      <c r="C7571" s="83" t="s">
        <v>513</v>
      </c>
      <c r="D7571" s="83" t="s">
        <v>504</v>
      </c>
      <c r="E7571" s="84">
        <v>636838</v>
      </c>
      <c r="F7571" s="85">
        <v>16.687999999999999</v>
      </c>
      <c r="G7571" s="84" t="s">
        <v>514</v>
      </c>
      <c r="H7571" s="86" t="str">
        <f t="shared" si="472"/>
        <v/>
      </c>
      <c r="I7571" s="77" t="str">
        <f t="shared" si="473"/>
        <v/>
      </c>
      <c r="J7571" s="77" t="str">
        <f t="shared" si="474"/>
        <v/>
      </c>
      <c r="K7571" s="77">
        <f t="shared" si="475"/>
        <v>0</v>
      </c>
    </row>
    <row r="7572" spans="1:11" s="77" customFormat="1">
      <c r="A7572" s="82">
        <v>2016</v>
      </c>
      <c r="B7572" s="82">
        <v>6076</v>
      </c>
      <c r="C7572" s="83" t="s">
        <v>513</v>
      </c>
      <c r="D7572" s="83" t="s">
        <v>504</v>
      </c>
      <c r="E7572" s="84">
        <v>238002</v>
      </c>
      <c r="F7572" s="85">
        <v>17.158000000000001</v>
      </c>
      <c r="G7572" s="84" t="s">
        <v>514</v>
      </c>
      <c r="H7572" s="86" t="str">
        <f t="shared" si="472"/>
        <v/>
      </c>
      <c r="I7572" s="77" t="str">
        <f t="shared" si="473"/>
        <v/>
      </c>
      <c r="J7572" s="77" t="str">
        <f t="shared" si="474"/>
        <v/>
      </c>
      <c r="K7572" s="77">
        <f t="shared" si="475"/>
        <v>0</v>
      </c>
    </row>
    <row r="7573" spans="1:11" s="77" customFormat="1">
      <c r="A7573" s="82">
        <v>2016</v>
      </c>
      <c r="B7573" s="82">
        <v>6077</v>
      </c>
      <c r="C7573" s="83" t="s">
        <v>513</v>
      </c>
      <c r="D7573" s="83" t="s">
        <v>504</v>
      </c>
      <c r="E7573" s="84">
        <v>16983</v>
      </c>
      <c r="F7573" s="85">
        <v>16.841999999999999</v>
      </c>
      <c r="G7573" s="84">
        <v>120.3</v>
      </c>
      <c r="H7573" s="86">
        <f t="shared" si="472"/>
        <v>344091.30625800003</v>
      </c>
      <c r="I7573" s="77">
        <f t="shared" si="473"/>
        <v>16983</v>
      </c>
      <c r="J7573" s="77">
        <f t="shared" si="474"/>
        <v>286027.68599999999</v>
      </c>
      <c r="K7573" s="77">
        <f t="shared" si="475"/>
        <v>0</v>
      </c>
    </row>
    <row r="7574" spans="1:11" s="77" customFormat="1">
      <c r="A7574" s="82">
        <v>2016</v>
      </c>
      <c r="B7574" s="82">
        <v>6077</v>
      </c>
      <c r="C7574" s="83" t="s">
        <v>513</v>
      </c>
      <c r="D7574" s="83" t="s">
        <v>504</v>
      </c>
      <c r="E7574" s="84">
        <v>154404</v>
      </c>
      <c r="F7574" s="85">
        <v>17.286000000000001</v>
      </c>
      <c r="G7574" s="84">
        <v>127.4</v>
      </c>
      <c r="H7574" s="86">
        <f t="shared" si="472"/>
        <v>3400341.0910560004</v>
      </c>
      <c r="I7574" s="77">
        <f t="shared" si="473"/>
        <v>154404</v>
      </c>
      <c r="J7574" s="77">
        <f t="shared" si="474"/>
        <v>2669027.5440000002</v>
      </c>
      <c r="K7574" s="77">
        <f t="shared" si="475"/>
        <v>0</v>
      </c>
    </row>
    <row r="7575" spans="1:11" s="77" customFormat="1">
      <c r="A7575" s="82">
        <v>2016</v>
      </c>
      <c r="B7575" s="82">
        <v>6077</v>
      </c>
      <c r="C7575" s="83" t="s">
        <v>513</v>
      </c>
      <c r="D7575" s="83" t="s">
        <v>504</v>
      </c>
      <c r="E7575" s="84">
        <v>102573</v>
      </c>
      <c r="F7575" s="85">
        <v>16.715</v>
      </c>
      <c r="G7575" s="84">
        <v>128.30000000000001</v>
      </c>
      <c r="H7575" s="86">
        <f t="shared" si="472"/>
        <v>2199713.3726850003</v>
      </c>
      <c r="I7575" s="77">
        <f t="shared" si="473"/>
        <v>102573</v>
      </c>
      <c r="J7575" s="77">
        <f t="shared" si="474"/>
        <v>1714507.6950000001</v>
      </c>
      <c r="K7575" s="77">
        <f t="shared" si="475"/>
        <v>0</v>
      </c>
    </row>
    <row r="7576" spans="1:11" s="77" customFormat="1">
      <c r="A7576" s="82">
        <v>2016</v>
      </c>
      <c r="B7576" s="82">
        <v>6077</v>
      </c>
      <c r="C7576" s="83" t="s">
        <v>513</v>
      </c>
      <c r="D7576" s="83" t="s">
        <v>504</v>
      </c>
      <c r="E7576" s="84">
        <v>68579</v>
      </c>
      <c r="F7576" s="85">
        <v>17.039000000000001</v>
      </c>
      <c r="G7576" s="84">
        <v>124.4</v>
      </c>
      <c r="H7576" s="86">
        <f t="shared" si="472"/>
        <v>1453635.8707640001</v>
      </c>
      <c r="I7576" s="77">
        <f t="shared" si="473"/>
        <v>68579</v>
      </c>
      <c r="J7576" s="77">
        <f t="shared" si="474"/>
        <v>1168517.581</v>
      </c>
      <c r="K7576" s="77">
        <f t="shared" si="475"/>
        <v>0</v>
      </c>
    </row>
    <row r="7577" spans="1:11" s="77" customFormat="1">
      <c r="A7577" s="82">
        <v>2016</v>
      </c>
      <c r="B7577" s="82">
        <v>6082</v>
      </c>
      <c r="C7577" s="83" t="s">
        <v>503</v>
      </c>
      <c r="D7577" s="83" t="s">
        <v>504</v>
      </c>
      <c r="E7577" s="84">
        <v>14183</v>
      </c>
      <c r="F7577" s="85">
        <v>26.17</v>
      </c>
      <c r="G7577" s="84" t="s">
        <v>514</v>
      </c>
      <c r="H7577" s="86" t="str">
        <f t="shared" si="472"/>
        <v/>
      </c>
      <c r="I7577" s="77" t="str">
        <f t="shared" si="473"/>
        <v/>
      </c>
      <c r="J7577" s="77" t="str">
        <f t="shared" si="474"/>
        <v/>
      </c>
      <c r="K7577" s="77">
        <f t="shared" si="475"/>
        <v>0</v>
      </c>
    </row>
    <row r="7578" spans="1:11" s="77" customFormat="1">
      <c r="A7578" s="82">
        <v>2016</v>
      </c>
      <c r="B7578" s="82">
        <v>6085</v>
      </c>
      <c r="C7578" s="83" t="s">
        <v>513</v>
      </c>
      <c r="D7578" s="83" t="s">
        <v>504</v>
      </c>
      <c r="E7578" s="84">
        <v>30293</v>
      </c>
      <c r="F7578" s="85">
        <v>18.021999999999998</v>
      </c>
      <c r="G7578" s="84">
        <v>225.8</v>
      </c>
      <c r="H7578" s="86">
        <f t="shared" si="472"/>
        <v>1232733.5270679998</v>
      </c>
      <c r="I7578" s="77">
        <f t="shared" si="473"/>
        <v>30293</v>
      </c>
      <c r="J7578" s="77">
        <f t="shared" si="474"/>
        <v>545940.446</v>
      </c>
      <c r="K7578" s="77">
        <f t="shared" si="475"/>
        <v>0</v>
      </c>
    </row>
    <row r="7579" spans="1:11" s="77" customFormat="1">
      <c r="A7579" s="82">
        <v>2016</v>
      </c>
      <c r="B7579" s="82">
        <v>6085</v>
      </c>
      <c r="C7579" s="83" t="s">
        <v>513</v>
      </c>
      <c r="D7579" s="83" t="s">
        <v>504</v>
      </c>
      <c r="E7579" s="84">
        <v>106007</v>
      </c>
      <c r="F7579" s="85">
        <v>17.596</v>
      </c>
      <c r="G7579" s="84">
        <v>229.4</v>
      </c>
      <c r="H7579" s="86">
        <f t="shared" si="472"/>
        <v>4278996.3005679995</v>
      </c>
      <c r="I7579" s="77">
        <f t="shared" si="473"/>
        <v>106007</v>
      </c>
      <c r="J7579" s="77">
        <f t="shared" si="474"/>
        <v>1865299.172</v>
      </c>
      <c r="K7579" s="77">
        <f t="shared" si="475"/>
        <v>0</v>
      </c>
    </row>
    <row r="7580" spans="1:11" s="77" customFormat="1">
      <c r="A7580" s="82">
        <v>2016</v>
      </c>
      <c r="B7580" s="82">
        <v>6085</v>
      </c>
      <c r="C7580" s="83" t="s">
        <v>503</v>
      </c>
      <c r="D7580" s="83" t="s">
        <v>504</v>
      </c>
      <c r="E7580" s="84">
        <v>166071</v>
      </c>
      <c r="F7580" s="85">
        <v>21.9</v>
      </c>
      <c r="G7580" s="84">
        <v>253.8</v>
      </c>
      <c r="H7580" s="86">
        <f t="shared" si="472"/>
        <v>9230591.5362</v>
      </c>
      <c r="I7580" s="77">
        <f t="shared" si="473"/>
        <v>166071</v>
      </c>
      <c r="J7580" s="77">
        <f t="shared" si="474"/>
        <v>3636954.9</v>
      </c>
      <c r="K7580" s="77">
        <f t="shared" si="475"/>
        <v>0</v>
      </c>
    </row>
    <row r="7581" spans="1:11" s="77" customFormat="1">
      <c r="A7581" s="82">
        <v>2016</v>
      </c>
      <c r="B7581" s="82">
        <v>6090</v>
      </c>
      <c r="C7581" s="83" t="s">
        <v>513</v>
      </c>
      <c r="D7581" s="83" t="s">
        <v>504</v>
      </c>
      <c r="E7581" s="84">
        <v>57446</v>
      </c>
      <c r="F7581" s="85">
        <v>17.88</v>
      </c>
      <c r="G7581" s="84">
        <v>170.1</v>
      </c>
      <c r="H7581" s="86">
        <f t="shared" si="472"/>
        <v>1747155.7504799997</v>
      </c>
      <c r="I7581" s="77">
        <f t="shared" si="473"/>
        <v>57446</v>
      </c>
      <c r="J7581" s="77">
        <f t="shared" si="474"/>
        <v>1027134.48</v>
      </c>
      <c r="K7581" s="77">
        <f t="shared" si="475"/>
        <v>0</v>
      </c>
    </row>
    <row r="7582" spans="1:11" s="77" customFormat="1">
      <c r="A7582" s="82">
        <v>2016</v>
      </c>
      <c r="B7582" s="82">
        <v>6090</v>
      </c>
      <c r="C7582" s="83" t="s">
        <v>513</v>
      </c>
      <c r="D7582" s="83" t="s">
        <v>504</v>
      </c>
      <c r="E7582" s="84">
        <v>244</v>
      </c>
      <c r="F7582" s="85">
        <v>17.989999999999998</v>
      </c>
      <c r="G7582" s="84">
        <v>220.7</v>
      </c>
      <c r="H7582" s="86">
        <f t="shared" si="472"/>
        <v>9687.7589199999984</v>
      </c>
      <c r="I7582" s="77">
        <f t="shared" si="473"/>
        <v>244</v>
      </c>
      <c r="J7582" s="77">
        <f t="shared" si="474"/>
        <v>4389.5599999999995</v>
      </c>
      <c r="K7582" s="77">
        <f t="shared" si="475"/>
        <v>0</v>
      </c>
    </row>
    <row r="7583" spans="1:11" s="77" customFormat="1">
      <c r="A7583" s="82">
        <v>2016</v>
      </c>
      <c r="B7583" s="82">
        <v>6090</v>
      </c>
      <c r="C7583" s="83" t="s">
        <v>513</v>
      </c>
      <c r="D7583" s="83" t="s">
        <v>504</v>
      </c>
      <c r="E7583" s="84">
        <v>43421</v>
      </c>
      <c r="F7583" s="85">
        <v>17.68</v>
      </c>
      <c r="G7583" s="84">
        <v>224.9</v>
      </c>
      <c r="H7583" s="86">
        <f t="shared" si="472"/>
        <v>1726519.6967200001</v>
      </c>
      <c r="I7583" s="77">
        <f t="shared" si="473"/>
        <v>43421</v>
      </c>
      <c r="J7583" s="77">
        <f t="shared" si="474"/>
        <v>767683.28</v>
      </c>
      <c r="K7583" s="77">
        <f t="shared" si="475"/>
        <v>0</v>
      </c>
    </row>
    <row r="7584" spans="1:11" s="77" customFormat="1">
      <c r="A7584" s="82">
        <v>2016</v>
      </c>
      <c r="B7584" s="82">
        <v>6090</v>
      </c>
      <c r="C7584" s="83" t="s">
        <v>513</v>
      </c>
      <c r="D7584" s="83" t="s">
        <v>504</v>
      </c>
      <c r="E7584" s="84">
        <v>72713</v>
      </c>
      <c r="F7584" s="85">
        <v>17.21</v>
      </c>
      <c r="G7584" s="84">
        <v>204.3</v>
      </c>
      <c r="H7584" s="86">
        <f t="shared" si="472"/>
        <v>2556591.2613900006</v>
      </c>
      <c r="I7584" s="77">
        <f t="shared" si="473"/>
        <v>72713</v>
      </c>
      <c r="J7584" s="77">
        <f t="shared" si="474"/>
        <v>1251390.73</v>
      </c>
      <c r="K7584" s="77">
        <f t="shared" si="475"/>
        <v>0</v>
      </c>
    </row>
    <row r="7585" spans="1:11" s="77" customFormat="1">
      <c r="A7585" s="82">
        <v>2016</v>
      </c>
      <c r="B7585" s="82">
        <v>6090</v>
      </c>
      <c r="C7585" s="83" t="s">
        <v>513</v>
      </c>
      <c r="D7585" s="83" t="s">
        <v>504</v>
      </c>
      <c r="E7585" s="84">
        <v>58335</v>
      </c>
      <c r="F7585" s="85">
        <v>17.89</v>
      </c>
      <c r="G7585" s="84">
        <v>225.1</v>
      </c>
      <c r="H7585" s="86">
        <f t="shared" si="472"/>
        <v>2349173.20065</v>
      </c>
      <c r="I7585" s="77">
        <f t="shared" si="473"/>
        <v>58335</v>
      </c>
      <c r="J7585" s="77">
        <f t="shared" si="474"/>
        <v>1043613.15</v>
      </c>
      <c r="K7585" s="77">
        <f t="shared" si="475"/>
        <v>0</v>
      </c>
    </row>
    <row r="7586" spans="1:11" s="77" customFormat="1">
      <c r="A7586" s="82">
        <v>2016</v>
      </c>
      <c r="B7586" s="82">
        <v>6090</v>
      </c>
      <c r="C7586" s="83" t="s">
        <v>513</v>
      </c>
      <c r="D7586" s="83" t="s">
        <v>504</v>
      </c>
      <c r="E7586" s="84">
        <v>73266</v>
      </c>
      <c r="F7586" s="85">
        <v>17.86</v>
      </c>
      <c r="G7586" s="84">
        <v>224.2</v>
      </c>
      <c r="H7586" s="86">
        <f t="shared" si="472"/>
        <v>2933725.96392</v>
      </c>
      <c r="I7586" s="77">
        <f t="shared" si="473"/>
        <v>73266</v>
      </c>
      <c r="J7586" s="77">
        <f t="shared" si="474"/>
        <v>1308530.76</v>
      </c>
      <c r="K7586" s="77">
        <f t="shared" si="475"/>
        <v>0</v>
      </c>
    </row>
    <row r="7587" spans="1:11" s="77" customFormat="1">
      <c r="A7587" s="82">
        <v>2016</v>
      </c>
      <c r="B7587" s="82">
        <v>6090</v>
      </c>
      <c r="C7587" s="83" t="s">
        <v>513</v>
      </c>
      <c r="D7587" s="83" t="s">
        <v>504</v>
      </c>
      <c r="E7587" s="84">
        <v>29041</v>
      </c>
      <c r="F7587" s="85">
        <v>17.149999999999999</v>
      </c>
      <c r="G7587" s="84">
        <v>202.6</v>
      </c>
      <c r="H7587" s="86">
        <f t="shared" si="472"/>
        <v>1009055.6818999997</v>
      </c>
      <c r="I7587" s="77">
        <f t="shared" si="473"/>
        <v>29041</v>
      </c>
      <c r="J7587" s="77">
        <f t="shared" si="474"/>
        <v>498053.14999999997</v>
      </c>
      <c r="K7587" s="77">
        <f t="shared" si="475"/>
        <v>0</v>
      </c>
    </row>
    <row r="7588" spans="1:11" s="77" customFormat="1">
      <c r="A7588" s="82">
        <v>2016</v>
      </c>
      <c r="B7588" s="82">
        <v>6090</v>
      </c>
      <c r="C7588" s="83" t="s">
        <v>513</v>
      </c>
      <c r="D7588" s="83" t="s">
        <v>504</v>
      </c>
      <c r="E7588" s="84">
        <v>146140</v>
      </c>
      <c r="F7588" s="85">
        <v>17.16</v>
      </c>
      <c r="G7588" s="84">
        <v>202.7</v>
      </c>
      <c r="H7588" s="86">
        <f t="shared" si="472"/>
        <v>5083234.3847999992</v>
      </c>
      <c r="I7588" s="77">
        <f t="shared" si="473"/>
        <v>146140</v>
      </c>
      <c r="J7588" s="77">
        <f t="shared" si="474"/>
        <v>2507762.4</v>
      </c>
      <c r="K7588" s="77">
        <f t="shared" si="475"/>
        <v>0</v>
      </c>
    </row>
    <row r="7589" spans="1:11" s="77" customFormat="1">
      <c r="A7589" s="82">
        <v>2016</v>
      </c>
      <c r="B7589" s="82">
        <v>6090</v>
      </c>
      <c r="C7589" s="83" t="s">
        <v>513</v>
      </c>
      <c r="D7589" s="83" t="s">
        <v>504</v>
      </c>
      <c r="E7589" s="84">
        <v>15930</v>
      </c>
      <c r="F7589" s="85">
        <v>17.920000000000002</v>
      </c>
      <c r="G7589" s="84">
        <v>224.4</v>
      </c>
      <c r="H7589" s="86">
        <f t="shared" si="472"/>
        <v>640584.80640000012</v>
      </c>
      <c r="I7589" s="77">
        <f t="shared" si="473"/>
        <v>15930</v>
      </c>
      <c r="J7589" s="77">
        <f t="shared" si="474"/>
        <v>285465.60000000003</v>
      </c>
      <c r="K7589" s="77">
        <f t="shared" si="475"/>
        <v>0</v>
      </c>
    </row>
    <row r="7590" spans="1:11" s="77" customFormat="1">
      <c r="A7590" s="82">
        <v>2016</v>
      </c>
      <c r="B7590" s="82">
        <v>6090</v>
      </c>
      <c r="C7590" s="83" t="s">
        <v>513</v>
      </c>
      <c r="D7590" s="83" t="s">
        <v>504</v>
      </c>
      <c r="E7590" s="84">
        <v>58194</v>
      </c>
      <c r="F7590" s="85">
        <v>17.22</v>
      </c>
      <c r="G7590" s="84">
        <v>199.9</v>
      </c>
      <c r="H7590" s="86">
        <f t="shared" si="472"/>
        <v>2003199.2593200002</v>
      </c>
      <c r="I7590" s="77">
        <f t="shared" si="473"/>
        <v>58194</v>
      </c>
      <c r="J7590" s="77">
        <f t="shared" si="474"/>
        <v>1002100.6799999999</v>
      </c>
      <c r="K7590" s="77">
        <f t="shared" si="475"/>
        <v>0</v>
      </c>
    </row>
    <row r="7591" spans="1:11" s="77" customFormat="1">
      <c r="A7591" s="82">
        <v>2016</v>
      </c>
      <c r="B7591" s="82">
        <v>6090</v>
      </c>
      <c r="C7591" s="83" t="s">
        <v>513</v>
      </c>
      <c r="D7591" s="83" t="s">
        <v>504</v>
      </c>
      <c r="E7591" s="84">
        <v>87138</v>
      </c>
      <c r="F7591" s="85">
        <v>17.18</v>
      </c>
      <c r="G7591" s="84" t="s">
        <v>514</v>
      </c>
      <c r="H7591" s="86" t="str">
        <f t="shared" si="472"/>
        <v/>
      </c>
      <c r="I7591" s="77" t="str">
        <f t="shared" si="473"/>
        <v/>
      </c>
      <c r="J7591" s="77" t="str">
        <f t="shared" si="474"/>
        <v/>
      </c>
      <c r="K7591" s="77">
        <f t="shared" si="475"/>
        <v>0</v>
      </c>
    </row>
    <row r="7592" spans="1:11" s="77" customFormat="1">
      <c r="A7592" s="82">
        <v>2016</v>
      </c>
      <c r="B7592" s="82">
        <v>6094</v>
      </c>
      <c r="C7592" s="83" t="s">
        <v>503</v>
      </c>
      <c r="D7592" s="83" t="s">
        <v>504</v>
      </c>
      <c r="E7592" s="84">
        <v>2145</v>
      </c>
      <c r="F7592" s="85">
        <v>17.010000000000002</v>
      </c>
      <c r="G7592" s="84" t="s">
        <v>514</v>
      </c>
      <c r="H7592" s="86" t="str">
        <f t="shared" si="472"/>
        <v/>
      </c>
      <c r="I7592" s="77" t="str">
        <f t="shared" si="473"/>
        <v/>
      </c>
      <c r="J7592" s="77" t="str">
        <f t="shared" si="474"/>
        <v/>
      </c>
      <c r="K7592" s="77">
        <f t="shared" si="475"/>
        <v>0</v>
      </c>
    </row>
    <row r="7593" spans="1:11" s="77" customFormat="1">
      <c r="A7593" s="82">
        <v>2016</v>
      </c>
      <c r="B7593" s="82">
        <v>6094</v>
      </c>
      <c r="C7593" s="83" t="s">
        <v>503</v>
      </c>
      <c r="D7593" s="83" t="s">
        <v>504</v>
      </c>
      <c r="E7593" s="84">
        <v>447711</v>
      </c>
      <c r="F7593" s="85">
        <v>25.27</v>
      </c>
      <c r="G7593" s="84" t="s">
        <v>514</v>
      </c>
      <c r="H7593" s="86" t="str">
        <f t="shared" si="472"/>
        <v/>
      </c>
      <c r="I7593" s="77" t="str">
        <f t="shared" si="473"/>
        <v/>
      </c>
      <c r="J7593" s="77" t="str">
        <f t="shared" si="474"/>
        <v/>
      </c>
      <c r="K7593" s="77">
        <f t="shared" si="475"/>
        <v>0</v>
      </c>
    </row>
    <row r="7594" spans="1:11" s="77" customFormat="1">
      <c r="A7594" s="82">
        <v>2016</v>
      </c>
      <c r="B7594" s="82">
        <v>6095</v>
      </c>
      <c r="C7594" s="83" t="s">
        <v>513</v>
      </c>
      <c r="D7594" s="83" t="s">
        <v>504</v>
      </c>
      <c r="E7594" s="84">
        <v>236264</v>
      </c>
      <c r="F7594" s="85">
        <v>17.015999999999998</v>
      </c>
      <c r="G7594" s="84">
        <v>202</v>
      </c>
      <c r="H7594" s="86">
        <f t="shared" si="472"/>
        <v>8120941.8124799989</v>
      </c>
      <c r="I7594" s="77">
        <f t="shared" si="473"/>
        <v>236264</v>
      </c>
      <c r="J7594" s="77">
        <f t="shared" si="474"/>
        <v>4020268.2239999995</v>
      </c>
      <c r="K7594" s="77">
        <f t="shared" si="475"/>
        <v>0</v>
      </c>
    </row>
    <row r="7595" spans="1:11" s="77" customFormat="1">
      <c r="A7595" s="82">
        <v>2016</v>
      </c>
      <c r="B7595" s="82">
        <v>6095</v>
      </c>
      <c r="C7595" s="83" t="s">
        <v>513</v>
      </c>
      <c r="D7595" s="83" t="s">
        <v>504</v>
      </c>
      <c r="E7595" s="84">
        <v>18231</v>
      </c>
      <c r="F7595" s="85">
        <v>17.751999999999999</v>
      </c>
      <c r="G7595" s="84">
        <v>172.8</v>
      </c>
      <c r="H7595" s="86">
        <f t="shared" si="472"/>
        <v>559244.23833600001</v>
      </c>
      <c r="I7595" s="77">
        <f t="shared" si="473"/>
        <v>18231</v>
      </c>
      <c r="J7595" s="77">
        <f t="shared" si="474"/>
        <v>323636.712</v>
      </c>
      <c r="K7595" s="77">
        <f t="shared" si="475"/>
        <v>0</v>
      </c>
    </row>
    <row r="7596" spans="1:11" s="77" customFormat="1">
      <c r="A7596" s="82">
        <v>2016</v>
      </c>
      <c r="B7596" s="82">
        <v>6096</v>
      </c>
      <c r="C7596" s="83" t="s">
        <v>513</v>
      </c>
      <c r="D7596" s="83" t="s">
        <v>504</v>
      </c>
      <c r="E7596" s="84">
        <v>448475</v>
      </c>
      <c r="F7596" s="85">
        <v>16.72</v>
      </c>
      <c r="G7596" s="84">
        <v>137.6</v>
      </c>
      <c r="H7596" s="86">
        <f t="shared" si="472"/>
        <v>10317938.751999998</v>
      </c>
      <c r="I7596" s="77">
        <f t="shared" si="473"/>
        <v>448475</v>
      </c>
      <c r="J7596" s="77">
        <f t="shared" si="474"/>
        <v>7498501.9999999991</v>
      </c>
      <c r="K7596" s="77">
        <f t="shared" si="475"/>
        <v>0</v>
      </c>
    </row>
    <row r="7597" spans="1:11" s="77" customFormat="1">
      <c r="A7597" s="82">
        <v>2016</v>
      </c>
      <c r="B7597" s="82">
        <v>6096</v>
      </c>
      <c r="C7597" s="83" t="s">
        <v>513</v>
      </c>
      <c r="D7597" s="83" t="s">
        <v>504</v>
      </c>
      <c r="E7597" s="84">
        <v>16041</v>
      </c>
      <c r="F7597" s="85">
        <v>16.989999999999998</v>
      </c>
      <c r="G7597" s="84">
        <v>129.1</v>
      </c>
      <c r="H7597" s="86">
        <f t="shared" si="472"/>
        <v>351844.73768999998</v>
      </c>
      <c r="I7597" s="77">
        <f t="shared" si="473"/>
        <v>16041</v>
      </c>
      <c r="J7597" s="77">
        <f t="shared" si="474"/>
        <v>272536.58999999997</v>
      </c>
      <c r="K7597" s="77">
        <f t="shared" si="475"/>
        <v>0</v>
      </c>
    </row>
    <row r="7598" spans="1:11" s="77" customFormat="1">
      <c r="A7598" s="82">
        <v>2016</v>
      </c>
      <c r="B7598" s="82">
        <v>6098</v>
      </c>
      <c r="C7598" s="83" t="s">
        <v>513</v>
      </c>
      <c r="D7598" s="83" t="s">
        <v>504</v>
      </c>
      <c r="E7598" s="84">
        <v>56763</v>
      </c>
      <c r="F7598" s="85">
        <v>16.399999999999999</v>
      </c>
      <c r="G7598" s="84">
        <v>232.6</v>
      </c>
      <c r="H7598" s="86">
        <f t="shared" si="472"/>
        <v>2165304.1031999998</v>
      </c>
      <c r="I7598" s="77">
        <f t="shared" si="473"/>
        <v>56763</v>
      </c>
      <c r="J7598" s="77">
        <f t="shared" si="474"/>
        <v>930913.2</v>
      </c>
      <c r="K7598" s="77">
        <f t="shared" si="475"/>
        <v>0</v>
      </c>
    </row>
    <row r="7599" spans="1:11" s="77" customFormat="1">
      <c r="A7599" s="82">
        <v>2016</v>
      </c>
      <c r="B7599" s="82">
        <v>6098</v>
      </c>
      <c r="C7599" s="83" t="s">
        <v>513</v>
      </c>
      <c r="D7599" s="83" t="s">
        <v>504</v>
      </c>
      <c r="E7599" s="84">
        <v>42509</v>
      </c>
      <c r="F7599" s="85">
        <v>16.63</v>
      </c>
      <c r="G7599" s="84">
        <v>219.4</v>
      </c>
      <c r="H7599" s="86">
        <f t="shared" si="472"/>
        <v>1550992.7259799999</v>
      </c>
      <c r="I7599" s="77">
        <f t="shared" si="473"/>
        <v>42509</v>
      </c>
      <c r="J7599" s="77">
        <f t="shared" si="474"/>
        <v>706924.66999999993</v>
      </c>
      <c r="K7599" s="77">
        <f t="shared" si="475"/>
        <v>0</v>
      </c>
    </row>
    <row r="7600" spans="1:11" s="77" customFormat="1">
      <c r="A7600" s="82">
        <v>2016</v>
      </c>
      <c r="B7600" s="82">
        <v>6101</v>
      </c>
      <c r="C7600" s="83" t="s">
        <v>513</v>
      </c>
      <c r="D7600" s="83" t="s">
        <v>504</v>
      </c>
      <c r="E7600" s="84">
        <v>177464</v>
      </c>
      <c r="F7600" s="85">
        <v>16.04</v>
      </c>
      <c r="G7600" s="84">
        <v>114.9</v>
      </c>
      <c r="H7600" s="86">
        <f t="shared" si="472"/>
        <v>3270654.4214399997</v>
      </c>
      <c r="I7600" s="77">
        <f t="shared" si="473"/>
        <v>177464</v>
      </c>
      <c r="J7600" s="77">
        <f t="shared" si="474"/>
        <v>2846522.56</v>
      </c>
      <c r="K7600" s="77">
        <f t="shared" si="475"/>
        <v>0</v>
      </c>
    </row>
    <row r="7601" spans="1:11" s="77" customFormat="1">
      <c r="A7601" s="82">
        <v>2016</v>
      </c>
      <c r="B7601" s="82">
        <v>6106</v>
      </c>
      <c r="C7601" s="83" t="s">
        <v>513</v>
      </c>
      <c r="D7601" s="83" t="s">
        <v>504</v>
      </c>
      <c r="E7601" s="84">
        <v>14022</v>
      </c>
      <c r="F7601" s="85">
        <v>17.489999999999998</v>
      </c>
      <c r="G7601" s="84">
        <v>250</v>
      </c>
      <c r="H7601" s="86">
        <f t="shared" si="472"/>
        <v>613111.94999999995</v>
      </c>
      <c r="I7601" s="77">
        <f t="shared" si="473"/>
        <v>14022</v>
      </c>
      <c r="J7601" s="77">
        <f t="shared" si="474"/>
        <v>245244.77999999997</v>
      </c>
      <c r="K7601" s="77">
        <f t="shared" si="475"/>
        <v>0</v>
      </c>
    </row>
    <row r="7602" spans="1:11" s="77" customFormat="1">
      <c r="A7602" s="82">
        <v>2016</v>
      </c>
      <c r="B7602" s="82">
        <v>6106</v>
      </c>
      <c r="C7602" s="83" t="s">
        <v>513</v>
      </c>
      <c r="D7602" s="83" t="s">
        <v>504</v>
      </c>
      <c r="E7602" s="84">
        <v>144530</v>
      </c>
      <c r="F7602" s="85">
        <v>17.29</v>
      </c>
      <c r="G7602" s="84">
        <v>208</v>
      </c>
      <c r="H7602" s="86">
        <f t="shared" si="472"/>
        <v>5197761.2960000001</v>
      </c>
      <c r="I7602" s="77">
        <f t="shared" si="473"/>
        <v>144530</v>
      </c>
      <c r="J7602" s="77">
        <f t="shared" si="474"/>
        <v>2498923.6999999997</v>
      </c>
      <c r="K7602" s="77">
        <f t="shared" si="475"/>
        <v>0</v>
      </c>
    </row>
    <row r="7603" spans="1:11" s="77" customFormat="1">
      <c r="A7603" s="82">
        <v>2016</v>
      </c>
      <c r="B7603" s="82">
        <v>6113</v>
      </c>
      <c r="C7603" s="83" t="s">
        <v>503</v>
      </c>
      <c r="D7603" s="83" t="s">
        <v>504</v>
      </c>
      <c r="E7603" s="84">
        <v>126430</v>
      </c>
      <c r="F7603" s="85">
        <v>23.244</v>
      </c>
      <c r="G7603" s="84">
        <v>367.9</v>
      </c>
      <c r="H7603" s="86">
        <f t="shared" si="472"/>
        <v>10811620.486679999</v>
      </c>
      <c r="I7603" s="77">
        <f t="shared" si="473"/>
        <v>126430</v>
      </c>
      <c r="J7603" s="77">
        <f t="shared" si="474"/>
        <v>2938738.92</v>
      </c>
      <c r="K7603" s="77">
        <f t="shared" si="475"/>
        <v>0</v>
      </c>
    </row>
    <row r="7604" spans="1:11" s="77" customFormat="1">
      <c r="A7604" s="82">
        <v>2016</v>
      </c>
      <c r="B7604" s="82">
        <v>6113</v>
      </c>
      <c r="C7604" s="83" t="s">
        <v>503</v>
      </c>
      <c r="D7604" s="83" t="s">
        <v>504</v>
      </c>
      <c r="E7604" s="84">
        <v>118392</v>
      </c>
      <c r="F7604" s="85">
        <v>23.088000000000001</v>
      </c>
      <c r="G7604" s="84">
        <v>209.1</v>
      </c>
      <c r="H7604" s="86">
        <f t="shared" si="472"/>
        <v>5715611.5311359996</v>
      </c>
      <c r="I7604" s="77">
        <f t="shared" si="473"/>
        <v>118392</v>
      </c>
      <c r="J7604" s="77">
        <f t="shared" si="474"/>
        <v>2733434.4960000003</v>
      </c>
      <c r="K7604" s="77">
        <f t="shared" si="475"/>
        <v>0</v>
      </c>
    </row>
    <row r="7605" spans="1:11" s="77" customFormat="1">
      <c r="A7605" s="82">
        <v>2016</v>
      </c>
      <c r="B7605" s="82">
        <v>6113</v>
      </c>
      <c r="C7605" s="83" t="s">
        <v>503</v>
      </c>
      <c r="D7605" s="83" t="s">
        <v>504</v>
      </c>
      <c r="E7605" s="84">
        <v>177966</v>
      </c>
      <c r="F7605" s="85">
        <v>22.698</v>
      </c>
      <c r="G7605" s="84">
        <v>193.2</v>
      </c>
      <c r="H7605" s="86">
        <f t="shared" si="472"/>
        <v>7804260.4217760004</v>
      </c>
      <c r="I7605" s="77">
        <f t="shared" si="473"/>
        <v>177966</v>
      </c>
      <c r="J7605" s="77">
        <f t="shared" si="474"/>
        <v>4039472.2680000002</v>
      </c>
      <c r="K7605" s="77">
        <f t="shared" si="475"/>
        <v>0</v>
      </c>
    </row>
    <row r="7606" spans="1:11" s="77" customFormat="1">
      <c r="A7606" s="82">
        <v>2016</v>
      </c>
      <c r="B7606" s="82">
        <v>6113</v>
      </c>
      <c r="C7606" s="83" t="s">
        <v>503</v>
      </c>
      <c r="D7606" s="83" t="s">
        <v>504</v>
      </c>
      <c r="E7606" s="84">
        <v>47446</v>
      </c>
      <c r="F7606" s="85">
        <v>23.344000000000001</v>
      </c>
      <c r="G7606" s="84">
        <v>193.5</v>
      </c>
      <c r="H7606" s="86">
        <f t="shared" si="472"/>
        <v>2143166.1854400001</v>
      </c>
      <c r="I7606" s="77">
        <f t="shared" si="473"/>
        <v>47446</v>
      </c>
      <c r="J7606" s="77">
        <f t="shared" si="474"/>
        <v>1107579.4240000001</v>
      </c>
      <c r="K7606" s="77">
        <f t="shared" si="475"/>
        <v>0</v>
      </c>
    </row>
    <row r="7607" spans="1:11" s="77" customFormat="1">
      <c r="A7607" s="82">
        <v>2016</v>
      </c>
      <c r="B7607" s="82">
        <v>6113</v>
      </c>
      <c r="C7607" s="83" t="s">
        <v>503</v>
      </c>
      <c r="D7607" s="83" t="s">
        <v>504</v>
      </c>
      <c r="E7607" s="84">
        <v>139114</v>
      </c>
      <c r="F7607" s="85">
        <v>21.96</v>
      </c>
      <c r="G7607" s="84">
        <v>218</v>
      </c>
      <c r="H7607" s="86">
        <f t="shared" si="472"/>
        <v>6659776.6992000006</v>
      </c>
      <c r="I7607" s="77">
        <f t="shared" si="473"/>
        <v>139114</v>
      </c>
      <c r="J7607" s="77">
        <f t="shared" si="474"/>
        <v>3054943.44</v>
      </c>
      <c r="K7607" s="77">
        <f t="shared" si="475"/>
        <v>0</v>
      </c>
    </row>
    <row r="7608" spans="1:11" s="77" customFormat="1">
      <c r="A7608" s="82">
        <v>2016</v>
      </c>
      <c r="B7608" s="82">
        <v>6136</v>
      </c>
      <c r="C7608" s="83" t="s">
        <v>513</v>
      </c>
      <c r="D7608" s="83" t="s">
        <v>504</v>
      </c>
      <c r="E7608" s="84">
        <v>120445</v>
      </c>
      <c r="F7608" s="85">
        <v>16.224</v>
      </c>
      <c r="G7608" s="84">
        <v>210.5</v>
      </c>
      <c r="H7608" s="86">
        <f t="shared" si="472"/>
        <v>4113379.8263999997</v>
      </c>
      <c r="I7608" s="77">
        <f t="shared" si="473"/>
        <v>120445</v>
      </c>
      <c r="J7608" s="77">
        <f t="shared" si="474"/>
        <v>1954099.68</v>
      </c>
      <c r="K7608" s="77">
        <f t="shared" si="475"/>
        <v>0</v>
      </c>
    </row>
    <row r="7609" spans="1:11" s="77" customFormat="1">
      <c r="A7609" s="82">
        <v>2016</v>
      </c>
      <c r="B7609" s="82">
        <v>6137</v>
      </c>
      <c r="C7609" s="83" t="s">
        <v>503</v>
      </c>
      <c r="D7609" s="83" t="s">
        <v>504</v>
      </c>
      <c r="E7609" s="84">
        <v>106078</v>
      </c>
      <c r="F7609" s="85">
        <v>23.411000000000001</v>
      </c>
      <c r="G7609" s="84">
        <v>224.7</v>
      </c>
      <c r="H7609" s="86">
        <f t="shared" si="472"/>
        <v>5580181.9543260001</v>
      </c>
      <c r="I7609" s="77">
        <f t="shared" si="473"/>
        <v>106078</v>
      </c>
      <c r="J7609" s="77">
        <f t="shared" si="474"/>
        <v>2483392.0580000002</v>
      </c>
      <c r="K7609" s="77">
        <f t="shared" si="475"/>
        <v>0</v>
      </c>
    </row>
    <row r="7610" spans="1:11" s="77" customFormat="1">
      <c r="A7610" s="82">
        <v>2016</v>
      </c>
      <c r="B7610" s="82">
        <v>6138</v>
      </c>
      <c r="C7610" s="83" t="s">
        <v>513</v>
      </c>
      <c r="D7610" s="83" t="s">
        <v>504</v>
      </c>
      <c r="E7610" s="84">
        <v>15275</v>
      </c>
      <c r="F7610" s="85">
        <v>17.239999999999998</v>
      </c>
      <c r="G7610" s="84">
        <v>171.4</v>
      </c>
      <c r="H7610" s="86">
        <f t="shared" si="472"/>
        <v>451366.47399999993</v>
      </c>
      <c r="I7610" s="77">
        <f t="shared" si="473"/>
        <v>15275</v>
      </c>
      <c r="J7610" s="77">
        <f t="shared" si="474"/>
        <v>263341</v>
      </c>
      <c r="K7610" s="77">
        <f t="shared" si="475"/>
        <v>0</v>
      </c>
    </row>
    <row r="7611" spans="1:11" s="77" customFormat="1">
      <c r="A7611" s="82">
        <v>2016</v>
      </c>
      <c r="B7611" s="82">
        <v>6138</v>
      </c>
      <c r="C7611" s="83" t="s">
        <v>513</v>
      </c>
      <c r="D7611" s="83" t="s">
        <v>504</v>
      </c>
      <c r="E7611" s="84">
        <v>45925</v>
      </c>
      <c r="F7611" s="85">
        <v>17.138000000000002</v>
      </c>
      <c r="G7611" s="84">
        <v>182.6</v>
      </c>
      <c r="H7611" s="86">
        <f t="shared" si="472"/>
        <v>1437176.3988999999</v>
      </c>
      <c r="I7611" s="77">
        <f t="shared" si="473"/>
        <v>45925</v>
      </c>
      <c r="J7611" s="77">
        <f t="shared" si="474"/>
        <v>787062.65</v>
      </c>
      <c r="K7611" s="77">
        <f t="shared" si="475"/>
        <v>0</v>
      </c>
    </row>
    <row r="7612" spans="1:11" s="77" customFormat="1">
      <c r="A7612" s="82">
        <v>2016</v>
      </c>
      <c r="B7612" s="82">
        <v>6138</v>
      </c>
      <c r="C7612" s="83" t="s">
        <v>513</v>
      </c>
      <c r="D7612" s="83" t="s">
        <v>504</v>
      </c>
      <c r="E7612" s="84">
        <v>61235</v>
      </c>
      <c r="F7612" s="85">
        <v>17.178000000000001</v>
      </c>
      <c r="G7612" s="84">
        <v>160.69999999999999</v>
      </c>
      <c r="H7612" s="86">
        <f t="shared" si="472"/>
        <v>1690394.99181</v>
      </c>
      <c r="I7612" s="77">
        <f t="shared" si="473"/>
        <v>61235</v>
      </c>
      <c r="J7612" s="77">
        <f t="shared" si="474"/>
        <v>1051894.83</v>
      </c>
      <c r="K7612" s="77">
        <f t="shared" si="475"/>
        <v>0</v>
      </c>
    </row>
    <row r="7613" spans="1:11" s="77" customFormat="1">
      <c r="A7613" s="82">
        <v>2016</v>
      </c>
      <c r="B7613" s="82">
        <v>6139</v>
      </c>
      <c r="C7613" s="83" t="s">
        <v>513</v>
      </c>
      <c r="D7613" s="83" t="s">
        <v>504</v>
      </c>
      <c r="E7613" s="84">
        <v>45977</v>
      </c>
      <c r="F7613" s="85">
        <v>17.007999999999999</v>
      </c>
      <c r="G7613" s="84">
        <v>202.2</v>
      </c>
      <c r="H7613" s="86">
        <f t="shared" si="472"/>
        <v>1581157.1219519998</v>
      </c>
      <c r="I7613" s="77">
        <f t="shared" si="473"/>
        <v>45977</v>
      </c>
      <c r="J7613" s="77">
        <f t="shared" si="474"/>
        <v>781976.81599999999</v>
      </c>
      <c r="K7613" s="77">
        <f t="shared" si="475"/>
        <v>0</v>
      </c>
    </row>
    <row r="7614" spans="1:11" s="77" customFormat="1">
      <c r="A7614" s="82">
        <v>2016</v>
      </c>
      <c r="B7614" s="82">
        <v>6139</v>
      </c>
      <c r="C7614" s="83" t="s">
        <v>513</v>
      </c>
      <c r="D7614" s="83" t="s">
        <v>504</v>
      </c>
      <c r="E7614" s="84">
        <v>15331</v>
      </c>
      <c r="F7614" s="85">
        <v>17.114000000000001</v>
      </c>
      <c r="G7614" s="84">
        <v>211.8</v>
      </c>
      <c r="H7614" s="86">
        <f t="shared" si="472"/>
        <v>555709.68661200011</v>
      </c>
      <c r="I7614" s="77">
        <f t="shared" si="473"/>
        <v>15331</v>
      </c>
      <c r="J7614" s="77">
        <f t="shared" si="474"/>
        <v>262374.734</v>
      </c>
      <c r="K7614" s="77">
        <f t="shared" si="475"/>
        <v>0</v>
      </c>
    </row>
    <row r="7615" spans="1:11" s="77" customFormat="1">
      <c r="A7615" s="82">
        <v>2016</v>
      </c>
      <c r="B7615" s="82">
        <v>6139</v>
      </c>
      <c r="C7615" s="83" t="s">
        <v>513</v>
      </c>
      <c r="D7615" s="83" t="s">
        <v>504</v>
      </c>
      <c r="E7615" s="84">
        <v>106493</v>
      </c>
      <c r="F7615" s="85">
        <v>17.274000000000001</v>
      </c>
      <c r="G7615" s="84">
        <v>189.6</v>
      </c>
      <c r="H7615" s="86">
        <f t="shared" si="472"/>
        <v>3487805.9154719999</v>
      </c>
      <c r="I7615" s="77">
        <f t="shared" si="473"/>
        <v>106493</v>
      </c>
      <c r="J7615" s="77">
        <f t="shared" si="474"/>
        <v>1839560.0820000002</v>
      </c>
      <c r="K7615" s="77">
        <f t="shared" si="475"/>
        <v>0</v>
      </c>
    </row>
    <row r="7616" spans="1:11" s="77" customFormat="1">
      <c r="A7616" s="82">
        <v>2016</v>
      </c>
      <c r="B7616" s="82">
        <v>6146</v>
      </c>
      <c r="C7616" s="83" t="s">
        <v>513</v>
      </c>
      <c r="D7616" s="83" t="s">
        <v>504</v>
      </c>
      <c r="E7616" s="84">
        <v>248102</v>
      </c>
      <c r="F7616" s="85">
        <v>16.670000000000002</v>
      </c>
      <c r="G7616" s="84" t="s">
        <v>514</v>
      </c>
      <c r="H7616" s="86" t="str">
        <f t="shared" si="472"/>
        <v/>
      </c>
      <c r="I7616" s="77" t="str">
        <f t="shared" si="473"/>
        <v/>
      </c>
      <c r="J7616" s="77" t="str">
        <f t="shared" si="474"/>
        <v/>
      </c>
      <c r="K7616" s="77">
        <f t="shared" si="475"/>
        <v>0</v>
      </c>
    </row>
    <row r="7617" spans="1:11" s="77" customFormat="1">
      <c r="A7617" s="82">
        <v>2016</v>
      </c>
      <c r="B7617" s="82">
        <v>6146</v>
      </c>
      <c r="C7617" s="83" t="s">
        <v>512</v>
      </c>
      <c r="D7617" s="83" t="s">
        <v>504</v>
      </c>
      <c r="E7617" s="84">
        <v>683640</v>
      </c>
      <c r="F7617" s="85">
        <v>13.39</v>
      </c>
      <c r="G7617" s="84" t="s">
        <v>514</v>
      </c>
      <c r="H7617" s="86" t="str">
        <f t="shared" si="472"/>
        <v/>
      </c>
      <c r="I7617" s="77" t="str">
        <f t="shared" si="473"/>
        <v/>
      </c>
      <c r="J7617" s="77" t="str">
        <f t="shared" si="474"/>
        <v/>
      </c>
      <c r="K7617" s="77">
        <f t="shared" si="475"/>
        <v>1</v>
      </c>
    </row>
    <row r="7618" spans="1:11" s="77" customFormat="1">
      <c r="A7618" s="82">
        <v>2016</v>
      </c>
      <c r="B7618" s="82">
        <v>6147</v>
      </c>
      <c r="C7618" s="83" t="s">
        <v>513</v>
      </c>
      <c r="D7618" s="83" t="s">
        <v>504</v>
      </c>
      <c r="E7618" s="84">
        <v>597485</v>
      </c>
      <c r="F7618" s="85">
        <v>16.46</v>
      </c>
      <c r="G7618" s="84" t="s">
        <v>514</v>
      </c>
      <c r="H7618" s="86" t="str">
        <f t="shared" si="472"/>
        <v/>
      </c>
      <c r="I7618" s="77" t="str">
        <f t="shared" si="473"/>
        <v/>
      </c>
      <c r="J7618" s="77" t="str">
        <f t="shared" si="474"/>
        <v/>
      </c>
      <c r="K7618" s="77">
        <f t="shared" si="475"/>
        <v>0</v>
      </c>
    </row>
    <row r="7619" spans="1:11" s="77" customFormat="1">
      <c r="A7619" s="82">
        <v>2016</v>
      </c>
      <c r="B7619" s="82">
        <v>6155</v>
      </c>
      <c r="C7619" s="83" t="s">
        <v>513</v>
      </c>
      <c r="D7619" s="83" t="s">
        <v>504</v>
      </c>
      <c r="E7619" s="84">
        <v>333764</v>
      </c>
      <c r="F7619" s="85">
        <v>17.047000000000001</v>
      </c>
      <c r="G7619" s="84">
        <v>211.6</v>
      </c>
      <c r="H7619" s="86">
        <f t="shared" si="472"/>
        <v>12039352.105328001</v>
      </c>
      <c r="I7619" s="77">
        <f t="shared" si="473"/>
        <v>333764</v>
      </c>
      <c r="J7619" s="77">
        <f t="shared" si="474"/>
        <v>5689674.9079999998</v>
      </c>
      <c r="K7619" s="77">
        <f t="shared" si="475"/>
        <v>0</v>
      </c>
    </row>
    <row r="7620" spans="1:11" s="77" customFormat="1">
      <c r="A7620" s="82">
        <v>2016</v>
      </c>
      <c r="B7620" s="82">
        <v>6155</v>
      </c>
      <c r="C7620" s="83" t="s">
        <v>513</v>
      </c>
      <c r="D7620" s="83" t="s">
        <v>504</v>
      </c>
      <c r="E7620" s="84">
        <v>15857</v>
      </c>
      <c r="F7620" s="85">
        <v>17.803999999999998</v>
      </c>
      <c r="G7620" s="84">
        <v>212.9</v>
      </c>
      <c r="H7620" s="86">
        <f t="shared" si="472"/>
        <v>601055.08161199989</v>
      </c>
      <c r="I7620" s="77">
        <f t="shared" si="473"/>
        <v>15857</v>
      </c>
      <c r="J7620" s="77">
        <f t="shared" si="474"/>
        <v>282318.02799999999</v>
      </c>
      <c r="K7620" s="77">
        <f t="shared" si="475"/>
        <v>0</v>
      </c>
    </row>
    <row r="7621" spans="1:11" s="77" customFormat="1">
      <c r="A7621" s="82">
        <v>2016</v>
      </c>
      <c r="B7621" s="82">
        <v>6165</v>
      </c>
      <c r="C7621" s="83" t="s">
        <v>503</v>
      </c>
      <c r="D7621" s="83" t="s">
        <v>504</v>
      </c>
      <c r="E7621" s="84">
        <v>25587</v>
      </c>
      <c r="F7621" s="85">
        <v>23.2</v>
      </c>
      <c r="G7621" s="84">
        <v>187.9</v>
      </c>
      <c r="H7621" s="86">
        <f t="shared" si="472"/>
        <v>1115408.9735999999</v>
      </c>
      <c r="I7621" s="77">
        <f t="shared" si="473"/>
        <v>25587</v>
      </c>
      <c r="J7621" s="77">
        <f t="shared" si="474"/>
        <v>593618.4</v>
      </c>
      <c r="K7621" s="77">
        <f t="shared" si="475"/>
        <v>0</v>
      </c>
    </row>
    <row r="7622" spans="1:11" s="77" customFormat="1">
      <c r="A7622" s="82">
        <v>2016</v>
      </c>
      <c r="B7622" s="82">
        <v>6165</v>
      </c>
      <c r="C7622" s="83" t="s">
        <v>503</v>
      </c>
      <c r="D7622" s="83" t="s">
        <v>504</v>
      </c>
      <c r="E7622" s="84">
        <v>317619</v>
      </c>
      <c r="F7622" s="85">
        <v>22.088000000000001</v>
      </c>
      <c r="G7622" s="84">
        <v>172.5</v>
      </c>
      <c r="H7622" s="86">
        <f t="shared" si="472"/>
        <v>12101855.614200002</v>
      </c>
      <c r="I7622" s="77">
        <f t="shared" si="473"/>
        <v>317619</v>
      </c>
      <c r="J7622" s="77">
        <f t="shared" si="474"/>
        <v>7015568.4720000001</v>
      </c>
      <c r="K7622" s="77">
        <f t="shared" si="475"/>
        <v>0</v>
      </c>
    </row>
    <row r="7623" spans="1:11" s="77" customFormat="1">
      <c r="A7623" s="82">
        <v>2016</v>
      </c>
      <c r="B7623" s="82">
        <v>6166</v>
      </c>
      <c r="C7623" s="83" t="s">
        <v>503</v>
      </c>
      <c r="D7623" s="83" t="s">
        <v>504</v>
      </c>
      <c r="E7623" s="84">
        <v>19207</v>
      </c>
      <c r="F7623" s="85">
        <v>24.282</v>
      </c>
      <c r="G7623" s="84">
        <v>223.8</v>
      </c>
      <c r="H7623" s="86">
        <f t="shared" ref="H7623:H7686" si="476">IF(I7623="","",G7623/100*F7623*E7623)</f>
        <v>1043768.229012</v>
      </c>
      <c r="I7623" s="77">
        <f t="shared" ref="I7623:I7686" si="477">IF(OR(G7623=".",F7623=".",E7623="."),"",E7623)</f>
        <v>19207</v>
      </c>
      <c r="J7623" s="77">
        <f t="shared" ref="J7623:J7686" si="478">IF(I7623="","",F7623*I7623)</f>
        <v>466384.37400000001</v>
      </c>
      <c r="K7623" s="77">
        <f t="shared" ref="K7623:K7686" si="479">IF(C7623="LIG",1,0)</f>
        <v>0</v>
      </c>
    </row>
    <row r="7624" spans="1:11" s="77" customFormat="1">
      <c r="A7624" s="82">
        <v>2016</v>
      </c>
      <c r="B7624" s="82">
        <v>6166</v>
      </c>
      <c r="C7624" s="83" t="s">
        <v>503</v>
      </c>
      <c r="D7624" s="83" t="s">
        <v>504</v>
      </c>
      <c r="E7624" s="84">
        <v>21760</v>
      </c>
      <c r="F7624" s="85">
        <v>24.38</v>
      </c>
      <c r="G7624" s="84">
        <v>288.60000000000002</v>
      </c>
      <c r="H7624" s="86">
        <f t="shared" si="476"/>
        <v>1531048.3968</v>
      </c>
      <c r="I7624" s="77">
        <f t="shared" si="477"/>
        <v>21760</v>
      </c>
      <c r="J7624" s="77">
        <f t="shared" si="478"/>
        <v>530508.79999999993</v>
      </c>
      <c r="K7624" s="77">
        <f t="shared" si="479"/>
        <v>0</v>
      </c>
    </row>
    <row r="7625" spans="1:11" s="77" customFormat="1">
      <c r="A7625" s="82">
        <v>2016</v>
      </c>
      <c r="B7625" s="82">
        <v>6166</v>
      </c>
      <c r="C7625" s="83" t="s">
        <v>503</v>
      </c>
      <c r="D7625" s="83" t="s">
        <v>504</v>
      </c>
      <c r="E7625" s="84">
        <v>3125</v>
      </c>
      <c r="F7625" s="85">
        <v>24.254000000000001</v>
      </c>
      <c r="G7625" s="84">
        <v>241.5</v>
      </c>
      <c r="H7625" s="86">
        <f t="shared" si="476"/>
        <v>183041.90625</v>
      </c>
      <c r="I7625" s="77">
        <f t="shared" si="477"/>
        <v>3125</v>
      </c>
      <c r="J7625" s="77">
        <f t="shared" si="478"/>
        <v>75793.75</v>
      </c>
      <c r="K7625" s="77">
        <f t="shared" si="479"/>
        <v>0</v>
      </c>
    </row>
    <row r="7626" spans="1:11" s="77" customFormat="1">
      <c r="A7626" s="82">
        <v>2016</v>
      </c>
      <c r="B7626" s="82">
        <v>6166</v>
      </c>
      <c r="C7626" s="83" t="s">
        <v>503</v>
      </c>
      <c r="D7626" s="83" t="s">
        <v>504</v>
      </c>
      <c r="E7626" s="84">
        <v>1754</v>
      </c>
      <c r="F7626" s="85">
        <v>23.53</v>
      </c>
      <c r="G7626" s="84">
        <v>237.2</v>
      </c>
      <c r="H7626" s="86">
        <f t="shared" si="476"/>
        <v>97896.282640000005</v>
      </c>
      <c r="I7626" s="77">
        <f t="shared" si="477"/>
        <v>1754</v>
      </c>
      <c r="J7626" s="77">
        <f t="shared" si="478"/>
        <v>41271.620000000003</v>
      </c>
      <c r="K7626" s="77">
        <f t="shared" si="479"/>
        <v>0</v>
      </c>
    </row>
    <row r="7627" spans="1:11" s="77" customFormat="1">
      <c r="A7627" s="82">
        <v>2016</v>
      </c>
      <c r="B7627" s="82">
        <v>6170</v>
      </c>
      <c r="C7627" s="83" t="s">
        <v>513</v>
      </c>
      <c r="D7627" s="83" t="s">
        <v>504</v>
      </c>
      <c r="E7627" s="84">
        <v>32762</v>
      </c>
      <c r="F7627" s="85">
        <v>16.72</v>
      </c>
      <c r="G7627" s="84">
        <v>182.8</v>
      </c>
      <c r="H7627" s="86">
        <f t="shared" si="476"/>
        <v>1001343.0099199999</v>
      </c>
      <c r="I7627" s="77">
        <f t="shared" si="477"/>
        <v>32762</v>
      </c>
      <c r="J7627" s="77">
        <f t="shared" si="478"/>
        <v>547780.64</v>
      </c>
      <c r="K7627" s="77">
        <f t="shared" si="479"/>
        <v>0</v>
      </c>
    </row>
    <row r="7628" spans="1:11" s="77" customFormat="1">
      <c r="A7628" s="82">
        <v>2016</v>
      </c>
      <c r="B7628" s="82">
        <v>6170</v>
      </c>
      <c r="C7628" s="83" t="s">
        <v>513</v>
      </c>
      <c r="D7628" s="83" t="s">
        <v>504</v>
      </c>
      <c r="E7628" s="84">
        <v>82338</v>
      </c>
      <c r="F7628" s="85">
        <v>16.7</v>
      </c>
      <c r="G7628" s="84">
        <v>168.5</v>
      </c>
      <c r="H7628" s="86">
        <f t="shared" si="476"/>
        <v>2316950.1510000001</v>
      </c>
      <c r="I7628" s="77">
        <f t="shared" si="477"/>
        <v>82338</v>
      </c>
      <c r="J7628" s="77">
        <f t="shared" si="478"/>
        <v>1375044.5999999999</v>
      </c>
      <c r="K7628" s="77">
        <f t="shared" si="479"/>
        <v>0</v>
      </c>
    </row>
    <row r="7629" spans="1:11" s="77" customFormat="1">
      <c r="A7629" s="82">
        <v>2016</v>
      </c>
      <c r="B7629" s="82">
        <v>6170</v>
      </c>
      <c r="C7629" s="83" t="s">
        <v>513</v>
      </c>
      <c r="D7629" s="83" t="s">
        <v>504</v>
      </c>
      <c r="E7629" s="84">
        <v>48868</v>
      </c>
      <c r="F7629" s="85">
        <v>16.77</v>
      </c>
      <c r="G7629" s="84">
        <v>169.4</v>
      </c>
      <c r="H7629" s="86">
        <f t="shared" si="476"/>
        <v>1388260.7138399999</v>
      </c>
      <c r="I7629" s="77">
        <f t="shared" si="477"/>
        <v>48868</v>
      </c>
      <c r="J7629" s="77">
        <f t="shared" si="478"/>
        <v>819516.36</v>
      </c>
      <c r="K7629" s="77">
        <f t="shared" si="479"/>
        <v>0</v>
      </c>
    </row>
    <row r="7630" spans="1:11" s="77" customFormat="1">
      <c r="A7630" s="82">
        <v>2016</v>
      </c>
      <c r="B7630" s="82">
        <v>6170</v>
      </c>
      <c r="C7630" s="83" t="s">
        <v>513</v>
      </c>
      <c r="D7630" s="83" t="s">
        <v>504</v>
      </c>
      <c r="E7630" s="84">
        <v>17895</v>
      </c>
      <c r="F7630" s="85">
        <v>17.739999999999998</v>
      </c>
      <c r="G7630" s="84">
        <v>171.1</v>
      </c>
      <c r="H7630" s="86">
        <f t="shared" si="476"/>
        <v>543169.4402999999</v>
      </c>
      <c r="I7630" s="77">
        <f t="shared" si="477"/>
        <v>17895</v>
      </c>
      <c r="J7630" s="77">
        <f t="shared" si="478"/>
        <v>317457.3</v>
      </c>
      <c r="K7630" s="77">
        <f t="shared" si="479"/>
        <v>0</v>
      </c>
    </row>
    <row r="7631" spans="1:11" s="77" customFormat="1">
      <c r="A7631" s="82">
        <v>2016</v>
      </c>
      <c r="B7631" s="82">
        <v>6177</v>
      </c>
      <c r="C7631" s="83" t="s">
        <v>513</v>
      </c>
      <c r="D7631" s="83" t="s">
        <v>504</v>
      </c>
      <c r="E7631" s="84">
        <v>74593</v>
      </c>
      <c r="F7631" s="85">
        <v>18.5</v>
      </c>
      <c r="G7631" s="84">
        <v>231.5</v>
      </c>
      <c r="H7631" s="86">
        <f t="shared" si="476"/>
        <v>3194631.7075</v>
      </c>
      <c r="I7631" s="77">
        <f t="shared" si="477"/>
        <v>74593</v>
      </c>
      <c r="J7631" s="77">
        <f t="shared" si="478"/>
        <v>1379970.5</v>
      </c>
      <c r="K7631" s="77">
        <f t="shared" si="479"/>
        <v>0</v>
      </c>
    </row>
    <row r="7632" spans="1:11" s="77" customFormat="1">
      <c r="A7632" s="82">
        <v>2016</v>
      </c>
      <c r="B7632" s="82">
        <v>6177</v>
      </c>
      <c r="C7632" s="83" t="s">
        <v>513</v>
      </c>
      <c r="D7632" s="83" t="s">
        <v>504</v>
      </c>
      <c r="E7632" s="84">
        <v>240471</v>
      </c>
      <c r="F7632" s="85">
        <v>17.8</v>
      </c>
      <c r="G7632" s="84">
        <v>240.1</v>
      </c>
      <c r="H7632" s="86">
        <f t="shared" si="476"/>
        <v>10277201.503799999</v>
      </c>
      <c r="I7632" s="77">
        <f t="shared" si="477"/>
        <v>240471</v>
      </c>
      <c r="J7632" s="77">
        <f t="shared" si="478"/>
        <v>4280383.8</v>
      </c>
      <c r="K7632" s="77">
        <f t="shared" si="479"/>
        <v>0</v>
      </c>
    </row>
    <row r="7633" spans="1:11" s="77" customFormat="1">
      <c r="A7633" s="82">
        <v>2016</v>
      </c>
      <c r="B7633" s="82">
        <v>6178</v>
      </c>
      <c r="C7633" s="83" t="s">
        <v>513</v>
      </c>
      <c r="D7633" s="83" t="s">
        <v>504</v>
      </c>
      <c r="E7633" s="84">
        <v>111451</v>
      </c>
      <c r="F7633" s="85">
        <v>17.87</v>
      </c>
      <c r="G7633" s="84" t="s">
        <v>514</v>
      </c>
      <c r="H7633" s="86" t="str">
        <f t="shared" si="476"/>
        <v/>
      </c>
      <c r="I7633" s="77" t="str">
        <f t="shared" si="477"/>
        <v/>
      </c>
      <c r="J7633" s="77" t="str">
        <f t="shared" si="478"/>
        <v/>
      </c>
      <c r="K7633" s="77">
        <f t="shared" si="479"/>
        <v>0</v>
      </c>
    </row>
    <row r="7634" spans="1:11" s="77" customFormat="1">
      <c r="A7634" s="82">
        <v>2016</v>
      </c>
      <c r="B7634" s="82">
        <v>6178</v>
      </c>
      <c r="C7634" s="83" t="s">
        <v>513</v>
      </c>
      <c r="D7634" s="83" t="s">
        <v>504</v>
      </c>
      <c r="E7634" s="84">
        <v>96662</v>
      </c>
      <c r="F7634" s="85">
        <v>17.489999999999998</v>
      </c>
      <c r="G7634" s="84" t="s">
        <v>514</v>
      </c>
      <c r="H7634" s="86" t="str">
        <f t="shared" si="476"/>
        <v/>
      </c>
      <c r="I7634" s="77" t="str">
        <f t="shared" si="477"/>
        <v/>
      </c>
      <c r="J7634" s="77" t="str">
        <f t="shared" si="478"/>
        <v/>
      </c>
      <c r="K7634" s="77">
        <f t="shared" si="479"/>
        <v>0</v>
      </c>
    </row>
    <row r="7635" spans="1:11" s="77" customFormat="1">
      <c r="A7635" s="82">
        <v>2016</v>
      </c>
      <c r="B7635" s="82">
        <v>6178</v>
      </c>
      <c r="C7635" s="83" t="s">
        <v>513</v>
      </c>
      <c r="D7635" s="83" t="s">
        <v>504</v>
      </c>
      <c r="E7635" s="84">
        <v>63388</v>
      </c>
      <c r="F7635" s="85">
        <v>17.72</v>
      </c>
      <c r="G7635" s="84" t="s">
        <v>514</v>
      </c>
      <c r="H7635" s="86" t="str">
        <f t="shared" si="476"/>
        <v/>
      </c>
      <c r="I7635" s="77" t="str">
        <f t="shared" si="477"/>
        <v/>
      </c>
      <c r="J7635" s="77" t="str">
        <f t="shared" si="478"/>
        <v/>
      </c>
      <c r="K7635" s="77">
        <f t="shared" si="479"/>
        <v>0</v>
      </c>
    </row>
    <row r="7636" spans="1:11" s="77" customFormat="1">
      <c r="A7636" s="82">
        <v>2016</v>
      </c>
      <c r="B7636" s="82">
        <v>6179</v>
      </c>
      <c r="C7636" s="83" t="s">
        <v>513</v>
      </c>
      <c r="D7636" s="83" t="s">
        <v>504</v>
      </c>
      <c r="E7636" s="84">
        <v>14946</v>
      </c>
      <c r="F7636" s="85">
        <v>16.564</v>
      </c>
      <c r="G7636" s="84">
        <v>182</v>
      </c>
      <c r="H7636" s="86">
        <f t="shared" si="476"/>
        <v>450569.29008000001</v>
      </c>
      <c r="I7636" s="77">
        <f t="shared" si="477"/>
        <v>14946</v>
      </c>
      <c r="J7636" s="77">
        <f t="shared" si="478"/>
        <v>247565.54399999999</v>
      </c>
      <c r="K7636" s="77">
        <f t="shared" si="479"/>
        <v>0</v>
      </c>
    </row>
    <row r="7637" spans="1:11" s="77" customFormat="1">
      <c r="A7637" s="82">
        <v>2016</v>
      </c>
      <c r="B7637" s="82">
        <v>6179</v>
      </c>
      <c r="C7637" s="83" t="s">
        <v>513</v>
      </c>
      <c r="D7637" s="83" t="s">
        <v>504</v>
      </c>
      <c r="E7637" s="84">
        <v>15149</v>
      </c>
      <c r="F7637" s="85">
        <v>16.39</v>
      </c>
      <c r="G7637" s="84">
        <v>180.7</v>
      </c>
      <c r="H7637" s="86">
        <f t="shared" si="476"/>
        <v>448663.84276999999</v>
      </c>
      <c r="I7637" s="77">
        <f t="shared" si="477"/>
        <v>15149</v>
      </c>
      <c r="J7637" s="77">
        <f t="shared" si="478"/>
        <v>248292.11000000002</v>
      </c>
      <c r="K7637" s="77">
        <f t="shared" si="479"/>
        <v>0</v>
      </c>
    </row>
    <row r="7638" spans="1:11" s="77" customFormat="1">
      <c r="A7638" s="82">
        <v>2016</v>
      </c>
      <c r="B7638" s="82">
        <v>6179</v>
      </c>
      <c r="C7638" s="83" t="s">
        <v>513</v>
      </c>
      <c r="D7638" s="83" t="s">
        <v>504</v>
      </c>
      <c r="E7638" s="84">
        <v>30194</v>
      </c>
      <c r="F7638" s="85">
        <v>16.542000000000002</v>
      </c>
      <c r="G7638" s="84">
        <v>179.3</v>
      </c>
      <c r="H7638" s="86">
        <f t="shared" si="476"/>
        <v>895548.18236400024</v>
      </c>
      <c r="I7638" s="77">
        <f t="shared" si="477"/>
        <v>30194</v>
      </c>
      <c r="J7638" s="77">
        <f t="shared" si="478"/>
        <v>499469.14800000004</v>
      </c>
      <c r="K7638" s="77">
        <f t="shared" si="479"/>
        <v>0</v>
      </c>
    </row>
    <row r="7639" spans="1:11" s="77" customFormat="1">
      <c r="A7639" s="82">
        <v>2016</v>
      </c>
      <c r="B7639" s="82">
        <v>6179</v>
      </c>
      <c r="C7639" s="83" t="s">
        <v>513</v>
      </c>
      <c r="D7639" s="83" t="s">
        <v>504</v>
      </c>
      <c r="E7639" s="84">
        <v>30203</v>
      </c>
      <c r="F7639" s="85">
        <v>16.847999999999999</v>
      </c>
      <c r="G7639" s="84">
        <v>177</v>
      </c>
      <c r="H7639" s="86">
        <f t="shared" si="476"/>
        <v>900682.45487999998</v>
      </c>
      <c r="I7639" s="77">
        <f t="shared" si="477"/>
        <v>30203</v>
      </c>
      <c r="J7639" s="77">
        <f t="shared" si="478"/>
        <v>508860.14399999997</v>
      </c>
      <c r="K7639" s="77">
        <f t="shared" si="479"/>
        <v>0</v>
      </c>
    </row>
    <row r="7640" spans="1:11" s="77" customFormat="1">
      <c r="A7640" s="82">
        <v>2016</v>
      </c>
      <c r="B7640" s="82">
        <v>6179</v>
      </c>
      <c r="C7640" s="83" t="s">
        <v>513</v>
      </c>
      <c r="D7640" s="83" t="s">
        <v>504</v>
      </c>
      <c r="E7640" s="84">
        <v>45459</v>
      </c>
      <c r="F7640" s="85">
        <v>16.716999999999999</v>
      </c>
      <c r="G7640" s="84">
        <v>181.7</v>
      </c>
      <c r="H7640" s="86">
        <f t="shared" si="476"/>
        <v>1380807.5331509998</v>
      </c>
      <c r="I7640" s="77">
        <f t="shared" si="477"/>
        <v>45459</v>
      </c>
      <c r="J7640" s="77">
        <f t="shared" si="478"/>
        <v>759938.10299999989</v>
      </c>
      <c r="K7640" s="77">
        <f t="shared" si="479"/>
        <v>0</v>
      </c>
    </row>
    <row r="7641" spans="1:11" s="77" customFormat="1">
      <c r="A7641" s="82">
        <v>2016</v>
      </c>
      <c r="B7641" s="82">
        <v>6179</v>
      </c>
      <c r="C7641" s="83" t="s">
        <v>513</v>
      </c>
      <c r="D7641" s="83" t="s">
        <v>504</v>
      </c>
      <c r="E7641" s="84">
        <v>90447</v>
      </c>
      <c r="F7641" s="85">
        <v>16.832000000000001</v>
      </c>
      <c r="G7641" s="84">
        <v>165.3</v>
      </c>
      <c r="H7641" s="86">
        <f t="shared" si="476"/>
        <v>2516533.6533120004</v>
      </c>
      <c r="I7641" s="77">
        <f t="shared" si="477"/>
        <v>90447</v>
      </c>
      <c r="J7641" s="77">
        <f t="shared" si="478"/>
        <v>1522403.9040000001</v>
      </c>
      <c r="K7641" s="77">
        <f t="shared" si="479"/>
        <v>0</v>
      </c>
    </row>
    <row r="7642" spans="1:11" s="77" customFormat="1">
      <c r="A7642" s="82">
        <v>2016</v>
      </c>
      <c r="B7642" s="82">
        <v>6179</v>
      </c>
      <c r="C7642" s="83" t="s">
        <v>513</v>
      </c>
      <c r="D7642" s="83" t="s">
        <v>504</v>
      </c>
      <c r="E7642" s="84">
        <v>15150</v>
      </c>
      <c r="F7642" s="85">
        <v>16.45</v>
      </c>
      <c r="G7642" s="84">
        <v>167.2</v>
      </c>
      <c r="H7642" s="86">
        <f t="shared" si="476"/>
        <v>416691.66</v>
      </c>
      <c r="I7642" s="77">
        <f t="shared" si="477"/>
        <v>15150</v>
      </c>
      <c r="J7642" s="77">
        <f t="shared" si="478"/>
        <v>249217.5</v>
      </c>
      <c r="K7642" s="77">
        <f t="shared" si="479"/>
        <v>0</v>
      </c>
    </row>
    <row r="7643" spans="1:11" s="77" customFormat="1">
      <c r="A7643" s="82">
        <v>2016</v>
      </c>
      <c r="B7643" s="82">
        <v>6179</v>
      </c>
      <c r="C7643" s="83" t="s">
        <v>513</v>
      </c>
      <c r="D7643" s="83" t="s">
        <v>504</v>
      </c>
      <c r="E7643" s="84">
        <v>45185</v>
      </c>
      <c r="F7643" s="85">
        <v>16.7</v>
      </c>
      <c r="G7643" s="84">
        <v>165.6</v>
      </c>
      <c r="H7643" s="86">
        <f t="shared" si="476"/>
        <v>1249600.2119999998</v>
      </c>
      <c r="I7643" s="77">
        <f t="shared" si="477"/>
        <v>45185</v>
      </c>
      <c r="J7643" s="77">
        <f t="shared" si="478"/>
        <v>754589.5</v>
      </c>
      <c r="K7643" s="77">
        <f t="shared" si="479"/>
        <v>0</v>
      </c>
    </row>
    <row r="7644" spans="1:11" s="77" customFormat="1">
      <c r="A7644" s="82">
        <v>2016</v>
      </c>
      <c r="B7644" s="82">
        <v>6179</v>
      </c>
      <c r="C7644" s="83" t="s">
        <v>513</v>
      </c>
      <c r="D7644" s="83" t="s">
        <v>504</v>
      </c>
      <c r="E7644" s="84">
        <v>29956</v>
      </c>
      <c r="F7644" s="85">
        <v>16.843</v>
      </c>
      <c r="G7644" s="84">
        <v>165.2</v>
      </c>
      <c r="H7644" s="86">
        <f t="shared" si="476"/>
        <v>833514.79601599998</v>
      </c>
      <c r="I7644" s="77">
        <f t="shared" si="477"/>
        <v>29956</v>
      </c>
      <c r="J7644" s="77">
        <f t="shared" si="478"/>
        <v>504548.908</v>
      </c>
      <c r="K7644" s="77">
        <f t="shared" si="479"/>
        <v>0</v>
      </c>
    </row>
    <row r="7645" spans="1:11" s="77" customFormat="1">
      <c r="A7645" s="82">
        <v>2016</v>
      </c>
      <c r="B7645" s="82">
        <v>6179</v>
      </c>
      <c r="C7645" s="83" t="s">
        <v>513</v>
      </c>
      <c r="D7645" s="83" t="s">
        <v>504</v>
      </c>
      <c r="E7645" s="84">
        <v>60631</v>
      </c>
      <c r="F7645" s="85">
        <v>17.609000000000002</v>
      </c>
      <c r="G7645" s="84">
        <v>159.80000000000001</v>
      </c>
      <c r="H7645" s="86">
        <f t="shared" si="476"/>
        <v>1706106.7438420004</v>
      </c>
      <c r="I7645" s="77">
        <f t="shared" si="477"/>
        <v>60631</v>
      </c>
      <c r="J7645" s="77">
        <f t="shared" si="478"/>
        <v>1067651.2790000001</v>
      </c>
      <c r="K7645" s="77">
        <f t="shared" si="479"/>
        <v>0</v>
      </c>
    </row>
    <row r="7646" spans="1:11" s="77" customFormat="1">
      <c r="A7646" s="82">
        <v>2016</v>
      </c>
      <c r="B7646" s="82">
        <v>6179</v>
      </c>
      <c r="C7646" s="83" t="s">
        <v>513</v>
      </c>
      <c r="D7646" s="83" t="s">
        <v>504</v>
      </c>
      <c r="E7646" s="84">
        <v>75651</v>
      </c>
      <c r="F7646" s="85">
        <v>16.692</v>
      </c>
      <c r="G7646" s="84">
        <v>155.30000000000001</v>
      </c>
      <c r="H7646" s="86">
        <f t="shared" si="476"/>
        <v>1961076.3620760003</v>
      </c>
      <c r="I7646" s="77">
        <f t="shared" si="477"/>
        <v>75651</v>
      </c>
      <c r="J7646" s="77">
        <f t="shared" si="478"/>
        <v>1262766.4920000001</v>
      </c>
      <c r="K7646" s="77">
        <f t="shared" si="479"/>
        <v>0</v>
      </c>
    </row>
    <row r="7647" spans="1:11" s="77" customFormat="1">
      <c r="A7647" s="82">
        <v>2016</v>
      </c>
      <c r="B7647" s="82">
        <v>6180</v>
      </c>
      <c r="C7647" s="83" t="s">
        <v>512</v>
      </c>
      <c r="D7647" s="83" t="s">
        <v>504</v>
      </c>
      <c r="E7647" s="84">
        <v>792799</v>
      </c>
      <c r="F7647" s="85">
        <v>13.87</v>
      </c>
      <c r="G7647" s="84" t="s">
        <v>514</v>
      </c>
      <c r="H7647" s="86" t="str">
        <f t="shared" si="476"/>
        <v/>
      </c>
      <c r="I7647" s="77" t="str">
        <f t="shared" si="477"/>
        <v/>
      </c>
      <c r="J7647" s="77" t="str">
        <f t="shared" si="478"/>
        <v/>
      </c>
      <c r="K7647" s="77">
        <f t="shared" si="479"/>
        <v>1</v>
      </c>
    </row>
    <row r="7648" spans="1:11" s="77" customFormat="1">
      <c r="A7648" s="82">
        <v>2016</v>
      </c>
      <c r="B7648" s="82">
        <v>6181</v>
      </c>
      <c r="C7648" s="83" t="s">
        <v>513</v>
      </c>
      <c r="D7648" s="83" t="s">
        <v>504</v>
      </c>
      <c r="E7648" s="84">
        <v>98410</v>
      </c>
      <c r="F7648" s="85">
        <v>17.989999999999998</v>
      </c>
      <c r="G7648" s="84">
        <v>236.7</v>
      </c>
      <c r="H7648" s="86">
        <f t="shared" si="476"/>
        <v>4190527.0952999997</v>
      </c>
      <c r="I7648" s="77">
        <f t="shared" si="477"/>
        <v>98410</v>
      </c>
      <c r="J7648" s="77">
        <f t="shared" si="478"/>
        <v>1770395.9</v>
      </c>
      <c r="K7648" s="77">
        <f t="shared" si="479"/>
        <v>0</v>
      </c>
    </row>
    <row r="7649" spans="1:11" s="77" customFormat="1">
      <c r="A7649" s="82">
        <v>2016</v>
      </c>
      <c r="B7649" s="82">
        <v>6181</v>
      </c>
      <c r="C7649" s="83" t="s">
        <v>513</v>
      </c>
      <c r="D7649" s="83" t="s">
        <v>504</v>
      </c>
      <c r="E7649" s="84">
        <v>32954</v>
      </c>
      <c r="F7649" s="85">
        <v>16.762</v>
      </c>
      <c r="G7649" s="84">
        <v>228.3</v>
      </c>
      <c r="H7649" s="86">
        <f t="shared" si="476"/>
        <v>1261072.0062839999</v>
      </c>
      <c r="I7649" s="77">
        <f t="shared" si="477"/>
        <v>32954</v>
      </c>
      <c r="J7649" s="77">
        <f t="shared" si="478"/>
        <v>552374.94799999997</v>
      </c>
      <c r="K7649" s="77">
        <f t="shared" si="479"/>
        <v>0</v>
      </c>
    </row>
    <row r="7650" spans="1:11" s="77" customFormat="1">
      <c r="A7650" s="82">
        <v>2016</v>
      </c>
      <c r="B7650" s="82">
        <v>6181</v>
      </c>
      <c r="C7650" s="83" t="s">
        <v>513</v>
      </c>
      <c r="D7650" s="83" t="s">
        <v>504</v>
      </c>
      <c r="E7650" s="84">
        <v>114859</v>
      </c>
      <c r="F7650" s="85">
        <v>17.574000000000002</v>
      </c>
      <c r="G7650" s="84">
        <v>239.9</v>
      </c>
      <c r="H7650" s="86">
        <f t="shared" si="476"/>
        <v>4842458.4263340002</v>
      </c>
      <c r="I7650" s="77">
        <f t="shared" si="477"/>
        <v>114859</v>
      </c>
      <c r="J7650" s="77">
        <f t="shared" si="478"/>
        <v>2018532.0660000001</v>
      </c>
      <c r="K7650" s="77">
        <f t="shared" si="479"/>
        <v>0</v>
      </c>
    </row>
    <row r="7651" spans="1:11" s="77" customFormat="1">
      <c r="A7651" s="82">
        <v>2016</v>
      </c>
      <c r="B7651" s="82">
        <v>6181</v>
      </c>
      <c r="C7651" s="83" t="s">
        <v>513</v>
      </c>
      <c r="D7651" s="83" t="s">
        <v>504</v>
      </c>
      <c r="E7651" s="84">
        <v>478410</v>
      </c>
      <c r="F7651" s="85">
        <v>16.716000000000001</v>
      </c>
      <c r="G7651" s="84">
        <v>226.2</v>
      </c>
      <c r="H7651" s="86">
        <f t="shared" si="476"/>
        <v>18089443.728720002</v>
      </c>
      <c r="I7651" s="77">
        <f t="shared" si="477"/>
        <v>478410</v>
      </c>
      <c r="J7651" s="77">
        <f t="shared" si="478"/>
        <v>7997101.5600000005</v>
      </c>
      <c r="K7651" s="77">
        <f t="shared" si="479"/>
        <v>0</v>
      </c>
    </row>
    <row r="7652" spans="1:11" s="77" customFormat="1">
      <c r="A7652" s="82">
        <v>2016</v>
      </c>
      <c r="B7652" s="82">
        <v>6183</v>
      </c>
      <c r="C7652" s="83" t="s">
        <v>512</v>
      </c>
      <c r="D7652" s="83" t="s">
        <v>504</v>
      </c>
      <c r="E7652" s="84">
        <v>212359</v>
      </c>
      <c r="F7652" s="85">
        <v>10.4</v>
      </c>
      <c r="G7652" s="84">
        <v>317</v>
      </c>
      <c r="H7652" s="86">
        <f t="shared" si="476"/>
        <v>7001051.512000001</v>
      </c>
      <c r="I7652" s="77">
        <f t="shared" si="477"/>
        <v>212359</v>
      </c>
      <c r="J7652" s="77">
        <f t="shared" si="478"/>
        <v>2208533.6</v>
      </c>
      <c r="K7652" s="77">
        <f t="shared" si="479"/>
        <v>1</v>
      </c>
    </row>
    <row r="7653" spans="1:11" s="77" customFormat="1">
      <c r="A7653" s="82">
        <v>2016</v>
      </c>
      <c r="B7653" s="82">
        <v>6190</v>
      </c>
      <c r="C7653" s="83" t="s">
        <v>513</v>
      </c>
      <c r="D7653" s="83" t="s">
        <v>504</v>
      </c>
      <c r="E7653" s="84">
        <v>66108</v>
      </c>
      <c r="F7653" s="85">
        <v>17.489999999999998</v>
      </c>
      <c r="G7653" s="84">
        <v>251</v>
      </c>
      <c r="H7653" s="86">
        <f t="shared" si="476"/>
        <v>2902134.5891999998</v>
      </c>
      <c r="I7653" s="77">
        <f t="shared" si="477"/>
        <v>66108</v>
      </c>
      <c r="J7653" s="77">
        <f t="shared" si="478"/>
        <v>1156228.92</v>
      </c>
      <c r="K7653" s="77">
        <f t="shared" si="479"/>
        <v>0</v>
      </c>
    </row>
    <row r="7654" spans="1:11" s="77" customFormat="1">
      <c r="A7654" s="82">
        <v>2016</v>
      </c>
      <c r="B7654" s="82">
        <v>6190</v>
      </c>
      <c r="C7654" s="83" t="s">
        <v>503</v>
      </c>
      <c r="D7654" s="83" t="s">
        <v>504</v>
      </c>
      <c r="E7654" s="84">
        <v>38873</v>
      </c>
      <c r="F7654" s="85">
        <v>22.352</v>
      </c>
      <c r="G7654" s="84">
        <v>202.2</v>
      </c>
      <c r="H7654" s="86">
        <f t="shared" si="476"/>
        <v>1756894.1565119999</v>
      </c>
      <c r="I7654" s="77">
        <f t="shared" si="477"/>
        <v>38873</v>
      </c>
      <c r="J7654" s="77">
        <f t="shared" si="478"/>
        <v>868889.29599999997</v>
      </c>
      <c r="K7654" s="77">
        <f t="shared" si="479"/>
        <v>0</v>
      </c>
    </row>
    <row r="7655" spans="1:11" s="77" customFormat="1">
      <c r="A7655" s="82">
        <v>2016</v>
      </c>
      <c r="B7655" s="82">
        <v>6193</v>
      </c>
      <c r="C7655" s="83" t="s">
        <v>513</v>
      </c>
      <c r="D7655" s="83" t="s">
        <v>504</v>
      </c>
      <c r="E7655" s="84">
        <v>318462</v>
      </c>
      <c r="F7655" s="85">
        <v>17.818999999999999</v>
      </c>
      <c r="G7655" s="84">
        <v>165.4</v>
      </c>
      <c r="H7655" s="86">
        <f t="shared" si="476"/>
        <v>9385911.4212120008</v>
      </c>
      <c r="I7655" s="77">
        <f t="shared" si="477"/>
        <v>318462</v>
      </c>
      <c r="J7655" s="77">
        <f t="shared" si="478"/>
        <v>5674674.3779999996</v>
      </c>
      <c r="K7655" s="77">
        <f t="shared" si="479"/>
        <v>0</v>
      </c>
    </row>
    <row r="7656" spans="1:11" s="77" customFormat="1">
      <c r="A7656" s="82">
        <v>2016</v>
      </c>
      <c r="B7656" s="82">
        <v>6194</v>
      </c>
      <c r="C7656" s="83" t="s">
        <v>513</v>
      </c>
      <c r="D7656" s="83" t="s">
        <v>504</v>
      </c>
      <c r="E7656" s="84">
        <v>353891</v>
      </c>
      <c r="F7656" s="85">
        <v>17.702000000000002</v>
      </c>
      <c r="G7656" s="84">
        <v>180.7</v>
      </c>
      <c r="H7656" s="86">
        <f t="shared" si="476"/>
        <v>11320093.316974001</v>
      </c>
      <c r="I7656" s="77">
        <f t="shared" si="477"/>
        <v>353891</v>
      </c>
      <c r="J7656" s="77">
        <f t="shared" si="478"/>
        <v>6264578.4820000008</v>
      </c>
      <c r="K7656" s="77">
        <f t="shared" si="479"/>
        <v>0</v>
      </c>
    </row>
    <row r="7657" spans="1:11" s="77" customFormat="1">
      <c r="A7657" s="82">
        <v>2016</v>
      </c>
      <c r="B7657" s="82">
        <v>6195</v>
      </c>
      <c r="C7657" s="83" t="s">
        <v>513</v>
      </c>
      <c r="D7657" s="83" t="s">
        <v>504</v>
      </c>
      <c r="E7657" s="84">
        <v>31879</v>
      </c>
      <c r="F7657" s="85">
        <v>17.686</v>
      </c>
      <c r="G7657" s="84">
        <v>236.1</v>
      </c>
      <c r="H7657" s="86">
        <f t="shared" si="476"/>
        <v>1331160.1178339999</v>
      </c>
      <c r="I7657" s="77">
        <f t="shared" si="477"/>
        <v>31879</v>
      </c>
      <c r="J7657" s="77">
        <f t="shared" si="478"/>
        <v>563811.99399999995</v>
      </c>
      <c r="K7657" s="77">
        <f t="shared" si="479"/>
        <v>0</v>
      </c>
    </row>
    <row r="7658" spans="1:11" s="77" customFormat="1">
      <c r="A7658" s="82">
        <v>2016</v>
      </c>
      <c r="B7658" s="82">
        <v>6195</v>
      </c>
      <c r="C7658" s="83" t="s">
        <v>513</v>
      </c>
      <c r="D7658" s="83" t="s">
        <v>504</v>
      </c>
      <c r="E7658" s="84">
        <v>31671</v>
      </c>
      <c r="F7658" s="85">
        <v>17.558</v>
      </c>
      <c r="G7658" s="84">
        <v>216.9</v>
      </c>
      <c r="H7658" s="86">
        <f t="shared" si="476"/>
        <v>1206136.2576420002</v>
      </c>
      <c r="I7658" s="77">
        <f t="shared" si="477"/>
        <v>31671</v>
      </c>
      <c r="J7658" s="77">
        <f t="shared" si="478"/>
        <v>556079.41799999995</v>
      </c>
      <c r="K7658" s="77">
        <f t="shared" si="479"/>
        <v>0</v>
      </c>
    </row>
    <row r="7659" spans="1:11" s="77" customFormat="1">
      <c r="A7659" s="82">
        <v>2016</v>
      </c>
      <c r="B7659" s="82">
        <v>6204</v>
      </c>
      <c r="C7659" s="83" t="s">
        <v>513</v>
      </c>
      <c r="D7659" s="83" t="s">
        <v>504</v>
      </c>
      <c r="E7659" s="84">
        <v>336060</v>
      </c>
      <c r="F7659" s="85">
        <v>17.707999999999998</v>
      </c>
      <c r="G7659" s="84">
        <v>111.4</v>
      </c>
      <c r="H7659" s="86">
        <f t="shared" si="476"/>
        <v>6629358.8347199997</v>
      </c>
      <c r="I7659" s="77">
        <f t="shared" si="477"/>
        <v>336060</v>
      </c>
      <c r="J7659" s="77">
        <f t="shared" si="478"/>
        <v>5950950.4799999995</v>
      </c>
      <c r="K7659" s="77">
        <f t="shared" si="479"/>
        <v>0</v>
      </c>
    </row>
    <row r="7660" spans="1:11" s="77" customFormat="1">
      <c r="A7660" s="82">
        <v>2016</v>
      </c>
      <c r="B7660" s="82">
        <v>6204</v>
      </c>
      <c r="C7660" s="83" t="s">
        <v>513</v>
      </c>
      <c r="D7660" s="83" t="s">
        <v>504</v>
      </c>
      <c r="E7660" s="84">
        <v>60712</v>
      </c>
      <c r="F7660" s="85">
        <v>17.122</v>
      </c>
      <c r="G7660" s="84">
        <v>111.4</v>
      </c>
      <c r="H7660" s="86">
        <f t="shared" si="476"/>
        <v>1158015.1024960002</v>
      </c>
      <c r="I7660" s="77">
        <f t="shared" si="477"/>
        <v>60712</v>
      </c>
      <c r="J7660" s="77">
        <f t="shared" si="478"/>
        <v>1039510.8639999999</v>
      </c>
      <c r="K7660" s="77">
        <f t="shared" si="479"/>
        <v>0</v>
      </c>
    </row>
    <row r="7661" spans="1:11" s="77" customFormat="1">
      <c r="A7661" s="82">
        <v>2016</v>
      </c>
      <c r="B7661" s="82">
        <v>6204</v>
      </c>
      <c r="C7661" s="83" t="s">
        <v>513</v>
      </c>
      <c r="D7661" s="83" t="s">
        <v>504</v>
      </c>
      <c r="E7661" s="84">
        <v>30288</v>
      </c>
      <c r="F7661" s="85">
        <v>17.853999999999999</v>
      </c>
      <c r="G7661" s="84">
        <v>103.5</v>
      </c>
      <c r="H7661" s="86">
        <f t="shared" si="476"/>
        <v>559688.62031999987</v>
      </c>
      <c r="I7661" s="77">
        <f t="shared" si="477"/>
        <v>30288</v>
      </c>
      <c r="J7661" s="77">
        <f t="shared" si="478"/>
        <v>540761.95199999993</v>
      </c>
      <c r="K7661" s="77">
        <f t="shared" si="479"/>
        <v>0</v>
      </c>
    </row>
    <row r="7662" spans="1:11" s="77" customFormat="1">
      <c r="A7662" s="82">
        <v>2016</v>
      </c>
      <c r="B7662" s="82">
        <v>6204</v>
      </c>
      <c r="C7662" s="83" t="s">
        <v>513</v>
      </c>
      <c r="D7662" s="83" t="s">
        <v>504</v>
      </c>
      <c r="E7662" s="84">
        <v>15092</v>
      </c>
      <c r="F7662" s="85">
        <v>18.111999999999998</v>
      </c>
      <c r="G7662" s="84">
        <v>104.3</v>
      </c>
      <c r="H7662" s="86">
        <f t="shared" si="476"/>
        <v>285100.19507199997</v>
      </c>
      <c r="I7662" s="77">
        <f t="shared" si="477"/>
        <v>15092</v>
      </c>
      <c r="J7662" s="77">
        <f t="shared" si="478"/>
        <v>273346.304</v>
      </c>
      <c r="K7662" s="77">
        <f t="shared" si="479"/>
        <v>0</v>
      </c>
    </row>
    <row r="7663" spans="1:11" s="77" customFormat="1">
      <c r="A7663" s="82">
        <v>2016</v>
      </c>
      <c r="B7663" s="82">
        <v>6204</v>
      </c>
      <c r="C7663" s="83" t="s">
        <v>513</v>
      </c>
      <c r="D7663" s="83" t="s">
        <v>504</v>
      </c>
      <c r="E7663" s="84">
        <v>106209</v>
      </c>
      <c r="F7663" s="85">
        <v>16.100000000000001</v>
      </c>
      <c r="G7663" s="84">
        <v>91.8</v>
      </c>
      <c r="H7663" s="86">
        <f t="shared" si="476"/>
        <v>1569747.7782000001</v>
      </c>
      <c r="I7663" s="77">
        <f t="shared" si="477"/>
        <v>106209</v>
      </c>
      <c r="J7663" s="77">
        <f t="shared" si="478"/>
        <v>1709964.9000000001</v>
      </c>
      <c r="K7663" s="77">
        <f t="shared" si="479"/>
        <v>0</v>
      </c>
    </row>
    <row r="7664" spans="1:11" s="77" customFormat="1">
      <c r="A7664" s="82">
        <v>2016</v>
      </c>
      <c r="B7664" s="82">
        <v>6213</v>
      </c>
      <c r="C7664" s="83" t="s">
        <v>503</v>
      </c>
      <c r="D7664" s="83" t="s">
        <v>504</v>
      </c>
      <c r="E7664" s="84">
        <v>113504</v>
      </c>
      <c r="F7664" s="85">
        <v>23.5</v>
      </c>
      <c r="G7664" s="84">
        <v>203.5</v>
      </c>
      <c r="H7664" s="86">
        <f t="shared" si="476"/>
        <v>5428045.040000001</v>
      </c>
      <c r="I7664" s="77">
        <f t="shared" si="477"/>
        <v>113504</v>
      </c>
      <c r="J7664" s="77">
        <f t="shared" si="478"/>
        <v>2667344</v>
      </c>
      <c r="K7664" s="77">
        <f t="shared" si="479"/>
        <v>0</v>
      </c>
    </row>
    <row r="7665" spans="1:11" s="77" customFormat="1">
      <c r="A7665" s="82">
        <v>2016</v>
      </c>
      <c r="B7665" s="82">
        <v>6213</v>
      </c>
      <c r="C7665" s="83" t="s">
        <v>503</v>
      </c>
      <c r="D7665" s="83" t="s">
        <v>504</v>
      </c>
      <c r="E7665" s="84">
        <v>74072</v>
      </c>
      <c r="F7665" s="85">
        <v>22.31</v>
      </c>
      <c r="G7665" s="84">
        <v>209.2</v>
      </c>
      <c r="H7665" s="86">
        <f t="shared" si="476"/>
        <v>3457126.9014399997</v>
      </c>
      <c r="I7665" s="77">
        <f t="shared" si="477"/>
        <v>74072</v>
      </c>
      <c r="J7665" s="77">
        <f t="shared" si="478"/>
        <v>1652546.3199999998</v>
      </c>
      <c r="K7665" s="77">
        <f t="shared" si="479"/>
        <v>0</v>
      </c>
    </row>
    <row r="7666" spans="1:11" s="77" customFormat="1">
      <c r="A7666" s="82">
        <v>2016</v>
      </c>
      <c r="B7666" s="82">
        <v>6248</v>
      </c>
      <c r="C7666" s="83" t="s">
        <v>513</v>
      </c>
      <c r="D7666" s="83" t="s">
        <v>504</v>
      </c>
      <c r="E7666" s="84">
        <v>42290</v>
      </c>
      <c r="F7666" s="85">
        <v>16.61</v>
      </c>
      <c r="G7666" s="84">
        <v>134.5</v>
      </c>
      <c r="H7666" s="86">
        <f t="shared" si="476"/>
        <v>944777.63049999985</v>
      </c>
      <c r="I7666" s="77">
        <f t="shared" si="477"/>
        <v>42290</v>
      </c>
      <c r="J7666" s="77">
        <f t="shared" si="478"/>
        <v>702436.9</v>
      </c>
      <c r="K7666" s="77">
        <f t="shared" si="479"/>
        <v>0</v>
      </c>
    </row>
    <row r="7667" spans="1:11" s="77" customFormat="1">
      <c r="A7667" s="82">
        <v>2016</v>
      </c>
      <c r="B7667" s="82">
        <v>6248</v>
      </c>
      <c r="C7667" s="83" t="s">
        <v>513</v>
      </c>
      <c r="D7667" s="83" t="s">
        <v>504</v>
      </c>
      <c r="E7667" s="84">
        <v>42181</v>
      </c>
      <c r="F7667" s="85">
        <v>16.809999999999999</v>
      </c>
      <c r="G7667" s="84">
        <v>130.1</v>
      </c>
      <c r="H7667" s="86">
        <f t="shared" si="476"/>
        <v>922490.45560999995</v>
      </c>
      <c r="I7667" s="77">
        <f t="shared" si="477"/>
        <v>42181</v>
      </c>
      <c r="J7667" s="77">
        <f t="shared" si="478"/>
        <v>709062.61</v>
      </c>
      <c r="K7667" s="77">
        <f t="shared" si="479"/>
        <v>0</v>
      </c>
    </row>
    <row r="7668" spans="1:11" s="77" customFormat="1">
      <c r="A7668" s="82">
        <v>2016</v>
      </c>
      <c r="B7668" s="82">
        <v>6248</v>
      </c>
      <c r="C7668" s="83" t="s">
        <v>513</v>
      </c>
      <c r="D7668" s="83" t="s">
        <v>504</v>
      </c>
      <c r="E7668" s="84">
        <v>28239</v>
      </c>
      <c r="F7668" s="85">
        <v>16.72</v>
      </c>
      <c r="G7668" s="84">
        <v>128.80000000000001</v>
      </c>
      <c r="H7668" s="86">
        <f t="shared" si="476"/>
        <v>608137.03104000003</v>
      </c>
      <c r="I7668" s="77">
        <f t="shared" si="477"/>
        <v>28239</v>
      </c>
      <c r="J7668" s="77">
        <f t="shared" si="478"/>
        <v>472156.07999999996</v>
      </c>
      <c r="K7668" s="77">
        <f t="shared" si="479"/>
        <v>0</v>
      </c>
    </row>
    <row r="7669" spans="1:11" s="77" customFormat="1">
      <c r="A7669" s="82">
        <v>2016</v>
      </c>
      <c r="B7669" s="82">
        <v>6248</v>
      </c>
      <c r="C7669" s="83" t="s">
        <v>513</v>
      </c>
      <c r="D7669" s="83" t="s">
        <v>504</v>
      </c>
      <c r="E7669" s="84">
        <v>28202</v>
      </c>
      <c r="F7669" s="85">
        <v>16.91</v>
      </c>
      <c r="G7669" s="84">
        <v>124.9</v>
      </c>
      <c r="H7669" s="86">
        <f t="shared" si="476"/>
        <v>595642.87918000005</v>
      </c>
      <c r="I7669" s="77">
        <f t="shared" si="477"/>
        <v>28202</v>
      </c>
      <c r="J7669" s="77">
        <f t="shared" si="478"/>
        <v>476895.82</v>
      </c>
      <c r="K7669" s="77">
        <f t="shared" si="479"/>
        <v>0</v>
      </c>
    </row>
    <row r="7670" spans="1:11" s="77" customFormat="1">
      <c r="A7670" s="82">
        <v>2016</v>
      </c>
      <c r="B7670" s="82">
        <v>6248</v>
      </c>
      <c r="C7670" s="83" t="s">
        <v>513</v>
      </c>
      <c r="D7670" s="83" t="s">
        <v>504</v>
      </c>
      <c r="E7670" s="84">
        <v>14102</v>
      </c>
      <c r="F7670" s="85">
        <v>16.739999999999998</v>
      </c>
      <c r="G7670" s="84">
        <v>122.4</v>
      </c>
      <c r="H7670" s="86">
        <f t="shared" si="476"/>
        <v>288946.59551999997</v>
      </c>
      <c r="I7670" s="77">
        <f t="shared" si="477"/>
        <v>14102</v>
      </c>
      <c r="J7670" s="77">
        <f t="shared" si="478"/>
        <v>236067.47999999998</v>
      </c>
      <c r="K7670" s="77">
        <f t="shared" si="479"/>
        <v>0</v>
      </c>
    </row>
    <row r="7671" spans="1:11" s="77" customFormat="1">
      <c r="A7671" s="82">
        <v>2016</v>
      </c>
      <c r="B7671" s="82">
        <v>6254</v>
      </c>
      <c r="C7671" s="83" t="s">
        <v>513</v>
      </c>
      <c r="D7671" s="83" t="s">
        <v>504</v>
      </c>
      <c r="E7671" s="84">
        <v>15131</v>
      </c>
      <c r="F7671" s="85">
        <v>17.372</v>
      </c>
      <c r="G7671" s="84">
        <v>186.4</v>
      </c>
      <c r="H7671" s="86">
        <f t="shared" si="476"/>
        <v>489963.08444800001</v>
      </c>
      <c r="I7671" s="77">
        <f t="shared" si="477"/>
        <v>15131</v>
      </c>
      <c r="J7671" s="77">
        <f t="shared" si="478"/>
        <v>262855.73200000002</v>
      </c>
      <c r="K7671" s="77">
        <f t="shared" si="479"/>
        <v>0</v>
      </c>
    </row>
    <row r="7672" spans="1:11" s="77" customFormat="1">
      <c r="A7672" s="82">
        <v>2016</v>
      </c>
      <c r="B7672" s="82">
        <v>6254</v>
      </c>
      <c r="C7672" s="83" t="s">
        <v>513</v>
      </c>
      <c r="D7672" s="83" t="s">
        <v>504</v>
      </c>
      <c r="E7672" s="84">
        <v>30592</v>
      </c>
      <c r="F7672" s="85">
        <v>17.234000000000002</v>
      </c>
      <c r="G7672" s="84">
        <v>166.9</v>
      </c>
      <c r="H7672" s="86">
        <f t="shared" si="476"/>
        <v>879934.39923200011</v>
      </c>
      <c r="I7672" s="77">
        <f t="shared" si="477"/>
        <v>30592</v>
      </c>
      <c r="J7672" s="77">
        <f t="shared" si="478"/>
        <v>527222.52800000005</v>
      </c>
      <c r="K7672" s="77">
        <f t="shared" si="479"/>
        <v>0</v>
      </c>
    </row>
    <row r="7673" spans="1:11" s="77" customFormat="1">
      <c r="A7673" s="82">
        <v>2016</v>
      </c>
      <c r="B7673" s="82">
        <v>6254</v>
      </c>
      <c r="C7673" s="83" t="s">
        <v>513</v>
      </c>
      <c r="D7673" s="83" t="s">
        <v>504</v>
      </c>
      <c r="E7673" s="84">
        <v>60500</v>
      </c>
      <c r="F7673" s="85">
        <v>17.891999999999999</v>
      </c>
      <c r="G7673" s="84">
        <v>185.3</v>
      </c>
      <c r="H7673" s="86">
        <f t="shared" si="476"/>
        <v>2005809.4980000001</v>
      </c>
      <c r="I7673" s="77">
        <f t="shared" si="477"/>
        <v>60500</v>
      </c>
      <c r="J7673" s="77">
        <f t="shared" si="478"/>
        <v>1082466</v>
      </c>
      <c r="K7673" s="77">
        <f t="shared" si="479"/>
        <v>0</v>
      </c>
    </row>
    <row r="7674" spans="1:11" s="77" customFormat="1">
      <c r="A7674" s="82">
        <v>2016</v>
      </c>
      <c r="B7674" s="82">
        <v>6254</v>
      </c>
      <c r="C7674" s="83" t="s">
        <v>513</v>
      </c>
      <c r="D7674" s="83" t="s">
        <v>504</v>
      </c>
      <c r="E7674" s="84">
        <v>59567</v>
      </c>
      <c r="F7674" s="85">
        <v>16.712</v>
      </c>
      <c r="G7674" s="84">
        <v>152.5</v>
      </c>
      <c r="H7674" s="86">
        <f t="shared" si="476"/>
        <v>1518112.6486</v>
      </c>
      <c r="I7674" s="77">
        <f t="shared" si="477"/>
        <v>59567</v>
      </c>
      <c r="J7674" s="77">
        <f t="shared" si="478"/>
        <v>995483.70400000003</v>
      </c>
      <c r="K7674" s="77">
        <f t="shared" si="479"/>
        <v>0</v>
      </c>
    </row>
    <row r="7675" spans="1:11" s="77" customFormat="1">
      <c r="A7675" s="82">
        <v>2016</v>
      </c>
      <c r="B7675" s="82">
        <v>6254</v>
      </c>
      <c r="C7675" s="83" t="s">
        <v>513</v>
      </c>
      <c r="D7675" s="83" t="s">
        <v>504</v>
      </c>
      <c r="E7675" s="84">
        <v>91513</v>
      </c>
      <c r="F7675" s="85">
        <v>16.667999999999999</v>
      </c>
      <c r="G7675" s="84">
        <v>154.80000000000001</v>
      </c>
      <c r="H7675" s="86">
        <f t="shared" si="476"/>
        <v>2361224.2828319999</v>
      </c>
      <c r="I7675" s="77">
        <f t="shared" si="477"/>
        <v>91513</v>
      </c>
      <c r="J7675" s="77">
        <f t="shared" si="478"/>
        <v>1525338.6839999999</v>
      </c>
      <c r="K7675" s="77">
        <f t="shared" si="479"/>
        <v>0</v>
      </c>
    </row>
    <row r="7676" spans="1:11" s="77" customFormat="1">
      <c r="A7676" s="82">
        <v>2016</v>
      </c>
      <c r="B7676" s="82">
        <v>6257</v>
      </c>
      <c r="C7676" s="83" t="s">
        <v>513</v>
      </c>
      <c r="D7676" s="83" t="s">
        <v>504</v>
      </c>
      <c r="E7676" s="84">
        <v>95391</v>
      </c>
      <c r="F7676" s="85">
        <v>16.79</v>
      </c>
      <c r="G7676" s="84">
        <v>215.2</v>
      </c>
      <c r="H7676" s="86">
        <f t="shared" si="476"/>
        <v>3446675.2432799996</v>
      </c>
      <c r="I7676" s="77">
        <f t="shared" si="477"/>
        <v>95391</v>
      </c>
      <c r="J7676" s="77">
        <f t="shared" si="478"/>
        <v>1601614.89</v>
      </c>
      <c r="K7676" s="77">
        <f t="shared" si="479"/>
        <v>0</v>
      </c>
    </row>
    <row r="7677" spans="1:11" s="77" customFormat="1">
      <c r="A7677" s="82">
        <v>2016</v>
      </c>
      <c r="B7677" s="82">
        <v>6257</v>
      </c>
      <c r="C7677" s="83" t="s">
        <v>513</v>
      </c>
      <c r="D7677" s="83" t="s">
        <v>504</v>
      </c>
      <c r="E7677" s="84">
        <v>63427</v>
      </c>
      <c r="F7677" s="85">
        <v>17.356000000000002</v>
      </c>
      <c r="G7677" s="84">
        <v>219.7</v>
      </c>
      <c r="H7677" s="86">
        <f t="shared" si="476"/>
        <v>2418543.3093640003</v>
      </c>
      <c r="I7677" s="77">
        <f t="shared" si="477"/>
        <v>63427</v>
      </c>
      <c r="J7677" s="77">
        <f t="shared" si="478"/>
        <v>1100839.0120000001</v>
      </c>
      <c r="K7677" s="77">
        <f t="shared" si="479"/>
        <v>0</v>
      </c>
    </row>
    <row r="7678" spans="1:11" s="77" customFormat="1">
      <c r="A7678" s="82">
        <v>2016</v>
      </c>
      <c r="B7678" s="82">
        <v>6257</v>
      </c>
      <c r="C7678" s="83" t="s">
        <v>513</v>
      </c>
      <c r="D7678" s="83" t="s">
        <v>504</v>
      </c>
      <c r="E7678" s="84">
        <v>333616</v>
      </c>
      <c r="F7678" s="85">
        <v>16.686</v>
      </c>
      <c r="G7678" s="84">
        <v>234.7</v>
      </c>
      <c r="H7678" s="86">
        <f t="shared" si="476"/>
        <v>13065083.803872</v>
      </c>
      <c r="I7678" s="77">
        <f t="shared" si="477"/>
        <v>333616</v>
      </c>
      <c r="J7678" s="77">
        <f t="shared" si="478"/>
        <v>5566716.5760000004</v>
      </c>
      <c r="K7678" s="77">
        <f t="shared" si="479"/>
        <v>0</v>
      </c>
    </row>
    <row r="7679" spans="1:11" s="77" customFormat="1">
      <c r="A7679" s="82">
        <v>2016</v>
      </c>
      <c r="B7679" s="82">
        <v>6257</v>
      </c>
      <c r="C7679" s="83" t="s">
        <v>513</v>
      </c>
      <c r="D7679" s="83" t="s">
        <v>504</v>
      </c>
      <c r="E7679" s="84">
        <v>222319</v>
      </c>
      <c r="F7679" s="85">
        <v>16.968</v>
      </c>
      <c r="G7679" s="84">
        <v>249.8</v>
      </c>
      <c r="H7679" s="86">
        <f t="shared" si="476"/>
        <v>9423227.362416001</v>
      </c>
      <c r="I7679" s="77">
        <f t="shared" si="477"/>
        <v>222319</v>
      </c>
      <c r="J7679" s="77">
        <f t="shared" si="478"/>
        <v>3772308.7919999999</v>
      </c>
      <c r="K7679" s="77">
        <f t="shared" si="479"/>
        <v>0</v>
      </c>
    </row>
    <row r="7680" spans="1:11" s="77" customFormat="1">
      <c r="A7680" s="82">
        <v>2016</v>
      </c>
      <c r="B7680" s="82">
        <v>6257</v>
      </c>
      <c r="C7680" s="83" t="s">
        <v>513</v>
      </c>
      <c r="D7680" s="83" t="s">
        <v>504</v>
      </c>
      <c r="E7680" s="84">
        <v>47752</v>
      </c>
      <c r="F7680" s="85">
        <v>16.920000000000002</v>
      </c>
      <c r="G7680" s="84">
        <v>223.4</v>
      </c>
      <c r="H7680" s="86">
        <f t="shared" si="476"/>
        <v>1804991.2185600002</v>
      </c>
      <c r="I7680" s="77">
        <f t="shared" si="477"/>
        <v>47752</v>
      </c>
      <c r="J7680" s="77">
        <f t="shared" si="478"/>
        <v>807963.84000000008</v>
      </c>
      <c r="K7680" s="77">
        <f t="shared" si="479"/>
        <v>0</v>
      </c>
    </row>
    <row r="7681" spans="1:11" s="77" customFormat="1">
      <c r="A7681" s="82">
        <v>2016</v>
      </c>
      <c r="B7681" s="82">
        <v>6257</v>
      </c>
      <c r="C7681" s="83" t="s">
        <v>513</v>
      </c>
      <c r="D7681" s="83" t="s">
        <v>504</v>
      </c>
      <c r="E7681" s="84">
        <v>31814</v>
      </c>
      <c r="F7681" s="85">
        <v>17.596</v>
      </c>
      <c r="G7681" s="84">
        <v>251.1</v>
      </c>
      <c r="H7681" s="86">
        <f t="shared" si="476"/>
        <v>1405655.6505840002</v>
      </c>
      <c r="I7681" s="77">
        <f t="shared" si="477"/>
        <v>31814</v>
      </c>
      <c r="J7681" s="77">
        <f t="shared" si="478"/>
        <v>559799.14399999997</v>
      </c>
      <c r="K7681" s="77">
        <f t="shared" si="479"/>
        <v>0</v>
      </c>
    </row>
    <row r="7682" spans="1:11" s="77" customFormat="1">
      <c r="A7682" s="82">
        <v>2016</v>
      </c>
      <c r="B7682" s="82">
        <v>6264</v>
      </c>
      <c r="C7682" s="83" t="s">
        <v>503</v>
      </c>
      <c r="D7682" s="83" t="s">
        <v>504</v>
      </c>
      <c r="E7682" s="84">
        <v>49980</v>
      </c>
      <c r="F7682" s="85">
        <v>26.276</v>
      </c>
      <c r="G7682" s="84">
        <v>226.2</v>
      </c>
      <c r="H7682" s="86">
        <f t="shared" si="476"/>
        <v>2970626.8737599999</v>
      </c>
      <c r="I7682" s="77">
        <f t="shared" si="477"/>
        <v>49980</v>
      </c>
      <c r="J7682" s="77">
        <f t="shared" si="478"/>
        <v>1313274.48</v>
      </c>
      <c r="K7682" s="77">
        <f t="shared" si="479"/>
        <v>0</v>
      </c>
    </row>
    <row r="7683" spans="1:11" s="77" customFormat="1">
      <c r="A7683" s="82">
        <v>2016</v>
      </c>
      <c r="B7683" s="82">
        <v>6264</v>
      </c>
      <c r="C7683" s="83" t="s">
        <v>503</v>
      </c>
      <c r="D7683" s="83" t="s">
        <v>504</v>
      </c>
      <c r="E7683" s="84">
        <v>1722</v>
      </c>
      <c r="F7683" s="85">
        <v>25.141999999999999</v>
      </c>
      <c r="G7683" s="84">
        <v>247.6</v>
      </c>
      <c r="H7683" s="86">
        <f t="shared" si="476"/>
        <v>107197.24142399999</v>
      </c>
      <c r="I7683" s="77">
        <f t="shared" si="477"/>
        <v>1722</v>
      </c>
      <c r="J7683" s="77">
        <f t="shared" si="478"/>
        <v>43294.523999999998</v>
      </c>
      <c r="K7683" s="77">
        <f t="shared" si="479"/>
        <v>0</v>
      </c>
    </row>
    <row r="7684" spans="1:11" s="77" customFormat="1">
      <c r="A7684" s="82">
        <v>2016</v>
      </c>
      <c r="B7684" s="82">
        <v>6264</v>
      </c>
      <c r="C7684" s="83" t="s">
        <v>503</v>
      </c>
      <c r="D7684" s="83" t="s">
        <v>504</v>
      </c>
      <c r="E7684" s="84">
        <v>6274</v>
      </c>
      <c r="F7684" s="85">
        <v>25.297999999999998</v>
      </c>
      <c r="G7684" s="84">
        <v>186.3</v>
      </c>
      <c r="H7684" s="86">
        <f t="shared" si="476"/>
        <v>295694.71167600004</v>
      </c>
      <c r="I7684" s="77">
        <f t="shared" si="477"/>
        <v>6274</v>
      </c>
      <c r="J7684" s="77">
        <f t="shared" si="478"/>
        <v>158719.652</v>
      </c>
      <c r="K7684" s="77">
        <f t="shared" si="479"/>
        <v>0</v>
      </c>
    </row>
    <row r="7685" spans="1:11" s="77" customFormat="1">
      <c r="A7685" s="82">
        <v>2016</v>
      </c>
      <c r="B7685" s="82">
        <v>6264</v>
      </c>
      <c r="C7685" s="83" t="s">
        <v>503</v>
      </c>
      <c r="D7685" s="83" t="s">
        <v>504</v>
      </c>
      <c r="E7685" s="84">
        <v>32391</v>
      </c>
      <c r="F7685" s="85">
        <v>24.89</v>
      </c>
      <c r="G7685" s="84">
        <v>321.8</v>
      </c>
      <c r="H7685" s="86">
        <f t="shared" si="476"/>
        <v>2594390.1838199999</v>
      </c>
      <c r="I7685" s="77">
        <f t="shared" si="477"/>
        <v>32391</v>
      </c>
      <c r="J7685" s="77">
        <f t="shared" si="478"/>
        <v>806211.99</v>
      </c>
      <c r="K7685" s="77">
        <f t="shared" si="479"/>
        <v>0</v>
      </c>
    </row>
    <row r="7686" spans="1:11" s="77" customFormat="1">
      <c r="A7686" s="82">
        <v>2016</v>
      </c>
      <c r="B7686" s="82">
        <v>6264</v>
      </c>
      <c r="C7686" s="83" t="s">
        <v>503</v>
      </c>
      <c r="D7686" s="83" t="s">
        <v>504</v>
      </c>
      <c r="E7686" s="84">
        <v>19899</v>
      </c>
      <c r="F7686" s="85">
        <v>24.808</v>
      </c>
      <c r="G7686" s="84">
        <v>240.3</v>
      </c>
      <c r="H7686" s="86">
        <f t="shared" si="476"/>
        <v>1186251.503976</v>
      </c>
      <c r="I7686" s="77">
        <f t="shared" si="477"/>
        <v>19899</v>
      </c>
      <c r="J7686" s="77">
        <f t="shared" si="478"/>
        <v>493654.39199999999</v>
      </c>
      <c r="K7686" s="77">
        <f t="shared" si="479"/>
        <v>0</v>
      </c>
    </row>
    <row r="7687" spans="1:11" s="77" customFormat="1">
      <c r="A7687" s="82">
        <v>2016</v>
      </c>
      <c r="B7687" s="82">
        <v>6264</v>
      </c>
      <c r="C7687" s="83" t="s">
        <v>503</v>
      </c>
      <c r="D7687" s="83" t="s">
        <v>504</v>
      </c>
      <c r="E7687" s="84">
        <v>18433</v>
      </c>
      <c r="F7687" s="85">
        <v>26.271999999999998</v>
      </c>
      <c r="G7687" s="84">
        <v>224.4</v>
      </c>
      <c r="H7687" s="86">
        <f t="shared" ref="H7687:H7750" si="480">IF(I7687="","",G7687/100*F7687*E7687)</f>
        <v>1086705.865344</v>
      </c>
      <c r="I7687" s="77">
        <f t="shared" ref="I7687:I7750" si="481">IF(OR(G7687=".",F7687=".",E7687="."),"",E7687)</f>
        <v>18433</v>
      </c>
      <c r="J7687" s="77">
        <f t="shared" ref="J7687:J7750" si="482">IF(I7687="","",F7687*I7687)</f>
        <v>484271.77599999995</v>
      </c>
      <c r="K7687" s="77">
        <f t="shared" ref="K7687:K7750" si="483">IF(C7687="LIG",1,0)</f>
        <v>0</v>
      </c>
    </row>
    <row r="7688" spans="1:11" s="77" customFormat="1">
      <c r="A7688" s="82">
        <v>2016</v>
      </c>
      <c r="B7688" s="82">
        <v>6288</v>
      </c>
      <c r="C7688" s="83" t="s">
        <v>512</v>
      </c>
      <c r="D7688" s="83" t="s">
        <v>504</v>
      </c>
      <c r="E7688" s="84">
        <v>9008</v>
      </c>
      <c r="F7688" s="85">
        <v>14</v>
      </c>
      <c r="G7688" s="84">
        <v>376</v>
      </c>
      <c r="H7688" s="86">
        <f t="shared" si="480"/>
        <v>474181.12</v>
      </c>
      <c r="I7688" s="77">
        <f t="shared" si="481"/>
        <v>9008</v>
      </c>
      <c r="J7688" s="77">
        <f t="shared" si="482"/>
        <v>126112</v>
      </c>
      <c r="K7688" s="77">
        <f t="shared" si="483"/>
        <v>1</v>
      </c>
    </row>
    <row r="7689" spans="1:11" s="77" customFormat="1">
      <c r="A7689" s="82">
        <v>2016</v>
      </c>
      <c r="B7689" s="82">
        <v>6288</v>
      </c>
      <c r="C7689" s="83" t="s">
        <v>515</v>
      </c>
      <c r="D7689" s="83" t="s">
        <v>504</v>
      </c>
      <c r="E7689" s="84">
        <v>5674</v>
      </c>
      <c r="F7689" s="85">
        <v>14</v>
      </c>
      <c r="G7689" s="84">
        <v>185</v>
      </c>
      <c r="H7689" s="86">
        <f t="shared" si="480"/>
        <v>146956.6</v>
      </c>
      <c r="I7689" s="77">
        <f t="shared" si="481"/>
        <v>5674</v>
      </c>
      <c r="J7689" s="77">
        <f t="shared" si="482"/>
        <v>79436</v>
      </c>
      <c r="K7689" s="77">
        <f t="shared" si="483"/>
        <v>0</v>
      </c>
    </row>
    <row r="7690" spans="1:11" s="77" customFormat="1">
      <c r="A7690" s="82">
        <v>2016</v>
      </c>
      <c r="B7690" s="82">
        <v>6469</v>
      </c>
      <c r="C7690" s="83" t="s">
        <v>512</v>
      </c>
      <c r="D7690" s="83" t="s">
        <v>504</v>
      </c>
      <c r="E7690" s="84">
        <v>406219</v>
      </c>
      <c r="F7690" s="85">
        <v>13.384</v>
      </c>
      <c r="G7690" s="84">
        <v>116.8</v>
      </c>
      <c r="H7690" s="86">
        <f t="shared" si="480"/>
        <v>6350223.392128</v>
      </c>
      <c r="I7690" s="77">
        <f t="shared" si="481"/>
        <v>406219</v>
      </c>
      <c r="J7690" s="77">
        <f t="shared" si="482"/>
        <v>5436835.0959999999</v>
      </c>
      <c r="K7690" s="77">
        <f t="shared" si="483"/>
        <v>1</v>
      </c>
    </row>
    <row r="7691" spans="1:11" s="77" customFormat="1">
      <c r="A7691" s="82">
        <v>2016</v>
      </c>
      <c r="B7691" s="82">
        <v>6481</v>
      </c>
      <c r="C7691" s="83" t="s">
        <v>503</v>
      </c>
      <c r="D7691" s="83" t="s">
        <v>504</v>
      </c>
      <c r="E7691" s="84">
        <v>86686</v>
      </c>
      <c r="F7691" s="85">
        <v>22.908000000000001</v>
      </c>
      <c r="G7691" s="84">
        <v>220.7</v>
      </c>
      <c r="H7691" s="86">
        <f t="shared" si="480"/>
        <v>4382666.9738159999</v>
      </c>
      <c r="I7691" s="77">
        <f t="shared" si="481"/>
        <v>86686</v>
      </c>
      <c r="J7691" s="77">
        <f t="shared" si="482"/>
        <v>1985802.888</v>
      </c>
      <c r="K7691" s="77">
        <f t="shared" si="483"/>
        <v>0</v>
      </c>
    </row>
    <row r="7692" spans="1:11" s="77" customFormat="1">
      <c r="A7692" s="82">
        <v>2016</v>
      </c>
      <c r="B7692" s="82">
        <v>6481</v>
      </c>
      <c r="C7692" s="83" t="s">
        <v>503</v>
      </c>
      <c r="D7692" s="83" t="s">
        <v>504</v>
      </c>
      <c r="E7692" s="84">
        <v>34976</v>
      </c>
      <c r="F7692" s="85">
        <v>22.276</v>
      </c>
      <c r="G7692" s="84">
        <v>215.5</v>
      </c>
      <c r="H7692" s="86">
        <f t="shared" si="480"/>
        <v>1679015.1852799999</v>
      </c>
      <c r="I7692" s="77">
        <f t="shared" si="481"/>
        <v>34976</v>
      </c>
      <c r="J7692" s="77">
        <f t="shared" si="482"/>
        <v>779125.37600000005</v>
      </c>
      <c r="K7692" s="77">
        <f t="shared" si="483"/>
        <v>0</v>
      </c>
    </row>
    <row r="7693" spans="1:11" s="77" customFormat="1">
      <c r="A7693" s="82">
        <v>2016</v>
      </c>
      <c r="B7693" s="82">
        <v>6481</v>
      </c>
      <c r="C7693" s="83" t="s">
        <v>503</v>
      </c>
      <c r="D7693" s="83" t="s">
        <v>504</v>
      </c>
      <c r="E7693" s="84">
        <v>73332</v>
      </c>
      <c r="F7693" s="85">
        <v>23.300999999999998</v>
      </c>
      <c r="G7693" s="84">
        <v>203.8</v>
      </c>
      <c r="H7693" s="86">
        <f t="shared" si="480"/>
        <v>3482348.8034160002</v>
      </c>
      <c r="I7693" s="77">
        <f t="shared" si="481"/>
        <v>73332</v>
      </c>
      <c r="J7693" s="77">
        <f t="shared" si="482"/>
        <v>1708708.9319999998</v>
      </c>
      <c r="K7693" s="77">
        <f t="shared" si="483"/>
        <v>0</v>
      </c>
    </row>
    <row r="7694" spans="1:11" s="77" customFormat="1">
      <c r="A7694" s="82">
        <v>2016</v>
      </c>
      <c r="B7694" s="82">
        <v>6481</v>
      </c>
      <c r="C7694" s="83" t="s">
        <v>503</v>
      </c>
      <c r="D7694" s="83" t="s">
        <v>504</v>
      </c>
      <c r="E7694" s="84">
        <v>132354</v>
      </c>
      <c r="F7694" s="85">
        <v>20.312000000000001</v>
      </c>
      <c r="G7694" s="84">
        <v>182</v>
      </c>
      <c r="H7694" s="86">
        <f t="shared" si="480"/>
        <v>4892841.4953600001</v>
      </c>
      <c r="I7694" s="77">
        <f t="shared" si="481"/>
        <v>132354</v>
      </c>
      <c r="J7694" s="77">
        <f t="shared" si="482"/>
        <v>2688374.4480000003</v>
      </c>
      <c r="K7694" s="77">
        <f t="shared" si="483"/>
        <v>0</v>
      </c>
    </row>
    <row r="7695" spans="1:11" s="77" customFormat="1">
      <c r="A7695" s="82">
        <v>2016</v>
      </c>
      <c r="B7695" s="82">
        <v>6481</v>
      </c>
      <c r="C7695" s="83" t="s">
        <v>503</v>
      </c>
      <c r="D7695" s="83" t="s">
        <v>504</v>
      </c>
      <c r="E7695" s="84">
        <v>35993</v>
      </c>
      <c r="F7695" s="85">
        <v>22.210999999999999</v>
      </c>
      <c r="G7695" s="84">
        <v>216.9</v>
      </c>
      <c r="H7695" s="86">
        <f t="shared" si="480"/>
        <v>1733986.4943869999</v>
      </c>
      <c r="I7695" s="77">
        <f t="shared" si="481"/>
        <v>35993</v>
      </c>
      <c r="J7695" s="77">
        <f t="shared" si="482"/>
        <v>799440.52299999993</v>
      </c>
      <c r="K7695" s="77">
        <f t="shared" si="483"/>
        <v>0</v>
      </c>
    </row>
    <row r="7696" spans="1:11" s="77" customFormat="1">
      <c r="A7696" s="82">
        <v>2016</v>
      </c>
      <c r="B7696" s="82">
        <v>6481</v>
      </c>
      <c r="C7696" s="83" t="s">
        <v>513</v>
      </c>
      <c r="D7696" s="83" t="s">
        <v>504</v>
      </c>
      <c r="E7696" s="84">
        <v>82435</v>
      </c>
      <c r="F7696" s="85">
        <v>19.943999999999999</v>
      </c>
      <c r="G7696" s="84">
        <v>212.4</v>
      </c>
      <c r="H7696" s="86">
        <f t="shared" si="480"/>
        <v>3492033.65136</v>
      </c>
      <c r="I7696" s="77">
        <f t="shared" si="481"/>
        <v>82435</v>
      </c>
      <c r="J7696" s="77">
        <f t="shared" si="482"/>
        <v>1644083.64</v>
      </c>
      <c r="K7696" s="77">
        <f t="shared" si="483"/>
        <v>0</v>
      </c>
    </row>
    <row r="7697" spans="1:11" s="77" customFormat="1">
      <c r="A7697" s="82">
        <v>2016</v>
      </c>
      <c r="B7697" s="82">
        <v>6639</v>
      </c>
      <c r="C7697" s="83" t="s">
        <v>503</v>
      </c>
      <c r="D7697" s="83" t="s">
        <v>504</v>
      </c>
      <c r="E7697" s="84">
        <v>37905</v>
      </c>
      <c r="F7697" s="85">
        <v>23.13</v>
      </c>
      <c r="G7697" s="84">
        <v>256.60000000000002</v>
      </c>
      <c r="H7697" s="86">
        <f t="shared" si="480"/>
        <v>2249721.6399000003</v>
      </c>
      <c r="I7697" s="77">
        <f t="shared" si="481"/>
        <v>37905</v>
      </c>
      <c r="J7697" s="77">
        <f t="shared" si="482"/>
        <v>876742.64999999991</v>
      </c>
      <c r="K7697" s="77">
        <f t="shared" si="483"/>
        <v>0</v>
      </c>
    </row>
    <row r="7698" spans="1:11" s="77" customFormat="1">
      <c r="A7698" s="82">
        <v>2016</v>
      </c>
      <c r="B7698" s="82">
        <v>6639</v>
      </c>
      <c r="C7698" s="83" t="s">
        <v>503</v>
      </c>
      <c r="D7698" s="83" t="s">
        <v>504</v>
      </c>
      <c r="E7698" s="84">
        <v>2069</v>
      </c>
      <c r="F7698" s="85">
        <v>24.44</v>
      </c>
      <c r="G7698" s="84">
        <v>262.89999999999998</v>
      </c>
      <c r="H7698" s="86">
        <f t="shared" si="480"/>
        <v>132938.96044</v>
      </c>
      <c r="I7698" s="77">
        <f t="shared" si="481"/>
        <v>2069</v>
      </c>
      <c r="J7698" s="77">
        <f t="shared" si="482"/>
        <v>50566.36</v>
      </c>
      <c r="K7698" s="77">
        <f t="shared" si="483"/>
        <v>0</v>
      </c>
    </row>
    <row r="7699" spans="1:11" s="77" customFormat="1">
      <c r="A7699" s="82">
        <v>2016</v>
      </c>
      <c r="B7699" s="82">
        <v>6639</v>
      </c>
      <c r="C7699" s="83" t="s">
        <v>503</v>
      </c>
      <c r="D7699" s="83" t="s">
        <v>504</v>
      </c>
      <c r="E7699" s="84">
        <v>23986</v>
      </c>
      <c r="F7699" s="85">
        <v>22.21</v>
      </c>
      <c r="G7699" s="84">
        <v>194.3</v>
      </c>
      <c r="H7699" s="86">
        <f t="shared" si="480"/>
        <v>1035092.5635800002</v>
      </c>
      <c r="I7699" s="77">
        <f t="shared" si="481"/>
        <v>23986</v>
      </c>
      <c r="J7699" s="77">
        <f t="shared" si="482"/>
        <v>532729.06000000006</v>
      </c>
      <c r="K7699" s="77">
        <f t="shared" si="483"/>
        <v>0</v>
      </c>
    </row>
    <row r="7700" spans="1:11" s="77" customFormat="1">
      <c r="A7700" s="82">
        <v>2016</v>
      </c>
      <c r="B7700" s="82">
        <v>6639</v>
      </c>
      <c r="C7700" s="83" t="s">
        <v>503</v>
      </c>
      <c r="D7700" s="83" t="s">
        <v>504</v>
      </c>
      <c r="E7700" s="84">
        <v>26129</v>
      </c>
      <c r="F7700" s="85">
        <v>22</v>
      </c>
      <c r="G7700" s="84">
        <v>178.1</v>
      </c>
      <c r="H7700" s="86">
        <f t="shared" si="480"/>
        <v>1023786.4779999999</v>
      </c>
      <c r="I7700" s="77">
        <f t="shared" si="481"/>
        <v>26129</v>
      </c>
      <c r="J7700" s="77">
        <f t="shared" si="482"/>
        <v>574838</v>
      </c>
      <c r="K7700" s="77">
        <f t="shared" si="483"/>
        <v>0</v>
      </c>
    </row>
    <row r="7701" spans="1:11" s="77" customFormat="1">
      <c r="A7701" s="82">
        <v>2016</v>
      </c>
      <c r="B7701" s="82">
        <v>6641</v>
      </c>
      <c r="C7701" s="83" t="s">
        <v>513</v>
      </c>
      <c r="D7701" s="83" t="s">
        <v>504</v>
      </c>
      <c r="E7701" s="84">
        <v>115184</v>
      </c>
      <c r="F7701" s="85">
        <v>16.760000000000002</v>
      </c>
      <c r="G7701" s="84">
        <v>234.3</v>
      </c>
      <c r="H7701" s="86">
        <f t="shared" si="480"/>
        <v>4523123.6371200001</v>
      </c>
      <c r="I7701" s="77">
        <f t="shared" si="481"/>
        <v>115184</v>
      </c>
      <c r="J7701" s="77">
        <f t="shared" si="482"/>
        <v>1930483.84</v>
      </c>
      <c r="K7701" s="77">
        <f t="shared" si="483"/>
        <v>0</v>
      </c>
    </row>
    <row r="7702" spans="1:11" s="77" customFormat="1">
      <c r="A7702" s="82">
        <v>2016</v>
      </c>
      <c r="B7702" s="82">
        <v>6641</v>
      </c>
      <c r="C7702" s="83" t="s">
        <v>513</v>
      </c>
      <c r="D7702" s="83" t="s">
        <v>504</v>
      </c>
      <c r="E7702" s="84">
        <v>65238</v>
      </c>
      <c r="F7702" s="85">
        <v>17.59</v>
      </c>
      <c r="G7702" s="84">
        <v>237.5</v>
      </c>
      <c r="H7702" s="86">
        <f t="shared" si="480"/>
        <v>2725398.9975000001</v>
      </c>
      <c r="I7702" s="77">
        <f t="shared" si="481"/>
        <v>65238</v>
      </c>
      <c r="J7702" s="77">
        <f t="shared" si="482"/>
        <v>1147536.42</v>
      </c>
      <c r="K7702" s="77">
        <f t="shared" si="483"/>
        <v>0</v>
      </c>
    </row>
    <row r="7703" spans="1:11" s="77" customFormat="1">
      <c r="A7703" s="82">
        <v>2016</v>
      </c>
      <c r="B7703" s="82">
        <v>6641</v>
      </c>
      <c r="C7703" s="83" t="s">
        <v>513</v>
      </c>
      <c r="D7703" s="83" t="s">
        <v>504</v>
      </c>
      <c r="E7703" s="84">
        <v>33278</v>
      </c>
      <c r="F7703" s="85">
        <v>17.940000000000001</v>
      </c>
      <c r="G7703" s="84">
        <v>230.2</v>
      </c>
      <c r="H7703" s="86">
        <f t="shared" si="480"/>
        <v>1374310.8506400003</v>
      </c>
      <c r="I7703" s="77">
        <f t="shared" si="481"/>
        <v>33278</v>
      </c>
      <c r="J7703" s="77">
        <f t="shared" si="482"/>
        <v>597007.32000000007</v>
      </c>
      <c r="K7703" s="77">
        <f t="shared" si="483"/>
        <v>0</v>
      </c>
    </row>
    <row r="7704" spans="1:11" s="77" customFormat="1">
      <c r="A7704" s="82">
        <v>2016</v>
      </c>
      <c r="B7704" s="82">
        <v>6641</v>
      </c>
      <c r="C7704" s="83" t="s">
        <v>513</v>
      </c>
      <c r="D7704" s="83" t="s">
        <v>504</v>
      </c>
      <c r="E7704" s="84">
        <v>82122</v>
      </c>
      <c r="F7704" s="85">
        <v>16.809999999999999</v>
      </c>
      <c r="G7704" s="84">
        <v>214</v>
      </c>
      <c r="H7704" s="86">
        <f t="shared" si="480"/>
        <v>2954207.5548</v>
      </c>
      <c r="I7704" s="77">
        <f t="shared" si="481"/>
        <v>82122</v>
      </c>
      <c r="J7704" s="77">
        <f t="shared" si="482"/>
        <v>1380470.8199999998</v>
      </c>
      <c r="K7704" s="77">
        <f t="shared" si="483"/>
        <v>0</v>
      </c>
    </row>
    <row r="7705" spans="1:11" s="77" customFormat="1">
      <c r="A7705" s="82">
        <v>2016</v>
      </c>
      <c r="B7705" s="82">
        <v>6648</v>
      </c>
      <c r="C7705" s="83" t="s">
        <v>512</v>
      </c>
      <c r="D7705" s="83" t="s">
        <v>504</v>
      </c>
      <c r="E7705" s="84">
        <v>700383</v>
      </c>
      <c r="F7705" s="85">
        <v>12.32</v>
      </c>
      <c r="G7705" s="84" t="s">
        <v>514</v>
      </c>
      <c r="H7705" s="86" t="str">
        <f t="shared" si="480"/>
        <v/>
      </c>
      <c r="I7705" s="77" t="str">
        <f t="shared" si="481"/>
        <v/>
      </c>
      <c r="J7705" s="77" t="str">
        <f t="shared" si="482"/>
        <v/>
      </c>
      <c r="K7705" s="77">
        <f t="shared" si="483"/>
        <v>1</v>
      </c>
    </row>
    <row r="7706" spans="1:11" s="77" customFormat="1">
      <c r="A7706" s="82">
        <v>2016</v>
      </c>
      <c r="B7706" s="82">
        <v>6664</v>
      </c>
      <c r="C7706" s="83" t="s">
        <v>513</v>
      </c>
      <c r="D7706" s="83" t="s">
        <v>504</v>
      </c>
      <c r="E7706" s="84">
        <v>16238</v>
      </c>
      <c r="F7706" s="85">
        <v>17.818000000000001</v>
      </c>
      <c r="G7706" s="84">
        <v>185.9</v>
      </c>
      <c r="H7706" s="86">
        <f t="shared" si="480"/>
        <v>537862.02355600009</v>
      </c>
      <c r="I7706" s="77">
        <f t="shared" si="481"/>
        <v>16238</v>
      </c>
      <c r="J7706" s="77">
        <f t="shared" si="482"/>
        <v>289328.68400000001</v>
      </c>
      <c r="K7706" s="77">
        <f t="shared" si="483"/>
        <v>0</v>
      </c>
    </row>
    <row r="7707" spans="1:11" s="77" customFormat="1">
      <c r="A7707" s="82">
        <v>2016</v>
      </c>
      <c r="B7707" s="82">
        <v>6664</v>
      </c>
      <c r="C7707" s="83" t="s">
        <v>513</v>
      </c>
      <c r="D7707" s="83" t="s">
        <v>504</v>
      </c>
      <c r="E7707" s="84">
        <v>16252</v>
      </c>
      <c r="F7707" s="85">
        <v>17.802</v>
      </c>
      <c r="G7707" s="84">
        <v>180</v>
      </c>
      <c r="H7707" s="86">
        <f t="shared" si="480"/>
        <v>520772.58719999995</v>
      </c>
      <c r="I7707" s="77">
        <f t="shared" si="481"/>
        <v>16252</v>
      </c>
      <c r="J7707" s="77">
        <f t="shared" si="482"/>
        <v>289318.10399999999</v>
      </c>
      <c r="K7707" s="77">
        <f t="shared" si="483"/>
        <v>0</v>
      </c>
    </row>
    <row r="7708" spans="1:11" s="77" customFormat="1">
      <c r="A7708" s="82">
        <v>2016</v>
      </c>
      <c r="B7708" s="82">
        <v>6664</v>
      </c>
      <c r="C7708" s="83" t="s">
        <v>513</v>
      </c>
      <c r="D7708" s="83" t="s">
        <v>504</v>
      </c>
      <c r="E7708" s="84">
        <v>48169</v>
      </c>
      <c r="F7708" s="85">
        <v>17.952000000000002</v>
      </c>
      <c r="G7708" s="84">
        <v>176.3</v>
      </c>
      <c r="H7708" s="86">
        <f t="shared" si="480"/>
        <v>1524518.7925440001</v>
      </c>
      <c r="I7708" s="77">
        <f t="shared" si="481"/>
        <v>48169</v>
      </c>
      <c r="J7708" s="77">
        <f t="shared" si="482"/>
        <v>864729.88800000004</v>
      </c>
      <c r="K7708" s="77">
        <f t="shared" si="483"/>
        <v>0</v>
      </c>
    </row>
    <row r="7709" spans="1:11" s="77" customFormat="1">
      <c r="A7709" s="82">
        <v>2016</v>
      </c>
      <c r="B7709" s="82">
        <v>6664</v>
      </c>
      <c r="C7709" s="83" t="s">
        <v>513</v>
      </c>
      <c r="D7709" s="83" t="s">
        <v>504</v>
      </c>
      <c r="E7709" s="84">
        <v>16337</v>
      </c>
      <c r="F7709" s="85">
        <v>16.46</v>
      </c>
      <c r="G7709" s="84">
        <v>189.4</v>
      </c>
      <c r="H7709" s="86">
        <f t="shared" si="480"/>
        <v>509309.89588000003</v>
      </c>
      <c r="I7709" s="77">
        <f t="shared" si="481"/>
        <v>16337</v>
      </c>
      <c r="J7709" s="77">
        <f t="shared" si="482"/>
        <v>268907.02</v>
      </c>
      <c r="K7709" s="77">
        <f t="shared" si="483"/>
        <v>0</v>
      </c>
    </row>
    <row r="7710" spans="1:11" s="77" customFormat="1">
      <c r="A7710" s="82">
        <v>2016</v>
      </c>
      <c r="B7710" s="82">
        <v>6664</v>
      </c>
      <c r="C7710" s="83" t="s">
        <v>513</v>
      </c>
      <c r="D7710" s="83" t="s">
        <v>504</v>
      </c>
      <c r="E7710" s="84">
        <v>16201</v>
      </c>
      <c r="F7710" s="85">
        <v>17.167999999999999</v>
      </c>
      <c r="G7710" s="84">
        <v>174</v>
      </c>
      <c r="H7710" s="86">
        <f t="shared" si="480"/>
        <v>483961.45632</v>
      </c>
      <c r="I7710" s="77">
        <f t="shared" si="481"/>
        <v>16201</v>
      </c>
      <c r="J7710" s="77">
        <f t="shared" si="482"/>
        <v>278138.76799999998</v>
      </c>
      <c r="K7710" s="77">
        <f t="shared" si="483"/>
        <v>0</v>
      </c>
    </row>
    <row r="7711" spans="1:11" s="77" customFormat="1">
      <c r="A7711" s="82">
        <v>2016</v>
      </c>
      <c r="B7711" s="82">
        <v>6664</v>
      </c>
      <c r="C7711" s="83" t="s">
        <v>513</v>
      </c>
      <c r="D7711" s="83" t="s">
        <v>504</v>
      </c>
      <c r="E7711" s="84">
        <v>16110</v>
      </c>
      <c r="F7711" s="85">
        <v>17.55</v>
      </c>
      <c r="G7711" s="84">
        <v>178.7</v>
      </c>
      <c r="H7711" s="86">
        <f t="shared" si="480"/>
        <v>505239.40350000001</v>
      </c>
      <c r="I7711" s="77">
        <f t="shared" si="481"/>
        <v>16110</v>
      </c>
      <c r="J7711" s="77">
        <f t="shared" si="482"/>
        <v>282730.5</v>
      </c>
      <c r="K7711" s="77">
        <f t="shared" si="483"/>
        <v>0</v>
      </c>
    </row>
    <row r="7712" spans="1:11" s="77" customFormat="1">
      <c r="A7712" s="82">
        <v>2016</v>
      </c>
      <c r="B7712" s="82">
        <v>6664</v>
      </c>
      <c r="C7712" s="83" t="s">
        <v>513</v>
      </c>
      <c r="D7712" s="83" t="s">
        <v>504</v>
      </c>
      <c r="E7712" s="84">
        <v>32470</v>
      </c>
      <c r="F7712" s="85">
        <v>17.821999999999999</v>
      </c>
      <c r="G7712" s="84">
        <v>158.5</v>
      </c>
      <c r="H7712" s="86">
        <f t="shared" si="480"/>
        <v>917208.33889999997</v>
      </c>
      <c r="I7712" s="77">
        <f t="shared" si="481"/>
        <v>32470</v>
      </c>
      <c r="J7712" s="77">
        <f t="shared" si="482"/>
        <v>578680.34</v>
      </c>
      <c r="K7712" s="77">
        <f t="shared" si="483"/>
        <v>0</v>
      </c>
    </row>
    <row r="7713" spans="1:11" s="77" customFormat="1">
      <c r="A7713" s="82">
        <v>2016</v>
      </c>
      <c r="B7713" s="82">
        <v>6705</v>
      </c>
      <c r="C7713" s="83" t="s">
        <v>503</v>
      </c>
      <c r="D7713" s="83" t="s">
        <v>504</v>
      </c>
      <c r="E7713" s="84">
        <v>58248</v>
      </c>
      <c r="F7713" s="85">
        <v>23.35</v>
      </c>
      <c r="G7713" s="84" t="s">
        <v>514</v>
      </c>
      <c r="H7713" s="86" t="str">
        <f t="shared" si="480"/>
        <v/>
      </c>
      <c r="I7713" s="77" t="str">
        <f t="shared" si="481"/>
        <v/>
      </c>
      <c r="J7713" s="77" t="str">
        <f t="shared" si="482"/>
        <v/>
      </c>
      <c r="K7713" s="77">
        <f t="shared" si="483"/>
        <v>0</v>
      </c>
    </row>
    <row r="7714" spans="1:11" s="77" customFormat="1">
      <c r="A7714" s="82">
        <v>2016</v>
      </c>
      <c r="B7714" s="82">
        <v>6705</v>
      </c>
      <c r="C7714" s="83" t="s">
        <v>503</v>
      </c>
      <c r="D7714" s="83" t="s">
        <v>504</v>
      </c>
      <c r="E7714" s="84">
        <v>103100</v>
      </c>
      <c r="F7714" s="85">
        <v>22.7</v>
      </c>
      <c r="G7714" s="84" t="s">
        <v>514</v>
      </c>
      <c r="H7714" s="86" t="str">
        <f t="shared" si="480"/>
        <v/>
      </c>
      <c r="I7714" s="77" t="str">
        <f t="shared" si="481"/>
        <v/>
      </c>
      <c r="J7714" s="77" t="str">
        <f t="shared" si="482"/>
        <v/>
      </c>
      <c r="K7714" s="77">
        <f t="shared" si="483"/>
        <v>0</v>
      </c>
    </row>
    <row r="7715" spans="1:11" s="77" customFormat="1">
      <c r="A7715" s="82">
        <v>2016</v>
      </c>
      <c r="B7715" s="82">
        <v>6761</v>
      </c>
      <c r="C7715" s="83" t="s">
        <v>513</v>
      </c>
      <c r="D7715" s="83" t="s">
        <v>504</v>
      </c>
      <c r="E7715" s="84">
        <v>102793</v>
      </c>
      <c r="F7715" s="85">
        <v>17.719000000000001</v>
      </c>
      <c r="G7715" s="84">
        <v>131.9</v>
      </c>
      <c r="H7715" s="86">
        <f t="shared" si="480"/>
        <v>2402412.3112730002</v>
      </c>
      <c r="I7715" s="77">
        <f t="shared" si="481"/>
        <v>102793</v>
      </c>
      <c r="J7715" s="77">
        <f t="shared" si="482"/>
        <v>1821389.1670000001</v>
      </c>
      <c r="K7715" s="77">
        <f t="shared" si="483"/>
        <v>0</v>
      </c>
    </row>
    <row r="7716" spans="1:11" s="77" customFormat="1">
      <c r="A7716" s="82">
        <v>2016</v>
      </c>
      <c r="B7716" s="82">
        <v>6768</v>
      </c>
      <c r="C7716" s="83" t="s">
        <v>513</v>
      </c>
      <c r="D7716" s="83" t="s">
        <v>504</v>
      </c>
      <c r="E7716" s="84">
        <v>111490</v>
      </c>
      <c r="F7716" s="85">
        <v>17.882000000000001</v>
      </c>
      <c r="G7716" s="84">
        <v>176.2</v>
      </c>
      <c r="H7716" s="86">
        <f t="shared" si="480"/>
        <v>3512836.28516</v>
      </c>
      <c r="I7716" s="77">
        <f t="shared" si="481"/>
        <v>111490</v>
      </c>
      <c r="J7716" s="77">
        <f t="shared" si="482"/>
        <v>1993664.1800000002</v>
      </c>
      <c r="K7716" s="77">
        <f t="shared" si="483"/>
        <v>0</v>
      </c>
    </row>
    <row r="7717" spans="1:11" s="77" customFormat="1">
      <c r="A7717" s="82">
        <v>2016</v>
      </c>
      <c r="B7717" s="82">
        <v>6772</v>
      </c>
      <c r="C7717" s="83" t="s">
        <v>513</v>
      </c>
      <c r="D7717" s="83" t="s">
        <v>504</v>
      </c>
      <c r="E7717" s="84">
        <v>148285</v>
      </c>
      <c r="F7717" s="85">
        <v>16.745999999999999</v>
      </c>
      <c r="G7717" s="84">
        <v>190.2</v>
      </c>
      <c r="H7717" s="86">
        <f t="shared" si="480"/>
        <v>4723009.5202199994</v>
      </c>
      <c r="I7717" s="77">
        <f t="shared" si="481"/>
        <v>148285</v>
      </c>
      <c r="J7717" s="77">
        <f t="shared" si="482"/>
        <v>2483180.61</v>
      </c>
      <c r="K7717" s="77">
        <f t="shared" si="483"/>
        <v>0</v>
      </c>
    </row>
    <row r="7718" spans="1:11" s="77" customFormat="1">
      <c r="A7718" s="82">
        <v>2016</v>
      </c>
      <c r="B7718" s="82">
        <v>6823</v>
      </c>
      <c r="C7718" s="83" t="s">
        <v>503</v>
      </c>
      <c r="D7718" s="83" t="s">
        <v>504</v>
      </c>
      <c r="E7718" s="84">
        <v>40158</v>
      </c>
      <c r="F7718" s="85">
        <v>23.12</v>
      </c>
      <c r="G7718" s="84">
        <v>256.60000000000002</v>
      </c>
      <c r="H7718" s="86">
        <f t="shared" si="480"/>
        <v>2382410.2953600003</v>
      </c>
      <c r="I7718" s="77">
        <f t="shared" si="481"/>
        <v>40158</v>
      </c>
      <c r="J7718" s="77">
        <f t="shared" si="482"/>
        <v>928452.96000000008</v>
      </c>
      <c r="K7718" s="77">
        <f t="shared" si="483"/>
        <v>0</v>
      </c>
    </row>
    <row r="7719" spans="1:11" s="77" customFormat="1">
      <c r="A7719" s="82">
        <v>2016</v>
      </c>
      <c r="B7719" s="82">
        <v>6823</v>
      </c>
      <c r="C7719" s="83" t="s">
        <v>503</v>
      </c>
      <c r="D7719" s="83" t="s">
        <v>504</v>
      </c>
      <c r="E7719" s="84">
        <v>19233</v>
      </c>
      <c r="F7719" s="85">
        <v>22.65</v>
      </c>
      <c r="G7719" s="84">
        <v>214.2</v>
      </c>
      <c r="H7719" s="86">
        <f t="shared" si="480"/>
        <v>933113.99789999984</v>
      </c>
      <c r="I7719" s="77">
        <f t="shared" si="481"/>
        <v>19233</v>
      </c>
      <c r="J7719" s="77">
        <f t="shared" si="482"/>
        <v>435627.44999999995</v>
      </c>
      <c r="K7719" s="77">
        <f t="shared" si="483"/>
        <v>0</v>
      </c>
    </row>
    <row r="7720" spans="1:11" s="77" customFormat="1">
      <c r="A7720" s="82">
        <v>2016</v>
      </c>
      <c r="B7720" s="82">
        <v>6823</v>
      </c>
      <c r="C7720" s="83" t="s">
        <v>503</v>
      </c>
      <c r="D7720" s="83" t="s">
        <v>504</v>
      </c>
      <c r="E7720" s="84">
        <v>36265</v>
      </c>
      <c r="F7720" s="85">
        <v>23.54</v>
      </c>
      <c r="G7720" s="84">
        <v>215.7</v>
      </c>
      <c r="H7720" s="86">
        <f t="shared" si="480"/>
        <v>1841383.6616999998</v>
      </c>
      <c r="I7720" s="77">
        <f t="shared" si="481"/>
        <v>36265</v>
      </c>
      <c r="J7720" s="77">
        <f t="shared" si="482"/>
        <v>853678.1</v>
      </c>
      <c r="K7720" s="77">
        <f t="shared" si="483"/>
        <v>0</v>
      </c>
    </row>
    <row r="7721" spans="1:11" s="77" customFormat="1">
      <c r="A7721" s="82">
        <v>2016</v>
      </c>
      <c r="B7721" s="82">
        <v>7030</v>
      </c>
      <c r="C7721" s="83" t="s">
        <v>512</v>
      </c>
      <c r="D7721" s="83" t="s">
        <v>504</v>
      </c>
      <c r="E7721" s="84">
        <v>198606</v>
      </c>
      <c r="F7721" s="85">
        <v>13.624000000000001</v>
      </c>
      <c r="G7721" s="84" t="s">
        <v>514</v>
      </c>
      <c r="H7721" s="86" t="str">
        <f t="shared" si="480"/>
        <v/>
      </c>
      <c r="I7721" s="77" t="str">
        <f t="shared" si="481"/>
        <v/>
      </c>
      <c r="J7721" s="77" t="str">
        <f t="shared" si="482"/>
        <v/>
      </c>
      <c r="K7721" s="77">
        <f t="shared" si="483"/>
        <v>1</v>
      </c>
    </row>
    <row r="7722" spans="1:11" s="77" customFormat="1">
      <c r="A7722" s="82">
        <v>2016</v>
      </c>
      <c r="B7722" s="82">
        <v>7210</v>
      </c>
      <c r="C7722" s="83" t="s">
        <v>503</v>
      </c>
      <c r="D7722" s="83" t="s">
        <v>504</v>
      </c>
      <c r="E7722" s="84">
        <v>25929</v>
      </c>
      <c r="F7722" s="85">
        <v>24.67</v>
      </c>
      <c r="G7722" s="84">
        <v>286.39999999999998</v>
      </c>
      <c r="H7722" s="86">
        <f t="shared" si="480"/>
        <v>1832010.3835200001</v>
      </c>
      <c r="I7722" s="77">
        <f t="shared" si="481"/>
        <v>25929</v>
      </c>
      <c r="J7722" s="77">
        <f t="shared" si="482"/>
        <v>639668.43000000005</v>
      </c>
      <c r="K7722" s="77">
        <f t="shared" si="483"/>
        <v>0</v>
      </c>
    </row>
    <row r="7723" spans="1:11" s="77" customFormat="1">
      <c r="A7723" s="82">
        <v>2016</v>
      </c>
      <c r="B7723" s="82">
        <v>7210</v>
      </c>
      <c r="C7723" s="83" t="s">
        <v>503</v>
      </c>
      <c r="D7723" s="83" t="s">
        <v>504</v>
      </c>
      <c r="E7723" s="84">
        <v>12958</v>
      </c>
      <c r="F7723" s="85">
        <v>24.66</v>
      </c>
      <c r="G7723" s="84">
        <v>272.3</v>
      </c>
      <c r="H7723" s="86">
        <f t="shared" si="480"/>
        <v>870119.07444</v>
      </c>
      <c r="I7723" s="77">
        <f t="shared" si="481"/>
        <v>12958</v>
      </c>
      <c r="J7723" s="77">
        <f t="shared" si="482"/>
        <v>319544.28000000003</v>
      </c>
      <c r="K7723" s="77">
        <f t="shared" si="483"/>
        <v>0</v>
      </c>
    </row>
    <row r="7724" spans="1:11" s="77" customFormat="1">
      <c r="A7724" s="82">
        <v>2016</v>
      </c>
      <c r="B7724" s="82">
        <v>7210</v>
      </c>
      <c r="C7724" s="83" t="s">
        <v>503</v>
      </c>
      <c r="D7724" s="83" t="s">
        <v>504</v>
      </c>
      <c r="E7724" s="84">
        <v>13090</v>
      </c>
      <c r="F7724" s="85">
        <v>26.04</v>
      </c>
      <c r="G7724" s="84">
        <v>293.8</v>
      </c>
      <c r="H7724" s="86">
        <f t="shared" si="480"/>
        <v>1001457.2568000001</v>
      </c>
      <c r="I7724" s="77">
        <f t="shared" si="481"/>
        <v>13090</v>
      </c>
      <c r="J7724" s="77">
        <f t="shared" si="482"/>
        <v>340863.6</v>
      </c>
      <c r="K7724" s="77">
        <f t="shared" si="483"/>
        <v>0</v>
      </c>
    </row>
    <row r="7725" spans="1:11" s="77" customFormat="1">
      <c r="A7725" s="82">
        <v>2016</v>
      </c>
      <c r="B7725" s="82">
        <v>7213</v>
      </c>
      <c r="C7725" s="83" t="s">
        <v>503</v>
      </c>
      <c r="D7725" s="83" t="s">
        <v>504</v>
      </c>
      <c r="E7725" s="84">
        <v>11556</v>
      </c>
      <c r="F7725" s="85">
        <v>26.975999999999999</v>
      </c>
      <c r="G7725" s="84">
        <v>296</v>
      </c>
      <c r="H7725" s="86">
        <f t="shared" si="480"/>
        <v>922734.58175999986</v>
      </c>
      <c r="I7725" s="77">
        <f t="shared" si="481"/>
        <v>11556</v>
      </c>
      <c r="J7725" s="77">
        <f t="shared" si="482"/>
        <v>311734.65600000002</v>
      </c>
      <c r="K7725" s="77">
        <f t="shared" si="483"/>
        <v>0</v>
      </c>
    </row>
    <row r="7726" spans="1:11" s="77" customFormat="1">
      <c r="A7726" s="82">
        <v>2016</v>
      </c>
      <c r="B7726" s="82">
        <v>7213</v>
      </c>
      <c r="C7726" s="83" t="s">
        <v>503</v>
      </c>
      <c r="D7726" s="83" t="s">
        <v>504</v>
      </c>
      <c r="E7726" s="84">
        <v>11986</v>
      </c>
      <c r="F7726" s="85">
        <v>24.64</v>
      </c>
      <c r="G7726" s="84">
        <v>298.2</v>
      </c>
      <c r="H7726" s="86">
        <f t="shared" si="480"/>
        <v>880689.08927999996</v>
      </c>
      <c r="I7726" s="77">
        <f t="shared" si="481"/>
        <v>11986</v>
      </c>
      <c r="J7726" s="77">
        <f t="shared" si="482"/>
        <v>295335.03999999998</v>
      </c>
      <c r="K7726" s="77">
        <f t="shared" si="483"/>
        <v>0</v>
      </c>
    </row>
    <row r="7727" spans="1:11" s="77" customFormat="1">
      <c r="A7727" s="82">
        <v>2016</v>
      </c>
      <c r="B7727" s="82">
        <v>7213</v>
      </c>
      <c r="C7727" s="83" t="s">
        <v>503</v>
      </c>
      <c r="D7727" s="83" t="s">
        <v>504</v>
      </c>
      <c r="E7727" s="84">
        <v>18635</v>
      </c>
      <c r="F7727" s="85">
        <v>25.268000000000001</v>
      </c>
      <c r="G7727" s="84">
        <v>232.4</v>
      </c>
      <c r="H7727" s="86">
        <f t="shared" si="480"/>
        <v>1094299.97432</v>
      </c>
      <c r="I7727" s="77">
        <f t="shared" si="481"/>
        <v>18635</v>
      </c>
      <c r="J7727" s="77">
        <f t="shared" si="482"/>
        <v>470869.18</v>
      </c>
      <c r="K7727" s="77">
        <f t="shared" si="483"/>
        <v>0</v>
      </c>
    </row>
    <row r="7728" spans="1:11" s="77" customFormat="1">
      <c r="A7728" s="82">
        <v>2016</v>
      </c>
      <c r="B7728" s="82">
        <v>7213</v>
      </c>
      <c r="C7728" s="83" t="s">
        <v>503</v>
      </c>
      <c r="D7728" s="83" t="s">
        <v>504</v>
      </c>
      <c r="E7728" s="84">
        <v>24590</v>
      </c>
      <c r="F7728" s="85">
        <v>24.062999999999999</v>
      </c>
      <c r="G7728" s="84">
        <v>323.2</v>
      </c>
      <c r="H7728" s="86">
        <f t="shared" si="480"/>
        <v>1912404.0374399999</v>
      </c>
      <c r="I7728" s="77">
        <f t="shared" si="481"/>
        <v>24590</v>
      </c>
      <c r="J7728" s="77">
        <f t="shared" si="482"/>
        <v>591709.16999999993</v>
      </c>
      <c r="K7728" s="77">
        <f t="shared" si="483"/>
        <v>0</v>
      </c>
    </row>
    <row r="7729" spans="1:11" s="77" customFormat="1">
      <c r="A7729" s="82">
        <v>2016</v>
      </c>
      <c r="B7729" s="82">
        <v>7213</v>
      </c>
      <c r="C7729" s="83" t="s">
        <v>503</v>
      </c>
      <c r="D7729" s="83" t="s">
        <v>504</v>
      </c>
      <c r="E7729" s="84">
        <v>24492</v>
      </c>
      <c r="F7729" s="85">
        <v>25.21</v>
      </c>
      <c r="G7729" s="84">
        <v>333.2</v>
      </c>
      <c r="H7729" s="86">
        <f t="shared" si="480"/>
        <v>2057321.14224</v>
      </c>
      <c r="I7729" s="77">
        <f t="shared" si="481"/>
        <v>24492</v>
      </c>
      <c r="J7729" s="77">
        <f t="shared" si="482"/>
        <v>617443.32000000007</v>
      </c>
      <c r="K7729" s="77">
        <f t="shared" si="483"/>
        <v>0</v>
      </c>
    </row>
    <row r="7730" spans="1:11" s="77" customFormat="1">
      <c r="A7730" s="82">
        <v>2016</v>
      </c>
      <c r="B7730" s="82">
        <v>7213</v>
      </c>
      <c r="C7730" s="83" t="s">
        <v>503</v>
      </c>
      <c r="D7730" s="83" t="s">
        <v>504</v>
      </c>
      <c r="E7730" s="84">
        <v>22713</v>
      </c>
      <c r="F7730" s="85">
        <v>25.109000000000002</v>
      </c>
      <c r="G7730" s="84">
        <v>329.5</v>
      </c>
      <c r="H7730" s="86">
        <f t="shared" si="480"/>
        <v>1879140.8625149999</v>
      </c>
      <c r="I7730" s="77">
        <f t="shared" si="481"/>
        <v>22713</v>
      </c>
      <c r="J7730" s="77">
        <f t="shared" si="482"/>
        <v>570300.71700000006</v>
      </c>
      <c r="K7730" s="77">
        <f t="shared" si="483"/>
        <v>0</v>
      </c>
    </row>
    <row r="7731" spans="1:11" s="77" customFormat="1">
      <c r="A7731" s="82">
        <v>2016</v>
      </c>
      <c r="B7731" s="82">
        <v>7213</v>
      </c>
      <c r="C7731" s="83" t="s">
        <v>503</v>
      </c>
      <c r="D7731" s="83" t="s">
        <v>504</v>
      </c>
      <c r="E7731" s="84">
        <v>12320</v>
      </c>
      <c r="F7731" s="85">
        <v>23.934000000000001</v>
      </c>
      <c r="G7731" s="84">
        <v>237.5</v>
      </c>
      <c r="H7731" s="86">
        <f t="shared" si="480"/>
        <v>700308.84000000008</v>
      </c>
      <c r="I7731" s="77">
        <f t="shared" si="481"/>
        <v>12320</v>
      </c>
      <c r="J7731" s="77">
        <f t="shared" si="482"/>
        <v>294866.88</v>
      </c>
      <c r="K7731" s="77">
        <f t="shared" si="483"/>
        <v>0</v>
      </c>
    </row>
    <row r="7732" spans="1:11" s="77" customFormat="1">
      <c r="A7732" s="82">
        <v>2016</v>
      </c>
      <c r="B7732" s="82">
        <v>7213</v>
      </c>
      <c r="C7732" s="83" t="s">
        <v>503</v>
      </c>
      <c r="D7732" s="83" t="s">
        <v>504</v>
      </c>
      <c r="E7732" s="84">
        <v>11028</v>
      </c>
      <c r="F7732" s="85">
        <v>26.846</v>
      </c>
      <c r="G7732" s="84">
        <v>184.2</v>
      </c>
      <c r="H7732" s="86">
        <f t="shared" si="480"/>
        <v>545338.26129599998</v>
      </c>
      <c r="I7732" s="77">
        <f t="shared" si="481"/>
        <v>11028</v>
      </c>
      <c r="J7732" s="77">
        <f t="shared" si="482"/>
        <v>296057.68800000002</v>
      </c>
      <c r="K7732" s="77">
        <f t="shared" si="483"/>
        <v>0</v>
      </c>
    </row>
    <row r="7733" spans="1:11" s="77" customFormat="1">
      <c r="A7733" s="82">
        <v>2016</v>
      </c>
      <c r="B7733" s="82">
        <v>7343</v>
      </c>
      <c r="C7733" s="83" t="s">
        <v>513</v>
      </c>
      <c r="D7733" s="83" t="s">
        <v>504</v>
      </c>
      <c r="E7733" s="84">
        <v>35446</v>
      </c>
      <c r="F7733" s="85">
        <v>17.949000000000002</v>
      </c>
      <c r="G7733" s="84">
        <v>174.3</v>
      </c>
      <c r="H7733" s="86">
        <f t="shared" si="480"/>
        <v>1108931.9027220001</v>
      </c>
      <c r="I7733" s="77">
        <f t="shared" si="481"/>
        <v>35446</v>
      </c>
      <c r="J7733" s="77">
        <f t="shared" si="482"/>
        <v>636220.25400000007</v>
      </c>
      <c r="K7733" s="77">
        <f t="shared" si="483"/>
        <v>0</v>
      </c>
    </row>
    <row r="7734" spans="1:11" s="77" customFormat="1">
      <c r="A7734" s="82">
        <v>2016</v>
      </c>
      <c r="B7734" s="82">
        <v>7343</v>
      </c>
      <c r="C7734" s="83" t="s">
        <v>513</v>
      </c>
      <c r="D7734" s="83" t="s">
        <v>504</v>
      </c>
      <c r="E7734" s="84">
        <v>17610</v>
      </c>
      <c r="F7734" s="85">
        <v>17.608000000000001</v>
      </c>
      <c r="G7734" s="84">
        <v>179.7</v>
      </c>
      <c r="H7734" s="86">
        <f t="shared" si="480"/>
        <v>557208.15336</v>
      </c>
      <c r="I7734" s="77">
        <f t="shared" si="481"/>
        <v>17610</v>
      </c>
      <c r="J7734" s="77">
        <f t="shared" si="482"/>
        <v>310076.88</v>
      </c>
      <c r="K7734" s="77">
        <f t="shared" si="483"/>
        <v>0</v>
      </c>
    </row>
    <row r="7735" spans="1:11" s="77" customFormat="1">
      <c r="A7735" s="82">
        <v>2016</v>
      </c>
      <c r="B7735" s="82">
        <v>7343</v>
      </c>
      <c r="C7735" s="83" t="s">
        <v>513</v>
      </c>
      <c r="D7735" s="83" t="s">
        <v>504</v>
      </c>
      <c r="E7735" s="84">
        <v>17700</v>
      </c>
      <c r="F7735" s="85">
        <v>17.617999999999999</v>
      </c>
      <c r="G7735" s="84">
        <v>149</v>
      </c>
      <c r="H7735" s="86">
        <f t="shared" si="480"/>
        <v>464639.51399999997</v>
      </c>
      <c r="I7735" s="77">
        <f t="shared" si="481"/>
        <v>17700</v>
      </c>
      <c r="J7735" s="77">
        <f t="shared" si="482"/>
        <v>311838.59999999998</v>
      </c>
      <c r="K7735" s="77">
        <f t="shared" si="483"/>
        <v>0</v>
      </c>
    </row>
    <row r="7736" spans="1:11" s="77" customFormat="1">
      <c r="A7736" s="82">
        <v>2016</v>
      </c>
      <c r="B7736" s="82">
        <v>7343</v>
      </c>
      <c r="C7736" s="83" t="s">
        <v>513</v>
      </c>
      <c r="D7736" s="83" t="s">
        <v>504</v>
      </c>
      <c r="E7736" s="84">
        <v>70852</v>
      </c>
      <c r="F7736" s="85">
        <v>17.437000000000001</v>
      </c>
      <c r="G7736" s="84">
        <v>167.5</v>
      </c>
      <c r="H7736" s="86">
        <f t="shared" si="480"/>
        <v>2069372.5927000002</v>
      </c>
      <c r="I7736" s="77">
        <f t="shared" si="481"/>
        <v>70852</v>
      </c>
      <c r="J7736" s="77">
        <f t="shared" si="482"/>
        <v>1235446.324</v>
      </c>
      <c r="K7736" s="77">
        <f t="shared" si="483"/>
        <v>0</v>
      </c>
    </row>
    <row r="7737" spans="1:11" s="77" customFormat="1">
      <c r="A7737" s="82">
        <v>2016</v>
      </c>
      <c r="B7737" s="82">
        <v>7343</v>
      </c>
      <c r="C7737" s="83" t="s">
        <v>513</v>
      </c>
      <c r="D7737" s="83" t="s">
        <v>504</v>
      </c>
      <c r="E7737" s="84">
        <v>17762</v>
      </c>
      <c r="F7737" s="85">
        <v>17.404</v>
      </c>
      <c r="G7737" s="84">
        <v>166.6</v>
      </c>
      <c r="H7737" s="86">
        <f t="shared" si="480"/>
        <v>515010.32676799997</v>
      </c>
      <c r="I7737" s="77">
        <f t="shared" si="481"/>
        <v>17762</v>
      </c>
      <c r="J7737" s="77">
        <f t="shared" si="482"/>
        <v>309129.848</v>
      </c>
      <c r="K7737" s="77">
        <f t="shared" si="483"/>
        <v>0</v>
      </c>
    </row>
    <row r="7738" spans="1:11" s="77" customFormat="1">
      <c r="A7738" s="82">
        <v>2016</v>
      </c>
      <c r="B7738" s="82">
        <v>7343</v>
      </c>
      <c r="C7738" s="83" t="s">
        <v>513</v>
      </c>
      <c r="D7738" s="83" t="s">
        <v>504</v>
      </c>
      <c r="E7738" s="84">
        <v>17632</v>
      </c>
      <c r="F7738" s="85">
        <v>17.170000000000002</v>
      </c>
      <c r="G7738" s="84">
        <v>161.9</v>
      </c>
      <c r="H7738" s="86">
        <f t="shared" si="480"/>
        <v>490138.39136000007</v>
      </c>
      <c r="I7738" s="77">
        <f t="shared" si="481"/>
        <v>17632</v>
      </c>
      <c r="J7738" s="77">
        <f t="shared" si="482"/>
        <v>302741.44</v>
      </c>
      <c r="K7738" s="77">
        <f t="shared" si="483"/>
        <v>0</v>
      </c>
    </row>
    <row r="7739" spans="1:11" s="77" customFormat="1">
      <c r="A7739" s="82">
        <v>2016</v>
      </c>
      <c r="B7739" s="82">
        <v>7343</v>
      </c>
      <c r="C7739" s="83" t="s">
        <v>513</v>
      </c>
      <c r="D7739" s="83" t="s">
        <v>504</v>
      </c>
      <c r="E7739" s="84">
        <v>17679</v>
      </c>
      <c r="F7739" s="85">
        <v>17.885999999999999</v>
      </c>
      <c r="G7739" s="84">
        <v>165.3</v>
      </c>
      <c r="H7739" s="86">
        <f t="shared" si="480"/>
        <v>522689.49988199997</v>
      </c>
      <c r="I7739" s="77">
        <f t="shared" si="481"/>
        <v>17679</v>
      </c>
      <c r="J7739" s="77">
        <f t="shared" si="482"/>
        <v>316206.59399999998</v>
      </c>
      <c r="K7739" s="77">
        <f t="shared" si="483"/>
        <v>0</v>
      </c>
    </row>
    <row r="7740" spans="1:11" s="77" customFormat="1">
      <c r="A7740" s="82">
        <v>2016</v>
      </c>
      <c r="B7740" s="82">
        <v>7343</v>
      </c>
      <c r="C7740" s="83" t="s">
        <v>513</v>
      </c>
      <c r="D7740" s="83" t="s">
        <v>504</v>
      </c>
      <c r="E7740" s="84">
        <v>17759</v>
      </c>
      <c r="F7740" s="85">
        <v>17.667999999999999</v>
      </c>
      <c r="G7740" s="84">
        <v>150.5</v>
      </c>
      <c r="H7740" s="86">
        <f t="shared" si="480"/>
        <v>472217.84805999993</v>
      </c>
      <c r="I7740" s="77">
        <f t="shared" si="481"/>
        <v>17759</v>
      </c>
      <c r="J7740" s="77">
        <f t="shared" si="482"/>
        <v>313766.01199999999</v>
      </c>
      <c r="K7740" s="77">
        <f t="shared" si="483"/>
        <v>0</v>
      </c>
    </row>
    <row r="7741" spans="1:11" s="77" customFormat="1">
      <c r="A7741" s="82">
        <v>2016</v>
      </c>
      <c r="B7741" s="82">
        <v>7737</v>
      </c>
      <c r="C7741" s="83" t="s">
        <v>503</v>
      </c>
      <c r="D7741" s="83" t="s">
        <v>504</v>
      </c>
      <c r="E7741" s="84">
        <v>8002</v>
      </c>
      <c r="F7741" s="85">
        <v>26.01</v>
      </c>
      <c r="G7741" s="84">
        <v>339.1</v>
      </c>
      <c r="H7741" s="86">
        <f t="shared" si="480"/>
        <v>705775.67982000008</v>
      </c>
      <c r="I7741" s="77">
        <f t="shared" si="481"/>
        <v>8002</v>
      </c>
      <c r="J7741" s="77">
        <f t="shared" si="482"/>
        <v>208132.02000000002</v>
      </c>
      <c r="K7741" s="77">
        <f t="shared" si="483"/>
        <v>0</v>
      </c>
    </row>
    <row r="7742" spans="1:11" s="77" customFormat="1">
      <c r="A7742" s="82">
        <v>2016</v>
      </c>
      <c r="B7742" s="82">
        <v>7790</v>
      </c>
      <c r="C7742" s="83" t="s">
        <v>503</v>
      </c>
      <c r="D7742" s="83" t="s">
        <v>504</v>
      </c>
      <c r="E7742" s="84">
        <v>113007</v>
      </c>
      <c r="F7742" s="85">
        <v>18.600000000000001</v>
      </c>
      <c r="G7742" s="84">
        <v>201</v>
      </c>
      <c r="H7742" s="86">
        <f t="shared" si="480"/>
        <v>4224879.7019999996</v>
      </c>
      <c r="I7742" s="77">
        <f t="shared" si="481"/>
        <v>113007</v>
      </c>
      <c r="J7742" s="77">
        <f t="shared" si="482"/>
        <v>2101930.2000000002</v>
      </c>
      <c r="K7742" s="77">
        <f t="shared" si="483"/>
        <v>0</v>
      </c>
    </row>
    <row r="7743" spans="1:11" s="77" customFormat="1">
      <c r="A7743" s="82">
        <v>2016</v>
      </c>
      <c r="B7743" s="82">
        <v>7902</v>
      </c>
      <c r="C7743" s="83" t="s">
        <v>512</v>
      </c>
      <c r="D7743" s="83" t="s">
        <v>504</v>
      </c>
      <c r="E7743" s="84">
        <v>388907</v>
      </c>
      <c r="F7743" s="85">
        <v>12.885999999999999</v>
      </c>
      <c r="G7743" s="84">
        <v>293.7</v>
      </c>
      <c r="H7743" s="86">
        <f t="shared" si="480"/>
        <v>14718645.103073999</v>
      </c>
      <c r="I7743" s="77">
        <f t="shared" si="481"/>
        <v>388907</v>
      </c>
      <c r="J7743" s="77">
        <f t="shared" si="482"/>
        <v>5011455.602</v>
      </c>
      <c r="K7743" s="77">
        <f t="shared" si="483"/>
        <v>1</v>
      </c>
    </row>
    <row r="7744" spans="1:11" s="77" customFormat="1">
      <c r="A7744" s="82">
        <v>2016</v>
      </c>
      <c r="B7744" s="82">
        <v>8023</v>
      </c>
      <c r="C7744" s="83" t="s">
        <v>513</v>
      </c>
      <c r="D7744" s="83" t="s">
        <v>504</v>
      </c>
      <c r="E7744" s="84">
        <v>13707</v>
      </c>
      <c r="F7744" s="85">
        <v>17.513999999999999</v>
      </c>
      <c r="G7744" s="84">
        <v>250.2</v>
      </c>
      <c r="H7744" s="86">
        <f t="shared" si="480"/>
        <v>600641.12379599991</v>
      </c>
      <c r="I7744" s="77">
        <f t="shared" si="481"/>
        <v>13707</v>
      </c>
      <c r="J7744" s="77">
        <f t="shared" si="482"/>
        <v>240064.39799999999</v>
      </c>
      <c r="K7744" s="77">
        <f t="shared" si="483"/>
        <v>0</v>
      </c>
    </row>
    <row r="7745" spans="1:11" s="77" customFormat="1">
      <c r="A7745" s="82">
        <v>2016</v>
      </c>
      <c r="B7745" s="82">
        <v>8023</v>
      </c>
      <c r="C7745" s="83" t="s">
        <v>513</v>
      </c>
      <c r="D7745" s="83" t="s">
        <v>504</v>
      </c>
      <c r="E7745" s="84">
        <v>69818</v>
      </c>
      <c r="F7745" s="85">
        <v>16.634</v>
      </c>
      <c r="G7745" s="84">
        <v>244</v>
      </c>
      <c r="H7745" s="86">
        <f t="shared" si="480"/>
        <v>2833700.3732799999</v>
      </c>
      <c r="I7745" s="77">
        <f t="shared" si="481"/>
        <v>69818</v>
      </c>
      <c r="J7745" s="77">
        <f t="shared" si="482"/>
        <v>1161352.612</v>
      </c>
      <c r="K7745" s="77">
        <f t="shared" si="483"/>
        <v>0</v>
      </c>
    </row>
    <row r="7746" spans="1:11" s="77" customFormat="1">
      <c r="A7746" s="82">
        <v>2016</v>
      </c>
      <c r="B7746" s="82">
        <v>8023</v>
      </c>
      <c r="C7746" s="83" t="s">
        <v>513</v>
      </c>
      <c r="D7746" s="83" t="s">
        <v>504</v>
      </c>
      <c r="E7746" s="84">
        <v>27764</v>
      </c>
      <c r="F7746" s="85">
        <v>17.652000000000001</v>
      </c>
      <c r="G7746" s="84">
        <v>251.5</v>
      </c>
      <c r="H7746" s="86">
        <f t="shared" si="480"/>
        <v>1232576.6719200001</v>
      </c>
      <c r="I7746" s="77">
        <f t="shared" si="481"/>
        <v>27764</v>
      </c>
      <c r="J7746" s="77">
        <f t="shared" si="482"/>
        <v>490090.12800000003</v>
      </c>
      <c r="K7746" s="77">
        <f t="shared" si="483"/>
        <v>0</v>
      </c>
    </row>
    <row r="7747" spans="1:11" s="77" customFormat="1">
      <c r="A7747" s="82">
        <v>2016</v>
      </c>
      <c r="B7747" s="82">
        <v>8023</v>
      </c>
      <c r="C7747" s="83" t="s">
        <v>513</v>
      </c>
      <c r="D7747" s="83" t="s">
        <v>504</v>
      </c>
      <c r="E7747" s="84">
        <v>28034</v>
      </c>
      <c r="F7747" s="85">
        <v>17.963999999999999</v>
      </c>
      <c r="G7747" s="84">
        <v>248.6</v>
      </c>
      <c r="H7747" s="86">
        <f t="shared" si="480"/>
        <v>1251956.5011359998</v>
      </c>
      <c r="I7747" s="77">
        <f t="shared" si="481"/>
        <v>28034</v>
      </c>
      <c r="J7747" s="77">
        <f t="shared" si="482"/>
        <v>503602.77599999995</v>
      </c>
      <c r="K7747" s="77">
        <f t="shared" si="483"/>
        <v>0</v>
      </c>
    </row>
    <row r="7748" spans="1:11" s="77" customFormat="1">
      <c r="A7748" s="82">
        <v>2016</v>
      </c>
      <c r="B7748" s="82">
        <v>8023</v>
      </c>
      <c r="C7748" s="83" t="s">
        <v>513</v>
      </c>
      <c r="D7748" s="83" t="s">
        <v>504</v>
      </c>
      <c r="E7748" s="84">
        <v>69187</v>
      </c>
      <c r="F7748" s="85">
        <v>17.853999999999999</v>
      </c>
      <c r="G7748" s="84">
        <v>248.9</v>
      </c>
      <c r="H7748" s="86">
        <f t="shared" si="480"/>
        <v>3074573.8333219993</v>
      </c>
      <c r="I7748" s="77">
        <f t="shared" si="481"/>
        <v>69187</v>
      </c>
      <c r="J7748" s="77">
        <f t="shared" si="482"/>
        <v>1235264.6979999999</v>
      </c>
      <c r="K7748" s="77">
        <f t="shared" si="483"/>
        <v>0</v>
      </c>
    </row>
    <row r="7749" spans="1:11" s="77" customFormat="1">
      <c r="A7749" s="82">
        <v>2016</v>
      </c>
      <c r="B7749" s="82">
        <v>8023</v>
      </c>
      <c r="C7749" s="83" t="s">
        <v>513</v>
      </c>
      <c r="D7749" s="83" t="s">
        <v>504</v>
      </c>
      <c r="E7749" s="84">
        <v>83556</v>
      </c>
      <c r="F7749" s="85">
        <v>16.693999999999999</v>
      </c>
      <c r="G7749" s="84">
        <v>249.2</v>
      </c>
      <c r="H7749" s="86">
        <f t="shared" si="480"/>
        <v>3476050.5890879999</v>
      </c>
      <c r="I7749" s="77">
        <f t="shared" si="481"/>
        <v>83556</v>
      </c>
      <c r="J7749" s="77">
        <f t="shared" si="482"/>
        <v>1394883.8639999998</v>
      </c>
      <c r="K7749" s="77">
        <f t="shared" si="483"/>
        <v>0</v>
      </c>
    </row>
    <row r="7750" spans="1:11" s="77" customFormat="1">
      <c r="A7750" s="82">
        <v>2016</v>
      </c>
      <c r="B7750" s="82">
        <v>8023</v>
      </c>
      <c r="C7750" s="83" t="s">
        <v>503</v>
      </c>
      <c r="D7750" s="83" t="s">
        <v>504</v>
      </c>
      <c r="E7750" s="84">
        <v>25094</v>
      </c>
      <c r="F7750" s="85">
        <v>23.486000000000001</v>
      </c>
      <c r="G7750" s="84">
        <v>208.2</v>
      </c>
      <c r="H7750" s="86">
        <f t="shared" si="480"/>
        <v>1227042.6980880001</v>
      </c>
      <c r="I7750" s="77">
        <f t="shared" si="481"/>
        <v>25094</v>
      </c>
      <c r="J7750" s="77">
        <f t="shared" si="482"/>
        <v>589357.68400000001</v>
      </c>
      <c r="K7750" s="77">
        <f t="shared" si="483"/>
        <v>0</v>
      </c>
    </row>
    <row r="7751" spans="1:11" s="77" customFormat="1">
      <c r="A7751" s="82">
        <v>2016</v>
      </c>
      <c r="B7751" s="82">
        <v>8023</v>
      </c>
      <c r="C7751" s="83" t="s">
        <v>503</v>
      </c>
      <c r="D7751" s="83" t="s">
        <v>504</v>
      </c>
      <c r="E7751" s="84">
        <v>13565</v>
      </c>
      <c r="F7751" s="85">
        <v>23.527999999999999</v>
      </c>
      <c r="G7751" s="84">
        <v>211.9</v>
      </c>
      <c r="H7751" s="86">
        <f t="shared" ref="H7751:H7814" si="484">IF(I7751="","",G7751/100*F7751*E7751)</f>
        <v>676294.36107999994</v>
      </c>
      <c r="I7751" s="77">
        <f t="shared" ref="I7751:I7814" si="485">IF(OR(G7751=".",F7751=".",E7751="."),"",E7751)</f>
        <v>13565</v>
      </c>
      <c r="J7751" s="77">
        <f t="shared" ref="J7751:J7814" si="486">IF(I7751="","",F7751*I7751)</f>
        <v>319157.32</v>
      </c>
      <c r="K7751" s="77">
        <f t="shared" ref="K7751:K7814" si="487">IF(C7751="LIG",1,0)</f>
        <v>0</v>
      </c>
    </row>
    <row r="7752" spans="1:11" s="77" customFormat="1">
      <c r="A7752" s="82">
        <v>2016</v>
      </c>
      <c r="B7752" s="82">
        <v>8042</v>
      </c>
      <c r="C7752" s="83" t="s">
        <v>503</v>
      </c>
      <c r="D7752" s="83" t="s">
        <v>504</v>
      </c>
      <c r="E7752" s="84">
        <v>11060</v>
      </c>
      <c r="F7752" s="85">
        <v>24.196000000000002</v>
      </c>
      <c r="G7752" s="84">
        <v>331.6</v>
      </c>
      <c r="H7752" s="86">
        <f t="shared" si="484"/>
        <v>887387.33216000011</v>
      </c>
      <c r="I7752" s="77">
        <f t="shared" si="485"/>
        <v>11060</v>
      </c>
      <c r="J7752" s="77">
        <f t="shared" si="486"/>
        <v>267607.76</v>
      </c>
      <c r="K7752" s="77">
        <f t="shared" si="487"/>
        <v>0</v>
      </c>
    </row>
    <row r="7753" spans="1:11" s="77" customFormat="1">
      <c r="A7753" s="82">
        <v>2016</v>
      </c>
      <c r="B7753" s="82">
        <v>8042</v>
      </c>
      <c r="C7753" s="83" t="s">
        <v>503</v>
      </c>
      <c r="D7753" s="83" t="s">
        <v>504</v>
      </c>
      <c r="E7753" s="84">
        <v>9055</v>
      </c>
      <c r="F7753" s="85">
        <v>25.29</v>
      </c>
      <c r="G7753" s="84">
        <v>256.39999999999998</v>
      </c>
      <c r="H7753" s="86">
        <f t="shared" si="484"/>
        <v>587158.43579999986</v>
      </c>
      <c r="I7753" s="77">
        <f t="shared" si="485"/>
        <v>9055</v>
      </c>
      <c r="J7753" s="77">
        <f t="shared" si="486"/>
        <v>229000.94999999998</v>
      </c>
      <c r="K7753" s="77">
        <f t="shared" si="487"/>
        <v>0</v>
      </c>
    </row>
    <row r="7754" spans="1:11" s="77" customFormat="1">
      <c r="A7754" s="82">
        <v>2016</v>
      </c>
      <c r="B7754" s="82">
        <v>8042</v>
      </c>
      <c r="C7754" s="83" t="s">
        <v>503</v>
      </c>
      <c r="D7754" s="83" t="s">
        <v>504</v>
      </c>
      <c r="E7754" s="84">
        <v>58522</v>
      </c>
      <c r="F7754" s="85">
        <v>24.238</v>
      </c>
      <c r="G7754" s="84">
        <v>308.39999999999998</v>
      </c>
      <c r="H7754" s="86">
        <f t="shared" si="484"/>
        <v>4374519.0318239992</v>
      </c>
      <c r="I7754" s="77">
        <f t="shared" si="485"/>
        <v>58522</v>
      </c>
      <c r="J7754" s="77">
        <f t="shared" si="486"/>
        <v>1418456.236</v>
      </c>
      <c r="K7754" s="77">
        <f t="shared" si="487"/>
        <v>0</v>
      </c>
    </row>
    <row r="7755" spans="1:11" s="77" customFormat="1">
      <c r="A7755" s="82">
        <v>2016</v>
      </c>
      <c r="B7755" s="82">
        <v>8042</v>
      </c>
      <c r="C7755" s="83" t="s">
        <v>503</v>
      </c>
      <c r="D7755" s="83" t="s">
        <v>504</v>
      </c>
      <c r="E7755" s="84">
        <v>31822</v>
      </c>
      <c r="F7755" s="85">
        <v>24.495999999999999</v>
      </c>
      <c r="G7755" s="84">
        <v>305.7</v>
      </c>
      <c r="H7755" s="86">
        <f t="shared" si="484"/>
        <v>2382967.3035840001</v>
      </c>
      <c r="I7755" s="77">
        <f t="shared" si="485"/>
        <v>31822</v>
      </c>
      <c r="J7755" s="77">
        <f t="shared" si="486"/>
        <v>779511.71199999994</v>
      </c>
      <c r="K7755" s="77">
        <f t="shared" si="487"/>
        <v>0</v>
      </c>
    </row>
    <row r="7756" spans="1:11" s="77" customFormat="1">
      <c r="A7756" s="82">
        <v>2016</v>
      </c>
      <c r="B7756" s="82">
        <v>8042</v>
      </c>
      <c r="C7756" s="83" t="s">
        <v>503</v>
      </c>
      <c r="D7756" s="83" t="s">
        <v>504</v>
      </c>
      <c r="E7756" s="84">
        <v>36765</v>
      </c>
      <c r="F7756" s="85">
        <v>25.83</v>
      </c>
      <c r="G7756" s="84">
        <v>289.39999999999998</v>
      </c>
      <c r="H7756" s="86">
        <f t="shared" si="484"/>
        <v>2748258.0152999996</v>
      </c>
      <c r="I7756" s="77">
        <f t="shared" si="485"/>
        <v>36765</v>
      </c>
      <c r="J7756" s="77">
        <f t="shared" si="486"/>
        <v>949639.95</v>
      </c>
      <c r="K7756" s="77">
        <f t="shared" si="487"/>
        <v>0</v>
      </c>
    </row>
    <row r="7757" spans="1:11" s="77" customFormat="1">
      <c r="A7757" s="82">
        <v>2016</v>
      </c>
      <c r="B7757" s="82">
        <v>8042</v>
      </c>
      <c r="C7757" s="83" t="s">
        <v>503</v>
      </c>
      <c r="D7757" s="83" t="s">
        <v>504</v>
      </c>
      <c r="E7757" s="84">
        <v>72323</v>
      </c>
      <c r="F7757" s="85">
        <v>24.04</v>
      </c>
      <c r="G7757" s="84">
        <v>282</v>
      </c>
      <c r="H7757" s="86">
        <f t="shared" si="484"/>
        <v>4902978.6743999999</v>
      </c>
      <c r="I7757" s="77">
        <f t="shared" si="485"/>
        <v>72323</v>
      </c>
      <c r="J7757" s="77">
        <f t="shared" si="486"/>
        <v>1738644.92</v>
      </c>
      <c r="K7757" s="77">
        <f t="shared" si="487"/>
        <v>0</v>
      </c>
    </row>
    <row r="7758" spans="1:11" s="77" customFormat="1">
      <c r="A7758" s="82">
        <v>2016</v>
      </c>
      <c r="B7758" s="82">
        <v>8042</v>
      </c>
      <c r="C7758" s="83" t="s">
        <v>503</v>
      </c>
      <c r="D7758" s="83" t="s">
        <v>504</v>
      </c>
      <c r="E7758" s="84">
        <v>100677</v>
      </c>
      <c r="F7758" s="85">
        <v>24.238</v>
      </c>
      <c r="G7758" s="84">
        <v>285.60000000000002</v>
      </c>
      <c r="H7758" s="86">
        <f t="shared" si="484"/>
        <v>6969237.2638560012</v>
      </c>
      <c r="I7758" s="77">
        <f t="shared" si="485"/>
        <v>100677</v>
      </c>
      <c r="J7758" s="77">
        <f t="shared" si="486"/>
        <v>2440209.1260000002</v>
      </c>
      <c r="K7758" s="77">
        <f t="shared" si="487"/>
        <v>0</v>
      </c>
    </row>
    <row r="7759" spans="1:11" s="77" customFormat="1">
      <c r="A7759" s="82">
        <v>2016</v>
      </c>
      <c r="B7759" s="82">
        <v>8042</v>
      </c>
      <c r="C7759" s="83" t="s">
        <v>503</v>
      </c>
      <c r="D7759" s="83" t="s">
        <v>504</v>
      </c>
      <c r="E7759" s="84">
        <v>12263</v>
      </c>
      <c r="F7759" s="85">
        <v>23.812000000000001</v>
      </c>
      <c r="G7759" s="84">
        <v>284.5</v>
      </c>
      <c r="H7759" s="86">
        <f t="shared" si="484"/>
        <v>830758.65182000003</v>
      </c>
      <c r="I7759" s="77">
        <f t="shared" si="485"/>
        <v>12263</v>
      </c>
      <c r="J7759" s="77">
        <f t="shared" si="486"/>
        <v>292006.55600000004</v>
      </c>
      <c r="K7759" s="77">
        <f t="shared" si="487"/>
        <v>0</v>
      </c>
    </row>
    <row r="7760" spans="1:11" s="77" customFormat="1">
      <c r="A7760" s="82">
        <v>2016</v>
      </c>
      <c r="B7760" s="82">
        <v>8042</v>
      </c>
      <c r="C7760" s="83" t="s">
        <v>503</v>
      </c>
      <c r="D7760" s="83" t="s">
        <v>504</v>
      </c>
      <c r="E7760" s="84">
        <v>11423</v>
      </c>
      <c r="F7760" s="85">
        <v>25.946000000000002</v>
      </c>
      <c r="G7760" s="84">
        <v>270.7</v>
      </c>
      <c r="H7760" s="86">
        <f t="shared" si="484"/>
        <v>802303.79470600002</v>
      </c>
      <c r="I7760" s="77">
        <f t="shared" si="485"/>
        <v>11423</v>
      </c>
      <c r="J7760" s="77">
        <f t="shared" si="486"/>
        <v>296381.158</v>
      </c>
      <c r="K7760" s="77">
        <f t="shared" si="487"/>
        <v>0</v>
      </c>
    </row>
    <row r="7761" spans="1:11" s="77" customFormat="1">
      <c r="A7761" s="82">
        <v>2016</v>
      </c>
      <c r="B7761" s="82">
        <v>8042</v>
      </c>
      <c r="C7761" s="83" t="s">
        <v>503</v>
      </c>
      <c r="D7761" s="83" t="s">
        <v>504</v>
      </c>
      <c r="E7761" s="84">
        <v>59840</v>
      </c>
      <c r="F7761" s="85">
        <v>25.75</v>
      </c>
      <c r="G7761" s="84">
        <v>305.2</v>
      </c>
      <c r="H7761" s="86">
        <f t="shared" si="484"/>
        <v>4702765.76</v>
      </c>
      <c r="I7761" s="77">
        <f t="shared" si="485"/>
        <v>59840</v>
      </c>
      <c r="J7761" s="77">
        <f t="shared" si="486"/>
        <v>1540880</v>
      </c>
      <c r="K7761" s="77">
        <f t="shared" si="487"/>
        <v>0</v>
      </c>
    </row>
    <row r="7762" spans="1:11" s="77" customFormat="1">
      <c r="A7762" s="82">
        <v>2016</v>
      </c>
      <c r="B7762" s="82">
        <v>8042</v>
      </c>
      <c r="C7762" s="83" t="s">
        <v>503</v>
      </c>
      <c r="D7762" s="83" t="s">
        <v>504</v>
      </c>
      <c r="E7762" s="84">
        <v>101154</v>
      </c>
      <c r="F7762" s="85">
        <v>24.085999999999999</v>
      </c>
      <c r="G7762" s="84">
        <v>335.6</v>
      </c>
      <c r="H7762" s="86">
        <f t="shared" si="484"/>
        <v>8176542.4388640001</v>
      </c>
      <c r="I7762" s="77">
        <f t="shared" si="485"/>
        <v>101154</v>
      </c>
      <c r="J7762" s="77">
        <f t="shared" si="486"/>
        <v>2436395.2439999999</v>
      </c>
      <c r="K7762" s="77">
        <f t="shared" si="487"/>
        <v>0</v>
      </c>
    </row>
    <row r="7763" spans="1:11" s="77" customFormat="1">
      <c r="A7763" s="82">
        <v>2016</v>
      </c>
      <c r="B7763" s="82">
        <v>8066</v>
      </c>
      <c r="C7763" s="83" t="s">
        <v>513</v>
      </c>
      <c r="D7763" s="83" t="s">
        <v>504</v>
      </c>
      <c r="E7763" s="84">
        <v>197483</v>
      </c>
      <c r="F7763" s="85">
        <v>19.056000000000001</v>
      </c>
      <c r="G7763" s="84">
        <v>216.9</v>
      </c>
      <c r="H7763" s="86">
        <f t="shared" si="484"/>
        <v>8162458.9881120007</v>
      </c>
      <c r="I7763" s="77">
        <f t="shared" si="485"/>
        <v>197483</v>
      </c>
      <c r="J7763" s="77">
        <f t="shared" si="486"/>
        <v>3763236.0480000004</v>
      </c>
      <c r="K7763" s="77">
        <f t="shared" si="487"/>
        <v>0</v>
      </c>
    </row>
    <row r="7764" spans="1:11" s="77" customFormat="1">
      <c r="A7764" s="82">
        <v>2016</v>
      </c>
      <c r="B7764" s="82">
        <v>8066</v>
      </c>
      <c r="C7764" s="83" t="s">
        <v>513</v>
      </c>
      <c r="D7764" s="83" t="s">
        <v>504</v>
      </c>
      <c r="E7764" s="84">
        <v>179835</v>
      </c>
      <c r="F7764" s="85">
        <v>17.998000000000001</v>
      </c>
      <c r="G7764" s="84">
        <v>297.89999999999998</v>
      </c>
      <c r="H7764" s="86">
        <f t="shared" si="484"/>
        <v>9642040.9130700007</v>
      </c>
      <c r="I7764" s="77">
        <f t="shared" si="485"/>
        <v>179835</v>
      </c>
      <c r="J7764" s="77">
        <f t="shared" si="486"/>
        <v>3236670.33</v>
      </c>
      <c r="K7764" s="77">
        <f t="shared" si="487"/>
        <v>0</v>
      </c>
    </row>
    <row r="7765" spans="1:11" s="77" customFormat="1">
      <c r="A7765" s="82">
        <v>2016</v>
      </c>
      <c r="B7765" s="82">
        <v>8066</v>
      </c>
      <c r="C7765" s="83" t="s">
        <v>513</v>
      </c>
      <c r="D7765" s="83" t="s">
        <v>504</v>
      </c>
      <c r="E7765" s="84">
        <v>170987</v>
      </c>
      <c r="F7765" s="85">
        <v>17.998000000000001</v>
      </c>
      <c r="G7765" s="84">
        <v>297.89999999999998</v>
      </c>
      <c r="H7765" s="86">
        <f t="shared" si="484"/>
        <v>9167646.1734539997</v>
      </c>
      <c r="I7765" s="77">
        <f t="shared" si="485"/>
        <v>170987</v>
      </c>
      <c r="J7765" s="77">
        <f t="shared" si="486"/>
        <v>3077424.0260000001</v>
      </c>
      <c r="K7765" s="77">
        <f t="shared" si="487"/>
        <v>0</v>
      </c>
    </row>
    <row r="7766" spans="1:11" s="77" customFormat="1">
      <c r="A7766" s="82">
        <v>2016</v>
      </c>
      <c r="B7766" s="82">
        <v>8069</v>
      </c>
      <c r="C7766" s="83" t="s">
        <v>503</v>
      </c>
      <c r="D7766" s="83" t="s">
        <v>504</v>
      </c>
      <c r="E7766" s="84">
        <v>16368</v>
      </c>
      <c r="F7766" s="85">
        <v>23.745999999999999</v>
      </c>
      <c r="G7766" s="84">
        <v>173.6</v>
      </c>
      <c r="H7766" s="86">
        <f t="shared" si="484"/>
        <v>674738.98060799995</v>
      </c>
      <c r="I7766" s="77">
        <f t="shared" si="485"/>
        <v>16368</v>
      </c>
      <c r="J7766" s="77">
        <f t="shared" si="486"/>
        <v>388674.52799999999</v>
      </c>
      <c r="K7766" s="77">
        <f t="shared" si="487"/>
        <v>0</v>
      </c>
    </row>
    <row r="7767" spans="1:11" s="77" customFormat="1">
      <c r="A7767" s="82">
        <v>2016</v>
      </c>
      <c r="B7767" s="82">
        <v>8069</v>
      </c>
      <c r="C7767" s="83" t="s">
        <v>503</v>
      </c>
      <c r="D7767" s="83" t="s">
        <v>504</v>
      </c>
      <c r="E7767" s="84">
        <v>73063</v>
      </c>
      <c r="F7767" s="85">
        <v>20.757999999999999</v>
      </c>
      <c r="G7767" s="84">
        <v>211.3</v>
      </c>
      <c r="H7767" s="86">
        <f t="shared" si="484"/>
        <v>3204664.0262019997</v>
      </c>
      <c r="I7767" s="77">
        <f t="shared" si="485"/>
        <v>73063</v>
      </c>
      <c r="J7767" s="77">
        <f t="shared" si="486"/>
        <v>1516641.754</v>
      </c>
      <c r="K7767" s="77">
        <f t="shared" si="487"/>
        <v>0</v>
      </c>
    </row>
    <row r="7768" spans="1:11" s="77" customFormat="1">
      <c r="A7768" s="82">
        <v>2016</v>
      </c>
      <c r="B7768" s="82">
        <v>8069</v>
      </c>
      <c r="C7768" s="83" t="s">
        <v>503</v>
      </c>
      <c r="D7768" s="83" t="s">
        <v>504</v>
      </c>
      <c r="E7768" s="84">
        <v>54206</v>
      </c>
      <c r="F7768" s="85">
        <v>23.85</v>
      </c>
      <c r="G7768" s="84">
        <v>183.8</v>
      </c>
      <c r="H7768" s="86">
        <f t="shared" si="484"/>
        <v>2376190.4778</v>
      </c>
      <c r="I7768" s="77">
        <f t="shared" si="485"/>
        <v>54206</v>
      </c>
      <c r="J7768" s="77">
        <f t="shared" si="486"/>
        <v>1292813.1000000001</v>
      </c>
      <c r="K7768" s="77">
        <f t="shared" si="487"/>
        <v>0</v>
      </c>
    </row>
    <row r="7769" spans="1:11" s="77" customFormat="1">
      <c r="A7769" s="82">
        <v>2016</v>
      </c>
      <c r="B7769" s="82">
        <v>8069</v>
      </c>
      <c r="C7769" s="83" t="s">
        <v>503</v>
      </c>
      <c r="D7769" s="83" t="s">
        <v>504</v>
      </c>
      <c r="E7769" s="84">
        <v>36618</v>
      </c>
      <c r="F7769" s="85">
        <v>23.204000000000001</v>
      </c>
      <c r="G7769" s="84">
        <v>189</v>
      </c>
      <c r="H7769" s="86">
        <f t="shared" si="484"/>
        <v>1605902.8960799999</v>
      </c>
      <c r="I7769" s="77">
        <f t="shared" si="485"/>
        <v>36618</v>
      </c>
      <c r="J7769" s="77">
        <f t="shared" si="486"/>
        <v>849684.07200000004</v>
      </c>
      <c r="K7769" s="77">
        <f t="shared" si="487"/>
        <v>0</v>
      </c>
    </row>
    <row r="7770" spans="1:11" s="77" customFormat="1">
      <c r="A7770" s="82">
        <v>2016</v>
      </c>
      <c r="B7770" s="82">
        <v>8069</v>
      </c>
      <c r="C7770" s="83" t="s">
        <v>503</v>
      </c>
      <c r="D7770" s="83" t="s">
        <v>504</v>
      </c>
      <c r="E7770" s="84">
        <v>19512</v>
      </c>
      <c r="F7770" s="85">
        <v>23.72</v>
      </c>
      <c r="G7770" s="84">
        <v>184.7</v>
      </c>
      <c r="H7770" s="86">
        <f t="shared" si="484"/>
        <v>854837.11008000001</v>
      </c>
      <c r="I7770" s="77">
        <f t="shared" si="485"/>
        <v>19512</v>
      </c>
      <c r="J7770" s="77">
        <f t="shared" si="486"/>
        <v>462824.63999999996</v>
      </c>
      <c r="K7770" s="77">
        <f t="shared" si="487"/>
        <v>0</v>
      </c>
    </row>
    <row r="7771" spans="1:11" s="77" customFormat="1">
      <c r="A7771" s="82">
        <v>2016</v>
      </c>
      <c r="B7771" s="82">
        <v>8102</v>
      </c>
      <c r="C7771" s="83" t="s">
        <v>503</v>
      </c>
      <c r="D7771" s="83" t="s">
        <v>504</v>
      </c>
      <c r="E7771" s="84">
        <v>18186</v>
      </c>
      <c r="F7771" s="85">
        <v>24.494</v>
      </c>
      <c r="G7771" s="84" t="s">
        <v>514</v>
      </c>
      <c r="H7771" s="86" t="str">
        <f t="shared" si="484"/>
        <v/>
      </c>
      <c r="I7771" s="77" t="str">
        <f t="shared" si="485"/>
        <v/>
      </c>
      <c r="J7771" s="77" t="str">
        <f t="shared" si="486"/>
        <v/>
      </c>
      <c r="K7771" s="77">
        <f t="shared" si="487"/>
        <v>0</v>
      </c>
    </row>
    <row r="7772" spans="1:11" s="77" customFormat="1">
      <c r="A7772" s="82">
        <v>2016</v>
      </c>
      <c r="B7772" s="82">
        <v>8102</v>
      </c>
      <c r="C7772" s="83" t="s">
        <v>503</v>
      </c>
      <c r="D7772" s="83" t="s">
        <v>504</v>
      </c>
      <c r="E7772" s="84">
        <v>8483</v>
      </c>
      <c r="F7772" s="85">
        <v>25.86</v>
      </c>
      <c r="G7772" s="84" t="s">
        <v>514</v>
      </c>
      <c r="H7772" s="86" t="str">
        <f t="shared" si="484"/>
        <v/>
      </c>
      <c r="I7772" s="77" t="str">
        <f t="shared" si="485"/>
        <v/>
      </c>
      <c r="J7772" s="77" t="str">
        <f t="shared" si="486"/>
        <v/>
      </c>
      <c r="K7772" s="77">
        <f t="shared" si="487"/>
        <v>0</v>
      </c>
    </row>
    <row r="7773" spans="1:11" s="77" customFormat="1">
      <c r="A7773" s="82">
        <v>2016</v>
      </c>
      <c r="B7773" s="82">
        <v>8102</v>
      </c>
      <c r="C7773" s="83" t="s">
        <v>503</v>
      </c>
      <c r="D7773" s="83" t="s">
        <v>504</v>
      </c>
      <c r="E7773" s="84">
        <v>18186</v>
      </c>
      <c r="F7773" s="85">
        <v>24.494</v>
      </c>
      <c r="G7773" s="84" t="s">
        <v>514</v>
      </c>
      <c r="H7773" s="86" t="str">
        <f t="shared" si="484"/>
        <v/>
      </c>
      <c r="I7773" s="77" t="str">
        <f t="shared" si="485"/>
        <v/>
      </c>
      <c r="J7773" s="77" t="str">
        <f t="shared" si="486"/>
        <v/>
      </c>
      <c r="K7773" s="77">
        <f t="shared" si="487"/>
        <v>0</v>
      </c>
    </row>
    <row r="7774" spans="1:11" s="77" customFormat="1">
      <c r="A7774" s="82">
        <v>2016</v>
      </c>
      <c r="B7774" s="82">
        <v>8102</v>
      </c>
      <c r="C7774" s="83" t="s">
        <v>503</v>
      </c>
      <c r="D7774" s="83" t="s">
        <v>504</v>
      </c>
      <c r="E7774" s="84">
        <v>10900</v>
      </c>
      <c r="F7774" s="85">
        <v>24.936</v>
      </c>
      <c r="G7774" s="84" t="s">
        <v>514</v>
      </c>
      <c r="H7774" s="86" t="str">
        <f t="shared" si="484"/>
        <v/>
      </c>
      <c r="I7774" s="77" t="str">
        <f t="shared" si="485"/>
        <v/>
      </c>
      <c r="J7774" s="77" t="str">
        <f t="shared" si="486"/>
        <v/>
      </c>
      <c r="K7774" s="77">
        <f t="shared" si="487"/>
        <v>0</v>
      </c>
    </row>
    <row r="7775" spans="1:11" s="77" customFormat="1">
      <c r="A7775" s="82">
        <v>2016</v>
      </c>
      <c r="B7775" s="82">
        <v>8102</v>
      </c>
      <c r="C7775" s="83" t="s">
        <v>503</v>
      </c>
      <c r="D7775" s="83" t="s">
        <v>504</v>
      </c>
      <c r="E7775" s="84">
        <v>203291</v>
      </c>
      <c r="F7775" s="85">
        <v>25.14</v>
      </c>
      <c r="G7775" s="84" t="s">
        <v>514</v>
      </c>
      <c r="H7775" s="86" t="str">
        <f t="shared" si="484"/>
        <v/>
      </c>
      <c r="I7775" s="77" t="str">
        <f t="shared" si="485"/>
        <v/>
      </c>
      <c r="J7775" s="77" t="str">
        <f t="shared" si="486"/>
        <v/>
      </c>
      <c r="K7775" s="77">
        <f t="shared" si="487"/>
        <v>0</v>
      </c>
    </row>
    <row r="7776" spans="1:11" s="77" customFormat="1">
      <c r="A7776" s="82">
        <v>2016</v>
      </c>
      <c r="B7776" s="82">
        <v>8102</v>
      </c>
      <c r="C7776" s="83" t="s">
        <v>503</v>
      </c>
      <c r="D7776" s="83" t="s">
        <v>504</v>
      </c>
      <c r="E7776" s="84">
        <v>14337</v>
      </c>
      <c r="F7776" s="85">
        <v>26.14</v>
      </c>
      <c r="G7776" s="84" t="s">
        <v>514</v>
      </c>
      <c r="H7776" s="86" t="str">
        <f t="shared" si="484"/>
        <v/>
      </c>
      <c r="I7776" s="77" t="str">
        <f t="shared" si="485"/>
        <v/>
      </c>
      <c r="J7776" s="77" t="str">
        <f t="shared" si="486"/>
        <v/>
      </c>
      <c r="K7776" s="77">
        <f t="shared" si="487"/>
        <v>0</v>
      </c>
    </row>
    <row r="7777" spans="1:11" s="77" customFormat="1">
      <c r="A7777" s="82">
        <v>2016</v>
      </c>
      <c r="B7777" s="82">
        <v>8102</v>
      </c>
      <c r="C7777" s="83" t="s">
        <v>503</v>
      </c>
      <c r="D7777" s="83" t="s">
        <v>504</v>
      </c>
      <c r="E7777" s="84">
        <v>1610</v>
      </c>
      <c r="F7777" s="85">
        <v>25.286000000000001</v>
      </c>
      <c r="G7777" s="84" t="s">
        <v>514</v>
      </c>
      <c r="H7777" s="86" t="str">
        <f t="shared" si="484"/>
        <v/>
      </c>
      <c r="I7777" s="77" t="str">
        <f t="shared" si="485"/>
        <v/>
      </c>
      <c r="J7777" s="77" t="str">
        <f t="shared" si="486"/>
        <v/>
      </c>
      <c r="K7777" s="77">
        <f t="shared" si="487"/>
        <v>0</v>
      </c>
    </row>
    <row r="7778" spans="1:11" s="77" customFormat="1">
      <c r="A7778" s="82">
        <v>2016</v>
      </c>
      <c r="B7778" s="82">
        <v>8102</v>
      </c>
      <c r="C7778" s="83" t="s">
        <v>503</v>
      </c>
      <c r="D7778" s="83" t="s">
        <v>504</v>
      </c>
      <c r="E7778" s="84">
        <v>43956</v>
      </c>
      <c r="F7778" s="85">
        <v>25.231999999999999</v>
      </c>
      <c r="G7778" s="84" t="s">
        <v>514</v>
      </c>
      <c r="H7778" s="86" t="str">
        <f t="shared" si="484"/>
        <v/>
      </c>
      <c r="I7778" s="77" t="str">
        <f t="shared" si="485"/>
        <v/>
      </c>
      <c r="J7778" s="77" t="str">
        <f t="shared" si="486"/>
        <v/>
      </c>
      <c r="K7778" s="77">
        <f t="shared" si="487"/>
        <v>0</v>
      </c>
    </row>
    <row r="7779" spans="1:11" s="77" customFormat="1">
      <c r="A7779" s="82">
        <v>2016</v>
      </c>
      <c r="B7779" s="82">
        <v>8102</v>
      </c>
      <c r="C7779" s="83" t="s">
        <v>503</v>
      </c>
      <c r="D7779" s="83" t="s">
        <v>504</v>
      </c>
      <c r="E7779" s="84">
        <v>49574</v>
      </c>
      <c r="F7779" s="85">
        <v>25.015999999999998</v>
      </c>
      <c r="G7779" s="84" t="s">
        <v>514</v>
      </c>
      <c r="H7779" s="86" t="str">
        <f t="shared" si="484"/>
        <v/>
      </c>
      <c r="I7779" s="77" t="str">
        <f t="shared" si="485"/>
        <v/>
      </c>
      <c r="J7779" s="77" t="str">
        <f t="shared" si="486"/>
        <v/>
      </c>
      <c r="K7779" s="77">
        <f t="shared" si="487"/>
        <v>0</v>
      </c>
    </row>
    <row r="7780" spans="1:11" s="77" customFormat="1">
      <c r="A7780" s="82">
        <v>2016</v>
      </c>
      <c r="B7780" s="82">
        <v>8219</v>
      </c>
      <c r="C7780" s="83" t="s">
        <v>513</v>
      </c>
      <c r="D7780" s="83" t="s">
        <v>504</v>
      </c>
      <c r="E7780" s="84">
        <v>14729</v>
      </c>
      <c r="F7780" s="85">
        <v>17.891999999999999</v>
      </c>
      <c r="G7780" s="84">
        <v>142.1</v>
      </c>
      <c r="H7780" s="86">
        <f t="shared" si="484"/>
        <v>374477.931828</v>
      </c>
      <c r="I7780" s="77">
        <f t="shared" si="485"/>
        <v>14729</v>
      </c>
      <c r="J7780" s="77">
        <f t="shared" si="486"/>
        <v>263531.26799999998</v>
      </c>
      <c r="K7780" s="77">
        <f t="shared" si="487"/>
        <v>0</v>
      </c>
    </row>
    <row r="7781" spans="1:11" s="77" customFormat="1">
      <c r="A7781" s="82">
        <v>2016</v>
      </c>
      <c r="B7781" s="82">
        <v>8219</v>
      </c>
      <c r="C7781" s="83" t="s">
        <v>513</v>
      </c>
      <c r="D7781" s="83" t="s">
        <v>504</v>
      </c>
      <c r="E7781" s="84">
        <v>29321</v>
      </c>
      <c r="F7781" s="85">
        <v>17.541</v>
      </c>
      <c r="G7781" s="84">
        <v>151</v>
      </c>
      <c r="H7781" s="86">
        <f t="shared" si="484"/>
        <v>776622.6881100001</v>
      </c>
      <c r="I7781" s="77">
        <f t="shared" si="485"/>
        <v>29321</v>
      </c>
      <c r="J7781" s="77">
        <f t="shared" si="486"/>
        <v>514319.66100000002</v>
      </c>
      <c r="K7781" s="77">
        <f t="shared" si="487"/>
        <v>0</v>
      </c>
    </row>
    <row r="7782" spans="1:11" s="77" customFormat="1">
      <c r="A7782" s="82">
        <v>2016</v>
      </c>
      <c r="B7782" s="82">
        <v>8219</v>
      </c>
      <c r="C7782" s="83" t="s">
        <v>513</v>
      </c>
      <c r="D7782" s="83" t="s">
        <v>504</v>
      </c>
      <c r="E7782" s="84">
        <v>14724</v>
      </c>
      <c r="F7782" s="85">
        <v>17.724</v>
      </c>
      <c r="G7782" s="84">
        <v>141.69999999999999</v>
      </c>
      <c r="H7782" s="86">
        <f t="shared" si="484"/>
        <v>369791.90539199993</v>
      </c>
      <c r="I7782" s="77">
        <f t="shared" si="485"/>
        <v>14724</v>
      </c>
      <c r="J7782" s="77">
        <f t="shared" si="486"/>
        <v>260968.17600000001</v>
      </c>
      <c r="K7782" s="77">
        <f t="shared" si="487"/>
        <v>0</v>
      </c>
    </row>
    <row r="7783" spans="1:11" s="77" customFormat="1">
      <c r="A7783" s="82">
        <v>2016</v>
      </c>
      <c r="B7783" s="82">
        <v>8222</v>
      </c>
      <c r="C7783" s="83" t="s">
        <v>512</v>
      </c>
      <c r="D7783" s="83" t="s">
        <v>504</v>
      </c>
      <c r="E7783" s="84">
        <v>172160</v>
      </c>
      <c r="F7783" s="85">
        <v>13.846</v>
      </c>
      <c r="G7783" s="84">
        <v>199</v>
      </c>
      <c r="H7783" s="86">
        <f t="shared" si="484"/>
        <v>4743617.4464000007</v>
      </c>
      <c r="I7783" s="77">
        <f t="shared" si="485"/>
        <v>172160</v>
      </c>
      <c r="J7783" s="77">
        <f t="shared" si="486"/>
        <v>2383727.36</v>
      </c>
      <c r="K7783" s="77">
        <f t="shared" si="487"/>
        <v>1</v>
      </c>
    </row>
    <row r="7784" spans="1:11" s="77" customFormat="1">
      <c r="A7784" s="82">
        <v>2016</v>
      </c>
      <c r="B7784" s="82">
        <v>8223</v>
      </c>
      <c r="C7784" s="83" t="s">
        <v>513</v>
      </c>
      <c r="D7784" s="83" t="s">
        <v>504</v>
      </c>
      <c r="E7784" s="84">
        <v>30181</v>
      </c>
      <c r="F7784" s="85">
        <v>17.75</v>
      </c>
      <c r="G7784" s="84">
        <v>232.5</v>
      </c>
      <c r="H7784" s="86">
        <f t="shared" si="484"/>
        <v>1245532.14375</v>
      </c>
      <c r="I7784" s="77">
        <f t="shared" si="485"/>
        <v>30181</v>
      </c>
      <c r="J7784" s="77">
        <f t="shared" si="486"/>
        <v>535712.75</v>
      </c>
      <c r="K7784" s="77">
        <f t="shared" si="487"/>
        <v>0</v>
      </c>
    </row>
    <row r="7785" spans="1:11" s="77" customFormat="1">
      <c r="A7785" s="82">
        <v>2016</v>
      </c>
      <c r="B7785" s="82">
        <v>8223</v>
      </c>
      <c r="C7785" s="83" t="s">
        <v>513</v>
      </c>
      <c r="D7785" s="83" t="s">
        <v>504</v>
      </c>
      <c r="E7785" s="84">
        <v>172151</v>
      </c>
      <c r="F7785" s="85">
        <v>18.170000000000002</v>
      </c>
      <c r="G7785" s="84">
        <v>175.4</v>
      </c>
      <c r="H7785" s="86">
        <f t="shared" si="484"/>
        <v>5486483.3571800003</v>
      </c>
      <c r="I7785" s="77">
        <f t="shared" si="485"/>
        <v>172151</v>
      </c>
      <c r="J7785" s="77">
        <f t="shared" si="486"/>
        <v>3127983.6700000004</v>
      </c>
      <c r="K7785" s="77">
        <f t="shared" si="487"/>
        <v>0</v>
      </c>
    </row>
    <row r="7786" spans="1:11" s="77" customFormat="1">
      <c r="A7786" s="82">
        <v>2016</v>
      </c>
      <c r="B7786" s="82">
        <v>8223</v>
      </c>
      <c r="C7786" s="83" t="s">
        <v>513</v>
      </c>
      <c r="D7786" s="83" t="s">
        <v>504</v>
      </c>
      <c r="E7786" s="84">
        <v>75148</v>
      </c>
      <c r="F7786" s="85">
        <v>17.68</v>
      </c>
      <c r="G7786" s="84">
        <v>197.9</v>
      </c>
      <c r="H7786" s="86">
        <f t="shared" si="484"/>
        <v>2629332.3305600001</v>
      </c>
      <c r="I7786" s="77">
        <f t="shared" si="485"/>
        <v>75148</v>
      </c>
      <c r="J7786" s="77">
        <f t="shared" si="486"/>
        <v>1328616.6399999999</v>
      </c>
      <c r="K7786" s="77">
        <f t="shared" si="487"/>
        <v>0</v>
      </c>
    </row>
    <row r="7787" spans="1:11" s="77" customFormat="1">
      <c r="A7787" s="82">
        <v>2016</v>
      </c>
      <c r="B7787" s="82">
        <v>8223</v>
      </c>
      <c r="C7787" s="83" t="s">
        <v>513</v>
      </c>
      <c r="D7787" s="83" t="s">
        <v>504</v>
      </c>
      <c r="E7787" s="84">
        <v>74494</v>
      </c>
      <c r="F7787" s="85">
        <v>17.82</v>
      </c>
      <c r="G7787" s="84">
        <v>181.9</v>
      </c>
      <c r="H7787" s="86">
        <f t="shared" si="484"/>
        <v>2414691.7225199998</v>
      </c>
      <c r="I7787" s="77">
        <f t="shared" si="485"/>
        <v>74494</v>
      </c>
      <c r="J7787" s="77">
        <f t="shared" si="486"/>
        <v>1327483.08</v>
      </c>
      <c r="K7787" s="77">
        <f t="shared" si="487"/>
        <v>0</v>
      </c>
    </row>
    <row r="7788" spans="1:11" s="77" customFormat="1">
      <c r="A7788" s="82">
        <v>2016</v>
      </c>
      <c r="B7788" s="82">
        <v>8223</v>
      </c>
      <c r="C7788" s="83" t="s">
        <v>513</v>
      </c>
      <c r="D7788" s="83" t="s">
        <v>504</v>
      </c>
      <c r="E7788" s="84">
        <v>105114</v>
      </c>
      <c r="F7788" s="85">
        <v>17.559999999999999</v>
      </c>
      <c r="G7788" s="84">
        <v>232.5</v>
      </c>
      <c r="H7788" s="86">
        <f t="shared" si="484"/>
        <v>4291489.2779999999</v>
      </c>
      <c r="I7788" s="77">
        <f t="shared" si="485"/>
        <v>105114</v>
      </c>
      <c r="J7788" s="77">
        <f t="shared" si="486"/>
        <v>1845801.8399999999</v>
      </c>
      <c r="K7788" s="77">
        <f t="shared" si="487"/>
        <v>0</v>
      </c>
    </row>
    <row r="7789" spans="1:11" s="77" customFormat="1">
      <c r="A7789" s="82">
        <v>2016</v>
      </c>
      <c r="B7789" s="82">
        <v>8224</v>
      </c>
      <c r="C7789" s="83" t="s">
        <v>503</v>
      </c>
      <c r="D7789" s="83" t="s">
        <v>504</v>
      </c>
      <c r="E7789" s="84">
        <v>49020</v>
      </c>
      <c r="F7789" s="85">
        <v>23.22</v>
      </c>
      <c r="G7789" s="84">
        <v>202</v>
      </c>
      <c r="H7789" s="86">
        <f t="shared" si="484"/>
        <v>2299253.6879999996</v>
      </c>
      <c r="I7789" s="77">
        <f t="shared" si="485"/>
        <v>49020</v>
      </c>
      <c r="J7789" s="77">
        <f t="shared" si="486"/>
        <v>1138244.3999999999</v>
      </c>
      <c r="K7789" s="77">
        <f t="shared" si="487"/>
        <v>0</v>
      </c>
    </row>
    <row r="7790" spans="1:11" s="77" customFormat="1">
      <c r="A7790" s="82">
        <v>2016</v>
      </c>
      <c r="B7790" s="82">
        <v>8224</v>
      </c>
      <c r="C7790" s="83" t="s">
        <v>513</v>
      </c>
      <c r="D7790" s="83" t="s">
        <v>504</v>
      </c>
      <c r="E7790" s="84">
        <v>33840</v>
      </c>
      <c r="F7790" s="85">
        <v>20</v>
      </c>
      <c r="G7790" s="84">
        <v>242.2</v>
      </c>
      <c r="H7790" s="86">
        <f t="shared" si="484"/>
        <v>1639209.5999999999</v>
      </c>
      <c r="I7790" s="77">
        <f t="shared" si="485"/>
        <v>33840</v>
      </c>
      <c r="J7790" s="77">
        <f t="shared" si="486"/>
        <v>676800</v>
      </c>
      <c r="K7790" s="77">
        <f t="shared" si="487"/>
        <v>0</v>
      </c>
    </row>
    <row r="7791" spans="1:11" s="77" customFormat="1">
      <c r="A7791" s="82">
        <v>2016</v>
      </c>
      <c r="B7791" s="82">
        <v>8226</v>
      </c>
      <c r="C7791" s="83" t="s">
        <v>503</v>
      </c>
      <c r="D7791" s="83" t="s">
        <v>504</v>
      </c>
      <c r="E7791" s="84">
        <v>1014</v>
      </c>
      <c r="F7791" s="85">
        <v>26.08</v>
      </c>
      <c r="G7791" s="84" t="s">
        <v>514</v>
      </c>
      <c r="H7791" s="86" t="str">
        <f t="shared" si="484"/>
        <v/>
      </c>
      <c r="I7791" s="77" t="str">
        <f t="shared" si="485"/>
        <v/>
      </c>
      <c r="J7791" s="77" t="str">
        <f t="shared" si="486"/>
        <v/>
      </c>
      <c r="K7791" s="77">
        <f t="shared" si="487"/>
        <v>0</v>
      </c>
    </row>
    <row r="7792" spans="1:11" s="77" customFormat="1">
      <c r="A7792" s="82">
        <v>2016</v>
      </c>
      <c r="B7792" s="82">
        <v>8226</v>
      </c>
      <c r="C7792" s="83" t="s">
        <v>503</v>
      </c>
      <c r="D7792" s="83" t="s">
        <v>504</v>
      </c>
      <c r="E7792" s="84">
        <v>46723</v>
      </c>
      <c r="F7792" s="85">
        <v>26.18</v>
      </c>
      <c r="G7792" s="84" t="s">
        <v>514</v>
      </c>
      <c r="H7792" s="86" t="str">
        <f t="shared" si="484"/>
        <v/>
      </c>
      <c r="I7792" s="77" t="str">
        <f t="shared" si="485"/>
        <v/>
      </c>
      <c r="J7792" s="77" t="str">
        <f t="shared" si="486"/>
        <v/>
      </c>
      <c r="K7792" s="77">
        <f t="shared" si="487"/>
        <v>0</v>
      </c>
    </row>
    <row r="7793" spans="1:11" s="77" customFormat="1">
      <c r="A7793" s="82">
        <v>2016</v>
      </c>
      <c r="B7793" s="82">
        <v>8226</v>
      </c>
      <c r="C7793" s="83" t="s">
        <v>503</v>
      </c>
      <c r="D7793" s="83" t="s">
        <v>504</v>
      </c>
      <c r="E7793" s="84">
        <v>26495</v>
      </c>
      <c r="F7793" s="85">
        <v>25.18</v>
      </c>
      <c r="G7793" s="84" t="s">
        <v>514</v>
      </c>
      <c r="H7793" s="86" t="str">
        <f t="shared" si="484"/>
        <v/>
      </c>
      <c r="I7793" s="77" t="str">
        <f t="shared" si="485"/>
        <v/>
      </c>
      <c r="J7793" s="77" t="str">
        <f t="shared" si="486"/>
        <v/>
      </c>
      <c r="K7793" s="77">
        <f t="shared" si="487"/>
        <v>0</v>
      </c>
    </row>
    <row r="7794" spans="1:11" s="77" customFormat="1">
      <c r="A7794" s="82">
        <v>2016</v>
      </c>
      <c r="B7794" s="82">
        <v>8809</v>
      </c>
      <c r="C7794" s="83" t="s">
        <v>503</v>
      </c>
      <c r="D7794" s="83" t="s">
        <v>504</v>
      </c>
      <c r="E7794" s="84">
        <v>14598</v>
      </c>
      <c r="F7794" s="85">
        <v>24.04</v>
      </c>
      <c r="G7794" s="84">
        <v>166.8</v>
      </c>
      <c r="H7794" s="86">
        <f t="shared" si="484"/>
        <v>585361.11456000002</v>
      </c>
      <c r="I7794" s="77">
        <f t="shared" si="485"/>
        <v>14598</v>
      </c>
      <c r="J7794" s="77">
        <f t="shared" si="486"/>
        <v>350935.92</v>
      </c>
      <c r="K7794" s="77">
        <f t="shared" si="487"/>
        <v>0</v>
      </c>
    </row>
    <row r="7795" spans="1:11" s="77" customFormat="1">
      <c r="A7795" s="82">
        <v>2016</v>
      </c>
      <c r="B7795" s="82">
        <v>8816</v>
      </c>
      <c r="C7795" s="83" t="s">
        <v>503</v>
      </c>
      <c r="D7795" s="83" t="s">
        <v>504</v>
      </c>
      <c r="E7795" s="84">
        <v>28212</v>
      </c>
      <c r="F7795" s="85">
        <v>22.526</v>
      </c>
      <c r="G7795" s="84">
        <v>236.4</v>
      </c>
      <c r="H7795" s="86">
        <f t="shared" si="484"/>
        <v>1502330.3023679999</v>
      </c>
      <c r="I7795" s="77">
        <f t="shared" si="485"/>
        <v>28212</v>
      </c>
      <c r="J7795" s="77">
        <f t="shared" si="486"/>
        <v>635503.51199999999</v>
      </c>
      <c r="K7795" s="77">
        <f t="shared" si="487"/>
        <v>0</v>
      </c>
    </row>
    <row r="7796" spans="1:11" s="77" customFormat="1">
      <c r="A7796" s="82">
        <v>2016</v>
      </c>
      <c r="B7796" s="82">
        <v>8827</v>
      </c>
      <c r="C7796" s="83" t="s">
        <v>503</v>
      </c>
      <c r="D7796" s="83" t="s">
        <v>504</v>
      </c>
      <c r="E7796" s="84">
        <v>31894</v>
      </c>
      <c r="F7796" s="85">
        <v>23.48</v>
      </c>
      <c r="G7796" s="84">
        <v>273.7</v>
      </c>
      <c r="H7796" s="86">
        <f t="shared" si="484"/>
        <v>2049660.2554400002</v>
      </c>
      <c r="I7796" s="77">
        <f t="shared" si="485"/>
        <v>31894</v>
      </c>
      <c r="J7796" s="77">
        <f t="shared" si="486"/>
        <v>748871.12</v>
      </c>
      <c r="K7796" s="77">
        <f t="shared" si="487"/>
        <v>0</v>
      </c>
    </row>
    <row r="7797" spans="1:11" s="77" customFormat="1">
      <c r="A7797" s="82">
        <v>2016</v>
      </c>
      <c r="B7797" s="82">
        <v>8827</v>
      </c>
      <c r="C7797" s="83" t="s">
        <v>503</v>
      </c>
      <c r="D7797" s="83" t="s">
        <v>504</v>
      </c>
      <c r="E7797" s="84">
        <v>3865</v>
      </c>
      <c r="F7797" s="85">
        <v>23.257999999999999</v>
      </c>
      <c r="G7797" s="84">
        <v>297.39999999999998</v>
      </c>
      <c r="H7797" s="86">
        <f t="shared" si="484"/>
        <v>267339.31358000002</v>
      </c>
      <c r="I7797" s="77">
        <f t="shared" si="485"/>
        <v>3865</v>
      </c>
      <c r="J7797" s="77">
        <f t="shared" si="486"/>
        <v>89892.17</v>
      </c>
      <c r="K7797" s="77">
        <f t="shared" si="487"/>
        <v>0</v>
      </c>
    </row>
    <row r="7798" spans="1:11" s="77" customFormat="1">
      <c r="A7798" s="82">
        <v>2016</v>
      </c>
      <c r="B7798" s="82">
        <v>8827</v>
      </c>
      <c r="C7798" s="83" t="s">
        <v>503</v>
      </c>
      <c r="D7798" s="83" t="s">
        <v>504</v>
      </c>
      <c r="E7798" s="84">
        <v>5347</v>
      </c>
      <c r="F7798" s="85">
        <v>22.922000000000001</v>
      </c>
      <c r="G7798" s="84">
        <v>329</v>
      </c>
      <c r="H7798" s="86">
        <f t="shared" si="484"/>
        <v>403235.34286000003</v>
      </c>
      <c r="I7798" s="77">
        <f t="shared" si="485"/>
        <v>5347</v>
      </c>
      <c r="J7798" s="77">
        <f t="shared" si="486"/>
        <v>122563.93400000001</v>
      </c>
      <c r="K7798" s="77">
        <f t="shared" si="487"/>
        <v>0</v>
      </c>
    </row>
    <row r="7799" spans="1:11" s="77" customFormat="1">
      <c r="A7799" s="82">
        <v>2016</v>
      </c>
      <c r="B7799" s="82">
        <v>8827</v>
      </c>
      <c r="C7799" s="83" t="s">
        <v>503</v>
      </c>
      <c r="D7799" s="83" t="s">
        <v>504</v>
      </c>
      <c r="E7799" s="84">
        <v>55974</v>
      </c>
      <c r="F7799" s="85">
        <v>22.158000000000001</v>
      </c>
      <c r="G7799" s="84">
        <v>268.5</v>
      </c>
      <c r="H7799" s="86">
        <f t="shared" si="484"/>
        <v>3330130.0300199999</v>
      </c>
      <c r="I7799" s="77">
        <f t="shared" si="485"/>
        <v>55974</v>
      </c>
      <c r="J7799" s="77">
        <f t="shared" si="486"/>
        <v>1240271.892</v>
      </c>
      <c r="K7799" s="77">
        <f t="shared" si="487"/>
        <v>0</v>
      </c>
    </row>
    <row r="7800" spans="1:11" s="77" customFormat="1">
      <c r="A7800" s="82">
        <v>2016</v>
      </c>
      <c r="B7800" s="82">
        <v>8827</v>
      </c>
      <c r="C7800" s="83" t="s">
        <v>503</v>
      </c>
      <c r="D7800" s="83" t="s">
        <v>504</v>
      </c>
      <c r="E7800" s="84">
        <v>44230</v>
      </c>
      <c r="F7800" s="85">
        <v>22.366</v>
      </c>
      <c r="G7800" s="84">
        <v>257.5</v>
      </c>
      <c r="H7800" s="86">
        <f t="shared" si="484"/>
        <v>2547314.0635000002</v>
      </c>
      <c r="I7800" s="77">
        <f t="shared" si="485"/>
        <v>44230</v>
      </c>
      <c r="J7800" s="77">
        <f t="shared" si="486"/>
        <v>989248.17999999993</v>
      </c>
      <c r="K7800" s="77">
        <f t="shared" si="487"/>
        <v>0</v>
      </c>
    </row>
    <row r="7801" spans="1:11" s="77" customFormat="1">
      <c r="A7801" s="82">
        <v>2016</v>
      </c>
      <c r="B7801" s="82">
        <v>8827</v>
      </c>
      <c r="C7801" s="83" t="s">
        <v>503</v>
      </c>
      <c r="D7801" s="83" t="s">
        <v>504</v>
      </c>
      <c r="E7801" s="84">
        <v>43362</v>
      </c>
      <c r="F7801" s="85">
        <v>22.277999999999999</v>
      </c>
      <c r="G7801" s="84">
        <v>281.39999999999998</v>
      </c>
      <c r="H7801" s="86">
        <f t="shared" si="484"/>
        <v>2718376.4417039994</v>
      </c>
      <c r="I7801" s="77">
        <f t="shared" si="485"/>
        <v>43362</v>
      </c>
      <c r="J7801" s="77">
        <f t="shared" si="486"/>
        <v>966018.63599999994</v>
      </c>
      <c r="K7801" s="77">
        <f t="shared" si="487"/>
        <v>0</v>
      </c>
    </row>
    <row r="7802" spans="1:11" s="77" customFormat="1">
      <c r="A7802" s="82">
        <v>2016</v>
      </c>
      <c r="B7802" s="82">
        <v>8827</v>
      </c>
      <c r="C7802" s="83" t="s">
        <v>503</v>
      </c>
      <c r="D7802" s="83" t="s">
        <v>504</v>
      </c>
      <c r="E7802" s="84">
        <v>9368</v>
      </c>
      <c r="F7802" s="85">
        <v>23.03</v>
      </c>
      <c r="G7802" s="84">
        <v>272.5</v>
      </c>
      <c r="H7802" s="86">
        <f t="shared" si="484"/>
        <v>587905.23400000005</v>
      </c>
      <c r="I7802" s="77">
        <f t="shared" si="485"/>
        <v>9368</v>
      </c>
      <c r="J7802" s="77">
        <f t="shared" si="486"/>
        <v>215745.04</v>
      </c>
      <c r="K7802" s="77">
        <f t="shared" si="487"/>
        <v>0</v>
      </c>
    </row>
    <row r="7803" spans="1:11" s="77" customFormat="1">
      <c r="A7803" s="82">
        <v>2016</v>
      </c>
      <c r="B7803" s="82">
        <v>8827</v>
      </c>
      <c r="C7803" s="83" t="s">
        <v>503</v>
      </c>
      <c r="D7803" s="83" t="s">
        <v>504</v>
      </c>
      <c r="E7803" s="84">
        <v>94922</v>
      </c>
      <c r="F7803" s="85">
        <v>22.364000000000001</v>
      </c>
      <c r="G7803" s="84">
        <v>250.8</v>
      </c>
      <c r="H7803" s="86">
        <f t="shared" si="484"/>
        <v>5324071.704864</v>
      </c>
      <c r="I7803" s="77">
        <f t="shared" si="485"/>
        <v>94922</v>
      </c>
      <c r="J7803" s="77">
        <f t="shared" si="486"/>
        <v>2122835.608</v>
      </c>
      <c r="K7803" s="77">
        <f t="shared" si="487"/>
        <v>0</v>
      </c>
    </row>
    <row r="7804" spans="1:11" s="77" customFormat="1">
      <c r="A7804" s="82">
        <v>2016</v>
      </c>
      <c r="B7804" s="82">
        <v>8834</v>
      </c>
      <c r="C7804" s="83" t="s">
        <v>513</v>
      </c>
      <c r="D7804" s="83" t="s">
        <v>504</v>
      </c>
      <c r="E7804" s="84">
        <v>63355</v>
      </c>
      <c r="F7804" s="85">
        <v>17.978999999999999</v>
      </c>
      <c r="G7804" s="84">
        <v>183.6</v>
      </c>
      <c r="H7804" s="86">
        <f t="shared" si="484"/>
        <v>2091313.3246199996</v>
      </c>
      <c r="I7804" s="77">
        <f t="shared" si="485"/>
        <v>63355</v>
      </c>
      <c r="J7804" s="77">
        <f t="shared" si="486"/>
        <v>1139059.5449999999</v>
      </c>
      <c r="K7804" s="77">
        <f t="shared" si="487"/>
        <v>0</v>
      </c>
    </row>
    <row r="7805" spans="1:11" s="77" customFormat="1">
      <c r="A7805" s="82">
        <v>2016</v>
      </c>
      <c r="B7805" s="82">
        <v>8835</v>
      </c>
      <c r="C7805" s="83" t="s">
        <v>513</v>
      </c>
      <c r="D7805" s="83" t="s">
        <v>504</v>
      </c>
      <c r="E7805" s="84">
        <v>184391</v>
      </c>
      <c r="F7805" s="85">
        <v>17.561</v>
      </c>
      <c r="G7805" s="84">
        <v>180.5</v>
      </c>
      <c r="H7805" s="86">
        <f t="shared" si="484"/>
        <v>5844753.0835549999</v>
      </c>
      <c r="I7805" s="77">
        <f t="shared" si="485"/>
        <v>184391</v>
      </c>
      <c r="J7805" s="77">
        <f t="shared" si="486"/>
        <v>3238090.3509999998</v>
      </c>
      <c r="K7805" s="77">
        <f t="shared" si="487"/>
        <v>0</v>
      </c>
    </row>
    <row r="7806" spans="1:11" s="77" customFormat="1">
      <c r="A7806" s="82">
        <v>2016</v>
      </c>
      <c r="B7806" s="82">
        <v>8835</v>
      </c>
      <c r="C7806" s="83" t="s">
        <v>513</v>
      </c>
      <c r="D7806" s="83" t="s">
        <v>504</v>
      </c>
      <c r="E7806" s="84">
        <v>183027</v>
      </c>
      <c r="F7806" s="85">
        <v>17.591999999999999</v>
      </c>
      <c r="G7806" s="84">
        <v>180.6</v>
      </c>
      <c r="H7806" s="86">
        <f t="shared" si="484"/>
        <v>5814978.637103999</v>
      </c>
      <c r="I7806" s="77">
        <f t="shared" si="485"/>
        <v>183027</v>
      </c>
      <c r="J7806" s="77">
        <f t="shared" si="486"/>
        <v>3219810.9839999997</v>
      </c>
      <c r="K7806" s="77">
        <f t="shared" si="487"/>
        <v>0</v>
      </c>
    </row>
    <row r="7807" spans="1:11" s="77" customFormat="1">
      <c r="A7807" s="82">
        <v>2016</v>
      </c>
      <c r="B7807" s="82">
        <v>8837</v>
      </c>
      <c r="C7807" s="83" t="s">
        <v>503</v>
      </c>
      <c r="D7807" s="83" t="s">
        <v>504</v>
      </c>
      <c r="E7807" s="84">
        <v>181850</v>
      </c>
      <c r="F7807" s="85">
        <v>25.047000000000001</v>
      </c>
      <c r="G7807" s="84">
        <v>267.10000000000002</v>
      </c>
      <c r="H7807" s="86">
        <f t="shared" si="484"/>
        <v>12165862.653450003</v>
      </c>
      <c r="I7807" s="77">
        <f t="shared" si="485"/>
        <v>181850</v>
      </c>
      <c r="J7807" s="77">
        <f t="shared" si="486"/>
        <v>4554796.95</v>
      </c>
      <c r="K7807" s="77">
        <f t="shared" si="487"/>
        <v>0</v>
      </c>
    </row>
    <row r="7808" spans="1:11" s="77" customFormat="1">
      <c r="A7808" s="82">
        <v>2016</v>
      </c>
      <c r="B7808" s="82">
        <v>8837</v>
      </c>
      <c r="C7808" s="83" t="s">
        <v>513</v>
      </c>
      <c r="D7808" s="83" t="s">
        <v>504</v>
      </c>
      <c r="E7808" s="84">
        <v>15337</v>
      </c>
      <c r="F7808" s="85">
        <v>17.600000000000001</v>
      </c>
      <c r="G7808" s="84">
        <v>197.3</v>
      </c>
      <c r="H7808" s="86">
        <f t="shared" si="484"/>
        <v>532574.25760000001</v>
      </c>
      <c r="I7808" s="77">
        <f t="shared" si="485"/>
        <v>15337</v>
      </c>
      <c r="J7808" s="77">
        <f t="shared" si="486"/>
        <v>269931.2</v>
      </c>
      <c r="K7808" s="77">
        <f t="shared" si="487"/>
        <v>0</v>
      </c>
    </row>
    <row r="7809" spans="1:11" s="77" customFormat="1">
      <c r="A7809" s="82">
        <v>2016</v>
      </c>
      <c r="B7809" s="82">
        <v>8837</v>
      </c>
      <c r="C7809" s="83" t="s">
        <v>513</v>
      </c>
      <c r="D7809" s="83" t="s">
        <v>504</v>
      </c>
      <c r="E7809" s="84">
        <v>15900</v>
      </c>
      <c r="F7809" s="85">
        <v>17.920000000000002</v>
      </c>
      <c r="G7809" s="84">
        <v>180.6</v>
      </c>
      <c r="H7809" s="86">
        <f t="shared" si="484"/>
        <v>514579.96799999999</v>
      </c>
      <c r="I7809" s="77">
        <f t="shared" si="485"/>
        <v>15900</v>
      </c>
      <c r="J7809" s="77">
        <f t="shared" si="486"/>
        <v>284928</v>
      </c>
      <c r="K7809" s="77">
        <f t="shared" si="487"/>
        <v>0</v>
      </c>
    </row>
    <row r="7810" spans="1:11" s="77" customFormat="1">
      <c r="A7810" s="82">
        <v>2016</v>
      </c>
      <c r="B7810" s="82">
        <v>8837</v>
      </c>
      <c r="C7810" s="83" t="s">
        <v>513</v>
      </c>
      <c r="D7810" s="83" t="s">
        <v>504</v>
      </c>
      <c r="E7810" s="84">
        <v>268049</v>
      </c>
      <c r="F7810" s="85">
        <v>17.77</v>
      </c>
      <c r="G7810" s="84">
        <v>188.4</v>
      </c>
      <c r="H7810" s="86">
        <f t="shared" si="484"/>
        <v>8973926.6953200009</v>
      </c>
      <c r="I7810" s="77">
        <f t="shared" si="485"/>
        <v>268049</v>
      </c>
      <c r="J7810" s="77">
        <f t="shared" si="486"/>
        <v>4763230.7299999995</v>
      </c>
      <c r="K7810" s="77">
        <f t="shared" si="487"/>
        <v>0</v>
      </c>
    </row>
    <row r="7811" spans="1:11" s="77" customFormat="1">
      <c r="A7811" s="82">
        <v>2016</v>
      </c>
      <c r="B7811" s="82">
        <v>8837</v>
      </c>
      <c r="C7811" s="83" t="s">
        <v>513</v>
      </c>
      <c r="D7811" s="83" t="s">
        <v>504</v>
      </c>
      <c r="E7811" s="84">
        <v>91678</v>
      </c>
      <c r="F7811" s="85">
        <v>17.747</v>
      </c>
      <c r="G7811" s="84">
        <v>195.6</v>
      </c>
      <c r="H7811" s="86">
        <f t="shared" si="484"/>
        <v>3182430.5154960002</v>
      </c>
      <c r="I7811" s="77">
        <f t="shared" si="485"/>
        <v>91678</v>
      </c>
      <c r="J7811" s="77">
        <f t="shared" si="486"/>
        <v>1627009.466</v>
      </c>
      <c r="K7811" s="77">
        <f t="shared" si="487"/>
        <v>0</v>
      </c>
    </row>
    <row r="7812" spans="1:11" s="77" customFormat="1">
      <c r="A7812" s="82">
        <v>2016</v>
      </c>
      <c r="B7812" s="82">
        <v>8841</v>
      </c>
      <c r="C7812" s="83" t="s">
        <v>513</v>
      </c>
      <c r="D7812" s="83" t="s">
        <v>504</v>
      </c>
      <c r="E7812" s="84">
        <v>89594</v>
      </c>
      <c r="F7812" s="85">
        <v>18.887</v>
      </c>
      <c r="G7812" s="84">
        <v>201.1</v>
      </c>
      <c r="H7812" s="86">
        <f t="shared" si="484"/>
        <v>3402937.5366580002</v>
      </c>
      <c r="I7812" s="77">
        <f t="shared" si="485"/>
        <v>89594</v>
      </c>
      <c r="J7812" s="77">
        <f t="shared" si="486"/>
        <v>1692161.878</v>
      </c>
      <c r="K7812" s="77">
        <f t="shared" si="487"/>
        <v>0</v>
      </c>
    </row>
    <row r="7813" spans="1:11" s="77" customFormat="1">
      <c r="A7813" s="82">
        <v>2016</v>
      </c>
      <c r="B7813" s="82">
        <v>8841</v>
      </c>
      <c r="C7813" s="83" t="s">
        <v>513</v>
      </c>
      <c r="D7813" s="83" t="s">
        <v>504</v>
      </c>
      <c r="E7813" s="84">
        <v>250004</v>
      </c>
      <c r="F7813" s="85">
        <v>18.79</v>
      </c>
      <c r="G7813" s="84">
        <v>194.8</v>
      </c>
      <c r="H7813" s="86">
        <f t="shared" si="484"/>
        <v>9150876.4116800018</v>
      </c>
      <c r="I7813" s="77">
        <f t="shared" si="485"/>
        <v>250004</v>
      </c>
      <c r="J7813" s="77">
        <f t="shared" si="486"/>
        <v>4697575.16</v>
      </c>
      <c r="K7813" s="77">
        <f t="shared" si="487"/>
        <v>0</v>
      </c>
    </row>
    <row r="7814" spans="1:11" s="77" customFormat="1">
      <c r="A7814" s="82">
        <v>2016</v>
      </c>
      <c r="B7814" s="82">
        <v>8841</v>
      </c>
      <c r="C7814" s="83" t="s">
        <v>513</v>
      </c>
      <c r="D7814" s="83" t="s">
        <v>504</v>
      </c>
      <c r="E7814" s="84">
        <v>103100</v>
      </c>
      <c r="F7814" s="85">
        <v>19.033000000000001</v>
      </c>
      <c r="G7814" s="84">
        <v>203.8</v>
      </c>
      <c r="H7814" s="86">
        <f t="shared" si="484"/>
        <v>3999172.0874000005</v>
      </c>
      <c r="I7814" s="77">
        <f t="shared" si="485"/>
        <v>103100</v>
      </c>
      <c r="J7814" s="77">
        <f t="shared" si="486"/>
        <v>1962302.3</v>
      </c>
      <c r="K7814" s="77">
        <f t="shared" si="487"/>
        <v>0</v>
      </c>
    </row>
    <row r="7815" spans="1:11" s="77" customFormat="1">
      <c r="A7815" s="82">
        <v>2016</v>
      </c>
      <c r="B7815" s="82">
        <v>8841</v>
      </c>
      <c r="C7815" s="83" t="s">
        <v>513</v>
      </c>
      <c r="D7815" s="83" t="s">
        <v>504</v>
      </c>
      <c r="E7815" s="84">
        <v>285603</v>
      </c>
      <c r="F7815" s="85">
        <v>18.957999999999998</v>
      </c>
      <c r="G7815" s="84">
        <v>203.8</v>
      </c>
      <c r="H7815" s="86">
        <f t="shared" ref="H7815:H7878" si="488">IF(I7815="","",G7815/100*F7815*E7815)</f>
        <v>11034672.891611999</v>
      </c>
      <c r="I7815" s="77">
        <f t="shared" ref="I7815:I7878" si="489">IF(OR(G7815=".",F7815=".",E7815="."),"",E7815)</f>
        <v>285603</v>
      </c>
      <c r="J7815" s="77">
        <f t="shared" ref="J7815:J7878" si="490">IF(I7815="","",F7815*I7815)</f>
        <v>5414461.6739999996</v>
      </c>
      <c r="K7815" s="77">
        <f t="shared" ref="K7815:K7878" si="491">IF(C7815="LIG",1,0)</f>
        <v>0</v>
      </c>
    </row>
    <row r="7816" spans="1:11" s="77" customFormat="1">
      <c r="A7816" s="82">
        <v>2016</v>
      </c>
      <c r="B7816" s="82">
        <v>8845</v>
      </c>
      <c r="C7816" s="83" t="s">
        <v>503</v>
      </c>
      <c r="D7816" s="83" t="s">
        <v>504</v>
      </c>
      <c r="E7816" s="84">
        <v>5351</v>
      </c>
      <c r="F7816" s="85">
        <v>23.3</v>
      </c>
      <c r="G7816" s="84" t="s">
        <v>514</v>
      </c>
      <c r="H7816" s="86" t="str">
        <f t="shared" si="488"/>
        <v/>
      </c>
      <c r="I7816" s="77" t="str">
        <f t="shared" si="489"/>
        <v/>
      </c>
      <c r="J7816" s="77" t="str">
        <f t="shared" si="490"/>
        <v/>
      </c>
      <c r="K7816" s="77">
        <f t="shared" si="491"/>
        <v>0</v>
      </c>
    </row>
    <row r="7817" spans="1:11" s="77" customFormat="1">
      <c r="A7817" s="82">
        <v>2016</v>
      </c>
      <c r="B7817" s="82">
        <v>8845</v>
      </c>
      <c r="C7817" s="83" t="s">
        <v>515</v>
      </c>
      <c r="D7817" s="83" t="s">
        <v>504</v>
      </c>
      <c r="E7817" s="84">
        <v>5188</v>
      </c>
      <c r="F7817" s="85">
        <v>16.670000000000002</v>
      </c>
      <c r="G7817" s="84" t="s">
        <v>514</v>
      </c>
      <c r="H7817" s="86" t="str">
        <f t="shared" si="488"/>
        <v/>
      </c>
      <c r="I7817" s="77" t="str">
        <f t="shared" si="489"/>
        <v/>
      </c>
      <c r="J7817" s="77" t="str">
        <f t="shared" si="490"/>
        <v/>
      </c>
      <c r="K7817" s="77">
        <f t="shared" si="491"/>
        <v>0</v>
      </c>
    </row>
    <row r="7818" spans="1:11" s="77" customFormat="1">
      <c r="A7818" s="82">
        <v>2016</v>
      </c>
      <c r="B7818" s="82">
        <v>8845</v>
      </c>
      <c r="C7818" s="83" t="s">
        <v>503</v>
      </c>
      <c r="D7818" s="83" t="s">
        <v>504</v>
      </c>
      <c r="E7818" s="84">
        <v>12304</v>
      </c>
      <c r="F7818" s="85">
        <v>25.797999999999998</v>
      </c>
      <c r="G7818" s="84" t="s">
        <v>514</v>
      </c>
      <c r="H7818" s="86" t="str">
        <f t="shared" si="488"/>
        <v/>
      </c>
      <c r="I7818" s="77" t="str">
        <f t="shared" si="489"/>
        <v/>
      </c>
      <c r="J7818" s="77" t="str">
        <f t="shared" si="490"/>
        <v/>
      </c>
      <c r="K7818" s="77">
        <f t="shared" si="491"/>
        <v>0</v>
      </c>
    </row>
    <row r="7819" spans="1:11" s="77" customFormat="1">
      <c r="A7819" s="82">
        <v>2016</v>
      </c>
      <c r="B7819" s="82">
        <v>8845</v>
      </c>
      <c r="C7819" s="83" t="s">
        <v>503</v>
      </c>
      <c r="D7819" s="83" t="s">
        <v>504</v>
      </c>
      <c r="E7819" s="84">
        <v>16661</v>
      </c>
      <c r="F7819" s="85">
        <v>22.751999999999999</v>
      </c>
      <c r="G7819" s="84" t="s">
        <v>514</v>
      </c>
      <c r="H7819" s="86" t="str">
        <f t="shared" si="488"/>
        <v/>
      </c>
      <c r="I7819" s="77" t="str">
        <f t="shared" si="489"/>
        <v/>
      </c>
      <c r="J7819" s="77" t="str">
        <f t="shared" si="490"/>
        <v/>
      </c>
      <c r="K7819" s="77">
        <f t="shared" si="491"/>
        <v>0</v>
      </c>
    </row>
    <row r="7820" spans="1:11" s="77" customFormat="1">
      <c r="A7820" s="82">
        <v>2016</v>
      </c>
      <c r="B7820" s="82">
        <v>8845</v>
      </c>
      <c r="C7820" s="83" t="s">
        <v>503</v>
      </c>
      <c r="D7820" s="83" t="s">
        <v>504</v>
      </c>
      <c r="E7820" s="84">
        <v>44556</v>
      </c>
      <c r="F7820" s="85">
        <v>26.007999999999999</v>
      </c>
      <c r="G7820" s="84" t="s">
        <v>514</v>
      </c>
      <c r="H7820" s="86" t="str">
        <f t="shared" si="488"/>
        <v/>
      </c>
      <c r="I7820" s="77" t="str">
        <f t="shared" si="489"/>
        <v/>
      </c>
      <c r="J7820" s="77" t="str">
        <f t="shared" si="490"/>
        <v/>
      </c>
      <c r="K7820" s="77">
        <f t="shared" si="491"/>
        <v>0</v>
      </c>
    </row>
    <row r="7821" spans="1:11" s="77" customFormat="1">
      <c r="A7821" s="82">
        <v>2016</v>
      </c>
      <c r="B7821" s="82">
        <v>8845</v>
      </c>
      <c r="C7821" s="83" t="s">
        <v>503</v>
      </c>
      <c r="D7821" s="83" t="s">
        <v>504</v>
      </c>
      <c r="E7821" s="84">
        <v>181016</v>
      </c>
      <c r="F7821" s="85">
        <v>26.257999999999999</v>
      </c>
      <c r="G7821" s="84" t="s">
        <v>514</v>
      </c>
      <c r="H7821" s="86" t="str">
        <f t="shared" si="488"/>
        <v/>
      </c>
      <c r="I7821" s="77" t="str">
        <f t="shared" si="489"/>
        <v/>
      </c>
      <c r="J7821" s="77" t="str">
        <f t="shared" si="490"/>
        <v/>
      </c>
      <c r="K7821" s="77">
        <f t="shared" si="491"/>
        <v>0</v>
      </c>
    </row>
    <row r="7822" spans="1:11" s="77" customFormat="1">
      <c r="A7822" s="82">
        <v>2016</v>
      </c>
      <c r="B7822" s="82">
        <v>8845</v>
      </c>
      <c r="C7822" s="83" t="s">
        <v>503</v>
      </c>
      <c r="D7822" s="83" t="s">
        <v>504</v>
      </c>
      <c r="E7822" s="84">
        <v>8268</v>
      </c>
      <c r="F7822" s="85">
        <v>23.292000000000002</v>
      </c>
      <c r="G7822" s="84" t="s">
        <v>514</v>
      </c>
      <c r="H7822" s="86" t="str">
        <f t="shared" si="488"/>
        <v/>
      </c>
      <c r="I7822" s="77" t="str">
        <f t="shared" si="489"/>
        <v/>
      </c>
      <c r="J7822" s="77" t="str">
        <f t="shared" si="490"/>
        <v/>
      </c>
      <c r="K7822" s="77">
        <f t="shared" si="491"/>
        <v>0</v>
      </c>
    </row>
    <row r="7823" spans="1:11" s="77" customFormat="1">
      <c r="A7823" s="82">
        <v>2016</v>
      </c>
      <c r="B7823" s="82">
        <v>8846</v>
      </c>
      <c r="C7823" s="83" t="s">
        <v>503</v>
      </c>
      <c r="D7823" s="83" t="s">
        <v>504</v>
      </c>
      <c r="E7823" s="84">
        <v>10795</v>
      </c>
      <c r="F7823" s="85">
        <v>22.335999999999999</v>
      </c>
      <c r="G7823" s="84" t="s">
        <v>514</v>
      </c>
      <c r="H7823" s="86" t="str">
        <f t="shared" si="488"/>
        <v/>
      </c>
      <c r="I7823" s="77" t="str">
        <f t="shared" si="489"/>
        <v/>
      </c>
      <c r="J7823" s="77" t="str">
        <f t="shared" si="490"/>
        <v/>
      </c>
      <c r="K7823" s="77">
        <f t="shared" si="491"/>
        <v>0</v>
      </c>
    </row>
    <row r="7824" spans="1:11" s="77" customFormat="1">
      <c r="A7824" s="82">
        <v>2016</v>
      </c>
      <c r="B7824" s="82">
        <v>8846</v>
      </c>
      <c r="C7824" s="83" t="s">
        <v>503</v>
      </c>
      <c r="D7824" s="83" t="s">
        <v>504</v>
      </c>
      <c r="E7824" s="84">
        <v>16368</v>
      </c>
      <c r="F7824" s="85">
        <v>21.78</v>
      </c>
      <c r="G7824" s="84" t="s">
        <v>514</v>
      </c>
      <c r="H7824" s="86" t="str">
        <f t="shared" si="488"/>
        <v/>
      </c>
      <c r="I7824" s="77" t="str">
        <f t="shared" si="489"/>
        <v/>
      </c>
      <c r="J7824" s="77" t="str">
        <f t="shared" si="490"/>
        <v/>
      </c>
      <c r="K7824" s="77">
        <f t="shared" si="491"/>
        <v>0</v>
      </c>
    </row>
    <row r="7825" spans="1:11" s="77" customFormat="1">
      <c r="A7825" s="82">
        <v>2016</v>
      </c>
      <c r="B7825" s="82">
        <v>8846</v>
      </c>
      <c r="C7825" s="83" t="s">
        <v>515</v>
      </c>
      <c r="D7825" s="83" t="s">
        <v>504</v>
      </c>
      <c r="E7825" s="84">
        <v>1439</v>
      </c>
      <c r="F7825" s="85">
        <v>15.77</v>
      </c>
      <c r="G7825" s="84" t="s">
        <v>514</v>
      </c>
      <c r="H7825" s="86" t="str">
        <f t="shared" si="488"/>
        <v/>
      </c>
      <c r="I7825" s="77" t="str">
        <f t="shared" si="489"/>
        <v/>
      </c>
      <c r="J7825" s="77" t="str">
        <f t="shared" si="490"/>
        <v/>
      </c>
      <c r="K7825" s="77">
        <f t="shared" si="491"/>
        <v>0</v>
      </c>
    </row>
    <row r="7826" spans="1:11" s="77" customFormat="1">
      <c r="A7826" s="82">
        <v>2016</v>
      </c>
      <c r="B7826" s="82">
        <v>8846</v>
      </c>
      <c r="C7826" s="83" t="s">
        <v>503</v>
      </c>
      <c r="D7826" s="83" t="s">
        <v>504</v>
      </c>
      <c r="E7826" s="84">
        <v>14576</v>
      </c>
      <c r="F7826" s="85">
        <v>26.036000000000001</v>
      </c>
      <c r="G7826" s="84" t="s">
        <v>514</v>
      </c>
      <c r="H7826" s="86" t="str">
        <f t="shared" si="488"/>
        <v/>
      </c>
      <c r="I7826" s="77" t="str">
        <f t="shared" si="489"/>
        <v/>
      </c>
      <c r="J7826" s="77" t="str">
        <f t="shared" si="490"/>
        <v/>
      </c>
      <c r="K7826" s="77">
        <f t="shared" si="491"/>
        <v>0</v>
      </c>
    </row>
    <row r="7827" spans="1:11" s="77" customFormat="1">
      <c r="A7827" s="82">
        <v>2016</v>
      </c>
      <c r="B7827" s="82">
        <v>8846</v>
      </c>
      <c r="C7827" s="83" t="s">
        <v>503</v>
      </c>
      <c r="D7827" s="83" t="s">
        <v>504</v>
      </c>
      <c r="E7827" s="84">
        <v>18673</v>
      </c>
      <c r="F7827" s="85">
        <v>23.834</v>
      </c>
      <c r="G7827" s="84" t="s">
        <v>514</v>
      </c>
      <c r="H7827" s="86" t="str">
        <f t="shared" si="488"/>
        <v/>
      </c>
      <c r="I7827" s="77" t="str">
        <f t="shared" si="489"/>
        <v/>
      </c>
      <c r="J7827" s="77" t="str">
        <f t="shared" si="490"/>
        <v/>
      </c>
      <c r="K7827" s="77">
        <f t="shared" si="491"/>
        <v>0</v>
      </c>
    </row>
    <row r="7828" spans="1:11" s="77" customFormat="1">
      <c r="A7828" s="82">
        <v>2016</v>
      </c>
      <c r="B7828" s="82">
        <v>8846</v>
      </c>
      <c r="C7828" s="83" t="s">
        <v>503</v>
      </c>
      <c r="D7828" s="83" t="s">
        <v>504</v>
      </c>
      <c r="E7828" s="84">
        <v>2191</v>
      </c>
      <c r="F7828" s="85">
        <v>24.47</v>
      </c>
      <c r="G7828" s="84" t="s">
        <v>514</v>
      </c>
      <c r="H7828" s="86" t="str">
        <f t="shared" si="488"/>
        <v/>
      </c>
      <c r="I7828" s="77" t="str">
        <f t="shared" si="489"/>
        <v/>
      </c>
      <c r="J7828" s="77" t="str">
        <f t="shared" si="490"/>
        <v/>
      </c>
      <c r="K7828" s="77">
        <f t="shared" si="491"/>
        <v>0</v>
      </c>
    </row>
    <row r="7829" spans="1:11" s="77" customFormat="1">
      <c r="A7829" s="82">
        <v>2016</v>
      </c>
      <c r="B7829" s="82">
        <v>8846</v>
      </c>
      <c r="C7829" s="83" t="s">
        <v>503</v>
      </c>
      <c r="D7829" s="83" t="s">
        <v>504</v>
      </c>
      <c r="E7829" s="84">
        <v>4771</v>
      </c>
      <c r="F7829" s="85">
        <v>17.864000000000001</v>
      </c>
      <c r="G7829" s="84" t="s">
        <v>514</v>
      </c>
      <c r="H7829" s="86" t="str">
        <f t="shared" si="488"/>
        <v/>
      </c>
      <c r="I7829" s="77" t="str">
        <f t="shared" si="489"/>
        <v/>
      </c>
      <c r="J7829" s="77" t="str">
        <f t="shared" si="490"/>
        <v/>
      </c>
      <c r="K7829" s="77">
        <f t="shared" si="491"/>
        <v>0</v>
      </c>
    </row>
    <row r="7830" spans="1:11" s="77" customFormat="1">
      <c r="A7830" s="82">
        <v>2016</v>
      </c>
      <c r="B7830" s="82">
        <v>8846</v>
      </c>
      <c r="C7830" s="83" t="s">
        <v>503</v>
      </c>
      <c r="D7830" s="83" t="s">
        <v>504</v>
      </c>
      <c r="E7830" s="84">
        <v>8767</v>
      </c>
      <c r="F7830" s="85">
        <v>23.096</v>
      </c>
      <c r="G7830" s="84" t="s">
        <v>514</v>
      </c>
      <c r="H7830" s="86" t="str">
        <f t="shared" si="488"/>
        <v/>
      </c>
      <c r="I7830" s="77" t="str">
        <f t="shared" si="489"/>
        <v/>
      </c>
      <c r="J7830" s="77" t="str">
        <f t="shared" si="490"/>
        <v/>
      </c>
      <c r="K7830" s="77">
        <f t="shared" si="491"/>
        <v>0</v>
      </c>
    </row>
    <row r="7831" spans="1:11" s="77" customFormat="1">
      <c r="A7831" s="82">
        <v>2016</v>
      </c>
      <c r="B7831" s="82">
        <v>8846</v>
      </c>
      <c r="C7831" s="83" t="s">
        <v>503</v>
      </c>
      <c r="D7831" s="83" t="s">
        <v>504</v>
      </c>
      <c r="E7831" s="84">
        <v>2571</v>
      </c>
      <c r="F7831" s="85">
        <v>23.844000000000001</v>
      </c>
      <c r="G7831" s="84" t="s">
        <v>514</v>
      </c>
      <c r="H7831" s="86" t="str">
        <f t="shared" si="488"/>
        <v/>
      </c>
      <c r="I7831" s="77" t="str">
        <f t="shared" si="489"/>
        <v/>
      </c>
      <c r="J7831" s="77" t="str">
        <f t="shared" si="490"/>
        <v/>
      </c>
      <c r="K7831" s="77">
        <f t="shared" si="491"/>
        <v>0</v>
      </c>
    </row>
    <row r="7832" spans="1:11" s="77" customFormat="1">
      <c r="A7832" s="82">
        <v>2016</v>
      </c>
      <c r="B7832" s="82">
        <v>8846</v>
      </c>
      <c r="C7832" s="83" t="s">
        <v>503</v>
      </c>
      <c r="D7832" s="83" t="s">
        <v>504</v>
      </c>
      <c r="E7832" s="84">
        <v>6969</v>
      </c>
      <c r="F7832" s="85">
        <v>23.937999999999999</v>
      </c>
      <c r="G7832" s="84" t="s">
        <v>514</v>
      </c>
      <c r="H7832" s="86" t="str">
        <f t="shared" si="488"/>
        <v/>
      </c>
      <c r="I7832" s="77" t="str">
        <f t="shared" si="489"/>
        <v/>
      </c>
      <c r="J7832" s="77" t="str">
        <f t="shared" si="490"/>
        <v/>
      </c>
      <c r="K7832" s="77">
        <f t="shared" si="491"/>
        <v>0</v>
      </c>
    </row>
    <row r="7833" spans="1:11" s="77" customFormat="1">
      <c r="A7833" s="82">
        <v>2016</v>
      </c>
      <c r="B7833" s="82">
        <v>8846</v>
      </c>
      <c r="C7833" s="83" t="s">
        <v>515</v>
      </c>
      <c r="D7833" s="83" t="s">
        <v>504</v>
      </c>
      <c r="E7833" s="84">
        <v>1968</v>
      </c>
      <c r="F7833" s="85">
        <v>16.495999999999999</v>
      </c>
      <c r="G7833" s="84" t="s">
        <v>514</v>
      </c>
      <c r="H7833" s="86" t="str">
        <f t="shared" si="488"/>
        <v/>
      </c>
      <c r="I7833" s="77" t="str">
        <f t="shared" si="489"/>
        <v/>
      </c>
      <c r="J7833" s="77" t="str">
        <f t="shared" si="490"/>
        <v/>
      </c>
      <c r="K7833" s="77">
        <f t="shared" si="491"/>
        <v>0</v>
      </c>
    </row>
    <row r="7834" spans="1:11" s="77" customFormat="1">
      <c r="A7834" s="82">
        <v>2016</v>
      </c>
      <c r="B7834" s="82">
        <v>8846</v>
      </c>
      <c r="C7834" s="83" t="s">
        <v>503</v>
      </c>
      <c r="D7834" s="83" t="s">
        <v>504</v>
      </c>
      <c r="E7834" s="84">
        <v>60498</v>
      </c>
      <c r="F7834" s="85">
        <v>26.013999999999999</v>
      </c>
      <c r="G7834" s="84" t="s">
        <v>514</v>
      </c>
      <c r="H7834" s="86" t="str">
        <f t="shared" si="488"/>
        <v/>
      </c>
      <c r="I7834" s="77" t="str">
        <f t="shared" si="489"/>
        <v/>
      </c>
      <c r="J7834" s="77" t="str">
        <f t="shared" si="490"/>
        <v/>
      </c>
      <c r="K7834" s="77">
        <f t="shared" si="491"/>
        <v>0</v>
      </c>
    </row>
    <row r="7835" spans="1:11" s="77" customFormat="1">
      <c r="A7835" s="82">
        <v>2016</v>
      </c>
      <c r="B7835" s="82">
        <v>8846</v>
      </c>
      <c r="C7835" s="83" t="s">
        <v>503</v>
      </c>
      <c r="D7835" s="83" t="s">
        <v>504</v>
      </c>
      <c r="E7835" s="84">
        <v>29653</v>
      </c>
      <c r="F7835" s="85">
        <v>25.956</v>
      </c>
      <c r="G7835" s="84" t="s">
        <v>514</v>
      </c>
      <c r="H7835" s="86" t="str">
        <f t="shared" si="488"/>
        <v/>
      </c>
      <c r="I7835" s="77" t="str">
        <f t="shared" si="489"/>
        <v/>
      </c>
      <c r="J7835" s="77" t="str">
        <f t="shared" si="490"/>
        <v/>
      </c>
      <c r="K7835" s="77">
        <f t="shared" si="491"/>
        <v>0</v>
      </c>
    </row>
    <row r="7836" spans="1:11" s="77" customFormat="1">
      <c r="A7836" s="82">
        <v>2016</v>
      </c>
      <c r="B7836" s="82">
        <v>8848</v>
      </c>
      <c r="C7836" s="83" t="s">
        <v>503</v>
      </c>
      <c r="D7836" s="83" t="s">
        <v>504</v>
      </c>
      <c r="E7836" s="84">
        <v>15148</v>
      </c>
      <c r="F7836" s="85">
        <v>25.802</v>
      </c>
      <c r="G7836" s="84">
        <v>175.4</v>
      </c>
      <c r="H7836" s="86">
        <f t="shared" si="488"/>
        <v>685548.612784</v>
      </c>
      <c r="I7836" s="77">
        <f t="shared" si="489"/>
        <v>15148</v>
      </c>
      <c r="J7836" s="77">
        <f t="shared" si="490"/>
        <v>390848.696</v>
      </c>
      <c r="K7836" s="77">
        <f t="shared" si="491"/>
        <v>0</v>
      </c>
    </row>
    <row r="7837" spans="1:11" s="77" customFormat="1">
      <c r="A7837" s="82">
        <v>2016</v>
      </c>
      <c r="B7837" s="82">
        <v>8851</v>
      </c>
      <c r="C7837" s="83" t="s">
        <v>503</v>
      </c>
      <c r="D7837" s="83" t="s">
        <v>504</v>
      </c>
      <c r="E7837" s="84">
        <v>16204</v>
      </c>
      <c r="F7837" s="85">
        <v>22.552</v>
      </c>
      <c r="G7837" s="84">
        <v>368.6</v>
      </c>
      <c r="H7837" s="86">
        <f t="shared" si="488"/>
        <v>1346984.5930880003</v>
      </c>
      <c r="I7837" s="77">
        <f t="shared" si="489"/>
        <v>16204</v>
      </c>
      <c r="J7837" s="77">
        <f t="shared" si="490"/>
        <v>365432.60800000001</v>
      </c>
      <c r="K7837" s="77">
        <f t="shared" si="491"/>
        <v>0</v>
      </c>
    </row>
    <row r="7838" spans="1:11" s="77" customFormat="1">
      <c r="A7838" s="82">
        <v>2016</v>
      </c>
      <c r="B7838" s="82">
        <v>8852</v>
      </c>
      <c r="C7838" s="83" t="s">
        <v>513</v>
      </c>
      <c r="D7838" s="83" t="s">
        <v>504</v>
      </c>
      <c r="E7838" s="84">
        <v>16167</v>
      </c>
      <c r="F7838" s="85">
        <v>17.852</v>
      </c>
      <c r="G7838" s="84">
        <v>195.3</v>
      </c>
      <c r="H7838" s="86">
        <f t="shared" si="488"/>
        <v>563661.74365199998</v>
      </c>
      <c r="I7838" s="77">
        <f t="shared" si="489"/>
        <v>16167</v>
      </c>
      <c r="J7838" s="77">
        <f t="shared" si="490"/>
        <v>288613.28399999999</v>
      </c>
      <c r="K7838" s="77">
        <f t="shared" si="491"/>
        <v>0</v>
      </c>
    </row>
    <row r="7839" spans="1:11" s="77" customFormat="1">
      <c r="A7839" s="82">
        <v>2016</v>
      </c>
      <c r="B7839" s="82">
        <v>8852</v>
      </c>
      <c r="C7839" s="83" t="s">
        <v>513</v>
      </c>
      <c r="D7839" s="83" t="s">
        <v>504</v>
      </c>
      <c r="E7839" s="84">
        <v>163492</v>
      </c>
      <c r="F7839" s="85">
        <v>17.292000000000002</v>
      </c>
      <c r="G7839" s="84">
        <v>208.2</v>
      </c>
      <c r="H7839" s="86">
        <f t="shared" si="488"/>
        <v>5886029.8284480004</v>
      </c>
      <c r="I7839" s="77">
        <f t="shared" si="489"/>
        <v>163492</v>
      </c>
      <c r="J7839" s="77">
        <f t="shared" si="490"/>
        <v>2827103.6640000003</v>
      </c>
      <c r="K7839" s="77">
        <f t="shared" si="491"/>
        <v>0</v>
      </c>
    </row>
    <row r="7840" spans="1:11" s="77" customFormat="1">
      <c r="A7840" s="82">
        <v>2016</v>
      </c>
      <c r="B7840" s="82">
        <v>10017</v>
      </c>
      <c r="C7840" s="83" t="s">
        <v>503</v>
      </c>
      <c r="D7840" s="83" t="s">
        <v>504</v>
      </c>
      <c r="E7840" s="84">
        <v>2000</v>
      </c>
      <c r="F7840" s="85">
        <v>25</v>
      </c>
      <c r="G7840" s="84" t="s">
        <v>514</v>
      </c>
      <c r="H7840" s="86" t="str">
        <f t="shared" si="488"/>
        <v/>
      </c>
      <c r="I7840" s="77" t="str">
        <f t="shared" si="489"/>
        <v/>
      </c>
      <c r="J7840" s="77" t="str">
        <f t="shared" si="490"/>
        <v/>
      </c>
      <c r="K7840" s="77">
        <f t="shared" si="491"/>
        <v>0</v>
      </c>
    </row>
    <row r="7841" spans="1:11" s="77" customFormat="1">
      <c r="A7841" s="82">
        <v>2016</v>
      </c>
      <c r="B7841" s="82">
        <v>10025</v>
      </c>
      <c r="C7841" s="83" t="s">
        <v>503</v>
      </c>
      <c r="D7841" s="83" t="s">
        <v>504</v>
      </c>
      <c r="E7841" s="84">
        <v>8064</v>
      </c>
      <c r="F7841" s="85">
        <v>25.5</v>
      </c>
      <c r="G7841" s="84" t="s">
        <v>514</v>
      </c>
      <c r="H7841" s="86" t="str">
        <f t="shared" si="488"/>
        <v/>
      </c>
      <c r="I7841" s="77" t="str">
        <f t="shared" si="489"/>
        <v/>
      </c>
      <c r="J7841" s="77" t="str">
        <f t="shared" si="490"/>
        <v/>
      </c>
      <c r="K7841" s="77">
        <f t="shared" si="491"/>
        <v>0</v>
      </c>
    </row>
    <row r="7842" spans="1:11" s="77" customFormat="1">
      <c r="A7842" s="82">
        <v>2016</v>
      </c>
      <c r="B7842" s="82">
        <v>10025</v>
      </c>
      <c r="C7842" s="83" t="s">
        <v>503</v>
      </c>
      <c r="D7842" s="83" t="s">
        <v>504</v>
      </c>
      <c r="E7842" s="84">
        <v>8248</v>
      </c>
      <c r="F7842" s="85">
        <v>26.07</v>
      </c>
      <c r="G7842" s="84" t="s">
        <v>514</v>
      </c>
      <c r="H7842" s="86" t="str">
        <f t="shared" si="488"/>
        <v/>
      </c>
      <c r="I7842" s="77" t="str">
        <f t="shared" si="489"/>
        <v/>
      </c>
      <c r="J7842" s="77" t="str">
        <f t="shared" si="490"/>
        <v/>
      </c>
      <c r="K7842" s="77">
        <f t="shared" si="491"/>
        <v>0</v>
      </c>
    </row>
    <row r="7843" spans="1:11" s="77" customFormat="1">
      <c r="A7843" s="82">
        <v>2016</v>
      </c>
      <c r="B7843" s="82">
        <v>10025</v>
      </c>
      <c r="C7843" s="83" t="s">
        <v>503</v>
      </c>
      <c r="D7843" s="83" t="s">
        <v>504</v>
      </c>
      <c r="E7843" s="84">
        <v>9031</v>
      </c>
      <c r="F7843" s="85">
        <v>25.5</v>
      </c>
      <c r="G7843" s="84" t="s">
        <v>514</v>
      </c>
      <c r="H7843" s="86" t="str">
        <f t="shared" si="488"/>
        <v/>
      </c>
      <c r="I7843" s="77" t="str">
        <f t="shared" si="489"/>
        <v/>
      </c>
      <c r="J7843" s="77" t="str">
        <f t="shared" si="490"/>
        <v/>
      </c>
      <c r="K7843" s="77">
        <f t="shared" si="491"/>
        <v>0</v>
      </c>
    </row>
    <row r="7844" spans="1:11" s="77" customFormat="1">
      <c r="A7844" s="82">
        <v>2016</v>
      </c>
      <c r="B7844" s="82">
        <v>10043</v>
      </c>
      <c r="C7844" s="83" t="s">
        <v>503</v>
      </c>
      <c r="D7844" s="83" t="s">
        <v>504</v>
      </c>
      <c r="E7844" s="84">
        <v>9668</v>
      </c>
      <c r="F7844" s="85">
        <v>28.04</v>
      </c>
      <c r="G7844" s="84" t="s">
        <v>514</v>
      </c>
      <c r="H7844" s="86" t="str">
        <f t="shared" si="488"/>
        <v/>
      </c>
      <c r="I7844" s="77" t="str">
        <f t="shared" si="489"/>
        <v/>
      </c>
      <c r="J7844" s="77" t="str">
        <f t="shared" si="490"/>
        <v/>
      </c>
      <c r="K7844" s="77">
        <f t="shared" si="491"/>
        <v>0</v>
      </c>
    </row>
    <row r="7845" spans="1:11" s="77" customFormat="1">
      <c r="A7845" s="82">
        <v>2016</v>
      </c>
      <c r="B7845" s="82">
        <v>10043</v>
      </c>
      <c r="C7845" s="83" t="s">
        <v>503</v>
      </c>
      <c r="D7845" s="83" t="s">
        <v>504</v>
      </c>
      <c r="E7845" s="84">
        <v>6362</v>
      </c>
      <c r="F7845" s="85">
        <v>25.96</v>
      </c>
      <c r="G7845" s="84" t="s">
        <v>514</v>
      </c>
      <c r="H7845" s="86" t="str">
        <f t="shared" si="488"/>
        <v/>
      </c>
      <c r="I7845" s="77" t="str">
        <f t="shared" si="489"/>
        <v/>
      </c>
      <c r="J7845" s="77" t="str">
        <f t="shared" si="490"/>
        <v/>
      </c>
      <c r="K7845" s="77">
        <f t="shared" si="491"/>
        <v>0</v>
      </c>
    </row>
    <row r="7846" spans="1:11" s="77" customFormat="1">
      <c r="A7846" s="82">
        <v>2016</v>
      </c>
      <c r="B7846" s="82">
        <v>10151</v>
      </c>
      <c r="C7846" s="83" t="s">
        <v>515</v>
      </c>
      <c r="D7846" s="83" t="s">
        <v>504</v>
      </c>
      <c r="E7846" s="84">
        <v>10004</v>
      </c>
      <c r="F7846" s="85">
        <v>15.948</v>
      </c>
      <c r="G7846" s="84" t="s">
        <v>514</v>
      </c>
      <c r="H7846" s="86" t="str">
        <f t="shared" si="488"/>
        <v/>
      </c>
      <c r="I7846" s="77" t="str">
        <f t="shared" si="489"/>
        <v/>
      </c>
      <c r="J7846" s="77" t="str">
        <f t="shared" si="490"/>
        <v/>
      </c>
      <c r="K7846" s="77">
        <f t="shared" si="491"/>
        <v>0</v>
      </c>
    </row>
    <row r="7847" spans="1:11" s="77" customFormat="1">
      <c r="A7847" s="82">
        <v>2016</v>
      </c>
      <c r="B7847" s="82">
        <v>10151</v>
      </c>
      <c r="C7847" s="83" t="s">
        <v>515</v>
      </c>
      <c r="D7847" s="83" t="s">
        <v>504</v>
      </c>
      <c r="E7847" s="84">
        <v>7973</v>
      </c>
      <c r="F7847" s="85">
        <v>9.16</v>
      </c>
      <c r="G7847" s="84" t="s">
        <v>514</v>
      </c>
      <c r="H7847" s="86" t="str">
        <f t="shared" si="488"/>
        <v/>
      </c>
      <c r="I7847" s="77" t="str">
        <f t="shared" si="489"/>
        <v/>
      </c>
      <c r="J7847" s="77" t="str">
        <f t="shared" si="490"/>
        <v/>
      </c>
      <c r="K7847" s="77">
        <f t="shared" si="491"/>
        <v>0</v>
      </c>
    </row>
    <row r="7848" spans="1:11" s="77" customFormat="1">
      <c r="A7848" s="82">
        <v>2016</v>
      </c>
      <c r="B7848" s="82">
        <v>10151</v>
      </c>
      <c r="C7848" s="83" t="s">
        <v>515</v>
      </c>
      <c r="D7848" s="83" t="s">
        <v>504</v>
      </c>
      <c r="E7848" s="84">
        <v>4398</v>
      </c>
      <c r="F7848" s="85">
        <v>17.225999999999999</v>
      </c>
      <c r="G7848" s="84" t="s">
        <v>514</v>
      </c>
      <c r="H7848" s="86" t="str">
        <f t="shared" si="488"/>
        <v/>
      </c>
      <c r="I7848" s="77" t="str">
        <f t="shared" si="489"/>
        <v/>
      </c>
      <c r="J7848" s="77" t="str">
        <f t="shared" si="490"/>
        <v/>
      </c>
      <c r="K7848" s="77">
        <f t="shared" si="491"/>
        <v>0</v>
      </c>
    </row>
    <row r="7849" spans="1:11" s="77" customFormat="1">
      <c r="A7849" s="82">
        <v>2016</v>
      </c>
      <c r="B7849" s="82">
        <v>10151</v>
      </c>
      <c r="C7849" s="83" t="s">
        <v>515</v>
      </c>
      <c r="D7849" s="83" t="s">
        <v>504</v>
      </c>
      <c r="E7849" s="84">
        <v>286</v>
      </c>
      <c r="F7849" s="85">
        <v>17.803999999999998</v>
      </c>
      <c r="G7849" s="84" t="s">
        <v>514</v>
      </c>
      <c r="H7849" s="86" t="str">
        <f t="shared" si="488"/>
        <v/>
      </c>
      <c r="I7849" s="77" t="str">
        <f t="shared" si="489"/>
        <v/>
      </c>
      <c r="J7849" s="77" t="str">
        <f t="shared" si="490"/>
        <v/>
      </c>
      <c r="K7849" s="77">
        <f t="shared" si="491"/>
        <v>0</v>
      </c>
    </row>
    <row r="7850" spans="1:11" s="77" customFormat="1">
      <c r="A7850" s="82">
        <v>2016</v>
      </c>
      <c r="B7850" s="82">
        <v>10151</v>
      </c>
      <c r="C7850" s="83" t="s">
        <v>515</v>
      </c>
      <c r="D7850" s="83" t="s">
        <v>504</v>
      </c>
      <c r="E7850" s="84">
        <v>10098</v>
      </c>
      <c r="F7850" s="85">
        <v>9.2140000000000004</v>
      </c>
      <c r="G7850" s="84" t="s">
        <v>514</v>
      </c>
      <c r="H7850" s="86" t="str">
        <f t="shared" si="488"/>
        <v/>
      </c>
      <c r="I7850" s="77" t="str">
        <f t="shared" si="489"/>
        <v/>
      </c>
      <c r="J7850" s="77" t="str">
        <f t="shared" si="490"/>
        <v/>
      </c>
      <c r="K7850" s="77">
        <f t="shared" si="491"/>
        <v>0</v>
      </c>
    </row>
    <row r="7851" spans="1:11" s="77" customFormat="1">
      <c r="A7851" s="82">
        <v>2016</v>
      </c>
      <c r="B7851" s="82">
        <v>10151</v>
      </c>
      <c r="C7851" s="83" t="s">
        <v>515</v>
      </c>
      <c r="D7851" s="83" t="s">
        <v>504</v>
      </c>
      <c r="E7851" s="84">
        <v>7345</v>
      </c>
      <c r="F7851" s="85">
        <v>17.224</v>
      </c>
      <c r="G7851" s="84" t="s">
        <v>514</v>
      </c>
      <c r="H7851" s="86" t="str">
        <f t="shared" si="488"/>
        <v/>
      </c>
      <c r="I7851" s="77" t="str">
        <f t="shared" si="489"/>
        <v/>
      </c>
      <c r="J7851" s="77" t="str">
        <f t="shared" si="490"/>
        <v/>
      </c>
      <c r="K7851" s="77">
        <f t="shared" si="491"/>
        <v>0</v>
      </c>
    </row>
    <row r="7852" spans="1:11" s="77" customFormat="1">
      <c r="A7852" s="82">
        <v>2016</v>
      </c>
      <c r="B7852" s="82">
        <v>10234</v>
      </c>
      <c r="C7852" s="83" t="s">
        <v>513</v>
      </c>
      <c r="D7852" s="83" t="s">
        <v>504</v>
      </c>
      <c r="E7852" s="84">
        <v>13062</v>
      </c>
      <c r="F7852" s="85">
        <v>17.309999999999999</v>
      </c>
      <c r="G7852" s="84" t="s">
        <v>514</v>
      </c>
      <c r="H7852" s="86" t="str">
        <f t="shared" si="488"/>
        <v/>
      </c>
      <c r="I7852" s="77" t="str">
        <f t="shared" si="489"/>
        <v/>
      </c>
      <c r="J7852" s="77" t="str">
        <f t="shared" si="490"/>
        <v/>
      </c>
      <c r="K7852" s="77">
        <f t="shared" si="491"/>
        <v>0</v>
      </c>
    </row>
    <row r="7853" spans="1:11" s="77" customFormat="1">
      <c r="A7853" s="82">
        <v>2016</v>
      </c>
      <c r="B7853" s="82">
        <v>10244</v>
      </c>
      <c r="C7853" s="83" t="s">
        <v>503</v>
      </c>
      <c r="D7853" s="83" t="s">
        <v>504</v>
      </c>
      <c r="E7853" s="84">
        <v>1785</v>
      </c>
      <c r="F7853" s="85">
        <v>22.338000000000001</v>
      </c>
      <c r="G7853" s="84" t="s">
        <v>514</v>
      </c>
      <c r="H7853" s="86" t="str">
        <f t="shared" si="488"/>
        <v/>
      </c>
      <c r="I7853" s="77" t="str">
        <f t="shared" si="489"/>
        <v/>
      </c>
      <c r="J7853" s="77" t="str">
        <f t="shared" si="490"/>
        <v/>
      </c>
      <c r="K7853" s="77">
        <f t="shared" si="491"/>
        <v>0</v>
      </c>
    </row>
    <row r="7854" spans="1:11" s="77" customFormat="1">
      <c r="A7854" s="82">
        <v>2016</v>
      </c>
      <c r="B7854" s="82">
        <v>10360</v>
      </c>
      <c r="C7854" s="83" t="s">
        <v>503</v>
      </c>
      <c r="D7854" s="83" t="s">
        <v>504</v>
      </c>
      <c r="E7854" s="84">
        <v>13344</v>
      </c>
      <c r="F7854" s="85">
        <v>22.6</v>
      </c>
      <c r="G7854" s="84" t="s">
        <v>514</v>
      </c>
      <c r="H7854" s="86" t="str">
        <f t="shared" si="488"/>
        <v/>
      </c>
      <c r="I7854" s="77" t="str">
        <f t="shared" si="489"/>
        <v/>
      </c>
      <c r="J7854" s="77" t="str">
        <f t="shared" si="490"/>
        <v/>
      </c>
      <c r="K7854" s="77">
        <f t="shared" si="491"/>
        <v>0</v>
      </c>
    </row>
    <row r="7855" spans="1:11" s="77" customFormat="1">
      <c r="A7855" s="82">
        <v>2016</v>
      </c>
      <c r="B7855" s="82">
        <v>10477</v>
      </c>
      <c r="C7855" s="83" t="s">
        <v>513</v>
      </c>
      <c r="D7855" s="83" t="s">
        <v>504</v>
      </c>
      <c r="E7855" s="84">
        <v>12805</v>
      </c>
      <c r="F7855" s="85">
        <v>17.309999999999999</v>
      </c>
      <c r="G7855" s="84" t="s">
        <v>514</v>
      </c>
      <c r="H7855" s="86" t="str">
        <f t="shared" si="488"/>
        <v/>
      </c>
      <c r="I7855" s="77" t="str">
        <f t="shared" si="489"/>
        <v/>
      </c>
      <c r="J7855" s="77" t="str">
        <f t="shared" si="490"/>
        <v/>
      </c>
      <c r="K7855" s="77">
        <f t="shared" si="491"/>
        <v>0</v>
      </c>
    </row>
    <row r="7856" spans="1:11" s="77" customFormat="1">
      <c r="A7856" s="82">
        <v>2016</v>
      </c>
      <c r="B7856" s="82">
        <v>10495</v>
      </c>
      <c r="C7856" s="83" t="s">
        <v>503</v>
      </c>
      <c r="D7856" s="83" t="s">
        <v>504</v>
      </c>
      <c r="E7856" s="84">
        <v>5099</v>
      </c>
      <c r="F7856" s="85">
        <v>24.8</v>
      </c>
      <c r="G7856" s="84" t="s">
        <v>514</v>
      </c>
      <c r="H7856" s="86" t="str">
        <f t="shared" si="488"/>
        <v/>
      </c>
      <c r="I7856" s="77" t="str">
        <f t="shared" si="489"/>
        <v/>
      </c>
      <c r="J7856" s="77" t="str">
        <f t="shared" si="490"/>
        <v/>
      </c>
      <c r="K7856" s="77">
        <f t="shared" si="491"/>
        <v>0</v>
      </c>
    </row>
    <row r="7857" spans="1:11" s="77" customFormat="1">
      <c r="A7857" s="82">
        <v>2016</v>
      </c>
      <c r="B7857" s="82">
        <v>10566</v>
      </c>
      <c r="C7857" s="83" t="s">
        <v>503</v>
      </c>
      <c r="D7857" s="83" t="s">
        <v>504</v>
      </c>
      <c r="E7857" s="84">
        <v>23271</v>
      </c>
      <c r="F7857" s="85">
        <v>25.94</v>
      </c>
      <c r="G7857" s="84" t="s">
        <v>514</v>
      </c>
      <c r="H7857" s="86" t="str">
        <f t="shared" si="488"/>
        <v/>
      </c>
      <c r="I7857" s="77" t="str">
        <f t="shared" si="489"/>
        <v/>
      </c>
      <c r="J7857" s="77" t="str">
        <f t="shared" si="490"/>
        <v/>
      </c>
      <c r="K7857" s="77">
        <f t="shared" si="491"/>
        <v>0</v>
      </c>
    </row>
    <row r="7858" spans="1:11" s="77" customFormat="1">
      <c r="A7858" s="82">
        <v>2016</v>
      </c>
      <c r="B7858" s="82">
        <v>10566</v>
      </c>
      <c r="C7858" s="83" t="s">
        <v>503</v>
      </c>
      <c r="D7858" s="83" t="s">
        <v>504</v>
      </c>
      <c r="E7858" s="84">
        <v>9696</v>
      </c>
      <c r="F7858" s="85">
        <v>27.9</v>
      </c>
      <c r="G7858" s="84" t="s">
        <v>514</v>
      </c>
      <c r="H7858" s="86" t="str">
        <f t="shared" si="488"/>
        <v/>
      </c>
      <c r="I7858" s="77" t="str">
        <f t="shared" si="489"/>
        <v/>
      </c>
      <c r="J7858" s="77" t="str">
        <f t="shared" si="490"/>
        <v/>
      </c>
      <c r="K7858" s="77">
        <f t="shared" si="491"/>
        <v>0</v>
      </c>
    </row>
    <row r="7859" spans="1:11" s="77" customFormat="1">
      <c r="A7859" s="82">
        <v>2016</v>
      </c>
      <c r="B7859" s="82">
        <v>10671</v>
      </c>
      <c r="C7859" s="83" t="s">
        <v>503</v>
      </c>
      <c r="D7859" s="83" t="s">
        <v>504</v>
      </c>
      <c r="E7859" s="84">
        <v>30104</v>
      </c>
      <c r="F7859" s="85">
        <v>20.03</v>
      </c>
      <c r="G7859" s="84" t="s">
        <v>514</v>
      </c>
      <c r="H7859" s="86" t="str">
        <f t="shared" si="488"/>
        <v/>
      </c>
      <c r="I7859" s="77" t="str">
        <f t="shared" si="489"/>
        <v/>
      </c>
      <c r="J7859" s="77" t="str">
        <f t="shared" si="490"/>
        <v/>
      </c>
      <c r="K7859" s="77">
        <f t="shared" si="491"/>
        <v>0</v>
      </c>
    </row>
    <row r="7860" spans="1:11" s="77" customFormat="1">
      <c r="A7860" s="82">
        <v>2016</v>
      </c>
      <c r="B7860" s="82">
        <v>10671</v>
      </c>
      <c r="C7860" s="83" t="s">
        <v>513</v>
      </c>
      <c r="D7860" s="83" t="s">
        <v>504</v>
      </c>
      <c r="E7860" s="84">
        <v>55226</v>
      </c>
      <c r="F7860" s="85">
        <v>16.829999999999998</v>
      </c>
      <c r="G7860" s="84" t="s">
        <v>514</v>
      </c>
      <c r="H7860" s="86" t="str">
        <f t="shared" si="488"/>
        <v/>
      </c>
      <c r="I7860" s="77" t="str">
        <f t="shared" si="489"/>
        <v/>
      </c>
      <c r="J7860" s="77" t="str">
        <f t="shared" si="490"/>
        <v/>
      </c>
      <c r="K7860" s="77">
        <f t="shared" si="491"/>
        <v>0</v>
      </c>
    </row>
    <row r="7861" spans="1:11" s="77" customFormat="1">
      <c r="A7861" s="82">
        <v>2016</v>
      </c>
      <c r="B7861" s="82">
        <v>10671</v>
      </c>
      <c r="C7861" s="83" t="s">
        <v>503</v>
      </c>
      <c r="D7861" s="83" t="s">
        <v>504</v>
      </c>
      <c r="E7861" s="84">
        <v>12501</v>
      </c>
      <c r="F7861" s="85">
        <v>17.48</v>
      </c>
      <c r="G7861" s="84" t="s">
        <v>514</v>
      </c>
      <c r="H7861" s="86" t="str">
        <f t="shared" si="488"/>
        <v/>
      </c>
      <c r="I7861" s="77" t="str">
        <f t="shared" si="489"/>
        <v/>
      </c>
      <c r="J7861" s="77" t="str">
        <f t="shared" si="490"/>
        <v/>
      </c>
      <c r="K7861" s="77">
        <f t="shared" si="491"/>
        <v>0</v>
      </c>
    </row>
    <row r="7862" spans="1:11" s="77" customFormat="1">
      <c r="A7862" s="82">
        <v>2016</v>
      </c>
      <c r="B7862" s="82">
        <v>10671</v>
      </c>
      <c r="C7862" s="83" t="s">
        <v>503</v>
      </c>
      <c r="D7862" s="83" t="s">
        <v>504</v>
      </c>
      <c r="E7862" s="84">
        <v>3273</v>
      </c>
      <c r="F7862" s="85">
        <v>25.8</v>
      </c>
      <c r="G7862" s="84" t="s">
        <v>514</v>
      </c>
      <c r="H7862" s="86" t="str">
        <f t="shared" si="488"/>
        <v/>
      </c>
      <c r="I7862" s="77" t="str">
        <f t="shared" si="489"/>
        <v/>
      </c>
      <c r="J7862" s="77" t="str">
        <f t="shared" si="490"/>
        <v/>
      </c>
      <c r="K7862" s="77">
        <f t="shared" si="491"/>
        <v>0</v>
      </c>
    </row>
    <row r="7863" spans="1:11" s="77" customFormat="1">
      <c r="A7863" s="82">
        <v>2016</v>
      </c>
      <c r="B7863" s="82">
        <v>10671</v>
      </c>
      <c r="C7863" s="83" t="s">
        <v>503</v>
      </c>
      <c r="D7863" s="83" t="s">
        <v>504</v>
      </c>
      <c r="E7863" s="84">
        <v>1054</v>
      </c>
      <c r="F7863" s="85">
        <v>14.66</v>
      </c>
      <c r="G7863" s="84" t="s">
        <v>514</v>
      </c>
      <c r="H7863" s="86" t="str">
        <f t="shared" si="488"/>
        <v/>
      </c>
      <c r="I7863" s="77" t="str">
        <f t="shared" si="489"/>
        <v/>
      </c>
      <c r="J7863" s="77" t="str">
        <f t="shared" si="490"/>
        <v/>
      </c>
      <c r="K7863" s="77">
        <f t="shared" si="491"/>
        <v>0</v>
      </c>
    </row>
    <row r="7864" spans="1:11" s="77" customFormat="1">
      <c r="A7864" s="82">
        <v>2016</v>
      </c>
      <c r="B7864" s="82">
        <v>10673</v>
      </c>
      <c r="C7864" s="83" t="s">
        <v>503</v>
      </c>
      <c r="D7864" s="83" t="s">
        <v>504</v>
      </c>
      <c r="E7864" s="84">
        <v>61980</v>
      </c>
      <c r="F7864" s="85">
        <v>22.186</v>
      </c>
      <c r="G7864" s="84" t="s">
        <v>514</v>
      </c>
      <c r="H7864" s="86" t="str">
        <f t="shared" si="488"/>
        <v/>
      </c>
      <c r="I7864" s="77" t="str">
        <f t="shared" si="489"/>
        <v/>
      </c>
      <c r="J7864" s="77" t="str">
        <f t="shared" si="490"/>
        <v/>
      </c>
      <c r="K7864" s="77">
        <f t="shared" si="491"/>
        <v>0</v>
      </c>
    </row>
    <row r="7865" spans="1:11" s="77" customFormat="1">
      <c r="A7865" s="82">
        <v>2016</v>
      </c>
      <c r="B7865" s="82">
        <v>10678</v>
      </c>
      <c r="C7865" s="83" t="s">
        <v>503</v>
      </c>
      <c r="D7865" s="83" t="s">
        <v>504</v>
      </c>
      <c r="E7865" s="84">
        <v>6311</v>
      </c>
      <c r="F7865" s="85">
        <v>21.9</v>
      </c>
      <c r="G7865" s="84" t="s">
        <v>514</v>
      </c>
      <c r="H7865" s="86" t="str">
        <f t="shared" si="488"/>
        <v/>
      </c>
      <c r="I7865" s="77" t="str">
        <f t="shared" si="489"/>
        <v/>
      </c>
      <c r="J7865" s="77" t="str">
        <f t="shared" si="490"/>
        <v/>
      </c>
      <c r="K7865" s="77">
        <f t="shared" si="491"/>
        <v>0</v>
      </c>
    </row>
    <row r="7866" spans="1:11" s="77" customFormat="1">
      <c r="A7866" s="82">
        <v>2016</v>
      </c>
      <c r="B7866" s="82">
        <v>10678</v>
      </c>
      <c r="C7866" s="83" t="s">
        <v>503</v>
      </c>
      <c r="D7866" s="83" t="s">
        <v>504</v>
      </c>
      <c r="E7866" s="84">
        <v>421</v>
      </c>
      <c r="F7866" s="85">
        <v>21.52</v>
      </c>
      <c r="G7866" s="84" t="s">
        <v>514</v>
      </c>
      <c r="H7866" s="86" t="str">
        <f t="shared" si="488"/>
        <v/>
      </c>
      <c r="I7866" s="77" t="str">
        <f t="shared" si="489"/>
        <v/>
      </c>
      <c r="J7866" s="77" t="str">
        <f t="shared" si="490"/>
        <v/>
      </c>
      <c r="K7866" s="77">
        <f t="shared" si="491"/>
        <v>0</v>
      </c>
    </row>
    <row r="7867" spans="1:11" s="77" customFormat="1">
      <c r="A7867" s="82">
        <v>2016</v>
      </c>
      <c r="B7867" s="82">
        <v>10678</v>
      </c>
      <c r="C7867" s="83" t="s">
        <v>503</v>
      </c>
      <c r="D7867" s="83" t="s">
        <v>504</v>
      </c>
      <c r="E7867" s="84">
        <v>2603</v>
      </c>
      <c r="F7867" s="85">
        <v>21.99</v>
      </c>
      <c r="G7867" s="84" t="s">
        <v>514</v>
      </c>
      <c r="H7867" s="86" t="str">
        <f t="shared" si="488"/>
        <v/>
      </c>
      <c r="I7867" s="77" t="str">
        <f t="shared" si="489"/>
        <v/>
      </c>
      <c r="J7867" s="77" t="str">
        <f t="shared" si="490"/>
        <v/>
      </c>
      <c r="K7867" s="77">
        <f t="shared" si="491"/>
        <v>0</v>
      </c>
    </row>
    <row r="7868" spans="1:11" s="77" customFormat="1">
      <c r="A7868" s="82">
        <v>2016</v>
      </c>
      <c r="B7868" s="82">
        <v>10678</v>
      </c>
      <c r="C7868" s="83" t="s">
        <v>503</v>
      </c>
      <c r="D7868" s="83" t="s">
        <v>504</v>
      </c>
      <c r="E7868" s="84">
        <v>5448</v>
      </c>
      <c r="F7868" s="85">
        <v>22.48</v>
      </c>
      <c r="G7868" s="84" t="s">
        <v>514</v>
      </c>
      <c r="H7868" s="86" t="str">
        <f t="shared" si="488"/>
        <v/>
      </c>
      <c r="I7868" s="77" t="str">
        <f t="shared" si="489"/>
        <v/>
      </c>
      <c r="J7868" s="77" t="str">
        <f t="shared" si="490"/>
        <v/>
      </c>
      <c r="K7868" s="77">
        <f t="shared" si="491"/>
        <v>0</v>
      </c>
    </row>
    <row r="7869" spans="1:11" s="77" customFormat="1">
      <c r="A7869" s="82">
        <v>2016</v>
      </c>
      <c r="B7869" s="82">
        <v>10684</v>
      </c>
      <c r="C7869" s="83" t="s">
        <v>503</v>
      </c>
      <c r="D7869" s="83" t="s">
        <v>504</v>
      </c>
      <c r="E7869" s="84">
        <v>32953</v>
      </c>
      <c r="F7869" s="85">
        <v>22.8</v>
      </c>
      <c r="G7869" s="84" t="s">
        <v>514</v>
      </c>
      <c r="H7869" s="86" t="str">
        <f t="shared" si="488"/>
        <v/>
      </c>
      <c r="I7869" s="77" t="str">
        <f t="shared" si="489"/>
        <v/>
      </c>
      <c r="J7869" s="77" t="str">
        <f t="shared" si="490"/>
        <v/>
      </c>
      <c r="K7869" s="77">
        <f t="shared" si="491"/>
        <v>0</v>
      </c>
    </row>
    <row r="7870" spans="1:11" s="77" customFormat="1">
      <c r="A7870" s="82">
        <v>2016</v>
      </c>
      <c r="B7870" s="82">
        <v>10864</v>
      </c>
      <c r="C7870" s="83" t="s">
        <v>503</v>
      </c>
      <c r="D7870" s="83" t="s">
        <v>504</v>
      </c>
      <c r="E7870" s="84">
        <v>33015</v>
      </c>
      <c r="F7870" s="85">
        <v>21.8</v>
      </c>
      <c r="G7870" s="84" t="s">
        <v>514</v>
      </c>
      <c r="H7870" s="86" t="str">
        <f t="shared" si="488"/>
        <v/>
      </c>
      <c r="I7870" s="77" t="str">
        <f t="shared" si="489"/>
        <v/>
      </c>
      <c r="J7870" s="77" t="str">
        <f t="shared" si="490"/>
        <v/>
      </c>
      <c r="K7870" s="77">
        <f t="shared" si="491"/>
        <v>0</v>
      </c>
    </row>
    <row r="7871" spans="1:11" s="77" customFormat="1">
      <c r="A7871" s="82">
        <v>2016</v>
      </c>
      <c r="B7871" s="82">
        <v>10864</v>
      </c>
      <c r="C7871" s="83" t="s">
        <v>513</v>
      </c>
      <c r="D7871" s="83" t="s">
        <v>504</v>
      </c>
      <c r="E7871" s="84">
        <v>49576</v>
      </c>
      <c r="F7871" s="85">
        <v>17.5</v>
      </c>
      <c r="G7871" s="84" t="s">
        <v>514</v>
      </c>
      <c r="H7871" s="86" t="str">
        <f t="shared" si="488"/>
        <v/>
      </c>
      <c r="I7871" s="77" t="str">
        <f t="shared" si="489"/>
        <v/>
      </c>
      <c r="J7871" s="77" t="str">
        <f t="shared" si="490"/>
        <v/>
      </c>
      <c r="K7871" s="77">
        <f t="shared" si="491"/>
        <v>0</v>
      </c>
    </row>
    <row r="7872" spans="1:11" s="77" customFormat="1">
      <c r="A7872" s="82">
        <v>2016</v>
      </c>
      <c r="B7872" s="82">
        <v>10865</v>
      </c>
      <c r="C7872" s="83" t="s">
        <v>503</v>
      </c>
      <c r="D7872" s="83" t="s">
        <v>504</v>
      </c>
      <c r="E7872" s="84">
        <v>61650</v>
      </c>
      <c r="F7872" s="85">
        <v>21.7</v>
      </c>
      <c r="G7872" s="84" t="s">
        <v>514</v>
      </c>
      <c r="H7872" s="86" t="str">
        <f t="shared" si="488"/>
        <v/>
      </c>
      <c r="I7872" s="77" t="str">
        <f t="shared" si="489"/>
        <v/>
      </c>
      <c r="J7872" s="77" t="str">
        <f t="shared" si="490"/>
        <v/>
      </c>
      <c r="K7872" s="77">
        <f t="shared" si="491"/>
        <v>0</v>
      </c>
    </row>
    <row r="7873" spans="1:11" s="77" customFormat="1">
      <c r="A7873" s="82">
        <v>2016</v>
      </c>
      <c r="B7873" s="82">
        <v>10865</v>
      </c>
      <c r="C7873" s="83" t="s">
        <v>503</v>
      </c>
      <c r="D7873" s="83" t="s">
        <v>504</v>
      </c>
      <c r="E7873" s="84">
        <v>8998</v>
      </c>
      <c r="F7873" s="85">
        <v>21.7</v>
      </c>
      <c r="G7873" s="84" t="s">
        <v>514</v>
      </c>
      <c r="H7873" s="86" t="str">
        <f t="shared" si="488"/>
        <v/>
      </c>
      <c r="I7873" s="77" t="str">
        <f t="shared" si="489"/>
        <v/>
      </c>
      <c r="J7873" s="77" t="str">
        <f t="shared" si="490"/>
        <v/>
      </c>
      <c r="K7873" s="77">
        <f t="shared" si="491"/>
        <v>0</v>
      </c>
    </row>
    <row r="7874" spans="1:11" s="77" customFormat="1">
      <c r="A7874" s="82">
        <v>2016</v>
      </c>
      <c r="B7874" s="82">
        <v>10865</v>
      </c>
      <c r="C7874" s="83" t="s">
        <v>513</v>
      </c>
      <c r="D7874" s="83" t="s">
        <v>504</v>
      </c>
      <c r="E7874" s="84">
        <v>48895</v>
      </c>
      <c r="F7874" s="85">
        <v>17.399999999999999</v>
      </c>
      <c r="G7874" s="84" t="s">
        <v>514</v>
      </c>
      <c r="H7874" s="86" t="str">
        <f t="shared" si="488"/>
        <v/>
      </c>
      <c r="I7874" s="77" t="str">
        <f t="shared" si="489"/>
        <v/>
      </c>
      <c r="J7874" s="77" t="str">
        <f t="shared" si="490"/>
        <v/>
      </c>
      <c r="K7874" s="77">
        <f t="shared" si="491"/>
        <v>0</v>
      </c>
    </row>
    <row r="7875" spans="1:11" s="77" customFormat="1">
      <c r="A7875" s="82">
        <v>2016</v>
      </c>
      <c r="B7875" s="82">
        <v>50282</v>
      </c>
      <c r="C7875" s="83" t="s">
        <v>503</v>
      </c>
      <c r="D7875" s="83" t="s">
        <v>504</v>
      </c>
      <c r="E7875" s="84">
        <v>4971</v>
      </c>
      <c r="F7875" s="85">
        <v>22.52</v>
      </c>
      <c r="G7875" s="84" t="s">
        <v>514</v>
      </c>
      <c r="H7875" s="86" t="str">
        <f t="shared" si="488"/>
        <v/>
      </c>
      <c r="I7875" s="77" t="str">
        <f t="shared" si="489"/>
        <v/>
      </c>
      <c r="J7875" s="77" t="str">
        <f t="shared" si="490"/>
        <v/>
      </c>
      <c r="K7875" s="77">
        <f t="shared" si="491"/>
        <v>0</v>
      </c>
    </row>
    <row r="7876" spans="1:11" s="77" customFormat="1">
      <c r="A7876" s="82">
        <v>2016</v>
      </c>
      <c r="B7876" s="82">
        <v>50282</v>
      </c>
      <c r="C7876" s="83" t="s">
        <v>503</v>
      </c>
      <c r="D7876" s="83" t="s">
        <v>504</v>
      </c>
      <c r="E7876" s="84">
        <v>9063</v>
      </c>
      <c r="F7876" s="85">
        <v>21.7</v>
      </c>
      <c r="G7876" s="84" t="s">
        <v>514</v>
      </c>
      <c r="H7876" s="86" t="str">
        <f t="shared" si="488"/>
        <v/>
      </c>
      <c r="I7876" s="77" t="str">
        <f t="shared" si="489"/>
        <v/>
      </c>
      <c r="J7876" s="77" t="str">
        <f t="shared" si="490"/>
        <v/>
      </c>
      <c r="K7876" s="77">
        <f t="shared" si="491"/>
        <v>0</v>
      </c>
    </row>
    <row r="7877" spans="1:11" s="77" customFormat="1">
      <c r="A7877" s="82">
        <v>2016</v>
      </c>
      <c r="B7877" s="82">
        <v>50282</v>
      </c>
      <c r="C7877" s="83" t="s">
        <v>503</v>
      </c>
      <c r="D7877" s="83" t="s">
        <v>504</v>
      </c>
      <c r="E7877" s="84">
        <v>3068</v>
      </c>
      <c r="F7877" s="85">
        <v>20.41</v>
      </c>
      <c r="G7877" s="84" t="s">
        <v>514</v>
      </c>
      <c r="H7877" s="86" t="str">
        <f t="shared" si="488"/>
        <v/>
      </c>
      <c r="I7877" s="77" t="str">
        <f t="shared" si="489"/>
        <v/>
      </c>
      <c r="J7877" s="77" t="str">
        <f t="shared" si="490"/>
        <v/>
      </c>
      <c r="K7877" s="77">
        <f t="shared" si="491"/>
        <v>0</v>
      </c>
    </row>
    <row r="7878" spans="1:11" s="77" customFormat="1">
      <c r="A7878" s="82">
        <v>2016</v>
      </c>
      <c r="B7878" s="82">
        <v>50296</v>
      </c>
      <c r="C7878" s="83" t="s">
        <v>503</v>
      </c>
      <c r="D7878" s="83" t="s">
        <v>504</v>
      </c>
      <c r="E7878" s="84">
        <v>1003</v>
      </c>
      <c r="F7878" s="85">
        <v>26.4</v>
      </c>
      <c r="G7878" s="84" t="s">
        <v>514</v>
      </c>
      <c r="H7878" s="86" t="str">
        <f t="shared" si="488"/>
        <v/>
      </c>
      <c r="I7878" s="77" t="str">
        <f t="shared" si="489"/>
        <v/>
      </c>
      <c r="J7878" s="77" t="str">
        <f t="shared" si="490"/>
        <v/>
      </c>
      <c r="K7878" s="77">
        <f t="shared" si="491"/>
        <v>0</v>
      </c>
    </row>
    <row r="7879" spans="1:11" s="77" customFormat="1">
      <c r="A7879" s="82">
        <v>2016</v>
      </c>
      <c r="B7879" s="82">
        <v>50447</v>
      </c>
      <c r="C7879" s="83" t="s">
        <v>503</v>
      </c>
      <c r="D7879" s="83" t="s">
        <v>504</v>
      </c>
      <c r="E7879" s="84">
        <v>1814</v>
      </c>
      <c r="F7879" s="85">
        <v>25.24</v>
      </c>
      <c r="G7879" s="84" t="s">
        <v>514</v>
      </c>
      <c r="H7879" s="86" t="str">
        <f t="shared" ref="H7879:H7942" si="492">IF(I7879="","",G7879/100*F7879*E7879)</f>
        <v/>
      </c>
      <c r="I7879" s="77" t="str">
        <f t="shared" ref="I7879:I7942" si="493">IF(OR(G7879=".",F7879=".",E7879="."),"",E7879)</f>
        <v/>
      </c>
      <c r="J7879" s="77" t="str">
        <f t="shared" ref="J7879:J7942" si="494">IF(I7879="","",F7879*I7879)</f>
        <v/>
      </c>
      <c r="K7879" s="77">
        <f t="shared" ref="K7879:K7942" si="495">IF(C7879="LIG",1,0)</f>
        <v>0</v>
      </c>
    </row>
    <row r="7880" spans="1:11" s="77" customFormat="1">
      <c r="A7880" s="82">
        <v>2016</v>
      </c>
      <c r="B7880" s="82">
        <v>50481</v>
      </c>
      <c r="C7880" s="83" t="s">
        <v>503</v>
      </c>
      <c r="D7880" s="83" t="s">
        <v>504</v>
      </c>
      <c r="E7880" s="84">
        <v>18215</v>
      </c>
      <c r="F7880" s="85">
        <v>26.21</v>
      </c>
      <c r="G7880" s="84" t="s">
        <v>514</v>
      </c>
      <c r="H7880" s="86" t="str">
        <f t="shared" si="492"/>
        <v/>
      </c>
      <c r="I7880" s="77" t="str">
        <f t="shared" si="493"/>
        <v/>
      </c>
      <c r="J7880" s="77" t="str">
        <f t="shared" si="494"/>
        <v/>
      </c>
      <c r="K7880" s="77">
        <f t="shared" si="495"/>
        <v>0</v>
      </c>
    </row>
    <row r="7881" spans="1:11" s="77" customFormat="1">
      <c r="A7881" s="82">
        <v>2016</v>
      </c>
      <c r="B7881" s="82">
        <v>50481</v>
      </c>
      <c r="C7881" s="83" t="s">
        <v>503</v>
      </c>
      <c r="D7881" s="83" t="s">
        <v>504</v>
      </c>
      <c r="E7881" s="84">
        <v>11390</v>
      </c>
      <c r="F7881" s="85">
        <v>25.77</v>
      </c>
      <c r="G7881" s="84" t="s">
        <v>514</v>
      </c>
      <c r="H7881" s="86" t="str">
        <f t="shared" si="492"/>
        <v/>
      </c>
      <c r="I7881" s="77" t="str">
        <f t="shared" si="493"/>
        <v/>
      </c>
      <c r="J7881" s="77" t="str">
        <f t="shared" si="494"/>
        <v/>
      </c>
      <c r="K7881" s="77">
        <f t="shared" si="495"/>
        <v>0</v>
      </c>
    </row>
    <row r="7882" spans="1:11" s="77" customFormat="1">
      <c r="A7882" s="82">
        <v>2016</v>
      </c>
      <c r="B7882" s="82">
        <v>50481</v>
      </c>
      <c r="C7882" s="83" t="s">
        <v>503</v>
      </c>
      <c r="D7882" s="83" t="s">
        <v>504</v>
      </c>
      <c r="E7882" s="84">
        <v>20290</v>
      </c>
      <c r="F7882" s="85">
        <v>26.59</v>
      </c>
      <c r="G7882" s="84" t="s">
        <v>514</v>
      </c>
      <c r="H7882" s="86" t="str">
        <f t="shared" si="492"/>
        <v/>
      </c>
      <c r="I7882" s="77" t="str">
        <f t="shared" si="493"/>
        <v/>
      </c>
      <c r="J7882" s="77" t="str">
        <f t="shared" si="494"/>
        <v/>
      </c>
      <c r="K7882" s="77">
        <f t="shared" si="495"/>
        <v>0</v>
      </c>
    </row>
    <row r="7883" spans="1:11" s="77" customFormat="1">
      <c r="A7883" s="82">
        <v>2016</v>
      </c>
      <c r="B7883" s="82">
        <v>50481</v>
      </c>
      <c r="C7883" s="83" t="s">
        <v>503</v>
      </c>
      <c r="D7883" s="83" t="s">
        <v>504</v>
      </c>
      <c r="E7883" s="84">
        <v>11578</v>
      </c>
      <c r="F7883" s="85">
        <v>26.44</v>
      </c>
      <c r="G7883" s="84" t="s">
        <v>514</v>
      </c>
      <c r="H7883" s="86" t="str">
        <f t="shared" si="492"/>
        <v/>
      </c>
      <c r="I7883" s="77" t="str">
        <f t="shared" si="493"/>
        <v/>
      </c>
      <c r="J7883" s="77" t="str">
        <f t="shared" si="494"/>
        <v/>
      </c>
      <c r="K7883" s="77">
        <f t="shared" si="495"/>
        <v>0</v>
      </c>
    </row>
    <row r="7884" spans="1:11" s="77" customFormat="1">
      <c r="A7884" s="82">
        <v>2016</v>
      </c>
      <c r="B7884" s="82">
        <v>50481</v>
      </c>
      <c r="C7884" s="83" t="s">
        <v>503</v>
      </c>
      <c r="D7884" s="83" t="s">
        <v>504</v>
      </c>
      <c r="E7884" s="84">
        <v>26534</v>
      </c>
      <c r="F7884" s="85">
        <v>27.04</v>
      </c>
      <c r="G7884" s="84" t="s">
        <v>514</v>
      </c>
      <c r="H7884" s="86" t="str">
        <f t="shared" si="492"/>
        <v/>
      </c>
      <c r="I7884" s="77" t="str">
        <f t="shared" si="493"/>
        <v/>
      </c>
      <c r="J7884" s="77" t="str">
        <f t="shared" si="494"/>
        <v/>
      </c>
      <c r="K7884" s="77">
        <f t="shared" si="495"/>
        <v>0</v>
      </c>
    </row>
    <row r="7885" spans="1:11" s="77" customFormat="1">
      <c r="A7885" s="82">
        <v>2016</v>
      </c>
      <c r="B7885" s="82">
        <v>50835</v>
      </c>
      <c r="C7885" s="83" t="s">
        <v>503</v>
      </c>
      <c r="D7885" s="83" t="s">
        <v>504</v>
      </c>
      <c r="E7885" s="84">
        <v>18252</v>
      </c>
      <c r="F7885" s="85">
        <v>20.6</v>
      </c>
      <c r="G7885" s="84" t="s">
        <v>514</v>
      </c>
      <c r="H7885" s="86" t="str">
        <f t="shared" si="492"/>
        <v/>
      </c>
      <c r="I7885" s="77" t="str">
        <f t="shared" si="493"/>
        <v/>
      </c>
      <c r="J7885" s="77" t="str">
        <f t="shared" si="494"/>
        <v/>
      </c>
      <c r="K7885" s="77">
        <f t="shared" si="495"/>
        <v>0</v>
      </c>
    </row>
    <row r="7886" spans="1:11" s="77" customFormat="1">
      <c r="A7886" s="82">
        <v>2016</v>
      </c>
      <c r="B7886" s="82">
        <v>50835</v>
      </c>
      <c r="C7886" s="83" t="s">
        <v>503</v>
      </c>
      <c r="D7886" s="83" t="s">
        <v>504</v>
      </c>
      <c r="E7886" s="84">
        <v>16148</v>
      </c>
      <c r="F7886" s="85">
        <v>25.45</v>
      </c>
      <c r="G7886" s="84" t="s">
        <v>514</v>
      </c>
      <c r="H7886" s="86" t="str">
        <f t="shared" si="492"/>
        <v/>
      </c>
      <c r="I7886" s="77" t="str">
        <f t="shared" si="493"/>
        <v/>
      </c>
      <c r="J7886" s="77" t="str">
        <f t="shared" si="494"/>
        <v/>
      </c>
      <c r="K7886" s="77">
        <f t="shared" si="495"/>
        <v>0</v>
      </c>
    </row>
    <row r="7887" spans="1:11" s="77" customFormat="1">
      <c r="A7887" s="82">
        <v>2016</v>
      </c>
      <c r="B7887" s="82">
        <v>50900</v>
      </c>
      <c r="C7887" s="83" t="s">
        <v>503</v>
      </c>
      <c r="D7887" s="83" t="s">
        <v>504</v>
      </c>
      <c r="E7887" s="84">
        <v>15935</v>
      </c>
      <c r="F7887" s="85">
        <v>26</v>
      </c>
      <c r="G7887" s="84" t="s">
        <v>514</v>
      </c>
      <c r="H7887" s="86" t="str">
        <f t="shared" si="492"/>
        <v/>
      </c>
      <c r="I7887" s="77" t="str">
        <f t="shared" si="493"/>
        <v/>
      </c>
      <c r="J7887" s="77" t="str">
        <f t="shared" si="494"/>
        <v/>
      </c>
      <c r="K7887" s="77">
        <f t="shared" si="495"/>
        <v>0</v>
      </c>
    </row>
    <row r="7888" spans="1:11" s="77" customFormat="1">
      <c r="A7888" s="82">
        <v>2016</v>
      </c>
      <c r="B7888" s="82">
        <v>50969</v>
      </c>
      <c r="C7888" s="83" t="s">
        <v>503</v>
      </c>
      <c r="D7888" s="83" t="s">
        <v>504</v>
      </c>
      <c r="E7888" s="84">
        <v>6711</v>
      </c>
      <c r="F7888" s="85">
        <v>22.74</v>
      </c>
      <c r="G7888" s="84" t="s">
        <v>514</v>
      </c>
      <c r="H7888" s="86" t="str">
        <f t="shared" si="492"/>
        <v/>
      </c>
      <c r="I7888" s="77" t="str">
        <f t="shared" si="493"/>
        <v/>
      </c>
      <c r="J7888" s="77" t="str">
        <f t="shared" si="494"/>
        <v/>
      </c>
      <c r="K7888" s="77">
        <f t="shared" si="495"/>
        <v>0</v>
      </c>
    </row>
    <row r="7889" spans="1:11" s="77" customFormat="1">
      <c r="A7889" s="82">
        <v>2016</v>
      </c>
      <c r="B7889" s="82">
        <v>50976</v>
      </c>
      <c r="C7889" s="83" t="s">
        <v>503</v>
      </c>
      <c r="D7889" s="83" t="s">
        <v>504</v>
      </c>
      <c r="E7889" s="84">
        <v>13013</v>
      </c>
      <c r="F7889" s="85">
        <v>24.74</v>
      </c>
      <c r="G7889" s="84" t="s">
        <v>514</v>
      </c>
      <c r="H7889" s="86" t="str">
        <f t="shared" si="492"/>
        <v/>
      </c>
      <c r="I7889" s="77" t="str">
        <f t="shared" si="493"/>
        <v/>
      </c>
      <c r="J7889" s="77" t="str">
        <f t="shared" si="494"/>
        <v/>
      </c>
      <c r="K7889" s="77">
        <f t="shared" si="495"/>
        <v>0</v>
      </c>
    </row>
    <row r="7890" spans="1:11" s="77" customFormat="1">
      <c r="A7890" s="82">
        <v>2016</v>
      </c>
      <c r="B7890" s="82">
        <v>50976</v>
      </c>
      <c r="C7890" s="83" t="s">
        <v>503</v>
      </c>
      <c r="D7890" s="83" t="s">
        <v>504</v>
      </c>
      <c r="E7890" s="84">
        <v>12861</v>
      </c>
      <c r="F7890" s="85">
        <v>25.14</v>
      </c>
      <c r="G7890" s="84" t="s">
        <v>514</v>
      </c>
      <c r="H7890" s="86" t="str">
        <f t="shared" si="492"/>
        <v/>
      </c>
      <c r="I7890" s="77" t="str">
        <f t="shared" si="493"/>
        <v/>
      </c>
      <c r="J7890" s="77" t="str">
        <f t="shared" si="494"/>
        <v/>
      </c>
      <c r="K7890" s="77">
        <f t="shared" si="495"/>
        <v>0</v>
      </c>
    </row>
    <row r="7891" spans="1:11" s="77" customFormat="1">
      <c r="A7891" s="82">
        <v>2016</v>
      </c>
      <c r="B7891" s="82">
        <v>50976</v>
      </c>
      <c r="C7891" s="83" t="s">
        <v>503</v>
      </c>
      <c r="D7891" s="83" t="s">
        <v>504</v>
      </c>
      <c r="E7891" s="84">
        <v>12658</v>
      </c>
      <c r="F7891" s="85">
        <v>25.8</v>
      </c>
      <c r="G7891" s="84" t="s">
        <v>514</v>
      </c>
      <c r="H7891" s="86" t="str">
        <f t="shared" si="492"/>
        <v/>
      </c>
      <c r="I7891" s="77" t="str">
        <f t="shared" si="493"/>
        <v/>
      </c>
      <c r="J7891" s="77" t="str">
        <f t="shared" si="494"/>
        <v/>
      </c>
      <c r="K7891" s="77">
        <f t="shared" si="495"/>
        <v>0</v>
      </c>
    </row>
    <row r="7892" spans="1:11" s="77" customFormat="1">
      <c r="A7892" s="82">
        <v>2016</v>
      </c>
      <c r="B7892" s="82">
        <v>50976</v>
      </c>
      <c r="C7892" s="83" t="s">
        <v>503</v>
      </c>
      <c r="D7892" s="83" t="s">
        <v>504</v>
      </c>
      <c r="E7892" s="84">
        <v>12633</v>
      </c>
      <c r="F7892" s="85">
        <v>24.89</v>
      </c>
      <c r="G7892" s="84" t="s">
        <v>514</v>
      </c>
      <c r="H7892" s="86" t="str">
        <f t="shared" si="492"/>
        <v/>
      </c>
      <c r="I7892" s="77" t="str">
        <f t="shared" si="493"/>
        <v/>
      </c>
      <c r="J7892" s="77" t="str">
        <f t="shared" si="494"/>
        <v/>
      </c>
      <c r="K7892" s="77">
        <f t="shared" si="495"/>
        <v>0</v>
      </c>
    </row>
    <row r="7893" spans="1:11" s="77" customFormat="1">
      <c r="A7893" s="82">
        <v>2016</v>
      </c>
      <c r="B7893" s="82">
        <v>52007</v>
      </c>
      <c r="C7893" s="83" t="s">
        <v>503</v>
      </c>
      <c r="D7893" s="83" t="s">
        <v>504</v>
      </c>
      <c r="E7893" s="84">
        <v>20758</v>
      </c>
      <c r="F7893" s="85">
        <v>23.93</v>
      </c>
      <c r="G7893" s="84">
        <v>322.60000000000002</v>
      </c>
      <c r="H7893" s="86">
        <f t="shared" si="492"/>
        <v>1602479.8204400002</v>
      </c>
      <c r="I7893" s="77">
        <f t="shared" si="493"/>
        <v>20758</v>
      </c>
      <c r="J7893" s="77">
        <f t="shared" si="494"/>
        <v>496738.94</v>
      </c>
      <c r="K7893" s="77">
        <f t="shared" si="495"/>
        <v>0</v>
      </c>
    </row>
    <row r="7894" spans="1:11" s="77" customFormat="1">
      <c r="A7894" s="82">
        <v>2016</v>
      </c>
      <c r="B7894" s="82">
        <v>52007</v>
      </c>
      <c r="C7894" s="83" t="s">
        <v>503</v>
      </c>
      <c r="D7894" s="83" t="s">
        <v>504</v>
      </c>
      <c r="E7894" s="84">
        <v>20566</v>
      </c>
      <c r="F7894" s="85">
        <v>24.581</v>
      </c>
      <c r="G7894" s="84">
        <v>256.60000000000002</v>
      </c>
      <c r="H7894" s="86">
        <f t="shared" si="492"/>
        <v>1297197.2828360002</v>
      </c>
      <c r="I7894" s="77">
        <f t="shared" si="493"/>
        <v>20566</v>
      </c>
      <c r="J7894" s="77">
        <f t="shared" si="494"/>
        <v>505532.84599999996</v>
      </c>
      <c r="K7894" s="77">
        <f t="shared" si="495"/>
        <v>0</v>
      </c>
    </row>
    <row r="7895" spans="1:11" s="77" customFormat="1">
      <c r="A7895" s="82">
        <v>2016</v>
      </c>
      <c r="B7895" s="82">
        <v>54081</v>
      </c>
      <c r="C7895" s="83" t="s">
        <v>503</v>
      </c>
      <c r="D7895" s="83" t="s">
        <v>504</v>
      </c>
      <c r="E7895" s="84">
        <v>11260</v>
      </c>
      <c r="F7895" s="85">
        <v>25.54</v>
      </c>
      <c r="G7895" s="84" t="s">
        <v>514</v>
      </c>
      <c r="H7895" s="86" t="str">
        <f t="shared" si="492"/>
        <v/>
      </c>
      <c r="I7895" s="77" t="str">
        <f t="shared" si="493"/>
        <v/>
      </c>
      <c r="J7895" s="77" t="str">
        <f t="shared" si="494"/>
        <v/>
      </c>
      <c r="K7895" s="77">
        <f t="shared" si="495"/>
        <v>0</v>
      </c>
    </row>
    <row r="7896" spans="1:11" s="77" customFormat="1">
      <c r="A7896" s="82">
        <v>2016</v>
      </c>
      <c r="B7896" s="82">
        <v>54081</v>
      </c>
      <c r="C7896" s="83" t="s">
        <v>503</v>
      </c>
      <c r="D7896" s="83" t="s">
        <v>504</v>
      </c>
      <c r="E7896" s="84">
        <v>10801</v>
      </c>
      <c r="F7896" s="85">
        <v>26</v>
      </c>
      <c r="G7896" s="84" t="s">
        <v>514</v>
      </c>
      <c r="H7896" s="86" t="str">
        <f t="shared" si="492"/>
        <v/>
      </c>
      <c r="I7896" s="77" t="str">
        <f t="shared" si="493"/>
        <v/>
      </c>
      <c r="J7896" s="77" t="str">
        <f t="shared" si="494"/>
        <v/>
      </c>
      <c r="K7896" s="77">
        <f t="shared" si="495"/>
        <v>0</v>
      </c>
    </row>
    <row r="7897" spans="1:11" s="77" customFormat="1">
      <c r="A7897" s="82">
        <v>2016</v>
      </c>
      <c r="B7897" s="82">
        <v>54101</v>
      </c>
      <c r="C7897" s="83" t="s">
        <v>503</v>
      </c>
      <c r="D7897" s="83" t="s">
        <v>504</v>
      </c>
      <c r="E7897" s="84">
        <v>3352</v>
      </c>
      <c r="F7897" s="85">
        <v>24.78</v>
      </c>
      <c r="G7897" s="84" t="s">
        <v>514</v>
      </c>
      <c r="H7897" s="86" t="str">
        <f t="shared" si="492"/>
        <v/>
      </c>
      <c r="I7897" s="77" t="str">
        <f t="shared" si="493"/>
        <v/>
      </c>
      <c r="J7897" s="77" t="str">
        <f t="shared" si="494"/>
        <v/>
      </c>
      <c r="K7897" s="77">
        <f t="shared" si="495"/>
        <v>0</v>
      </c>
    </row>
    <row r="7898" spans="1:11" s="77" customFormat="1">
      <c r="A7898" s="82">
        <v>2016</v>
      </c>
      <c r="B7898" s="82">
        <v>54101</v>
      </c>
      <c r="C7898" s="83" t="s">
        <v>503</v>
      </c>
      <c r="D7898" s="83" t="s">
        <v>504</v>
      </c>
      <c r="E7898" s="84">
        <v>3368</v>
      </c>
      <c r="F7898" s="85">
        <v>24.782</v>
      </c>
      <c r="G7898" s="84" t="s">
        <v>514</v>
      </c>
      <c r="H7898" s="86" t="str">
        <f t="shared" si="492"/>
        <v/>
      </c>
      <c r="I7898" s="77" t="str">
        <f t="shared" si="493"/>
        <v/>
      </c>
      <c r="J7898" s="77" t="str">
        <f t="shared" si="494"/>
        <v/>
      </c>
      <c r="K7898" s="77">
        <f t="shared" si="495"/>
        <v>0</v>
      </c>
    </row>
    <row r="7899" spans="1:11" s="77" customFormat="1">
      <c r="A7899" s="82">
        <v>2016</v>
      </c>
      <c r="B7899" s="82">
        <v>54101</v>
      </c>
      <c r="C7899" s="83" t="s">
        <v>503</v>
      </c>
      <c r="D7899" s="83" t="s">
        <v>504</v>
      </c>
      <c r="E7899" s="84">
        <v>3364</v>
      </c>
      <c r="F7899" s="85">
        <v>24.948</v>
      </c>
      <c r="G7899" s="84" t="s">
        <v>514</v>
      </c>
      <c r="H7899" s="86" t="str">
        <f t="shared" si="492"/>
        <v/>
      </c>
      <c r="I7899" s="77" t="str">
        <f t="shared" si="493"/>
        <v/>
      </c>
      <c r="J7899" s="77" t="str">
        <f t="shared" si="494"/>
        <v/>
      </c>
      <c r="K7899" s="77">
        <f t="shared" si="495"/>
        <v>0</v>
      </c>
    </row>
    <row r="7900" spans="1:11" s="77" customFormat="1">
      <c r="A7900" s="82">
        <v>2016</v>
      </c>
      <c r="B7900" s="82">
        <v>54104</v>
      </c>
      <c r="C7900" s="83" t="s">
        <v>503</v>
      </c>
      <c r="D7900" s="83" t="s">
        <v>504</v>
      </c>
      <c r="E7900" s="84">
        <v>4802</v>
      </c>
      <c r="F7900" s="85">
        <v>24</v>
      </c>
      <c r="G7900" s="84" t="s">
        <v>514</v>
      </c>
      <c r="H7900" s="86" t="str">
        <f t="shared" si="492"/>
        <v/>
      </c>
      <c r="I7900" s="77" t="str">
        <f t="shared" si="493"/>
        <v/>
      </c>
      <c r="J7900" s="77" t="str">
        <f t="shared" si="494"/>
        <v/>
      </c>
      <c r="K7900" s="77">
        <f t="shared" si="495"/>
        <v>0</v>
      </c>
    </row>
    <row r="7901" spans="1:11" s="77" customFormat="1">
      <c r="A7901" s="82">
        <v>2016</v>
      </c>
      <c r="B7901" s="82">
        <v>54304</v>
      </c>
      <c r="C7901" s="83" t="s">
        <v>503</v>
      </c>
      <c r="D7901" s="83" t="s">
        <v>504</v>
      </c>
      <c r="E7901" s="84">
        <v>11823</v>
      </c>
      <c r="F7901" s="85">
        <v>24.69</v>
      </c>
      <c r="G7901" s="84" t="s">
        <v>514</v>
      </c>
      <c r="H7901" s="86" t="str">
        <f t="shared" si="492"/>
        <v/>
      </c>
      <c r="I7901" s="77" t="str">
        <f t="shared" si="493"/>
        <v/>
      </c>
      <c r="J7901" s="77" t="str">
        <f t="shared" si="494"/>
        <v/>
      </c>
      <c r="K7901" s="77">
        <f t="shared" si="495"/>
        <v>0</v>
      </c>
    </row>
    <row r="7902" spans="1:11" s="77" customFormat="1">
      <c r="A7902" s="82">
        <v>2016</v>
      </c>
      <c r="B7902" s="82">
        <v>54304</v>
      </c>
      <c r="C7902" s="83" t="s">
        <v>503</v>
      </c>
      <c r="D7902" s="83" t="s">
        <v>504</v>
      </c>
      <c r="E7902" s="84">
        <v>11812</v>
      </c>
      <c r="F7902" s="85">
        <v>24.38</v>
      </c>
      <c r="G7902" s="84" t="s">
        <v>514</v>
      </c>
      <c r="H7902" s="86" t="str">
        <f t="shared" si="492"/>
        <v/>
      </c>
      <c r="I7902" s="77" t="str">
        <f t="shared" si="493"/>
        <v/>
      </c>
      <c r="J7902" s="77" t="str">
        <f t="shared" si="494"/>
        <v/>
      </c>
      <c r="K7902" s="77">
        <f t="shared" si="495"/>
        <v>0</v>
      </c>
    </row>
    <row r="7903" spans="1:11" s="77" customFormat="1">
      <c r="A7903" s="82">
        <v>2016</v>
      </c>
      <c r="B7903" s="82">
        <v>54638</v>
      </c>
      <c r="C7903" s="83" t="s">
        <v>503</v>
      </c>
      <c r="D7903" s="83" t="s">
        <v>504</v>
      </c>
      <c r="E7903" s="84">
        <v>1224</v>
      </c>
      <c r="F7903" s="85">
        <v>26.35</v>
      </c>
      <c r="G7903" s="84" t="s">
        <v>514</v>
      </c>
      <c r="H7903" s="86" t="str">
        <f t="shared" si="492"/>
        <v/>
      </c>
      <c r="I7903" s="77" t="str">
        <f t="shared" si="493"/>
        <v/>
      </c>
      <c r="J7903" s="77" t="str">
        <f t="shared" si="494"/>
        <v/>
      </c>
      <c r="K7903" s="77">
        <f t="shared" si="495"/>
        <v>0</v>
      </c>
    </row>
    <row r="7904" spans="1:11" s="77" customFormat="1">
      <c r="A7904" s="82">
        <v>2016</v>
      </c>
      <c r="B7904" s="82">
        <v>54638</v>
      </c>
      <c r="C7904" s="83" t="s">
        <v>503</v>
      </c>
      <c r="D7904" s="83" t="s">
        <v>504</v>
      </c>
      <c r="E7904" s="84">
        <v>3539</v>
      </c>
      <c r="F7904" s="85">
        <v>25.66</v>
      </c>
      <c r="G7904" s="84" t="s">
        <v>514</v>
      </c>
      <c r="H7904" s="86" t="str">
        <f t="shared" si="492"/>
        <v/>
      </c>
      <c r="I7904" s="77" t="str">
        <f t="shared" si="493"/>
        <v/>
      </c>
      <c r="J7904" s="77" t="str">
        <f t="shared" si="494"/>
        <v/>
      </c>
      <c r="K7904" s="77">
        <f t="shared" si="495"/>
        <v>0</v>
      </c>
    </row>
    <row r="7905" spans="1:11" s="77" customFormat="1">
      <c r="A7905" s="82">
        <v>2016</v>
      </c>
      <c r="B7905" s="82">
        <v>54638</v>
      </c>
      <c r="C7905" s="83" t="s">
        <v>503</v>
      </c>
      <c r="D7905" s="83" t="s">
        <v>504</v>
      </c>
      <c r="E7905" s="84">
        <v>3770</v>
      </c>
      <c r="F7905" s="85">
        <v>23.54</v>
      </c>
      <c r="G7905" s="84" t="s">
        <v>514</v>
      </c>
      <c r="H7905" s="86" t="str">
        <f t="shared" si="492"/>
        <v/>
      </c>
      <c r="I7905" s="77" t="str">
        <f t="shared" si="493"/>
        <v/>
      </c>
      <c r="J7905" s="77" t="str">
        <f t="shared" si="494"/>
        <v/>
      </c>
      <c r="K7905" s="77">
        <f t="shared" si="495"/>
        <v>0</v>
      </c>
    </row>
    <row r="7906" spans="1:11" s="77" customFormat="1">
      <c r="A7906" s="82">
        <v>2016</v>
      </c>
      <c r="B7906" s="82">
        <v>55076</v>
      </c>
      <c r="C7906" s="83" t="s">
        <v>512</v>
      </c>
      <c r="D7906" s="83" t="s">
        <v>504</v>
      </c>
      <c r="E7906" s="84">
        <v>311494</v>
      </c>
      <c r="F7906" s="85">
        <v>10.58</v>
      </c>
      <c r="G7906" s="84" t="s">
        <v>514</v>
      </c>
      <c r="H7906" s="86" t="str">
        <f t="shared" si="492"/>
        <v/>
      </c>
      <c r="I7906" s="77" t="str">
        <f t="shared" si="493"/>
        <v/>
      </c>
      <c r="J7906" s="77" t="str">
        <f t="shared" si="494"/>
        <v/>
      </c>
      <c r="K7906" s="77">
        <f t="shared" si="495"/>
        <v>1</v>
      </c>
    </row>
    <row r="7907" spans="1:11" s="77" customFormat="1">
      <c r="A7907" s="82">
        <v>2016</v>
      </c>
      <c r="B7907" s="82">
        <v>55856</v>
      </c>
      <c r="C7907" s="83" t="s">
        <v>503</v>
      </c>
      <c r="D7907" s="83" t="s">
        <v>504</v>
      </c>
      <c r="E7907" s="84">
        <v>507733</v>
      </c>
      <c r="F7907" s="85">
        <v>16.68</v>
      </c>
      <c r="G7907" s="84" t="s">
        <v>514</v>
      </c>
      <c r="H7907" s="86" t="str">
        <f t="shared" si="492"/>
        <v/>
      </c>
      <c r="I7907" s="77" t="str">
        <f t="shared" si="493"/>
        <v/>
      </c>
      <c r="J7907" s="77" t="str">
        <f t="shared" si="494"/>
        <v/>
      </c>
      <c r="K7907" s="77">
        <f t="shared" si="495"/>
        <v>0</v>
      </c>
    </row>
    <row r="7908" spans="1:11" s="77" customFormat="1">
      <c r="A7908" s="82">
        <v>2016</v>
      </c>
      <c r="B7908" s="82">
        <v>56068</v>
      </c>
      <c r="C7908" s="83" t="s">
        <v>503</v>
      </c>
      <c r="D7908" s="83" t="s">
        <v>504</v>
      </c>
      <c r="E7908" s="84">
        <v>140869</v>
      </c>
      <c r="F7908" s="85">
        <v>26.02</v>
      </c>
      <c r="G7908" s="84">
        <v>404.9</v>
      </c>
      <c r="H7908" s="86">
        <f t="shared" si="492"/>
        <v>14841250.677619997</v>
      </c>
      <c r="I7908" s="77">
        <f t="shared" si="493"/>
        <v>140869</v>
      </c>
      <c r="J7908" s="77">
        <f t="shared" si="494"/>
        <v>3665411.38</v>
      </c>
      <c r="K7908" s="77">
        <f t="shared" si="495"/>
        <v>0</v>
      </c>
    </row>
    <row r="7909" spans="1:11" s="77" customFormat="1">
      <c r="A7909" s="82">
        <v>2016</v>
      </c>
      <c r="B7909" s="82">
        <v>56068</v>
      </c>
      <c r="C7909" s="83" t="s">
        <v>513</v>
      </c>
      <c r="D7909" s="83" t="s">
        <v>504</v>
      </c>
      <c r="E7909" s="84">
        <v>194487</v>
      </c>
      <c r="F7909" s="85">
        <v>17.53</v>
      </c>
      <c r="G7909" s="84">
        <v>208.7</v>
      </c>
      <c r="H7909" s="86">
        <f t="shared" si="492"/>
        <v>7115328.2885699999</v>
      </c>
      <c r="I7909" s="77">
        <f t="shared" si="493"/>
        <v>194487</v>
      </c>
      <c r="J7909" s="77">
        <f t="shared" si="494"/>
        <v>3409357.1100000003</v>
      </c>
      <c r="K7909" s="77">
        <f t="shared" si="495"/>
        <v>0</v>
      </c>
    </row>
    <row r="7910" spans="1:11" s="77" customFormat="1">
      <c r="A7910" s="82">
        <v>2016</v>
      </c>
      <c r="B7910" s="82">
        <v>56163</v>
      </c>
      <c r="C7910" s="83" t="s">
        <v>503</v>
      </c>
      <c r="D7910" s="83" t="s">
        <v>504</v>
      </c>
      <c r="E7910" s="84">
        <v>26767</v>
      </c>
      <c r="F7910" s="85">
        <v>21.36</v>
      </c>
      <c r="G7910" s="84" t="s">
        <v>514</v>
      </c>
      <c r="H7910" s="86" t="str">
        <f t="shared" si="492"/>
        <v/>
      </c>
      <c r="I7910" s="77" t="str">
        <f t="shared" si="493"/>
        <v/>
      </c>
      <c r="J7910" s="77" t="str">
        <f t="shared" si="494"/>
        <v/>
      </c>
      <c r="K7910" s="77">
        <f t="shared" si="495"/>
        <v>0</v>
      </c>
    </row>
    <row r="7911" spans="1:11" s="77" customFormat="1">
      <c r="A7911" s="82">
        <v>2016</v>
      </c>
      <c r="B7911" s="82">
        <v>56224</v>
      </c>
      <c r="C7911" s="83" t="s">
        <v>513</v>
      </c>
      <c r="D7911" s="83" t="s">
        <v>504</v>
      </c>
      <c r="E7911" s="84">
        <v>44456</v>
      </c>
      <c r="F7911" s="85">
        <v>17.79</v>
      </c>
      <c r="G7911" s="84" t="s">
        <v>514</v>
      </c>
      <c r="H7911" s="86" t="str">
        <f t="shared" si="492"/>
        <v/>
      </c>
      <c r="I7911" s="77" t="str">
        <f t="shared" si="493"/>
        <v/>
      </c>
      <c r="J7911" s="77" t="str">
        <f t="shared" si="494"/>
        <v/>
      </c>
      <c r="K7911" s="77">
        <f t="shared" si="495"/>
        <v>0</v>
      </c>
    </row>
    <row r="7912" spans="1:11" s="77" customFormat="1">
      <c r="A7912" s="82">
        <v>2016</v>
      </c>
      <c r="B7912" s="82">
        <v>56319</v>
      </c>
      <c r="C7912" s="83" t="s">
        <v>513</v>
      </c>
      <c r="D7912" s="83" t="s">
        <v>504</v>
      </c>
      <c r="E7912" s="84">
        <v>46796</v>
      </c>
      <c r="F7912" s="85">
        <v>16.02</v>
      </c>
      <c r="G7912" s="84">
        <v>104</v>
      </c>
      <c r="H7912" s="86">
        <f t="shared" si="492"/>
        <v>779658.79680000013</v>
      </c>
      <c r="I7912" s="77">
        <f t="shared" si="493"/>
        <v>46796</v>
      </c>
      <c r="J7912" s="77">
        <f t="shared" si="494"/>
        <v>749671.91999999993</v>
      </c>
      <c r="K7912" s="77">
        <f t="shared" si="495"/>
        <v>0</v>
      </c>
    </row>
    <row r="7913" spans="1:11" s="77" customFormat="1">
      <c r="A7913" s="82">
        <v>2016</v>
      </c>
      <c r="B7913" s="82">
        <v>56456</v>
      </c>
      <c r="C7913" s="83" t="s">
        <v>513</v>
      </c>
      <c r="D7913" s="83" t="s">
        <v>504</v>
      </c>
      <c r="E7913" s="84">
        <v>115208</v>
      </c>
      <c r="F7913" s="85">
        <v>17.8</v>
      </c>
      <c r="G7913" s="84" t="s">
        <v>514</v>
      </c>
      <c r="H7913" s="86" t="str">
        <f t="shared" si="492"/>
        <v/>
      </c>
      <c r="I7913" s="77" t="str">
        <f t="shared" si="493"/>
        <v/>
      </c>
      <c r="J7913" s="77" t="str">
        <f t="shared" si="494"/>
        <v/>
      </c>
      <c r="K7913" s="77">
        <f t="shared" si="495"/>
        <v>0</v>
      </c>
    </row>
    <row r="7914" spans="1:11" s="77" customFormat="1">
      <c r="A7914" s="82">
        <v>2016</v>
      </c>
      <c r="B7914" s="82">
        <v>56456</v>
      </c>
      <c r="C7914" s="83" t="s">
        <v>513</v>
      </c>
      <c r="D7914" s="83" t="s">
        <v>504</v>
      </c>
      <c r="E7914" s="84">
        <v>66055</v>
      </c>
      <c r="F7914" s="85">
        <v>17.7</v>
      </c>
      <c r="G7914" s="84" t="s">
        <v>514</v>
      </c>
      <c r="H7914" s="86" t="str">
        <f t="shared" si="492"/>
        <v/>
      </c>
      <c r="I7914" s="77" t="str">
        <f t="shared" si="493"/>
        <v/>
      </c>
      <c r="J7914" s="77" t="str">
        <f t="shared" si="494"/>
        <v/>
      </c>
      <c r="K7914" s="77">
        <f t="shared" si="495"/>
        <v>0</v>
      </c>
    </row>
    <row r="7915" spans="1:11" s="77" customFormat="1">
      <c r="A7915" s="82">
        <v>2016</v>
      </c>
      <c r="B7915" s="82">
        <v>56564</v>
      </c>
      <c r="C7915" s="83" t="s">
        <v>513</v>
      </c>
      <c r="D7915" s="83" t="s">
        <v>504</v>
      </c>
      <c r="E7915" s="84">
        <v>16462</v>
      </c>
      <c r="F7915" s="85">
        <v>17.706</v>
      </c>
      <c r="G7915" s="84">
        <v>212.3</v>
      </c>
      <c r="H7915" s="86">
        <f t="shared" si="492"/>
        <v>618803.91315599997</v>
      </c>
      <c r="I7915" s="77">
        <f t="shared" si="493"/>
        <v>16462</v>
      </c>
      <c r="J7915" s="77">
        <f t="shared" si="494"/>
        <v>291476.17200000002</v>
      </c>
      <c r="K7915" s="77">
        <f t="shared" si="495"/>
        <v>0</v>
      </c>
    </row>
    <row r="7916" spans="1:11" s="77" customFormat="1">
      <c r="A7916" s="82">
        <v>2016</v>
      </c>
      <c r="B7916" s="82">
        <v>56564</v>
      </c>
      <c r="C7916" s="83" t="s">
        <v>513</v>
      </c>
      <c r="D7916" s="83" t="s">
        <v>504</v>
      </c>
      <c r="E7916" s="84">
        <v>48880</v>
      </c>
      <c r="F7916" s="85">
        <v>17.582000000000001</v>
      </c>
      <c r="G7916" s="84">
        <v>217.9</v>
      </c>
      <c r="H7916" s="86">
        <f t="shared" si="492"/>
        <v>1872650.3806400003</v>
      </c>
      <c r="I7916" s="77">
        <f t="shared" si="493"/>
        <v>48880</v>
      </c>
      <c r="J7916" s="77">
        <f t="shared" si="494"/>
        <v>859408.16</v>
      </c>
      <c r="K7916" s="77">
        <f t="shared" si="495"/>
        <v>0</v>
      </c>
    </row>
    <row r="7917" spans="1:11" s="77" customFormat="1">
      <c r="A7917" s="82">
        <v>2016</v>
      </c>
      <c r="B7917" s="82">
        <v>56564</v>
      </c>
      <c r="C7917" s="83" t="s">
        <v>513</v>
      </c>
      <c r="D7917" s="83" t="s">
        <v>504</v>
      </c>
      <c r="E7917" s="84">
        <v>98369</v>
      </c>
      <c r="F7917" s="85">
        <v>17.84</v>
      </c>
      <c r="G7917" s="84">
        <v>215.2</v>
      </c>
      <c r="H7917" s="86">
        <f t="shared" si="492"/>
        <v>3776551.1699199993</v>
      </c>
      <c r="I7917" s="77">
        <f t="shared" si="493"/>
        <v>98369</v>
      </c>
      <c r="J7917" s="77">
        <f t="shared" si="494"/>
        <v>1754902.96</v>
      </c>
      <c r="K7917" s="77">
        <f t="shared" si="495"/>
        <v>0</v>
      </c>
    </row>
    <row r="7918" spans="1:11" s="77" customFormat="1">
      <c r="A7918" s="82">
        <v>2016</v>
      </c>
      <c r="B7918" s="82">
        <v>56609</v>
      </c>
      <c r="C7918" s="83" t="s">
        <v>513</v>
      </c>
      <c r="D7918" s="83" t="s">
        <v>504</v>
      </c>
      <c r="E7918" s="84">
        <v>171858</v>
      </c>
      <c r="F7918" s="85">
        <v>15.981999999999999</v>
      </c>
      <c r="G7918" s="84">
        <v>57.7</v>
      </c>
      <c r="H7918" s="86">
        <f t="shared" si="492"/>
        <v>1584808.1388120002</v>
      </c>
      <c r="I7918" s="77">
        <f t="shared" si="493"/>
        <v>171858</v>
      </c>
      <c r="J7918" s="77">
        <f t="shared" si="494"/>
        <v>2746634.5559999999</v>
      </c>
      <c r="K7918" s="77">
        <f t="shared" si="495"/>
        <v>0</v>
      </c>
    </row>
    <row r="7919" spans="1:11" s="77" customFormat="1">
      <c r="A7919" s="82">
        <v>2016</v>
      </c>
      <c r="B7919" s="82">
        <v>56611</v>
      </c>
      <c r="C7919" s="83" t="s">
        <v>513</v>
      </c>
      <c r="D7919" s="83" t="s">
        <v>504</v>
      </c>
      <c r="E7919" s="84">
        <v>14396</v>
      </c>
      <c r="F7919" s="85">
        <v>17.489999999999998</v>
      </c>
      <c r="G7919" s="84" t="s">
        <v>514</v>
      </c>
      <c r="H7919" s="86" t="str">
        <f t="shared" si="492"/>
        <v/>
      </c>
      <c r="I7919" s="77" t="str">
        <f t="shared" si="493"/>
        <v/>
      </c>
      <c r="J7919" s="77" t="str">
        <f t="shared" si="494"/>
        <v/>
      </c>
      <c r="K7919" s="77">
        <f t="shared" si="495"/>
        <v>0</v>
      </c>
    </row>
    <row r="7920" spans="1:11" s="77" customFormat="1">
      <c r="A7920" s="82">
        <v>2016</v>
      </c>
      <c r="B7920" s="82">
        <v>56611</v>
      </c>
      <c r="C7920" s="83" t="s">
        <v>513</v>
      </c>
      <c r="D7920" s="83" t="s">
        <v>504</v>
      </c>
      <c r="E7920" s="84">
        <v>151509</v>
      </c>
      <c r="F7920" s="85">
        <v>17.54</v>
      </c>
      <c r="G7920" s="84" t="s">
        <v>514</v>
      </c>
      <c r="H7920" s="86" t="str">
        <f t="shared" si="492"/>
        <v/>
      </c>
      <c r="I7920" s="77" t="str">
        <f t="shared" si="493"/>
        <v/>
      </c>
      <c r="J7920" s="77" t="str">
        <f t="shared" si="494"/>
        <v/>
      </c>
      <c r="K7920" s="77">
        <f t="shared" si="495"/>
        <v>0</v>
      </c>
    </row>
    <row r="7921" spans="1:11" s="77" customFormat="1">
      <c r="A7921" s="82">
        <v>2016</v>
      </c>
      <c r="B7921" s="82">
        <v>56611</v>
      </c>
      <c r="C7921" s="83" t="s">
        <v>513</v>
      </c>
      <c r="D7921" s="83" t="s">
        <v>504</v>
      </c>
      <c r="E7921" s="84">
        <v>54650</v>
      </c>
      <c r="F7921" s="85">
        <v>17.73</v>
      </c>
      <c r="G7921" s="84" t="s">
        <v>514</v>
      </c>
      <c r="H7921" s="86" t="str">
        <f t="shared" si="492"/>
        <v/>
      </c>
      <c r="I7921" s="77" t="str">
        <f t="shared" si="493"/>
        <v/>
      </c>
      <c r="J7921" s="77" t="str">
        <f t="shared" si="494"/>
        <v/>
      </c>
      <c r="K7921" s="77">
        <f t="shared" si="495"/>
        <v>0</v>
      </c>
    </row>
    <row r="7922" spans="1:11" s="77" customFormat="1">
      <c r="A7922" s="82">
        <v>2016</v>
      </c>
      <c r="B7922" s="82">
        <v>56611</v>
      </c>
      <c r="C7922" s="83" t="s">
        <v>513</v>
      </c>
      <c r="D7922" s="83" t="s">
        <v>504</v>
      </c>
      <c r="E7922" s="84">
        <v>53001</v>
      </c>
      <c r="F7922" s="85">
        <v>18.059999999999999</v>
      </c>
      <c r="G7922" s="84" t="s">
        <v>514</v>
      </c>
      <c r="H7922" s="86" t="str">
        <f t="shared" si="492"/>
        <v/>
      </c>
      <c r="I7922" s="77" t="str">
        <f t="shared" si="493"/>
        <v/>
      </c>
      <c r="J7922" s="77" t="str">
        <f t="shared" si="494"/>
        <v/>
      </c>
      <c r="K7922" s="77">
        <f t="shared" si="495"/>
        <v>0</v>
      </c>
    </row>
    <row r="7923" spans="1:11" s="77" customFormat="1">
      <c r="A7923" s="82">
        <v>2016</v>
      </c>
      <c r="B7923" s="82">
        <v>56671</v>
      </c>
      <c r="C7923" s="83" t="s">
        <v>503</v>
      </c>
      <c r="D7923" s="83" t="s">
        <v>504</v>
      </c>
      <c r="E7923" s="84">
        <v>172524</v>
      </c>
      <c r="F7923" s="85">
        <v>21.5</v>
      </c>
      <c r="G7923" s="84" t="s">
        <v>514</v>
      </c>
      <c r="H7923" s="86" t="str">
        <f t="shared" si="492"/>
        <v/>
      </c>
      <c r="I7923" s="77" t="str">
        <f t="shared" si="493"/>
        <v/>
      </c>
      <c r="J7923" s="77" t="str">
        <f t="shared" si="494"/>
        <v/>
      </c>
      <c r="K7923" s="77">
        <f t="shared" si="495"/>
        <v>0</v>
      </c>
    </row>
    <row r="7924" spans="1:11" s="77" customFormat="1">
      <c r="A7924" s="82">
        <v>2016</v>
      </c>
      <c r="B7924" s="82">
        <v>56786</v>
      </c>
      <c r="C7924" s="83" t="s">
        <v>512</v>
      </c>
      <c r="D7924" s="83" t="s">
        <v>504</v>
      </c>
      <c r="E7924" s="84">
        <v>15296</v>
      </c>
      <c r="F7924" s="85">
        <v>14.4</v>
      </c>
      <c r="G7924" s="84">
        <v>234.2</v>
      </c>
      <c r="H7924" s="86">
        <f t="shared" si="492"/>
        <v>515854.54080000002</v>
      </c>
      <c r="I7924" s="77">
        <f t="shared" si="493"/>
        <v>15296</v>
      </c>
      <c r="J7924" s="77">
        <f t="shared" si="494"/>
        <v>220262.39999999999</v>
      </c>
      <c r="K7924" s="77">
        <f t="shared" si="495"/>
        <v>1</v>
      </c>
    </row>
    <row r="7925" spans="1:11" s="77" customFormat="1">
      <c r="A7925" s="82">
        <v>2016</v>
      </c>
      <c r="B7925" s="82">
        <v>56808</v>
      </c>
      <c r="C7925" s="83" t="s">
        <v>503</v>
      </c>
      <c r="D7925" s="83" t="s">
        <v>504</v>
      </c>
      <c r="E7925" s="84">
        <v>209741</v>
      </c>
      <c r="F7925" s="85">
        <v>16.114000000000001</v>
      </c>
      <c r="G7925" s="84">
        <v>250.8</v>
      </c>
      <c r="H7925" s="86">
        <f t="shared" si="492"/>
        <v>8476454.3167920001</v>
      </c>
      <c r="I7925" s="77">
        <f t="shared" si="493"/>
        <v>209741</v>
      </c>
      <c r="J7925" s="77">
        <f t="shared" si="494"/>
        <v>3379766.4739999999</v>
      </c>
      <c r="K7925" s="77">
        <f t="shared" si="495"/>
        <v>0</v>
      </c>
    </row>
    <row r="7926" spans="1:11" s="77" customFormat="1">
      <c r="A7926" s="82">
        <v>2016</v>
      </c>
      <c r="B7926" s="82">
        <v>3</v>
      </c>
      <c r="C7926" s="83" t="s">
        <v>503</v>
      </c>
      <c r="D7926" s="83" t="s">
        <v>504</v>
      </c>
      <c r="E7926" s="84">
        <v>1641</v>
      </c>
      <c r="F7926" s="85">
        <v>21.564</v>
      </c>
      <c r="G7926" s="84">
        <v>327.39999999999998</v>
      </c>
      <c r="H7926" s="86">
        <f t="shared" si="492"/>
        <v>115855.47957599998</v>
      </c>
      <c r="I7926" s="77">
        <f t="shared" si="493"/>
        <v>1641</v>
      </c>
      <c r="J7926" s="77">
        <f t="shared" si="494"/>
        <v>35386.523999999998</v>
      </c>
      <c r="K7926" s="77">
        <f t="shared" si="495"/>
        <v>0</v>
      </c>
    </row>
    <row r="7927" spans="1:11" s="77" customFormat="1">
      <c r="A7927" s="82">
        <v>2016</v>
      </c>
      <c r="B7927" s="82">
        <v>8</v>
      </c>
      <c r="C7927" s="83" t="s">
        <v>503</v>
      </c>
      <c r="D7927" s="83" t="s">
        <v>504</v>
      </c>
      <c r="E7927" s="84">
        <v>138804</v>
      </c>
      <c r="F7927" s="85">
        <v>23.98</v>
      </c>
      <c r="G7927" s="84">
        <v>370.3</v>
      </c>
      <c r="H7927" s="86">
        <f t="shared" si="492"/>
        <v>12325509.263760002</v>
      </c>
      <c r="I7927" s="77">
        <f t="shared" si="493"/>
        <v>138804</v>
      </c>
      <c r="J7927" s="77">
        <f t="shared" si="494"/>
        <v>3328519.92</v>
      </c>
      <c r="K7927" s="77">
        <f t="shared" si="495"/>
        <v>0</v>
      </c>
    </row>
    <row r="7928" spans="1:11" s="77" customFormat="1">
      <c r="A7928" s="82">
        <v>2016</v>
      </c>
      <c r="B7928" s="82">
        <v>8</v>
      </c>
      <c r="C7928" s="83" t="s">
        <v>503</v>
      </c>
      <c r="D7928" s="83" t="s">
        <v>504</v>
      </c>
      <c r="E7928" s="84">
        <v>14545</v>
      </c>
      <c r="F7928" s="85">
        <v>21.597999999999999</v>
      </c>
      <c r="G7928" s="84">
        <v>380.4</v>
      </c>
      <c r="H7928" s="86">
        <f t="shared" si="492"/>
        <v>1194999.6296399999</v>
      </c>
      <c r="I7928" s="77">
        <f t="shared" si="493"/>
        <v>14545</v>
      </c>
      <c r="J7928" s="77">
        <f t="shared" si="494"/>
        <v>314142.90999999997</v>
      </c>
      <c r="K7928" s="77">
        <f t="shared" si="495"/>
        <v>0</v>
      </c>
    </row>
    <row r="7929" spans="1:11" s="77" customFormat="1">
      <c r="A7929" s="82">
        <v>2016</v>
      </c>
      <c r="B7929" s="82">
        <v>8</v>
      </c>
      <c r="C7929" s="83" t="s">
        <v>503</v>
      </c>
      <c r="D7929" s="83" t="s">
        <v>504</v>
      </c>
      <c r="E7929" s="84">
        <v>10337</v>
      </c>
      <c r="F7929" s="85">
        <v>24.074000000000002</v>
      </c>
      <c r="G7929" s="84">
        <v>359.3</v>
      </c>
      <c r="H7929" s="86">
        <f t="shared" si="492"/>
        <v>894128.60623400006</v>
      </c>
      <c r="I7929" s="77">
        <f t="shared" si="493"/>
        <v>10337</v>
      </c>
      <c r="J7929" s="77">
        <f t="shared" si="494"/>
        <v>248852.93800000002</v>
      </c>
      <c r="K7929" s="77">
        <f t="shared" si="495"/>
        <v>0</v>
      </c>
    </row>
    <row r="7930" spans="1:11" s="77" customFormat="1">
      <c r="A7930" s="82">
        <v>2016</v>
      </c>
      <c r="B7930" s="82">
        <v>8</v>
      </c>
      <c r="C7930" s="83" t="s">
        <v>503</v>
      </c>
      <c r="D7930" s="83" t="s">
        <v>504</v>
      </c>
      <c r="E7930" s="84">
        <v>33799</v>
      </c>
      <c r="F7930" s="85">
        <v>23.303999999999998</v>
      </c>
      <c r="G7930" s="84">
        <v>292.10000000000002</v>
      </c>
      <c r="H7930" s="86">
        <f t="shared" si="492"/>
        <v>2300731.1882159999</v>
      </c>
      <c r="I7930" s="77">
        <f t="shared" si="493"/>
        <v>33799</v>
      </c>
      <c r="J7930" s="77">
        <f t="shared" si="494"/>
        <v>787651.89599999995</v>
      </c>
      <c r="K7930" s="77">
        <f t="shared" si="495"/>
        <v>0</v>
      </c>
    </row>
    <row r="7931" spans="1:11" s="77" customFormat="1">
      <c r="A7931" s="82">
        <v>2016</v>
      </c>
      <c r="B7931" s="82">
        <v>26</v>
      </c>
      <c r="C7931" s="83" t="s">
        <v>503</v>
      </c>
      <c r="D7931" s="83" t="s">
        <v>504</v>
      </c>
      <c r="E7931" s="84">
        <v>52521</v>
      </c>
      <c r="F7931" s="85">
        <v>23.175999999999998</v>
      </c>
      <c r="G7931" s="84">
        <v>273</v>
      </c>
      <c r="H7931" s="86">
        <f t="shared" si="492"/>
        <v>3323028.8800799996</v>
      </c>
      <c r="I7931" s="77">
        <f t="shared" si="493"/>
        <v>52521</v>
      </c>
      <c r="J7931" s="77">
        <f t="shared" si="494"/>
        <v>1217226.696</v>
      </c>
      <c r="K7931" s="77">
        <f t="shared" si="495"/>
        <v>0</v>
      </c>
    </row>
    <row r="7932" spans="1:11" s="77" customFormat="1">
      <c r="A7932" s="82">
        <v>2016</v>
      </c>
      <c r="B7932" s="82">
        <v>26</v>
      </c>
      <c r="C7932" s="83" t="s">
        <v>503</v>
      </c>
      <c r="D7932" s="83" t="s">
        <v>504</v>
      </c>
      <c r="E7932" s="84">
        <v>52778</v>
      </c>
      <c r="F7932" s="85">
        <v>23.846</v>
      </c>
      <c r="G7932" s="84">
        <v>236.8</v>
      </c>
      <c r="H7932" s="86">
        <f t="shared" si="492"/>
        <v>2980232.6371840006</v>
      </c>
      <c r="I7932" s="77">
        <f t="shared" si="493"/>
        <v>52778</v>
      </c>
      <c r="J7932" s="77">
        <f t="shared" si="494"/>
        <v>1258544.1880000001</v>
      </c>
      <c r="K7932" s="77">
        <f t="shared" si="495"/>
        <v>0</v>
      </c>
    </row>
    <row r="7933" spans="1:11" s="77" customFormat="1">
      <c r="A7933" s="82">
        <v>2016</v>
      </c>
      <c r="B7933" s="82">
        <v>51</v>
      </c>
      <c r="C7933" s="83" t="s">
        <v>512</v>
      </c>
      <c r="D7933" s="83" t="s">
        <v>504</v>
      </c>
      <c r="E7933" s="84">
        <v>169840</v>
      </c>
      <c r="F7933" s="85">
        <v>13.531000000000001</v>
      </c>
      <c r="G7933" s="84">
        <v>411.9</v>
      </c>
      <c r="H7933" s="86">
        <f t="shared" si="492"/>
        <v>9465894.6597600002</v>
      </c>
      <c r="I7933" s="77">
        <f t="shared" si="493"/>
        <v>169840</v>
      </c>
      <c r="J7933" s="77">
        <f t="shared" si="494"/>
        <v>2298105.04</v>
      </c>
      <c r="K7933" s="77">
        <f t="shared" si="495"/>
        <v>1</v>
      </c>
    </row>
    <row r="7934" spans="1:11" s="77" customFormat="1">
      <c r="A7934" s="82">
        <v>2016</v>
      </c>
      <c r="B7934" s="82">
        <v>51</v>
      </c>
      <c r="C7934" s="83" t="s">
        <v>512</v>
      </c>
      <c r="D7934" s="83" t="s">
        <v>504</v>
      </c>
      <c r="E7934" s="84">
        <v>91333</v>
      </c>
      <c r="F7934" s="85">
        <v>13.782999999999999</v>
      </c>
      <c r="G7934" s="84">
        <v>404.3</v>
      </c>
      <c r="H7934" s="86">
        <f t="shared" si="492"/>
        <v>5089501.1937769996</v>
      </c>
      <c r="I7934" s="77">
        <f t="shared" si="493"/>
        <v>91333</v>
      </c>
      <c r="J7934" s="77">
        <f t="shared" si="494"/>
        <v>1258842.7390000001</v>
      </c>
      <c r="K7934" s="77">
        <f t="shared" si="495"/>
        <v>1</v>
      </c>
    </row>
    <row r="7935" spans="1:11" s="77" customFormat="1">
      <c r="A7935" s="82">
        <v>2016</v>
      </c>
      <c r="B7935" s="82">
        <v>56</v>
      </c>
      <c r="C7935" s="83" t="s">
        <v>503</v>
      </c>
      <c r="D7935" s="83" t="s">
        <v>504</v>
      </c>
      <c r="E7935" s="84">
        <v>18432</v>
      </c>
      <c r="F7935" s="85">
        <v>23.186</v>
      </c>
      <c r="G7935" s="84">
        <v>299.60000000000002</v>
      </c>
      <c r="H7935" s="86">
        <f t="shared" si="492"/>
        <v>1280383.5985920001</v>
      </c>
      <c r="I7935" s="77">
        <f t="shared" si="493"/>
        <v>18432</v>
      </c>
      <c r="J7935" s="77">
        <f t="shared" si="494"/>
        <v>427364.35200000001</v>
      </c>
      <c r="K7935" s="77">
        <f t="shared" si="495"/>
        <v>0</v>
      </c>
    </row>
    <row r="7936" spans="1:11" s="77" customFormat="1">
      <c r="A7936" s="82">
        <v>2016</v>
      </c>
      <c r="B7936" s="82">
        <v>56</v>
      </c>
      <c r="C7936" s="83" t="s">
        <v>503</v>
      </c>
      <c r="D7936" s="83" t="s">
        <v>504</v>
      </c>
      <c r="E7936" s="84">
        <v>12328</v>
      </c>
      <c r="F7936" s="85">
        <v>23.468</v>
      </c>
      <c r="G7936" s="84">
        <v>216.9</v>
      </c>
      <c r="H7936" s="86">
        <f t="shared" si="492"/>
        <v>627520.99017600005</v>
      </c>
      <c r="I7936" s="77">
        <f t="shared" si="493"/>
        <v>12328</v>
      </c>
      <c r="J7936" s="77">
        <f t="shared" si="494"/>
        <v>289313.50400000002</v>
      </c>
      <c r="K7936" s="77">
        <f t="shared" si="495"/>
        <v>0</v>
      </c>
    </row>
    <row r="7937" spans="1:11" s="77" customFormat="1">
      <c r="A7937" s="82">
        <v>2016</v>
      </c>
      <c r="B7937" s="82">
        <v>56</v>
      </c>
      <c r="C7937" s="83" t="s">
        <v>503</v>
      </c>
      <c r="D7937" s="83" t="s">
        <v>504</v>
      </c>
      <c r="E7937" s="84">
        <v>50377</v>
      </c>
      <c r="F7937" s="85">
        <v>23.542000000000002</v>
      </c>
      <c r="G7937" s="84">
        <v>281.89999999999998</v>
      </c>
      <c r="H7937" s="86">
        <f t="shared" si="492"/>
        <v>3343264.466546</v>
      </c>
      <c r="I7937" s="77">
        <f t="shared" si="493"/>
        <v>50377</v>
      </c>
      <c r="J7937" s="77">
        <f t="shared" si="494"/>
        <v>1185975.334</v>
      </c>
      <c r="K7937" s="77">
        <f t="shared" si="495"/>
        <v>0</v>
      </c>
    </row>
    <row r="7938" spans="1:11" s="77" customFormat="1">
      <c r="A7938" s="82">
        <v>2016</v>
      </c>
      <c r="B7938" s="82">
        <v>60</v>
      </c>
      <c r="C7938" s="83" t="s">
        <v>513</v>
      </c>
      <c r="D7938" s="83" t="s">
        <v>504</v>
      </c>
      <c r="E7938" s="84">
        <v>18721</v>
      </c>
      <c r="F7938" s="85">
        <v>16.515999999999998</v>
      </c>
      <c r="G7938" s="84">
        <v>139.69999999999999</v>
      </c>
      <c r="H7938" s="86">
        <f t="shared" si="492"/>
        <v>431946.86229199986</v>
      </c>
      <c r="I7938" s="77">
        <f t="shared" si="493"/>
        <v>18721</v>
      </c>
      <c r="J7938" s="77">
        <f t="shared" si="494"/>
        <v>309196.03599999996</v>
      </c>
      <c r="K7938" s="77">
        <f t="shared" si="495"/>
        <v>0</v>
      </c>
    </row>
    <row r="7939" spans="1:11" s="77" customFormat="1">
      <c r="A7939" s="82">
        <v>2016</v>
      </c>
      <c r="B7939" s="82">
        <v>87</v>
      </c>
      <c r="C7939" s="83" t="s">
        <v>513</v>
      </c>
      <c r="D7939" s="83" t="s">
        <v>504</v>
      </c>
      <c r="E7939" s="84">
        <v>39328</v>
      </c>
      <c r="F7939" s="85">
        <v>18.28</v>
      </c>
      <c r="G7939" s="84">
        <v>209.9</v>
      </c>
      <c r="H7939" s="86">
        <f t="shared" si="492"/>
        <v>1509004.3481600003</v>
      </c>
      <c r="I7939" s="77">
        <f t="shared" si="493"/>
        <v>39328</v>
      </c>
      <c r="J7939" s="77">
        <f t="shared" si="494"/>
        <v>718915.84000000008</v>
      </c>
      <c r="K7939" s="77">
        <f t="shared" si="495"/>
        <v>0</v>
      </c>
    </row>
    <row r="7940" spans="1:11" s="77" customFormat="1">
      <c r="A7940" s="82">
        <v>2016</v>
      </c>
      <c r="B7940" s="82">
        <v>87</v>
      </c>
      <c r="C7940" s="83" t="s">
        <v>513</v>
      </c>
      <c r="D7940" s="83" t="s">
        <v>504</v>
      </c>
      <c r="E7940" s="84">
        <v>20660</v>
      </c>
      <c r="F7940" s="85">
        <v>17.39</v>
      </c>
      <c r="G7940" s="84">
        <v>221.4</v>
      </c>
      <c r="H7940" s="86">
        <f t="shared" si="492"/>
        <v>795440.16360000009</v>
      </c>
      <c r="I7940" s="77">
        <f t="shared" si="493"/>
        <v>20660</v>
      </c>
      <c r="J7940" s="77">
        <f t="shared" si="494"/>
        <v>359277.4</v>
      </c>
      <c r="K7940" s="77">
        <f t="shared" si="495"/>
        <v>0</v>
      </c>
    </row>
    <row r="7941" spans="1:11" s="77" customFormat="1">
      <c r="A7941" s="82">
        <v>2016</v>
      </c>
      <c r="B7941" s="82">
        <v>108</v>
      </c>
      <c r="C7941" s="83" t="s">
        <v>513</v>
      </c>
      <c r="D7941" s="83" t="s">
        <v>504</v>
      </c>
      <c r="E7941" s="84">
        <v>90153</v>
      </c>
      <c r="F7941" s="85">
        <v>17.559999999999999</v>
      </c>
      <c r="G7941" s="84">
        <v>136.30000000000001</v>
      </c>
      <c r="H7941" s="86">
        <f t="shared" si="492"/>
        <v>2157747.1448400002</v>
      </c>
      <c r="I7941" s="77">
        <f t="shared" si="493"/>
        <v>90153</v>
      </c>
      <c r="J7941" s="77">
        <f t="shared" si="494"/>
        <v>1583086.68</v>
      </c>
      <c r="K7941" s="77">
        <f t="shared" si="495"/>
        <v>0</v>
      </c>
    </row>
    <row r="7942" spans="1:11" s="77" customFormat="1">
      <c r="A7942" s="82">
        <v>2016</v>
      </c>
      <c r="B7942" s="82">
        <v>113</v>
      </c>
      <c r="C7942" s="83" t="s">
        <v>513</v>
      </c>
      <c r="D7942" s="83" t="s">
        <v>504</v>
      </c>
      <c r="E7942" s="84">
        <v>242559</v>
      </c>
      <c r="F7942" s="85">
        <v>18.21</v>
      </c>
      <c r="G7942" s="84">
        <v>255</v>
      </c>
      <c r="H7942" s="86">
        <f t="shared" si="492"/>
        <v>11263348.444499999</v>
      </c>
      <c r="I7942" s="77">
        <f t="shared" si="493"/>
        <v>242559</v>
      </c>
      <c r="J7942" s="77">
        <f t="shared" si="494"/>
        <v>4416999.3900000006</v>
      </c>
      <c r="K7942" s="77">
        <f t="shared" si="495"/>
        <v>0</v>
      </c>
    </row>
    <row r="7943" spans="1:11" s="77" customFormat="1">
      <c r="A7943" s="82">
        <v>2016</v>
      </c>
      <c r="B7943" s="82">
        <v>127</v>
      </c>
      <c r="C7943" s="83" t="s">
        <v>513</v>
      </c>
      <c r="D7943" s="83" t="s">
        <v>504</v>
      </c>
      <c r="E7943" s="84">
        <v>104635</v>
      </c>
      <c r="F7943" s="85">
        <v>17.282</v>
      </c>
      <c r="G7943" s="84">
        <v>202.8</v>
      </c>
      <c r="H7943" s="86">
        <f t="shared" ref="H7943:H8006" si="496">IF(I7943="","",G7943/100*F7943*E7943)</f>
        <v>3667236.5979599999</v>
      </c>
      <c r="I7943" s="77">
        <f t="shared" ref="I7943:I8006" si="497">IF(OR(G7943=".",F7943=".",E7943="."),"",E7943)</f>
        <v>104635</v>
      </c>
      <c r="J7943" s="77">
        <f t="shared" ref="J7943:J8006" si="498">IF(I7943="","",F7943*I7943)</f>
        <v>1808302.07</v>
      </c>
      <c r="K7943" s="77">
        <f t="shared" ref="K7943:K8006" si="499">IF(C7943="LIG",1,0)</f>
        <v>0</v>
      </c>
    </row>
    <row r="7944" spans="1:11" s="77" customFormat="1">
      <c r="A7944" s="82">
        <v>2016</v>
      </c>
      <c r="B7944" s="82">
        <v>127</v>
      </c>
      <c r="C7944" s="83" t="s">
        <v>513</v>
      </c>
      <c r="D7944" s="83" t="s">
        <v>504</v>
      </c>
      <c r="E7944" s="84">
        <v>60196</v>
      </c>
      <c r="F7944" s="85">
        <v>17.43</v>
      </c>
      <c r="G7944" s="84">
        <v>197</v>
      </c>
      <c r="H7944" s="86">
        <f t="shared" si="496"/>
        <v>2066956.0715999999</v>
      </c>
      <c r="I7944" s="77">
        <f t="shared" si="497"/>
        <v>60196</v>
      </c>
      <c r="J7944" s="77">
        <f t="shared" si="498"/>
        <v>1049216.28</v>
      </c>
      <c r="K7944" s="77">
        <f t="shared" si="499"/>
        <v>0</v>
      </c>
    </row>
    <row r="7945" spans="1:11" s="77" customFormat="1">
      <c r="A7945" s="82">
        <v>2016</v>
      </c>
      <c r="B7945" s="82">
        <v>136</v>
      </c>
      <c r="C7945" s="83" t="s">
        <v>503</v>
      </c>
      <c r="D7945" s="83" t="s">
        <v>504</v>
      </c>
      <c r="E7945" s="84">
        <v>40887</v>
      </c>
      <c r="F7945" s="85">
        <v>23.29</v>
      </c>
      <c r="G7945" s="84">
        <v>339.4</v>
      </c>
      <c r="H7945" s="86">
        <f t="shared" si="496"/>
        <v>3231964.4326199996</v>
      </c>
      <c r="I7945" s="77">
        <f t="shared" si="497"/>
        <v>40887</v>
      </c>
      <c r="J7945" s="77">
        <f t="shared" si="498"/>
        <v>952258.23</v>
      </c>
      <c r="K7945" s="77">
        <f t="shared" si="499"/>
        <v>0</v>
      </c>
    </row>
    <row r="7946" spans="1:11" s="77" customFormat="1">
      <c r="A7946" s="82">
        <v>2016</v>
      </c>
      <c r="B7946" s="82">
        <v>136</v>
      </c>
      <c r="C7946" s="83" t="s">
        <v>503</v>
      </c>
      <c r="D7946" s="83" t="s">
        <v>504</v>
      </c>
      <c r="E7946" s="84">
        <v>50273</v>
      </c>
      <c r="F7946" s="85">
        <v>25.34</v>
      </c>
      <c r="G7946" s="84">
        <v>308.89999999999998</v>
      </c>
      <c r="H7946" s="86">
        <f t="shared" si="496"/>
        <v>3935132.14598</v>
      </c>
      <c r="I7946" s="77">
        <f t="shared" si="497"/>
        <v>50273</v>
      </c>
      <c r="J7946" s="77">
        <f t="shared" si="498"/>
        <v>1273917.82</v>
      </c>
      <c r="K7946" s="77">
        <f t="shared" si="499"/>
        <v>0</v>
      </c>
    </row>
    <row r="7947" spans="1:11" s="77" customFormat="1">
      <c r="A7947" s="82">
        <v>2016</v>
      </c>
      <c r="B7947" s="82">
        <v>136</v>
      </c>
      <c r="C7947" s="83" t="s">
        <v>503</v>
      </c>
      <c r="D7947" s="83" t="s">
        <v>504</v>
      </c>
      <c r="E7947" s="84">
        <v>142914</v>
      </c>
      <c r="F7947" s="85">
        <v>24.83</v>
      </c>
      <c r="G7947" s="84">
        <v>319.3</v>
      </c>
      <c r="H7947" s="86">
        <f t="shared" si="496"/>
        <v>11330534.901660001</v>
      </c>
      <c r="I7947" s="77">
        <f t="shared" si="497"/>
        <v>142914</v>
      </c>
      <c r="J7947" s="77">
        <f t="shared" si="498"/>
        <v>3548554.6199999996</v>
      </c>
      <c r="K7947" s="77">
        <f t="shared" si="499"/>
        <v>0</v>
      </c>
    </row>
    <row r="7948" spans="1:11" s="77" customFormat="1">
      <c r="A7948" s="82">
        <v>2016</v>
      </c>
      <c r="B7948" s="82">
        <v>160</v>
      </c>
      <c r="C7948" s="83" t="s">
        <v>503</v>
      </c>
      <c r="D7948" s="83" t="s">
        <v>504</v>
      </c>
      <c r="E7948" s="84">
        <v>38282</v>
      </c>
      <c r="F7948" s="85">
        <v>22.111999999999998</v>
      </c>
      <c r="G7948" s="84">
        <v>272.5</v>
      </c>
      <c r="H7948" s="86">
        <f t="shared" si="496"/>
        <v>2306689.5663999999</v>
      </c>
      <c r="I7948" s="77">
        <f t="shared" si="497"/>
        <v>38282</v>
      </c>
      <c r="J7948" s="77">
        <f t="shared" si="498"/>
        <v>846491.58399999992</v>
      </c>
      <c r="K7948" s="77">
        <f t="shared" si="499"/>
        <v>0</v>
      </c>
    </row>
    <row r="7949" spans="1:11" s="77" customFormat="1">
      <c r="A7949" s="82">
        <v>2016</v>
      </c>
      <c r="B7949" s="82">
        <v>160</v>
      </c>
      <c r="C7949" s="83" t="s">
        <v>513</v>
      </c>
      <c r="D7949" s="83" t="s">
        <v>504</v>
      </c>
      <c r="E7949" s="84">
        <v>12654</v>
      </c>
      <c r="F7949" s="85">
        <v>17.344000000000001</v>
      </c>
      <c r="G7949" s="84">
        <v>263.3</v>
      </c>
      <c r="H7949" s="86">
        <f t="shared" si="496"/>
        <v>577867.07980800001</v>
      </c>
      <c r="I7949" s="77">
        <f t="shared" si="497"/>
        <v>12654</v>
      </c>
      <c r="J7949" s="77">
        <f t="shared" si="498"/>
        <v>219470.97600000002</v>
      </c>
      <c r="K7949" s="77">
        <f t="shared" si="499"/>
        <v>0</v>
      </c>
    </row>
    <row r="7950" spans="1:11" s="77" customFormat="1">
      <c r="A7950" s="82">
        <v>2016</v>
      </c>
      <c r="B7950" s="82">
        <v>160</v>
      </c>
      <c r="C7950" s="83" t="s">
        <v>513</v>
      </c>
      <c r="D7950" s="83" t="s">
        <v>504</v>
      </c>
      <c r="E7950" s="84">
        <v>39432</v>
      </c>
      <c r="F7950" s="85">
        <v>18.634</v>
      </c>
      <c r="G7950" s="84">
        <v>231.9</v>
      </c>
      <c r="H7950" s="86">
        <f t="shared" si="496"/>
        <v>1703945.284272</v>
      </c>
      <c r="I7950" s="77">
        <f t="shared" si="497"/>
        <v>39432</v>
      </c>
      <c r="J7950" s="77">
        <f t="shared" si="498"/>
        <v>734775.88800000004</v>
      </c>
      <c r="K7950" s="77">
        <f t="shared" si="499"/>
        <v>0</v>
      </c>
    </row>
    <row r="7951" spans="1:11" s="77" customFormat="1">
      <c r="A7951" s="82">
        <v>2016</v>
      </c>
      <c r="B7951" s="82">
        <v>207</v>
      </c>
      <c r="C7951" s="83" t="s">
        <v>503</v>
      </c>
      <c r="D7951" s="83" t="s">
        <v>504</v>
      </c>
      <c r="E7951" s="84">
        <v>26914</v>
      </c>
      <c r="F7951" s="85">
        <v>22.13</v>
      </c>
      <c r="G7951" s="84">
        <v>407</v>
      </c>
      <c r="H7951" s="86">
        <f t="shared" si="496"/>
        <v>2424119.7574</v>
      </c>
      <c r="I7951" s="77">
        <f t="shared" si="497"/>
        <v>26914</v>
      </c>
      <c r="J7951" s="77">
        <f t="shared" si="498"/>
        <v>595606.81999999995</v>
      </c>
      <c r="K7951" s="77">
        <f t="shared" si="499"/>
        <v>0</v>
      </c>
    </row>
    <row r="7952" spans="1:11" s="77" customFormat="1">
      <c r="A7952" s="82">
        <v>2016</v>
      </c>
      <c r="B7952" s="82">
        <v>207</v>
      </c>
      <c r="C7952" s="83" t="s">
        <v>503</v>
      </c>
      <c r="D7952" s="83" t="s">
        <v>504</v>
      </c>
      <c r="E7952" s="84">
        <v>194928</v>
      </c>
      <c r="F7952" s="85">
        <v>21.805</v>
      </c>
      <c r="G7952" s="84">
        <v>329.8</v>
      </c>
      <c r="H7952" s="86">
        <f t="shared" si="496"/>
        <v>14017835.82192</v>
      </c>
      <c r="I7952" s="77">
        <f t="shared" si="497"/>
        <v>194928</v>
      </c>
      <c r="J7952" s="77">
        <f t="shared" si="498"/>
        <v>4250405.04</v>
      </c>
      <c r="K7952" s="77">
        <f t="shared" si="499"/>
        <v>0</v>
      </c>
    </row>
    <row r="7953" spans="1:11" s="77" customFormat="1">
      <c r="A7953" s="82">
        <v>2016</v>
      </c>
      <c r="B7953" s="82">
        <v>298</v>
      </c>
      <c r="C7953" s="83" t="s">
        <v>512</v>
      </c>
      <c r="D7953" s="83" t="s">
        <v>504</v>
      </c>
      <c r="E7953" s="84">
        <v>314495</v>
      </c>
      <c r="F7953" s="85">
        <v>13.76</v>
      </c>
      <c r="G7953" s="84" t="s">
        <v>514</v>
      </c>
      <c r="H7953" s="86" t="str">
        <f t="shared" si="496"/>
        <v/>
      </c>
      <c r="I7953" s="77" t="str">
        <f t="shared" si="497"/>
        <v/>
      </c>
      <c r="J7953" s="77" t="str">
        <f t="shared" si="498"/>
        <v/>
      </c>
      <c r="K7953" s="77">
        <f t="shared" si="499"/>
        <v>1</v>
      </c>
    </row>
    <row r="7954" spans="1:11" s="77" customFormat="1">
      <c r="A7954" s="82">
        <v>2016</v>
      </c>
      <c r="B7954" s="82">
        <v>298</v>
      </c>
      <c r="C7954" s="83" t="s">
        <v>513</v>
      </c>
      <c r="D7954" s="83" t="s">
        <v>504</v>
      </c>
      <c r="E7954" s="84">
        <v>14517</v>
      </c>
      <c r="F7954" s="85">
        <v>16.670000000000002</v>
      </c>
      <c r="G7954" s="84" t="s">
        <v>514</v>
      </c>
      <c r="H7954" s="86" t="str">
        <f t="shared" si="496"/>
        <v/>
      </c>
      <c r="I7954" s="77" t="str">
        <f t="shared" si="497"/>
        <v/>
      </c>
      <c r="J7954" s="77" t="str">
        <f t="shared" si="498"/>
        <v/>
      </c>
      <c r="K7954" s="77">
        <f t="shared" si="499"/>
        <v>0</v>
      </c>
    </row>
    <row r="7955" spans="1:11" s="77" customFormat="1">
      <c r="A7955" s="82">
        <v>2016</v>
      </c>
      <c r="B7955" s="82">
        <v>298</v>
      </c>
      <c r="C7955" s="83" t="s">
        <v>513</v>
      </c>
      <c r="D7955" s="83" t="s">
        <v>504</v>
      </c>
      <c r="E7955" s="84">
        <v>16348</v>
      </c>
      <c r="F7955" s="85">
        <v>17.940000000000001</v>
      </c>
      <c r="G7955" s="84" t="s">
        <v>514</v>
      </c>
      <c r="H7955" s="86" t="str">
        <f t="shared" si="496"/>
        <v/>
      </c>
      <c r="I7955" s="77" t="str">
        <f t="shared" si="497"/>
        <v/>
      </c>
      <c r="J7955" s="77" t="str">
        <f t="shared" si="498"/>
        <v/>
      </c>
      <c r="K7955" s="77">
        <f t="shared" si="499"/>
        <v>0</v>
      </c>
    </row>
    <row r="7956" spans="1:11" s="77" customFormat="1">
      <c r="A7956" s="82">
        <v>2016</v>
      </c>
      <c r="B7956" s="82">
        <v>298</v>
      </c>
      <c r="C7956" s="83" t="s">
        <v>513</v>
      </c>
      <c r="D7956" s="83" t="s">
        <v>504</v>
      </c>
      <c r="E7956" s="84">
        <v>16479</v>
      </c>
      <c r="F7956" s="85">
        <v>16.98</v>
      </c>
      <c r="G7956" s="84" t="s">
        <v>514</v>
      </c>
      <c r="H7956" s="86" t="str">
        <f t="shared" si="496"/>
        <v/>
      </c>
      <c r="I7956" s="77" t="str">
        <f t="shared" si="497"/>
        <v/>
      </c>
      <c r="J7956" s="77" t="str">
        <f t="shared" si="498"/>
        <v/>
      </c>
      <c r="K7956" s="77">
        <f t="shared" si="499"/>
        <v>0</v>
      </c>
    </row>
    <row r="7957" spans="1:11" s="77" customFormat="1">
      <c r="A7957" s="82">
        <v>2016</v>
      </c>
      <c r="B7957" s="82">
        <v>298</v>
      </c>
      <c r="C7957" s="83" t="s">
        <v>513</v>
      </c>
      <c r="D7957" s="83" t="s">
        <v>504</v>
      </c>
      <c r="E7957" s="84">
        <v>32874</v>
      </c>
      <c r="F7957" s="85">
        <v>17.11</v>
      </c>
      <c r="G7957" s="84" t="s">
        <v>514</v>
      </c>
      <c r="H7957" s="86" t="str">
        <f t="shared" si="496"/>
        <v/>
      </c>
      <c r="I7957" s="77" t="str">
        <f t="shared" si="497"/>
        <v/>
      </c>
      <c r="J7957" s="77" t="str">
        <f t="shared" si="498"/>
        <v/>
      </c>
      <c r="K7957" s="77">
        <f t="shared" si="499"/>
        <v>0</v>
      </c>
    </row>
    <row r="7958" spans="1:11" s="77" customFormat="1">
      <c r="A7958" s="82">
        <v>2016</v>
      </c>
      <c r="B7958" s="82">
        <v>298</v>
      </c>
      <c r="C7958" s="83" t="s">
        <v>513</v>
      </c>
      <c r="D7958" s="83" t="s">
        <v>504</v>
      </c>
      <c r="E7958" s="84">
        <v>15820</v>
      </c>
      <c r="F7958" s="85">
        <v>16.489999999999998</v>
      </c>
      <c r="G7958" s="84" t="s">
        <v>514</v>
      </c>
      <c r="H7958" s="86" t="str">
        <f t="shared" si="496"/>
        <v/>
      </c>
      <c r="I7958" s="77" t="str">
        <f t="shared" si="497"/>
        <v/>
      </c>
      <c r="J7958" s="77" t="str">
        <f t="shared" si="498"/>
        <v/>
      </c>
      <c r="K7958" s="77">
        <f t="shared" si="499"/>
        <v>0</v>
      </c>
    </row>
    <row r="7959" spans="1:11" s="77" customFormat="1">
      <c r="A7959" s="82">
        <v>2016</v>
      </c>
      <c r="B7959" s="82">
        <v>298</v>
      </c>
      <c r="C7959" s="83" t="s">
        <v>513</v>
      </c>
      <c r="D7959" s="83" t="s">
        <v>504</v>
      </c>
      <c r="E7959" s="84">
        <v>32925</v>
      </c>
      <c r="F7959" s="85">
        <v>16.920000000000002</v>
      </c>
      <c r="G7959" s="84" t="s">
        <v>514</v>
      </c>
      <c r="H7959" s="86" t="str">
        <f t="shared" si="496"/>
        <v/>
      </c>
      <c r="I7959" s="77" t="str">
        <f t="shared" si="497"/>
        <v/>
      </c>
      <c r="J7959" s="77" t="str">
        <f t="shared" si="498"/>
        <v/>
      </c>
      <c r="K7959" s="77">
        <f t="shared" si="499"/>
        <v>0</v>
      </c>
    </row>
    <row r="7960" spans="1:11" s="77" customFormat="1">
      <c r="A7960" s="82">
        <v>2016</v>
      </c>
      <c r="B7960" s="82">
        <v>298</v>
      </c>
      <c r="C7960" s="83" t="s">
        <v>513</v>
      </c>
      <c r="D7960" s="83" t="s">
        <v>504</v>
      </c>
      <c r="E7960" s="84">
        <v>65794</v>
      </c>
      <c r="F7960" s="85">
        <v>18.02</v>
      </c>
      <c r="G7960" s="84" t="s">
        <v>514</v>
      </c>
      <c r="H7960" s="86" t="str">
        <f t="shared" si="496"/>
        <v/>
      </c>
      <c r="I7960" s="77" t="str">
        <f t="shared" si="497"/>
        <v/>
      </c>
      <c r="J7960" s="77" t="str">
        <f t="shared" si="498"/>
        <v/>
      </c>
      <c r="K7960" s="77">
        <f t="shared" si="499"/>
        <v>0</v>
      </c>
    </row>
    <row r="7961" spans="1:11" s="77" customFormat="1">
      <c r="A7961" s="82">
        <v>2016</v>
      </c>
      <c r="B7961" s="82">
        <v>298</v>
      </c>
      <c r="C7961" s="83" t="s">
        <v>513</v>
      </c>
      <c r="D7961" s="83" t="s">
        <v>504</v>
      </c>
      <c r="E7961" s="84">
        <v>16365</v>
      </c>
      <c r="F7961" s="85">
        <v>18.02</v>
      </c>
      <c r="G7961" s="84" t="s">
        <v>514</v>
      </c>
      <c r="H7961" s="86" t="str">
        <f t="shared" si="496"/>
        <v/>
      </c>
      <c r="I7961" s="77" t="str">
        <f t="shared" si="497"/>
        <v/>
      </c>
      <c r="J7961" s="77" t="str">
        <f t="shared" si="498"/>
        <v/>
      </c>
      <c r="K7961" s="77">
        <f t="shared" si="499"/>
        <v>0</v>
      </c>
    </row>
    <row r="7962" spans="1:11" s="77" customFormat="1">
      <c r="A7962" s="82">
        <v>2016</v>
      </c>
      <c r="B7962" s="82">
        <v>298</v>
      </c>
      <c r="C7962" s="83" t="s">
        <v>513</v>
      </c>
      <c r="D7962" s="83" t="s">
        <v>504</v>
      </c>
      <c r="E7962" s="84">
        <v>16491</v>
      </c>
      <c r="F7962" s="85">
        <v>18.420000000000002</v>
      </c>
      <c r="G7962" s="84" t="s">
        <v>514</v>
      </c>
      <c r="H7962" s="86" t="str">
        <f t="shared" si="496"/>
        <v/>
      </c>
      <c r="I7962" s="77" t="str">
        <f t="shared" si="497"/>
        <v/>
      </c>
      <c r="J7962" s="77" t="str">
        <f t="shared" si="498"/>
        <v/>
      </c>
      <c r="K7962" s="77">
        <f t="shared" si="499"/>
        <v>0</v>
      </c>
    </row>
    <row r="7963" spans="1:11" s="77" customFormat="1">
      <c r="A7963" s="82">
        <v>2016</v>
      </c>
      <c r="B7963" s="82">
        <v>298</v>
      </c>
      <c r="C7963" s="83" t="s">
        <v>513</v>
      </c>
      <c r="D7963" s="83" t="s">
        <v>504</v>
      </c>
      <c r="E7963" s="84">
        <v>16204</v>
      </c>
      <c r="F7963" s="85">
        <v>17.8</v>
      </c>
      <c r="G7963" s="84" t="s">
        <v>514</v>
      </c>
      <c r="H7963" s="86" t="str">
        <f t="shared" si="496"/>
        <v/>
      </c>
      <c r="I7963" s="77" t="str">
        <f t="shared" si="497"/>
        <v/>
      </c>
      <c r="J7963" s="77" t="str">
        <f t="shared" si="498"/>
        <v/>
      </c>
      <c r="K7963" s="77">
        <f t="shared" si="499"/>
        <v>0</v>
      </c>
    </row>
    <row r="7964" spans="1:11" s="77" customFormat="1">
      <c r="A7964" s="82">
        <v>2016</v>
      </c>
      <c r="B7964" s="82">
        <v>469</v>
      </c>
      <c r="C7964" s="83" t="s">
        <v>503</v>
      </c>
      <c r="D7964" s="83" t="s">
        <v>504</v>
      </c>
      <c r="E7964" s="84">
        <v>67729</v>
      </c>
      <c r="F7964" s="85">
        <v>22.01</v>
      </c>
      <c r="G7964" s="84">
        <v>281.10000000000002</v>
      </c>
      <c r="H7964" s="86">
        <f t="shared" si="496"/>
        <v>4190400.6801900007</v>
      </c>
      <c r="I7964" s="77">
        <f t="shared" si="497"/>
        <v>67729</v>
      </c>
      <c r="J7964" s="77">
        <f t="shared" si="498"/>
        <v>1490715.29</v>
      </c>
      <c r="K7964" s="77">
        <f t="shared" si="499"/>
        <v>0</v>
      </c>
    </row>
    <row r="7965" spans="1:11" s="77" customFormat="1">
      <c r="A7965" s="82">
        <v>2016</v>
      </c>
      <c r="B7965" s="82">
        <v>470</v>
      </c>
      <c r="C7965" s="83" t="s">
        <v>513</v>
      </c>
      <c r="D7965" s="83" t="s">
        <v>504</v>
      </c>
      <c r="E7965" s="84">
        <v>70697</v>
      </c>
      <c r="F7965" s="85">
        <v>17.23</v>
      </c>
      <c r="G7965" s="84">
        <v>146.69999999999999</v>
      </c>
      <c r="H7965" s="86">
        <f t="shared" si="496"/>
        <v>1786966.3577699999</v>
      </c>
      <c r="I7965" s="77">
        <f t="shared" si="497"/>
        <v>70697</v>
      </c>
      <c r="J7965" s="77">
        <f t="shared" si="498"/>
        <v>1218109.31</v>
      </c>
      <c r="K7965" s="77">
        <f t="shared" si="499"/>
        <v>0</v>
      </c>
    </row>
    <row r="7966" spans="1:11" s="77" customFormat="1">
      <c r="A7966" s="82">
        <v>2016</v>
      </c>
      <c r="B7966" s="82">
        <v>470</v>
      </c>
      <c r="C7966" s="83" t="s">
        <v>513</v>
      </c>
      <c r="D7966" s="83" t="s">
        <v>504</v>
      </c>
      <c r="E7966" s="84">
        <v>126927</v>
      </c>
      <c r="F7966" s="85">
        <v>17.68</v>
      </c>
      <c r="G7966" s="84">
        <v>143.5</v>
      </c>
      <c r="H7966" s="86">
        <f t="shared" si="496"/>
        <v>3220239.5315999999</v>
      </c>
      <c r="I7966" s="77">
        <f t="shared" si="497"/>
        <v>126927</v>
      </c>
      <c r="J7966" s="77">
        <f t="shared" si="498"/>
        <v>2244069.36</v>
      </c>
      <c r="K7966" s="77">
        <f t="shared" si="499"/>
        <v>0</v>
      </c>
    </row>
    <row r="7967" spans="1:11" s="77" customFormat="1">
      <c r="A7967" s="82">
        <v>2016</v>
      </c>
      <c r="B7967" s="82">
        <v>470</v>
      </c>
      <c r="C7967" s="83" t="s">
        <v>513</v>
      </c>
      <c r="D7967" s="83" t="s">
        <v>504</v>
      </c>
      <c r="E7967" s="84">
        <v>42308</v>
      </c>
      <c r="F7967" s="85">
        <v>17.2</v>
      </c>
      <c r="G7967" s="84">
        <v>141.30000000000001</v>
      </c>
      <c r="H7967" s="86">
        <f t="shared" si="496"/>
        <v>1028236.7088</v>
      </c>
      <c r="I7967" s="77">
        <f t="shared" si="497"/>
        <v>42308</v>
      </c>
      <c r="J7967" s="77">
        <f t="shared" si="498"/>
        <v>727697.6</v>
      </c>
      <c r="K7967" s="77">
        <f t="shared" si="499"/>
        <v>0</v>
      </c>
    </row>
    <row r="7968" spans="1:11" s="77" customFormat="1">
      <c r="A7968" s="82">
        <v>2016</v>
      </c>
      <c r="B7968" s="82">
        <v>470</v>
      </c>
      <c r="C7968" s="83" t="s">
        <v>513</v>
      </c>
      <c r="D7968" s="83" t="s">
        <v>504</v>
      </c>
      <c r="E7968" s="84">
        <v>14141</v>
      </c>
      <c r="F7968" s="85">
        <v>17.989999999999998</v>
      </c>
      <c r="G7968" s="84">
        <v>142.80000000000001</v>
      </c>
      <c r="H7968" s="86">
        <f t="shared" si="496"/>
        <v>363278.33052000002</v>
      </c>
      <c r="I7968" s="77">
        <f t="shared" si="497"/>
        <v>14141</v>
      </c>
      <c r="J7968" s="77">
        <f t="shared" si="498"/>
        <v>254396.58999999997</v>
      </c>
      <c r="K7968" s="77">
        <f t="shared" si="499"/>
        <v>0</v>
      </c>
    </row>
    <row r="7969" spans="1:11" s="77" customFormat="1">
      <c r="A7969" s="82">
        <v>2016</v>
      </c>
      <c r="B7969" s="82">
        <v>470</v>
      </c>
      <c r="C7969" s="83" t="s">
        <v>513</v>
      </c>
      <c r="D7969" s="83" t="s">
        <v>504</v>
      </c>
      <c r="E7969" s="84">
        <v>56267</v>
      </c>
      <c r="F7969" s="85">
        <v>17.329999999999998</v>
      </c>
      <c r="G7969" s="84">
        <v>145.80000000000001</v>
      </c>
      <c r="H7969" s="86">
        <f t="shared" si="496"/>
        <v>1421706.1663800001</v>
      </c>
      <c r="I7969" s="77">
        <f t="shared" si="497"/>
        <v>56267</v>
      </c>
      <c r="J7969" s="77">
        <f t="shared" si="498"/>
        <v>975107.10999999987</v>
      </c>
      <c r="K7969" s="77">
        <f t="shared" si="499"/>
        <v>0</v>
      </c>
    </row>
    <row r="7970" spans="1:11" s="77" customFormat="1">
      <c r="A7970" s="82">
        <v>2016</v>
      </c>
      <c r="B7970" s="82">
        <v>470</v>
      </c>
      <c r="C7970" s="83" t="s">
        <v>513</v>
      </c>
      <c r="D7970" s="83" t="s">
        <v>504</v>
      </c>
      <c r="E7970" s="84">
        <v>56167</v>
      </c>
      <c r="F7970" s="85">
        <v>17.170000000000002</v>
      </c>
      <c r="G7970" s="84">
        <v>131.19999999999999</v>
      </c>
      <c r="H7970" s="86">
        <f t="shared" si="496"/>
        <v>1265276.2556799999</v>
      </c>
      <c r="I7970" s="77">
        <f t="shared" si="497"/>
        <v>56167</v>
      </c>
      <c r="J7970" s="77">
        <f t="shared" si="498"/>
        <v>964387.39000000013</v>
      </c>
      <c r="K7970" s="77">
        <f t="shared" si="499"/>
        <v>0</v>
      </c>
    </row>
    <row r="7971" spans="1:11" s="77" customFormat="1">
      <c r="A7971" s="82">
        <v>2016</v>
      </c>
      <c r="B7971" s="82">
        <v>470</v>
      </c>
      <c r="C7971" s="83" t="s">
        <v>513</v>
      </c>
      <c r="D7971" s="83" t="s">
        <v>504</v>
      </c>
      <c r="E7971" s="84">
        <v>42558</v>
      </c>
      <c r="F7971" s="85">
        <v>17.71</v>
      </c>
      <c r="G7971" s="84">
        <v>131.5</v>
      </c>
      <c r="H7971" s="86">
        <f t="shared" si="496"/>
        <v>991118.36670000001</v>
      </c>
      <c r="I7971" s="77">
        <f t="shared" si="497"/>
        <v>42558</v>
      </c>
      <c r="J7971" s="77">
        <f t="shared" si="498"/>
        <v>753702.18</v>
      </c>
      <c r="K7971" s="77">
        <f t="shared" si="499"/>
        <v>0</v>
      </c>
    </row>
    <row r="7972" spans="1:11" s="77" customFormat="1">
      <c r="A7972" s="82">
        <v>2016</v>
      </c>
      <c r="B7972" s="82">
        <v>470</v>
      </c>
      <c r="C7972" s="83" t="s">
        <v>513</v>
      </c>
      <c r="D7972" s="83" t="s">
        <v>504</v>
      </c>
      <c r="E7972" s="84">
        <v>70591</v>
      </c>
      <c r="F7972" s="85">
        <v>17.16</v>
      </c>
      <c r="G7972" s="84">
        <v>125.3</v>
      </c>
      <c r="H7972" s="86">
        <f t="shared" si="496"/>
        <v>1517810.9746799998</v>
      </c>
      <c r="I7972" s="77">
        <f t="shared" si="497"/>
        <v>70591</v>
      </c>
      <c r="J7972" s="77">
        <f t="shared" si="498"/>
        <v>1211341.56</v>
      </c>
      <c r="K7972" s="77">
        <f t="shared" si="499"/>
        <v>0</v>
      </c>
    </row>
    <row r="7973" spans="1:11" s="77" customFormat="1">
      <c r="A7973" s="82">
        <v>2016</v>
      </c>
      <c r="B7973" s="82">
        <v>492</v>
      </c>
      <c r="C7973" s="83" t="s">
        <v>513</v>
      </c>
      <c r="D7973" s="83" t="s">
        <v>504</v>
      </c>
      <c r="E7973" s="84">
        <v>14171</v>
      </c>
      <c r="F7973" s="85">
        <v>17.654</v>
      </c>
      <c r="G7973" s="84">
        <v>139.19999999999999</v>
      </c>
      <c r="H7973" s="86">
        <f t="shared" si="496"/>
        <v>348243.36892799998</v>
      </c>
      <c r="I7973" s="77">
        <f t="shared" si="497"/>
        <v>14171</v>
      </c>
      <c r="J7973" s="77">
        <f t="shared" si="498"/>
        <v>250174.834</v>
      </c>
      <c r="K7973" s="77">
        <f t="shared" si="499"/>
        <v>0</v>
      </c>
    </row>
    <row r="7974" spans="1:11" s="77" customFormat="1">
      <c r="A7974" s="82">
        <v>2016</v>
      </c>
      <c r="B7974" s="82">
        <v>492</v>
      </c>
      <c r="C7974" s="83" t="s">
        <v>513</v>
      </c>
      <c r="D7974" s="83" t="s">
        <v>504</v>
      </c>
      <c r="E7974" s="84">
        <v>42455</v>
      </c>
      <c r="F7974" s="85">
        <v>17.341000000000001</v>
      </c>
      <c r="G7974" s="84">
        <v>147.4</v>
      </c>
      <c r="H7974" s="86">
        <f t="shared" si="496"/>
        <v>1085176.7164700001</v>
      </c>
      <c r="I7974" s="77">
        <f t="shared" si="497"/>
        <v>42455</v>
      </c>
      <c r="J7974" s="77">
        <f t="shared" si="498"/>
        <v>736212.15500000003</v>
      </c>
      <c r="K7974" s="77">
        <f t="shared" si="499"/>
        <v>0</v>
      </c>
    </row>
    <row r="7975" spans="1:11" s="77" customFormat="1">
      <c r="A7975" s="82">
        <v>2016</v>
      </c>
      <c r="B7975" s="82">
        <v>492</v>
      </c>
      <c r="C7975" s="83" t="s">
        <v>513</v>
      </c>
      <c r="D7975" s="83" t="s">
        <v>504</v>
      </c>
      <c r="E7975" s="84">
        <v>28254</v>
      </c>
      <c r="F7975" s="85">
        <v>17.513000000000002</v>
      </c>
      <c r="G7975" s="84">
        <v>140</v>
      </c>
      <c r="H7975" s="86">
        <f t="shared" si="496"/>
        <v>692737.22279999999</v>
      </c>
      <c r="I7975" s="77">
        <f t="shared" si="497"/>
        <v>28254</v>
      </c>
      <c r="J7975" s="77">
        <f t="shared" si="498"/>
        <v>494812.30200000003</v>
      </c>
      <c r="K7975" s="77">
        <f t="shared" si="499"/>
        <v>0</v>
      </c>
    </row>
    <row r="7976" spans="1:11" s="77" customFormat="1">
      <c r="A7976" s="82">
        <v>2016</v>
      </c>
      <c r="B7976" s="82">
        <v>492</v>
      </c>
      <c r="C7976" s="83" t="s">
        <v>513</v>
      </c>
      <c r="D7976" s="83" t="s">
        <v>504</v>
      </c>
      <c r="E7976" s="84">
        <v>14174</v>
      </c>
      <c r="F7976" s="85">
        <v>18</v>
      </c>
      <c r="G7976" s="84">
        <v>136.6</v>
      </c>
      <c r="H7976" s="86">
        <f t="shared" si="496"/>
        <v>348510.31199999998</v>
      </c>
      <c r="I7976" s="77">
        <f t="shared" si="497"/>
        <v>14174</v>
      </c>
      <c r="J7976" s="77">
        <f t="shared" si="498"/>
        <v>255132</v>
      </c>
      <c r="K7976" s="77">
        <f t="shared" si="499"/>
        <v>0</v>
      </c>
    </row>
    <row r="7977" spans="1:11" s="77" customFormat="1">
      <c r="A7977" s="82">
        <v>2016</v>
      </c>
      <c r="B7977" s="82">
        <v>525</v>
      </c>
      <c r="C7977" s="83" t="s">
        <v>503</v>
      </c>
      <c r="D7977" s="83" t="s">
        <v>504</v>
      </c>
      <c r="E7977" s="84">
        <v>27154</v>
      </c>
      <c r="F7977" s="85">
        <v>22.2</v>
      </c>
      <c r="G7977" s="84">
        <v>160.5</v>
      </c>
      <c r="H7977" s="86">
        <f t="shared" si="496"/>
        <v>967524.174</v>
      </c>
      <c r="I7977" s="77">
        <f t="shared" si="497"/>
        <v>27154</v>
      </c>
      <c r="J7977" s="77">
        <f t="shared" si="498"/>
        <v>602818.79999999993</v>
      </c>
      <c r="K7977" s="77">
        <f t="shared" si="499"/>
        <v>0</v>
      </c>
    </row>
    <row r="7978" spans="1:11" s="77" customFormat="1">
      <c r="A7978" s="82">
        <v>2016</v>
      </c>
      <c r="B7978" s="82">
        <v>525</v>
      </c>
      <c r="C7978" s="83" t="s">
        <v>503</v>
      </c>
      <c r="D7978" s="83" t="s">
        <v>504</v>
      </c>
      <c r="E7978" s="84">
        <v>54299</v>
      </c>
      <c r="F7978" s="85">
        <v>22.09</v>
      </c>
      <c r="G7978" s="84">
        <v>232.5</v>
      </c>
      <c r="H7978" s="86">
        <f t="shared" si="496"/>
        <v>2788755.9157500002</v>
      </c>
      <c r="I7978" s="77">
        <f t="shared" si="497"/>
        <v>54299</v>
      </c>
      <c r="J7978" s="77">
        <f t="shared" si="498"/>
        <v>1199464.9099999999</v>
      </c>
      <c r="K7978" s="77">
        <f t="shared" si="499"/>
        <v>0</v>
      </c>
    </row>
    <row r="7979" spans="1:11" s="77" customFormat="1">
      <c r="A7979" s="82">
        <v>2016</v>
      </c>
      <c r="B7979" s="82">
        <v>527</v>
      </c>
      <c r="C7979" s="83" t="s">
        <v>503</v>
      </c>
      <c r="D7979" s="83" t="s">
        <v>504</v>
      </c>
      <c r="E7979" s="84">
        <v>3954</v>
      </c>
      <c r="F7979" s="85">
        <v>20.51</v>
      </c>
      <c r="G7979" s="84">
        <v>365.6</v>
      </c>
      <c r="H7979" s="86">
        <f t="shared" si="496"/>
        <v>296488.95024000003</v>
      </c>
      <c r="I7979" s="77">
        <f t="shared" si="497"/>
        <v>3954</v>
      </c>
      <c r="J7979" s="77">
        <f t="shared" si="498"/>
        <v>81096.540000000008</v>
      </c>
      <c r="K7979" s="77">
        <f t="shared" si="499"/>
        <v>0</v>
      </c>
    </row>
    <row r="7980" spans="1:11" s="77" customFormat="1">
      <c r="A7980" s="82">
        <v>2016</v>
      </c>
      <c r="B7980" s="82">
        <v>564</v>
      </c>
      <c r="C7980" s="83" t="s">
        <v>503</v>
      </c>
      <c r="D7980" s="83" t="s">
        <v>504</v>
      </c>
      <c r="E7980" s="84">
        <v>88568</v>
      </c>
      <c r="F7980" s="85">
        <v>24.08</v>
      </c>
      <c r="G7980" s="84">
        <v>211.1</v>
      </c>
      <c r="H7980" s="86">
        <f t="shared" si="496"/>
        <v>4502166.5158399986</v>
      </c>
      <c r="I7980" s="77">
        <f t="shared" si="497"/>
        <v>88568</v>
      </c>
      <c r="J7980" s="77">
        <f t="shared" si="498"/>
        <v>2132717.44</v>
      </c>
      <c r="K7980" s="77">
        <f t="shared" si="499"/>
        <v>0</v>
      </c>
    </row>
    <row r="7981" spans="1:11" s="77" customFormat="1">
      <c r="A7981" s="82">
        <v>2016</v>
      </c>
      <c r="B7981" s="82">
        <v>564</v>
      </c>
      <c r="C7981" s="83" t="s">
        <v>503</v>
      </c>
      <c r="D7981" s="83" t="s">
        <v>504</v>
      </c>
      <c r="E7981" s="84">
        <v>24832</v>
      </c>
      <c r="F7981" s="85">
        <v>23.88</v>
      </c>
      <c r="G7981" s="84">
        <v>239.4</v>
      </c>
      <c r="H7981" s="86">
        <f t="shared" si="496"/>
        <v>1419613.6550400001</v>
      </c>
      <c r="I7981" s="77">
        <f t="shared" si="497"/>
        <v>24832</v>
      </c>
      <c r="J7981" s="77">
        <f t="shared" si="498"/>
        <v>592988.16000000003</v>
      </c>
      <c r="K7981" s="77">
        <f t="shared" si="499"/>
        <v>0</v>
      </c>
    </row>
    <row r="7982" spans="1:11" s="77" customFormat="1">
      <c r="A7982" s="82">
        <v>2016</v>
      </c>
      <c r="B7982" s="82">
        <v>564</v>
      </c>
      <c r="C7982" s="83" t="s">
        <v>503</v>
      </c>
      <c r="D7982" s="83" t="s">
        <v>504</v>
      </c>
      <c r="E7982" s="84">
        <v>25494</v>
      </c>
      <c r="F7982" s="85">
        <v>24.12</v>
      </c>
      <c r="G7982" s="84">
        <v>240</v>
      </c>
      <c r="H7982" s="86">
        <f t="shared" si="496"/>
        <v>1475796.672</v>
      </c>
      <c r="I7982" s="77">
        <f t="shared" si="497"/>
        <v>25494</v>
      </c>
      <c r="J7982" s="77">
        <f t="shared" si="498"/>
        <v>614915.28</v>
      </c>
      <c r="K7982" s="77">
        <f t="shared" si="499"/>
        <v>0</v>
      </c>
    </row>
    <row r="7983" spans="1:11" s="77" customFormat="1">
      <c r="A7983" s="82">
        <v>2016</v>
      </c>
      <c r="B7983" s="82">
        <v>602</v>
      </c>
      <c r="C7983" s="83" t="s">
        <v>503</v>
      </c>
      <c r="D7983" s="83" t="s">
        <v>504</v>
      </c>
      <c r="E7983" s="84">
        <v>182227</v>
      </c>
      <c r="F7983" s="85">
        <v>26</v>
      </c>
      <c r="G7983" s="84" t="s">
        <v>514</v>
      </c>
      <c r="H7983" s="86" t="str">
        <f t="shared" si="496"/>
        <v/>
      </c>
      <c r="I7983" s="77" t="str">
        <f t="shared" si="497"/>
        <v/>
      </c>
      <c r="J7983" s="77" t="str">
        <f t="shared" si="498"/>
        <v/>
      </c>
      <c r="K7983" s="77">
        <f t="shared" si="499"/>
        <v>0</v>
      </c>
    </row>
    <row r="7984" spans="1:11" s="77" customFormat="1">
      <c r="A7984" s="82">
        <v>2016</v>
      </c>
      <c r="B7984" s="82">
        <v>602</v>
      </c>
      <c r="C7984" s="83" t="s">
        <v>503</v>
      </c>
      <c r="D7984" s="83" t="s">
        <v>504</v>
      </c>
      <c r="E7984" s="84">
        <v>45803</v>
      </c>
      <c r="F7984" s="85">
        <v>25.97</v>
      </c>
      <c r="G7984" s="84" t="s">
        <v>514</v>
      </c>
      <c r="H7984" s="86" t="str">
        <f t="shared" si="496"/>
        <v/>
      </c>
      <c r="I7984" s="77" t="str">
        <f t="shared" si="497"/>
        <v/>
      </c>
      <c r="J7984" s="77" t="str">
        <f t="shared" si="498"/>
        <v/>
      </c>
      <c r="K7984" s="77">
        <f t="shared" si="499"/>
        <v>0</v>
      </c>
    </row>
    <row r="7985" spans="1:11" s="77" customFormat="1">
      <c r="A7985" s="82">
        <v>2016</v>
      </c>
      <c r="B7985" s="82">
        <v>628</v>
      </c>
      <c r="C7985" s="83" t="s">
        <v>503</v>
      </c>
      <c r="D7985" s="83" t="s">
        <v>504</v>
      </c>
      <c r="E7985" s="84">
        <v>23016</v>
      </c>
      <c r="F7985" s="85">
        <v>23.202000000000002</v>
      </c>
      <c r="G7985" s="84">
        <v>318.89999999999998</v>
      </c>
      <c r="H7985" s="86">
        <f t="shared" si="496"/>
        <v>1702980.9528479998</v>
      </c>
      <c r="I7985" s="77">
        <f t="shared" si="497"/>
        <v>23016</v>
      </c>
      <c r="J7985" s="77">
        <f t="shared" si="498"/>
        <v>534017.23200000008</v>
      </c>
      <c r="K7985" s="77">
        <f t="shared" si="499"/>
        <v>0</v>
      </c>
    </row>
    <row r="7986" spans="1:11" s="77" customFormat="1">
      <c r="A7986" s="82">
        <v>2016</v>
      </c>
      <c r="B7986" s="82">
        <v>628</v>
      </c>
      <c r="C7986" s="83" t="s">
        <v>503</v>
      </c>
      <c r="D7986" s="83" t="s">
        <v>504</v>
      </c>
      <c r="E7986" s="84">
        <v>39993</v>
      </c>
      <c r="F7986" s="85">
        <v>22.456</v>
      </c>
      <c r="G7986" s="84">
        <v>383.9</v>
      </c>
      <c r="H7986" s="86">
        <f t="shared" si="496"/>
        <v>3447739.8999120002</v>
      </c>
      <c r="I7986" s="77">
        <f t="shared" si="497"/>
        <v>39993</v>
      </c>
      <c r="J7986" s="77">
        <f t="shared" si="498"/>
        <v>898082.80799999996</v>
      </c>
      <c r="K7986" s="77">
        <f t="shared" si="499"/>
        <v>0</v>
      </c>
    </row>
    <row r="7987" spans="1:11" s="77" customFormat="1">
      <c r="A7987" s="82">
        <v>2016</v>
      </c>
      <c r="B7987" s="82">
        <v>628</v>
      </c>
      <c r="C7987" s="83" t="s">
        <v>503</v>
      </c>
      <c r="D7987" s="83" t="s">
        <v>504</v>
      </c>
      <c r="E7987" s="84">
        <v>34607</v>
      </c>
      <c r="F7987" s="85">
        <v>23.358000000000001</v>
      </c>
      <c r="G7987" s="84">
        <v>379.9</v>
      </c>
      <c r="H7987" s="86">
        <f t="shared" si="496"/>
        <v>3070922.812494</v>
      </c>
      <c r="I7987" s="77">
        <f t="shared" si="497"/>
        <v>34607</v>
      </c>
      <c r="J7987" s="77">
        <f t="shared" si="498"/>
        <v>808350.30599999998</v>
      </c>
      <c r="K7987" s="77">
        <f t="shared" si="499"/>
        <v>0</v>
      </c>
    </row>
    <row r="7988" spans="1:11" s="77" customFormat="1">
      <c r="A7988" s="82">
        <v>2016</v>
      </c>
      <c r="B7988" s="82">
        <v>628</v>
      </c>
      <c r="C7988" s="83" t="s">
        <v>503</v>
      </c>
      <c r="D7988" s="83" t="s">
        <v>504</v>
      </c>
      <c r="E7988" s="84">
        <v>23300</v>
      </c>
      <c r="F7988" s="85">
        <v>23.29</v>
      </c>
      <c r="G7988" s="84">
        <v>387.9</v>
      </c>
      <c r="H7988" s="86">
        <f t="shared" si="496"/>
        <v>2104966.5029999996</v>
      </c>
      <c r="I7988" s="77">
        <f t="shared" si="497"/>
        <v>23300</v>
      </c>
      <c r="J7988" s="77">
        <f t="shared" si="498"/>
        <v>542657</v>
      </c>
      <c r="K7988" s="77">
        <f t="shared" si="499"/>
        <v>0</v>
      </c>
    </row>
    <row r="7989" spans="1:11" s="77" customFormat="1">
      <c r="A7989" s="82">
        <v>2016</v>
      </c>
      <c r="B7989" s="82">
        <v>641</v>
      </c>
      <c r="C7989" s="83" t="s">
        <v>503</v>
      </c>
      <c r="D7989" s="83" t="s">
        <v>504</v>
      </c>
      <c r="E7989" s="84">
        <v>127931</v>
      </c>
      <c r="F7989" s="85">
        <v>23.911000000000001</v>
      </c>
      <c r="G7989" s="84">
        <v>266.39999999999998</v>
      </c>
      <c r="H7989" s="86">
        <f t="shared" si="496"/>
        <v>8149064.4876239998</v>
      </c>
      <c r="I7989" s="77">
        <f t="shared" si="497"/>
        <v>127931</v>
      </c>
      <c r="J7989" s="77">
        <f t="shared" si="498"/>
        <v>3058958.1410000003</v>
      </c>
      <c r="K7989" s="77">
        <f t="shared" si="499"/>
        <v>0</v>
      </c>
    </row>
    <row r="7990" spans="1:11" s="77" customFormat="1">
      <c r="A7990" s="82">
        <v>2016</v>
      </c>
      <c r="B7990" s="82">
        <v>645</v>
      </c>
      <c r="C7990" s="83" t="s">
        <v>503</v>
      </c>
      <c r="D7990" s="83" t="s">
        <v>504</v>
      </c>
      <c r="E7990" s="84">
        <v>38624</v>
      </c>
      <c r="F7990" s="85">
        <v>25.896999999999998</v>
      </c>
      <c r="G7990" s="84">
        <v>307.60000000000002</v>
      </c>
      <c r="H7990" s="86">
        <f t="shared" si="496"/>
        <v>3076755.8593279999</v>
      </c>
      <c r="I7990" s="77">
        <f t="shared" si="497"/>
        <v>38624</v>
      </c>
      <c r="J7990" s="77">
        <f t="shared" si="498"/>
        <v>1000245.7279999999</v>
      </c>
      <c r="K7990" s="77">
        <f t="shared" si="499"/>
        <v>0</v>
      </c>
    </row>
    <row r="7991" spans="1:11" s="77" customFormat="1">
      <c r="A7991" s="82">
        <v>2016</v>
      </c>
      <c r="B7991" s="82">
        <v>645</v>
      </c>
      <c r="C7991" s="83" t="s">
        <v>503</v>
      </c>
      <c r="D7991" s="83" t="s">
        <v>504</v>
      </c>
      <c r="E7991" s="84">
        <v>88966</v>
      </c>
      <c r="F7991" s="85">
        <v>25.032</v>
      </c>
      <c r="G7991" s="84">
        <v>299.2</v>
      </c>
      <c r="H7991" s="86">
        <f t="shared" si="496"/>
        <v>6663174.7607039995</v>
      </c>
      <c r="I7991" s="77">
        <f t="shared" si="497"/>
        <v>88966</v>
      </c>
      <c r="J7991" s="77">
        <f t="shared" si="498"/>
        <v>2226996.912</v>
      </c>
      <c r="K7991" s="77">
        <f t="shared" si="499"/>
        <v>0</v>
      </c>
    </row>
    <row r="7992" spans="1:11" s="77" customFormat="1">
      <c r="A7992" s="82">
        <v>2016</v>
      </c>
      <c r="B7992" s="82">
        <v>645</v>
      </c>
      <c r="C7992" s="83" t="s">
        <v>503</v>
      </c>
      <c r="D7992" s="83" t="s">
        <v>504</v>
      </c>
      <c r="E7992" s="84">
        <v>38622</v>
      </c>
      <c r="F7992" s="85">
        <v>23.606000000000002</v>
      </c>
      <c r="G7992" s="84">
        <v>270.3</v>
      </c>
      <c r="H7992" s="86">
        <f t="shared" si="496"/>
        <v>2464354.6491960003</v>
      </c>
      <c r="I7992" s="77">
        <f t="shared" si="497"/>
        <v>38622</v>
      </c>
      <c r="J7992" s="77">
        <f t="shared" si="498"/>
        <v>911710.93200000003</v>
      </c>
      <c r="K7992" s="77">
        <f t="shared" si="499"/>
        <v>0</v>
      </c>
    </row>
    <row r="7993" spans="1:11" s="77" customFormat="1">
      <c r="A7993" s="82">
        <v>2016</v>
      </c>
      <c r="B7993" s="82">
        <v>667</v>
      </c>
      <c r="C7993" s="83" t="s">
        <v>503</v>
      </c>
      <c r="D7993" s="83" t="s">
        <v>504</v>
      </c>
      <c r="E7993" s="84">
        <v>40159</v>
      </c>
      <c r="F7993" s="85">
        <v>22.498000000000001</v>
      </c>
      <c r="G7993" s="84">
        <v>272.39999999999998</v>
      </c>
      <c r="H7993" s="86">
        <f t="shared" si="496"/>
        <v>2461126.3237680001</v>
      </c>
      <c r="I7993" s="77">
        <f t="shared" si="497"/>
        <v>40159</v>
      </c>
      <c r="J7993" s="77">
        <f t="shared" si="498"/>
        <v>903497.18200000003</v>
      </c>
      <c r="K7993" s="77">
        <f t="shared" si="499"/>
        <v>0</v>
      </c>
    </row>
    <row r="7994" spans="1:11" s="77" customFormat="1">
      <c r="A7994" s="82">
        <v>2016</v>
      </c>
      <c r="B7994" s="82">
        <v>676</v>
      </c>
      <c r="C7994" s="83" t="s">
        <v>503</v>
      </c>
      <c r="D7994" s="83" t="s">
        <v>504</v>
      </c>
      <c r="E7994" s="84">
        <v>38463</v>
      </c>
      <c r="F7994" s="85">
        <v>23.12</v>
      </c>
      <c r="G7994" s="84">
        <v>262.5</v>
      </c>
      <c r="H7994" s="86">
        <f t="shared" si="496"/>
        <v>2334319.4700000002</v>
      </c>
      <c r="I7994" s="77">
        <f t="shared" si="497"/>
        <v>38463</v>
      </c>
      <c r="J7994" s="77">
        <f t="shared" si="498"/>
        <v>889264.56</v>
      </c>
      <c r="K7994" s="77">
        <f t="shared" si="499"/>
        <v>0</v>
      </c>
    </row>
    <row r="7995" spans="1:11" s="77" customFormat="1">
      <c r="A7995" s="82">
        <v>2016</v>
      </c>
      <c r="B7995" s="82">
        <v>703</v>
      </c>
      <c r="C7995" s="83" t="s">
        <v>503</v>
      </c>
      <c r="D7995" s="83" t="s">
        <v>504</v>
      </c>
      <c r="E7995" s="84">
        <v>240424</v>
      </c>
      <c r="F7995" s="85">
        <v>25.786000000000001</v>
      </c>
      <c r="G7995" s="84">
        <v>270.3</v>
      </c>
      <c r="H7995" s="86">
        <f t="shared" si="496"/>
        <v>16757446.532592002</v>
      </c>
      <c r="I7995" s="77">
        <f t="shared" si="497"/>
        <v>240424</v>
      </c>
      <c r="J7995" s="77">
        <f t="shared" si="498"/>
        <v>6199573.2640000004</v>
      </c>
      <c r="K7995" s="77">
        <f t="shared" si="499"/>
        <v>0</v>
      </c>
    </row>
    <row r="7996" spans="1:11" s="77" customFormat="1">
      <c r="A7996" s="82">
        <v>2016</v>
      </c>
      <c r="B7996" s="82">
        <v>703</v>
      </c>
      <c r="C7996" s="83" t="s">
        <v>503</v>
      </c>
      <c r="D7996" s="83" t="s">
        <v>504</v>
      </c>
      <c r="E7996" s="84">
        <v>55592</v>
      </c>
      <c r="F7996" s="85">
        <v>23.84</v>
      </c>
      <c r="G7996" s="84">
        <v>348.6</v>
      </c>
      <c r="H7996" s="86">
        <f t="shared" si="496"/>
        <v>4620042.0940800002</v>
      </c>
      <c r="I7996" s="77">
        <f t="shared" si="497"/>
        <v>55592</v>
      </c>
      <c r="J7996" s="77">
        <f t="shared" si="498"/>
        <v>1325313.28</v>
      </c>
      <c r="K7996" s="77">
        <f t="shared" si="499"/>
        <v>0</v>
      </c>
    </row>
    <row r="7997" spans="1:11" s="77" customFormat="1">
      <c r="A7997" s="82">
        <v>2016</v>
      </c>
      <c r="B7997" s="82">
        <v>703</v>
      </c>
      <c r="C7997" s="83" t="s">
        <v>503</v>
      </c>
      <c r="D7997" s="83" t="s">
        <v>504</v>
      </c>
      <c r="E7997" s="84">
        <v>12591</v>
      </c>
      <c r="F7997" s="85">
        <v>25.76</v>
      </c>
      <c r="G7997" s="84">
        <v>266.5</v>
      </c>
      <c r="H7997" s="86">
        <f t="shared" si="496"/>
        <v>864377.18640000001</v>
      </c>
      <c r="I7997" s="77">
        <f t="shared" si="497"/>
        <v>12591</v>
      </c>
      <c r="J7997" s="77">
        <f t="shared" si="498"/>
        <v>324344.16000000003</v>
      </c>
      <c r="K7997" s="77">
        <f t="shared" si="499"/>
        <v>0</v>
      </c>
    </row>
    <row r="7998" spans="1:11" s="77" customFormat="1">
      <c r="A7998" s="82">
        <v>2016</v>
      </c>
      <c r="B7998" s="82">
        <v>703</v>
      </c>
      <c r="C7998" s="83" t="s">
        <v>503</v>
      </c>
      <c r="D7998" s="83" t="s">
        <v>504</v>
      </c>
      <c r="E7998" s="84">
        <v>55624</v>
      </c>
      <c r="F7998" s="85">
        <v>23.821999999999999</v>
      </c>
      <c r="G7998" s="84">
        <v>313.7</v>
      </c>
      <c r="H7998" s="86">
        <f t="shared" si="496"/>
        <v>4156760.0491359998</v>
      </c>
      <c r="I7998" s="77">
        <f t="shared" si="497"/>
        <v>55624</v>
      </c>
      <c r="J7998" s="77">
        <f t="shared" si="498"/>
        <v>1325074.9279999998</v>
      </c>
      <c r="K7998" s="77">
        <f t="shared" si="499"/>
        <v>0</v>
      </c>
    </row>
    <row r="7999" spans="1:11" s="77" customFormat="1">
      <c r="A7999" s="82">
        <v>2016</v>
      </c>
      <c r="B7999" s="82">
        <v>703</v>
      </c>
      <c r="C7999" s="83" t="s">
        <v>503</v>
      </c>
      <c r="D7999" s="83" t="s">
        <v>504</v>
      </c>
      <c r="E7999" s="84">
        <v>212335</v>
      </c>
      <c r="F7999" s="85">
        <v>23.818000000000001</v>
      </c>
      <c r="G7999" s="84">
        <v>357</v>
      </c>
      <c r="H7999" s="86">
        <f t="shared" si="496"/>
        <v>18054900.257100001</v>
      </c>
      <c r="I7999" s="77">
        <f t="shared" si="497"/>
        <v>212335</v>
      </c>
      <c r="J7999" s="77">
        <f t="shared" si="498"/>
        <v>5057395.03</v>
      </c>
      <c r="K7999" s="77">
        <f t="shared" si="499"/>
        <v>0</v>
      </c>
    </row>
    <row r="8000" spans="1:11" s="77" customFormat="1">
      <c r="A8000" s="82">
        <v>2016</v>
      </c>
      <c r="B8000" s="82">
        <v>703</v>
      </c>
      <c r="C8000" s="83" t="s">
        <v>503</v>
      </c>
      <c r="D8000" s="83" t="s">
        <v>504</v>
      </c>
      <c r="E8000" s="84">
        <v>32816</v>
      </c>
      <c r="F8000" s="85">
        <v>23.245999999999999</v>
      </c>
      <c r="G8000" s="84">
        <v>277.8</v>
      </c>
      <c r="H8000" s="86">
        <f t="shared" si="496"/>
        <v>2119171.5646079998</v>
      </c>
      <c r="I8000" s="77">
        <f t="shared" si="497"/>
        <v>32816</v>
      </c>
      <c r="J8000" s="77">
        <f t="shared" si="498"/>
        <v>762840.73599999992</v>
      </c>
      <c r="K8000" s="77">
        <f t="shared" si="499"/>
        <v>0</v>
      </c>
    </row>
    <row r="8001" spans="1:11" s="77" customFormat="1">
      <c r="A8001" s="82">
        <v>2016</v>
      </c>
      <c r="B8001" s="82">
        <v>703</v>
      </c>
      <c r="C8001" s="83" t="s">
        <v>503</v>
      </c>
      <c r="D8001" s="83" t="s">
        <v>504</v>
      </c>
      <c r="E8001" s="84">
        <v>11693</v>
      </c>
      <c r="F8001" s="85">
        <v>23.783999999999999</v>
      </c>
      <c r="G8001" s="84">
        <v>249.1</v>
      </c>
      <c r="H8001" s="86">
        <f t="shared" si="496"/>
        <v>692762.82319200004</v>
      </c>
      <c r="I8001" s="77">
        <f t="shared" si="497"/>
        <v>11693</v>
      </c>
      <c r="J8001" s="77">
        <f t="shared" si="498"/>
        <v>278106.31199999998</v>
      </c>
      <c r="K8001" s="77">
        <f t="shared" si="499"/>
        <v>0</v>
      </c>
    </row>
    <row r="8002" spans="1:11" s="77" customFormat="1">
      <c r="A8002" s="82">
        <v>2016</v>
      </c>
      <c r="B8002" s="82">
        <v>856</v>
      </c>
      <c r="C8002" s="83" t="s">
        <v>513</v>
      </c>
      <c r="D8002" s="83" t="s">
        <v>504</v>
      </c>
      <c r="E8002" s="84">
        <v>113792</v>
      </c>
      <c r="F8002" s="85">
        <v>17.600000000000001</v>
      </c>
      <c r="G8002" s="84" t="s">
        <v>514</v>
      </c>
      <c r="H8002" s="86" t="str">
        <f t="shared" si="496"/>
        <v/>
      </c>
      <c r="I8002" s="77" t="str">
        <f t="shared" si="497"/>
        <v/>
      </c>
      <c r="J8002" s="77" t="str">
        <f t="shared" si="498"/>
        <v/>
      </c>
      <c r="K8002" s="77">
        <f t="shared" si="499"/>
        <v>0</v>
      </c>
    </row>
    <row r="8003" spans="1:11" s="77" customFormat="1">
      <c r="A8003" s="82">
        <v>2016</v>
      </c>
      <c r="B8003" s="82">
        <v>861</v>
      </c>
      <c r="C8003" s="83" t="s">
        <v>513</v>
      </c>
      <c r="D8003" s="83" t="s">
        <v>504</v>
      </c>
      <c r="E8003" s="84">
        <v>237935</v>
      </c>
      <c r="F8003" s="85">
        <v>17.54</v>
      </c>
      <c r="G8003" s="84" t="s">
        <v>514</v>
      </c>
      <c r="H8003" s="86" t="str">
        <f t="shared" si="496"/>
        <v/>
      </c>
      <c r="I8003" s="77" t="str">
        <f t="shared" si="497"/>
        <v/>
      </c>
      <c r="J8003" s="77" t="str">
        <f t="shared" si="498"/>
        <v/>
      </c>
      <c r="K8003" s="77">
        <f t="shared" si="499"/>
        <v>0</v>
      </c>
    </row>
    <row r="8004" spans="1:11" s="77" customFormat="1">
      <c r="A8004" s="82">
        <v>2016</v>
      </c>
      <c r="B8004" s="82">
        <v>876</v>
      </c>
      <c r="C8004" s="83" t="s">
        <v>513</v>
      </c>
      <c r="D8004" s="83" t="s">
        <v>504</v>
      </c>
      <c r="E8004" s="84">
        <v>95391</v>
      </c>
      <c r="F8004" s="85">
        <v>17.702000000000002</v>
      </c>
      <c r="G8004" s="84" t="s">
        <v>514</v>
      </c>
      <c r="H8004" s="86" t="str">
        <f t="shared" si="496"/>
        <v/>
      </c>
      <c r="I8004" s="77" t="str">
        <f t="shared" si="497"/>
        <v/>
      </c>
      <c r="J8004" s="77" t="str">
        <f t="shared" si="498"/>
        <v/>
      </c>
      <c r="K8004" s="77">
        <f t="shared" si="499"/>
        <v>0</v>
      </c>
    </row>
    <row r="8005" spans="1:11" s="77" customFormat="1">
      <c r="A8005" s="82">
        <v>2016</v>
      </c>
      <c r="B8005" s="82">
        <v>876</v>
      </c>
      <c r="C8005" s="83" t="s">
        <v>513</v>
      </c>
      <c r="D8005" s="83" t="s">
        <v>504</v>
      </c>
      <c r="E8005" s="84">
        <v>141439</v>
      </c>
      <c r="F8005" s="85">
        <v>17.542999999999999</v>
      </c>
      <c r="G8005" s="84" t="s">
        <v>514</v>
      </c>
      <c r="H8005" s="86" t="str">
        <f t="shared" si="496"/>
        <v/>
      </c>
      <c r="I8005" s="77" t="str">
        <f t="shared" si="497"/>
        <v/>
      </c>
      <c r="J8005" s="77" t="str">
        <f t="shared" si="498"/>
        <v/>
      </c>
      <c r="K8005" s="77">
        <f t="shared" si="499"/>
        <v>0</v>
      </c>
    </row>
    <row r="8006" spans="1:11" s="77" customFormat="1">
      <c r="A8006" s="82">
        <v>2016</v>
      </c>
      <c r="B8006" s="82">
        <v>879</v>
      </c>
      <c r="C8006" s="83" t="s">
        <v>513</v>
      </c>
      <c r="D8006" s="83" t="s">
        <v>504</v>
      </c>
      <c r="E8006" s="84">
        <v>194308</v>
      </c>
      <c r="F8006" s="85">
        <v>17.34</v>
      </c>
      <c r="G8006" s="84" t="s">
        <v>514</v>
      </c>
      <c r="H8006" s="86" t="str">
        <f t="shared" si="496"/>
        <v/>
      </c>
      <c r="I8006" s="77" t="str">
        <f t="shared" si="497"/>
        <v/>
      </c>
      <c r="J8006" s="77" t="str">
        <f t="shared" si="498"/>
        <v/>
      </c>
      <c r="K8006" s="77">
        <f t="shared" si="499"/>
        <v>0</v>
      </c>
    </row>
    <row r="8007" spans="1:11" s="77" customFormat="1">
      <c r="A8007" s="82">
        <v>2016</v>
      </c>
      <c r="B8007" s="82">
        <v>883</v>
      </c>
      <c r="C8007" s="83" t="s">
        <v>513</v>
      </c>
      <c r="D8007" s="83" t="s">
        <v>504</v>
      </c>
      <c r="E8007" s="84">
        <v>132602</v>
      </c>
      <c r="F8007" s="85">
        <v>17.29</v>
      </c>
      <c r="G8007" s="84" t="s">
        <v>514</v>
      </c>
      <c r="H8007" s="86" t="str">
        <f t="shared" ref="H8007:H8070" si="500">IF(I8007="","",G8007/100*F8007*E8007)</f>
        <v/>
      </c>
      <c r="I8007" s="77" t="str">
        <f t="shared" ref="I8007:I8070" si="501">IF(OR(G8007=".",F8007=".",E8007="."),"",E8007)</f>
        <v/>
      </c>
      <c r="J8007" s="77" t="str">
        <f t="shared" ref="J8007:J8070" si="502">IF(I8007="","",F8007*I8007)</f>
        <v/>
      </c>
      <c r="K8007" s="77">
        <f t="shared" ref="K8007:K8070" si="503">IF(C8007="LIG",1,0)</f>
        <v>0</v>
      </c>
    </row>
    <row r="8008" spans="1:11" s="77" customFormat="1">
      <c r="A8008" s="82">
        <v>2016</v>
      </c>
      <c r="B8008" s="82">
        <v>884</v>
      </c>
      <c r="C8008" s="83" t="s">
        <v>513</v>
      </c>
      <c r="D8008" s="83" t="s">
        <v>504</v>
      </c>
      <c r="E8008" s="84">
        <v>148864</v>
      </c>
      <c r="F8008" s="85">
        <v>17.260000000000002</v>
      </c>
      <c r="G8008" s="84" t="s">
        <v>514</v>
      </c>
      <c r="H8008" s="86" t="str">
        <f t="shared" si="500"/>
        <v/>
      </c>
      <c r="I8008" s="77" t="str">
        <f t="shared" si="501"/>
        <v/>
      </c>
      <c r="J8008" s="77" t="str">
        <f t="shared" si="502"/>
        <v/>
      </c>
      <c r="K8008" s="77">
        <f t="shared" si="503"/>
        <v>0</v>
      </c>
    </row>
    <row r="8009" spans="1:11" s="77" customFormat="1">
      <c r="A8009" s="82">
        <v>2016</v>
      </c>
      <c r="B8009" s="82">
        <v>887</v>
      </c>
      <c r="C8009" s="83" t="s">
        <v>513</v>
      </c>
      <c r="D8009" s="83" t="s">
        <v>504</v>
      </c>
      <c r="E8009" s="84">
        <v>96043</v>
      </c>
      <c r="F8009" s="85">
        <v>17.64</v>
      </c>
      <c r="G8009" s="84" t="s">
        <v>514</v>
      </c>
      <c r="H8009" s="86" t="str">
        <f t="shared" si="500"/>
        <v/>
      </c>
      <c r="I8009" s="77" t="str">
        <f t="shared" si="501"/>
        <v/>
      </c>
      <c r="J8009" s="77" t="str">
        <f t="shared" si="502"/>
        <v/>
      </c>
      <c r="K8009" s="77">
        <f t="shared" si="503"/>
        <v>0</v>
      </c>
    </row>
    <row r="8010" spans="1:11" s="77" customFormat="1">
      <c r="A8010" s="82">
        <v>2016</v>
      </c>
      <c r="B8010" s="82">
        <v>887</v>
      </c>
      <c r="C8010" s="83" t="s">
        <v>513</v>
      </c>
      <c r="D8010" s="83" t="s">
        <v>504</v>
      </c>
      <c r="E8010" s="84">
        <v>79776</v>
      </c>
      <c r="F8010" s="85">
        <v>17.64</v>
      </c>
      <c r="G8010" s="84" t="s">
        <v>514</v>
      </c>
      <c r="H8010" s="86" t="str">
        <f t="shared" si="500"/>
        <v/>
      </c>
      <c r="I8010" s="77" t="str">
        <f t="shared" si="501"/>
        <v/>
      </c>
      <c r="J8010" s="77" t="str">
        <f t="shared" si="502"/>
        <v/>
      </c>
      <c r="K8010" s="77">
        <f t="shared" si="503"/>
        <v>0</v>
      </c>
    </row>
    <row r="8011" spans="1:11" s="77" customFormat="1">
      <c r="A8011" s="82">
        <v>2016</v>
      </c>
      <c r="B8011" s="82">
        <v>889</v>
      </c>
      <c r="C8011" s="83" t="s">
        <v>513</v>
      </c>
      <c r="D8011" s="83" t="s">
        <v>504</v>
      </c>
      <c r="E8011" s="84">
        <v>507916</v>
      </c>
      <c r="F8011" s="85">
        <v>17.440000000000001</v>
      </c>
      <c r="G8011" s="84" t="s">
        <v>514</v>
      </c>
      <c r="H8011" s="86" t="str">
        <f t="shared" si="500"/>
        <v/>
      </c>
      <c r="I8011" s="77" t="str">
        <f t="shared" si="501"/>
        <v/>
      </c>
      <c r="J8011" s="77" t="str">
        <f t="shared" si="502"/>
        <v/>
      </c>
      <c r="K8011" s="77">
        <f t="shared" si="503"/>
        <v>0</v>
      </c>
    </row>
    <row r="8012" spans="1:11" s="77" customFormat="1">
      <c r="A8012" s="82">
        <v>2016</v>
      </c>
      <c r="B8012" s="82">
        <v>889</v>
      </c>
      <c r="C8012" s="83" t="s">
        <v>513</v>
      </c>
      <c r="D8012" s="83" t="s">
        <v>504</v>
      </c>
      <c r="E8012" s="84">
        <v>114182</v>
      </c>
      <c r="F8012" s="85">
        <v>17.18</v>
      </c>
      <c r="G8012" s="84" t="s">
        <v>514</v>
      </c>
      <c r="H8012" s="86" t="str">
        <f t="shared" si="500"/>
        <v/>
      </c>
      <c r="I8012" s="77" t="str">
        <f t="shared" si="501"/>
        <v/>
      </c>
      <c r="J8012" s="77" t="str">
        <f t="shared" si="502"/>
        <v/>
      </c>
      <c r="K8012" s="77">
        <f t="shared" si="503"/>
        <v>0</v>
      </c>
    </row>
    <row r="8013" spans="1:11" s="77" customFormat="1">
      <c r="A8013" s="82">
        <v>2016</v>
      </c>
      <c r="B8013" s="82">
        <v>891</v>
      </c>
      <c r="C8013" s="83" t="s">
        <v>513</v>
      </c>
      <c r="D8013" s="83" t="s">
        <v>504</v>
      </c>
      <c r="E8013" s="84">
        <v>69378</v>
      </c>
      <c r="F8013" s="85">
        <v>17.899999999999999</v>
      </c>
      <c r="G8013" s="84" t="s">
        <v>514</v>
      </c>
      <c r="H8013" s="86" t="str">
        <f t="shared" si="500"/>
        <v/>
      </c>
      <c r="I8013" s="77" t="str">
        <f t="shared" si="501"/>
        <v/>
      </c>
      <c r="J8013" s="77" t="str">
        <f t="shared" si="502"/>
        <v/>
      </c>
      <c r="K8013" s="77">
        <f t="shared" si="503"/>
        <v>0</v>
      </c>
    </row>
    <row r="8014" spans="1:11" s="77" customFormat="1">
      <c r="A8014" s="82">
        <v>2016</v>
      </c>
      <c r="B8014" s="82">
        <v>891</v>
      </c>
      <c r="C8014" s="83" t="s">
        <v>513</v>
      </c>
      <c r="D8014" s="83" t="s">
        <v>504</v>
      </c>
      <c r="E8014" s="84">
        <v>68934</v>
      </c>
      <c r="F8014" s="85">
        <v>17.399999999999999</v>
      </c>
      <c r="G8014" s="84" t="s">
        <v>514</v>
      </c>
      <c r="H8014" s="86" t="str">
        <f t="shared" si="500"/>
        <v/>
      </c>
      <c r="I8014" s="77" t="str">
        <f t="shared" si="501"/>
        <v/>
      </c>
      <c r="J8014" s="77" t="str">
        <f t="shared" si="502"/>
        <v/>
      </c>
      <c r="K8014" s="77">
        <f t="shared" si="503"/>
        <v>0</v>
      </c>
    </row>
    <row r="8015" spans="1:11" s="77" customFormat="1">
      <c r="A8015" s="82">
        <v>2016</v>
      </c>
      <c r="B8015" s="82">
        <v>891</v>
      </c>
      <c r="C8015" s="83" t="s">
        <v>513</v>
      </c>
      <c r="D8015" s="83" t="s">
        <v>504</v>
      </c>
      <c r="E8015" s="84">
        <v>22465</v>
      </c>
      <c r="F8015" s="85">
        <v>17.2</v>
      </c>
      <c r="G8015" s="84" t="s">
        <v>514</v>
      </c>
      <c r="H8015" s="86" t="str">
        <f t="shared" si="500"/>
        <v/>
      </c>
      <c r="I8015" s="77" t="str">
        <f t="shared" si="501"/>
        <v/>
      </c>
      <c r="J8015" s="77" t="str">
        <f t="shared" si="502"/>
        <v/>
      </c>
      <c r="K8015" s="77">
        <f t="shared" si="503"/>
        <v>0</v>
      </c>
    </row>
    <row r="8016" spans="1:11" s="77" customFormat="1">
      <c r="A8016" s="82">
        <v>2016</v>
      </c>
      <c r="B8016" s="82">
        <v>892</v>
      </c>
      <c r="C8016" s="83" t="s">
        <v>513</v>
      </c>
      <c r="D8016" s="83" t="s">
        <v>504</v>
      </c>
      <c r="E8016" s="84">
        <v>46878</v>
      </c>
      <c r="F8016" s="85">
        <v>17.34</v>
      </c>
      <c r="G8016" s="84" t="s">
        <v>514</v>
      </c>
      <c r="H8016" s="86" t="str">
        <f t="shared" si="500"/>
        <v/>
      </c>
      <c r="I8016" s="77" t="str">
        <f t="shared" si="501"/>
        <v/>
      </c>
      <c r="J8016" s="77" t="str">
        <f t="shared" si="502"/>
        <v/>
      </c>
      <c r="K8016" s="77">
        <f t="shared" si="503"/>
        <v>0</v>
      </c>
    </row>
    <row r="8017" spans="1:11" s="77" customFormat="1">
      <c r="A8017" s="82">
        <v>2016</v>
      </c>
      <c r="B8017" s="82">
        <v>892</v>
      </c>
      <c r="C8017" s="83" t="s">
        <v>513</v>
      </c>
      <c r="D8017" s="83" t="s">
        <v>504</v>
      </c>
      <c r="E8017" s="84">
        <v>40423</v>
      </c>
      <c r="F8017" s="85">
        <v>17.190000000000001</v>
      </c>
      <c r="G8017" s="84" t="s">
        <v>514</v>
      </c>
      <c r="H8017" s="86" t="str">
        <f t="shared" si="500"/>
        <v/>
      </c>
      <c r="I8017" s="77" t="str">
        <f t="shared" si="501"/>
        <v/>
      </c>
      <c r="J8017" s="77" t="str">
        <f t="shared" si="502"/>
        <v/>
      </c>
      <c r="K8017" s="77">
        <f t="shared" si="503"/>
        <v>0</v>
      </c>
    </row>
    <row r="8018" spans="1:11" s="77" customFormat="1">
      <c r="A8018" s="82">
        <v>2016</v>
      </c>
      <c r="B8018" s="82">
        <v>892</v>
      </c>
      <c r="C8018" s="83" t="s">
        <v>513</v>
      </c>
      <c r="D8018" s="83" t="s">
        <v>504</v>
      </c>
      <c r="E8018" s="84">
        <v>21622</v>
      </c>
      <c r="F8018" s="85">
        <v>17.87</v>
      </c>
      <c r="G8018" s="84" t="s">
        <v>514</v>
      </c>
      <c r="H8018" s="86" t="str">
        <f t="shared" si="500"/>
        <v/>
      </c>
      <c r="I8018" s="77" t="str">
        <f t="shared" si="501"/>
        <v/>
      </c>
      <c r="J8018" s="77" t="str">
        <f t="shared" si="502"/>
        <v/>
      </c>
      <c r="K8018" s="77">
        <f t="shared" si="503"/>
        <v>0</v>
      </c>
    </row>
    <row r="8019" spans="1:11" s="77" customFormat="1">
      <c r="A8019" s="82">
        <v>2016</v>
      </c>
      <c r="B8019" s="82">
        <v>963</v>
      </c>
      <c r="C8019" s="83" t="s">
        <v>503</v>
      </c>
      <c r="D8019" s="83" t="s">
        <v>504</v>
      </c>
      <c r="E8019" s="84">
        <v>81178</v>
      </c>
      <c r="F8019" s="85">
        <v>21.148</v>
      </c>
      <c r="G8019" s="84">
        <v>183.2</v>
      </c>
      <c r="H8019" s="86">
        <f t="shared" si="500"/>
        <v>3145090.2942079999</v>
      </c>
      <c r="I8019" s="77">
        <f t="shared" si="501"/>
        <v>81178</v>
      </c>
      <c r="J8019" s="77">
        <f t="shared" si="502"/>
        <v>1716752.344</v>
      </c>
      <c r="K8019" s="77">
        <f t="shared" si="503"/>
        <v>0</v>
      </c>
    </row>
    <row r="8020" spans="1:11" s="77" customFormat="1">
      <c r="A8020" s="82">
        <v>2016</v>
      </c>
      <c r="B8020" s="82">
        <v>976</v>
      </c>
      <c r="C8020" s="83" t="s">
        <v>503</v>
      </c>
      <c r="D8020" s="83" t="s">
        <v>504</v>
      </c>
      <c r="E8020" s="84">
        <v>29181</v>
      </c>
      <c r="F8020" s="85">
        <v>24.82</v>
      </c>
      <c r="G8020" s="84">
        <v>214.6</v>
      </c>
      <c r="H8020" s="86">
        <f t="shared" si="500"/>
        <v>1554288.61332</v>
      </c>
      <c r="I8020" s="77">
        <f t="shared" si="501"/>
        <v>29181</v>
      </c>
      <c r="J8020" s="77">
        <f t="shared" si="502"/>
        <v>724272.42</v>
      </c>
      <c r="K8020" s="77">
        <f t="shared" si="503"/>
        <v>0</v>
      </c>
    </row>
    <row r="8021" spans="1:11" s="77" customFormat="1">
      <c r="A8021" s="82">
        <v>2016</v>
      </c>
      <c r="B8021" s="82">
        <v>976</v>
      </c>
      <c r="C8021" s="83" t="s">
        <v>503</v>
      </c>
      <c r="D8021" s="83" t="s">
        <v>504</v>
      </c>
      <c r="E8021" s="84">
        <v>7115</v>
      </c>
      <c r="F8021" s="85">
        <v>23.15</v>
      </c>
      <c r="G8021" s="84">
        <v>166.7</v>
      </c>
      <c r="H8021" s="86">
        <f t="shared" si="500"/>
        <v>274575.32074999996</v>
      </c>
      <c r="I8021" s="77">
        <f t="shared" si="501"/>
        <v>7115</v>
      </c>
      <c r="J8021" s="77">
        <f t="shared" si="502"/>
        <v>164712.25</v>
      </c>
      <c r="K8021" s="77">
        <f t="shared" si="503"/>
        <v>0</v>
      </c>
    </row>
    <row r="8022" spans="1:11" s="77" customFormat="1">
      <c r="A8022" s="82">
        <v>2016</v>
      </c>
      <c r="B8022" s="82">
        <v>976</v>
      </c>
      <c r="C8022" s="83" t="s">
        <v>503</v>
      </c>
      <c r="D8022" s="83" t="s">
        <v>504</v>
      </c>
      <c r="E8022" s="84">
        <v>7022</v>
      </c>
      <c r="F8022" s="85">
        <v>23.23</v>
      </c>
      <c r="G8022" s="84">
        <v>150.6</v>
      </c>
      <c r="H8022" s="86">
        <f t="shared" si="500"/>
        <v>245660.31636</v>
      </c>
      <c r="I8022" s="77">
        <f t="shared" si="501"/>
        <v>7022</v>
      </c>
      <c r="J8022" s="77">
        <f t="shared" si="502"/>
        <v>163121.06</v>
      </c>
      <c r="K8022" s="77">
        <f t="shared" si="503"/>
        <v>0</v>
      </c>
    </row>
    <row r="8023" spans="1:11" s="77" customFormat="1">
      <c r="A8023" s="82">
        <v>2016</v>
      </c>
      <c r="B8023" s="82">
        <v>976</v>
      </c>
      <c r="C8023" s="83" t="s">
        <v>503</v>
      </c>
      <c r="D8023" s="83" t="s">
        <v>504</v>
      </c>
      <c r="E8023" s="84">
        <v>658</v>
      </c>
      <c r="F8023" s="85">
        <v>20.92</v>
      </c>
      <c r="G8023" s="84">
        <v>126.6</v>
      </c>
      <c r="H8023" s="86">
        <f t="shared" si="500"/>
        <v>17426.945760000002</v>
      </c>
      <c r="I8023" s="77">
        <f t="shared" si="501"/>
        <v>658</v>
      </c>
      <c r="J8023" s="77">
        <f t="shared" si="502"/>
        <v>13765.36</v>
      </c>
      <c r="K8023" s="77">
        <f t="shared" si="503"/>
        <v>0</v>
      </c>
    </row>
    <row r="8024" spans="1:11" s="77" customFormat="1">
      <c r="A8024" s="82">
        <v>2016</v>
      </c>
      <c r="B8024" s="82">
        <v>976</v>
      </c>
      <c r="C8024" s="83" t="s">
        <v>503</v>
      </c>
      <c r="D8024" s="83" t="s">
        <v>504</v>
      </c>
      <c r="E8024" s="84">
        <v>7</v>
      </c>
      <c r="F8024" s="85">
        <v>23.74</v>
      </c>
      <c r="G8024" s="84">
        <v>117.7</v>
      </c>
      <c r="H8024" s="86">
        <f t="shared" si="500"/>
        <v>195.59386000000001</v>
      </c>
      <c r="I8024" s="77">
        <f t="shared" si="501"/>
        <v>7</v>
      </c>
      <c r="J8024" s="77">
        <f t="shared" si="502"/>
        <v>166.17999999999998</v>
      </c>
      <c r="K8024" s="77">
        <f t="shared" si="503"/>
        <v>0</v>
      </c>
    </row>
    <row r="8025" spans="1:11" s="77" customFormat="1">
      <c r="A8025" s="82">
        <v>2016</v>
      </c>
      <c r="B8025" s="82">
        <v>976</v>
      </c>
      <c r="C8025" s="83" t="s">
        <v>503</v>
      </c>
      <c r="D8025" s="83" t="s">
        <v>504</v>
      </c>
      <c r="E8025" s="84">
        <v>2780</v>
      </c>
      <c r="F8025" s="85">
        <v>17.84</v>
      </c>
      <c r="G8025" s="84">
        <v>163.69999999999999</v>
      </c>
      <c r="H8025" s="86">
        <f t="shared" si="500"/>
        <v>81187.342399999994</v>
      </c>
      <c r="I8025" s="77">
        <f t="shared" si="501"/>
        <v>2780</v>
      </c>
      <c r="J8025" s="77">
        <f t="shared" si="502"/>
        <v>49595.199999999997</v>
      </c>
      <c r="K8025" s="77">
        <f t="shared" si="503"/>
        <v>0</v>
      </c>
    </row>
    <row r="8026" spans="1:11" s="77" customFormat="1">
      <c r="A8026" s="82">
        <v>2016</v>
      </c>
      <c r="B8026" s="82">
        <v>976</v>
      </c>
      <c r="C8026" s="83" t="s">
        <v>503</v>
      </c>
      <c r="D8026" s="83" t="s">
        <v>504</v>
      </c>
      <c r="E8026" s="84">
        <v>7861</v>
      </c>
      <c r="F8026" s="85">
        <v>16.690000000000001</v>
      </c>
      <c r="G8026" s="84">
        <v>130.4</v>
      </c>
      <c r="H8026" s="86">
        <f t="shared" si="500"/>
        <v>171084.91736000002</v>
      </c>
      <c r="I8026" s="77">
        <f t="shared" si="501"/>
        <v>7861</v>
      </c>
      <c r="J8026" s="77">
        <f t="shared" si="502"/>
        <v>131200.09</v>
      </c>
      <c r="K8026" s="77">
        <f t="shared" si="503"/>
        <v>0</v>
      </c>
    </row>
    <row r="8027" spans="1:11" s="77" customFormat="1">
      <c r="A8027" s="82">
        <v>2016</v>
      </c>
      <c r="B8027" s="82">
        <v>976</v>
      </c>
      <c r="C8027" s="83" t="s">
        <v>503</v>
      </c>
      <c r="D8027" s="83" t="s">
        <v>504</v>
      </c>
      <c r="E8027" s="84">
        <v>19985</v>
      </c>
      <c r="F8027" s="85">
        <v>22.01</v>
      </c>
      <c r="G8027" s="84">
        <v>203.7</v>
      </c>
      <c r="H8027" s="86">
        <f t="shared" si="500"/>
        <v>896014.88445000001</v>
      </c>
      <c r="I8027" s="77">
        <f t="shared" si="501"/>
        <v>19985</v>
      </c>
      <c r="J8027" s="77">
        <f t="shared" si="502"/>
        <v>439869.85000000003</v>
      </c>
      <c r="K8027" s="77">
        <f t="shared" si="503"/>
        <v>0</v>
      </c>
    </row>
    <row r="8028" spans="1:11" s="77" customFormat="1">
      <c r="A8028" s="82">
        <v>2016</v>
      </c>
      <c r="B8028" s="82">
        <v>976</v>
      </c>
      <c r="C8028" s="83" t="s">
        <v>503</v>
      </c>
      <c r="D8028" s="83" t="s">
        <v>504</v>
      </c>
      <c r="E8028" s="84">
        <v>12969</v>
      </c>
      <c r="F8028" s="85">
        <v>16.64</v>
      </c>
      <c r="G8028" s="84">
        <v>140.80000000000001</v>
      </c>
      <c r="H8028" s="86">
        <f t="shared" si="500"/>
        <v>303852.25728000008</v>
      </c>
      <c r="I8028" s="77">
        <f t="shared" si="501"/>
        <v>12969</v>
      </c>
      <c r="J8028" s="77">
        <f t="shared" si="502"/>
        <v>215804.16</v>
      </c>
      <c r="K8028" s="77">
        <f t="shared" si="503"/>
        <v>0</v>
      </c>
    </row>
    <row r="8029" spans="1:11" s="77" customFormat="1">
      <c r="A8029" s="82">
        <v>2016</v>
      </c>
      <c r="B8029" s="82">
        <v>976</v>
      </c>
      <c r="C8029" s="83" t="s">
        <v>503</v>
      </c>
      <c r="D8029" s="83" t="s">
        <v>504</v>
      </c>
      <c r="E8029" s="84">
        <v>13346</v>
      </c>
      <c r="F8029" s="85">
        <v>19.989999999999998</v>
      </c>
      <c r="G8029" s="84">
        <v>159.69999999999999</v>
      </c>
      <c r="H8029" s="86">
        <f t="shared" si="500"/>
        <v>426058.10437999998</v>
      </c>
      <c r="I8029" s="77">
        <f t="shared" si="501"/>
        <v>13346</v>
      </c>
      <c r="J8029" s="77">
        <f t="shared" si="502"/>
        <v>266786.53999999998</v>
      </c>
      <c r="K8029" s="77">
        <f t="shared" si="503"/>
        <v>0</v>
      </c>
    </row>
    <row r="8030" spans="1:11" s="77" customFormat="1">
      <c r="A8030" s="82">
        <v>2016</v>
      </c>
      <c r="B8030" s="82">
        <v>976</v>
      </c>
      <c r="C8030" s="83" t="s">
        <v>503</v>
      </c>
      <c r="D8030" s="83" t="s">
        <v>504</v>
      </c>
      <c r="E8030" s="84">
        <v>28215</v>
      </c>
      <c r="F8030" s="85">
        <v>15.41</v>
      </c>
      <c r="G8030" s="84">
        <v>146.1</v>
      </c>
      <c r="H8030" s="86">
        <f t="shared" si="500"/>
        <v>635232.79214999999</v>
      </c>
      <c r="I8030" s="77">
        <f t="shared" si="501"/>
        <v>28215</v>
      </c>
      <c r="J8030" s="77">
        <f t="shared" si="502"/>
        <v>434793.15</v>
      </c>
      <c r="K8030" s="77">
        <f t="shared" si="503"/>
        <v>0</v>
      </c>
    </row>
    <row r="8031" spans="1:11" s="77" customFormat="1">
      <c r="A8031" s="82">
        <v>2016</v>
      </c>
      <c r="B8031" s="82">
        <v>983</v>
      </c>
      <c r="C8031" s="83" t="s">
        <v>503</v>
      </c>
      <c r="D8031" s="83" t="s">
        <v>504</v>
      </c>
      <c r="E8031" s="84">
        <v>86632</v>
      </c>
      <c r="F8031" s="85">
        <v>22.402000000000001</v>
      </c>
      <c r="G8031" s="84">
        <v>189.8</v>
      </c>
      <c r="H8031" s="86">
        <f t="shared" si="500"/>
        <v>3683505.6614720002</v>
      </c>
      <c r="I8031" s="77">
        <f t="shared" si="501"/>
        <v>86632</v>
      </c>
      <c r="J8031" s="77">
        <f t="shared" si="502"/>
        <v>1940730.064</v>
      </c>
      <c r="K8031" s="77">
        <f t="shared" si="503"/>
        <v>0</v>
      </c>
    </row>
    <row r="8032" spans="1:11" s="77" customFormat="1">
      <c r="A8032" s="82">
        <v>2016</v>
      </c>
      <c r="B8032" s="82">
        <v>983</v>
      </c>
      <c r="C8032" s="83" t="s">
        <v>503</v>
      </c>
      <c r="D8032" s="83" t="s">
        <v>504</v>
      </c>
      <c r="E8032" s="84">
        <v>99317</v>
      </c>
      <c r="F8032" s="85">
        <v>22.962</v>
      </c>
      <c r="G8032" s="84">
        <v>258.7</v>
      </c>
      <c r="H8032" s="86">
        <f t="shared" si="500"/>
        <v>5899697.3599979999</v>
      </c>
      <c r="I8032" s="77">
        <f t="shared" si="501"/>
        <v>99317</v>
      </c>
      <c r="J8032" s="77">
        <f t="shared" si="502"/>
        <v>2280516.9539999999</v>
      </c>
      <c r="K8032" s="77">
        <f t="shared" si="503"/>
        <v>0</v>
      </c>
    </row>
    <row r="8033" spans="1:11" s="77" customFormat="1">
      <c r="A8033" s="82">
        <v>2016</v>
      </c>
      <c r="B8033" s="82">
        <v>983</v>
      </c>
      <c r="C8033" s="83" t="s">
        <v>503</v>
      </c>
      <c r="D8033" s="83" t="s">
        <v>504</v>
      </c>
      <c r="E8033" s="84">
        <v>36754</v>
      </c>
      <c r="F8033" s="85">
        <v>22.795999999999999</v>
      </c>
      <c r="G8033" s="84">
        <v>189.6</v>
      </c>
      <c r="H8033" s="86">
        <f t="shared" si="500"/>
        <v>1588552.572864</v>
      </c>
      <c r="I8033" s="77">
        <f t="shared" si="501"/>
        <v>36754</v>
      </c>
      <c r="J8033" s="77">
        <f t="shared" si="502"/>
        <v>837844.18400000001</v>
      </c>
      <c r="K8033" s="77">
        <f t="shared" si="503"/>
        <v>0</v>
      </c>
    </row>
    <row r="8034" spans="1:11" s="77" customFormat="1">
      <c r="A8034" s="82">
        <v>2016</v>
      </c>
      <c r="B8034" s="82">
        <v>994</v>
      </c>
      <c r="C8034" s="83" t="s">
        <v>503</v>
      </c>
      <c r="D8034" s="83" t="s">
        <v>504</v>
      </c>
      <c r="E8034" s="84">
        <v>16783</v>
      </c>
      <c r="F8034" s="85">
        <v>23.32</v>
      </c>
      <c r="G8034" s="84">
        <v>166.8</v>
      </c>
      <c r="H8034" s="86">
        <f t="shared" si="500"/>
        <v>652821.10608000006</v>
      </c>
      <c r="I8034" s="77">
        <f t="shared" si="501"/>
        <v>16783</v>
      </c>
      <c r="J8034" s="77">
        <f t="shared" si="502"/>
        <v>391379.56</v>
      </c>
      <c r="K8034" s="77">
        <f t="shared" si="503"/>
        <v>0</v>
      </c>
    </row>
    <row r="8035" spans="1:11" s="77" customFormat="1">
      <c r="A8035" s="82">
        <v>2016</v>
      </c>
      <c r="B8035" s="82">
        <v>994</v>
      </c>
      <c r="C8035" s="83" t="s">
        <v>503</v>
      </c>
      <c r="D8035" s="83" t="s">
        <v>504</v>
      </c>
      <c r="E8035" s="84">
        <v>31727</v>
      </c>
      <c r="F8035" s="85">
        <v>22.31</v>
      </c>
      <c r="G8035" s="84">
        <v>225</v>
      </c>
      <c r="H8035" s="86">
        <f t="shared" si="500"/>
        <v>1592616.0825</v>
      </c>
      <c r="I8035" s="77">
        <f t="shared" si="501"/>
        <v>31727</v>
      </c>
      <c r="J8035" s="77">
        <f t="shared" si="502"/>
        <v>707829.37</v>
      </c>
      <c r="K8035" s="77">
        <f t="shared" si="503"/>
        <v>0</v>
      </c>
    </row>
    <row r="8036" spans="1:11" s="77" customFormat="1">
      <c r="A8036" s="82">
        <v>2016</v>
      </c>
      <c r="B8036" s="82">
        <v>994</v>
      </c>
      <c r="C8036" s="83" t="s">
        <v>503</v>
      </c>
      <c r="D8036" s="83" t="s">
        <v>504</v>
      </c>
      <c r="E8036" s="84">
        <v>178556</v>
      </c>
      <c r="F8036" s="85">
        <v>22.55</v>
      </c>
      <c r="G8036" s="84">
        <v>220.1</v>
      </c>
      <c r="H8036" s="86">
        <f t="shared" si="500"/>
        <v>8862189.5977999996</v>
      </c>
      <c r="I8036" s="77">
        <f t="shared" si="501"/>
        <v>178556</v>
      </c>
      <c r="J8036" s="77">
        <f t="shared" si="502"/>
        <v>4026437.8000000003</v>
      </c>
      <c r="K8036" s="77">
        <f t="shared" si="503"/>
        <v>0</v>
      </c>
    </row>
    <row r="8037" spans="1:11" s="77" customFormat="1">
      <c r="A8037" s="82">
        <v>2016</v>
      </c>
      <c r="B8037" s="82">
        <v>994</v>
      </c>
      <c r="C8037" s="83" t="s">
        <v>503</v>
      </c>
      <c r="D8037" s="83" t="s">
        <v>504</v>
      </c>
      <c r="E8037" s="84">
        <v>54854</v>
      </c>
      <c r="F8037" s="85">
        <v>23.3</v>
      </c>
      <c r="G8037" s="84">
        <v>203.2</v>
      </c>
      <c r="H8037" s="86">
        <f t="shared" si="500"/>
        <v>2597095.5424000002</v>
      </c>
      <c r="I8037" s="77">
        <f t="shared" si="501"/>
        <v>54854</v>
      </c>
      <c r="J8037" s="77">
        <f t="shared" si="502"/>
        <v>1278098.2</v>
      </c>
      <c r="K8037" s="77">
        <f t="shared" si="503"/>
        <v>0</v>
      </c>
    </row>
    <row r="8038" spans="1:11" s="77" customFormat="1">
      <c r="A8038" s="82">
        <v>2016</v>
      </c>
      <c r="B8038" s="82">
        <v>994</v>
      </c>
      <c r="C8038" s="83" t="s">
        <v>503</v>
      </c>
      <c r="D8038" s="83" t="s">
        <v>504</v>
      </c>
      <c r="E8038" s="84">
        <v>68825</v>
      </c>
      <c r="F8038" s="85">
        <v>23.57</v>
      </c>
      <c r="G8038" s="84">
        <v>212.2</v>
      </c>
      <c r="H8038" s="86">
        <f t="shared" si="500"/>
        <v>3442319.5405000001</v>
      </c>
      <c r="I8038" s="77">
        <f t="shared" si="501"/>
        <v>68825</v>
      </c>
      <c r="J8038" s="77">
        <f t="shared" si="502"/>
        <v>1622205.25</v>
      </c>
      <c r="K8038" s="77">
        <f t="shared" si="503"/>
        <v>0</v>
      </c>
    </row>
    <row r="8039" spans="1:11" s="77" customFormat="1">
      <c r="A8039" s="82">
        <v>2016</v>
      </c>
      <c r="B8039" s="82">
        <v>995</v>
      </c>
      <c r="C8039" s="83" t="s">
        <v>503</v>
      </c>
      <c r="D8039" s="83" t="s">
        <v>504</v>
      </c>
      <c r="E8039" s="84">
        <v>53246</v>
      </c>
      <c r="F8039" s="85">
        <v>23.475999999999999</v>
      </c>
      <c r="G8039" s="84">
        <v>231.5</v>
      </c>
      <c r="H8039" s="86">
        <f t="shared" si="500"/>
        <v>2893757.1672399999</v>
      </c>
      <c r="I8039" s="77">
        <f t="shared" si="501"/>
        <v>53246</v>
      </c>
      <c r="J8039" s="77">
        <f t="shared" si="502"/>
        <v>1250003.0959999999</v>
      </c>
      <c r="K8039" s="77">
        <f t="shared" si="503"/>
        <v>0</v>
      </c>
    </row>
    <row r="8040" spans="1:11" s="77" customFormat="1">
      <c r="A8040" s="82">
        <v>2016</v>
      </c>
      <c r="B8040" s="82">
        <v>995</v>
      </c>
      <c r="C8040" s="83" t="s">
        <v>503</v>
      </c>
      <c r="D8040" s="83" t="s">
        <v>504</v>
      </c>
      <c r="E8040" s="84">
        <v>46424</v>
      </c>
      <c r="F8040" s="85">
        <v>23.48</v>
      </c>
      <c r="G8040" s="84">
        <v>197.4</v>
      </c>
      <c r="H8040" s="86">
        <f t="shared" si="500"/>
        <v>2151730.1164799999</v>
      </c>
      <c r="I8040" s="77">
        <f t="shared" si="501"/>
        <v>46424</v>
      </c>
      <c r="J8040" s="77">
        <f t="shared" si="502"/>
        <v>1090035.52</v>
      </c>
      <c r="K8040" s="77">
        <f t="shared" si="503"/>
        <v>0</v>
      </c>
    </row>
    <row r="8041" spans="1:11" s="77" customFormat="1">
      <c r="A8041" s="82">
        <v>2016</v>
      </c>
      <c r="B8041" s="82">
        <v>997</v>
      </c>
      <c r="C8041" s="83" t="s">
        <v>513</v>
      </c>
      <c r="D8041" s="83" t="s">
        <v>504</v>
      </c>
      <c r="E8041" s="84">
        <v>15092</v>
      </c>
      <c r="F8041" s="85">
        <v>17.917999999999999</v>
      </c>
      <c r="G8041" s="84">
        <v>200.4</v>
      </c>
      <c r="H8041" s="86">
        <f t="shared" si="500"/>
        <v>541918.58582399995</v>
      </c>
      <c r="I8041" s="77">
        <f t="shared" si="501"/>
        <v>15092</v>
      </c>
      <c r="J8041" s="77">
        <f t="shared" si="502"/>
        <v>270418.45600000001</v>
      </c>
      <c r="K8041" s="77">
        <f t="shared" si="503"/>
        <v>0</v>
      </c>
    </row>
    <row r="8042" spans="1:11" s="77" customFormat="1">
      <c r="A8042" s="82">
        <v>2016</v>
      </c>
      <c r="B8042" s="82">
        <v>997</v>
      </c>
      <c r="C8042" s="83" t="s">
        <v>503</v>
      </c>
      <c r="D8042" s="83" t="s">
        <v>504</v>
      </c>
      <c r="E8042" s="84">
        <v>60156</v>
      </c>
      <c r="F8042" s="85">
        <v>25.968</v>
      </c>
      <c r="G8042" s="84">
        <v>212.6</v>
      </c>
      <c r="H8042" s="86">
        <f t="shared" si="500"/>
        <v>3321090.5230079996</v>
      </c>
      <c r="I8042" s="77">
        <f t="shared" si="501"/>
        <v>60156</v>
      </c>
      <c r="J8042" s="77">
        <f t="shared" si="502"/>
        <v>1562131.0079999999</v>
      </c>
      <c r="K8042" s="77">
        <f t="shared" si="503"/>
        <v>0</v>
      </c>
    </row>
    <row r="8043" spans="1:11" s="77" customFormat="1">
      <c r="A8043" s="82">
        <v>2016</v>
      </c>
      <c r="B8043" s="82">
        <v>1001</v>
      </c>
      <c r="C8043" s="83" t="s">
        <v>503</v>
      </c>
      <c r="D8043" s="83" t="s">
        <v>504</v>
      </c>
      <c r="E8043" s="84">
        <v>47196</v>
      </c>
      <c r="F8043" s="85">
        <v>23.352</v>
      </c>
      <c r="G8043" s="84">
        <v>360.1</v>
      </c>
      <c r="H8043" s="86">
        <f t="shared" si="500"/>
        <v>3968737.6921920008</v>
      </c>
      <c r="I8043" s="77">
        <f t="shared" si="501"/>
        <v>47196</v>
      </c>
      <c r="J8043" s="77">
        <f t="shared" si="502"/>
        <v>1102120.9920000001</v>
      </c>
      <c r="K8043" s="77">
        <f t="shared" si="503"/>
        <v>0</v>
      </c>
    </row>
    <row r="8044" spans="1:11" s="77" customFormat="1">
      <c r="A8044" s="82">
        <v>2016</v>
      </c>
      <c r="B8044" s="82">
        <v>1001</v>
      </c>
      <c r="C8044" s="83" t="s">
        <v>503</v>
      </c>
      <c r="D8044" s="83" t="s">
        <v>504</v>
      </c>
      <c r="E8044" s="84">
        <v>162677</v>
      </c>
      <c r="F8044" s="85">
        <v>22.21</v>
      </c>
      <c r="G8044" s="84">
        <v>205.7</v>
      </c>
      <c r="H8044" s="86">
        <f t="shared" si="500"/>
        <v>7432056.5416899994</v>
      </c>
      <c r="I8044" s="77">
        <f t="shared" si="501"/>
        <v>162677</v>
      </c>
      <c r="J8044" s="77">
        <f t="shared" si="502"/>
        <v>3613056.17</v>
      </c>
      <c r="K8044" s="77">
        <f t="shared" si="503"/>
        <v>0</v>
      </c>
    </row>
    <row r="8045" spans="1:11" s="77" customFormat="1">
      <c r="A8045" s="82">
        <v>2016</v>
      </c>
      <c r="B8045" s="82">
        <v>1008</v>
      </c>
      <c r="C8045" s="83" t="s">
        <v>503</v>
      </c>
      <c r="D8045" s="83" t="s">
        <v>504</v>
      </c>
      <c r="E8045" s="84">
        <v>14562</v>
      </c>
      <c r="F8045" s="85">
        <v>24.01</v>
      </c>
      <c r="G8045" s="84">
        <v>214.6</v>
      </c>
      <c r="H8045" s="86">
        <f t="shared" si="500"/>
        <v>750313.74852000002</v>
      </c>
      <c r="I8045" s="77">
        <f t="shared" si="501"/>
        <v>14562</v>
      </c>
      <c r="J8045" s="77">
        <f t="shared" si="502"/>
        <v>349633.62</v>
      </c>
      <c r="K8045" s="77">
        <f t="shared" si="503"/>
        <v>0</v>
      </c>
    </row>
    <row r="8046" spans="1:11" s="77" customFormat="1">
      <c r="A8046" s="82">
        <v>2016</v>
      </c>
      <c r="B8046" s="82">
        <v>1008</v>
      </c>
      <c r="C8046" s="83" t="s">
        <v>503</v>
      </c>
      <c r="D8046" s="83" t="s">
        <v>504</v>
      </c>
      <c r="E8046" s="84">
        <v>11253</v>
      </c>
      <c r="F8046" s="85">
        <v>23.276</v>
      </c>
      <c r="G8046" s="84">
        <v>207.8</v>
      </c>
      <c r="H8046" s="86">
        <f t="shared" si="500"/>
        <v>544279.79258400004</v>
      </c>
      <c r="I8046" s="77">
        <f t="shared" si="501"/>
        <v>11253</v>
      </c>
      <c r="J8046" s="77">
        <f t="shared" si="502"/>
        <v>261924.82800000001</v>
      </c>
      <c r="K8046" s="77">
        <f t="shared" si="503"/>
        <v>0</v>
      </c>
    </row>
    <row r="8047" spans="1:11" s="77" customFormat="1">
      <c r="A8047" s="82">
        <v>2016</v>
      </c>
      <c r="B8047" s="82">
        <v>1008</v>
      </c>
      <c r="C8047" s="83" t="s">
        <v>503</v>
      </c>
      <c r="D8047" s="83" t="s">
        <v>504</v>
      </c>
      <c r="E8047" s="84">
        <v>8556</v>
      </c>
      <c r="F8047" s="85">
        <v>22.373999999999999</v>
      </c>
      <c r="G8047" s="84">
        <v>201.7</v>
      </c>
      <c r="H8047" s="86">
        <f t="shared" si="500"/>
        <v>386118.23104799999</v>
      </c>
      <c r="I8047" s="77">
        <f t="shared" si="501"/>
        <v>8556</v>
      </c>
      <c r="J8047" s="77">
        <f t="shared" si="502"/>
        <v>191431.94399999999</v>
      </c>
      <c r="K8047" s="77">
        <f t="shared" si="503"/>
        <v>0</v>
      </c>
    </row>
    <row r="8048" spans="1:11" s="77" customFormat="1">
      <c r="A8048" s="82">
        <v>2016</v>
      </c>
      <c r="B8048" s="82">
        <v>1008</v>
      </c>
      <c r="C8048" s="83" t="s">
        <v>503</v>
      </c>
      <c r="D8048" s="83" t="s">
        <v>504</v>
      </c>
      <c r="E8048" s="84">
        <v>4927</v>
      </c>
      <c r="F8048" s="85">
        <v>23.552</v>
      </c>
      <c r="G8048" s="84">
        <v>202.4</v>
      </c>
      <c r="H8048" s="86">
        <f t="shared" si="500"/>
        <v>234866.384896</v>
      </c>
      <c r="I8048" s="77">
        <f t="shared" si="501"/>
        <v>4927</v>
      </c>
      <c r="J8048" s="77">
        <f t="shared" si="502"/>
        <v>116040.704</v>
      </c>
      <c r="K8048" s="77">
        <f t="shared" si="503"/>
        <v>0</v>
      </c>
    </row>
    <row r="8049" spans="1:11" s="77" customFormat="1">
      <c r="A8049" s="82">
        <v>2016</v>
      </c>
      <c r="B8049" s="82">
        <v>1008</v>
      </c>
      <c r="C8049" s="83" t="s">
        <v>503</v>
      </c>
      <c r="D8049" s="83" t="s">
        <v>504</v>
      </c>
      <c r="E8049" s="84">
        <v>4824</v>
      </c>
      <c r="F8049" s="85">
        <v>23.042000000000002</v>
      </c>
      <c r="G8049" s="84">
        <v>201.4</v>
      </c>
      <c r="H8049" s="86">
        <f t="shared" si="500"/>
        <v>223865.38051200003</v>
      </c>
      <c r="I8049" s="77">
        <f t="shared" si="501"/>
        <v>4824</v>
      </c>
      <c r="J8049" s="77">
        <f t="shared" si="502"/>
        <v>111154.60800000001</v>
      </c>
      <c r="K8049" s="77">
        <f t="shared" si="503"/>
        <v>0</v>
      </c>
    </row>
    <row r="8050" spans="1:11" s="77" customFormat="1">
      <c r="A8050" s="82">
        <v>2016</v>
      </c>
      <c r="B8050" s="82">
        <v>1008</v>
      </c>
      <c r="C8050" s="83" t="s">
        <v>503</v>
      </c>
      <c r="D8050" s="83" t="s">
        <v>504</v>
      </c>
      <c r="E8050" s="84">
        <v>3247</v>
      </c>
      <c r="F8050" s="85">
        <v>24.02</v>
      </c>
      <c r="G8050" s="84">
        <v>222.2</v>
      </c>
      <c r="H8050" s="86">
        <f t="shared" si="500"/>
        <v>173300.31268</v>
      </c>
      <c r="I8050" s="77">
        <f t="shared" si="501"/>
        <v>3247</v>
      </c>
      <c r="J8050" s="77">
        <f t="shared" si="502"/>
        <v>77992.94</v>
      </c>
      <c r="K8050" s="77">
        <f t="shared" si="503"/>
        <v>0</v>
      </c>
    </row>
    <row r="8051" spans="1:11" s="77" customFormat="1">
      <c r="A8051" s="82">
        <v>2016</v>
      </c>
      <c r="B8051" s="82">
        <v>1012</v>
      </c>
      <c r="C8051" s="83" t="s">
        <v>503</v>
      </c>
      <c r="D8051" s="83" t="s">
        <v>504</v>
      </c>
      <c r="E8051" s="84">
        <v>5927</v>
      </c>
      <c r="F8051" s="85">
        <v>23.347000000000001</v>
      </c>
      <c r="G8051" s="84">
        <v>228.9</v>
      </c>
      <c r="H8051" s="86">
        <f t="shared" si="500"/>
        <v>316746.48434100003</v>
      </c>
      <c r="I8051" s="77">
        <f t="shared" si="501"/>
        <v>5927</v>
      </c>
      <c r="J8051" s="77">
        <f t="shared" si="502"/>
        <v>138377.66899999999</v>
      </c>
      <c r="K8051" s="77">
        <f t="shared" si="503"/>
        <v>0</v>
      </c>
    </row>
    <row r="8052" spans="1:11" s="77" customFormat="1">
      <c r="A8052" s="82">
        <v>2016</v>
      </c>
      <c r="B8052" s="82">
        <v>1047</v>
      </c>
      <c r="C8052" s="83" t="s">
        <v>513</v>
      </c>
      <c r="D8052" s="83" t="s">
        <v>504</v>
      </c>
      <c r="E8052" s="84">
        <v>37075</v>
      </c>
      <c r="F8052" s="85">
        <v>17.38</v>
      </c>
      <c r="G8052" s="84">
        <v>165.8</v>
      </c>
      <c r="H8052" s="86">
        <f t="shared" si="500"/>
        <v>1068354.683</v>
      </c>
      <c r="I8052" s="77">
        <f t="shared" si="501"/>
        <v>37075</v>
      </c>
      <c r="J8052" s="77">
        <f t="shared" si="502"/>
        <v>644363.5</v>
      </c>
      <c r="K8052" s="77">
        <f t="shared" si="503"/>
        <v>0</v>
      </c>
    </row>
    <row r="8053" spans="1:11" s="77" customFormat="1">
      <c r="A8053" s="82">
        <v>2016</v>
      </c>
      <c r="B8053" s="82">
        <v>1073</v>
      </c>
      <c r="C8053" s="83" t="s">
        <v>513</v>
      </c>
      <c r="D8053" s="83" t="s">
        <v>504</v>
      </c>
      <c r="E8053" s="84">
        <v>29761</v>
      </c>
      <c r="F8053" s="85">
        <v>17.536000000000001</v>
      </c>
      <c r="G8053" s="84">
        <v>183.8</v>
      </c>
      <c r="H8053" s="86">
        <f t="shared" si="500"/>
        <v>959231.79084800009</v>
      </c>
      <c r="I8053" s="77">
        <f t="shared" si="501"/>
        <v>29761</v>
      </c>
      <c r="J8053" s="77">
        <f t="shared" si="502"/>
        <v>521888.89600000007</v>
      </c>
      <c r="K8053" s="77">
        <f t="shared" si="503"/>
        <v>0</v>
      </c>
    </row>
    <row r="8054" spans="1:11" s="77" customFormat="1">
      <c r="A8054" s="82">
        <v>2016</v>
      </c>
      <c r="B8054" s="82">
        <v>1082</v>
      </c>
      <c r="C8054" s="83" t="s">
        <v>513</v>
      </c>
      <c r="D8054" s="83" t="s">
        <v>504</v>
      </c>
      <c r="E8054" s="84">
        <v>49142</v>
      </c>
      <c r="F8054" s="85">
        <v>17.776</v>
      </c>
      <c r="G8054" s="84">
        <v>143.6</v>
      </c>
      <c r="H8054" s="86">
        <f t="shared" si="500"/>
        <v>1254415.2037119998</v>
      </c>
      <c r="I8054" s="77">
        <f t="shared" si="501"/>
        <v>49142</v>
      </c>
      <c r="J8054" s="77">
        <f t="shared" si="502"/>
        <v>873548.19200000004</v>
      </c>
      <c r="K8054" s="77">
        <f t="shared" si="503"/>
        <v>0</v>
      </c>
    </row>
    <row r="8055" spans="1:11" s="77" customFormat="1">
      <c r="A8055" s="82">
        <v>2016</v>
      </c>
      <c r="B8055" s="82">
        <v>1082</v>
      </c>
      <c r="C8055" s="83" t="s">
        <v>513</v>
      </c>
      <c r="D8055" s="83" t="s">
        <v>504</v>
      </c>
      <c r="E8055" s="84">
        <v>15828</v>
      </c>
      <c r="F8055" s="85">
        <v>17.654</v>
      </c>
      <c r="G8055" s="84">
        <v>144.80000000000001</v>
      </c>
      <c r="H8055" s="86">
        <f t="shared" si="500"/>
        <v>404611.03737600002</v>
      </c>
      <c r="I8055" s="77">
        <f t="shared" si="501"/>
        <v>15828</v>
      </c>
      <c r="J8055" s="77">
        <f t="shared" si="502"/>
        <v>279427.51199999999</v>
      </c>
      <c r="K8055" s="77">
        <f t="shared" si="503"/>
        <v>0</v>
      </c>
    </row>
    <row r="8056" spans="1:11" s="77" customFormat="1">
      <c r="A8056" s="82">
        <v>2016</v>
      </c>
      <c r="B8056" s="82">
        <v>1082</v>
      </c>
      <c r="C8056" s="83" t="s">
        <v>513</v>
      </c>
      <c r="D8056" s="83" t="s">
        <v>504</v>
      </c>
      <c r="E8056" s="84">
        <v>16398</v>
      </c>
      <c r="F8056" s="85">
        <v>18.11</v>
      </c>
      <c r="G8056" s="84">
        <v>141.80000000000001</v>
      </c>
      <c r="H8056" s="86">
        <f t="shared" si="500"/>
        <v>421100.31203999999</v>
      </c>
      <c r="I8056" s="77">
        <f t="shared" si="501"/>
        <v>16398</v>
      </c>
      <c r="J8056" s="77">
        <f t="shared" si="502"/>
        <v>296967.77999999997</v>
      </c>
      <c r="K8056" s="77">
        <f t="shared" si="503"/>
        <v>0</v>
      </c>
    </row>
    <row r="8057" spans="1:11" s="77" customFormat="1">
      <c r="A8057" s="82">
        <v>2016</v>
      </c>
      <c r="B8057" s="82">
        <v>1082</v>
      </c>
      <c r="C8057" s="83" t="s">
        <v>513</v>
      </c>
      <c r="D8057" s="83" t="s">
        <v>504</v>
      </c>
      <c r="E8057" s="84">
        <v>65406</v>
      </c>
      <c r="F8057" s="85">
        <v>17.789000000000001</v>
      </c>
      <c r="G8057" s="84">
        <v>135.5</v>
      </c>
      <c r="H8057" s="86">
        <f t="shared" si="500"/>
        <v>1576552.4375700001</v>
      </c>
      <c r="I8057" s="77">
        <f t="shared" si="501"/>
        <v>65406</v>
      </c>
      <c r="J8057" s="77">
        <f t="shared" si="502"/>
        <v>1163507.334</v>
      </c>
      <c r="K8057" s="77">
        <f t="shared" si="503"/>
        <v>0</v>
      </c>
    </row>
    <row r="8058" spans="1:11" s="77" customFormat="1">
      <c r="A8058" s="82">
        <v>2016</v>
      </c>
      <c r="B8058" s="82">
        <v>1082</v>
      </c>
      <c r="C8058" s="83" t="s">
        <v>513</v>
      </c>
      <c r="D8058" s="83" t="s">
        <v>504</v>
      </c>
      <c r="E8058" s="84">
        <v>49097</v>
      </c>
      <c r="F8058" s="85">
        <v>17.395</v>
      </c>
      <c r="G8058" s="84">
        <v>140.6</v>
      </c>
      <c r="H8058" s="86">
        <f t="shared" si="500"/>
        <v>1200783.49489</v>
      </c>
      <c r="I8058" s="77">
        <f t="shared" si="501"/>
        <v>49097</v>
      </c>
      <c r="J8058" s="77">
        <f t="shared" si="502"/>
        <v>854042.31499999994</v>
      </c>
      <c r="K8058" s="77">
        <f t="shared" si="503"/>
        <v>0</v>
      </c>
    </row>
    <row r="8059" spans="1:11" s="77" customFormat="1">
      <c r="A8059" s="82">
        <v>2016</v>
      </c>
      <c r="B8059" s="82">
        <v>1082</v>
      </c>
      <c r="C8059" s="83" t="s">
        <v>513</v>
      </c>
      <c r="D8059" s="83" t="s">
        <v>504</v>
      </c>
      <c r="E8059" s="84">
        <v>48570</v>
      </c>
      <c r="F8059" s="85">
        <v>17.103000000000002</v>
      </c>
      <c r="G8059" s="84">
        <v>139.5</v>
      </c>
      <c r="H8059" s="86">
        <f t="shared" si="500"/>
        <v>1158816.33045</v>
      </c>
      <c r="I8059" s="77">
        <f t="shared" si="501"/>
        <v>48570</v>
      </c>
      <c r="J8059" s="77">
        <f t="shared" si="502"/>
        <v>830692.71000000008</v>
      </c>
      <c r="K8059" s="77">
        <f t="shared" si="503"/>
        <v>0</v>
      </c>
    </row>
    <row r="8060" spans="1:11" s="77" customFormat="1">
      <c r="A8060" s="82">
        <v>2016</v>
      </c>
      <c r="B8060" s="82">
        <v>1082</v>
      </c>
      <c r="C8060" s="83" t="s">
        <v>513</v>
      </c>
      <c r="D8060" s="83" t="s">
        <v>504</v>
      </c>
      <c r="E8060" s="84">
        <v>32246</v>
      </c>
      <c r="F8060" s="85">
        <v>17.045999999999999</v>
      </c>
      <c r="G8060" s="84">
        <v>128.69999999999999</v>
      </c>
      <c r="H8060" s="86">
        <f t="shared" si="500"/>
        <v>707419.26169199985</v>
      </c>
      <c r="I8060" s="77">
        <f t="shared" si="501"/>
        <v>32246</v>
      </c>
      <c r="J8060" s="77">
        <f t="shared" si="502"/>
        <v>549665.31599999999</v>
      </c>
      <c r="K8060" s="77">
        <f t="shared" si="503"/>
        <v>0</v>
      </c>
    </row>
    <row r="8061" spans="1:11" s="77" customFormat="1">
      <c r="A8061" s="82">
        <v>2016</v>
      </c>
      <c r="B8061" s="82">
        <v>1082</v>
      </c>
      <c r="C8061" s="83" t="s">
        <v>513</v>
      </c>
      <c r="D8061" s="83" t="s">
        <v>504</v>
      </c>
      <c r="E8061" s="84">
        <v>97909</v>
      </c>
      <c r="F8061" s="85">
        <v>17.920000000000002</v>
      </c>
      <c r="G8061" s="84">
        <v>132.4</v>
      </c>
      <c r="H8061" s="86">
        <f t="shared" si="500"/>
        <v>2322996.7667200002</v>
      </c>
      <c r="I8061" s="77">
        <f t="shared" si="501"/>
        <v>97909</v>
      </c>
      <c r="J8061" s="77">
        <f t="shared" si="502"/>
        <v>1754529.2800000003</v>
      </c>
      <c r="K8061" s="77">
        <f t="shared" si="503"/>
        <v>0</v>
      </c>
    </row>
    <row r="8062" spans="1:11" s="77" customFormat="1">
      <c r="A8062" s="82">
        <v>2016</v>
      </c>
      <c r="B8062" s="82">
        <v>1082</v>
      </c>
      <c r="C8062" s="83" t="s">
        <v>513</v>
      </c>
      <c r="D8062" s="83" t="s">
        <v>504</v>
      </c>
      <c r="E8062" s="84">
        <v>97796</v>
      </c>
      <c r="F8062" s="85">
        <v>17.509</v>
      </c>
      <c r="G8062" s="84">
        <v>133.69999999999999</v>
      </c>
      <c r="H8062" s="86">
        <f t="shared" si="500"/>
        <v>2289358.689268</v>
      </c>
      <c r="I8062" s="77">
        <f t="shared" si="501"/>
        <v>97796</v>
      </c>
      <c r="J8062" s="77">
        <f t="shared" si="502"/>
        <v>1712310.1640000001</v>
      </c>
      <c r="K8062" s="77">
        <f t="shared" si="503"/>
        <v>0</v>
      </c>
    </row>
    <row r="8063" spans="1:11" s="77" customFormat="1">
      <c r="A8063" s="82">
        <v>2016</v>
      </c>
      <c r="B8063" s="82">
        <v>1082</v>
      </c>
      <c r="C8063" s="83" t="s">
        <v>513</v>
      </c>
      <c r="D8063" s="83" t="s">
        <v>504</v>
      </c>
      <c r="E8063" s="84">
        <v>65319</v>
      </c>
      <c r="F8063" s="85">
        <v>17.468</v>
      </c>
      <c r="G8063" s="84">
        <v>132.6</v>
      </c>
      <c r="H8063" s="86">
        <f t="shared" si="500"/>
        <v>1512955.7791919997</v>
      </c>
      <c r="I8063" s="77">
        <f t="shared" si="501"/>
        <v>65319</v>
      </c>
      <c r="J8063" s="77">
        <f t="shared" si="502"/>
        <v>1140992.2919999999</v>
      </c>
      <c r="K8063" s="77">
        <f t="shared" si="503"/>
        <v>0</v>
      </c>
    </row>
    <row r="8064" spans="1:11" s="77" customFormat="1">
      <c r="A8064" s="82">
        <v>2016</v>
      </c>
      <c r="B8064" s="82">
        <v>1082</v>
      </c>
      <c r="C8064" s="83" t="s">
        <v>513</v>
      </c>
      <c r="D8064" s="83" t="s">
        <v>504</v>
      </c>
      <c r="E8064" s="84">
        <v>49312</v>
      </c>
      <c r="F8064" s="85">
        <v>17.721</v>
      </c>
      <c r="G8064" s="84">
        <v>116.8</v>
      </c>
      <c r="H8064" s="86">
        <f t="shared" si="500"/>
        <v>1020666.0879360001</v>
      </c>
      <c r="I8064" s="77">
        <f t="shared" si="501"/>
        <v>49312</v>
      </c>
      <c r="J8064" s="77">
        <f t="shared" si="502"/>
        <v>873857.95200000005</v>
      </c>
      <c r="K8064" s="77">
        <f t="shared" si="503"/>
        <v>0</v>
      </c>
    </row>
    <row r="8065" spans="1:11" s="77" customFormat="1">
      <c r="A8065" s="82">
        <v>2016</v>
      </c>
      <c r="B8065" s="82">
        <v>1091</v>
      </c>
      <c r="C8065" s="83" t="s">
        <v>513</v>
      </c>
      <c r="D8065" s="83" t="s">
        <v>504</v>
      </c>
      <c r="E8065" s="84">
        <v>53106</v>
      </c>
      <c r="F8065" s="85">
        <v>17.733000000000001</v>
      </c>
      <c r="G8065" s="84">
        <v>171.4</v>
      </c>
      <c r="H8065" s="86">
        <f t="shared" si="500"/>
        <v>1614122.9883720002</v>
      </c>
      <c r="I8065" s="77">
        <f t="shared" si="501"/>
        <v>53106</v>
      </c>
      <c r="J8065" s="77">
        <f t="shared" si="502"/>
        <v>941728.69799999997</v>
      </c>
      <c r="K8065" s="77">
        <f t="shared" si="503"/>
        <v>0</v>
      </c>
    </row>
    <row r="8066" spans="1:11" s="77" customFormat="1">
      <c r="A8066" s="82">
        <v>2016</v>
      </c>
      <c r="B8066" s="82">
        <v>1091</v>
      </c>
      <c r="C8066" s="83" t="s">
        <v>513</v>
      </c>
      <c r="D8066" s="83" t="s">
        <v>504</v>
      </c>
      <c r="E8066" s="84">
        <v>17731</v>
      </c>
      <c r="F8066" s="85">
        <v>17.71</v>
      </c>
      <c r="G8066" s="84">
        <v>168.6</v>
      </c>
      <c r="H8066" s="86">
        <f t="shared" si="500"/>
        <v>529430.99286</v>
      </c>
      <c r="I8066" s="77">
        <f t="shared" si="501"/>
        <v>17731</v>
      </c>
      <c r="J8066" s="77">
        <f t="shared" si="502"/>
        <v>314016.01</v>
      </c>
      <c r="K8066" s="77">
        <f t="shared" si="503"/>
        <v>0</v>
      </c>
    </row>
    <row r="8067" spans="1:11" s="77" customFormat="1">
      <c r="A8067" s="82">
        <v>2016</v>
      </c>
      <c r="B8067" s="82">
        <v>1091</v>
      </c>
      <c r="C8067" s="83" t="s">
        <v>513</v>
      </c>
      <c r="D8067" s="83" t="s">
        <v>504</v>
      </c>
      <c r="E8067" s="84">
        <v>17736</v>
      </c>
      <c r="F8067" s="85">
        <v>17.393999999999998</v>
      </c>
      <c r="G8067" s="84">
        <v>170.3</v>
      </c>
      <c r="H8067" s="86">
        <f t="shared" si="500"/>
        <v>525375.47275199997</v>
      </c>
      <c r="I8067" s="77">
        <f t="shared" si="501"/>
        <v>17736</v>
      </c>
      <c r="J8067" s="77">
        <f t="shared" si="502"/>
        <v>308499.984</v>
      </c>
      <c r="K8067" s="77">
        <f t="shared" si="503"/>
        <v>0</v>
      </c>
    </row>
    <row r="8068" spans="1:11" s="77" customFormat="1">
      <c r="A8068" s="82">
        <v>2016</v>
      </c>
      <c r="B8068" s="82">
        <v>1091</v>
      </c>
      <c r="C8068" s="83" t="s">
        <v>513</v>
      </c>
      <c r="D8068" s="83" t="s">
        <v>504</v>
      </c>
      <c r="E8068" s="84">
        <v>17751</v>
      </c>
      <c r="F8068" s="85">
        <v>17.431999999999999</v>
      </c>
      <c r="G8068" s="84">
        <v>170.3</v>
      </c>
      <c r="H8068" s="86">
        <f t="shared" si="500"/>
        <v>526968.54069599998</v>
      </c>
      <c r="I8068" s="77">
        <f t="shared" si="501"/>
        <v>17751</v>
      </c>
      <c r="J8068" s="77">
        <f t="shared" si="502"/>
        <v>309435.43199999997</v>
      </c>
      <c r="K8068" s="77">
        <f t="shared" si="503"/>
        <v>0</v>
      </c>
    </row>
    <row r="8069" spans="1:11" s="77" customFormat="1">
      <c r="A8069" s="82">
        <v>2016</v>
      </c>
      <c r="B8069" s="82">
        <v>1091</v>
      </c>
      <c r="C8069" s="83" t="s">
        <v>513</v>
      </c>
      <c r="D8069" s="83" t="s">
        <v>504</v>
      </c>
      <c r="E8069" s="84">
        <v>17752</v>
      </c>
      <c r="F8069" s="85">
        <v>17.486000000000001</v>
      </c>
      <c r="G8069" s="84">
        <v>177.8</v>
      </c>
      <c r="H8069" s="86">
        <f t="shared" si="500"/>
        <v>551911.59721599997</v>
      </c>
      <c r="I8069" s="77">
        <f t="shared" si="501"/>
        <v>17752</v>
      </c>
      <c r="J8069" s="77">
        <f t="shared" si="502"/>
        <v>310411.47200000001</v>
      </c>
      <c r="K8069" s="77">
        <f t="shared" si="503"/>
        <v>0</v>
      </c>
    </row>
    <row r="8070" spans="1:11" s="77" customFormat="1">
      <c r="A8070" s="82">
        <v>2016</v>
      </c>
      <c r="B8070" s="82">
        <v>1091</v>
      </c>
      <c r="C8070" s="83" t="s">
        <v>513</v>
      </c>
      <c r="D8070" s="83" t="s">
        <v>504</v>
      </c>
      <c r="E8070" s="84">
        <v>35464</v>
      </c>
      <c r="F8070" s="85">
        <v>17.324000000000002</v>
      </c>
      <c r="G8070" s="84">
        <v>163.69999999999999</v>
      </c>
      <c r="H8070" s="86">
        <f t="shared" si="500"/>
        <v>1005737.336032</v>
      </c>
      <c r="I8070" s="77">
        <f t="shared" si="501"/>
        <v>35464</v>
      </c>
      <c r="J8070" s="77">
        <f t="shared" si="502"/>
        <v>614378.33600000001</v>
      </c>
      <c r="K8070" s="77">
        <f t="shared" si="503"/>
        <v>0</v>
      </c>
    </row>
    <row r="8071" spans="1:11" s="77" customFormat="1">
      <c r="A8071" s="82">
        <v>2016</v>
      </c>
      <c r="B8071" s="82">
        <v>1091</v>
      </c>
      <c r="C8071" s="83" t="s">
        <v>513</v>
      </c>
      <c r="D8071" s="83" t="s">
        <v>504</v>
      </c>
      <c r="E8071" s="84">
        <v>53087</v>
      </c>
      <c r="F8071" s="85">
        <v>17.681000000000001</v>
      </c>
      <c r="G8071" s="84">
        <v>154.30000000000001</v>
      </c>
      <c r="H8071" s="86">
        <f t="shared" ref="H8071:H8134" si="504">IF(I8071="","",G8071/100*F8071*E8071)</f>
        <v>1448308.0141210002</v>
      </c>
      <c r="I8071" s="77">
        <f t="shared" ref="I8071:I8134" si="505">IF(OR(G8071=".",F8071=".",E8071="."),"",E8071)</f>
        <v>53087</v>
      </c>
      <c r="J8071" s="77">
        <f t="shared" ref="J8071:J8134" si="506">IF(I8071="","",F8071*I8071)</f>
        <v>938631.24700000009</v>
      </c>
      <c r="K8071" s="77">
        <f t="shared" ref="K8071:K8134" si="507">IF(C8071="LIG",1,0)</f>
        <v>0</v>
      </c>
    </row>
    <row r="8072" spans="1:11" s="77" customFormat="1">
      <c r="A8072" s="82">
        <v>2016</v>
      </c>
      <c r="B8072" s="82">
        <v>1104</v>
      </c>
      <c r="C8072" s="83" t="s">
        <v>513</v>
      </c>
      <c r="D8072" s="83" t="s">
        <v>504</v>
      </c>
      <c r="E8072" s="84">
        <v>14124</v>
      </c>
      <c r="F8072" s="85">
        <v>17.923999999999999</v>
      </c>
      <c r="G8072" s="84">
        <v>148.1</v>
      </c>
      <c r="H8072" s="86">
        <f t="shared" si="504"/>
        <v>374927.85105599993</v>
      </c>
      <c r="I8072" s="77">
        <f t="shared" si="505"/>
        <v>14124</v>
      </c>
      <c r="J8072" s="77">
        <f t="shared" si="506"/>
        <v>253158.576</v>
      </c>
      <c r="K8072" s="77">
        <f t="shared" si="507"/>
        <v>0</v>
      </c>
    </row>
    <row r="8073" spans="1:11" s="77" customFormat="1">
      <c r="A8073" s="82">
        <v>2016</v>
      </c>
      <c r="B8073" s="82">
        <v>1104</v>
      </c>
      <c r="C8073" s="83" t="s">
        <v>513</v>
      </c>
      <c r="D8073" s="83" t="s">
        <v>504</v>
      </c>
      <c r="E8073" s="84">
        <v>14891</v>
      </c>
      <c r="F8073" s="85">
        <v>17.574000000000002</v>
      </c>
      <c r="G8073" s="84">
        <v>167.2</v>
      </c>
      <c r="H8073" s="86">
        <f t="shared" si="504"/>
        <v>437553.09364800004</v>
      </c>
      <c r="I8073" s="77">
        <f t="shared" si="505"/>
        <v>14891</v>
      </c>
      <c r="J8073" s="77">
        <f t="shared" si="506"/>
        <v>261694.43400000004</v>
      </c>
      <c r="K8073" s="77">
        <f t="shared" si="507"/>
        <v>0</v>
      </c>
    </row>
    <row r="8074" spans="1:11" s="77" customFormat="1">
      <c r="A8074" s="82">
        <v>2016</v>
      </c>
      <c r="B8074" s="82">
        <v>1104</v>
      </c>
      <c r="C8074" s="83" t="s">
        <v>513</v>
      </c>
      <c r="D8074" s="83" t="s">
        <v>504</v>
      </c>
      <c r="E8074" s="84">
        <v>56202</v>
      </c>
      <c r="F8074" s="85">
        <v>17.111999999999998</v>
      </c>
      <c r="G8074" s="84">
        <v>135</v>
      </c>
      <c r="H8074" s="86">
        <f t="shared" si="504"/>
        <v>1298333.6424</v>
      </c>
      <c r="I8074" s="77">
        <f t="shared" si="505"/>
        <v>56202</v>
      </c>
      <c r="J8074" s="77">
        <f t="shared" si="506"/>
        <v>961728.62399999995</v>
      </c>
      <c r="K8074" s="77">
        <f t="shared" si="507"/>
        <v>0</v>
      </c>
    </row>
    <row r="8075" spans="1:11" s="77" customFormat="1">
      <c r="A8075" s="82">
        <v>2016</v>
      </c>
      <c r="B8075" s="82">
        <v>1167</v>
      </c>
      <c r="C8075" s="83" t="s">
        <v>513</v>
      </c>
      <c r="D8075" s="83" t="s">
        <v>504</v>
      </c>
      <c r="E8075" s="84">
        <v>72808</v>
      </c>
      <c r="F8075" s="85">
        <v>16.849</v>
      </c>
      <c r="G8075" s="84">
        <v>167.9</v>
      </c>
      <c r="H8075" s="86">
        <f t="shared" si="504"/>
        <v>2059699.8045680001</v>
      </c>
      <c r="I8075" s="77">
        <f t="shared" si="505"/>
        <v>72808</v>
      </c>
      <c r="J8075" s="77">
        <f t="shared" si="506"/>
        <v>1226741.9920000001</v>
      </c>
      <c r="K8075" s="77">
        <f t="shared" si="507"/>
        <v>0</v>
      </c>
    </row>
    <row r="8076" spans="1:11" s="77" customFormat="1">
      <c r="A8076" s="82">
        <v>2016</v>
      </c>
      <c r="B8076" s="82">
        <v>1241</v>
      </c>
      <c r="C8076" s="83" t="s">
        <v>513</v>
      </c>
      <c r="D8076" s="83" t="s">
        <v>504</v>
      </c>
      <c r="E8076" s="84">
        <v>15857</v>
      </c>
      <c r="F8076" s="85">
        <v>17.760000000000002</v>
      </c>
      <c r="G8076" s="84">
        <v>157</v>
      </c>
      <c r="H8076" s="86">
        <f t="shared" si="504"/>
        <v>442143.90240000002</v>
      </c>
      <c r="I8076" s="77">
        <f t="shared" si="505"/>
        <v>15857</v>
      </c>
      <c r="J8076" s="77">
        <f t="shared" si="506"/>
        <v>281620.32</v>
      </c>
      <c r="K8076" s="77">
        <f t="shared" si="507"/>
        <v>0</v>
      </c>
    </row>
    <row r="8077" spans="1:11" s="77" customFormat="1">
      <c r="A8077" s="82">
        <v>2016</v>
      </c>
      <c r="B8077" s="82">
        <v>1241</v>
      </c>
      <c r="C8077" s="83" t="s">
        <v>513</v>
      </c>
      <c r="D8077" s="83" t="s">
        <v>504</v>
      </c>
      <c r="E8077" s="84">
        <v>178723</v>
      </c>
      <c r="F8077" s="85">
        <v>17.72</v>
      </c>
      <c r="G8077" s="84">
        <v>175.4</v>
      </c>
      <c r="H8077" s="86">
        <f t="shared" si="504"/>
        <v>5554868.1162399994</v>
      </c>
      <c r="I8077" s="77">
        <f t="shared" si="505"/>
        <v>178723</v>
      </c>
      <c r="J8077" s="77">
        <f t="shared" si="506"/>
        <v>3166971.5599999996</v>
      </c>
      <c r="K8077" s="77">
        <f t="shared" si="507"/>
        <v>0</v>
      </c>
    </row>
    <row r="8078" spans="1:11" s="77" customFormat="1">
      <c r="A8078" s="82">
        <v>2016</v>
      </c>
      <c r="B8078" s="82">
        <v>1241</v>
      </c>
      <c r="C8078" s="83" t="s">
        <v>503</v>
      </c>
      <c r="D8078" s="83" t="s">
        <v>504</v>
      </c>
      <c r="E8078" s="84">
        <v>15019</v>
      </c>
      <c r="F8078" s="85">
        <v>21.66</v>
      </c>
      <c r="G8078" s="84">
        <v>267</v>
      </c>
      <c r="H8078" s="86">
        <f t="shared" si="504"/>
        <v>868581.81180000002</v>
      </c>
      <c r="I8078" s="77">
        <f t="shared" si="505"/>
        <v>15019</v>
      </c>
      <c r="J8078" s="77">
        <f t="shared" si="506"/>
        <v>325311.53999999998</v>
      </c>
      <c r="K8078" s="77">
        <f t="shared" si="507"/>
        <v>0</v>
      </c>
    </row>
    <row r="8079" spans="1:11" s="77" customFormat="1">
      <c r="A8079" s="82">
        <v>2016</v>
      </c>
      <c r="B8079" s="82">
        <v>1241</v>
      </c>
      <c r="C8079" s="83" t="s">
        <v>513</v>
      </c>
      <c r="D8079" s="83" t="s">
        <v>504</v>
      </c>
      <c r="E8079" s="84">
        <v>16423</v>
      </c>
      <c r="F8079" s="85">
        <v>17.53</v>
      </c>
      <c r="G8079" s="84">
        <v>155.6</v>
      </c>
      <c r="H8079" s="86">
        <f t="shared" si="504"/>
        <v>447964.91564000002</v>
      </c>
      <c r="I8079" s="77">
        <f t="shared" si="505"/>
        <v>16423</v>
      </c>
      <c r="J8079" s="77">
        <f t="shared" si="506"/>
        <v>287895.19</v>
      </c>
      <c r="K8079" s="77">
        <f t="shared" si="507"/>
        <v>0</v>
      </c>
    </row>
    <row r="8080" spans="1:11" s="77" customFormat="1">
      <c r="A8080" s="82">
        <v>2016</v>
      </c>
      <c r="B8080" s="82">
        <v>1241</v>
      </c>
      <c r="C8080" s="83" t="s">
        <v>513</v>
      </c>
      <c r="D8080" s="83" t="s">
        <v>504</v>
      </c>
      <c r="E8080" s="84">
        <v>16420</v>
      </c>
      <c r="F8080" s="85">
        <v>18</v>
      </c>
      <c r="G8080" s="84">
        <v>161.6</v>
      </c>
      <c r="H8080" s="86">
        <f t="shared" si="504"/>
        <v>477624.95999999996</v>
      </c>
      <c r="I8080" s="77">
        <f t="shared" si="505"/>
        <v>16420</v>
      </c>
      <c r="J8080" s="77">
        <f t="shared" si="506"/>
        <v>295560</v>
      </c>
      <c r="K8080" s="77">
        <f t="shared" si="507"/>
        <v>0</v>
      </c>
    </row>
    <row r="8081" spans="1:11" s="77" customFormat="1">
      <c r="A8081" s="82">
        <v>2016</v>
      </c>
      <c r="B8081" s="82">
        <v>1241</v>
      </c>
      <c r="C8081" s="83" t="s">
        <v>513</v>
      </c>
      <c r="D8081" s="83" t="s">
        <v>504</v>
      </c>
      <c r="E8081" s="84">
        <v>15995</v>
      </c>
      <c r="F8081" s="85">
        <v>16.72</v>
      </c>
      <c r="G8081" s="84">
        <v>162.30000000000001</v>
      </c>
      <c r="H8081" s="86">
        <f t="shared" si="504"/>
        <v>434049.27720000007</v>
      </c>
      <c r="I8081" s="77">
        <f t="shared" si="505"/>
        <v>15995</v>
      </c>
      <c r="J8081" s="77">
        <f t="shared" si="506"/>
        <v>267436.39999999997</v>
      </c>
      <c r="K8081" s="77">
        <f t="shared" si="507"/>
        <v>0</v>
      </c>
    </row>
    <row r="8082" spans="1:11" s="77" customFormat="1">
      <c r="A8082" s="82">
        <v>2016</v>
      </c>
      <c r="B8082" s="82">
        <v>1241</v>
      </c>
      <c r="C8082" s="83" t="s">
        <v>513</v>
      </c>
      <c r="D8082" s="83" t="s">
        <v>504</v>
      </c>
      <c r="E8082" s="84">
        <v>32721</v>
      </c>
      <c r="F8082" s="85">
        <v>17.29</v>
      </c>
      <c r="G8082" s="84">
        <v>157</v>
      </c>
      <c r="H8082" s="86">
        <f t="shared" si="504"/>
        <v>888221.36129999999</v>
      </c>
      <c r="I8082" s="77">
        <f t="shared" si="505"/>
        <v>32721</v>
      </c>
      <c r="J8082" s="77">
        <f t="shared" si="506"/>
        <v>565746.09</v>
      </c>
      <c r="K8082" s="77">
        <f t="shared" si="507"/>
        <v>0</v>
      </c>
    </row>
    <row r="8083" spans="1:11" s="77" customFormat="1">
      <c r="A8083" s="82">
        <v>2016</v>
      </c>
      <c r="B8083" s="82">
        <v>1241</v>
      </c>
      <c r="C8083" s="83" t="s">
        <v>513</v>
      </c>
      <c r="D8083" s="83" t="s">
        <v>504</v>
      </c>
      <c r="E8083" s="84">
        <v>32797</v>
      </c>
      <c r="F8083" s="85">
        <v>17.600000000000001</v>
      </c>
      <c r="G8083" s="84">
        <v>158.5</v>
      </c>
      <c r="H8083" s="86">
        <f t="shared" si="504"/>
        <v>914905.11200000008</v>
      </c>
      <c r="I8083" s="77">
        <f t="shared" si="505"/>
        <v>32797</v>
      </c>
      <c r="J8083" s="77">
        <f t="shared" si="506"/>
        <v>577227.20000000007</v>
      </c>
      <c r="K8083" s="77">
        <f t="shared" si="507"/>
        <v>0</v>
      </c>
    </row>
    <row r="8084" spans="1:11" s="77" customFormat="1">
      <c r="A8084" s="82">
        <v>2016</v>
      </c>
      <c r="B8084" s="82">
        <v>1241</v>
      </c>
      <c r="C8084" s="83" t="s">
        <v>513</v>
      </c>
      <c r="D8084" s="83" t="s">
        <v>504</v>
      </c>
      <c r="E8084" s="84">
        <v>49108</v>
      </c>
      <c r="F8084" s="85">
        <v>17.690000000000001</v>
      </c>
      <c r="G8084" s="84">
        <v>163.19999999999999</v>
      </c>
      <c r="H8084" s="86">
        <f t="shared" si="504"/>
        <v>1417751.88864</v>
      </c>
      <c r="I8084" s="77">
        <f t="shared" si="505"/>
        <v>49108</v>
      </c>
      <c r="J8084" s="77">
        <f t="shared" si="506"/>
        <v>868720.52</v>
      </c>
      <c r="K8084" s="77">
        <f t="shared" si="507"/>
        <v>0</v>
      </c>
    </row>
    <row r="8085" spans="1:11" s="77" customFormat="1">
      <c r="A8085" s="82">
        <v>2016</v>
      </c>
      <c r="B8085" s="82">
        <v>1241</v>
      </c>
      <c r="C8085" s="83" t="s">
        <v>513</v>
      </c>
      <c r="D8085" s="83" t="s">
        <v>504</v>
      </c>
      <c r="E8085" s="84">
        <v>81386</v>
      </c>
      <c r="F8085" s="85">
        <v>17.14</v>
      </c>
      <c r="G8085" s="84">
        <v>175.2</v>
      </c>
      <c r="H8085" s="86">
        <f t="shared" si="504"/>
        <v>2443962.9820799995</v>
      </c>
      <c r="I8085" s="77">
        <f t="shared" si="505"/>
        <v>81386</v>
      </c>
      <c r="J8085" s="77">
        <f t="shared" si="506"/>
        <v>1394956.04</v>
      </c>
      <c r="K8085" s="77">
        <f t="shared" si="507"/>
        <v>0</v>
      </c>
    </row>
    <row r="8086" spans="1:11" s="77" customFormat="1">
      <c r="A8086" s="82">
        <v>2016</v>
      </c>
      <c r="B8086" s="82">
        <v>1241</v>
      </c>
      <c r="C8086" s="83" t="s">
        <v>513</v>
      </c>
      <c r="D8086" s="83" t="s">
        <v>504</v>
      </c>
      <c r="E8086" s="84">
        <v>97768</v>
      </c>
      <c r="F8086" s="85">
        <v>17.52</v>
      </c>
      <c r="G8086" s="84">
        <v>161.69999999999999</v>
      </c>
      <c r="H8086" s="86">
        <f t="shared" si="504"/>
        <v>2769751.7971200002</v>
      </c>
      <c r="I8086" s="77">
        <f t="shared" si="505"/>
        <v>97768</v>
      </c>
      <c r="J8086" s="77">
        <f t="shared" si="506"/>
        <v>1712895.3599999999</v>
      </c>
      <c r="K8086" s="77">
        <f t="shared" si="507"/>
        <v>0</v>
      </c>
    </row>
    <row r="8087" spans="1:11" s="77" customFormat="1">
      <c r="A8087" s="82">
        <v>2016</v>
      </c>
      <c r="B8087" s="82">
        <v>1241</v>
      </c>
      <c r="C8087" s="83" t="s">
        <v>513</v>
      </c>
      <c r="D8087" s="83" t="s">
        <v>504</v>
      </c>
      <c r="E8087" s="84">
        <v>16387</v>
      </c>
      <c r="F8087" s="85">
        <v>17.190000000000001</v>
      </c>
      <c r="G8087" s="84">
        <v>171.5</v>
      </c>
      <c r="H8087" s="86">
        <f t="shared" si="504"/>
        <v>483102.68895000004</v>
      </c>
      <c r="I8087" s="77">
        <f t="shared" si="505"/>
        <v>16387</v>
      </c>
      <c r="J8087" s="77">
        <f t="shared" si="506"/>
        <v>281692.53000000003</v>
      </c>
      <c r="K8087" s="77">
        <f t="shared" si="507"/>
        <v>0</v>
      </c>
    </row>
    <row r="8088" spans="1:11" s="77" customFormat="1">
      <c r="A8088" s="82">
        <v>2016</v>
      </c>
      <c r="B8088" s="82">
        <v>1250</v>
      </c>
      <c r="C8088" s="83" t="s">
        <v>513</v>
      </c>
      <c r="D8088" s="83" t="s">
        <v>504</v>
      </c>
      <c r="E8088" s="84">
        <v>121986</v>
      </c>
      <c r="F8088" s="85">
        <v>17.876000000000001</v>
      </c>
      <c r="G8088" s="84">
        <v>170.4</v>
      </c>
      <c r="H8088" s="86">
        <f t="shared" si="504"/>
        <v>3715779.4381439998</v>
      </c>
      <c r="I8088" s="77">
        <f t="shared" si="505"/>
        <v>121986</v>
      </c>
      <c r="J8088" s="77">
        <f t="shared" si="506"/>
        <v>2180621.736</v>
      </c>
      <c r="K8088" s="77">
        <f t="shared" si="507"/>
        <v>0</v>
      </c>
    </row>
    <row r="8089" spans="1:11" s="77" customFormat="1">
      <c r="A8089" s="82">
        <v>2016</v>
      </c>
      <c r="B8089" s="82">
        <v>1252</v>
      </c>
      <c r="C8089" s="83" t="s">
        <v>513</v>
      </c>
      <c r="D8089" s="83" t="s">
        <v>504</v>
      </c>
      <c r="E8089" s="84">
        <v>21184</v>
      </c>
      <c r="F8089" s="85">
        <v>17.876000000000001</v>
      </c>
      <c r="G8089" s="84">
        <v>170.1</v>
      </c>
      <c r="H8089" s="86">
        <f t="shared" si="504"/>
        <v>644143.49798400002</v>
      </c>
      <c r="I8089" s="77">
        <f t="shared" si="505"/>
        <v>21184</v>
      </c>
      <c r="J8089" s="77">
        <f t="shared" si="506"/>
        <v>378685.18400000001</v>
      </c>
      <c r="K8089" s="77">
        <f t="shared" si="507"/>
        <v>0</v>
      </c>
    </row>
    <row r="8090" spans="1:11" s="77" customFormat="1">
      <c r="A8090" s="82">
        <v>2016</v>
      </c>
      <c r="B8090" s="82">
        <v>1355</v>
      </c>
      <c r="C8090" s="83" t="s">
        <v>503</v>
      </c>
      <c r="D8090" s="83" t="s">
        <v>504</v>
      </c>
      <c r="E8090" s="84">
        <v>2818</v>
      </c>
      <c r="F8090" s="85">
        <v>23.068000000000001</v>
      </c>
      <c r="G8090" s="84">
        <v>254.8</v>
      </c>
      <c r="H8090" s="86">
        <f t="shared" si="504"/>
        <v>165634.329952</v>
      </c>
      <c r="I8090" s="77">
        <f t="shared" si="505"/>
        <v>2818</v>
      </c>
      <c r="J8090" s="77">
        <f t="shared" si="506"/>
        <v>65005.624000000003</v>
      </c>
      <c r="K8090" s="77">
        <f t="shared" si="507"/>
        <v>0</v>
      </c>
    </row>
    <row r="8091" spans="1:11" s="77" customFormat="1">
      <c r="A8091" s="82">
        <v>2016</v>
      </c>
      <c r="B8091" s="82">
        <v>1355</v>
      </c>
      <c r="C8091" s="83" t="s">
        <v>503</v>
      </c>
      <c r="D8091" s="83" t="s">
        <v>504</v>
      </c>
      <c r="E8091" s="84">
        <v>43525</v>
      </c>
      <c r="F8091" s="85">
        <v>23.465</v>
      </c>
      <c r="G8091" s="84">
        <v>262.39999999999998</v>
      </c>
      <c r="H8091" s="86">
        <f t="shared" si="504"/>
        <v>2679928.2639999995</v>
      </c>
      <c r="I8091" s="77">
        <f t="shared" si="505"/>
        <v>43525</v>
      </c>
      <c r="J8091" s="77">
        <f t="shared" si="506"/>
        <v>1021314.125</v>
      </c>
      <c r="K8091" s="77">
        <f t="shared" si="507"/>
        <v>0</v>
      </c>
    </row>
    <row r="8092" spans="1:11" s="77" customFormat="1">
      <c r="A8092" s="82">
        <v>2016</v>
      </c>
      <c r="B8092" s="82">
        <v>1355</v>
      </c>
      <c r="C8092" s="83" t="s">
        <v>503</v>
      </c>
      <c r="D8092" s="83" t="s">
        <v>504</v>
      </c>
      <c r="E8092" s="84">
        <v>22538</v>
      </c>
      <c r="F8092" s="85">
        <v>22.425000000000001</v>
      </c>
      <c r="G8092" s="84">
        <v>245</v>
      </c>
      <c r="H8092" s="86">
        <f t="shared" si="504"/>
        <v>1238265.8925000001</v>
      </c>
      <c r="I8092" s="77">
        <f t="shared" si="505"/>
        <v>22538</v>
      </c>
      <c r="J8092" s="77">
        <f t="shared" si="506"/>
        <v>505414.65</v>
      </c>
      <c r="K8092" s="77">
        <f t="shared" si="507"/>
        <v>0</v>
      </c>
    </row>
    <row r="8093" spans="1:11" s="77" customFormat="1">
      <c r="A8093" s="82">
        <v>2016</v>
      </c>
      <c r="B8093" s="82">
        <v>1356</v>
      </c>
      <c r="C8093" s="83" t="s">
        <v>503</v>
      </c>
      <c r="D8093" s="83" t="s">
        <v>504</v>
      </c>
      <c r="E8093" s="84">
        <v>12752</v>
      </c>
      <c r="F8093" s="85">
        <v>23.052</v>
      </c>
      <c r="G8093" s="84">
        <v>215.8</v>
      </c>
      <c r="H8093" s="86">
        <f t="shared" si="504"/>
        <v>634363.74643199996</v>
      </c>
      <c r="I8093" s="77">
        <f t="shared" si="505"/>
        <v>12752</v>
      </c>
      <c r="J8093" s="77">
        <f t="shared" si="506"/>
        <v>293959.10399999999</v>
      </c>
      <c r="K8093" s="77">
        <f t="shared" si="507"/>
        <v>0</v>
      </c>
    </row>
    <row r="8094" spans="1:11" s="77" customFormat="1">
      <c r="A8094" s="82">
        <v>2016</v>
      </c>
      <c r="B8094" s="82">
        <v>1356</v>
      </c>
      <c r="C8094" s="83" t="s">
        <v>503</v>
      </c>
      <c r="D8094" s="83" t="s">
        <v>504</v>
      </c>
      <c r="E8094" s="84">
        <v>1561</v>
      </c>
      <c r="F8094" s="85">
        <v>23.148</v>
      </c>
      <c r="G8094" s="84">
        <v>253.8</v>
      </c>
      <c r="H8094" s="86">
        <f t="shared" si="504"/>
        <v>91708.163064000008</v>
      </c>
      <c r="I8094" s="77">
        <f t="shared" si="505"/>
        <v>1561</v>
      </c>
      <c r="J8094" s="77">
        <f t="shared" si="506"/>
        <v>36134.027999999998</v>
      </c>
      <c r="K8094" s="77">
        <f t="shared" si="507"/>
        <v>0</v>
      </c>
    </row>
    <row r="8095" spans="1:11" s="77" customFormat="1">
      <c r="A8095" s="82">
        <v>2016</v>
      </c>
      <c r="B8095" s="82">
        <v>1356</v>
      </c>
      <c r="C8095" s="83" t="s">
        <v>503</v>
      </c>
      <c r="D8095" s="83" t="s">
        <v>504</v>
      </c>
      <c r="E8095" s="84">
        <v>3198</v>
      </c>
      <c r="F8095" s="85">
        <v>22.213000000000001</v>
      </c>
      <c r="G8095" s="84">
        <v>188.9</v>
      </c>
      <c r="H8095" s="86">
        <f t="shared" si="504"/>
        <v>134189.221686</v>
      </c>
      <c r="I8095" s="77">
        <f t="shared" si="505"/>
        <v>3198</v>
      </c>
      <c r="J8095" s="77">
        <f t="shared" si="506"/>
        <v>71037.173999999999</v>
      </c>
      <c r="K8095" s="77">
        <f t="shared" si="507"/>
        <v>0</v>
      </c>
    </row>
    <row r="8096" spans="1:11" s="77" customFormat="1">
      <c r="A8096" s="82">
        <v>2016</v>
      </c>
      <c r="B8096" s="82">
        <v>1356</v>
      </c>
      <c r="C8096" s="83" t="s">
        <v>503</v>
      </c>
      <c r="D8096" s="83" t="s">
        <v>504</v>
      </c>
      <c r="E8096" s="84">
        <v>4780</v>
      </c>
      <c r="F8096" s="85">
        <v>22.111000000000001</v>
      </c>
      <c r="G8096" s="84">
        <v>148.9</v>
      </c>
      <c r="H8096" s="86">
        <f t="shared" si="504"/>
        <v>157373.27361999999</v>
      </c>
      <c r="I8096" s="77">
        <f t="shared" si="505"/>
        <v>4780</v>
      </c>
      <c r="J8096" s="77">
        <f t="shared" si="506"/>
        <v>105690.58</v>
      </c>
      <c r="K8096" s="77">
        <f t="shared" si="507"/>
        <v>0</v>
      </c>
    </row>
    <row r="8097" spans="1:11" s="77" customFormat="1">
      <c r="A8097" s="82">
        <v>2016</v>
      </c>
      <c r="B8097" s="82">
        <v>1356</v>
      </c>
      <c r="C8097" s="83" t="s">
        <v>503</v>
      </c>
      <c r="D8097" s="83" t="s">
        <v>504</v>
      </c>
      <c r="E8097" s="84">
        <v>1578</v>
      </c>
      <c r="F8097" s="85">
        <v>22.15</v>
      </c>
      <c r="G8097" s="84">
        <v>216.1</v>
      </c>
      <c r="H8097" s="86">
        <f t="shared" si="504"/>
        <v>75532.784699999989</v>
      </c>
      <c r="I8097" s="77">
        <f t="shared" si="505"/>
        <v>1578</v>
      </c>
      <c r="J8097" s="77">
        <f t="shared" si="506"/>
        <v>34952.699999999997</v>
      </c>
      <c r="K8097" s="77">
        <f t="shared" si="507"/>
        <v>0</v>
      </c>
    </row>
    <row r="8098" spans="1:11" s="77" customFormat="1">
      <c r="A8098" s="82">
        <v>2016</v>
      </c>
      <c r="B8098" s="82">
        <v>1356</v>
      </c>
      <c r="C8098" s="83" t="s">
        <v>503</v>
      </c>
      <c r="D8098" s="83" t="s">
        <v>504</v>
      </c>
      <c r="E8098" s="84">
        <v>23216</v>
      </c>
      <c r="F8098" s="85">
        <v>22.762</v>
      </c>
      <c r="G8098" s="84">
        <v>230.4</v>
      </c>
      <c r="H8098" s="86">
        <f t="shared" si="504"/>
        <v>1217531.7319680003</v>
      </c>
      <c r="I8098" s="77">
        <f t="shared" si="505"/>
        <v>23216</v>
      </c>
      <c r="J8098" s="77">
        <f t="shared" si="506"/>
        <v>528442.59200000006</v>
      </c>
      <c r="K8098" s="77">
        <f t="shared" si="507"/>
        <v>0</v>
      </c>
    </row>
    <row r="8099" spans="1:11" s="77" customFormat="1">
      <c r="A8099" s="82">
        <v>2016</v>
      </c>
      <c r="B8099" s="82">
        <v>1356</v>
      </c>
      <c r="C8099" s="83" t="s">
        <v>503</v>
      </c>
      <c r="D8099" s="83" t="s">
        <v>504</v>
      </c>
      <c r="E8099" s="84">
        <v>1588</v>
      </c>
      <c r="F8099" s="85">
        <v>23.632000000000001</v>
      </c>
      <c r="G8099" s="84">
        <v>221.4</v>
      </c>
      <c r="H8099" s="86">
        <f t="shared" si="504"/>
        <v>83086.141824000006</v>
      </c>
      <c r="I8099" s="77">
        <f t="shared" si="505"/>
        <v>1588</v>
      </c>
      <c r="J8099" s="77">
        <f t="shared" si="506"/>
        <v>37527.616000000002</v>
      </c>
      <c r="K8099" s="77">
        <f t="shared" si="507"/>
        <v>0</v>
      </c>
    </row>
    <row r="8100" spans="1:11" s="77" customFormat="1">
      <c r="A8100" s="82">
        <v>2016</v>
      </c>
      <c r="B8100" s="82">
        <v>1364</v>
      </c>
      <c r="C8100" s="83" t="s">
        <v>503</v>
      </c>
      <c r="D8100" s="83" t="s">
        <v>504</v>
      </c>
      <c r="E8100" s="84">
        <v>92305</v>
      </c>
      <c r="F8100" s="85">
        <v>23.013999999999999</v>
      </c>
      <c r="G8100" s="84">
        <v>213.2</v>
      </c>
      <c r="H8100" s="86">
        <f t="shared" si="504"/>
        <v>4529023.0996399987</v>
      </c>
      <c r="I8100" s="77">
        <f t="shared" si="505"/>
        <v>92305</v>
      </c>
      <c r="J8100" s="77">
        <f t="shared" si="506"/>
        <v>2124307.27</v>
      </c>
      <c r="K8100" s="77">
        <f t="shared" si="507"/>
        <v>0</v>
      </c>
    </row>
    <row r="8101" spans="1:11" s="77" customFormat="1">
      <c r="A8101" s="82">
        <v>2016</v>
      </c>
      <c r="B8101" s="82">
        <v>1364</v>
      </c>
      <c r="C8101" s="83" t="s">
        <v>503</v>
      </c>
      <c r="D8101" s="83" t="s">
        <v>504</v>
      </c>
      <c r="E8101" s="84">
        <v>88489</v>
      </c>
      <c r="F8101" s="85">
        <v>24.195</v>
      </c>
      <c r="G8101" s="84">
        <v>215</v>
      </c>
      <c r="H8101" s="86">
        <f t="shared" si="504"/>
        <v>4603131.4132500002</v>
      </c>
      <c r="I8101" s="77">
        <f t="shared" si="505"/>
        <v>88489</v>
      </c>
      <c r="J8101" s="77">
        <f t="shared" si="506"/>
        <v>2140991.355</v>
      </c>
      <c r="K8101" s="77">
        <f t="shared" si="507"/>
        <v>0</v>
      </c>
    </row>
    <row r="8102" spans="1:11" s="77" customFormat="1">
      <c r="A8102" s="82">
        <v>2016</v>
      </c>
      <c r="B8102" s="82">
        <v>1364</v>
      </c>
      <c r="C8102" s="83" t="s">
        <v>503</v>
      </c>
      <c r="D8102" s="83" t="s">
        <v>504</v>
      </c>
      <c r="E8102" s="84">
        <v>59657</v>
      </c>
      <c r="F8102" s="85">
        <v>22.292999999999999</v>
      </c>
      <c r="G8102" s="84">
        <v>193.1</v>
      </c>
      <c r="H8102" s="86">
        <f t="shared" si="504"/>
        <v>2568101.5904310001</v>
      </c>
      <c r="I8102" s="77">
        <f t="shared" si="505"/>
        <v>59657</v>
      </c>
      <c r="J8102" s="77">
        <f t="shared" si="506"/>
        <v>1329933.5009999999</v>
      </c>
      <c r="K8102" s="77">
        <f t="shared" si="507"/>
        <v>0</v>
      </c>
    </row>
    <row r="8103" spans="1:11" s="77" customFormat="1">
      <c r="A8103" s="82">
        <v>2016</v>
      </c>
      <c r="B8103" s="82">
        <v>1364</v>
      </c>
      <c r="C8103" s="83" t="s">
        <v>503</v>
      </c>
      <c r="D8103" s="83" t="s">
        <v>504</v>
      </c>
      <c r="E8103" s="84">
        <v>29706</v>
      </c>
      <c r="F8103" s="85">
        <v>22.553000000000001</v>
      </c>
      <c r="G8103" s="84">
        <v>210.6</v>
      </c>
      <c r="H8103" s="86">
        <f t="shared" si="504"/>
        <v>1410934.534308</v>
      </c>
      <c r="I8103" s="77">
        <f t="shared" si="505"/>
        <v>29706</v>
      </c>
      <c r="J8103" s="77">
        <f t="shared" si="506"/>
        <v>669959.41800000006</v>
      </c>
      <c r="K8103" s="77">
        <f t="shared" si="507"/>
        <v>0</v>
      </c>
    </row>
    <row r="8104" spans="1:11" s="77" customFormat="1">
      <c r="A8104" s="82">
        <v>2016</v>
      </c>
      <c r="B8104" s="82">
        <v>1364</v>
      </c>
      <c r="C8104" s="83" t="s">
        <v>503</v>
      </c>
      <c r="D8104" s="83" t="s">
        <v>504</v>
      </c>
      <c r="E8104" s="84">
        <v>12813</v>
      </c>
      <c r="F8104" s="85">
        <v>22.236000000000001</v>
      </c>
      <c r="G8104" s="84">
        <v>177.7</v>
      </c>
      <c r="H8104" s="86">
        <f t="shared" si="504"/>
        <v>506284.83543599996</v>
      </c>
      <c r="I8104" s="77">
        <f t="shared" si="505"/>
        <v>12813</v>
      </c>
      <c r="J8104" s="77">
        <f t="shared" si="506"/>
        <v>284909.86800000002</v>
      </c>
      <c r="K8104" s="77">
        <f t="shared" si="507"/>
        <v>0</v>
      </c>
    </row>
    <row r="8105" spans="1:11" s="77" customFormat="1">
      <c r="A8105" s="82">
        <v>2016</v>
      </c>
      <c r="B8105" s="82">
        <v>1364</v>
      </c>
      <c r="C8105" s="83" t="s">
        <v>503</v>
      </c>
      <c r="D8105" s="83" t="s">
        <v>504</v>
      </c>
      <c r="E8105" s="84">
        <v>9952</v>
      </c>
      <c r="F8105" s="85">
        <v>22.402000000000001</v>
      </c>
      <c r="G8105" s="84">
        <v>179.1</v>
      </c>
      <c r="H8105" s="86">
        <f t="shared" si="504"/>
        <v>399293.96486400004</v>
      </c>
      <c r="I8105" s="77">
        <f t="shared" si="505"/>
        <v>9952</v>
      </c>
      <c r="J8105" s="77">
        <f t="shared" si="506"/>
        <v>222944.704</v>
      </c>
      <c r="K8105" s="77">
        <f t="shared" si="507"/>
        <v>0</v>
      </c>
    </row>
    <row r="8106" spans="1:11" s="77" customFormat="1">
      <c r="A8106" s="82">
        <v>2016</v>
      </c>
      <c r="B8106" s="82">
        <v>1364</v>
      </c>
      <c r="C8106" s="83" t="s">
        <v>503</v>
      </c>
      <c r="D8106" s="83" t="s">
        <v>504</v>
      </c>
      <c r="E8106" s="84">
        <v>19066</v>
      </c>
      <c r="F8106" s="85">
        <v>23.867999999999999</v>
      </c>
      <c r="G8106" s="84">
        <v>195.3</v>
      </c>
      <c r="H8106" s="86">
        <f t="shared" si="504"/>
        <v>888746.41346399998</v>
      </c>
      <c r="I8106" s="77">
        <f t="shared" si="505"/>
        <v>19066</v>
      </c>
      <c r="J8106" s="77">
        <f t="shared" si="506"/>
        <v>455067.288</v>
      </c>
      <c r="K8106" s="77">
        <f t="shared" si="507"/>
        <v>0</v>
      </c>
    </row>
    <row r="8107" spans="1:11" s="77" customFormat="1">
      <c r="A8107" s="82">
        <v>2016</v>
      </c>
      <c r="B8107" s="82">
        <v>1364</v>
      </c>
      <c r="C8107" s="83" t="s">
        <v>503</v>
      </c>
      <c r="D8107" s="83" t="s">
        <v>504</v>
      </c>
      <c r="E8107" s="84">
        <v>12877</v>
      </c>
      <c r="F8107" s="85">
        <v>23.331</v>
      </c>
      <c r="G8107" s="84">
        <v>218.8</v>
      </c>
      <c r="H8107" s="86">
        <f t="shared" si="504"/>
        <v>657348.03195600002</v>
      </c>
      <c r="I8107" s="77">
        <f t="shared" si="505"/>
        <v>12877</v>
      </c>
      <c r="J8107" s="77">
        <f t="shared" si="506"/>
        <v>300433.28700000001</v>
      </c>
      <c r="K8107" s="77">
        <f t="shared" si="507"/>
        <v>0</v>
      </c>
    </row>
    <row r="8108" spans="1:11" s="77" customFormat="1">
      <c r="A8108" s="82">
        <v>2016</v>
      </c>
      <c r="B8108" s="82">
        <v>1374</v>
      </c>
      <c r="C8108" s="83" t="s">
        <v>503</v>
      </c>
      <c r="D8108" s="83" t="s">
        <v>504</v>
      </c>
      <c r="E8108" s="84">
        <v>33404</v>
      </c>
      <c r="F8108" s="85">
        <v>23.67</v>
      </c>
      <c r="G8108" s="84">
        <v>199</v>
      </c>
      <c r="H8108" s="86">
        <f t="shared" si="504"/>
        <v>1573438.6332</v>
      </c>
      <c r="I8108" s="77">
        <f t="shared" si="505"/>
        <v>33404</v>
      </c>
      <c r="J8108" s="77">
        <f t="shared" si="506"/>
        <v>790672.68</v>
      </c>
      <c r="K8108" s="77">
        <f t="shared" si="507"/>
        <v>0</v>
      </c>
    </row>
    <row r="8109" spans="1:11" s="77" customFormat="1">
      <c r="A8109" s="82">
        <v>2016</v>
      </c>
      <c r="B8109" s="82">
        <v>1374</v>
      </c>
      <c r="C8109" s="83" t="s">
        <v>503</v>
      </c>
      <c r="D8109" s="83" t="s">
        <v>504</v>
      </c>
      <c r="E8109" s="84">
        <v>4454</v>
      </c>
      <c r="F8109" s="85">
        <v>23.411999999999999</v>
      </c>
      <c r="G8109" s="84">
        <v>195.5</v>
      </c>
      <c r="H8109" s="86">
        <f t="shared" si="504"/>
        <v>203861.62883999999</v>
      </c>
      <c r="I8109" s="77">
        <f t="shared" si="505"/>
        <v>4454</v>
      </c>
      <c r="J8109" s="77">
        <f t="shared" si="506"/>
        <v>104277.048</v>
      </c>
      <c r="K8109" s="77">
        <f t="shared" si="507"/>
        <v>0</v>
      </c>
    </row>
    <row r="8110" spans="1:11" s="77" customFormat="1">
      <c r="A8110" s="82">
        <v>2016</v>
      </c>
      <c r="B8110" s="82">
        <v>1374</v>
      </c>
      <c r="C8110" s="83" t="s">
        <v>503</v>
      </c>
      <c r="D8110" s="83" t="s">
        <v>504</v>
      </c>
      <c r="E8110" s="84">
        <v>27699</v>
      </c>
      <c r="F8110" s="85">
        <v>22.744</v>
      </c>
      <c r="G8110" s="84">
        <v>195</v>
      </c>
      <c r="H8110" s="86">
        <f t="shared" si="504"/>
        <v>1228472.8092</v>
      </c>
      <c r="I8110" s="77">
        <f t="shared" si="505"/>
        <v>27699</v>
      </c>
      <c r="J8110" s="77">
        <f t="shared" si="506"/>
        <v>629986.05599999998</v>
      </c>
      <c r="K8110" s="77">
        <f t="shared" si="507"/>
        <v>0</v>
      </c>
    </row>
    <row r="8111" spans="1:11" s="77" customFormat="1">
      <c r="A8111" s="82">
        <v>2016</v>
      </c>
      <c r="B8111" s="82">
        <v>1374</v>
      </c>
      <c r="C8111" s="83" t="s">
        <v>503</v>
      </c>
      <c r="D8111" s="83" t="s">
        <v>504</v>
      </c>
      <c r="E8111" s="84">
        <v>16718</v>
      </c>
      <c r="F8111" s="85">
        <v>22.468</v>
      </c>
      <c r="G8111" s="84">
        <v>197.9</v>
      </c>
      <c r="H8111" s="86">
        <f t="shared" si="504"/>
        <v>743352.02749600005</v>
      </c>
      <c r="I8111" s="77">
        <f t="shared" si="505"/>
        <v>16718</v>
      </c>
      <c r="J8111" s="77">
        <f t="shared" si="506"/>
        <v>375620.02399999998</v>
      </c>
      <c r="K8111" s="77">
        <f t="shared" si="507"/>
        <v>0</v>
      </c>
    </row>
    <row r="8112" spans="1:11" s="77" customFormat="1">
      <c r="A8112" s="82">
        <v>2016</v>
      </c>
      <c r="B8112" s="82">
        <v>1378</v>
      </c>
      <c r="C8112" s="83" t="s">
        <v>503</v>
      </c>
      <c r="D8112" s="83" t="s">
        <v>504</v>
      </c>
      <c r="E8112" s="84">
        <v>129375</v>
      </c>
      <c r="F8112" s="85">
        <v>23.41</v>
      </c>
      <c r="G8112" s="84">
        <v>263.5</v>
      </c>
      <c r="H8112" s="86">
        <f t="shared" si="504"/>
        <v>7980542.1562499991</v>
      </c>
      <c r="I8112" s="77">
        <f t="shared" si="505"/>
        <v>129375</v>
      </c>
      <c r="J8112" s="77">
        <f t="shared" si="506"/>
        <v>3028668.75</v>
      </c>
      <c r="K8112" s="77">
        <f t="shared" si="507"/>
        <v>0</v>
      </c>
    </row>
    <row r="8113" spans="1:11" s="77" customFormat="1">
      <c r="A8113" s="82">
        <v>2016</v>
      </c>
      <c r="B8113" s="82">
        <v>1378</v>
      </c>
      <c r="C8113" s="83" t="s">
        <v>503</v>
      </c>
      <c r="D8113" s="83" t="s">
        <v>504</v>
      </c>
      <c r="E8113" s="84">
        <v>47284</v>
      </c>
      <c r="F8113" s="85">
        <v>23.2</v>
      </c>
      <c r="G8113" s="84">
        <v>249.6</v>
      </c>
      <c r="H8113" s="86">
        <f t="shared" si="504"/>
        <v>2738084.0447999998</v>
      </c>
      <c r="I8113" s="77">
        <f t="shared" si="505"/>
        <v>47284</v>
      </c>
      <c r="J8113" s="77">
        <f t="shared" si="506"/>
        <v>1096988.8</v>
      </c>
      <c r="K8113" s="77">
        <f t="shared" si="507"/>
        <v>0</v>
      </c>
    </row>
    <row r="8114" spans="1:11" s="77" customFormat="1">
      <c r="A8114" s="82">
        <v>2016</v>
      </c>
      <c r="B8114" s="82">
        <v>1378</v>
      </c>
      <c r="C8114" s="83" t="s">
        <v>503</v>
      </c>
      <c r="D8114" s="83" t="s">
        <v>504</v>
      </c>
      <c r="E8114" s="84">
        <v>158246</v>
      </c>
      <c r="F8114" s="85">
        <v>23.524000000000001</v>
      </c>
      <c r="G8114" s="84">
        <v>236.5</v>
      </c>
      <c r="H8114" s="86">
        <f t="shared" si="504"/>
        <v>8803899.1079600006</v>
      </c>
      <c r="I8114" s="77">
        <f t="shared" si="505"/>
        <v>158246</v>
      </c>
      <c r="J8114" s="77">
        <f t="shared" si="506"/>
        <v>3722578.9040000001</v>
      </c>
      <c r="K8114" s="77">
        <f t="shared" si="507"/>
        <v>0</v>
      </c>
    </row>
    <row r="8115" spans="1:11" s="77" customFormat="1">
      <c r="A8115" s="82">
        <v>2016</v>
      </c>
      <c r="B8115" s="82">
        <v>1378</v>
      </c>
      <c r="C8115" s="83" t="s">
        <v>503</v>
      </c>
      <c r="D8115" s="83" t="s">
        <v>504</v>
      </c>
      <c r="E8115" s="84">
        <v>49722</v>
      </c>
      <c r="F8115" s="85">
        <v>23.937999999999999</v>
      </c>
      <c r="G8115" s="84">
        <v>225.6</v>
      </c>
      <c r="H8115" s="86">
        <f t="shared" si="504"/>
        <v>2685193.2524159998</v>
      </c>
      <c r="I8115" s="77">
        <f t="shared" si="505"/>
        <v>49722</v>
      </c>
      <c r="J8115" s="77">
        <f t="shared" si="506"/>
        <v>1190245.236</v>
      </c>
      <c r="K8115" s="77">
        <f t="shared" si="507"/>
        <v>0</v>
      </c>
    </row>
    <row r="8116" spans="1:11" s="77" customFormat="1">
      <c r="A8116" s="82">
        <v>2016</v>
      </c>
      <c r="B8116" s="82">
        <v>1378</v>
      </c>
      <c r="C8116" s="83" t="s">
        <v>503</v>
      </c>
      <c r="D8116" s="83" t="s">
        <v>504</v>
      </c>
      <c r="E8116" s="84">
        <v>101307</v>
      </c>
      <c r="F8116" s="85">
        <v>23.54</v>
      </c>
      <c r="G8116" s="84">
        <v>201.8</v>
      </c>
      <c r="H8116" s="86">
        <f t="shared" si="504"/>
        <v>4812459.36204</v>
      </c>
      <c r="I8116" s="77">
        <f t="shared" si="505"/>
        <v>101307</v>
      </c>
      <c r="J8116" s="77">
        <f t="shared" si="506"/>
        <v>2384766.7799999998</v>
      </c>
      <c r="K8116" s="77">
        <f t="shared" si="507"/>
        <v>0</v>
      </c>
    </row>
    <row r="8117" spans="1:11" s="77" customFormat="1">
      <c r="A8117" s="82">
        <v>2016</v>
      </c>
      <c r="B8117" s="82">
        <v>1379</v>
      </c>
      <c r="C8117" s="83" t="s">
        <v>513</v>
      </c>
      <c r="D8117" s="83" t="s">
        <v>504</v>
      </c>
      <c r="E8117" s="84">
        <v>31997</v>
      </c>
      <c r="F8117" s="85">
        <v>17.815999999999999</v>
      </c>
      <c r="G8117" s="84">
        <v>180.1</v>
      </c>
      <c r="H8117" s="86">
        <f t="shared" si="504"/>
        <v>1026675.4521519999</v>
      </c>
      <c r="I8117" s="77">
        <f t="shared" si="505"/>
        <v>31997</v>
      </c>
      <c r="J8117" s="77">
        <f t="shared" si="506"/>
        <v>570058.55199999991</v>
      </c>
      <c r="K8117" s="77">
        <f t="shared" si="507"/>
        <v>0</v>
      </c>
    </row>
    <row r="8118" spans="1:11" s="77" customFormat="1">
      <c r="A8118" s="82">
        <v>2016</v>
      </c>
      <c r="B8118" s="82">
        <v>1379</v>
      </c>
      <c r="C8118" s="83" t="s">
        <v>513</v>
      </c>
      <c r="D8118" s="83" t="s">
        <v>504</v>
      </c>
      <c r="E8118" s="84">
        <v>31572</v>
      </c>
      <c r="F8118" s="85">
        <v>17.925999999999998</v>
      </c>
      <c r="G8118" s="84">
        <v>175.2</v>
      </c>
      <c r="H8118" s="86">
        <f t="shared" si="504"/>
        <v>991561.3453439998</v>
      </c>
      <c r="I8118" s="77">
        <f t="shared" si="505"/>
        <v>31572</v>
      </c>
      <c r="J8118" s="77">
        <f t="shared" si="506"/>
        <v>565959.6719999999</v>
      </c>
      <c r="K8118" s="77">
        <f t="shared" si="507"/>
        <v>0</v>
      </c>
    </row>
    <row r="8119" spans="1:11" s="77" customFormat="1">
      <c r="A8119" s="82">
        <v>2016</v>
      </c>
      <c r="B8119" s="82">
        <v>1379</v>
      </c>
      <c r="C8119" s="83" t="s">
        <v>513</v>
      </c>
      <c r="D8119" s="83" t="s">
        <v>504</v>
      </c>
      <c r="E8119" s="84">
        <v>269488</v>
      </c>
      <c r="F8119" s="85">
        <v>17.614000000000001</v>
      </c>
      <c r="G8119" s="84">
        <v>182.2</v>
      </c>
      <c r="H8119" s="86">
        <f t="shared" si="504"/>
        <v>8648599.6935040001</v>
      </c>
      <c r="I8119" s="77">
        <f t="shared" si="505"/>
        <v>269488</v>
      </c>
      <c r="J8119" s="77">
        <f t="shared" si="506"/>
        <v>4746761.6320000002</v>
      </c>
      <c r="K8119" s="77">
        <f t="shared" si="507"/>
        <v>0</v>
      </c>
    </row>
    <row r="8120" spans="1:11" s="77" customFormat="1">
      <c r="A8120" s="82">
        <v>2016</v>
      </c>
      <c r="B8120" s="82">
        <v>1379</v>
      </c>
      <c r="C8120" s="83" t="s">
        <v>513</v>
      </c>
      <c r="D8120" s="83" t="s">
        <v>504</v>
      </c>
      <c r="E8120" s="84">
        <v>32043</v>
      </c>
      <c r="F8120" s="85">
        <v>17.71</v>
      </c>
      <c r="G8120" s="84">
        <v>161.69999999999999</v>
      </c>
      <c r="H8120" s="86">
        <f t="shared" si="504"/>
        <v>917617.63401000004</v>
      </c>
      <c r="I8120" s="77">
        <f t="shared" si="505"/>
        <v>32043</v>
      </c>
      <c r="J8120" s="77">
        <f t="shared" si="506"/>
        <v>567481.53</v>
      </c>
      <c r="K8120" s="77">
        <f t="shared" si="507"/>
        <v>0</v>
      </c>
    </row>
    <row r="8121" spans="1:11" s="77" customFormat="1">
      <c r="A8121" s="82">
        <v>2016</v>
      </c>
      <c r="B8121" s="82">
        <v>1382</v>
      </c>
      <c r="C8121" s="83" t="s">
        <v>503</v>
      </c>
      <c r="D8121" s="83" t="s">
        <v>504</v>
      </c>
      <c r="E8121" s="84">
        <v>25046</v>
      </c>
      <c r="F8121" s="85">
        <v>24.35</v>
      </c>
      <c r="G8121" s="84">
        <v>231.6</v>
      </c>
      <c r="H8121" s="86">
        <f t="shared" si="504"/>
        <v>1412459.1516</v>
      </c>
      <c r="I8121" s="77">
        <f t="shared" si="505"/>
        <v>25046</v>
      </c>
      <c r="J8121" s="77">
        <f t="shared" si="506"/>
        <v>609870.10000000009</v>
      </c>
      <c r="K8121" s="77">
        <f t="shared" si="507"/>
        <v>0</v>
      </c>
    </row>
    <row r="8122" spans="1:11" s="77" customFormat="1">
      <c r="A8122" s="82">
        <v>2016</v>
      </c>
      <c r="B8122" s="82">
        <v>1382</v>
      </c>
      <c r="C8122" s="83" t="s">
        <v>503</v>
      </c>
      <c r="D8122" s="83" t="s">
        <v>504</v>
      </c>
      <c r="E8122" s="84">
        <v>20168</v>
      </c>
      <c r="F8122" s="85">
        <v>24.61</v>
      </c>
      <c r="G8122" s="84">
        <v>241.2</v>
      </c>
      <c r="H8122" s="86">
        <f t="shared" si="504"/>
        <v>1197158.7657599999</v>
      </c>
      <c r="I8122" s="77">
        <f t="shared" si="505"/>
        <v>20168</v>
      </c>
      <c r="J8122" s="77">
        <f t="shared" si="506"/>
        <v>496334.48</v>
      </c>
      <c r="K8122" s="77">
        <f t="shared" si="507"/>
        <v>0</v>
      </c>
    </row>
    <row r="8123" spans="1:11" s="77" customFormat="1">
      <c r="A8123" s="82">
        <v>2016</v>
      </c>
      <c r="B8123" s="82">
        <v>1382</v>
      </c>
      <c r="C8123" s="83" t="s">
        <v>503</v>
      </c>
      <c r="D8123" s="83" t="s">
        <v>504</v>
      </c>
      <c r="E8123" s="84">
        <v>23017</v>
      </c>
      <c r="F8123" s="85">
        <v>24.26</v>
      </c>
      <c r="G8123" s="84">
        <v>242.6</v>
      </c>
      <c r="H8123" s="86">
        <f t="shared" si="504"/>
        <v>1354660.01092</v>
      </c>
      <c r="I8123" s="77">
        <f t="shared" si="505"/>
        <v>23017</v>
      </c>
      <c r="J8123" s="77">
        <f t="shared" si="506"/>
        <v>558392.42000000004</v>
      </c>
      <c r="K8123" s="77">
        <f t="shared" si="507"/>
        <v>0</v>
      </c>
    </row>
    <row r="8124" spans="1:11" s="77" customFormat="1">
      <c r="A8124" s="82">
        <v>2016</v>
      </c>
      <c r="B8124" s="82">
        <v>1384</v>
      </c>
      <c r="C8124" s="83" t="s">
        <v>503</v>
      </c>
      <c r="D8124" s="83" t="s">
        <v>504</v>
      </c>
      <c r="E8124" s="84">
        <v>998</v>
      </c>
      <c r="F8124" s="85">
        <v>23.9</v>
      </c>
      <c r="G8124" s="84">
        <v>287.10000000000002</v>
      </c>
      <c r="H8124" s="86">
        <f t="shared" si="504"/>
        <v>68479.666200000007</v>
      </c>
      <c r="I8124" s="77">
        <f t="shared" si="505"/>
        <v>998</v>
      </c>
      <c r="J8124" s="77">
        <f t="shared" si="506"/>
        <v>23852.199999999997</v>
      </c>
      <c r="K8124" s="77">
        <f t="shared" si="507"/>
        <v>0</v>
      </c>
    </row>
    <row r="8125" spans="1:11" s="77" customFormat="1">
      <c r="A8125" s="82">
        <v>2016</v>
      </c>
      <c r="B8125" s="82">
        <v>1393</v>
      </c>
      <c r="C8125" s="83" t="s">
        <v>513</v>
      </c>
      <c r="D8125" s="83" t="s">
        <v>504</v>
      </c>
      <c r="E8125" s="84">
        <v>15071</v>
      </c>
      <c r="F8125" s="85">
        <v>18.02</v>
      </c>
      <c r="G8125" s="84">
        <v>239.1</v>
      </c>
      <c r="H8125" s="86">
        <f t="shared" si="504"/>
        <v>649346.39321999997</v>
      </c>
      <c r="I8125" s="77">
        <f t="shared" si="505"/>
        <v>15071</v>
      </c>
      <c r="J8125" s="77">
        <f t="shared" si="506"/>
        <v>271579.42</v>
      </c>
      <c r="K8125" s="77">
        <f t="shared" si="507"/>
        <v>0</v>
      </c>
    </row>
    <row r="8126" spans="1:11" s="77" customFormat="1">
      <c r="A8126" s="82">
        <v>2016</v>
      </c>
      <c r="B8126" s="82">
        <v>1393</v>
      </c>
      <c r="C8126" s="83" t="s">
        <v>513</v>
      </c>
      <c r="D8126" s="83" t="s">
        <v>504</v>
      </c>
      <c r="E8126" s="84">
        <v>45497</v>
      </c>
      <c r="F8126" s="85">
        <v>16.760000000000002</v>
      </c>
      <c r="G8126" s="84">
        <v>235.8</v>
      </c>
      <c r="H8126" s="86">
        <f t="shared" si="504"/>
        <v>1798045.0797600003</v>
      </c>
      <c r="I8126" s="77">
        <f t="shared" si="505"/>
        <v>45497</v>
      </c>
      <c r="J8126" s="77">
        <f t="shared" si="506"/>
        <v>762529.72000000009</v>
      </c>
      <c r="K8126" s="77">
        <f t="shared" si="507"/>
        <v>0</v>
      </c>
    </row>
    <row r="8127" spans="1:11" s="77" customFormat="1">
      <c r="A8127" s="82">
        <v>2016</v>
      </c>
      <c r="B8127" s="82">
        <v>1552</v>
      </c>
      <c r="C8127" s="83" t="s">
        <v>503</v>
      </c>
      <c r="D8127" s="83" t="s">
        <v>504</v>
      </c>
      <c r="E8127" s="84">
        <v>19249</v>
      </c>
      <c r="F8127" s="85">
        <v>22.1</v>
      </c>
      <c r="G8127" s="84" t="s">
        <v>514</v>
      </c>
      <c r="H8127" s="86" t="str">
        <f t="shared" si="504"/>
        <v/>
      </c>
      <c r="I8127" s="77" t="str">
        <f t="shared" si="505"/>
        <v/>
      </c>
      <c r="J8127" s="77" t="str">
        <f t="shared" si="506"/>
        <v/>
      </c>
      <c r="K8127" s="77">
        <f t="shared" si="507"/>
        <v>0</v>
      </c>
    </row>
    <row r="8128" spans="1:11" s="77" customFormat="1">
      <c r="A8128" s="82">
        <v>2016</v>
      </c>
      <c r="B8128" s="82">
        <v>1554</v>
      </c>
      <c r="C8128" s="83" t="s">
        <v>503</v>
      </c>
      <c r="D8128" s="83" t="s">
        <v>504</v>
      </c>
      <c r="E8128" s="84">
        <v>11342</v>
      </c>
      <c r="F8128" s="85">
        <v>27.404</v>
      </c>
      <c r="G8128" s="84" t="s">
        <v>514</v>
      </c>
      <c r="H8128" s="86" t="str">
        <f t="shared" si="504"/>
        <v/>
      </c>
      <c r="I8128" s="77" t="str">
        <f t="shared" si="505"/>
        <v/>
      </c>
      <c r="J8128" s="77" t="str">
        <f t="shared" si="506"/>
        <v/>
      </c>
      <c r="K8128" s="77">
        <f t="shared" si="507"/>
        <v>0</v>
      </c>
    </row>
    <row r="8129" spans="1:11" s="77" customFormat="1">
      <c r="A8129" s="82">
        <v>2016</v>
      </c>
      <c r="B8129" s="82">
        <v>1554</v>
      </c>
      <c r="C8129" s="83" t="s">
        <v>503</v>
      </c>
      <c r="D8129" s="83" t="s">
        <v>504</v>
      </c>
      <c r="E8129" s="84">
        <v>10899</v>
      </c>
      <c r="F8129" s="85">
        <v>24.116</v>
      </c>
      <c r="G8129" s="84" t="s">
        <v>514</v>
      </c>
      <c r="H8129" s="86" t="str">
        <f t="shared" si="504"/>
        <v/>
      </c>
      <c r="I8129" s="77" t="str">
        <f t="shared" si="505"/>
        <v/>
      </c>
      <c r="J8129" s="77" t="str">
        <f t="shared" si="506"/>
        <v/>
      </c>
      <c r="K8129" s="77">
        <f t="shared" si="507"/>
        <v>0</v>
      </c>
    </row>
    <row r="8130" spans="1:11" s="77" customFormat="1">
      <c r="A8130" s="82">
        <v>2016</v>
      </c>
      <c r="B8130" s="82">
        <v>1554</v>
      </c>
      <c r="C8130" s="83" t="s">
        <v>503</v>
      </c>
      <c r="D8130" s="83" t="s">
        <v>504</v>
      </c>
      <c r="E8130" s="84">
        <v>11271</v>
      </c>
      <c r="F8130" s="85">
        <v>24.295999999999999</v>
      </c>
      <c r="G8130" s="84" t="s">
        <v>514</v>
      </c>
      <c r="H8130" s="86" t="str">
        <f t="shared" si="504"/>
        <v/>
      </c>
      <c r="I8130" s="77" t="str">
        <f t="shared" si="505"/>
        <v/>
      </c>
      <c r="J8130" s="77" t="str">
        <f t="shared" si="506"/>
        <v/>
      </c>
      <c r="K8130" s="77">
        <f t="shared" si="507"/>
        <v>0</v>
      </c>
    </row>
    <row r="8131" spans="1:11" s="77" customFormat="1">
      <c r="A8131" s="82">
        <v>2016</v>
      </c>
      <c r="B8131" s="82">
        <v>1554</v>
      </c>
      <c r="C8131" s="83" t="s">
        <v>503</v>
      </c>
      <c r="D8131" s="83" t="s">
        <v>504</v>
      </c>
      <c r="E8131" s="84">
        <v>11594</v>
      </c>
      <c r="F8131" s="85">
        <v>23.738</v>
      </c>
      <c r="G8131" s="84" t="s">
        <v>514</v>
      </c>
      <c r="H8131" s="86" t="str">
        <f t="shared" si="504"/>
        <v/>
      </c>
      <c r="I8131" s="77" t="str">
        <f t="shared" si="505"/>
        <v/>
      </c>
      <c r="J8131" s="77" t="str">
        <f t="shared" si="506"/>
        <v/>
      </c>
      <c r="K8131" s="77">
        <f t="shared" si="507"/>
        <v>0</v>
      </c>
    </row>
    <row r="8132" spans="1:11" s="77" customFormat="1">
      <c r="A8132" s="82">
        <v>2016</v>
      </c>
      <c r="B8132" s="82">
        <v>1554</v>
      </c>
      <c r="C8132" s="83" t="s">
        <v>503</v>
      </c>
      <c r="D8132" s="83" t="s">
        <v>504</v>
      </c>
      <c r="E8132" s="84">
        <v>11832</v>
      </c>
      <c r="F8132" s="85">
        <v>24.475999999999999</v>
      </c>
      <c r="G8132" s="84" t="s">
        <v>514</v>
      </c>
      <c r="H8132" s="86" t="str">
        <f t="shared" si="504"/>
        <v/>
      </c>
      <c r="I8132" s="77" t="str">
        <f t="shared" si="505"/>
        <v/>
      </c>
      <c r="J8132" s="77" t="str">
        <f t="shared" si="506"/>
        <v/>
      </c>
      <c r="K8132" s="77">
        <f t="shared" si="507"/>
        <v>0</v>
      </c>
    </row>
    <row r="8133" spans="1:11" s="77" customFormat="1">
      <c r="A8133" s="82">
        <v>2016</v>
      </c>
      <c r="B8133" s="82">
        <v>1554</v>
      </c>
      <c r="C8133" s="83" t="s">
        <v>503</v>
      </c>
      <c r="D8133" s="83" t="s">
        <v>504</v>
      </c>
      <c r="E8133" s="84">
        <v>23432</v>
      </c>
      <c r="F8133" s="85">
        <v>24.713999999999999</v>
      </c>
      <c r="G8133" s="84" t="s">
        <v>514</v>
      </c>
      <c r="H8133" s="86" t="str">
        <f t="shared" si="504"/>
        <v/>
      </c>
      <c r="I8133" s="77" t="str">
        <f t="shared" si="505"/>
        <v/>
      </c>
      <c r="J8133" s="77" t="str">
        <f t="shared" si="506"/>
        <v/>
      </c>
      <c r="K8133" s="77">
        <f t="shared" si="507"/>
        <v>0</v>
      </c>
    </row>
    <row r="8134" spans="1:11" s="77" customFormat="1">
      <c r="A8134" s="82">
        <v>2016</v>
      </c>
      <c r="B8134" s="82">
        <v>1571</v>
      </c>
      <c r="C8134" s="83" t="s">
        <v>503</v>
      </c>
      <c r="D8134" s="83" t="s">
        <v>504</v>
      </c>
      <c r="E8134" s="84">
        <v>30421</v>
      </c>
      <c r="F8134" s="85">
        <v>25.78</v>
      </c>
      <c r="G8134" s="84" t="s">
        <v>514</v>
      </c>
      <c r="H8134" s="86" t="str">
        <f t="shared" si="504"/>
        <v/>
      </c>
      <c r="I8134" s="77" t="str">
        <f t="shared" si="505"/>
        <v/>
      </c>
      <c r="J8134" s="77" t="str">
        <f t="shared" si="506"/>
        <v/>
      </c>
      <c r="K8134" s="77">
        <f t="shared" si="507"/>
        <v>0</v>
      </c>
    </row>
    <row r="8135" spans="1:11" s="77" customFormat="1">
      <c r="A8135" s="82">
        <v>2016</v>
      </c>
      <c r="B8135" s="82">
        <v>1572</v>
      </c>
      <c r="C8135" s="83" t="s">
        <v>503</v>
      </c>
      <c r="D8135" s="83" t="s">
        <v>504</v>
      </c>
      <c r="E8135" s="84">
        <v>7620</v>
      </c>
      <c r="F8135" s="85">
        <v>25.95</v>
      </c>
      <c r="G8135" s="84" t="s">
        <v>514</v>
      </c>
      <c r="H8135" s="86" t="str">
        <f t="shared" ref="H8135:H8198" si="508">IF(I8135="","",G8135/100*F8135*E8135)</f>
        <v/>
      </c>
      <c r="I8135" s="77" t="str">
        <f t="shared" ref="I8135:I8198" si="509">IF(OR(G8135=".",F8135=".",E8135="."),"",E8135)</f>
        <v/>
      </c>
      <c r="J8135" s="77" t="str">
        <f t="shared" ref="J8135:J8198" si="510">IF(I8135="","",F8135*I8135)</f>
        <v/>
      </c>
      <c r="K8135" s="77">
        <f t="shared" ref="K8135:K8198" si="511">IF(C8135="LIG",1,0)</f>
        <v>0</v>
      </c>
    </row>
    <row r="8136" spans="1:11" s="77" customFormat="1">
      <c r="A8136" s="82">
        <v>2016</v>
      </c>
      <c r="B8136" s="82">
        <v>1573</v>
      </c>
      <c r="C8136" s="83" t="s">
        <v>503</v>
      </c>
      <c r="D8136" s="83" t="s">
        <v>504</v>
      </c>
      <c r="E8136" s="84">
        <v>219891</v>
      </c>
      <c r="F8136" s="85">
        <v>25.97</v>
      </c>
      <c r="G8136" s="84" t="s">
        <v>514</v>
      </c>
      <c r="H8136" s="86" t="str">
        <f t="shared" si="508"/>
        <v/>
      </c>
      <c r="I8136" s="77" t="str">
        <f t="shared" si="509"/>
        <v/>
      </c>
      <c r="J8136" s="77" t="str">
        <f t="shared" si="510"/>
        <v/>
      </c>
      <c r="K8136" s="77">
        <f t="shared" si="511"/>
        <v>0</v>
      </c>
    </row>
    <row r="8137" spans="1:11" s="77" customFormat="1">
      <c r="A8137" s="82">
        <v>2016</v>
      </c>
      <c r="B8137" s="82">
        <v>1573</v>
      </c>
      <c r="C8137" s="83" t="s">
        <v>503</v>
      </c>
      <c r="D8137" s="83" t="s">
        <v>504</v>
      </c>
      <c r="E8137" s="84">
        <v>15111</v>
      </c>
      <c r="F8137" s="85">
        <v>26.07</v>
      </c>
      <c r="G8137" s="84" t="s">
        <v>514</v>
      </c>
      <c r="H8137" s="86" t="str">
        <f t="shared" si="508"/>
        <v/>
      </c>
      <c r="I8137" s="77" t="str">
        <f t="shared" si="509"/>
        <v/>
      </c>
      <c r="J8137" s="77" t="str">
        <f t="shared" si="510"/>
        <v/>
      </c>
      <c r="K8137" s="77">
        <f t="shared" si="511"/>
        <v>0</v>
      </c>
    </row>
    <row r="8138" spans="1:11" s="77" customFormat="1">
      <c r="A8138" s="82">
        <v>2016</v>
      </c>
      <c r="B8138" s="82">
        <v>1619</v>
      </c>
      <c r="C8138" s="83" t="s">
        <v>503</v>
      </c>
      <c r="D8138" s="83" t="s">
        <v>504</v>
      </c>
      <c r="E8138" s="84">
        <v>45230</v>
      </c>
      <c r="F8138" s="85">
        <v>21.36</v>
      </c>
      <c r="G8138" s="84" t="s">
        <v>514</v>
      </c>
      <c r="H8138" s="86" t="str">
        <f t="shared" si="508"/>
        <v/>
      </c>
      <c r="I8138" s="77" t="str">
        <f t="shared" si="509"/>
        <v/>
      </c>
      <c r="J8138" s="77" t="str">
        <f t="shared" si="510"/>
        <v/>
      </c>
      <c r="K8138" s="77">
        <f t="shared" si="511"/>
        <v>0</v>
      </c>
    </row>
    <row r="8139" spans="1:11" s="77" customFormat="1">
      <c r="A8139" s="82">
        <v>2016</v>
      </c>
      <c r="B8139" s="82">
        <v>1702</v>
      </c>
      <c r="C8139" s="83" t="s">
        <v>513</v>
      </c>
      <c r="D8139" s="83" t="s">
        <v>504</v>
      </c>
      <c r="E8139" s="84">
        <v>121</v>
      </c>
      <c r="F8139" s="85">
        <v>17.788</v>
      </c>
      <c r="G8139" s="84">
        <v>210.9</v>
      </c>
      <c r="H8139" s="86">
        <f t="shared" si="508"/>
        <v>4539.3019320000003</v>
      </c>
      <c r="I8139" s="77">
        <f t="shared" si="509"/>
        <v>121</v>
      </c>
      <c r="J8139" s="77">
        <f t="shared" si="510"/>
        <v>2152.348</v>
      </c>
      <c r="K8139" s="77">
        <f t="shared" si="511"/>
        <v>0</v>
      </c>
    </row>
    <row r="8140" spans="1:11" s="77" customFormat="1">
      <c r="A8140" s="82">
        <v>2016</v>
      </c>
      <c r="B8140" s="82">
        <v>1702</v>
      </c>
      <c r="C8140" s="83" t="s">
        <v>513</v>
      </c>
      <c r="D8140" s="83" t="s">
        <v>504</v>
      </c>
      <c r="E8140" s="84">
        <v>15934</v>
      </c>
      <c r="F8140" s="85">
        <v>17.888000000000002</v>
      </c>
      <c r="G8140" s="84">
        <v>220.6</v>
      </c>
      <c r="H8140" s="86">
        <f t="shared" si="508"/>
        <v>628770.426752</v>
      </c>
      <c r="I8140" s="77">
        <f t="shared" si="509"/>
        <v>15934</v>
      </c>
      <c r="J8140" s="77">
        <f t="shared" si="510"/>
        <v>285027.39200000005</v>
      </c>
      <c r="K8140" s="77">
        <f t="shared" si="511"/>
        <v>0</v>
      </c>
    </row>
    <row r="8141" spans="1:11" s="77" customFormat="1">
      <c r="A8141" s="82">
        <v>2016</v>
      </c>
      <c r="B8141" s="82">
        <v>1702</v>
      </c>
      <c r="C8141" s="83" t="s">
        <v>513</v>
      </c>
      <c r="D8141" s="83" t="s">
        <v>504</v>
      </c>
      <c r="E8141" s="84">
        <v>47657</v>
      </c>
      <c r="F8141" s="85">
        <v>18.056999999999999</v>
      </c>
      <c r="G8141" s="84">
        <v>194.6</v>
      </c>
      <c r="H8141" s="86">
        <f t="shared" si="508"/>
        <v>1674615.6057539997</v>
      </c>
      <c r="I8141" s="77">
        <f t="shared" si="509"/>
        <v>47657</v>
      </c>
      <c r="J8141" s="77">
        <f t="shared" si="510"/>
        <v>860542.44899999991</v>
      </c>
      <c r="K8141" s="77">
        <f t="shared" si="511"/>
        <v>0</v>
      </c>
    </row>
    <row r="8142" spans="1:11" s="77" customFormat="1">
      <c r="A8142" s="82">
        <v>2016</v>
      </c>
      <c r="B8142" s="82">
        <v>1702</v>
      </c>
      <c r="C8142" s="83" t="s">
        <v>503</v>
      </c>
      <c r="D8142" s="83" t="s">
        <v>504</v>
      </c>
      <c r="E8142" s="84">
        <v>240</v>
      </c>
      <c r="F8142" s="85">
        <v>23.501999999999999</v>
      </c>
      <c r="G8142" s="84">
        <v>140.4</v>
      </c>
      <c r="H8142" s="86">
        <f t="shared" si="508"/>
        <v>7919.2339200000006</v>
      </c>
      <c r="I8142" s="77">
        <f t="shared" si="509"/>
        <v>240</v>
      </c>
      <c r="J8142" s="77">
        <f t="shared" si="510"/>
        <v>5640.48</v>
      </c>
      <c r="K8142" s="77">
        <f t="shared" si="511"/>
        <v>0</v>
      </c>
    </row>
    <row r="8143" spans="1:11" s="77" customFormat="1">
      <c r="A8143" s="82">
        <v>2016</v>
      </c>
      <c r="B8143" s="82">
        <v>1702</v>
      </c>
      <c r="C8143" s="83" t="s">
        <v>513</v>
      </c>
      <c r="D8143" s="83" t="s">
        <v>504</v>
      </c>
      <c r="E8143" s="84">
        <v>60022</v>
      </c>
      <c r="F8143" s="85">
        <v>18.146999999999998</v>
      </c>
      <c r="G8143" s="84">
        <v>201.2</v>
      </c>
      <c r="H8143" s="86">
        <f t="shared" si="508"/>
        <v>2191509.0988079999</v>
      </c>
      <c r="I8143" s="77">
        <f t="shared" si="509"/>
        <v>60022</v>
      </c>
      <c r="J8143" s="77">
        <f t="shared" si="510"/>
        <v>1089219.2339999999</v>
      </c>
      <c r="K8143" s="77">
        <f t="shared" si="511"/>
        <v>0</v>
      </c>
    </row>
    <row r="8144" spans="1:11" s="77" customFormat="1">
      <c r="A8144" s="82">
        <v>2016</v>
      </c>
      <c r="B8144" s="82">
        <v>1702</v>
      </c>
      <c r="C8144" s="83" t="s">
        <v>513</v>
      </c>
      <c r="D8144" s="83" t="s">
        <v>504</v>
      </c>
      <c r="E8144" s="84">
        <v>15883</v>
      </c>
      <c r="F8144" s="85">
        <v>17.899999999999999</v>
      </c>
      <c r="G8144" s="84">
        <v>195.7</v>
      </c>
      <c r="H8144" s="86">
        <f t="shared" si="508"/>
        <v>556386.25489999994</v>
      </c>
      <c r="I8144" s="77">
        <f t="shared" si="509"/>
        <v>15883</v>
      </c>
      <c r="J8144" s="77">
        <f t="shared" si="510"/>
        <v>284305.69999999995</v>
      </c>
      <c r="K8144" s="77">
        <f t="shared" si="511"/>
        <v>0</v>
      </c>
    </row>
    <row r="8145" spans="1:11" s="77" customFormat="1">
      <c r="A8145" s="82">
        <v>2016</v>
      </c>
      <c r="B8145" s="82">
        <v>1710</v>
      </c>
      <c r="C8145" s="83" t="s">
        <v>513</v>
      </c>
      <c r="D8145" s="83" t="s">
        <v>504</v>
      </c>
      <c r="E8145" s="84">
        <v>47659</v>
      </c>
      <c r="F8145" s="85">
        <v>17.951000000000001</v>
      </c>
      <c r="G8145" s="84">
        <v>239.9</v>
      </c>
      <c r="H8145" s="86">
        <f t="shared" si="508"/>
        <v>2052408.5748910001</v>
      </c>
      <c r="I8145" s="77">
        <f t="shared" si="509"/>
        <v>47659</v>
      </c>
      <c r="J8145" s="77">
        <f t="shared" si="510"/>
        <v>855526.70900000003</v>
      </c>
      <c r="K8145" s="77">
        <f t="shared" si="511"/>
        <v>0</v>
      </c>
    </row>
    <row r="8146" spans="1:11" s="77" customFormat="1">
      <c r="A8146" s="82">
        <v>2016</v>
      </c>
      <c r="B8146" s="82">
        <v>1710</v>
      </c>
      <c r="C8146" s="83" t="s">
        <v>513</v>
      </c>
      <c r="D8146" s="83" t="s">
        <v>504</v>
      </c>
      <c r="E8146" s="84">
        <v>47665</v>
      </c>
      <c r="F8146" s="85">
        <v>17.87</v>
      </c>
      <c r="G8146" s="84">
        <v>255.9</v>
      </c>
      <c r="H8146" s="86">
        <f t="shared" si="508"/>
        <v>2179688.5144500001</v>
      </c>
      <c r="I8146" s="77">
        <f t="shared" si="509"/>
        <v>47665</v>
      </c>
      <c r="J8146" s="77">
        <f t="shared" si="510"/>
        <v>851773.55</v>
      </c>
      <c r="K8146" s="77">
        <f t="shared" si="511"/>
        <v>0</v>
      </c>
    </row>
    <row r="8147" spans="1:11" s="77" customFormat="1">
      <c r="A8147" s="82">
        <v>2016</v>
      </c>
      <c r="B8147" s="82">
        <v>1710</v>
      </c>
      <c r="C8147" s="83" t="s">
        <v>513</v>
      </c>
      <c r="D8147" s="83" t="s">
        <v>504</v>
      </c>
      <c r="E8147" s="84">
        <v>79531</v>
      </c>
      <c r="F8147" s="85">
        <v>17.898</v>
      </c>
      <c r="G8147" s="84">
        <v>229.6</v>
      </c>
      <c r="H8147" s="86">
        <f t="shared" si="508"/>
        <v>3268231.6440479998</v>
      </c>
      <c r="I8147" s="77">
        <f t="shared" si="509"/>
        <v>79531</v>
      </c>
      <c r="J8147" s="77">
        <f t="shared" si="510"/>
        <v>1423445.838</v>
      </c>
      <c r="K8147" s="77">
        <f t="shared" si="511"/>
        <v>0</v>
      </c>
    </row>
    <row r="8148" spans="1:11" s="77" customFormat="1">
      <c r="A8148" s="82">
        <v>2016</v>
      </c>
      <c r="B8148" s="82">
        <v>1710</v>
      </c>
      <c r="C8148" s="83" t="s">
        <v>513</v>
      </c>
      <c r="D8148" s="83" t="s">
        <v>504</v>
      </c>
      <c r="E8148" s="84">
        <v>95241</v>
      </c>
      <c r="F8148" s="85">
        <v>17.504000000000001</v>
      </c>
      <c r="G8148" s="84">
        <v>235.5</v>
      </c>
      <c r="H8148" s="86">
        <f t="shared" si="508"/>
        <v>3926016.8827200006</v>
      </c>
      <c r="I8148" s="77">
        <f t="shared" si="509"/>
        <v>95241</v>
      </c>
      <c r="J8148" s="77">
        <f t="shared" si="510"/>
        <v>1667098.4640000002</v>
      </c>
      <c r="K8148" s="77">
        <f t="shared" si="511"/>
        <v>0</v>
      </c>
    </row>
    <row r="8149" spans="1:11" s="77" customFormat="1">
      <c r="A8149" s="82">
        <v>2016</v>
      </c>
      <c r="B8149" s="82">
        <v>1710</v>
      </c>
      <c r="C8149" s="83" t="s">
        <v>513</v>
      </c>
      <c r="D8149" s="83" t="s">
        <v>504</v>
      </c>
      <c r="E8149" s="84">
        <v>95604</v>
      </c>
      <c r="F8149" s="85">
        <v>17.803999999999998</v>
      </c>
      <c r="G8149" s="84">
        <v>237.3</v>
      </c>
      <c r="H8149" s="86">
        <f t="shared" si="508"/>
        <v>4039163.0707679996</v>
      </c>
      <c r="I8149" s="77">
        <f t="shared" si="509"/>
        <v>95604</v>
      </c>
      <c r="J8149" s="77">
        <f t="shared" si="510"/>
        <v>1702133.6159999999</v>
      </c>
      <c r="K8149" s="77">
        <f t="shared" si="511"/>
        <v>0</v>
      </c>
    </row>
    <row r="8150" spans="1:11" s="77" customFormat="1">
      <c r="A8150" s="82">
        <v>2016</v>
      </c>
      <c r="B8150" s="82">
        <v>1710</v>
      </c>
      <c r="C8150" s="83" t="s">
        <v>513</v>
      </c>
      <c r="D8150" s="83" t="s">
        <v>504</v>
      </c>
      <c r="E8150" s="84">
        <v>15787</v>
      </c>
      <c r="F8150" s="85">
        <v>17.884</v>
      </c>
      <c r="G8150" s="84">
        <v>229.7</v>
      </c>
      <c r="H8150" s="86">
        <f t="shared" si="508"/>
        <v>648522.82427599991</v>
      </c>
      <c r="I8150" s="77">
        <f t="shared" si="509"/>
        <v>15787</v>
      </c>
      <c r="J8150" s="77">
        <f t="shared" si="510"/>
        <v>282334.70799999998</v>
      </c>
      <c r="K8150" s="77">
        <f t="shared" si="511"/>
        <v>0</v>
      </c>
    </row>
    <row r="8151" spans="1:11" s="77" customFormat="1">
      <c r="A8151" s="82">
        <v>2016</v>
      </c>
      <c r="B8151" s="82">
        <v>1710</v>
      </c>
      <c r="C8151" s="83" t="s">
        <v>513</v>
      </c>
      <c r="D8151" s="83" t="s">
        <v>504</v>
      </c>
      <c r="E8151" s="84">
        <v>47723</v>
      </c>
      <c r="F8151" s="85">
        <v>17.809999999999999</v>
      </c>
      <c r="G8151" s="84">
        <v>229.6</v>
      </c>
      <c r="H8151" s="86">
        <f t="shared" si="508"/>
        <v>1951477.4624799995</v>
      </c>
      <c r="I8151" s="77">
        <f t="shared" si="509"/>
        <v>47723</v>
      </c>
      <c r="J8151" s="77">
        <f t="shared" si="510"/>
        <v>849946.62999999989</v>
      </c>
      <c r="K8151" s="77">
        <f t="shared" si="511"/>
        <v>0</v>
      </c>
    </row>
    <row r="8152" spans="1:11" s="77" customFormat="1">
      <c r="A8152" s="82">
        <v>2016</v>
      </c>
      <c r="B8152" s="82">
        <v>1733</v>
      </c>
      <c r="C8152" s="83" t="s">
        <v>503</v>
      </c>
      <c r="D8152" s="83" t="s">
        <v>504</v>
      </c>
      <c r="E8152" s="84">
        <v>78021</v>
      </c>
      <c r="F8152" s="85">
        <v>26.08</v>
      </c>
      <c r="G8152" s="84">
        <v>234.8</v>
      </c>
      <c r="H8152" s="86">
        <f t="shared" si="508"/>
        <v>4777681.4726400003</v>
      </c>
      <c r="I8152" s="77">
        <f t="shared" si="509"/>
        <v>78021</v>
      </c>
      <c r="J8152" s="77">
        <f t="shared" si="510"/>
        <v>2034787.68</v>
      </c>
      <c r="K8152" s="77">
        <f t="shared" si="511"/>
        <v>0</v>
      </c>
    </row>
    <row r="8153" spans="1:11" s="77" customFormat="1">
      <c r="A8153" s="82">
        <v>2016</v>
      </c>
      <c r="B8153" s="82">
        <v>1733</v>
      </c>
      <c r="C8153" s="83" t="s">
        <v>513</v>
      </c>
      <c r="D8153" s="83" t="s">
        <v>504</v>
      </c>
      <c r="E8153" s="84">
        <v>31348</v>
      </c>
      <c r="F8153" s="85">
        <v>17.472000000000001</v>
      </c>
      <c r="G8153" s="84">
        <v>230</v>
      </c>
      <c r="H8153" s="86">
        <f t="shared" si="508"/>
        <v>1259738.1888000001</v>
      </c>
      <c r="I8153" s="77">
        <f t="shared" si="509"/>
        <v>31348</v>
      </c>
      <c r="J8153" s="77">
        <f t="shared" si="510"/>
        <v>547712.25600000005</v>
      </c>
      <c r="K8153" s="77">
        <f t="shared" si="511"/>
        <v>0</v>
      </c>
    </row>
    <row r="8154" spans="1:11" s="77" customFormat="1">
      <c r="A8154" s="82">
        <v>2016</v>
      </c>
      <c r="B8154" s="82">
        <v>1733</v>
      </c>
      <c r="C8154" s="83" t="s">
        <v>513</v>
      </c>
      <c r="D8154" s="83" t="s">
        <v>504</v>
      </c>
      <c r="E8154" s="84">
        <v>29753</v>
      </c>
      <c r="F8154" s="85">
        <v>17.497</v>
      </c>
      <c r="G8154" s="84">
        <v>229.6</v>
      </c>
      <c r="H8154" s="86">
        <f t="shared" si="508"/>
        <v>1195270.6013359998</v>
      </c>
      <c r="I8154" s="77">
        <f t="shared" si="509"/>
        <v>29753</v>
      </c>
      <c r="J8154" s="77">
        <f t="shared" si="510"/>
        <v>520588.24099999998</v>
      </c>
      <c r="K8154" s="77">
        <f t="shared" si="511"/>
        <v>0</v>
      </c>
    </row>
    <row r="8155" spans="1:11" s="77" customFormat="1">
      <c r="A8155" s="82">
        <v>2016</v>
      </c>
      <c r="B8155" s="82">
        <v>1733</v>
      </c>
      <c r="C8155" s="83" t="s">
        <v>513</v>
      </c>
      <c r="D8155" s="83" t="s">
        <v>504</v>
      </c>
      <c r="E8155" s="84">
        <v>31530</v>
      </c>
      <c r="F8155" s="85">
        <v>17.8</v>
      </c>
      <c r="G8155" s="84">
        <v>205.2</v>
      </c>
      <c r="H8155" s="86">
        <f t="shared" si="508"/>
        <v>1151652.1680000001</v>
      </c>
      <c r="I8155" s="77">
        <f t="shared" si="509"/>
        <v>31530</v>
      </c>
      <c r="J8155" s="77">
        <f t="shared" si="510"/>
        <v>561234</v>
      </c>
      <c r="K8155" s="77">
        <f t="shared" si="511"/>
        <v>0</v>
      </c>
    </row>
    <row r="8156" spans="1:11" s="77" customFormat="1">
      <c r="A8156" s="82">
        <v>2016</v>
      </c>
      <c r="B8156" s="82">
        <v>1733</v>
      </c>
      <c r="C8156" s="83" t="s">
        <v>513</v>
      </c>
      <c r="D8156" s="83" t="s">
        <v>504</v>
      </c>
      <c r="E8156" s="84">
        <v>31591</v>
      </c>
      <c r="F8156" s="85">
        <v>17.581</v>
      </c>
      <c r="G8156" s="84">
        <v>207.2</v>
      </c>
      <c r="H8156" s="86">
        <f t="shared" si="508"/>
        <v>1150791.640712</v>
      </c>
      <c r="I8156" s="77">
        <f t="shared" si="509"/>
        <v>31591</v>
      </c>
      <c r="J8156" s="77">
        <f t="shared" si="510"/>
        <v>555401.37100000004</v>
      </c>
      <c r="K8156" s="77">
        <f t="shared" si="511"/>
        <v>0</v>
      </c>
    </row>
    <row r="8157" spans="1:11" s="77" customFormat="1">
      <c r="A8157" s="82">
        <v>2016</v>
      </c>
      <c r="B8157" s="82">
        <v>1733</v>
      </c>
      <c r="C8157" s="83" t="s">
        <v>513</v>
      </c>
      <c r="D8157" s="83" t="s">
        <v>504</v>
      </c>
      <c r="E8157" s="84">
        <v>31600</v>
      </c>
      <c r="F8157" s="85">
        <v>17.561</v>
      </c>
      <c r="G8157" s="84">
        <v>206.2</v>
      </c>
      <c r="H8157" s="86">
        <f t="shared" si="508"/>
        <v>1144260.7111999998</v>
      </c>
      <c r="I8157" s="77">
        <f t="shared" si="509"/>
        <v>31600</v>
      </c>
      <c r="J8157" s="77">
        <f t="shared" si="510"/>
        <v>554927.6</v>
      </c>
      <c r="K8157" s="77">
        <f t="shared" si="511"/>
        <v>0</v>
      </c>
    </row>
    <row r="8158" spans="1:11" s="77" customFormat="1">
      <c r="A8158" s="82">
        <v>2016</v>
      </c>
      <c r="B8158" s="82">
        <v>1733</v>
      </c>
      <c r="C8158" s="83" t="s">
        <v>513</v>
      </c>
      <c r="D8158" s="83" t="s">
        <v>504</v>
      </c>
      <c r="E8158" s="84">
        <v>31616</v>
      </c>
      <c r="F8158" s="85">
        <v>17.927</v>
      </c>
      <c r="G8158" s="84">
        <v>226.5</v>
      </c>
      <c r="H8158" s="86">
        <f t="shared" si="508"/>
        <v>1283756.77248</v>
      </c>
      <c r="I8158" s="77">
        <f t="shared" si="509"/>
        <v>31616</v>
      </c>
      <c r="J8158" s="77">
        <f t="shared" si="510"/>
        <v>566780.03200000001</v>
      </c>
      <c r="K8158" s="77">
        <f t="shared" si="511"/>
        <v>0</v>
      </c>
    </row>
    <row r="8159" spans="1:11" s="77" customFormat="1">
      <c r="A8159" s="82">
        <v>2016</v>
      </c>
      <c r="B8159" s="82">
        <v>1733</v>
      </c>
      <c r="C8159" s="83" t="s">
        <v>513</v>
      </c>
      <c r="D8159" s="83" t="s">
        <v>504</v>
      </c>
      <c r="E8159" s="84">
        <v>75796</v>
      </c>
      <c r="F8159" s="85">
        <v>17.719000000000001</v>
      </c>
      <c r="G8159" s="84">
        <v>227</v>
      </c>
      <c r="H8159" s="86">
        <f t="shared" si="508"/>
        <v>3048676.5654799999</v>
      </c>
      <c r="I8159" s="77">
        <f t="shared" si="509"/>
        <v>75796</v>
      </c>
      <c r="J8159" s="77">
        <f t="shared" si="510"/>
        <v>1343029.324</v>
      </c>
      <c r="K8159" s="77">
        <f t="shared" si="511"/>
        <v>0</v>
      </c>
    </row>
    <row r="8160" spans="1:11" s="77" customFormat="1">
      <c r="A8160" s="82">
        <v>2016</v>
      </c>
      <c r="B8160" s="82">
        <v>1733</v>
      </c>
      <c r="C8160" s="83" t="s">
        <v>513</v>
      </c>
      <c r="D8160" s="83" t="s">
        <v>504</v>
      </c>
      <c r="E8160" s="84">
        <v>31756</v>
      </c>
      <c r="F8160" s="85">
        <v>17.693999999999999</v>
      </c>
      <c r="G8160" s="84">
        <v>225.7</v>
      </c>
      <c r="H8160" s="86">
        <f t="shared" si="508"/>
        <v>1268187.2286479997</v>
      </c>
      <c r="I8160" s="77">
        <f t="shared" si="509"/>
        <v>31756</v>
      </c>
      <c r="J8160" s="77">
        <f t="shared" si="510"/>
        <v>561890.66399999999</v>
      </c>
      <c r="K8160" s="77">
        <f t="shared" si="511"/>
        <v>0</v>
      </c>
    </row>
    <row r="8161" spans="1:11" s="77" customFormat="1">
      <c r="A8161" s="82">
        <v>2016</v>
      </c>
      <c r="B8161" s="82">
        <v>1733</v>
      </c>
      <c r="C8161" s="83" t="s">
        <v>503</v>
      </c>
      <c r="D8161" s="83" t="s">
        <v>504</v>
      </c>
      <c r="E8161" s="84">
        <v>42116</v>
      </c>
      <c r="F8161" s="85">
        <v>25.858000000000001</v>
      </c>
      <c r="G8161" s="84">
        <v>282.3</v>
      </c>
      <c r="H8161" s="86">
        <f t="shared" si="508"/>
        <v>3074347.2955440003</v>
      </c>
      <c r="I8161" s="77">
        <f t="shared" si="509"/>
        <v>42116</v>
      </c>
      <c r="J8161" s="77">
        <f t="shared" si="510"/>
        <v>1089035.5279999999</v>
      </c>
      <c r="K8161" s="77">
        <f t="shared" si="511"/>
        <v>0</v>
      </c>
    </row>
    <row r="8162" spans="1:11" s="77" customFormat="1">
      <c r="A8162" s="82">
        <v>2016</v>
      </c>
      <c r="B8162" s="82">
        <v>1733</v>
      </c>
      <c r="C8162" s="83" t="s">
        <v>513</v>
      </c>
      <c r="D8162" s="83" t="s">
        <v>504</v>
      </c>
      <c r="E8162" s="84">
        <v>103457</v>
      </c>
      <c r="F8162" s="85">
        <v>17.975000000000001</v>
      </c>
      <c r="G8162" s="84">
        <v>227.9</v>
      </c>
      <c r="H8162" s="86">
        <f t="shared" si="508"/>
        <v>4238118.5914250007</v>
      </c>
      <c r="I8162" s="77">
        <f t="shared" si="509"/>
        <v>103457</v>
      </c>
      <c r="J8162" s="77">
        <f t="shared" si="510"/>
        <v>1859639.5750000002</v>
      </c>
      <c r="K8162" s="77">
        <f t="shared" si="511"/>
        <v>0</v>
      </c>
    </row>
    <row r="8163" spans="1:11" s="77" customFormat="1">
      <c r="A8163" s="82">
        <v>2016</v>
      </c>
      <c r="B8163" s="82">
        <v>1733</v>
      </c>
      <c r="C8163" s="83" t="s">
        <v>513</v>
      </c>
      <c r="D8163" s="83" t="s">
        <v>504</v>
      </c>
      <c r="E8163" s="84">
        <v>134</v>
      </c>
      <c r="F8163" s="85">
        <v>17.739999999999998</v>
      </c>
      <c r="G8163" s="84">
        <v>223.1</v>
      </c>
      <c r="H8163" s="86">
        <f t="shared" si="508"/>
        <v>5303.4439599999987</v>
      </c>
      <c r="I8163" s="77">
        <f t="shared" si="509"/>
        <v>134</v>
      </c>
      <c r="J8163" s="77">
        <f t="shared" si="510"/>
        <v>2377.16</v>
      </c>
      <c r="K8163" s="77">
        <f t="shared" si="511"/>
        <v>0</v>
      </c>
    </row>
    <row r="8164" spans="1:11" s="77" customFormat="1">
      <c r="A8164" s="82">
        <v>2016</v>
      </c>
      <c r="B8164" s="82">
        <v>1740</v>
      </c>
      <c r="C8164" s="83" t="s">
        <v>513</v>
      </c>
      <c r="D8164" s="83" t="s">
        <v>504</v>
      </c>
      <c r="E8164" s="84">
        <v>14922</v>
      </c>
      <c r="F8164" s="85">
        <v>17.3</v>
      </c>
      <c r="G8164" s="84">
        <v>219</v>
      </c>
      <c r="H8164" s="86">
        <f t="shared" si="508"/>
        <v>565349.81400000001</v>
      </c>
      <c r="I8164" s="77">
        <f t="shared" si="509"/>
        <v>14922</v>
      </c>
      <c r="J8164" s="77">
        <f t="shared" si="510"/>
        <v>258150.6</v>
      </c>
      <c r="K8164" s="77">
        <f t="shared" si="511"/>
        <v>0</v>
      </c>
    </row>
    <row r="8165" spans="1:11" s="77" customFormat="1">
      <c r="A8165" s="82">
        <v>2016</v>
      </c>
      <c r="B8165" s="82">
        <v>1740</v>
      </c>
      <c r="C8165" s="83" t="s">
        <v>513</v>
      </c>
      <c r="D8165" s="83" t="s">
        <v>504</v>
      </c>
      <c r="E8165" s="84">
        <v>15836</v>
      </c>
      <c r="F8165" s="85">
        <v>18</v>
      </c>
      <c r="G8165" s="84">
        <v>226.9</v>
      </c>
      <c r="H8165" s="86">
        <f t="shared" si="508"/>
        <v>646773.91200000001</v>
      </c>
      <c r="I8165" s="77">
        <f t="shared" si="509"/>
        <v>15836</v>
      </c>
      <c r="J8165" s="77">
        <f t="shared" si="510"/>
        <v>285048</v>
      </c>
      <c r="K8165" s="77">
        <f t="shared" si="511"/>
        <v>0</v>
      </c>
    </row>
    <row r="8166" spans="1:11" s="77" customFormat="1">
      <c r="A8166" s="82">
        <v>2016</v>
      </c>
      <c r="B8166" s="82">
        <v>1743</v>
      </c>
      <c r="C8166" s="83" t="s">
        <v>503</v>
      </c>
      <c r="D8166" s="83" t="s">
        <v>504</v>
      </c>
      <c r="E8166" s="84">
        <v>31213</v>
      </c>
      <c r="F8166" s="85">
        <v>26</v>
      </c>
      <c r="G8166" s="84">
        <v>247.6</v>
      </c>
      <c r="H8166" s="86">
        <f t="shared" si="508"/>
        <v>2009368.0880000002</v>
      </c>
      <c r="I8166" s="77">
        <f t="shared" si="509"/>
        <v>31213</v>
      </c>
      <c r="J8166" s="77">
        <f t="shared" si="510"/>
        <v>811538</v>
      </c>
      <c r="K8166" s="77">
        <f t="shared" si="511"/>
        <v>0</v>
      </c>
    </row>
    <row r="8167" spans="1:11" s="77" customFormat="1">
      <c r="A8167" s="82">
        <v>2016</v>
      </c>
      <c r="B8167" s="82">
        <v>1745</v>
      </c>
      <c r="C8167" s="83" t="s">
        <v>513</v>
      </c>
      <c r="D8167" s="83" t="s">
        <v>504</v>
      </c>
      <c r="E8167" s="84">
        <v>15814</v>
      </c>
      <c r="F8167" s="85">
        <v>18</v>
      </c>
      <c r="G8167" s="84">
        <v>228.9</v>
      </c>
      <c r="H8167" s="86">
        <f t="shared" si="508"/>
        <v>651568.42800000007</v>
      </c>
      <c r="I8167" s="77">
        <f t="shared" si="509"/>
        <v>15814</v>
      </c>
      <c r="J8167" s="77">
        <f t="shared" si="510"/>
        <v>284652</v>
      </c>
      <c r="K8167" s="77">
        <f t="shared" si="511"/>
        <v>0</v>
      </c>
    </row>
    <row r="8168" spans="1:11" s="77" customFormat="1">
      <c r="A8168" s="82">
        <v>2016</v>
      </c>
      <c r="B8168" s="82">
        <v>1745</v>
      </c>
      <c r="C8168" s="83" t="s">
        <v>513</v>
      </c>
      <c r="D8168" s="83" t="s">
        <v>504</v>
      </c>
      <c r="E8168" s="84">
        <v>15797</v>
      </c>
      <c r="F8168" s="85">
        <v>17.600000000000001</v>
      </c>
      <c r="G8168" s="84">
        <v>230.9</v>
      </c>
      <c r="H8168" s="86">
        <f t="shared" si="508"/>
        <v>641964.80480000004</v>
      </c>
      <c r="I8168" s="77">
        <f t="shared" si="509"/>
        <v>15797</v>
      </c>
      <c r="J8168" s="77">
        <f t="shared" si="510"/>
        <v>278027.2</v>
      </c>
      <c r="K8168" s="77">
        <f t="shared" si="511"/>
        <v>0</v>
      </c>
    </row>
    <row r="8169" spans="1:11" s="77" customFormat="1">
      <c r="A8169" s="82">
        <v>2016</v>
      </c>
      <c r="B8169" s="82">
        <v>1745</v>
      </c>
      <c r="C8169" s="83" t="s">
        <v>513</v>
      </c>
      <c r="D8169" s="83" t="s">
        <v>504</v>
      </c>
      <c r="E8169" s="84">
        <v>15779</v>
      </c>
      <c r="F8169" s="85">
        <v>17.8</v>
      </c>
      <c r="G8169" s="84">
        <v>228.9</v>
      </c>
      <c r="H8169" s="86">
        <f t="shared" si="508"/>
        <v>642902.73180000007</v>
      </c>
      <c r="I8169" s="77">
        <f t="shared" si="509"/>
        <v>15779</v>
      </c>
      <c r="J8169" s="77">
        <f t="shared" si="510"/>
        <v>280866.2</v>
      </c>
      <c r="K8169" s="77">
        <f t="shared" si="511"/>
        <v>0</v>
      </c>
    </row>
    <row r="8170" spans="1:11" s="77" customFormat="1">
      <c r="A8170" s="82">
        <v>2016</v>
      </c>
      <c r="B8170" s="82">
        <v>1769</v>
      </c>
      <c r="C8170" s="83" t="s">
        <v>513</v>
      </c>
      <c r="D8170" s="83" t="s">
        <v>504</v>
      </c>
      <c r="E8170" s="84">
        <v>75126</v>
      </c>
      <c r="F8170" s="85">
        <v>17.72</v>
      </c>
      <c r="G8170" s="84">
        <v>233.6</v>
      </c>
      <c r="H8170" s="86">
        <f t="shared" si="508"/>
        <v>3109759.6339199995</v>
      </c>
      <c r="I8170" s="77">
        <f t="shared" si="509"/>
        <v>75126</v>
      </c>
      <c r="J8170" s="77">
        <f t="shared" si="510"/>
        <v>1331232.72</v>
      </c>
      <c r="K8170" s="77">
        <f t="shared" si="511"/>
        <v>0</v>
      </c>
    </row>
    <row r="8171" spans="1:11" s="77" customFormat="1">
      <c r="A8171" s="82">
        <v>2016</v>
      </c>
      <c r="B8171" s="82">
        <v>1769</v>
      </c>
      <c r="C8171" s="83" t="s">
        <v>513</v>
      </c>
      <c r="D8171" s="83" t="s">
        <v>504</v>
      </c>
      <c r="E8171" s="84">
        <v>61467</v>
      </c>
      <c r="F8171" s="85">
        <v>18.7</v>
      </c>
      <c r="G8171" s="84">
        <v>215.6</v>
      </c>
      <c r="H8171" s="86">
        <f t="shared" si="508"/>
        <v>2478177.3324000002</v>
      </c>
      <c r="I8171" s="77">
        <f t="shared" si="509"/>
        <v>61467</v>
      </c>
      <c r="J8171" s="77">
        <f t="shared" si="510"/>
        <v>1149432.8999999999</v>
      </c>
      <c r="K8171" s="77">
        <f t="shared" si="511"/>
        <v>0</v>
      </c>
    </row>
    <row r="8172" spans="1:11" s="77" customFormat="1">
      <c r="A8172" s="82">
        <v>2016</v>
      </c>
      <c r="B8172" s="82">
        <v>1831</v>
      </c>
      <c r="C8172" s="83" t="s">
        <v>513</v>
      </c>
      <c r="D8172" s="83" t="s">
        <v>504</v>
      </c>
      <c r="E8172" s="84">
        <v>41213</v>
      </c>
      <c r="F8172" s="85">
        <v>17.956</v>
      </c>
      <c r="G8172" s="84">
        <v>241.6</v>
      </c>
      <c r="H8172" s="86">
        <f t="shared" si="508"/>
        <v>1787889.8372479999</v>
      </c>
      <c r="I8172" s="77">
        <f t="shared" si="509"/>
        <v>41213</v>
      </c>
      <c r="J8172" s="77">
        <f t="shared" si="510"/>
        <v>740020.62800000003</v>
      </c>
      <c r="K8172" s="77">
        <f t="shared" si="511"/>
        <v>0</v>
      </c>
    </row>
    <row r="8173" spans="1:11" s="77" customFormat="1">
      <c r="A8173" s="82">
        <v>2016</v>
      </c>
      <c r="B8173" s="82">
        <v>1893</v>
      </c>
      <c r="C8173" s="83" t="s">
        <v>513</v>
      </c>
      <c r="D8173" s="83" t="s">
        <v>504</v>
      </c>
      <c r="E8173" s="84">
        <v>88733</v>
      </c>
      <c r="F8173" s="85">
        <v>17.440000000000001</v>
      </c>
      <c r="G8173" s="84">
        <v>210.3</v>
      </c>
      <c r="H8173" s="86">
        <f t="shared" si="508"/>
        <v>3254399.9025600003</v>
      </c>
      <c r="I8173" s="77">
        <f t="shared" si="509"/>
        <v>88733</v>
      </c>
      <c r="J8173" s="77">
        <f t="shared" si="510"/>
        <v>1547503.52</v>
      </c>
      <c r="K8173" s="77">
        <f t="shared" si="511"/>
        <v>0</v>
      </c>
    </row>
    <row r="8174" spans="1:11" s="77" customFormat="1">
      <c r="A8174" s="82">
        <v>2016</v>
      </c>
      <c r="B8174" s="82">
        <v>1893</v>
      </c>
      <c r="C8174" s="83" t="s">
        <v>513</v>
      </c>
      <c r="D8174" s="83" t="s">
        <v>504</v>
      </c>
      <c r="E8174" s="84">
        <v>103832</v>
      </c>
      <c r="F8174" s="85">
        <v>18.57</v>
      </c>
      <c r="G8174" s="84">
        <v>186.9</v>
      </c>
      <c r="H8174" s="86">
        <f t="shared" si="508"/>
        <v>3603731.48856</v>
      </c>
      <c r="I8174" s="77">
        <f t="shared" si="509"/>
        <v>103832</v>
      </c>
      <c r="J8174" s="77">
        <f t="shared" si="510"/>
        <v>1928160.24</v>
      </c>
      <c r="K8174" s="77">
        <f t="shared" si="511"/>
        <v>0</v>
      </c>
    </row>
    <row r="8175" spans="1:11" s="77" customFormat="1">
      <c r="A8175" s="82">
        <v>2016</v>
      </c>
      <c r="B8175" s="82">
        <v>1893</v>
      </c>
      <c r="C8175" s="83" t="s">
        <v>513</v>
      </c>
      <c r="D8175" s="83" t="s">
        <v>504</v>
      </c>
      <c r="E8175" s="84">
        <v>102060</v>
      </c>
      <c r="F8175" s="85">
        <v>17.75</v>
      </c>
      <c r="G8175" s="84">
        <v>199.7</v>
      </c>
      <c r="H8175" s="86">
        <f t="shared" si="508"/>
        <v>3617695.3049999992</v>
      </c>
      <c r="I8175" s="77">
        <f t="shared" si="509"/>
        <v>102060</v>
      </c>
      <c r="J8175" s="77">
        <f t="shared" si="510"/>
        <v>1811565</v>
      </c>
      <c r="K8175" s="77">
        <f t="shared" si="511"/>
        <v>0</v>
      </c>
    </row>
    <row r="8176" spans="1:11" s="77" customFormat="1">
      <c r="A8176" s="82">
        <v>2016</v>
      </c>
      <c r="B8176" s="82">
        <v>1893</v>
      </c>
      <c r="C8176" s="83" t="s">
        <v>513</v>
      </c>
      <c r="D8176" s="83" t="s">
        <v>504</v>
      </c>
      <c r="E8176" s="84">
        <v>15024</v>
      </c>
      <c r="F8176" s="85">
        <v>17.899999999999999</v>
      </c>
      <c r="G8176" s="84">
        <v>210.3</v>
      </c>
      <c r="H8176" s="86">
        <f t="shared" si="508"/>
        <v>565558.94880000001</v>
      </c>
      <c r="I8176" s="77">
        <f t="shared" si="509"/>
        <v>15024</v>
      </c>
      <c r="J8176" s="77">
        <f t="shared" si="510"/>
        <v>268929.59999999998</v>
      </c>
      <c r="K8176" s="77">
        <f t="shared" si="511"/>
        <v>0</v>
      </c>
    </row>
    <row r="8177" spans="1:11" s="77" customFormat="1">
      <c r="A8177" s="82">
        <v>2016</v>
      </c>
      <c r="B8177" s="82">
        <v>1893</v>
      </c>
      <c r="C8177" s="83" t="s">
        <v>513</v>
      </c>
      <c r="D8177" s="83" t="s">
        <v>504</v>
      </c>
      <c r="E8177" s="84">
        <v>29521</v>
      </c>
      <c r="F8177" s="85">
        <v>19.14</v>
      </c>
      <c r="G8177" s="84">
        <v>198.8</v>
      </c>
      <c r="H8177" s="86">
        <f t="shared" si="508"/>
        <v>1123283.4967200002</v>
      </c>
      <c r="I8177" s="77">
        <f t="shared" si="509"/>
        <v>29521</v>
      </c>
      <c r="J8177" s="77">
        <f t="shared" si="510"/>
        <v>565031.94000000006</v>
      </c>
      <c r="K8177" s="77">
        <f t="shared" si="511"/>
        <v>0</v>
      </c>
    </row>
    <row r="8178" spans="1:11" s="77" customFormat="1">
      <c r="A8178" s="82">
        <v>2016</v>
      </c>
      <c r="B8178" s="82">
        <v>1915</v>
      </c>
      <c r="C8178" s="83" t="s">
        <v>513</v>
      </c>
      <c r="D8178" s="83" t="s">
        <v>504</v>
      </c>
      <c r="E8178" s="84">
        <v>65800</v>
      </c>
      <c r="F8178" s="85">
        <v>17.53</v>
      </c>
      <c r="G8178" s="84">
        <v>212.4</v>
      </c>
      <c r="H8178" s="86">
        <f t="shared" si="508"/>
        <v>2449978.7760000005</v>
      </c>
      <c r="I8178" s="77">
        <f t="shared" si="509"/>
        <v>65800</v>
      </c>
      <c r="J8178" s="77">
        <f t="shared" si="510"/>
        <v>1153474</v>
      </c>
      <c r="K8178" s="77">
        <f t="shared" si="511"/>
        <v>0</v>
      </c>
    </row>
    <row r="8179" spans="1:11" s="77" customFormat="1">
      <c r="A8179" s="82">
        <v>2016</v>
      </c>
      <c r="B8179" s="82">
        <v>1915</v>
      </c>
      <c r="C8179" s="83" t="s">
        <v>513</v>
      </c>
      <c r="D8179" s="83" t="s">
        <v>504</v>
      </c>
      <c r="E8179" s="84">
        <v>26147</v>
      </c>
      <c r="F8179" s="85">
        <v>17.5</v>
      </c>
      <c r="G8179" s="84">
        <v>220.9</v>
      </c>
      <c r="H8179" s="86">
        <f t="shared" si="508"/>
        <v>1010777.6525</v>
      </c>
      <c r="I8179" s="77">
        <f t="shared" si="509"/>
        <v>26147</v>
      </c>
      <c r="J8179" s="77">
        <f t="shared" si="510"/>
        <v>457572.5</v>
      </c>
      <c r="K8179" s="77">
        <f t="shared" si="511"/>
        <v>0</v>
      </c>
    </row>
    <row r="8180" spans="1:11" s="77" customFormat="1">
      <c r="A8180" s="82">
        <v>2016</v>
      </c>
      <c r="B8180" s="82">
        <v>1915</v>
      </c>
      <c r="C8180" s="83" t="s">
        <v>513</v>
      </c>
      <c r="D8180" s="83" t="s">
        <v>504</v>
      </c>
      <c r="E8180" s="84">
        <v>39461</v>
      </c>
      <c r="F8180" s="85">
        <v>17.649999999999999</v>
      </c>
      <c r="G8180" s="84">
        <v>203.9</v>
      </c>
      <c r="H8180" s="86">
        <f t="shared" si="508"/>
        <v>1420136.27935</v>
      </c>
      <c r="I8180" s="77">
        <f t="shared" si="509"/>
        <v>39461</v>
      </c>
      <c r="J8180" s="77">
        <f t="shared" si="510"/>
        <v>696486.64999999991</v>
      </c>
      <c r="K8180" s="77">
        <f t="shared" si="511"/>
        <v>0</v>
      </c>
    </row>
    <row r="8181" spans="1:11" s="77" customFormat="1">
      <c r="A8181" s="82">
        <v>2016</v>
      </c>
      <c r="B8181" s="82">
        <v>2076</v>
      </c>
      <c r="C8181" s="83" t="s">
        <v>513</v>
      </c>
      <c r="D8181" s="83" t="s">
        <v>504</v>
      </c>
      <c r="E8181" s="84">
        <v>15321</v>
      </c>
      <c r="F8181" s="85">
        <v>17.760000000000002</v>
      </c>
      <c r="G8181" s="84">
        <v>181.3</v>
      </c>
      <c r="H8181" s="86">
        <f t="shared" si="508"/>
        <v>493319.04048000003</v>
      </c>
      <c r="I8181" s="77">
        <f t="shared" si="509"/>
        <v>15321</v>
      </c>
      <c r="J8181" s="77">
        <f t="shared" si="510"/>
        <v>272100.96000000002</v>
      </c>
      <c r="K8181" s="77">
        <f t="shared" si="511"/>
        <v>0</v>
      </c>
    </row>
    <row r="8182" spans="1:11" s="77" customFormat="1">
      <c r="A8182" s="82">
        <v>2016</v>
      </c>
      <c r="B8182" s="82">
        <v>2076</v>
      </c>
      <c r="C8182" s="83" t="s">
        <v>513</v>
      </c>
      <c r="D8182" s="83" t="s">
        <v>504</v>
      </c>
      <c r="E8182" s="84">
        <v>30522</v>
      </c>
      <c r="F8182" s="85">
        <v>17.73</v>
      </c>
      <c r="G8182" s="84">
        <v>207.3</v>
      </c>
      <c r="H8182" s="86">
        <f t="shared" si="508"/>
        <v>1121814.4393799999</v>
      </c>
      <c r="I8182" s="77">
        <f t="shared" si="509"/>
        <v>30522</v>
      </c>
      <c r="J8182" s="77">
        <f t="shared" si="510"/>
        <v>541155.06000000006</v>
      </c>
      <c r="K8182" s="77">
        <f t="shared" si="511"/>
        <v>0</v>
      </c>
    </row>
    <row r="8183" spans="1:11" s="77" customFormat="1">
      <c r="A8183" s="82">
        <v>2016</v>
      </c>
      <c r="B8183" s="82">
        <v>2079</v>
      </c>
      <c r="C8183" s="83" t="s">
        <v>513</v>
      </c>
      <c r="D8183" s="83" t="s">
        <v>504</v>
      </c>
      <c r="E8183" s="84">
        <v>122</v>
      </c>
      <c r="F8183" s="85">
        <v>17.850000000000001</v>
      </c>
      <c r="G8183" s="84">
        <v>149.1</v>
      </c>
      <c r="H8183" s="86">
        <f t="shared" si="508"/>
        <v>3246.9507000000003</v>
      </c>
      <c r="I8183" s="77">
        <f t="shared" si="509"/>
        <v>122</v>
      </c>
      <c r="J8183" s="77">
        <f t="shared" si="510"/>
        <v>2177.7000000000003</v>
      </c>
      <c r="K8183" s="77">
        <f t="shared" si="511"/>
        <v>0</v>
      </c>
    </row>
    <row r="8184" spans="1:11" s="77" customFormat="1">
      <c r="A8184" s="82">
        <v>2016</v>
      </c>
      <c r="B8184" s="82">
        <v>2080</v>
      </c>
      <c r="C8184" s="83" t="s">
        <v>513</v>
      </c>
      <c r="D8184" s="83" t="s">
        <v>504</v>
      </c>
      <c r="E8184" s="84">
        <v>30116</v>
      </c>
      <c r="F8184" s="85">
        <v>17.52</v>
      </c>
      <c r="G8184" s="84">
        <v>189.6</v>
      </c>
      <c r="H8184" s="86">
        <f t="shared" si="508"/>
        <v>1000390.87872</v>
      </c>
      <c r="I8184" s="77">
        <f t="shared" si="509"/>
        <v>30116</v>
      </c>
      <c r="J8184" s="77">
        <f t="shared" si="510"/>
        <v>527632.31999999995</v>
      </c>
      <c r="K8184" s="77">
        <f t="shared" si="511"/>
        <v>0</v>
      </c>
    </row>
    <row r="8185" spans="1:11" s="77" customFormat="1">
      <c r="A8185" s="82">
        <v>2016</v>
      </c>
      <c r="B8185" s="82">
        <v>2094</v>
      </c>
      <c r="C8185" s="83" t="s">
        <v>513</v>
      </c>
      <c r="D8185" s="83" t="s">
        <v>504</v>
      </c>
      <c r="E8185" s="84">
        <v>51932</v>
      </c>
      <c r="F8185" s="85">
        <v>17.829999999999998</v>
      </c>
      <c r="G8185" s="84">
        <v>161.4</v>
      </c>
      <c r="H8185" s="86">
        <f t="shared" si="508"/>
        <v>1494479.3618399999</v>
      </c>
      <c r="I8185" s="77">
        <f t="shared" si="509"/>
        <v>51932</v>
      </c>
      <c r="J8185" s="77">
        <f t="shared" si="510"/>
        <v>925947.55999999994</v>
      </c>
      <c r="K8185" s="77">
        <f t="shared" si="511"/>
        <v>0</v>
      </c>
    </row>
    <row r="8186" spans="1:11" s="77" customFormat="1">
      <c r="A8186" s="82">
        <v>2016</v>
      </c>
      <c r="B8186" s="82">
        <v>2094</v>
      </c>
      <c r="C8186" s="83" t="s">
        <v>513</v>
      </c>
      <c r="D8186" s="83" t="s">
        <v>504</v>
      </c>
      <c r="E8186" s="84">
        <v>52089</v>
      </c>
      <c r="F8186" s="85">
        <v>17.66</v>
      </c>
      <c r="G8186" s="84">
        <v>141.80000000000001</v>
      </c>
      <c r="H8186" s="86">
        <f t="shared" si="508"/>
        <v>1304406.4873200001</v>
      </c>
      <c r="I8186" s="77">
        <f t="shared" si="509"/>
        <v>52089</v>
      </c>
      <c r="J8186" s="77">
        <f t="shared" si="510"/>
        <v>919891.74</v>
      </c>
      <c r="K8186" s="77">
        <f t="shared" si="511"/>
        <v>0</v>
      </c>
    </row>
    <row r="8187" spans="1:11" s="77" customFormat="1">
      <c r="A8187" s="82">
        <v>2016</v>
      </c>
      <c r="B8187" s="82">
        <v>2094</v>
      </c>
      <c r="C8187" s="83" t="s">
        <v>513</v>
      </c>
      <c r="D8187" s="83" t="s">
        <v>504</v>
      </c>
      <c r="E8187" s="84">
        <v>91384</v>
      </c>
      <c r="F8187" s="85">
        <v>17.600000000000001</v>
      </c>
      <c r="G8187" s="84">
        <v>162.30000000000001</v>
      </c>
      <c r="H8187" s="86">
        <f t="shared" si="508"/>
        <v>2610365.6832000003</v>
      </c>
      <c r="I8187" s="77">
        <f t="shared" si="509"/>
        <v>91384</v>
      </c>
      <c r="J8187" s="77">
        <f t="shared" si="510"/>
        <v>1608358.4000000001</v>
      </c>
      <c r="K8187" s="77">
        <f t="shared" si="511"/>
        <v>0</v>
      </c>
    </row>
    <row r="8188" spans="1:11" s="77" customFormat="1">
      <c r="A8188" s="82">
        <v>2016</v>
      </c>
      <c r="B8188" s="82">
        <v>2103</v>
      </c>
      <c r="C8188" s="83" t="s">
        <v>513</v>
      </c>
      <c r="D8188" s="83" t="s">
        <v>504</v>
      </c>
      <c r="E8188" s="84">
        <v>509621</v>
      </c>
      <c r="F8188" s="85">
        <v>17.509</v>
      </c>
      <c r="G8188" s="84">
        <v>210.7</v>
      </c>
      <c r="H8188" s="86">
        <f t="shared" si="508"/>
        <v>18800664.265522998</v>
      </c>
      <c r="I8188" s="77">
        <f t="shared" si="509"/>
        <v>509621</v>
      </c>
      <c r="J8188" s="77">
        <f t="shared" si="510"/>
        <v>8922954.0889999997</v>
      </c>
      <c r="K8188" s="77">
        <f t="shared" si="511"/>
        <v>0</v>
      </c>
    </row>
    <row r="8189" spans="1:11" s="77" customFormat="1">
      <c r="A8189" s="82">
        <v>2016</v>
      </c>
      <c r="B8189" s="82">
        <v>2103</v>
      </c>
      <c r="C8189" s="83" t="s">
        <v>513</v>
      </c>
      <c r="D8189" s="83" t="s">
        <v>504</v>
      </c>
      <c r="E8189" s="84">
        <v>79349</v>
      </c>
      <c r="F8189" s="85">
        <v>17.117000000000001</v>
      </c>
      <c r="G8189" s="84">
        <v>207.4</v>
      </c>
      <c r="H8189" s="86">
        <f t="shared" si="508"/>
        <v>2816941.7116419999</v>
      </c>
      <c r="I8189" s="77">
        <f t="shared" si="509"/>
        <v>79349</v>
      </c>
      <c r="J8189" s="77">
        <f t="shared" si="510"/>
        <v>1358216.8330000001</v>
      </c>
      <c r="K8189" s="77">
        <f t="shared" si="511"/>
        <v>0</v>
      </c>
    </row>
    <row r="8190" spans="1:11" s="77" customFormat="1">
      <c r="A8190" s="82">
        <v>2016</v>
      </c>
      <c r="B8190" s="82">
        <v>2103</v>
      </c>
      <c r="C8190" s="83" t="s">
        <v>513</v>
      </c>
      <c r="D8190" s="83" t="s">
        <v>504</v>
      </c>
      <c r="E8190" s="84">
        <v>79322</v>
      </c>
      <c r="F8190" s="85">
        <v>17.504999999999999</v>
      </c>
      <c r="G8190" s="84">
        <v>179.3</v>
      </c>
      <c r="H8190" s="86">
        <f t="shared" si="508"/>
        <v>2489637.1767299999</v>
      </c>
      <c r="I8190" s="77">
        <f t="shared" si="509"/>
        <v>79322</v>
      </c>
      <c r="J8190" s="77">
        <f t="shared" si="510"/>
        <v>1388531.6099999999</v>
      </c>
      <c r="K8190" s="77">
        <f t="shared" si="511"/>
        <v>0</v>
      </c>
    </row>
    <row r="8191" spans="1:11" s="77" customFormat="1">
      <c r="A8191" s="82">
        <v>2016</v>
      </c>
      <c r="B8191" s="82">
        <v>2103</v>
      </c>
      <c r="C8191" s="83" t="s">
        <v>513</v>
      </c>
      <c r="D8191" s="83" t="s">
        <v>504</v>
      </c>
      <c r="E8191" s="84">
        <v>63684</v>
      </c>
      <c r="F8191" s="85">
        <v>17.454000000000001</v>
      </c>
      <c r="G8191" s="84">
        <v>207.2</v>
      </c>
      <c r="H8191" s="86">
        <f t="shared" si="508"/>
        <v>2303111.9905920005</v>
      </c>
      <c r="I8191" s="77">
        <f t="shared" si="509"/>
        <v>63684</v>
      </c>
      <c r="J8191" s="77">
        <f t="shared" si="510"/>
        <v>1111540.5360000001</v>
      </c>
      <c r="K8191" s="77">
        <f t="shared" si="511"/>
        <v>0</v>
      </c>
    </row>
    <row r="8192" spans="1:11" s="77" customFormat="1">
      <c r="A8192" s="82">
        <v>2016</v>
      </c>
      <c r="B8192" s="82">
        <v>2104</v>
      </c>
      <c r="C8192" s="83" t="s">
        <v>513</v>
      </c>
      <c r="D8192" s="83" t="s">
        <v>504</v>
      </c>
      <c r="E8192" s="84">
        <v>47501</v>
      </c>
      <c r="F8192" s="85">
        <v>17.181999999999999</v>
      </c>
      <c r="G8192" s="84">
        <v>206.2</v>
      </c>
      <c r="H8192" s="86">
        <f t="shared" si="508"/>
        <v>1682926.4192839998</v>
      </c>
      <c r="I8192" s="77">
        <f t="shared" si="509"/>
        <v>47501</v>
      </c>
      <c r="J8192" s="77">
        <f t="shared" si="510"/>
        <v>816162.18199999991</v>
      </c>
      <c r="K8192" s="77">
        <f t="shared" si="511"/>
        <v>0</v>
      </c>
    </row>
    <row r="8193" spans="1:11" s="77" customFormat="1">
      <c r="A8193" s="82">
        <v>2016</v>
      </c>
      <c r="B8193" s="82">
        <v>2104</v>
      </c>
      <c r="C8193" s="83" t="s">
        <v>513</v>
      </c>
      <c r="D8193" s="83" t="s">
        <v>504</v>
      </c>
      <c r="E8193" s="84">
        <v>31861</v>
      </c>
      <c r="F8193" s="85">
        <v>17.344999999999999</v>
      </c>
      <c r="G8193" s="84">
        <v>208.3</v>
      </c>
      <c r="H8193" s="86">
        <f t="shared" si="508"/>
        <v>1151126.3007350001</v>
      </c>
      <c r="I8193" s="77">
        <f t="shared" si="509"/>
        <v>31861</v>
      </c>
      <c r="J8193" s="77">
        <f t="shared" si="510"/>
        <v>552629.04499999993</v>
      </c>
      <c r="K8193" s="77">
        <f t="shared" si="511"/>
        <v>0</v>
      </c>
    </row>
    <row r="8194" spans="1:11" s="77" customFormat="1">
      <c r="A8194" s="82">
        <v>2016</v>
      </c>
      <c r="B8194" s="82">
        <v>2107</v>
      </c>
      <c r="C8194" s="83" t="s">
        <v>513</v>
      </c>
      <c r="D8194" s="83" t="s">
        <v>504</v>
      </c>
      <c r="E8194" s="84">
        <v>79528</v>
      </c>
      <c r="F8194" s="85">
        <v>17.64</v>
      </c>
      <c r="G8194" s="84">
        <v>203.5</v>
      </c>
      <c r="H8194" s="86">
        <f t="shared" si="508"/>
        <v>2854848.4272000003</v>
      </c>
      <c r="I8194" s="77">
        <f t="shared" si="509"/>
        <v>79528</v>
      </c>
      <c r="J8194" s="77">
        <f t="shared" si="510"/>
        <v>1402873.9200000002</v>
      </c>
      <c r="K8194" s="77">
        <f t="shared" si="511"/>
        <v>0</v>
      </c>
    </row>
    <row r="8195" spans="1:11" s="77" customFormat="1">
      <c r="A8195" s="82">
        <v>2016</v>
      </c>
      <c r="B8195" s="82">
        <v>2107</v>
      </c>
      <c r="C8195" s="83" t="s">
        <v>513</v>
      </c>
      <c r="D8195" s="83" t="s">
        <v>504</v>
      </c>
      <c r="E8195" s="84">
        <v>47823</v>
      </c>
      <c r="F8195" s="85">
        <v>17.483000000000001</v>
      </c>
      <c r="G8195" s="84">
        <v>201.7</v>
      </c>
      <c r="H8195" s="86">
        <f t="shared" si="508"/>
        <v>1686392.539653</v>
      </c>
      <c r="I8195" s="77">
        <f t="shared" si="509"/>
        <v>47823</v>
      </c>
      <c r="J8195" s="77">
        <f t="shared" si="510"/>
        <v>836089.50900000008</v>
      </c>
      <c r="K8195" s="77">
        <f t="shared" si="511"/>
        <v>0</v>
      </c>
    </row>
    <row r="8196" spans="1:11" s="77" customFormat="1">
      <c r="A8196" s="82">
        <v>2016</v>
      </c>
      <c r="B8196" s="82">
        <v>2107</v>
      </c>
      <c r="C8196" s="83" t="s">
        <v>513</v>
      </c>
      <c r="D8196" s="83" t="s">
        <v>504</v>
      </c>
      <c r="E8196" s="84">
        <v>47243</v>
      </c>
      <c r="F8196" s="85">
        <v>17.829000000000001</v>
      </c>
      <c r="G8196" s="84">
        <v>193.7</v>
      </c>
      <c r="H8196" s="86">
        <f t="shared" si="508"/>
        <v>1631526.2808390001</v>
      </c>
      <c r="I8196" s="77">
        <f t="shared" si="509"/>
        <v>47243</v>
      </c>
      <c r="J8196" s="77">
        <f t="shared" si="510"/>
        <v>842295.44700000004</v>
      </c>
      <c r="K8196" s="77">
        <f t="shared" si="511"/>
        <v>0</v>
      </c>
    </row>
    <row r="8197" spans="1:11" s="77" customFormat="1">
      <c r="A8197" s="82">
        <v>2016</v>
      </c>
      <c r="B8197" s="82">
        <v>2167</v>
      </c>
      <c r="C8197" s="83" t="s">
        <v>513</v>
      </c>
      <c r="D8197" s="83" t="s">
        <v>504</v>
      </c>
      <c r="E8197" s="84">
        <v>542078</v>
      </c>
      <c r="F8197" s="85">
        <v>17.475999999999999</v>
      </c>
      <c r="G8197" s="84">
        <v>185.4</v>
      </c>
      <c r="H8197" s="86">
        <f t="shared" si="508"/>
        <v>17563600.407311998</v>
      </c>
      <c r="I8197" s="77">
        <f t="shared" si="509"/>
        <v>542078</v>
      </c>
      <c r="J8197" s="77">
        <f t="shared" si="510"/>
        <v>9473355.1279999986</v>
      </c>
      <c r="K8197" s="77">
        <f t="shared" si="511"/>
        <v>0</v>
      </c>
    </row>
    <row r="8198" spans="1:11" s="77" customFormat="1">
      <c r="A8198" s="82">
        <v>2016</v>
      </c>
      <c r="B8198" s="82">
        <v>2168</v>
      </c>
      <c r="C8198" s="83" t="s">
        <v>513</v>
      </c>
      <c r="D8198" s="83" t="s">
        <v>504</v>
      </c>
      <c r="E8198" s="84">
        <v>274010</v>
      </c>
      <c r="F8198" s="85">
        <v>17.472999999999999</v>
      </c>
      <c r="G8198" s="84">
        <v>183.9</v>
      </c>
      <c r="H8198" s="86">
        <f t="shared" si="508"/>
        <v>8804721.4064699989</v>
      </c>
      <c r="I8198" s="77">
        <f t="shared" si="509"/>
        <v>274010</v>
      </c>
      <c r="J8198" s="77">
        <f t="shared" si="510"/>
        <v>4787776.7299999995</v>
      </c>
      <c r="K8198" s="77">
        <f t="shared" si="511"/>
        <v>0</v>
      </c>
    </row>
    <row r="8199" spans="1:11" s="77" customFormat="1">
      <c r="A8199" s="82">
        <v>2016</v>
      </c>
      <c r="B8199" s="82">
        <v>2240</v>
      </c>
      <c r="C8199" s="83" t="s">
        <v>513</v>
      </c>
      <c r="D8199" s="83" t="s">
        <v>504</v>
      </c>
      <c r="E8199" s="84">
        <v>43735</v>
      </c>
      <c r="F8199" s="85">
        <v>17.98</v>
      </c>
      <c r="G8199" s="84">
        <v>155.6</v>
      </c>
      <c r="H8199" s="86">
        <f t="shared" ref="H8199:H8262" si="512">IF(I8199="","",G8199/100*F8199*E8199)</f>
        <v>1223568.8467999999</v>
      </c>
      <c r="I8199" s="77">
        <f t="shared" ref="I8199:I8262" si="513">IF(OR(G8199=".",F8199=".",E8199="."),"",E8199)</f>
        <v>43735</v>
      </c>
      <c r="J8199" s="77">
        <f t="shared" ref="J8199:J8262" si="514">IF(I8199="","",F8199*I8199)</f>
        <v>786355.3</v>
      </c>
      <c r="K8199" s="77">
        <f t="shared" ref="K8199:K8262" si="515">IF(C8199="LIG",1,0)</f>
        <v>0</v>
      </c>
    </row>
    <row r="8200" spans="1:11" s="77" customFormat="1">
      <c r="A8200" s="82">
        <v>2016</v>
      </c>
      <c r="B8200" s="82">
        <v>2277</v>
      </c>
      <c r="C8200" s="83" t="s">
        <v>513</v>
      </c>
      <c r="D8200" s="83" t="s">
        <v>504</v>
      </c>
      <c r="E8200" s="84">
        <v>29250</v>
      </c>
      <c r="F8200" s="85">
        <v>17.192</v>
      </c>
      <c r="G8200" s="84">
        <v>164.1</v>
      </c>
      <c r="H8200" s="86">
        <f t="shared" si="512"/>
        <v>825203.10600000003</v>
      </c>
      <c r="I8200" s="77">
        <f t="shared" si="513"/>
        <v>29250</v>
      </c>
      <c r="J8200" s="77">
        <f t="shared" si="514"/>
        <v>502866</v>
      </c>
      <c r="K8200" s="77">
        <f t="shared" si="515"/>
        <v>0</v>
      </c>
    </row>
    <row r="8201" spans="1:11" s="77" customFormat="1">
      <c r="A8201" s="82">
        <v>2016</v>
      </c>
      <c r="B8201" s="82">
        <v>2291</v>
      </c>
      <c r="C8201" s="83" t="s">
        <v>513</v>
      </c>
      <c r="D8201" s="83" t="s">
        <v>504</v>
      </c>
      <c r="E8201" s="84">
        <v>47689</v>
      </c>
      <c r="F8201" s="85">
        <v>16.73</v>
      </c>
      <c r="G8201" s="84">
        <v>127.4</v>
      </c>
      <c r="H8201" s="86">
        <f t="shared" si="512"/>
        <v>1016444.29978</v>
      </c>
      <c r="I8201" s="77">
        <f t="shared" si="513"/>
        <v>47689</v>
      </c>
      <c r="J8201" s="77">
        <f t="shared" si="514"/>
        <v>797836.97</v>
      </c>
      <c r="K8201" s="77">
        <f t="shared" si="515"/>
        <v>0</v>
      </c>
    </row>
    <row r="8202" spans="1:11" s="77" customFormat="1">
      <c r="A8202" s="82">
        <v>2016</v>
      </c>
      <c r="B8202" s="82">
        <v>2364</v>
      </c>
      <c r="C8202" s="83" t="s">
        <v>503</v>
      </c>
      <c r="D8202" s="83" t="s">
        <v>504</v>
      </c>
      <c r="E8202" s="84">
        <v>26432</v>
      </c>
      <c r="F8202" s="85">
        <v>26</v>
      </c>
      <c r="G8202" s="84">
        <v>419</v>
      </c>
      <c r="H8202" s="86">
        <f t="shared" si="512"/>
        <v>2879502.0800000005</v>
      </c>
      <c r="I8202" s="77">
        <f t="shared" si="513"/>
        <v>26432</v>
      </c>
      <c r="J8202" s="77">
        <f t="shared" si="514"/>
        <v>687232</v>
      </c>
      <c r="K8202" s="77">
        <f t="shared" si="515"/>
        <v>0</v>
      </c>
    </row>
    <row r="8203" spans="1:11" s="77" customFormat="1">
      <c r="A8203" s="82">
        <v>2016</v>
      </c>
      <c r="B8203" s="82">
        <v>2364</v>
      </c>
      <c r="C8203" s="83" t="s">
        <v>503</v>
      </c>
      <c r="D8203" s="83" t="s">
        <v>504</v>
      </c>
      <c r="E8203" s="84">
        <v>10087</v>
      </c>
      <c r="F8203" s="85">
        <v>25.9</v>
      </c>
      <c r="G8203" s="84">
        <v>399.1</v>
      </c>
      <c r="H8203" s="86">
        <f t="shared" si="512"/>
        <v>1042661.9203</v>
      </c>
      <c r="I8203" s="77">
        <f t="shared" si="513"/>
        <v>10087</v>
      </c>
      <c r="J8203" s="77">
        <f t="shared" si="514"/>
        <v>261253.3</v>
      </c>
      <c r="K8203" s="77">
        <f t="shared" si="515"/>
        <v>0</v>
      </c>
    </row>
    <row r="8204" spans="1:11" s="77" customFormat="1">
      <c r="A8204" s="82">
        <v>2016</v>
      </c>
      <c r="B8204" s="82">
        <v>2442</v>
      </c>
      <c r="C8204" s="83" t="s">
        <v>513</v>
      </c>
      <c r="D8204" s="83" t="s">
        <v>504</v>
      </c>
      <c r="E8204" s="84">
        <v>462238</v>
      </c>
      <c r="F8204" s="85">
        <v>17.564</v>
      </c>
      <c r="G8204" s="84">
        <v>265.3</v>
      </c>
      <c r="H8204" s="86">
        <f t="shared" si="512"/>
        <v>21539039.059496</v>
      </c>
      <c r="I8204" s="77">
        <f t="shared" si="513"/>
        <v>462238</v>
      </c>
      <c r="J8204" s="77">
        <f t="shared" si="514"/>
        <v>8118748.2319999998</v>
      </c>
      <c r="K8204" s="77">
        <f t="shared" si="515"/>
        <v>0</v>
      </c>
    </row>
    <row r="8205" spans="1:11" s="77" customFormat="1">
      <c r="A8205" s="82">
        <v>2016</v>
      </c>
      <c r="B8205" s="82">
        <v>2451</v>
      </c>
      <c r="C8205" s="83" t="s">
        <v>503</v>
      </c>
      <c r="D8205" s="83" t="s">
        <v>504</v>
      </c>
      <c r="E8205" s="84">
        <v>577900</v>
      </c>
      <c r="F8205" s="85">
        <v>19.744</v>
      </c>
      <c r="G8205" s="84">
        <v>151</v>
      </c>
      <c r="H8205" s="86">
        <f t="shared" si="512"/>
        <v>17229186.976</v>
      </c>
      <c r="I8205" s="77">
        <f t="shared" si="513"/>
        <v>577900</v>
      </c>
      <c r="J8205" s="77">
        <f t="shared" si="514"/>
        <v>11410057.6</v>
      </c>
      <c r="K8205" s="77">
        <f t="shared" si="515"/>
        <v>0</v>
      </c>
    </row>
    <row r="8206" spans="1:11" s="77" customFormat="1">
      <c r="A8206" s="82">
        <v>2016</v>
      </c>
      <c r="B8206" s="82">
        <v>2535</v>
      </c>
      <c r="C8206" s="83" t="s">
        <v>503</v>
      </c>
      <c r="D8206" s="83" t="s">
        <v>504</v>
      </c>
      <c r="E8206" s="84">
        <v>3832</v>
      </c>
      <c r="F8206" s="85">
        <v>21.488</v>
      </c>
      <c r="G8206" s="84" t="s">
        <v>514</v>
      </c>
      <c r="H8206" s="86" t="str">
        <f t="shared" si="512"/>
        <v/>
      </c>
      <c r="I8206" s="77" t="str">
        <f t="shared" si="513"/>
        <v/>
      </c>
      <c r="J8206" s="77" t="str">
        <f t="shared" si="514"/>
        <v/>
      </c>
      <c r="K8206" s="77">
        <f t="shared" si="515"/>
        <v>0</v>
      </c>
    </row>
    <row r="8207" spans="1:11" s="77" customFormat="1">
      <c r="A8207" s="82">
        <v>2016</v>
      </c>
      <c r="B8207" s="82">
        <v>2535</v>
      </c>
      <c r="C8207" s="83" t="s">
        <v>503</v>
      </c>
      <c r="D8207" s="83" t="s">
        <v>504</v>
      </c>
      <c r="E8207" s="84">
        <v>11103</v>
      </c>
      <c r="F8207" s="85">
        <v>26.122</v>
      </c>
      <c r="G8207" s="84" t="s">
        <v>514</v>
      </c>
      <c r="H8207" s="86" t="str">
        <f t="shared" si="512"/>
        <v/>
      </c>
      <c r="I8207" s="77" t="str">
        <f t="shared" si="513"/>
        <v/>
      </c>
      <c r="J8207" s="77" t="str">
        <f t="shared" si="514"/>
        <v/>
      </c>
      <c r="K8207" s="77">
        <f t="shared" si="515"/>
        <v>0</v>
      </c>
    </row>
    <row r="8208" spans="1:11" s="77" customFormat="1">
      <c r="A8208" s="82">
        <v>2016</v>
      </c>
      <c r="B8208" s="82">
        <v>2535</v>
      </c>
      <c r="C8208" s="83" t="s">
        <v>503</v>
      </c>
      <c r="D8208" s="83" t="s">
        <v>504</v>
      </c>
      <c r="E8208" s="84">
        <v>11069</v>
      </c>
      <c r="F8208" s="85">
        <v>26.178000000000001</v>
      </c>
      <c r="G8208" s="84" t="s">
        <v>514</v>
      </c>
      <c r="H8208" s="86" t="str">
        <f t="shared" si="512"/>
        <v/>
      </c>
      <c r="I8208" s="77" t="str">
        <f t="shared" si="513"/>
        <v/>
      </c>
      <c r="J8208" s="77" t="str">
        <f t="shared" si="514"/>
        <v/>
      </c>
      <c r="K8208" s="77">
        <f t="shared" si="515"/>
        <v>0</v>
      </c>
    </row>
    <row r="8209" spans="1:11" s="77" customFormat="1">
      <c r="A8209" s="82">
        <v>2016</v>
      </c>
      <c r="B8209" s="82">
        <v>2535</v>
      </c>
      <c r="C8209" s="83" t="s">
        <v>503</v>
      </c>
      <c r="D8209" s="83" t="s">
        <v>504</v>
      </c>
      <c r="E8209" s="84">
        <v>10929</v>
      </c>
      <c r="F8209" s="85">
        <v>26.021999999999998</v>
      </c>
      <c r="G8209" s="84" t="s">
        <v>514</v>
      </c>
      <c r="H8209" s="86" t="str">
        <f t="shared" si="512"/>
        <v/>
      </c>
      <c r="I8209" s="77" t="str">
        <f t="shared" si="513"/>
        <v/>
      </c>
      <c r="J8209" s="77" t="str">
        <f t="shared" si="514"/>
        <v/>
      </c>
      <c r="K8209" s="77">
        <f t="shared" si="515"/>
        <v>0</v>
      </c>
    </row>
    <row r="8210" spans="1:11" s="77" customFormat="1">
      <c r="A8210" s="82">
        <v>2016</v>
      </c>
      <c r="B8210" s="82">
        <v>2535</v>
      </c>
      <c r="C8210" s="83" t="s">
        <v>503</v>
      </c>
      <c r="D8210" s="83" t="s">
        <v>504</v>
      </c>
      <c r="E8210" s="84">
        <v>10863</v>
      </c>
      <c r="F8210" s="85">
        <v>25.902000000000001</v>
      </c>
      <c r="G8210" s="84" t="s">
        <v>514</v>
      </c>
      <c r="H8210" s="86" t="str">
        <f t="shared" si="512"/>
        <v/>
      </c>
      <c r="I8210" s="77" t="str">
        <f t="shared" si="513"/>
        <v/>
      </c>
      <c r="J8210" s="77" t="str">
        <f t="shared" si="514"/>
        <v/>
      </c>
      <c r="K8210" s="77">
        <f t="shared" si="515"/>
        <v>0</v>
      </c>
    </row>
    <row r="8211" spans="1:11" s="77" customFormat="1">
      <c r="A8211" s="82">
        <v>2016</v>
      </c>
      <c r="B8211" s="82">
        <v>2706</v>
      </c>
      <c r="C8211" s="83" t="s">
        <v>503</v>
      </c>
      <c r="D8211" s="83" t="s">
        <v>504</v>
      </c>
      <c r="E8211" s="84">
        <v>11091</v>
      </c>
      <c r="F8211" s="85">
        <v>24.303999999999998</v>
      </c>
      <c r="G8211" s="84">
        <v>289.39999999999998</v>
      </c>
      <c r="H8211" s="86">
        <f t="shared" si="512"/>
        <v>780094.09161599982</v>
      </c>
      <c r="I8211" s="77">
        <f t="shared" si="513"/>
        <v>11091</v>
      </c>
      <c r="J8211" s="77">
        <f t="shared" si="514"/>
        <v>269555.66399999999</v>
      </c>
      <c r="K8211" s="77">
        <f t="shared" si="515"/>
        <v>0</v>
      </c>
    </row>
    <row r="8212" spans="1:11" s="77" customFormat="1">
      <c r="A8212" s="82">
        <v>2016</v>
      </c>
      <c r="B8212" s="82">
        <v>2706</v>
      </c>
      <c r="C8212" s="83" t="s">
        <v>503</v>
      </c>
      <c r="D8212" s="83" t="s">
        <v>504</v>
      </c>
      <c r="E8212" s="84">
        <v>11693</v>
      </c>
      <c r="F8212" s="85">
        <v>25.84</v>
      </c>
      <c r="G8212" s="84">
        <v>353</v>
      </c>
      <c r="H8212" s="86">
        <f t="shared" si="512"/>
        <v>1066579.3336</v>
      </c>
      <c r="I8212" s="77">
        <f t="shared" si="513"/>
        <v>11693</v>
      </c>
      <c r="J8212" s="77">
        <f t="shared" si="514"/>
        <v>302147.12</v>
      </c>
      <c r="K8212" s="77">
        <f t="shared" si="515"/>
        <v>0</v>
      </c>
    </row>
    <row r="8213" spans="1:11" s="77" customFormat="1">
      <c r="A8213" s="82">
        <v>2016</v>
      </c>
      <c r="B8213" s="82">
        <v>2712</v>
      </c>
      <c r="C8213" s="83" t="s">
        <v>503</v>
      </c>
      <c r="D8213" s="83" t="s">
        <v>504</v>
      </c>
      <c r="E8213" s="84">
        <v>22989</v>
      </c>
      <c r="F8213" s="85">
        <v>24.068000000000001</v>
      </c>
      <c r="G8213" s="84">
        <v>300.60000000000002</v>
      </c>
      <c r="H8213" s="86">
        <f t="shared" si="512"/>
        <v>1663217.5515120002</v>
      </c>
      <c r="I8213" s="77">
        <f t="shared" si="513"/>
        <v>22989</v>
      </c>
      <c r="J8213" s="77">
        <f t="shared" si="514"/>
        <v>553299.25199999998</v>
      </c>
      <c r="K8213" s="77">
        <f t="shared" si="515"/>
        <v>0</v>
      </c>
    </row>
    <row r="8214" spans="1:11" s="77" customFormat="1">
      <c r="A8214" s="82">
        <v>2016</v>
      </c>
      <c r="B8214" s="82">
        <v>2712</v>
      </c>
      <c r="C8214" s="83" t="s">
        <v>503</v>
      </c>
      <c r="D8214" s="83" t="s">
        <v>504</v>
      </c>
      <c r="E8214" s="84">
        <v>64341</v>
      </c>
      <c r="F8214" s="85">
        <v>25.286000000000001</v>
      </c>
      <c r="G8214" s="84">
        <v>295.5</v>
      </c>
      <c r="H8214" s="86">
        <f t="shared" si="512"/>
        <v>4807567.8843300007</v>
      </c>
      <c r="I8214" s="77">
        <f t="shared" si="513"/>
        <v>64341</v>
      </c>
      <c r="J8214" s="77">
        <f t="shared" si="514"/>
        <v>1626926.5260000001</v>
      </c>
      <c r="K8214" s="77">
        <f t="shared" si="515"/>
        <v>0</v>
      </c>
    </row>
    <row r="8215" spans="1:11" s="77" customFormat="1">
      <c r="A8215" s="82">
        <v>2016</v>
      </c>
      <c r="B8215" s="82">
        <v>2712</v>
      </c>
      <c r="C8215" s="83" t="s">
        <v>503</v>
      </c>
      <c r="D8215" s="83" t="s">
        <v>504</v>
      </c>
      <c r="E8215" s="84">
        <v>46899</v>
      </c>
      <c r="F8215" s="85">
        <v>26.015999999999998</v>
      </c>
      <c r="G8215" s="84">
        <v>333.1</v>
      </c>
      <c r="H8215" s="86">
        <f t="shared" si="512"/>
        <v>4064234.3231039997</v>
      </c>
      <c r="I8215" s="77">
        <f t="shared" si="513"/>
        <v>46899</v>
      </c>
      <c r="J8215" s="77">
        <f t="shared" si="514"/>
        <v>1220124.3839999998</v>
      </c>
      <c r="K8215" s="77">
        <f t="shared" si="515"/>
        <v>0</v>
      </c>
    </row>
    <row r="8216" spans="1:11" s="77" customFormat="1">
      <c r="A8216" s="82">
        <v>2016</v>
      </c>
      <c r="B8216" s="82">
        <v>2712</v>
      </c>
      <c r="C8216" s="83" t="s">
        <v>503</v>
      </c>
      <c r="D8216" s="83" t="s">
        <v>504</v>
      </c>
      <c r="E8216" s="84">
        <v>23485</v>
      </c>
      <c r="F8216" s="85">
        <v>25.954000000000001</v>
      </c>
      <c r="G8216" s="84">
        <v>276.60000000000002</v>
      </c>
      <c r="H8216" s="86">
        <f t="shared" si="512"/>
        <v>1685959.1225399999</v>
      </c>
      <c r="I8216" s="77">
        <f t="shared" si="513"/>
        <v>23485</v>
      </c>
      <c r="J8216" s="77">
        <f t="shared" si="514"/>
        <v>609529.69000000006</v>
      </c>
      <c r="K8216" s="77">
        <f t="shared" si="515"/>
        <v>0</v>
      </c>
    </row>
    <row r="8217" spans="1:11" s="77" customFormat="1">
      <c r="A8217" s="82">
        <v>2016</v>
      </c>
      <c r="B8217" s="82">
        <v>2718</v>
      </c>
      <c r="C8217" s="83" t="s">
        <v>503</v>
      </c>
      <c r="D8217" s="83" t="s">
        <v>504</v>
      </c>
      <c r="E8217" s="84">
        <v>693</v>
      </c>
      <c r="F8217" s="85">
        <v>23.885999999999999</v>
      </c>
      <c r="G8217" s="84">
        <v>337</v>
      </c>
      <c r="H8217" s="86">
        <f t="shared" si="512"/>
        <v>55783.603259999996</v>
      </c>
      <c r="I8217" s="77">
        <f t="shared" si="513"/>
        <v>693</v>
      </c>
      <c r="J8217" s="77">
        <f t="shared" si="514"/>
        <v>16552.998</v>
      </c>
      <c r="K8217" s="77">
        <f t="shared" si="515"/>
        <v>0</v>
      </c>
    </row>
    <row r="8218" spans="1:11" s="77" customFormat="1">
      <c r="A8218" s="82">
        <v>2016</v>
      </c>
      <c r="B8218" s="82">
        <v>2718</v>
      </c>
      <c r="C8218" s="83" t="s">
        <v>503</v>
      </c>
      <c r="D8218" s="83" t="s">
        <v>504</v>
      </c>
      <c r="E8218" s="84">
        <v>11144</v>
      </c>
      <c r="F8218" s="85">
        <v>23.998000000000001</v>
      </c>
      <c r="G8218" s="84">
        <v>275</v>
      </c>
      <c r="H8218" s="86">
        <f t="shared" si="512"/>
        <v>735442.70799999998</v>
      </c>
      <c r="I8218" s="77">
        <f t="shared" si="513"/>
        <v>11144</v>
      </c>
      <c r="J8218" s="77">
        <f t="shared" si="514"/>
        <v>267433.712</v>
      </c>
      <c r="K8218" s="77">
        <f t="shared" si="515"/>
        <v>0</v>
      </c>
    </row>
    <row r="8219" spans="1:11" s="77" customFormat="1">
      <c r="A8219" s="82">
        <v>2016</v>
      </c>
      <c r="B8219" s="82">
        <v>2718</v>
      </c>
      <c r="C8219" s="83" t="s">
        <v>503</v>
      </c>
      <c r="D8219" s="83" t="s">
        <v>504</v>
      </c>
      <c r="E8219" s="84">
        <v>10592</v>
      </c>
      <c r="F8219" s="85">
        <v>24.616</v>
      </c>
      <c r="G8219" s="84">
        <v>289.39999999999998</v>
      </c>
      <c r="H8219" s="86">
        <f t="shared" si="512"/>
        <v>754560.35276799987</v>
      </c>
      <c r="I8219" s="77">
        <f t="shared" si="513"/>
        <v>10592</v>
      </c>
      <c r="J8219" s="77">
        <f t="shared" si="514"/>
        <v>260732.67199999999</v>
      </c>
      <c r="K8219" s="77">
        <f t="shared" si="515"/>
        <v>0</v>
      </c>
    </row>
    <row r="8220" spans="1:11" s="77" customFormat="1">
      <c r="A8220" s="82">
        <v>2016</v>
      </c>
      <c r="B8220" s="82">
        <v>2718</v>
      </c>
      <c r="C8220" s="83" t="s">
        <v>503</v>
      </c>
      <c r="D8220" s="83" t="s">
        <v>504</v>
      </c>
      <c r="E8220" s="84">
        <v>23517</v>
      </c>
      <c r="F8220" s="85">
        <v>22.792000000000002</v>
      </c>
      <c r="G8220" s="84">
        <v>347.2</v>
      </c>
      <c r="H8220" s="86">
        <f t="shared" si="512"/>
        <v>1860990.139008</v>
      </c>
      <c r="I8220" s="77">
        <f t="shared" si="513"/>
        <v>23517</v>
      </c>
      <c r="J8220" s="77">
        <f t="shared" si="514"/>
        <v>535999.46400000004</v>
      </c>
      <c r="K8220" s="77">
        <f t="shared" si="515"/>
        <v>0</v>
      </c>
    </row>
    <row r="8221" spans="1:11" s="77" customFormat="1">
      <c r="A8221" s="82">
        <v>2016</v>
      </c>
      <c r="B8221" s="82">
        <v>2718</v>
      </c>
      <c r="C8221" s="83" t="s">
        <v>503</v>
      </c>
      <c r="D8221" s="83" t="s">
        <v>504</v>
      </c>
      <c r="E8221" s="84">
        <v>12246</v>
      </c>
      <c r="F8221" s="85">
        <v>22.827999999999999</v>
      </c>
      <c r="G8221" s="84">
        <v>323.8</v>
      </c>
      <c r="H8221" s="86">
        <f t="shared" si="512"/>
        <v>905188.36574399995</v>
      </c>
      <c r="I8221" s="77">
        <f t="shared" si="513"/>
        <v>12246</v>
      </c>
      <c r="J8221" s="77">
        <f t="shared" si="514"/>
        <v>279551.68799999997</v>
      </c>
      <c r="K8221" s="77">
        <f t="shared" si="515"/>
        <v>0</v>
      </c>
    </row>
    <row r="8222" spans="1:11" s="77" customFormat="1">
      <c r="A8222" s="82">
        <v>2016</v>
      </c>
      <c r="B8222" s="82">
        <v>2718</v>
      </c>
      <c r="C8222" s="83" t="s">
        <v>503</v>
      </c>
      <c r="D8222" s="83" t="s">
        <v>504</v>
      </c>
      <c r="E8222" s="84">
        <v>22639</v>
      </c>
      <c r="F8222" s="85">
        <v>24.123999999999999</v>
      </c>
      <c r="G8222" s="84">
        <v>343.9</v>
      </c>
      <c r="H8222" s="86">
        <f t="shared" si="512"/>
        <v>1878186.5886039997</v>
      </c>
      <c r="I8222" s="77">
        <f t="shared" si="513"/>
        <v>22639</v>
      </c>
      <c r="J8222" s="77">
        <f t="shared" si="514"/>
        <v>546143.23599999992</v>
      </c>
      <c r="K8222" s="77">
        <f t="shared" si="515"/>
        <v>0</v>
      </c>
    </row>
    <row r="8223" spans="1:11" s="77" customFormat="1">
      <c r="A8223" s="82">
        <v>2016</v>
      </c>
      <c r="B8223" s="82">
        <v>2721</v>
      </c>
      <c r="C8223" s="83" t="s">
        <v>503</v>
      </c>
      <c r="D8223" s="83" t="s">
        <v>504</v>
      </c>
      <c r="E8223" s="84">
        <v>237</v>
      </c>
      <c r="F8223" s="85">
        <v>24.55</v>
      </c>
      <c r="G8223" s="84">
        <v>360.3</v>
      </c>
      <c r="H8223" s="86">
        <f t="shared" si="512"/>
        <v>20963.515050000002</v>
      </c>
      <c r="I8223" s="77">
        <f t="shared" si="513"/>
        <v>237</v>
      </c>
      <c r="J8223" s="77">
        <f t="shared" si="514"/>
        <v>5818.35</v>
      </c>
      <c r="K8223" s="77">
        <f t="shared" si="515"/>
        <v>0</v>
      </c>
    </row>
    <row r="8224" spans="1:11" s="77" customFormat="1">
      <c r="A8224" s="82">
        <v>2016</v>
      </c>
      <c r="B8224" s="82">
        <v>2721</v>
      </c>
      <c r="C8224" s="83" t="s">
        <v>503</v>
      </c>
      <c r="D8224" s="83" t="s">
        <v>504</v>
      </c>
      <c r="E8224" s="84">
        <v>100807</v>
      </c>
      <c r="F8224" s="85">
        <v>23.308</v>
      </c>
      <c r="G8224" s="84">
        <v>401.9</v>
      </c>
      <c r="H8224" s="86">
        <f t="shared" si="512"/>
        <v>9443080.8055639993</v>
      </c>
      <c r="I8224" s="77">
        <f t="shared" si="513"/>
        <v>100807</v>
      </c>
      <c r="J8224" s="77">
        <f t="shared" si="514"/>
        <v>2349609.5559999999</v>
      </c>
      <c r="K8224" s="77">
        <f t="shared" si="515"/>
        <v>0</v>
      </c>
    </row>
    <row r="8225" spans="1:11" s="77" customFormat="1">
      <c r="A8225" s="82">
        <v>2016</v>
      </c>
      <c r="B8225" s="82">
        <v>2721</v>
      </c>
      <c r="C8225" s="83" t="s">
        <v>503</v>
      </c>
      <c r="D8225" s="83" t="s">
        <v>504</v>
      </c>
      <c r="E8225" s="84">
        <v>25292</v>
      </c>
      <c r="F8225" s="85">
        <v>24.975999999999999</v>
      </c>
      <c r="G8225" s="84">
        <v>322.39999999999998</v>
      </c>
      <c r="H8225" s="86">
        <f t="shared" si="512"/>
        <v>2036578.2062079997</v>
      </c>
      <c r="I8225" s="77">
        <f t="shared" si="513"/>
        <v>25292</v>
      </c>
      <c r="J8225" s="77">
        <f t="shared" si="514"/>
        <v>631692.99199999997</v>
      </c>
      <c r="K8225" s="77">
        <f t="shared" si="515"/>
        <v>0</v>
      </c>
    </row>
    <row r="8226" spans="1:11" s="77" customFormat="1">
      <c r="A8226" s="82">
        <v>2016</v>
      </c>
      <c r="B8226" s="82">
        <v>2721</v>
      </c>
      <c r="C8226" s="83" t="s">
        <v>503</v>
      </c>
      <c r="D8226" s="83" t="s">
        <v>504</v>
      </c>
      <c r="E8226" s="84">
        <v>13009</v>
      </c>
      <c r="F8226" s="85">
        <v>25.096</v>
      </c>
      <c r="G8226" s="84">
        <v>308.89999999999998</v>
      </c>
      <c r="H8226" s="86">
        <f t="shared" si="512"/>
        <v>1008477.7658960001</v>
      </c>
      <c r="I8226" s="77">
        <f t="shared" si="513"/>
        <v>13009</v>
      </c>
      <c r="J8226" s="77">
        <f t="shared" si="514"/>
        <v>326473.864</v>
      </c>
      <c r="K8226" s="77">
        <f t="shared" si="515"/>
        <v>0</v>
      </c>
    </row>
    <row r="8227" spans="1:11" s="77" customFormat="1">
      <c r="A8227" s="82">
        <v>2016</v>
      </c>
      <c r="B8227" s="82">
        <v>2721</v>
      </c>
      <c r="C8227" s="83" t="s">
        <v>503</v>
      </c>
      <c r="D8227" s="83" t="s">
        <v>504</v>
      </c>
      <c r="E8227" s="84">
        <v>12945</v>
      </c>
      <c r="F8227" s="85">
        <v>24.475999999999999</v>
      </c>
      <c r="G8227" s="84">
        <v>306.8</v>
      </c>
      <c r="H8227" s="86">
        <f t="shared" si="512"/>
        <v>972070.70375999995</v>
      </c>
      <c r="I8227" s="77">
        <f t="shared" si="513"/>
        <v>12945</v>
      </c>
      <c r="J8227" s="77">
        <f t="shared" si="514"/>
        <v>316841.82</v>
      </c>
      <c r="K8227" s="77">
        <f t="shared" si="515"/>
        <v>0</v>
      </c>
    </row>
    <row r="8228" spans="1:11" s="77" customFormat="1">
      <c r="A8228" s="82">
        <v>2016</v>
      </c>
      <c r="B8228" s="82">
        <v>2721</v>
      </c>
      <c r="C8228" s="83" t="s">
        <v>503</v>
      </c>
      <c r="D8228" s="83" t="s">
        <v>504</v>
      </c>
      <c r="E8228" s="84">
        <v>12776</v>
      </c>
      <c r="F8228" s="85">
        <v>24.596</v>
      </c>
      <c r="G8228" s="84">
        <v>322.39999999999998</v>
      </c>
      <c r="H8228" s="86">
        <f t="shared" si="512"/>
        <v>1013104.9111039998</v>
      </c>
      <c r="I8228" s="77">
        <f t="shared" si="513"/>
        <v>12776</v>
      </c>
      <c r="J8228" s="77">
        <f t="shared" si="514"/>
        <v>314238.49599999998</v>
      </c>
      <c r="K8228" s="77">
        <f t="shared" si="515"/>
        <v>0</v>
      </c>
    </row>
    <row r="8229" spans="1:11" s="77" customFormat="1">
      <c r="A8229" s="82">
        <v>2016</v>
      </c>
      <c r="B8229" s="82">
        <v>2721</v>
      </c>
      <c r="C8229" s="83" t="s">
        <v>503</v>
      </c>
      <c r="D8229" s="83" t="s">
        <v>504</v>
      </c>
      <c r="E8229" s="84">
        <v>12617</v>
      </c>
      <c r="F8229" s="85">
        <v>24.423999999999999</v>
      </c>
      <c r="G8229" s="84">
        <v>319.7</v>
      </c>
      <c r="H8229" s="86">
        <f t="shared" si="512"/>
        <v>985179.87277600006</v>
      </c>
      <c r="I8229" s="77">
        <f t="shared" si="513"/>
        <v>12617</v>
      </c>
      <c r="J8229" s="77">
        <f t="shared" si="514"/>
        <v>308157.60800000001</v>
      </c>
      <c r="K8229" s="77">
        <f t="shared" si="515"/>
        <v>0</v>
      </c>
    </row>
    <row r="8230" spans="1:11" s="77" customFormat="1">
      <c r="A8230" s="82">
        <v>2016</v>
      </c>
      <c r="B8230" s="82">
        <v>2727</v>
      </c>
      <c r="C8230" s="83" t="s">
        <v>503</v>
      </c>
      <c r="D8230" s="83" t="s">
        <v>504</v>
      </c>
      <c r="E8230" s="84">
        <v>411</v>
      </c>
      <c r="F8230" s="85">
        <v>25.975999999999999</v>
      </c>
      <c r="G8230" s="84">
        <v>395.4</v>
      </c>
      <c r="H8230" s="86">
        <f t="shared" si="512"/>
        <v>42213.441743999996</v>
      </c>
      <c r="I8230" s="77">
        <f t="shared" si="513"/>
        <v>411</v>
      </c>
      <c r="J8230" s="77">
        <f t="shared" si="514"/>
        <v>10676.136</v>
      </c>
      <c r="K8230" s="77">
        <f t="shared" si="515"/>
        <v>0</v>
      </c>
    </row>
    <row r="8231" spans="1:11" s="77" customFormat="1">
      <c r="A8231" s="82">
        <v>2016</v>
      </c>
      <c r="B8231" s="82">
        <v>2727</v>
      </c>
      <c r="C8231" s="83" t="s">
        <v>503</v>
      </c>
      <c r="D8231" s="83" t="s">
        <v>504</v>
      </c>
      <c r="E8231" s="84">
        <v>313</v>
      </c>
      <c r="F8231" s="85">
        <v>23.728000000000002</v>
      </c>
      <c r="G8231" s="84">
        <v>328.5</v>
      </c>
      <c r="H8231" s="86">
        <f t="shared" si="512"/>
        <v>24397.248240000001</v>
      </c>
      <c r="I8231" s="77">
        <f t="shared" si="513"/>
        <v>313</v>
      </c>
      <c r="J8231" s="77">
        <f t="shared" si="514"/>
        <v>7426.8640000000005</v>
      </c>
      <c r="K8231" s="77">
        <f t="shared" si="515"/>
        <v>0</v>
      </c>
    </row>
    <row r="8232" spans="1:11" s="77" customFormat="1">
      <c r="A8232" s="82">
        <v>2016</v>
      </c>
      <c r="B8232" s="82">
        <v>2727</v>
      </c>
      <c r="C8232" s="83" t="s">
        <v>503</v>
      </c>
      <c r="D8232" s="83" t="s">
        <v>504</v>
      </c>
      <c r="E8232" s="84">
        <v>10142</v>
      </c>
      <c r="F8232" s="85">
        <v>24.552</v>
      </c>
      <c r="G8232" s="84">
        <v>247.5</v>
      </c>
      <c r="H8232" s="86">
        <f t="shared" si="512"/>
        <v>616290.80039999995</v>
      </c>
      <c r="I8232" s="77">
        <f t="shared" si="513"/>
        <v>10142</v>
      </c>
      <c r="J8232" s="77">
        <f t="shared" si="514"/>
        <v>249006.38399999999</v>
      </c>
      <c r="K8232" s="77">
        <f t="shared" si="515"/>
        <v>0</v>
      </c>
    </row>
    <row r="8233" spans="1:11" s="77" customFormat="1">
      <c r="A8233" s="82">
        <v>2016</v>
      </c>
      <c r="B8233" s="82">
        <v>2727</v>
      </c>
      <c r="C8233" s="83" t="s">
        <v>503</v>
      </c>
      <c r="D8233" s="83" t="s">
        <v>504</v>
      </c>
      <c r="E8233" s="84">
        <v>11845</v>
      </c>
      <c r="F8233" s="85">
        <v>24.071999999999999</v>
      </c>
      <c r="G8233" s="84">
        <v>329.7</v>
      </c>
      <c r="H8233" s="86">
        <f t="shared" si="512"/>
        <v>940082.97347999993</v>
      </c>
      <c r="I8233" s="77">
        <f t="shared" si="513"/>
        <v>11845</v>
      </c>
      <c r="J8233" s="77">
        <f t="shared" si="514"/>
        <v>285132.83999999997</v>
      </c>
      <c r="K8233" s="77">
        <f t="shared" si="515"/>
        <v>0</v>
      </c>
    </row>
    <row r="8234" spans="1:11" s="77" customFormat="1">
      <c r="A8234" s="82">
        <v>2016</v>
      </c>
      <c r="B8234" s="82">
        <v>2727</v>
      </c>
      <c r="C8234" s="83" t="s">
        <v>503</v>
      </c>
      <c r="D8234" s="83" t="s">
        <v>504</v>
      </c>
      <c r="E8234" s="84">
        <v>12048</v>
      </c>
      <c r="F8234" s="85">
        <v>24.071999999999999</v>
      </c>
      <c r="G8234" s="84">
        <v>304.10000000000002</v>
      </c>
      <c r="H8234" s="86">
        <f t="shared" si="512"/>
        <v>881949.1656960001</v>
      </c>
      <c r="I8234" s="77">
        <f t="shared" si="513"/>
        <v>12048</v>
      </c>
      <c r="J8234" s="77">
        <f t="shared" si="514"/>
        <v>290019.45600000001</v>
      </c>
      <c r="K8234" s="77">
        <f t="shared" si="515"/>
        <v>0</v>
      </c>
    </row>
    <row r="8235" spans="1:11" s="77" customFormat="1">
      <c r="A8235" s="82">
        <v>2016</v>
      </c>
      <c r="B8235" s="82">
        <v>2727</v>
      </c>
      <c r="C8235" s="83" t="s">
        <v>503</v>
      </c>
      <c r="D8235" s="83" t="s">
        <v>504</v>
      </c>
      <c r="E8235" s="84">
        <v>36348</v>
      </c>
      <c r="F8235" s="85">
        <v>26.038</v>
      </c>
      <c r="G8235" s="84">
        <v>319.5</v>
      </c>
      <c r="H8235" s="86">
        <f t="shared" si="512"/>
        <v>3023841.3706799997</v>
      </c>
      <c r="I8235" s="77">
        <f t="shared" si="513"/>
        <v>36348</v>
      </c>
      <c r="J8235" s="77">
        <f t="shared" si="514"/>
        <v>946429.22400000005</v>
      </c>
      <c r="K8235" s="77">
        <f t="shared" si="515"/>
        <v>0</v>
      </c>
    </row>
    <row r="8236" spans="1:11" s="77" customFormat="1">
      <c r="A8236" s="82">
        <v>2016</v>
      </c>
      <c r="B8236" s="82">
        <v>2727</v>
      </c>
      <c r="C8236" s="83" t="s">
        <v>503</v>
      </c>
      <c r="D8236" s="83" t="s">
        <v>504</v>
      </c>
      <c r="E8236" s="84">
        <v>24107</v>
      </c>
      <c r="F8236" s="85">
        <v>26.091999999999999</v>
      </c>
      <c r="G8236" s="84">
        <v>265.60000000000002</v>
      </c>
      <c r="H8236" s="86">
        <f t="shared" si="512"/>
        <v>1670623.5856640001</v>
      </c>
      <c r="I8236" s="77">
        <f t="shared" si="513"/>
        <v>24107</v>
      </c>
      <c r="J8236" s="77">
        <f t="shared" si="514"/>
        <v>628999.84399999992</v>
      </c>
      <c r="K8236" s="77">
        <f t="shared" si="515"/>
        <v>0</v>
      </c>
    </row>
    <row r="8237" spans="1:11" s="77" customFormat="1">
      <c r="A8237" s="82">
        <v>2016</v>
      </c>
      <c r="B8237" s="82">
        <v>2727</v>
      </c>
      <c r="C8237" s="83" t="s">
        <v>503</v>
      </c>
      <c r="D8237" s="83" t="s">
        <v>504</v>
      </c>
      <c r="E8237" s="84">
        <v>58816</v>
      </c>
      <c r="F8237" s="85">
        <v>24.158000000000001</v>
      </c>
      <c r="G8237" s="84">
        <v>276.89999999999998</v>
      </c>
      <c r="H8237" s="86">
        <f t="shared" si="512"/>
        <v>3934408.2136319997</v>
      </c>
      <c r="I8237" s="77">
        <f t="shared" si="513"/>
        <v>58816</v>
      </c>
      <c r="J8237" s="77">
        <f t="shared" si="514"/>
        <v>1420876.9280000001</v>
      </c>
      <c r="K8237" s="77">
        <f t="shared" si="515"/>
        <v>0</v>
      </c>
    </row>
    <row r="8238" spans="1:11" s="77" customFormat="1">
      <c r="A8238" s="82">
        <v>2016</v>
      </c>
      <c r="B8238" s="82">
        <v>2727</v>
      </c>
      <c r="C8238" s="83" t="s">
        <v>503</v>
      </c>
      <c r="D8238" s="83" t="s">
        <v>504</v>
      </c>
      <c r="E8238" s="84">
        <v>24108</v>
      </c>
      <c r="F8238" s="85">
        <v>25.876000000000001</v>
      </c>
      <c r="G8238" s="84">
        <v>262</v>
      </c>
      <c r="H8238" s="86">
        <f t="shared" si="512"/>
        <v>1634404.7529600002</v>
      </c>
      <c r="I8238" s="77">
        <f t="shared" si="513"/>
        <v>24108</v>
      </c>
      <c r="J8238" s="77">
        <f t="shared" si="514"/>
        <v>623818.60800000001</v>
      </c>
      <c r="K8238" s="77">
        <f t="shared" si="515"/>
        <v>0</v>
      </c>
    </row>
    <row r="8239" spans="1:11" s="77" customFormat="1">
      <c r="A8239" s="82">
        <v>2016</v>
      </c>
      <c r="B8239" s="82">
        <v>2727</v>
      </c>
      <c r="C8239" s="83" t="s">
        <v>503</v>
      </c>
      <c r="D8239" s="83" t="s">
        <v>504</v>
      </c>
      <c r="E8239" s="84">
        <v>23914</v>
      </c>
      <c r="F8239" s="85">
        <v>24.994</v>
      </c>
      <c r="G8239" s="84">
        <v>300.7</v>
      </c>
      <c r="H8239" s="86">
        <f t="shared" si="512"/>
        <v>1797303.4936119998</v>
      </c>
      <c r="I8239" s="77">
        <f t="shared" si="513"/>
        <v>23914</v>
      </c>
      <c r="J8239" s="77">
        <f t="shared" si="514"/>
        <v>597706.51599999995</v>
      </c>
      <c r="K8239" s="77">
        <f t="shared" si="515"/>
        <v>0</v>
      </c>
    </row>
    <row r="8240" spans="1:11" s="77" customFormat="1">
      <c r="A8240" s="82">
        <v>2016</v>
      </c>
      <c r="B8240" s="82">
        <v>2817</v>
      </c>
      <c r="C8240" s="83" t="s">
        <v>512</v>
      </c>
      <c r="D8240" s="83" t="s">
        <v>504</v>
      </c>
      <c r="E8240" s="84">
        <v>260347</v>
      </c>
      <c r="F8240" s="85">
        <v>13.378</v>
      </c>
      <c r="G8240" s="84">
        <v>117</v>
      </c>
      <c r="H8240" s="86">
        <f t="shared" si="512"/>
        <v>4075018.9342200002</v>
      </c>
      <c r="I8240" s="77">
        <f t="shared" si="513"/>
        <v>260347</v>
      </c>
      <c r="J8240" s="77">
        <f t="shared" si="514"/>
        <v>3482922.1660000002</v>
      </c>
      <c r="K8240" s="77">
        <f t="shared" si="515"/>
        <v>1</v>
      </c>
    </row>
    <row r="8241" spans="1:11" s="77" customFormat="1">
      <c r="A8241" s="82">
        <v>2016</v>
      </c>
      <c r="B8241" s="82">
        <v>2823</v>
      </c>
      <c r="C8241" s="83" t="s">
        <v>512</v>
      </c>
      <c r="D8241" s="83" t="s">
        <v>504</v>
      </c>
      <c r="E8241" s="84">
        <v>140107</v>
      </c>
      <c r="F8241" s="85">
        <v>13.256</v>
      </c>
      <c r="G8241" s="84">
        <v>140.80000000000001</v>
      </c>
      <c r="H8241" s="86">
        <f t="shared" si="512"/>
        <v>2615019.8159360006</v>
      </c>
      <c r="I8241" s="77">
        <f t="shared" si="513"/>
        <v>140107</v>
      </c>
      <c r="J8241" s="77">
        <f t="shared" si="514"/>
        <v>1857258.392</v>
      </c>
      <c r="K8241" s="77">
        <f t="shared" si="515"/>
        <v>1</v>
      </c>
    </row>
    <row r="8242" spans="1:11" s="77" customFormat="1">
      <c r="A8242" s="82">
        <v>2016</v>
      </c>
      <c r="B8242" s="82">
        <v>2824</v>
      </c>
      <c r="C8242" s="83" t="s">
        <v>513</v>
      </c>
      <c r="D8242" s="83" t="s">
        <v>504</v>
      </c>
      <c r="E8242" s="84">
        <v>14650</v>
      </c>
      <c r="F8242" s="85">
        <v>18.5</v>
      </c>
      <c r="G8242" s="84">
        <v>151.1</v>
      </c>
      <c r="H8242" s="86">
        <f t="shared" si="512"/>
        <v>409518.77499999997</v>
      </c>
      <c r="I8242" s="77">
        <f t="shared" si="513"/>
        <v>14650</v>
      </c>
      <c r="J8242" s="77">
        <f t="shared" si="514"/>
        <v>271025</v>
      </c>
      <c r="K8242" s="77">
        <f t="shared" si="515"/>
        <v>0</v>
      </c>
    </row>
    <row r="8243" spans="1:11" s="77" customFormat="1">
      <c r="A8243" s="82">
        <v>2016</v>
      </c>
      <c r="B8243" s="82">
        <v>2828</v>
      </c>
      <c r="C8243" s="83" t="s">
        <v>503</v>
      </c>
      <c r="D8243" s="83" t="s">
        <v>504</v>
      </c>
      <c r="E8243" s="84">
        <v>25405</v>
      </c>
      <c r="F8243" s="85">
        <v>25.178000000000001</v>
      </c>
      <c r="G8243" s="84" t="s">
        <v>514</v>
      </c>
      <c r="H8243" s="86" t="str">
        <f t="shared" si="512"/>
        <v/>
      </c>
      <c r="I8243" s="77" t="str">
        <f t="shared" si="513"/>
        <v/>
      </c>
      <c r="J8243" s="77" t="str">
        <f t="shared" si="514"/>
        <v/>
      </c>
      <c r="K8243" s="77">
        <f t="shared" si="515"/>
        <v>0</v>
      </c>
    </row>
    <row r="8244" spans="1:11" s="77" customFormat="1">
      <c r="A8244" s="82">
        <v>2016</v>
      </c>
      <c r="B8244" s="82">
        <v>2828</v>
      </c>
      <c r="C8244" s="83" t="s">
        <v>503</v>
      </c>
      <c r="D8244" s="83" t="s">
        <v>504</v>
      </c>
      <c r="E8244" s="84">
        <v>29698</v>
      </c>
      <c r="F8244" s="85">
        <v>25.004000000000001</v>
      </c>
      <c r="G8244" s="84" t="s">
        <v>514</v>
      </c>
      <c r="H8244" s="86" t="str">
        <f t="shared" si="512"/>
        <v/>
      </c>
      <c r="I8244" s="77" t="str">
        <f t="shared" si="513"/>
        <v/>
      </c>
      <c r="J8244" s="77" t="str">
        <f t="shared" si="514"/>
        <v/>
      </c>
      <c r="K8244" s="77">
        <f t="shared" si="515"/>
        <v>0</v>
      </c>
    </row>
    <row r="8245" spans="1:11" s="77" customFormat="1">
      <c r="A8245" s="82">
        <v>2016</v>
      </c>
      <c r="B8245" s="82">
        <v>2828</v>
      </c>
      <c r="C8245" s="83" t="s">
        <v>503</v>
      </c>
      <c r="D8245" s="83" t="s">
        <v>504</v>
      </c>
      <c r="E8245" s="84">
        <v>8652</v>
      </c>
      <c r="F8245" s="85">
        <v>24.132000000000001</v>
      </c>
      <c r="G8245" s="84" t="s">
        <v>514</v>
      </c>
      <c r="H8245" s="86" t="str">
        <f t="shared" si="512"/>
        <v/>
      </c>
      <c r="I8245" s="77" t="str">
        <f t="shared" si="513"/>
        <v/>
      </c>
      <c r="J8245" s="77" t="str">
        <f t="shared" si="514"/>
        <v/>
      </c>
      <c r="K8245" s="77">
        <f t="shared" si="515"/>
        <v>0</v>
      </c>
    </row>
    <row r="8246" spans="1:11" s="77" customFormat="1">
      <c r="A8246" s="82">
        <v>2016</v>
      </c>
      <c r="B8246" s="82">
        <v>2828</v>
      </c>
      <c r="C8246" s="83" t="s">
        <v>503</v>
      </c>
      <c r="D8246" s="83" t="s">
        <v>504</v>
      </c>
      <c r="E8246" s="84">
        <v>1688</v>
      </c>
      <c r="F8246" s="85">
        <v>23.83</v>
      </c>
      <c r="G8246" s="84" t="s">
        <v>514</v>
      </c>
      <c r="H8246" s="86" t="str">
        <f t="shared" si="512"/>
        <v/>
      </c>
      <c r="I8246" s="77" t="str">
        <f t="shared" si="513"/>
        <v/>
      </c>
      <c r="J8246" s="77" t="str">
        <f t="shared" si="514"/>
        <v/>
      </c>
      <c r="K8246" s="77">
        <f t="shared" si="515"/>
        <v>0</v>
      </c>
    </row>
    <row r="8247" spans="1:11" s="77" customFormat="1">
      <c r="A8247" s="82">
        <v>2016</v>
      </c>
      <c r="B8247" s="82">
        <v>2828</v>
      </c>
      <c r="C8247" s="83" t="s">
        <v>503</v>
      </c>
      <c r="D8247" s="83" t="s">
        <v>504</v>
      </c>
      <c r="E8247" s="84">
        <v>3867</v>
      </c>
      <c r="F8247" s="85">
        <v>24.288</v>
      </c>
      <c r="G8247" s="84" t="s">
        <v>514</v>
      </c>
      <c r="H8247" s="86" t="str">
        <f t="shared" si="512"/>
        <v/>
      </c>
      <c r="I8247" s="77" t="str">
        <f t="shared" si="513"/>
        <v/>
      </c>
      <c r="J8247" s="77" t="str">
        <f t="shared" si="514"/>
        <v/>
      </c>
      <c r="K8247" s="77">
        <f t="shared" si="515"/>
        <v>0</v>
      </c>
    </row>
    <row r="8248" spans="1:11" s="77" customFormat="1">
      <c r="A8248" s="82">
        <v>2016</v>
      </c>
      <c r="B8248" s="82">
        <v>2828</v>
      </c>
      <c r="C8248" s="83" t="s">
        <v>503</v>
      </c>
      <c r="D8248" s="83" t="s">
        <v>504</v>
      </c>
      <c r="E8248" s="84">
        <v>19733</v>
      </c>
      <c r="F8248" s="85">
        <v>24.908000000000001</v>
      </c>
      <c r="G8248" s="84" t="s">
        <v>514</v>
      </c>
      <c r="H8248" s="86" t="str">
        <f t="shared" si="512"/>
        <v/>
      </c>
      <c r="I8248" s="77" t="str">
        <f t="shared" si="513"/>
        <v/>
      </c>
      <c r="J8248" s="77" t="str">
        <f t="shared" si="514"/>
        <v/>
      </c>
      <c r="K8248" s="77">
        <f t="shared" si="515"/>
        <v>0</v>
      </c>
    </row>
    <row r="8249" spans="1:11" s="77" customFormat="1">
      <c r="A8249" s="82">
        <v>2016</v>
      </c>
      <c r="B8249" s="82">
        <v>2828</v>
      </c>
      <c r="C8249" s="83" t="s">
        <v>503</v>
      </c>
      <c r="D8249" s="83" t="s">
        <v>504</v>
      </c>
      <c r="E8249" s="84">
        <v>16977</v>
      </c>
      <c r="F8249" s="85">
        <v>25.091999999999999</v>
      </c>
      <c r="G8249" s="84" t="s">
        <v>514</v>
      </c>
      <c r="H8249" s="86" t="str">
        <f t="shared" si="512"/>
        <v/>
      </c>
      <c r="I8249" s="77" t="str">
        <f t="shared" si="513"/>
        <v/>
      </c>
      <c r="J8249" s="77" t="str">
        <f t="shared" si="514"/>
        <v/>
      </c>
      <c r="K8249" s="77">
        <f t="shared" si="515"/>
        <v>0</v>
      </c>
    </row>
    <row r="8250" spans="1:11" s="77" customFormat="1">
      <c r="A8250" s="82">
        <v>2016</v>
      </c>
      <c r="B8250" s="82">
        <v>2828</v>
      </c>
      <c r="C8250" s="83" t="s">
        <v>503</v>
      </c>
      <c r="D8250" s="83" t="s">
        <v>504</v>
      </c>
      <c r="E8250" s="84">
        <v>22751</v>
      </c>
      <c r="F8250" s="85">
        <v>25.154</v>
      </c>
      <c r="G8250" s="84" t="s">
        <v>514</v>
      </c>
      <c r="H8250" s="86" t="str">
        <f t="shared" si="512"/>
        <v/>
      </c>
      <c r="I8250" s="77" t="str">
        <f t="shared" si="513"/>
        <v/>
      </c>
      <c r="J8250" s="77" t="str">
        <f t="shared" si="514"/>
        <v/>
      </c>
      <c r="K8250" s="77">
        <f t="shared" si="515"/>
        <v>0</v>
      </c>
    </row>
    <row r="8251" spans="1:11" s="77" customFormat="1">
      <c r="A8251" s="82">
        <v>2016</v>
      </c>
      <c r="B8251" s="82">
        <v>2828</v>
      </c>
      <c r="C8251" s="83" t="s">
        <v>503</v>
      </c>
      <c r="D8251" s="83" t="s">
        <v>504</v>
      </c>
      <c r="E8251" s="84">
        <v>22751</v>
      </c>
      <c r="F8251" s="85">
        <v>25.154</v>
      </c>
      <c r="G8251" s="84" t="s">
        <v>514</v>
      </c>
      <c r="H8251" s="86" t="str">
        <f t="shared" si="512"/>
        <v/>
      </c>
      <c r="I8251" s="77" t="str">
        <f t="shared" si="513"/>
        <v/>
      </c>
      <c r="J8251" s="77" t="str">
        <f t="shared" si="514"/>
        <v/>
      </c>
      <c r="K8251" s="77">
        <f t="shared" si="515"/>
        <v>0</v>
      </c>
    </row>
    <row r="8252" spans="1:11" s="77" customFormat="1">
      <c r="A8252" s="82">
        <v>2016</v>
      </c>
      <c r="B8252" s="82">
        <v>2828</v>
      </c>
      <c r="C8252" s="83" t="s">
        <v>503</v>
      </c>
      <c r="D8252" s="83" t="s">
        <v>504</v>
      </c>
      <c r="E8252" s="84">
        <v>16977</v>
      </c>
      <c r="F8252" s="85">
        <v>25.091999999999999</v>
      </c>
      <c r="G8252" s="84" t="s">
        <v>514</v>
      </c>
      <c r="H8252" s="86" t="str">
        <f t="shared" si="512"/>
        <v/>
      </c>
      <c r="I8252" s="77" t="str">
        <f t="shared" si="513"/>
        <v/>
      </c>
      <c r="J8252" s="77" t="str">
        <f t="shared" si="514"/>
        <v/>
      </c>
      <c r="K8252" s="77">
        <f t="shared" si="515"/>
        <v>0</v>
      </c>
    </row>
    <row r="8253" spans="1:11" s="77" customFormat="1">
      <c r="A8253" s="82">
        <v>2016</v>
      </c>
      <c r="B8253" s="82">
        <v>2828</v>
      </c>
      <c r="C8253" s="83" t="s">
        <v>503</v>
      </c>
      <c r="D8253" s="83" t="s">
        <v>504</v>
      </c>
      <c r="E8253" s="84">
        <v>13688</v>
      </c>
      <c r="F8253" s="85">
        <v>25.001999999999999</v>
      </c>
      <c r="G8253" s="84" t="s">
        <v>514</v>
      </c>
      <c r="H8253" s="86" t="str">
        <f t="shared" si="512"/>
        <v/>
      </c>
      <c r="I8253" s="77" t="str">
        <f t="shared" si="513"/>
        <v/>
      </c>
      <c r="J8253" s="77" t="str">
        <f t="shared" si="514"/>
        <v/>
      </c>
      <c r="K8253" s="77">
        <f t="shared" si="515"/>
        <v>0</v>
      </c>
    </row>
    <row r="8254" spans="1:11" s="77" customFormat="1">
      <c r="A8254" s="82">
        <v>2016</v>
      </c>
      <c r="B8254" s="82">
        <v>2832</v>
      </c>
      <c r="C8254" s="83" t="s">
        <v>503</v>
      </c>
      <c r="D8254" s="83" t="s">
        <v>504</v>
      </c>
      <c r="E8254" s="84">
        <v>56731</v>
      </c>
      <c r="F8254" s="85">
        <v>25.378</v>
      </c>
      <c r="G8254" s="84" t="s">
        <v>514</v>
      </c>
      <c r="H8254" s="86" t="str">
        <f t="shared" si="512"/>
        <v/>
      </c>
      <c r="I8254" s="77" t="str">
        <f t="shared" si="513"/>
        <v/>
      </c>
      <c r="J8254" s="77" t="str">
        <f t="shared" si="514"/>
        <v/>
      </c>
      <c r="K8254" s="77">
        <f t="shared" si="515"/>
        <v>0</v>
      </c>
    </row>
    <row r="8255" spans="1:11" s="77" customFormat="1">
      <c r="A8255" s="82">
        <v>2016</v>
      </c>
      <c r="B8255" s="82">
        <v>2832</v>
      </c>
      <c r="C8255" s="83" t="s">
        <v>503</v>
      </c>
      <c r="D8255" s="83" t="s">
        <v>504</v>
      </c>
      <c r="E8255" s="84">
        <v>48010</v>
      </c>
      <c r="F8255" s="85">
        <v>22.245999999999999</v>
      </c>
      <c r="G8255" s="84" t="s">
        <v>514</v>
      </c>
      <c r="H8255" s="86" t="str">
        <f t="shared" si="512"/>
        <v/>
      </c>
      <c r="I8255" s="77" t="str">
        <f t="shared" si="513"/>
        <v/>
      </c>
      <c r="J8255" s="77" t="str">
        <f t="shared" si="514"/>
        <v/>
      </c>
      <c r="K8255" s="77">
        <f t="shared" si="515"/>
        <v>0</v>
      </c>
    </row>
    <row r="8256" spans="1:11" s="77" customFormat="1">
      <c r="A8256" s="82">
        <v>2016</v>
      </c>
      <c r="B8256" s="82">
        <v>2832</v>
      </c>
      <c r="C8256" s="83" t="s">
        <v>503</v>
      </c>
      <c r="D8256" s="83" t="s">
        <v>504</v>
      </c>
      <c r="E8256" s="84">
        <v>24723</v>
      </c>
      <c r="F8256" s="85">
        <v>25.05</v>
      </c>
      <c r="G8256" s="84" t="s">
        <v>514</v>
      </c>
      <c r="H8256" s="86" t="str">
        <f t="shared" si="512"/>
        <v/>
      </c>
      <c r="I8256" s="77" t="str">
        <f t="shared" si="513"/>
        <v/>
      </c>
      <c r="J8256" s="77" t="str">
        <f t="shared" si="514"/>
        <v/>
      </c>
      <c r="K8256" s="77">
        <f t="shared" si="515"/>
        <v>0</v>
      </c>
    </row>
    <row r="8257" spans="1:11" s="77" customFormat="1">
      <c r="A8257" s="82">
        <v>2016</v>
      </c>
      <c r="B8257" s="82">
        <v>2832</v>
      </c>
      <c r="C8257" s="83" t="s">
        <v>503</v>
      </c>
      <c r="D8257" s="83" t="s">
        <v>504</v>
      </c>
      <c r="E8257" s="84">
        <v>21984</v>
      </c>
      <c r="F8257" s="85">
        <v>25.135999999999999</v>
      </c>
      <c r="G8257" s="84" t="s">
        <v>514</v>
      </c>
      <c r="H8257" s="86" t="str">
        <f t="shared" si="512"/>
        <v/>
      </c>
      <c r="I8257" s="77" t="str">
        <f t="shared" si="513"/>
        <v/>
      </c>
      <c r="J8257" s="77" t="str">
        <f t="shared" si="514"/>
        <v/>
      </c>
      <c r="K8257" s="77">
        <f t="shared" si="515"/>
        <v>0</v>
      </c>
    </row>
    <row r="8258" spans="1:11" s="77" customFormat="1">
      <c r="A8258" s="82">
        <v>2016</v>
      </c>
      <c r="B8258" s="82">
        <v>2832</v>
      </c>
      <c r="C8258" s="83" t="s">
        <v>503</v>
      </c>
      <c r="D8258" s="83" t="s">
        <v>504</v>
      </c>
      <c r="E8258" s="84">
        <v>18729</v>
      </c>
      <c r="F8258" s="85">
        <v>25.026</v>
      </c>
      <c r="G8258" s="84" t="s">
        <v>514</v>
      </c>
      <c r="H8258" s="86" t="str">
        <f t="shared" si="512"/>
        <v/>
      </c>
      <c r="I8258" s="77" t="str">
        <f t="shared" si="513"/>
        <v/>
      </c>
      <c r="J8258" s="77" t="str">
        <f t="shared" si="514"/>
        <v/>
      </c>
      <c r="K8258" s="77">
        <f t="shared" si="515"/>
        <v>0</v>
      </c>
    </row>
    <row r="8259" spans="1:11" s="77" customFormat="1">
      <c r="A8259" s="82">
        <v>2016</v>
      </c>
      <c r="B8259" s="82">
        <v>2832</v>
      </c>
      <c r="C8259" s="83" t="s">
        <v>503</v>
      </c>
      <c r="D8259" s="83" t="s">
        <v>504</v>
      </c>
      <c r="E8259" s="84">
        <v>14999</v>
      </c>
      <c r="F8259" s="85">
        <v>25.69</v>
      </c>
      <c r="G8259" s="84" t="s">
        <v>514</v>
      </c>
      <c r="H8259" s="86" t="str">
        <f t="shared" si="512"/>
        <v/>
      </c>
      <c r="I8259" s="77" t="str">
        <f t="shared" si="513"/>
        <v/>
      </c>
      <c r="J8259" s="77" t="str">
        <f t="shared" si="514"/>
        <v/>
      </c>
      <c r="K8259" s="77">
        <f t="shared" si="515"/>
        <v>0</v>
      </c>
    </row>
    <row r="8260" spans="1:11" s="77" customFormat="1">
      <c r="A8260" s="82">
        <v>2016</v>
      </c>
      <c r="B8260" s="82">
        <v>2832</v>
      </c>
      <c r="C8260" s="83" t="s">
        <v>503</v>
      </c>
      <c r="D8260" s="83" t="s">
        <v>504</v>
      </c>
      <c r="E8260" s="84">
        <v>9567</v>
      </c>
      <c r="F8260" s="85">
        <v>25.934000000000001</v>
      </c>
      <c r="G8260" s="84" t="s">
        <v>514</v>
      </c>
      <c r="H8260" s="86" t="str">
        <f t="shared" si="512"/>
        <v/>
      </c>
      <c r="I8260" s="77" t="str">
        <f t="shared" si="513"/>
        <v/>
      </c>
      <c r="J8260" s="77" t="str">
        <f t="shared" si="514"/>
        <v/>
      </c>
      <c r="K8260" s="77">
        <f t="shared" si="515"/>
        <v>0</v>
      </c>
    </row>
    <row r="8261" spans="1:11" s="77" customFormat="1">
      <c r="A8261" s="82">
        <v>2016</v>
      </c>
      <c r="B8261" s="82">
        <v>2836</v>
      </c>
      <c r="C8261" s="83" t="s">
        <v>503</v>
      </c>
      <c r="D8261" s="83" t="s">
        <v>504</v>
      </c>
      <c r="E8261" s="84">
        <v>13533</v>
      </c>
      <c r="F8261" s="85">
        <v>22.53</v>
      </c>
      <c r="G8261" s="84" t="s">
        <v>514</v>
      </c>
      <c r="H8261" s="86" t="str">
        <f t="shared" si="512"/>
        <v/>
      </c>
      <c r="I8261" s="77" t="str">
        <f t="shared" si="513"/>
        <v/>
      </c>
      <c r="J8261" s="77" t="str">
        <f t="shared" si="514"/>
        <v/>
      </c>
      <c r="K8261" s="77">
        <f t="shared" si="515"/>
        <v>0</v>
      </c>
    </row>
    <row r="8262" spans="1:11" s="77" customFormat="1">
      <c r="A8262" s="82">
        <v>2016</v>
      </c>
      <c r="B8262" s="82">
        <v>2836</v>
      </c>
      <c r="C8262" s="83" t="s">
        <v>503</v>
      </c>
      <c r="D8262" s="83" t="s">
        <v>504</v>
      </c>
      <c r="E8262" s="84">
        <v>62823</v>
      </c>
      <c r="F8262" s="85">
        <v>23.3</v>
      </c>
      <c r="G8262" s="84" t="s">
        <v>514</v>
      </c>
      <c r="H8262" s="86" t="str">
        <f t="shared" si="512"/>
        <v/>
      </c>
      <c r="I8262" s="77" t="str">
        <f t="shared" si="513"/>
        <v/>
      </c>
      <c r="J8262" s="77" t="str">
        <f t="shared" si="514"/>
        <v/>
      </c>
      <c r="K8262" s="77">
        <f t="shared" si="515"/>
        <v>0</v>
      </c>
    </row>
    <row r="8263" spans="1:11" s="77" customFormat="1">
      <c r="A8263" s="82">
        <v>2016</v>
      </c>
      <c r="B8263" s="82">
        <v>2840</v>
      </c>
      <c r="C8263" s="83" t="s">
        <v>503</v>
      </c>
      <c r="D8263" s="83" t="s">
        <v>504</v>
      </c>
      <c r="E8263" s="84">
        <v>81809</v>
      </c>
      <c r="F8263" s="85">
        <v>22.968</v>
      </c>
      <c r="G8263" s="84" t="s">
        <v>514</v>
      </c>
      <c r="H8263" s="86" t="str">
        <f t="shared" ref="H8263:H8326" si="516">IF(I8263="","",G8263/100*F8263*E8263)</f>
        <v/>
      </c>
      <c r="I8263" s="77" t="str">
        <f t="shared" ref="I8263:I8326" si="517">IF(OR(G8263=".",F8263=".",E8263="."),"",E8263)</f>
        <v/>
      </c>
      <c r="J8263" s="77" t="str">
        <f t="shared" ref="J8263:J8326" si="518">IF(I8263="","",F8263*I8263)</f>
        <v/>
      </c>
      <c r="K8263" s="77">
        <f t="shared" ref="K8263:K8326" si="519">IF(C8263="LIG",1,0)</f>
        <v>0</v>
      </c>
    </row>
    <row r="8264" spans="1:11" s="77" customFormat="1">
      <c r="A8264" s="82">
        <v>2016</v>
      </c>
      <c r="B8264" s="82">
        <v>2840</v>
      </c>
      <c r="C8264" s="83" t="s">
        <v>503</v>
      </c>
      <c r="D8264" s="83" t="s">
        <v>504</v>
      </c>
      <c r="E8264" s="84">
        <v>54419</v>
      </c>
      <c r="F8264" s="85">
        <v>23.295999999999999</v>
      </c>
      <c r="G8264" s="84" t="s">
        <v>514</v>
      </c>
      <c r="H8264" s="86" t="str">
        <f t="shared" si="516"/>
        <v/>
      </c>
      <c r="I8264" s="77" t="str">
        <f t="shared" si="517"/>
        <v/>
      </c>
      <c r="J8264" s="77" t="str">
        <f t="shared" si="518"/>
        <v/>
      </c>
      <c r="K8264" s="77">
        <f t="shared" si="519"/>
        <v>0</v>
      </c>
    </row>
    <row r="8265" spans="1:11" s="77" customFormat="1">
      <c r="A8265" s="82">
        <v>2016</v>
      </c>
      <c r="B8265" s="82">
        <v>2840</v>
      </c>
      <c r="C8265" s="83" t="s">
        <v>503</v>
      </c>
      <c r="D8265" s="83" t="s">
        <v>504</v>
      </c>
      <c r="E8265" s="84">
        <v>30859</v>
      </c>
      <c r="F8265" s="85">
        <v>23.765999999999998</v>
      </c>
      <c r="G8265" s="84" t="s">
        <v>514</v>
      </c>
      <c r="H8265" s="86" t="str">
        <f t="shared" si="516"/>
        <v/>
      </c>
      <c r="I8265" s="77" t="str">
        <f t="shared" si="517"/>
        <v/>
      </c>
      <c r="J8265" s="77" t="str">
        <f t="shared" si="518"/>
        <v/>
      </c>
      <c r="K8265" s="77">
        <f t="shared" si="519"/>
        <v>0</v>
      </c>
    </row>
    <row r="8266" spans="1:11" s="77" customFormat="1">
      <c r="A8266" s="82">
        <v>2016</v>
      </c>
      <c r="B8266" s="82">
        <v>2850</v>
      </c>
      <c r="C8266" s="83" t="s">
        <v>503</v>
      </c>
      <c r="D8266" s="83" t="s">
        <v>504</v>
      </c>
      <c r="E8266" s="84">
        <v>15509</v>
      </c>
      <c r="F8266" s="85">
        <v>23.71</v>
      </c>
      <c r="G8266" s="84">
        <v>178.4</v>
      </c>
      <c r="H8266" s="86">
        <f t="shared" si="516"/>
        <v>656009.60775999993</v>
      </c>
      <c r="I8266" s="77">
        <f t="shared" si="517"/>
        <v>15509</v>
      </c>
      <c r="J8266" s="77">
        <f t="shared" si="518"/>
        <v>367718.39</v>
      </c>
      <c r="K8266" s="77">
        <f t="shared" si="519"/>
        <v>0</v>
      </c>
    </row>
    <row r="8267" spans="1:11" s="77" customFormat="1">
      <c r="A8267" s="82">
        <v>2016</v>
      </c>
      <c r="B8267" s="82">
        <v>2850</v>
      </c>
      <c r="C8267" s="83" t="s">
        <v>503</v>
      </c>
      <c r="D8267" s="83" t="s">
        <v>504</v>
      </c>
      <c r="E8267" s="84">
        <v>161964</v>
      </c>
      <c r="F8267" s="85">
        <v>23.84</v>
      </c>
      <c r="G8267" s="84">
        <v>220.1</v>
      </c>
      <c r="H8267" s="86">
        <f t="shared" si="516"/>
        <v>8498549.0937600005</v>
      </c>
      <c r="I8267" s="77">
        <f t="shared" si="517"/>
        <v>161964</v>
      </c>
      <c r="J8267" s="77">
        <f t="shared" si="518"/>
        <v>3861221.76</v>
      </c>
      <c r="K8267" s="77">
        <f t="shared" si="519"/>
        <v>0</v>
      </c>
    </row>
    <row r="8268" spans="1:11" s="77" customFormat="1">
      <c r="A8268" s="82">
        <v>2016</v>
      </c>
      <c r="B8268" s="82">
        <v>2850</v>
      </c>
      <c r="C8268" s="83" t="s">
        <v>503</v>
      </c>
      <c r="D8268" s="83" t="s">
        <v>504</v>
      </c>
      <c r="E8268" s="84">
        <v>45313</v>
      </c>
      <c r="F8268" s="85">
        <v>23.97</v>
      </c>
      <c r="G8268" s="84">
        <v>187.6</v>
      </c>
      <c r="H8268" s="86">
        <f t="shared" si="516"/>
        <v>2037622.2963599996</v>
      </c>
      <c r="I8268" s="77">
        <f t="shared" si="517"/>
        <v>45313</v>
      </c>
      <c r="J8268" s="77">
        <f t="shared" si="518"/>
        <v>1086152.6099999999</v>
      </c>
      <c r="K8268" s="77">
        <f t="shared" si="519"/>
        <v>0</v>
      </c>
    </row>
    <row r="8269" spans="1:11" s="77" customFormat="1">
      <c r="A8269" s="82">
        <v>2016</v>
      </c>
      <c r="B8269" s="82">
        <v>2850</v>
      </c>
      <c r="C8269" s="83" t="s">
        <v>503</v>
      </c>
      <c r="D8269" s="83" t="s">
        <v>504</v>
      </c>
      <c r="E8269" s="84">
        <v>1702</v>
      </c>
      <c r="F8269" s="85">
        <v>23.37</v>
      </c>
      <c r="G8269" s="84">
        <v>183.3</v>
      </c>
      <c r="H8269" s="86">
        <f t="shared" si="516"/>
        <v>72908.931420000008</v>
      </c>
      <c r="I8269" s="77">
        <f t="shared" si="517"/>
        <v>1702</v>
      </c>
      <c r="J8269" s="77">
        <f t="shared" si="518"/>
        <v>39775.740000000005</v>
      </c>
      <c r="K8269" s="77">
        <f t="shared" si="519"/>
        <v>0</v>
      </c>
    </row>
    <row r="8270" spans="1:11" s="77" customFormat="1">
      <c r="A8270" s="82">
        <v>2016</v>
      </c>
      <c r="B8270" s="82">
        <v>2850</v>
      </c>
      <c r="C8270" s="83" t="s">
        <v>503</v>
      </c>
      <c r="D8270" s="83" t="s">
        <v>504</v>
      </c>
      <c r="E8270" s="84">
        <v>28587</v>
      </c>
      <c r="F8270" s="85">
        <v>25.94</v>
      </c>
      <c r="G8270" s="84">
        <v>167.1</v>
      </c>
      <c r="H8270" s="86">
        <f t="shared" si="516"/>
        <v>1239124.6693800001</v>
      </c>
      <c r="I8270" s="77">
        <f t="shared" si="517"/>
        <v>28587</v>
      </c>
      <c r="J8270" s="77">
        <f t="shared" si="518"/>
        <v>741546.78</v>
      </c>
      <c r="K8270" s="77">
        <f t="shared" si="519"/>
        <v>0</v>
      </c>
    </row>
    <row r="8271" spans="1:11" s="77" customFormat="1">
      <c r="A8271" s="82">
        <v>2016</v>
      </c>
      <c r="B8271" s="82">
        <v>2850</v>
      </c>
      <c r="C8271" s="83" t="s">
        <v>503</v>
      </c>
      <c r="D8271" s="83" t="s">
        <v>504</v>
      </c>
      <c r="E8271" s="84">
        <v>21791</v>
      </c>
      <c r="F8271" s="85">
        <v>23.1</v>
      </c>
      <c r="G8271" s="84">
        <v>153.69999999999999</v>
      </c>
      <c r="H8271" s="86">
        <f t="shared" si="516"/>
        <v>773682.91769999999</v>
      </c>
      <c r="I8271" s="77">
        <f t="shared" si="517"/>
        <v>21791</v>
      </c>
      <c r="J8271" s="77">
        <f t="shared" si="518"/>
        <v>503372.10000000003</v>
      </c>
      <c r="K8271" s="77">
        <f t="shared" si="519"/>
        <v>0</v>
      </c>
    </row>
    <row r="8272" spans="1:11" s="77" customFormat="1">
      <c r="A8272" s="82">
        <v>2016</v>
      </c>
      <c r="B8272" s="82">
        <v>2850</v>
      </c>
      <c r="C8272" s="83" t="s">
        <v>503</v>
      </c>
      <c r="D8272" s="83" t="s">
        <v>504</v>
      </c>
      <c r="E8272" s="84">
        <v>33712</v>
      </c>
      <c r="F8272" s="85">
        <v>24.99</v>
      </c>
      <c r="G8272" s="84">
        <v>162.19999999999999</v>
      </c>
      <c r="H8272" s="86">
        <f t="shared" si="516"/>
        <v>1366474.7913599997</v>
      </c>
      <c r="I8272" s="77">
        <f t="shared" si="517"/>
        <v>33712</v>
      </c>
      <c r="J8272" s="77">
        <f t="shared" si="518"/>
        <v>842462.88</v>
      </c>
      <c r="K8272" s="77">
        <f t="shared" si="519"/>
        <v>0</v>
      </c>
    </row>
    <row r="8273" spans="1:11" s="77" customFormat="1">
      <c r="A8273" s="82">
        <v>2016</v>
      </c>
      <c r="B8273" s="82">
        <v>2850</v>
      </c>
      <c r="C8273" s="83" t="s">
        <v>503</v>
      </c>
      <c r="D8273" s="83" t="s">
        <v>504</v>
      </c>
      <c r="E8273" s="84">
        <v>54765</v>
      </c>
      <c r="F8273" s="85">
        <v>23.47</v>
      </c>
      <c r="G8273" s="84">
        <v>219.5</v>
      </c>
      <c r="H8273" s="86">
        <f t="shared" si="516"/>
        <v>2821309.3372499994</v>
      </c>
      <c r="I8273" s="77">
        <f t="shared" si="517"/>
        <v>54765</v>
      </c>
      <c r="J8273" s="77">
        <f t="shared" si="518"/>
        <v>1285334.55</v>
      </c>
      <c r="K8273" s="77">
        <f t="shared" si="519"/>
        <v>0</v>
      </c>
    </row>
    <row r="8274" spans="1:11" s="77" customFormat="1">
      <c r="A8274" s="82">
        <v>2016</v>
      </c>
      <c r="B8274" s="82">
        <v>2850</v>
      </c>
      <c r="C8274" s="83" t="s">
        <v>503</v>
      </c>
      <c r="D8274" s="83" t="s">
        <v>504</v>
      </c>
      <c r="E8274" s="84">
        <v>15205</v>
      </c>
      <c r="F8274" s="85">
        <v>23.92</v>
      </c>
      <c r="G8274" s="84">
        <v>153.80000000000001</v>
      </c>
      <c r="H8274" s="86">
        <f t="shared" si="516"/>
        <v>559376.13680000009</v>
      </c>
      <c r="I8274" s="77">
        <f t="shared" si="517"/>
        <v>15205</v>
      </c>
      <c r="J8274" s="77">
        <f t="shared" si="518"/>
        <v>363703.60000000003</v>
      </c>
      <c r="K8274" s="77">
        <f t="shared" si="519"/>
        <v>0</v>
      </c>
    </row>
    <row r="8275" spans="1:11" s="77" customFormat="1">
      <c r="A8275" s="82">
        <v>2016</v>
      </c>
      <c r="B8275" s="82">
        <v>2850</v>
      </c>
      <c r="C8275" s="83" t="s">
        <v>503</v>
      </c>
      <c r="D8275" s="83" t="s">
        <v>504</v>
      </c>
      <c r="E8275" s="84">
        <v>1786</v>
      </c>
      <c r="F8275" s="85">
        <v>23.59</v>
      </c>
      <c r="G8275" s="84">
        <v>175.4</v>
      </c>
      <c r="H8275" s="86">
        <f t="shared" si="516"/>
        <v>73899.071960000001</v>
      </c>
      <c r="I8275" s="77">
        <f t="shared" si="517"/>
        <v>1786</v>
      </c>
      <c r="J8275" s="77">
        <f t="shared" si="518"/>
        <v>42131.74</v>
      </c>
      <c r="K8275" s="77">
        <f t="shared" si="519"/>
        <v>0</v>
      </c>
    </row>
    <row r="8276" spans="1:11" s="77" customFormat="1">
      <c r="A8276" s="82">
        <v>2016</v>
      </c>
      <c r="B8276" s="82">
        <v>2866</v>
      </c>
      <c r="C8276" s="83" t="s">
        <v>503</v>
      </c>
      <c r="D8276" s="83" t="s">
        <v>504</v>
      </c>
      <c r="E8276" s="84">
        <v>1654</v>
      </c>
      <c r="F8276" s="85">
        <v>17.09</v>
      </c>
      <c r="G8276" s="84" t="s">
        <v>514</v>
      </c>
      <c r="H8276" s="86" t="str">
        <f t="shared" si="516"/>
        <v/>
      </c>
      <c r="I8276" s="77" t="str">
        <f t="shared" si="517"/>
        <v/>
      </c>
      <c r="J8276" s="77" t="str">
        <f t="shared" si="518"/>
        <v/>
      </c>
      <c r="K8276" s="77">
        <f t="shared" si="519"/>
        <v>0</v>
      </c>
    </row>
    <row r="8277" spans="1:11" s="77" customFormat="1">
      <c r="A8277" s="82">
        <v>2016</v>
      </c>
      <c r="B8277" s="82">
        <v>2866</v>
      </c>
      <c r="C8277" s="83" t="s">
        <v>503</v>
      </c>
      <c r="D8277" s="83" t="s">
        <v>504</v>
      </c>
      <c r="E8277" s="84">
        <v>5768</v>
      </c>
      <c r="F8277" s="85">
        <v>23.62</v>
      </c>
      <c r="G8277" s="84" t="s">
        <v>514</v>
      </c>
      <c r="H8277" s="86" t="str">
        <f t="shared" si="516"/>
        <v/>
      </c>
      <c r="I8277" s="77" t="str">
        <f t="shared" si="517"/>
        <v/>
      </c>
      <c r="J8277" s="77" t="str">
        <f t="shared" si="518"/>
        <v/>
      </c>
      <c r="K8277" s="77">
        <f t="shared" si="519"/>
        <v>0</v>
      </c>
    </row>
    <row r="8278" spans="1:11" s="77" customFormat="1">
      <c r="A8278" s="82">
        <v>2016</v>
      </c>
      <c r="B8278" s="82">
        <v>2866</v>
      </c>
      <c r="C8278" s="83" t="s">
        <v>503</v>
      </c>
      <c r="D8278" s="83" t="s">
        <v>504</v>
      </c>
      <c r="E8278" s="84">
        <v>20797</v>
      </c>
      <c r="F8278" s="85">
        <v>25.3</v>
      </c>
      <c r="G8278" s="84" t="s">
        <v>514</v>
      </c>
      <c r="H8278" s="86" t="str">
        <f t="shared" si="516"/>
        <v/>
      </c>
      <c r="I8278" s="77" t="str">
        <f t="shared" si="517"/>
        <v/>
      </c>
      <c r="J8278" s="77" t="str">
        <f t="shared" si="518"/>
        <v/>
      </c>
      <c r="K8278" s="77">
        <f t="shared" si="519"/>
        <v>0</v>
      </c>
    </row>
    <row r="8279" spans="1:11" s="77" customFormat="1">
      <c r="A8279" s="82">
        <v>2016</v>
      </c>
      <c r="B8279" s="82">
        <v>2866</v>
      </c>
      <c r="C8279" s="83" t="s">
        <v>503</v>
      </c>
      <c r="D8279" s="83" t="s">
        <v>504</v>
      </c>
      <c r="E8279" s="84">
        <v>30370</v>
      </c>
      <c r="F8279" s="85">
        <v>25.74</v>
      </c>
      <c r="G8279" s="84" t="s">
        <v>514</v>
      </c>
      <c r="H8279" s="86" t="str">
        <f t="shared" si="516"/>
        <v/>
      </c>
      <c r="I8279" s="77" t="str">
        <f t="shared" si="517"/>
        <v/>
      </c>
      <c r="J8279" s="77" t="str">
        <f t="shared" si="518"/>
        <v/>
      </c>
      <c r="K8279" s="77">
        <f t="shared" si="519"/>
        <v>0</v>
      </c>
    </row>
    <row r="8280" spans="1:11" s="77" customFormat="1">
      <c r="A8280" s="82">
        <v>2016</v>
      </c>
      <c r="B8280" s="82">
        <v>2866</v>
      </c>
      <c r="C8280" s="83" t="s">
        <v>503</v>
      </c>
      <c r="D8280" s="83" t="s">
        <v>504</v>
      </c>
      <c r="E8280" s="84">
        <v>118144</v>
      </c>
      <c r="F8280" s="85">
        <v>25.14</v>
      </c>
      <c r="G8280" s="84" t="s">
        <v>514</v>
      </c>
      <c r="H8280" s="86" t="str">
        <f t="shared" si="516"/>
        <v/>
      </c>
      <c r="I8280" s="77" t="str">
        <f t="shared" si="517"/>
        <v/>
      </c>
      <c r="J8280" s="77" t="str">
        <f t="shared" si="518"/>
        <v/>
      </c>
      <c r="K8280" s="77">
        <f t="shared" si="519"/>
        <v>0</v>
      </c>
    </row>
    <row r="8281" spans="1:11" s="77" customFormat="1">
      <c r="A8281" s="82">
        <v>2016</v>
      </c>
      <c r="B8281" s="82">
        <v>2866</v>
      </c>
      <c r="C8281" s="83" t="s">
        <v>503</v>
      </c>
      <c r="D8281" s="83" t="s">
        <v>504</v>
      </c>
      <c r="E8281" s="84">
        <v>44400</v>
      </c>
      <c r="F8281" s="85">
        <v>25.91</v>
      </c>
      <c r="G8281" s="84" t="s">
        <v>514</v>
      </c>
      <c r="H8281" s="86" t="str">
        <f t="shared" si="516"/>
        <v/>
      </c>
      <c r="I8281" s="77" t="str">
        <f t="shared" si="517"/>
        <v/>
      </c>
      <c r="J8281" s="77" t="str">
        <f t="shared" si="518"/>
        <v/>
      </c>
      <c r="K8281" s="77">
        <f t="shared" si="519"/>
        <v>0</v>
      </c>
    </row>
    <row r="8282" spans="1:11" s="77" customFormat="1">
      <c r="A8282" s="82">
        <v>2016</v>
      </c>
      <c r="B8282" s="82">
        <v>2866</v>
      </c>
      <c r="C8282" s="83" t="s">
        <v>513</v>
      </c>
      <c r="D8282" s="83" t="s">
        <v>504</v>
      </c>
      <c r="E8282" s="84">
        <v>30673</v>
      </c>
      <c r="F8282" s="85">
        <v>17.93</v>
      </c>
      <c r="G8282" s="84" t="s">
        <v>514</v>
      </c>
      <c r="H8282" s="86" t="str">
        <f t="shared" si="516"/>
        <v/>
      </c>
      <c r="I8282" s="77" t="str">
        <f t="shared" si="517"/>
        <v/>
      </c>
      <c r="J8282" s="77" t="str">
        <f t="shared" si="518"/>
        <v/>
      </c>
      <c r="K8282" s="77">
        <f t="shared" si="519"/>
        <v>0</v>
      </c>
    </row>
    <row r="8283" spans="1:11" s="77" customFormat="1">
      <c r="A8283" s="82">
        <v>2016</v>
      </c>
      <c r="B8283" s="82">
        <v>2876</v>
      </c>
      <c r="C8283" s="83" t="s">
        <v>503</v>
      </c>
      <c r="D8283" s="83" t="s">
        <v>504</v>
      </c>
      <c r="E8283" s="84">
        <v>230916</v>
      </c>
      <c r="F8283" s="85">
        <v>25.256</v>
      </c>
      <c r="G8283" s="84">
        <v>189.8</v>
      </c>
      <c r="H8283" s="86">
        <f t="shared" si="516"/>
        <v>11069163.513408002</v>
      </c>
      <c r="I8283" s="77">
        <f t="shared" si="517"/>
        <v>230916</v>
      </c>
      <c r="J8283" s="77">
        <f t="shared" si="518"/>
        <v>5832014.4960000003</v>
      </c>
      <c r="K8283" s="77">
        <f t="shared" si="519"/>
        <v>0</v>
      </c>
    </row>
    <row r="8284" spans="1:11" s="77" customFormat="1">
      <c r="A8284" s="82">
        <v>2016</v>
      </c>
      <c r="B8284" s="82">
        <v>2952</v>
      </c>
      <c r="C8284" s="83" t="s">
        <v>513</v>
      </c>
      <c r="D8284" s="83" t="s">
        <v>504</v>
      </c>
      <c r="E8284" s="84">
        <v>139087</v>
      </c>
      <c r="F8284" s="85">
        <v>17.282</v>
      </c>
      <c r="G8284" s="84">
        <v>208.6</v>
      </c>
      <c r="H8284" s="86">
        <f t="shared" si="516"/>
        <v>5014121.3999239998</v>
      </c>
      <c r="I8284" s="77">
        <f t="shared" si="517"/>
        <v>139087</v>
      </c>
      <c r="J8284" s="77">
        <f t="shared" si="518"/>
        <v>2403701.534</v>
      </c>
      <c r="K8284" s="77">
        <f t="shared" si="519"/>
        <v>0</v>
      </c>
    </row>
    <row r="8285" spans="1:11" s="77" customFormat="1">
      <c r="A8285" s="82">
        <v>2016</v>
      </c>
      <c r="B8285" s="82">
        <v>2952</v>
      </c>
      <c r="C8285" s="83" t="s">
        <v>513</v>
      </c>
      <c r="D8285" s="83" t="s">
        <v>504</v>
      </c>
      <c r="E8285" s="84">
        <v>226707</v>
      </c>
      <c r="F8285" s="85">
        <v>17.138000000000002</v>
      </c>
      <c r="G8285" s="84">
        <v>210.9</v>
      </c>
      <c r="H8285" s="86">
        <f t="shared" si="516"/>
        <v>8194107.329694001</v>
      </c>
      <c r="I8285" s="77">
        <f t="shared" si="517"/>
        <v>226707</v>
      </c>
      <c r="J8285" s="77">
        <f t="shared" si="518"/>
        <v>3885304.5660000006</v>
      </c>
      <c r="K8285" s="77">
        <f t="shared" si="519"/>
        <v>0</v>
      </c>
    </row>
    <row r="8286" spans="1:11" s="77" customFormat="1">
      <c r="A8286" s="82">
        <v>2016</v>
      </c>
      <c r="B8286" s="82">
        <v>2952</v>
      </c>
      <c r="C8286" s="83" t="s">
        <v>513</v>
      </c>
      <c r="D8286" s="83" t="s">
        <v>504</v>
      </c>
      <c r="E8286" s="84">
        <v>65047</v>
      </c>
      <c r="F8286" s="85">
        <v>17.734000000000002</v>
      </c>
      <c r="G8286" s="84">
        <v>179.6</v>
      </c>
      <c r="H8286" s="86">
        <f t="shared" si="516"/>
        <v>2071764.1224080003</v>
      </c>
      <c r="I8286" s="77">
        <f t="shared" si="517"/>
        <v>65047</v>
      </c>
      <c r="J8286" s="77">
        <f t="shared" si="518"/>
        <v>1153543.4980000001</v>
      </c>
      <c r="K8286" s="77">
        <f t="shared" si="519"/>
        <v>0</v>
      </c>
    </row>
    <row r="8287" spans="1:11" s="77" customFormat="1">
      <c r="A8287" s="82">
        <v>2016</v>
      </c>
      <c r="B8287" s="82">
        <v>2963</v>
      </c>
      <c r="C8287" s="83" t="s">
        <v>513</v>
      </c>
      <c r="D8287" s="83" t="s">
        <v>504</v>
      </c>
      <c r="E8287" s="84">
        <v>30557</v>
      </c>
      <c r="F8287" s="85">
        <v>17.052</v>
      </c>
      <c r="G8287" s="84">
        <v>131.69999999999999</v>
      </c>
      <c r="H8287" s="86">
        <f t="shared" si="516"/>
        <v>686233.33858799993</v>
      </c>
      <c r="I8287" s="77">
        <f t="shared" si="517"/>
        <v>30557</v>
      </c>
      <c r="J8287" s="77">
        <f t="shared" si="518"/>
        <v>521057.96399999998</v>
      </c>
      <c r="K8287" s="77">
        <f t="shared" si="519"/>
        <v>0</v>
      </c>
    </row>
    <row r="8288" spans="1:11" s="77" customFormat="1">
      <c r="A8288" s="82">
        <v>2016</v>
      </c>
      <c r="B8288" s="82">
        <v>2963</v>
      </c>
      <c r="C8288" s="83" t="s">
        <v>513</v>
      </c>
      <c r="D8288" s="83" t="s">
        <v>504</v>
      </c>
      <c r="E8288" s="84">
        <v>15363</v>
      </c>
      <c r="F8288" s="85">
        <v>17.231999999999999</v>
      </c>
      <c r="G8288" s="84">
        <v>142.30000000000001</v>
      </c>
      <c r="H8288" s="86">
        <f t="shared" si="516"/>
        <v>376718.21236799995</v>
      </c>
      <c r="I8288" s="77">
        <f t="shared" si="517"/>
        <v>15363</v>
      </c>
      <c r="J8288" s="77">
        <f t="shared" si="518"/>
        <v>264735.21600000001</v>
      </c>
      <c r="K8288" s="77">
        <f t="shared" si="519"/>
        <v>0</v>
      </c>
    </row>
    <row r="8289" spans="1:11" s="77" customFormat="1">
      <c r="A8289" s="82">
        <v>2016</v>
      </c>
      <c r="B8289" s="82">
        <v>2963</v>
      </c>
      <c r="C8289" s="83" t="s">
        <v>513</v>
      </c>
      <c r="D8289" s="83" t="s">
        <v>504</v>
      </c>
      <c r="E8289" s="84">
        <v>136520</v>
      </c>
      <c r="F8289" s="85">
        <v>17.350000000000001</v>
      </c>
      <c r="G8289" s="84">
        <v>148.1</v>
      </c>
      <c r="H8289" s="86">
        <f t="shared" si="516"/>
        <v>3507929.182</v>
      </c>
      <c r="I8289" s="77">
        <f t="shared" si="517"/>
        <v>136520</v>
      </c>
      <c r="J8289" s="77">
        <f t="shared" si="518"/>
        <v>2368622</v>
      </c>
      <c r="K8289" s="77">
        <f t="shared" si="519"/>
        <v>0</v>
      </c>
    </row>
    <row r="8290" spans="1:11" s="77" customFormat="1">
      <c r="A8290" s="82">
        <v>2016</v>
      </c>
      <c r="B8290" s="82">
        <v>3122</v>
      </c>
      <c r="C8290" s="83" t="s">
        <v>503</v>
      </c>
      <c r="D8290" s="83" t="s">
        <v>504</v>
      </c>
      <c r="E8290" s="84">
        <v>11720</v>
      </c>
      <c r="F8290" s="85">
        <v>26</v>
      </c>
      <c r="G8290" s="84" t="s">
        <v>514</v>
      </c>
      <c r="H8290" s="86" t="str">
        <f t="shared" si="516"/>
        <v/>
      </c>
      <c r="I8290" s="77" t="str">
        <f t="shared" si="517"/>
        <v/>
      </c>
      <c r="J8290" s="77" t="str">
        <f t="shared" si="518"/>
        <v/>
      </c>
      <c r="K8290" s="77">
        <f t="shared" si="519"/>
        <v>0</v>
      </c>
    </row>
    <row r="8291" spans="1:11" s="77" customFormat="1">
      <c r="A8291" s="82">
        <v>2016</v>
      </c>
      <c r="B8291" s="82">
        <v>3122</v>
      </c>
      <c r="C8291" s="83" t="s">
        <v>503</v>
      </c>
      <c r="D8291" s="83" t="s">
        <v>504</v>
      </c>
      <c r="E8291" s="84">
        <v>3075</v>
      </c>
      <c r="F8291" s="85">
        <v>25</v>
      </c>
      <c r="G8291" s="84" t="s">
        <v>514</v>
      </c>
      <c r="H8291" s="86" t="str">
        <f t="shared" si="516"/>
        <v/>
      </c>
      <c r="I8291" s="77" t="str">
        <f t="shared" si="517"/>
        <v/>
      </c>
      <c r="J8291" s="77" t="str">
        <f t="shared" si="518"/>
        <v/>
      </c>
      <c r="K8291" s="77">
        <f t="shared" si="519"/>
        <v>0</v>
      </c>
    </row>
    <row r="8292" spans="1:11" s="77" customFormat="1">
      <c r="A8292" s="82">
        <v>2016</v>
      </c>
      <c r="B8292" s="82">
        <v>3122</v>
      </c>
      <c r="C8292" s="83" t="s">
        <v>503</v>
      </c>
      <c r="D8292" s="83" t="s">
        <v>504</v>
      </c>
      <c r="E8292" s="84">
        <v>431</v>
      </c>
      <c r="F8292" s="85">
        <v>21</v>
      </c>
      <c r="G8292" s="84" t="s">
        <v>514</v>
      </c>
      <c r="H8292" s="86" t="str">
        <f t="shared" si="516"/>
        <v/>
      </c>
      <c r="I8292" s="77" t="str">
        <f t="shared" si="517"/>
        <v/>
      </c>
      <c r="J8292" s="77" t="str">
        <f t="shared" si="518"/>
        <v/>
      </c>
      <c r="K8292" s="77">
        <f t="shared" si="519"/>
        <v>0</v>
      </c>
    </row>
    <row r="8293" spans="1:11" s="77" customFormat="1">
      <c r="A8293" s="82">
        <v>2016</v>
      </c>
      <c r="B8293" s="82">
        <v>3122</v>
      </c>
      <c r="C8293" s="83" t="s">
        <v>503</v>
      </c>
      <c r="D8293" s="83" t="s">
        <v>504</v>
      </c>
      <c r="E8293" s="84">
        <v>1252</v>
      </c>
      <c r="F8293" s="85">
        <v>25</v>
      </c>
      <c r="G8293" s="84" t="s">
        <v>514</v>
      </c>
      <c r="H8293" s="86" t="str">
        <f t="shared" si="516"/>
        <v/>
      </c>
      <c r="I8293" s="77" t="str">
        <f t="shared" si="517"/>
        <v/>
      </c>
      <c r="J8293" s="77" t="str">
        <f t="shared" si="518"/>
        <v/>
      </c>
      <c r="K8293" s="77">
        <f t="shared" si="519"/>
        <v>0</v>
      </c>
    </row>
    <row r="8294" spans="1:11" s="77" customFormat="1">
      <c r="A8294" s="82">
        <v>2016</v>
      </c>
      <c r="B8294" s="82">
        <v>3122</v>
      </c>
      <c r="C8294" s="83" t="s">
        <v>503</v>
      </c>
      <c r="D8294" s="83" t="s">
        <v>504</v>
      </c>
      <c r="E8294" s="84">
        <v>2014</v>
      </c>
      <c r="F8294" s="85">
        <v>24</v>
      </c>
      <c r="G8294" s="84" t="s">
        <v>514</v>
      </c>
      <c r="H8294" s="86" t="str">
        <f t="shared" si="516"/>
        <v/>
      </c>
      <c r="I8294" s="77" t="str">
        <f t="shared" si="517"/>
        <v/>
      </c>
      <c r="J8294" s="77" t="str">
        <f t="shared" si="518"/>
        <v/>
      </c>
      <c r="K8294" s="77">
        <f t="shared" si="519"/>
        <v>0</v>
      </c>
    </row>
    <row r="8295" spans="1:11" s="77" customFormat="1">
      <c r="A8295" s="82">
        <v>2016</v>
      </c>
      <c r="B8295" s="82">
        <v>3122</v>
      </c>
      <c r="C8295" s="83" t="s">
        <v>503</v>
      </c>
      <c r="D8295" s="83" t="s">
        <v>504</v>
      </c>
      <c r="E8295" s="84">
        <v>2116</v>
      </c>
      <c r="F8295" s="85">
        <v>24</v>
      </c>
      <c r="G8295" s="84" t="s">
        <v>514</v>
      </c>
      <c r="H8295" s="86" t="str">
        <f t="shared" si="516"/>
        <v/>
      </c>
      <c r="I8295" s="77" t="str">
        <f t="shared" si="517"/>
        <v/>
      </c>
      <c r="J8295" s="77" t="str">
        <f t="shared" si="518"/>
        <v/>
      </c>
      <c r="K8295" s="77">
        <f t="shared" si="519"/>
        <v>0</v>
      </c>
    </row>
    <row r="8296" spans="1:11" s="77" customFormat="1">
      <c r="A8296" s="82">
        <v>2016</v>
      </c>
      <c r="B8296" s="82">
        <v>3122</v>
      </c>
      <c r="C8296" s="83" t="s">
        <v>503</v>
      </c>
      <c r="D8296" s="83" t="s">
        <v>504</v>
      </c>
      <c r="E8296" s="84">
        <v>5206</v>
      </c>
      <c r="F8296" s="85">
        <v>24</v>
      </c>
      <c r="G8296" s="84" t="s">
        <v>514</v>
      </c>
      <c r="H8296" s="86" t="str">
        <f t="shared" si="516"/>
        <v/>
      </c>
      <c r="I8296" s="77" t="str">
        <f t="shared" si="517"/>
        <v/>
      </c>
      <c r="J8296" s="77" t="str">
        <f t="shared" si="518"/>
        <v/>
      </c>
      <c r="K8296" s="77">
        <f t="shared" si="519"/>
        <v>0</v>
      </c>
    </row>
    <row r="8297" spans="1:11" s="77" customFormat="1">
      <c r="A8297" s="82">
        <v>2016</v>
      </c>
      <c r="B8297" s="82">
        <v>3122</v>
      </c>
      <c r="C8297" s="83" t="s">
        <v>503</v>
      </c>
      <c r="D8297" s="83" t="s">
        <v>504</v>
      </c>
      <c r="E8297" s="84">
        <v>3667</v>
      </c>
      <c r="F8297" s="85">
        <v>23</v>
      </c>
      <c r="G8297" s="84" t="s">
        <v>514</v>
      </c>
      <c r="H8297" s="86" t="str">
        <f t="shared" si="516"/>
        <v/>
      </c>
      <c r="I8297" s="77" t="str">
        <f t="shared" si="517"/>
        <v/>
      </c>
      <c r="J8297" s="77" t="str">
        <f t="shared" si="518"/>
        <v/>
      </c>
      <c r="K8297" s="77">
        <f t="shared" si="519"/>
        <v>0</v>
      </c>
    </row>
    <row r="8298" spans="1:11" s="77" customFormat="1">
      <c r="A8298" s="82">
        <v>2016</v>
      </c>
      <c r="B8298" s="82">
        <v>3122</v>
      </c>
      <c r="C8298" s="83" t="s">
        <v>503</v>
      </c>
      <c r="D8298" s="83" t="s">
        <v>504</v>
      </c>
      <c r="E8298" s="84">
        <v>179312</v>
      </c>
      <c r="F8298" s="85">
        <v>26</v>
      </c>
      <c r="G8298" s="84" t="s">
        <v>514</v>
      </c>
      <c r="H8298" s="86" t="str">
        <f t="shared" si="516"/>
        <v/>
      </c>
      <c r="I8298" s="77" t="str">
        <f t="shared" si="517"/>
        <v/>
      </c>
      <c r="J8298" s="77" t="str">
        <f t="shared" si="518"/>
        <v/>
      </c>
      <c r="K8298" s="77">
        <f t="shared" si="519"/>
        <v>0</v>
      </c>
    </row>
    <row r="8299" spans="1:11" s="77" customFormat="1">
      <c r="A8299" s="82">
        <v>2016</v>
      </c>
      <c r="B8299" s="82">
        <v>3130</v>
      </c>
      <c r="C8299" s="83" t="s">
        <v>515</v>
      </c>
      <c r="D8299" s="83" t="s">
        <v>504</v>
      </c>
      <c r="E8299" s="84">
        <v>50516</v>
      </c>
      <c r="F8299" s="85">
        <v>12.85</v>
      </c>
      <c r="G8299" s="84" t="s">
        <v>514</v>
      </c>
      <c r="H8299" s="86" t="str">
        <f t="shared" si="516"/>
        <v/>
      </c>
      <c r="I8299" s="77" t="str">
        <f t="shared" si="517"/>
        <v/>
      </c>
      <c r="J8299" s="77" t="str">
        <f t="shared" si="518"/>
        <v/>
      </c>
      <c r="K8299" s="77">
        <f t="shared" si="519"/>
        <v>0</v>
      </c>
    </row>
    <row r="8300" spans="1:11" s="77" customFormat="1">
      <c r="A8300" s="82">
        <v>2016</v>
      </c>
      <c r="B8300" s="82">
        <v>3140</v>
      </c>
      <c r="C8300" s="83" t="s">
        <v>503</v>
      </c>
      <c r="D8300" s="83" t="s">
        <v>504</v>
      </c>
      <c r="E8300" s="84">
        <v>45457</v>
      </c>
      <c r="F8300" s="85">
        <v>26.315999999999999</v>
      </c>
      <c r="G8300" s="84" t="s">
        <v>514</v>
      </c>
      <c r="H8300" s="86" t="str">
        <f t="shared" si="516"/>
        <v/>
      </c>
      <c r="I8300" s="77" t="str">
        <f t="shared" si="517"/>
        <v/>
      </c>
      <c r="J8300" s="77" t="str">
        <f t="shared" si="518"/>
        <v/>
      </c>
      <c r="K8300" s="77">
        <f t="shared" si="519"/>
        <v>0</v>
      </c>
    </row>
    <row r="8301" spans="1:11" s="77" customFormat="1">
      <c r="A8301" s="82">
        <v>2016</v>
      </c>
      <c r="B8301" s="82">
        <v>3140</v>
      </c>
      <c r="C8301" s="83" t="s">
        <v>503</v>
      </c>
      <c r="D8301" s="83" t="s">
        <v>504</v>
      </c>
      <c r="E8301" s="84">
        <v>30435</v>
      </c>
      <c r="F8301" s="85">
        <v>25.805</v>
      </c>
      <c r="G8301" s="84" t="s">
        <v>514</v>
      </c>
      <c r="H8301" s="86" t="str">
        <f t="shared" si="516"/>
        <v/>
      </c>
      <c r="I8301" s="77" t="str">
        <f t="shared" si="517"/>
        <v/>
      </c>
      <c r="J8301" s="77" t="str">
        <f t="shared" si="518"/>
        <v/>
      </c>
      <c r="K8301" s="77">
        <f t="shared" si="519"/>
        <v>0</v>
      </c>
    </row>
    <row r="8302" spans="1:11" s="77" customFormat="1">
      <c r="A8302" s="82">
        <v>2016</v>
      </c>
      <c r="B8302" s="82">
        <v>3149</v>
      </c>
      <c r="C8302" s="83" t="s">
        <v>503</v>
      </c>
      <c r="D8302" s="83" t="s">
        <v>504</v>
      </c>
      <c r="E8302" s="84">
        <v>45697</v>
      </c>
      <c r="F8302" s="85">
        <v>26.184999999999999</v>
      </c>
      <c r="G8302" s="84" t="s">
        <v>514</v>
      </c>
      <c r="H8302" s="86" t="str">
        <f t="shared" si="516"/>
        <v/>
      </c>
      <c r="I8302" s="77" t="str">
        <f t="shared" si="517"/>
        <v/>
      </c>
      <c r="J8302" s="77" t="str">
        <f t="shared" si="518"/>
        <v/>
      </c>
      <c r="K8302" s="77">
        <f t="shared" si="519"/>
        <v>0</v>
      </c>
    </row>
    <row r="8303" spans="1:11" s="77" customFormat="1">
      <c r="A8303" s="82">
        <v>2016</v>
      </c>
      <c r="B8303" s="82">
        <v>3149</v>
      </c>
      <c r="C8303" s="83" t="s">
        <v>503</v>
      </c>
      <c r="D8303" s="83" t="s">
        <v>504</v>
      </c>
      <c r="E8303" s="84">
        <v>30947</v>
      </c>
      <c r="F8303" s="85">
        <v>25.957000000000001</v>
      </c>
      <c r="G8303" s="84" t="s">
        <v>514</v>
      </c>
      <c r="H8303" s="86" t="str">
        <f t="shared" si="516"/>
        <v/>
      </c>
      <c r="I8303" s="77" t="str">
        <f t="shared" si="517"/>
        <v/>
      </c>
      <c r="J8303" s="77" t="str">
        <f t="shared" si="518"/>
        <v/>
      </c>
      <c r="K8303" s="77">
        <f t="shared" si="519"/>
        <v>0</v>
      </c>
    </row>
    <row r="8304" spans="1:11" s="77" customFormat="1">
      <c r="A8304" s="82">
        <v>2016</v>
      </c>
      <c r="B8304" s="82">
        <v>3149</v>
      </c>
      <c r="C8304" s="83" t="s">
        <v>503</v>
      </c>
      <c r="D8304" s="83" t="s">
        <v>504</v>
      </c>
      <c r="E8304" s="84">
        <v>13631</v>
      </c>
      <c r="F8304" s="85">
        <v>24.515999999999998</v>
      </c>
      <c r="G8304" s="84" t="s">
        <v>514</v>
      </c>
      <c r="H8304" s="86" t="str">
        <f t="shared" si="516"/>
        <v/>
      </c>
      <c r="I8304" s="77" t="str">
        <f t="shared" si="517"/>
        <v/>
      </c>
      <c r="J8304" s="77" t="str">
        <f t="shared" si="518"/>
        <v/>
      </c>
      <c r="K8304" s="77">
        <f t="shared" si="519"/>
        <v>0</v>
      </c>
    </row>
    <row r="8305" spans="1:11" s="77" customFormat="1">
      <c r="A8305" s="82">
        <v>2016</v>
      </c>
      <c r="B8305" s="82">
        <v>3297</v>
      </c>
      <c r="C8305" s="83" t="s">
        <v>503</v>
      </c>
      <c r="D8305" s="83" t="s">
        <v>504</v>
      </c>
      <c r="E8305" s="84">
        <v>13070</v>
      </c>
      <c r="F8305" s="85">
        <v>25.37</v>
      </c>
      <c r="G8305" s="84">
        <v>340.2</v>
      </c>
      <c r="H8305" s="86">
        <f t="shared" si="516"/>
        <v>1128055.2318</v>
      </c>
      <c r="I8305" s="77">
        <f t="shared" si="517"/>
        <v>13070</v>
      </c>
      <c r="J8305" s="77">
        <f t="shared" si="518"/>
        <v>331585.90000000002</v>
      </c>
      <c r="K8305" s="77">
        <f t="shared" si="519"/>
        <v>0</v>
      </c>
    </row>
    <row r="8306" spans="1:11" s="77" customFormat="1">
      <c r="A8306" s="82">
        <v>2016</v>
      </c>
      <c r="B8306" s="82">
        <v>3297</v>
      </c>
      <c r="C8306" s="83" t="s">
        <v>503</v>
      </c>
      <c r="D8306" s="83" t="s">
        <v>504</v>
      </c>
      <c r="E8306" s="84">
        <v>39204</v>
      </c>
      <c r="F8306" s="85">
        <v>25.6</v>
      </c>
      <c r="G8306" s="84">
        <v>382.1</v>
      </c>
      <c r="H8306" s="86">
        <f t="shared" si="516"/>
        <v>3834841.1904000007</v>
      </c>
      <c r="I8306" s="77">
        <f t="shared" si="517"/>
        <v>39204</v>
      </c>
      <c r="J8306" s="77">
        <f t="shared" si="518"/>
        <v>1003622.4</v>
      </c>
      <c r="K8306" s="77">
        <f t="shared" si="519"/>
        <v>0</v>
      </c>
    </row>
    <row r="8307" spans="1:11" s="77" customFormat="1">
      <c r="A8307" s="82">
        <v>2016</v>
      </c>
      <c r="B8307" s="82">
        <v>3297</v>
      </c>
      <c r="C8307" s="83" t="s">
        <v>503</v>
      </c>
      <c r="D8307" s="83" t="s">
        <v>504</v>
      </c>
      <c r="E8307" s="84">
        <v>22534</v>
      </c>
      <c r="F8307" s="85">
        <v>25.5</v>
      </c>
      <c r="G8307" s="84">
        <v>380.7</v>
      </c>
      <c r="H8307" s="86">
        <f t="shared" si="516"/>
        <v>2187566.9190000002</v>
      </c>
      <c r="I8307" s="77">
        <f t="shared" si="517"/>
        <v>22534</v>
      </c>
      <c r="J8307" s="77">
        <f t="shared" si="518"/>
        <v>574617</v>
      </c>
      <c r="K8307" s="77">
        <f t="shared" si="519"/>
        <v>0</v>
      </c>
    </row>
    <row r="8308" spans="1:11" s="77" customFormat="1">
      <c r="A8308" s="82">
        <v>2016</v>
      </c>
      <c r="B8308" s="82">
        <v>3297</v>
      </c>
      <c r="C8308" s="83" t="s">
        <v>503</v>
      </c>
      <c r="D8308" s="83" t="s">
        <v>504</v>
      </c>
      <c r="E8308" s="84">
        <v>12687</v>
      </c>
      <c r="F8308" s="85">
        <v>26.06</v>
      </c>
      <c r="G8308" s="84">
        <v>312.89999999999998</v>
      </c>
      <c r="H8308" s="86">
        <f t="shared" si="516"/>
        <v>1034520.0553799999</v>
      </c>
      <c r="I8308" s="77">
        <f t="shared" si="517"/>
        <v>12687</v>
      </c>
      <c r="J8308" s="77">
        <f t="shared" si="518"/>
        <v>330623.21999999997</v>
      </c>
      <c r="K8308" s="77">
        <f t="shared" si="519"/>
        <v>0</v>
      </c>
    </row>
    <row r="8309" spans="1:11" s="77" customFormat="1">
      <c r="A8309" s="82">
        <v>2016</v>
      </c>
      <c r="B8309" s="82">
        <v>3297</v>
      </c>
      <c r="C8309" s="83" t="s">
        <v>503</v>
      </c>
      <c r="D8309" s="83" t="s">
        <v>504</v>
      </c>
      <c r="E8309" s="84">
        <v>11924</v>
      </c>
      <c r="F8309" s="85">
        <v>26.04</v>
      </c>
      <c r="G8309" s="84">
        <v>292.5</v>
      </c>
      <c r="H8309" s="86">
        <f t="shared" si="516"/>
        <v>908215.30799999984</v>
      </c>
      <c r="I8309" s="77">
        <f t="shared" si="517"/>
        <v>11924</v>
      </c>
      <c r="J8309" s="77">
        <f t="shared" si="518"/>
        <v>310500.95999999996</v>
      </c>
      <c r="K8309" s="77">
        <f t="shared" si="519"/>
        <v>0</v>
      </c>
    </row>
    <row r="8310" spans="1:11" s="77" customFormat="1">
      <c r="A8310" s="82">
        <v>2016</v>
      </c>
      <c r="B8310" s="82">
        <v>3297</v>
      </c>
      <c r="C8310" s="83" t="s">
        <v>503</v>
      </c>
      <c r="D8310" s="83" t="s">
        <v>504</v>
      </c>
      <c r="E8310" s="84">
        <v>26669</v>
      </c>
      <c r="F8310" s="85">
        <v>25.38</v>
      </c>
      <c r="G8310" s="84">
        <v>300.5</v>
      </c>
      <c r="H8310" s="86">
        <f t="shared" si="516"/>
        <v>2033961.9560999998</v>
      </c>
      <c r="I8310" s="77">
        <f t="shared" si="517"/>
        <v>26669</v>
      </c>
      <c r="J8310" s="77">
        <f t="shared" si="518"/>
        <v>676859.22</v>
      </c>
      <c r="K8310" s="77">
        <f t="shared" si="519"/>
        <v>0</v>
      </c>
    </row>
    <row r="8311" spans="1:11" s="77" customFormat="1">
      <c r="A8311" s="82">
        <v>2016</v>
      </c>
      <c r="B8311" s="82">
        <v>3297</v>
      </c>
      <c r="C8311" s="83" t="s">
        <v>503</v>
      </c>
      <c r="D8311" s="83" t="s">
        <v>504</v>
      </c>
      <c r="E8311" s="84">
        <v>12809</v>
      </c>
      <c r="F8311" s="85">
        <v>25.03</v>
      </c>
      <c r="G8311" s="84">
        <v>287.60000000000002</v>
      </c>
      <c r="H8311" s="86">
        <f t="shared" si="516"/>
        <v>922072.26052000013</v>
      </c>
      <c r="I8311" s="77">
        <f t="shared" si="517"/>
        <v>12809</v>
      </c>
      <c r="J8311" s="77">
        <f t="shared" si="518"/>
        <v>320609.27</v>
      </c>
      <c r="K8311" s="77">
        <f t="shared" si="519"/>
        <v>0</v>
      </c>
    </row>
    <row r="8312" spans="1:11" s="77" customFormat="1">
      <c r="A8312" s="82">
        <v>2016</v>
      </c>
      <c r="B8312" s="82">
        <v>3297</v>
      </c>
      <c r="C8312" s="83" t="s">
        <v>503</v>
      </c>
      <c r="D8312" s="83" t="s">
        <v>504</v>
      </c>
      <c r="E8312" s="84">
        <v>13073</v>
      </c>
      <c r="F8312" s="85">
        <v>25.28</v>
      </c>
      <c r="G8312" s="84">
        <v>284.60000000000002</v>
      </c>
      <c r="H8312" s="86">
        <f t="shared" si="516"/>
        <v>940561.56224000012</v>
      </c>
      <c r="I8312" s="77">
        <f t="shared" si="517"/>
        <v>13073</v>
      </c>
      <c r="J8312" s="77">
        <f t="shared" si="518"/>
        <v>330485.44</v>
      </c>
      <c r="K8312" s="77">
        <f t="shared" si="519"/>
        <v>0</v>
      </c>
    </row>
    <row r="8313" spans="1:11" s="77" customFormat="1">
      <c r="A8313" s="82">
        <v>2016</v>
      </c>
      <c r="B8313" s="82">
        <v>3298</v>
      </c>
      <c r="C8313" s="83" t="s">
        <v>503</v>
      </c>
      <c r="D8313" s="83" t="s">
        <v>504</v>
      </c>
      <c r="E8313" s="84">
        <v>26355</v>
      </c>
      <c r="F8313" s="85">
        <v>25.18</v>
      </c>
      <c r="G8313" s="84">
        <v>351.3</v>
      </c>
      <c r="H8313" s="86">
        <f t="shared" si="516"/>
        <v>2331293.1957</v>
      </c>
      <c r="I8313" s="77">
        <f t="shared" si="517"/>
        <v>26355</v>
      </c>
      <c r="J8313" s="77">
        <f t="shared" si="518"/>
        <v>663618.9</v>
      </c>
      <c r="K8313" s="77">
        <f t="shared" si="519"/>
        <v>0</v>
      </c>
    </row>
    <row r="8314" spans="1:11" s="77" customFormat="1">
      <c r="A8314" s="82">
        <v>2016</v>
      </c>
      <c r="B8314" s="82">
        <v>3396</v>
      </c>
      <c r="C8314" s="83" t="s">
        <v>503</v>
      </c>
      <c r="D8314" s="83" t="s">
        <v>504</v>
      </c>
      <c r="E8314" s="84">
        <v>21659</v>
      </c>
      <c r="F8314" s="85">
        <v>24.452000000000002</v>
      </c>
      <c r="G8314" s="84">
        <v>262.60000000000002</v>
      </c>
      <c r="H8314" s="86">
        <f t="shared" si="516"/>
        <v>1390745.0093680001</v>
      </c>
      <c r="I8314" s="77">
        <f t="shared" si="517"/>
        <v>21659</v>
      </c>
      <c r="J8314" s="77">
        <f t="shared" si="518"/>
        <v>529605.86800000002</v>
      </c>
      <c r="K8314" s="77">
        <f t="shared" si="519"/>
        <v>0</v>
      </c>
    </row>
    <row r="8315" spans="1:11" s="77" customFormat="1">
      <c r="A8315" s="82">
        <v>2016</v>
      </c>
      <c r="B8315" s="82">
        <v>3396</v>
      </c>
      <c r="C8315" s="83" t="s">
        <v>503</v>
      </c>
      <c r="D8315" s="83" t="s">
        <v>504</v>
      </c>
      <c r="E8315" s="84">
        <v>23183</v>
      </c>
      <c r="F8315" s="85">
        <v>24.774000000000001</v>
      </c>
      <c r="G8315" s="84">
        <v>215</v>
      </c>
      <c r="H8315" s="86">
        <f t="shared" si="516"/>
        <v>1234821.6303000001</v>
      </c>
      <c r="I8315" s="77">
        <f t="shared" si="517"/>
        <v>23183</v>
      </c>
      <c r="J8315" s="77">
        <f t="shared" si="518"/>
        <v>574335.64199999999</v>
      </c>
      <c r="K8315" s="77">
        <f t="shared" si="519"/>
        <v>0</v>
      </c>
    </row>
    <row r="8316" spans="1:11" s="77" customFormat="1">
      <c r="A8316" s="82">
        <v>2016</v>
      </c>
      <c r="B8316" s="82">
        <v>3396</v>
      </c>
      <c r="C8316" s="83" t="s">
        <v>503</v>
      </c>
      <c r="D8316" s="83" t="s">
        <v>504</v>
      </c>
      <c r="E8316" s="84">
        <v>12033</v>
      </c>
      <c r="F8316" s="85">
        <v>27.722000000000001</v>
      </c>
      <c r="G8316" s="84">
        <v>276</v>
      </c>
      <c r="H8316" s="86">
        <f t="shared" si="516"/>
        <v>920677.55975999997</v>
      </c>
      <c r="I8316" s="77">
        <f t="shared" si="517"/>
        <v>12033</v>
      </c>
      <c r="J8316" s="77">
        <f t="shared" si="518"/>
        <v>333578.826</v>
      </c>
      <c r="K8316" s="77">
        <f t="shared" si="519"/>
        <v>0</v>
      </c>
    </row>
    <row r="8317" spans="1:11" s="77" customFormat="1">
      <c r="A8317" s="82">
        <v>2016</v>
      </c>
      <c r="B8317" s="82">
        <v>3396</v>
      </c>
      <c r="C8317" s="83" t="s">
        <v>503</v>
      </c>
      <c r="D8317" s="83" t="s">
        <v>504</v>
      </c>
      <c r="E8317" s="84">
        <v>11590</v>
      </c>
      <c r="F8317" s="85">
        <v>25.806000000000001</v>
      </c>
      <c r="G8317" s="84">
        <v>235.3</v>
      </c>
      <c r="H8317" s="86">
        <f t="shared" si="516"/>
        <v>703762.3936200001</v>
      </c>
      <c r="I8317" s="77">
        <f t="shared" si="517"/>
        <v>11590</v>
      </c>
      <c r="J8317" s="77">
        <f t="shared" si="518"/>
        <v>299091.54000000004</v>
      </c>
      <c r="K8317" s="77">
        <f t="shared" si="519"/>
        <v>0</v>
      </c>
    </row>
    <row r="8318" spans="1:11" s="77" customFormat="1">
      <c r="A8318" s="82">
        <v>2016</v>
      </c>
      <c r="B8318" s="82">
        <v>3396</v>
      </c>
      <c r="C8318" s="83" t="s">
        <v>503</v>
      </c>
      <c r="D8318" s="83" t="s">
        <v>504</v>
      </c>
      <c r="E8318" s="84">
        <v>11630</v>
      </c>
      <c r="F8318" s="85">
        <v>24.32</v>
      </c>
      <c r="G8318" s="84">
        <v>278.89999999999998</v>
      </c>
      <c r="H8318" s="86">
        <f t="shared" si="516"/>
        <v>788845.22239999997</v>
      </c>
      <c r="I8318" s="77">
        <f t="shared" si="517"/>
        <v>11630</v>
      </c>
      <c r="J8318" s="77">
        <f t="shared" si="518"/>
        <v>282841.59999999998</v>
      </c>
      <c r="K8318" s="77">
        <f t="shared" si="519"/>
        <v>0</v>
      </c>
    </row>
    <row r="8319" spans="1:11" s="77" customFormat="1">
      <c r="A8319" s="82">
        <v>2016</v>
      </c>
      <c r="B8319" s="82">
        <v>3396</v>
      </c>
      <c r="C8319" s="83" t="s">
        <v>503</v>
      </c>
      <c r="D8319" s="83" t="s">
        <v>504</v>
      </c>
      <c r="E8319" s="84">
        <v>11740</v>
      </c>
      <c r="F8319" s="85">
        <v>24.658000000000001</v>
      </c>
      <c r="G8319" s="84">
        <v>246.1</v>
      </c>
      <c r="H8319" s="86">
        <f t="shared" si="516"/>
        <v>712422.38812000002</v>
      </c>
      <c r="I8319" s="77">
        <f t="shared" si="517"/>
        <v>11740</v>
      </c>
      <c r="J8319" s="77">
        <f t="shared" si="518"/>
        <v>289484.92000000004</v>
      </c>
      <c r="K8319" s="77">
        <f t="shared" si="519"/>
        <v>0</v>
      </c>
    </row>
    <row r="8320" spans="1:11" s="77" customFormat="1">
      <c r="A8320" s="82">
        <v>2016</v>
      </c>
      <c r="B8320" s="82">
        <v>3399</v>
      </c>
      <c r="C8320" s="83" t="s">
        <v>503</v>
      </c>
      <c r="D8320" s="83" t="s">
        <v>504</v>
      </c>
      <c r="E8320" s="84">
        <v>101856</v>
      </c>
      <c r="F8320" s="85">
        <v>23.82</v>
      </c>
      <c r="G8320" s="84">
        <v>214.7</v>
      </c>
      <c r="H8320" s="86">
        <f t="shared" si="516"/>
        <v>5209072.6982399998</v>
      </c>
      <c r="I8320" s="77">
        <f t="shared" si="517"/>
        <v>101856</v>
      </c>
      <c r="J8320" s="77">
        <f t="shared" si="518"/>
        <v>2426209.92</v>
      </c>
      <c r="K8320" s="77">
        <f t="shared" si="519"/>
        <v>0</v>
      </c>
    </row>
    <row r="8321" spans="1:11" s="77" customFormat="1">
      <c r="A8321" s="82">
        <v>2016</v>
      </c>
      <c r="B8321" s="82">
        <v>3399</v>
      </c>
      <c r="C8321" s="83" t="s">
        <v>503</v>
      </c>
      <c r="D8321" s="83" t="s">
        <v>504</v>
      </c>
      <c r="E8321" s="84">
        <v>25337</v>
      </c>
      <c r="F8321" s="85">
        <v>22.914000000000001</v>
      </c>
      <c r="G8321" s="84">
        <v>240.2</v>
      </c>
      <c r="H8321" s="86">
        <f t="shared" si="516"/>
        <v>1394533.9872359999</v>
      </c>
      <c r="I8321" s="77">
        <f t="shared" si="517"/>
        <v>25337</v>
      </c>
      <c r="J8321" s="77">
        <f t="shared" si="518"/>
        <v>580572.01800000004</v>
      </c>
      <c r="K8321" s="77">
        <f t="shared" si="519"/>
        <v>0</v>
      </c>
    </row>
    <row r="8322" spans="1:11" s="77" customFormat="1">
      <c r="A8322" s="82">
        <v>2016</v>
      </c>
      <c r="B8322" s="82">
        <v>3399</v>
      </c>
      <c r="C8322" s="83" t="s">
        <v>503</v>
      </c>
      <c r="D8322" s="83" t="s">
        <v>504</v>
      </c>
      <c r="E8322" s="84">
        <v>126486</v>
      </c>
      <c r="F8322" s="85">
        <v>24.256</v>
      </c>
      <c r="G8322" s="84">
        <v>196.3</v>
      </c>
      <c r="H8322" s="86">
        <f t="shared" si="516"/>
        <v>6022571.1886080001</v>
      </c>
      <c r="I8322" s="77">
        <f t="shared" si="517"/>
        <v>126486</v>
      </c>
      <c r="J8322" s="77">
        <f t="shared" si="518"/>
        <v>3068044.4160000002</v>
      </c>
      <c r="K8322" s="77">
        <f t="shared" si="519"/>
        <v>0</v>
      </c>
    </row>
    <row r="8323" spans="1:11" s="77" customFormat="1">
      <c r="A8323" s="82">
        <v>2016</v>
      </c>
      <c r="B8323" s="82">
        <v>3407</v>
      </c>
      <c r="C8323" s="83" t="s">
        <v>503</v>
      </c>
      <c r="D8323" s="83" t="s">
        <v>504</v>
      </c>
      <c r="E8323" s="84">
        <v>106079</v>
      </c>
      <c r="F8323" s="85">
        <v>22.338000000000001</v>
      </c>
      <c r="G8323" s="84">
        <v>244.9</v>
      </c>
      <c r="H8323" s="86">
        <f t="shared" si="516"/>
        <v>5803132.5271979999</v>
      </c>
      <c r="I8323" s="77">
        <f t="shared" si="517"/>
        <v>106079</v>
      </c>
      <c r="J8323" s="77">
        <f t="shared" si="518"/>
        <v>2369592.702</v>
      </c>
      <c r="K8323" s="77">
        <f t="shared" si="519"/>
        <v>0</v>
      </c>
    </row>
    <row r="8324" spans="1:11" s="77" customFormat="1">
      <c r="A8324" s="82">
        <v>2016</v>
      </c>
      <c r="B8324" s="82">
        <v>3407</v>
      </c>
      <c r="C8324" s="83" t="s">
        <v>513</v>
      </c>
      <c r="D8324" s="83" t="s">
        <v>504</v>
      </c>
      <c r="E8324" s="84">
        <v>58201</v>
      </c>
      <c r="F8324" s="85">
        <v>17.864000000000001</v>
      </c>
      <c r="G8324" s="84">
        <v>233.7</v>
      </c>
      <c r="H8324" s="86">
        <f t="shared" si="516"/>
        <v>2429785.1257679998</v>
      </c>
      <c r="I8324" s="77">
        <f t="shared" si="517"/>
        <v>58201</v>
      </c>
      <c r="J8324" s="77">
        <f t="shared" si="518"/>
        <v>1039702.664</v>
      </c>
      <c r="K8324" s="77">
        <f t="shared" si="519"/>
        <v>0</v>
      </c>
    </row>
    <row r="8325" spans="1:11" s="77" customFormat="1">
      <c r="A8325" s="82">
        <v>2016</v>
      </c>
      <c r="B8325" s="82">
        <v>3407</v>
      </c>
      <c r="C8325" s="83" t="s">
        <v>513</v>
      </c>
      <c r="D8325" s="83" t="s">
        <v>504</v>
      </c>
      <c r="E8325" s="84">
        <v>116311</v>
      </c>
      <c r="F8325" s="85">
        <v>17.582000000000001</v>
      </c>
      <c r="G8325" s="84">
        <v>245.5</v>
      </c>
      <c r="H8325" s="86">
        <f t="shared" si="516"/>
        <v>5020425.904910001</v>
      </c>
      <c r="I8325" s="77">
        <f t="shared" si="517"/>
        <v>116311</v>
      </c>
      <c r="J8325" s="77">
        <f t="shared" si="518"/>
        <v>2044980.0020000001</v>
      </c>
      <c r="K8325" s="77">
        <f t="shared" si="519"/>
        <v>0</v>
      </c>
    </row>
    <row r="8326" spans="1:11" s="77" customFormat="1">
      <c r="A8326" s="82">
        <v>2016</v>
      </c>
      <c r="B8326" s="82">
        <v>3470</v>
      </c>
      <c r="C8326" s="83" t="s">
        <v>513</v>
      </c>
      <c r="D8326" s="83" t="s">
        <v>504</v>
      </c>
      <c r="E8326" s="84">
        <v>135915</v>
      </c>
      <c r="F8326" s="85">
        <v>16.579999999999998</v>
      </c>
      <c r="G8326" s="84" t="s">
        <v>514</v>
      </c>
      <c r="H8326" s="86" t="str">
        <f t="shared" si="516"/>
        <v/>
      </c>
      <c r="I8326" s="77" t="str">
        <f t="shared" si="517"/>
        <v/>
      </c>
      <c r="J8326" s="77" t="str">
        <f t="shared" si="518"/>
        <v/>
      </c>
      <c r="K8326" s="77">
        <f t="shared" si="519"/>
        <v>0</v>
      </c>
    </row>
    <row r="8327" spans="1:11" s="77" customFormat="1">
      <c r="A8327" s="82">
        <v>2016</v>
      </c>
      <c r="B8327" s="82">
        <v>3470</v>
      </c>
      <c r="C8327" s="83" t="s">
        <v>513</v>
      </c>
      <c r="D8327" s="83" t="s">
        <v>504</v>
      </c>
      <c r="E8327" s="84">
        <v>90931</v>
      </c>
      <c r="F8327" s="85">
        <v>16.420000000000002</v>
      </c>
      <c r="G8327" s="84" t="s">
        <v>514</v>
      </c>
      <c r="H8327" s="86" t="str">
        <f t="shared" ref="H8327:H8390" si="520">IF(I8327="","",G8327/100*F8327*E8327)</f>
        <v/>
      </c>
      <c r="I8327" s="77" t="str">
        <f t="shared" ref="I8327:I8390" si="521">IF(OR(G8327=".",F8327=".",E8327="."),"",E8327)</f>
        <v/>
      </c>
      <c r="J8327" s="77" t="str">
        <f t="shared" ref="J8327:J8390" si="522">IF(I8327="","",F8327*I8327)</f>
        <v/>
      </c>
      <c r="K8327" s="77">
        <f t="shared" ref="K8327:K8390" si="523">IF(C8327="LIG",1,0)</f>
        <v>0</v>
      </c>
    </row>
    <row r="8328" spans="1:11" s="77" customFormat="1">
      <c r="A8328" s="82">
        <v>2016</v>
      </c>
      <c r="B8328" s="82">
        <v>3470</v>
      </c>
      <c r="C8328" s="83" t="s">
        <v>513</v>
      </c>
      <c r="D8328" s="83" t="s">
        <v>504</v>
      </c>
      <c r="E8328" s="84">
        <v>120771</v>
      </c>
      <c r="F8328" s="85">
        <v>17.14</v>
      </c>
      <c r="G8328" s="84" t="s">
        <v>514</v>
      </c>
      <c r="H8328" s="86" t="str">
        <f t="shared" si="520"/>
        <v/>
      </c>
      <c r="I8328" s="77" t="str">
        <f t="shared" si="521"/>
        <v/>
      </c>
      <c r="J8328" s="77" t="str">
        <f t="shared" si="522"/>
        <v/>
      </c>
      <c r="K8328" s="77">
        <f t="shared" si="523"/>
        <v>0</v>
      </c>
    </row>
    <row r="8329" spans="1:11" s="77" customFormat="1">
      <c r="A8329" s="82">
        <v>2016</v>
      </c>
      <c r="B8329" s="82">
        <v>3470</v>
      </c>
      <c r="C8329" s="83" t="s">
        <v>513</v>
      </c>
      <c r="D8329" s="83" t="s">
        <v>504</v>
      </c>
      <c r="E8329" s="84">
        <v>211098</v>
      </c>
      <c r="F8329" s="85">
        <v>16.920000000000002</v>
      </c>
      <c r="G8329" s="84" t="s">
        <v>514</v>
      </c>
      <c r="H8329" s="86" t="str">
        <f t="shared" si="520"/>
        <v/>
      </c>
      <c r="I8329" s="77" t="str">
        <f t="shared" si="521"/>
        <v/>
      </c>
      <c r="J8329" s="77" t="str">
        <f t="shared" si="522"/>
        <v/>
      </c>
      <c r="K8329" s="77">
        <f t="shared" si="523"/>
        <v>0</v>
      </c>
    </row>
    <row r="8330" spans="1:11" s="77" customFormat="1">
      <c r="A8330" s="82">
        <v>2016</v>
      </c>
      <c r="B8330" s="82">
        <v>3470</v>
      </c>
      <c r="C8330" s="83" t="s">
        <v>513</v>
      </c>
      <c r="D8330" s="83" t="s">
        <v>504</v>
      </c>
      <c r="E8330" s="84">
        <v>75312</v>
      </c>
      <c r="F8330" s="85">
        <v>17.32</v>
      </c>
      <c r="G8330" s="84" t="s">
        <v>514</v>
      </c>
      <c r="H8330" s="86" t="str">
        <f t="shared" si="520"/>
        <v/>
      </c>
      <c r="I8330" s="77" t="str">
        <f t="shared" si="521"/>
        <v/>
      </c>
      <c r="J8330" s="77" t="str">
        <f t="shared" si="522"/>
        <v/>
      </c>
      <c r="K8330" s="77">
        <f t="shared" si="523"/>
        <v>0</v>
      </c>
    </row>
    <row r="8331" spans="1:11" s="77" customFormat="1">
      <c r="A8331" s="82">
        <v>2016</v>
      </c>
      <c r="B8331" s="82">
        <v>3470</v>
      </c>
      <c r="C8331" s="83" t="s">
        <v>513</v>
      </c>
      <c r="D8331" s="83" t="s">
        <v>504</v>
      </c>
      <c r="E8331" s="84">
        <v>211157</v>
      </c>
      <c r="F8331" s="85">
        <v>17.95</v>
      </c>
      <c r="G8331" s="84" t="s">
        <v>514</v>
      </c>
      <c r="H8331" s="86" t="str">
        <f t="shared" si="520"/>
        <v/>
      </c>
      <c r="I8331" s="77" t="str">
        <f t="shared" si="521"/>
        <v/>
      </c>
      <c r="J8331" s="77" t="str">
        <f t="shared" si="522"/>
        <v/>
      </c>
      <c r="K8331" s="77">
        <f t="shared" si="523"/>
        <v>0</v>
      </c>
    </row>
    <row r="8332" spans="1:11" s="77" customFormat="1">
      <c r="A8332" s="82">
        <v>2016</v>
      </c>
      <c r="B8332" s="82">
        <v>3470</v>
      </c>
      <c r="C8332" s="83" t="s">
        <v>513</v>
      </c>
      <c r="D8332" s="83" t="s">
        <v>504</v>
      </c>
      <c r="E8332" s="84">
        <v>14541</v>
      </c>
      <c r="F8332" s="85">
        <v>17.920000000000002</v>
      </c>
      <c r="G8332" s="84" t="s">
        <v>514</v>
      </c>
      <c r="H8332" s="86" t="str">
        <f t="shared" si="520"/>
        <v/>
      </c>
      <c r="I8332" s="77" t="str">
        <f t="shared" si="521"/>
        <v/>
      </c>
      <c r="J8332" s="77" t="str">
        <f t="shared" si="522"/>
        <v/>
      </c>
      <c r="K8332" s="77">
        <f t="shared" si="523"/>
        <v>0</v>
      </c>
    </row>
    <row r="8333" spans="1:11" s="77" customFormat="1">
      <c r="A8333" s="82">
        <v>2016</v>
      </c>
      <c r="B8333" s="82">
        <v>3470</v>
      </c>
      <c r="C8333" s="83" t="s">
        <v>513</v>
      </c>
      <c r="D8333" s="83" t="s">
        <v>504</v>
      </c>
      <c r="E8333" s="84">
        <v>15146</v>
      </c>
      <c r="F8333" s="85">
        <v>17.920000000000002</v>
      </c>
      <c r="G8333" s="84" t="s">
        <v>514</v>
      </c>
      <c r="H8333" s="86" t="str">
        <f t="shared" si="520"/>
        <v/>
      </c>
      <c r="I8333" s="77" t="str">
        <f t="shared" si="521"/>
        <v/>
      </c>
      <c r="J8333" s="77" t="str">
        <f t="shared" si="522"/>
        <v/>
      </c>
      <c r="K8333" s="77">
        <f t="shared" si="523"/>
        <v>0</v>
      </c>
    </row>
    <row r="8334" spans="1:11" s="77" customFormat="1">
      <c r="A8334" s="82">
        <v>2016</v>
      </c>
      <c r="B8334" s="82">
        <v>3470</v>
      </c>
      <c r="C8334" s="83" t="s">
        <v>513</v>
      </c>
      <c r="D8334" s="83" t="s">
        <v>504</v>
      </c>
      <c r="E8334" s="84">
        <v>15146</v>
      </c>
      <c r="F8334" s="85">
        <v>17.899999999999999</v>
      </c>
      <c r="G8334" s="84" t="s">
        <v>514</v>
      </c>
      <c r="H8334" s="86" t="str">
        <f t="shared" si="520"/>
        <v/>
      </c>
      <c r="I8334" s="77" t="str">
        <f t="shared" si="521"/>
        <v/>
      </c>
      <c r="J8334" s="77" t="str">
        <f t="shared" si="522"/>
        <v/>
      </c>
      <c r="K8334" s="77">
        <f t="shared" si="523"/>
        <v>0</v>
      </c>
    </row>
    <row r="8335" spans="1:11" s="77" customFormat="1">
      <c r="A8335" s="82">
        <v>2016</v>
      </c>
      <c r="B8335" s="82">
        <v>3470</v>
      </c>
      <c r="C8335" s="83" t="s">
        <v>513</v>
      </c>
      <c r="D8335" s="83" t="s">
        <v>504</v>
      </c>
      <c r="E8335" s="84">
        <v>15169</v>
      </c>
      <c r="F8335" s="85">
        <v>17.98</v>
      </c>
      <c r="G8335" s="84" t="s">
        <v>514</v>
      </c>
      <c r="H8335" s="86" t="str">
        <f t="shared" si="520"/>
        <v/>
      </c>
      <c r="I8335" s="77" t="str">
        <f t="shared" si="521"/>
        <v/>
      </c>
      <c r="J8335" s="77" t="str">
        <f t="shared" si="522"/>
        <v/>
      </c>
      <c r="K8335" s="77">
        <f t="shared" si="523"/>
        <v>0</v>
      </c>
    </row>
    <row r="8336" spans="1:11" s="77" customFormat="1">
      <c r="A8336" s="82">
        <v>2016</v>
      </c>
      <c r="B8336" s="82">
        <v>3470</v>
      </c>
      <c r="C8336" s="83" t="s">
        <v>513</v>
      </c>
      <c r="D8336" s="83" t="s">
        <v>504</v>
      </c>
      <c r="E8336" s="84">
        <v>45105</v>
      </c>
      <c r="F8336" s="85">
        <v>17.96</v>
      </c>
      <c r="G8336" s="84" t="s">
        <v>514</v>
      </c>
      <c r="H8336" s="86" t="str">
        <f t="shared" si="520"/>
        <v/>
      </c>
      <c r="I8336" s="77" t="str">
        <f t="shared" si="521"/>
        <v/>
      </c>
      <c r="J8336" s="77" t="str">
        <f t="shared" si="522"/>
        <v/>
      </c>
      <c r="K8336" s="77">
        <f t="shared" si="523"/>
        <v>0</v>
      </c>
    </row>
    <row r="8337" spans="1:11" s="77" customFormat="1">
      <c r="A8337" s="82">
        <v>2016</v>
      </c>
      <c r="B8337" s="82">
        <v>3497</v>
      </c>
      <c r="C8337" s="83" t="s">
        <v>513</v>
      </c>
      <c r="D8337" s="83" t="s">
        <v>504</v>
      </c>
      <c r="E8337" s="84">
        <v>253128</v>
      </c>
      <c r="F8337" s="85">
        <v>16.600000000000001</v>
      </c>
      <c r="G8337" s="84" t="s">
        <v>514</v>
      </c>
      <c r="H8337" s="86" t="str">
        <f t="shared" si="520"/>
        <v/>
      </c>
      <c r="I8337" s="77" t="str">
        <f t="shared" si="521"/>
        <v/>
      </c>
      <c r="J8337" s="77" t="str">
        <f t="shared" si="522"/>
        <v/>
      </c>
      <c r="K8337" s="77">
        <f t="shared" si="523"/>
        <v>0</v>
      </c>
    </row>
    <row r="8338" spans="1:11" s="77" customFormat="1">
      <c r="A8338" s="82">
        <v>2016</v>
      </c>
      <c r="B8338" s="82">
        <v>3497</v>
      </c>
      <c r="C8338" s="83" t="s">
        <v>512</v>
      </c>
      <c r="D8338" s="83" t="s">
        <v>504</v>
      </c>
      <c r="E8338" s="84">
        <v>152128</v>
      </c>
      <c r="F8338" s="85">
        <v>13.99</v>
      </c>
      <c r="G8338" s="84" t="s">
        <v>514</v>
      </c>
      <c r="H8338" s="86" t="str">
        <f t="shared" si="520"/>
        <v/>
      </c>
      <c r="I8338" s="77" t="str">
        <f t="shared" si="521"/>
        <v/>
      </c>
      <c r="J8338" s="77" t="str">
        <f t="shared" si="522"/>
        <v/>
      </c>
      <c r="K8338" s="77">
        <f t="shared" si="523"/>
        <v>1</v>
      </c>
    </row>
    <row r="8339" spans="1:11" s="77" customFormat="1">
      <c r="A8339" s="82">
        <v>2016</v>
      </c>
      <c r="B8339" s="82">
        <v>3797</v>
      </c>
      <c r="C8339" s="83" t="s">
        <v>503</v>
      </c>
      <c r="D8339" s="83" t="s">
        <v>504</v>
      </c>
      <c r="E8339" s="84">
        <v>11854</v>
      </c>
      <c r="F8339" s="85">
        <v>25.763999999999999</v>
      </c>
      <c r="G8339" s="84">
        <v>314.10000000000002</v>
      </c>
      <c r="H8339" s="86">
        <f t="shared" si="520"/>
        <v>959281.678296</v>
      </c>
      <c r="I8339" s="77">
        <f t="shared" si="521"/>
        <v>11854</v>
      </c>
      <c r="J8339" s="77">
        <f t="shared" si="522"/>
        <v>305406.45600000001</v>
      </c>
      <c r="K8339" s="77">
        <f t="shared" si="523"/>
        <v>0</v>
      </c>
    </row>
    <row r="8340" spans="1:11" s="77" customFormat="1">
      <c r="A8340" s="82">
        <v>2016</v>
      </c>
      <c r="B8340" s="82">
        <v>3797</v>
      </c>
      <c r="C8340" s="83" t="s">
        <v>503</v>
      </c>
      <c r="D8340" s="83" t="s">
        <v>504</v>
      </c>
      <c r="E8340" s="84">
        <v>11885</v>
      </c>
      <c r="F8340" s="85">
        <v>25.344000000000001</v>
      </c>
      <c r="G8340" s="84">
        <v>299.3</v>
      </c>
      <c r="H8340" s="86">
        <f t="shared" si="520"/>
        <v>901531.82592000009</v>
      </c>
      <c r="I8340" s="77">
        <f t="shared" si="521"/>
        <v>11885</v>
      </c>
      <c r="J8340" s="77">
        <f t="shared" si="522"/>
        <v>301213.44</v>
      </c>
      <c r="K8340" s="77">
        <f t="shared" si="523"/>
        <v>0</v>
      </c>
    </row>
    <row r="8341" spans="1:11" s="77" customFormat="1">
      <c r="A8341" s="82">
        <v>2016</v>
      </c>
      <c r="B8341" s="82">
        <v>3797</v>
      </c>
      <c r="C8341" s="83" t="s">
        <v>503</v>
      </c>
      <c r="D8341" s="83" t="s">
        <v>504</v>
      </c>
      <c r="E8341" s="84">
        <v>11894</v>
      </c>
      <c r="F8341" s="85">
        <v>24.181999999999999</v>
      </c>
      <c r="G8341" s="84">
        <v>351.6</v>
      </c>
      <c r="H8341" s="86">
        <f t="shared" si="520"/>
        <v>1011274.4093279999</v>
      </c>
      <c r="I8341" s="77">
        <f t="shared" si="521"/>
        <v>11894</v>
      </c>
      <c r="J8341" s="77">
        <f t="shared" si="522"/>
        <v>287620.70799999998</v>
      </c>
      <c r="K8341" s="77">
        <f t="shared" si="523"/>
        <v>0</v>
      </c>
    </row>
    <row r="8342" spans="1:11" s="77" customFormat="1">
      <c r="A8342" s="82">
        <v>2016</v>
      </c>
      <c r="B8342" s="82">
        <v>3797</v>
      </c>
      <c r="C8342" s="83" t="s">
        <v>503</v>
      </c>
      <c r="D8342" s="83" t="s">
        <v>504</v>
      </c>
      <c r="E8342" s="84">
        <v>11925</v>
      </c>
      <c r="F8342" s="85">
        <v>24.64</v>
      </c>
      <c r="G8342" s="84">
        <v>308.39999999999998</v>
      </c>
      <c r="H8342" s="86">
        <f t="shared" si="520"/>
        <v>906177.88799999992</v>
      </c>
      <c r="I8342" s="77">
        <f t="shared" si="521"/>
        <v>11925</v>
      </c>
      <c r="J8342" s="77">
        <f t="shared" si="522"/>
        <v>293832</v>
      </c>
      <c r="K8342" s="77">
        <f t="shared" si="523"/>
        <v>0</v>
      </c>
    </row>
    <row r="8343" spans="1:11" s="77" customFormat="1">
      <c r="A8343" s="82">
        <v>2016</v>
      </c>
      <c r="B8343" s="82">
        <v>3797</v>
      </c>
      <c r="C8343" s="83" t="s">
        <v>503</v>
      </c>
      <c r="D8343" s="83" t="s">
        <v>504</v>
      </c>
      <c r="E8343" s="84">
        <v>12051</v>
      </c>
      <c r="F8343" s="85">
        <v>24.661999999999999</v>
      </c>
      <c r="G8343" s="84">
        <v>277.89999999999998</v>
      </c>
      <c r="H8343" s="86">
        <f t="shared" si="520"/>
        <v>825923.69659800001</v>
      </c>
      <c r="I8343" s="77">
        <f t="shared" si="521"/>
        <v>12051</v>
      </c>
      <c r="J8343" s="77">
        <f t="shared" si="522"/>
        <v>297201.76199999999</v>
      </c>
      <c r="K8343" s="77">
        <f t="shared" si="523"/>
        <v>0</v>
      </c>
    </row>
    <row r="8344" spans="1:11" s="77" customFormat="1">
      <c r="A8344" s="82">
        <v>2016</v>
      </c>
      <c r="B8344" s="82">
        <v>3797</v>
      </c>
      <c r="C8344" s="83" t="s">
        <v>503</v>
      </c>
      <c r="D8344" s="83" t="s">
        <v>504</v>
      </c>
      <c r="E8344" s="84">
        <v>12054</v>
      </c>
      <c r="F8344" s="85">
        <v>24.713999999999999</v>
      </c>
      <c r="G8344" s="84">
        <v>326.7</v>
      </c>
      <c r="H8344" s="86">
        <f t="shared" si="520"/>
        <v>973247.65045199986</v>
      </c>
      <c r="I8344" s="77">
        <f t="shared" si="521"/>
        <v>12054</v>
      </c>
      <c r="J8344" s="77">
        <f t="shared" si="522"/>
        <v>297902.55599999998</v>
      </c>
      <c r="K8344" s="77">
        <f t="shared" si="523"/>
        <v>0</v>
      </c>
    </row>
    <row r="8345" spans="1:11" s="77" customFormat="1">
      <c r="A8345" s="82">
        <v>2016</v>
      </c>
      <c r="B8345" s="82">
        <v>3797</v>
      </c>
      <c r="C8345" s="83" t="s">
        <v>503</v>
      </c>
      <c r="D8345" s="83" t="s">
        <v>504</v>
      </c>
      <c r="E8345" s="84">
        <v>35567</v>
      </c>
      <c r="F8345" s="85">
        <v>25.143000000000001</v>
      </c>
      <c r="G8345" s="84">
        <v>348.9</v>
      </c>
      <c r="H8345" s="86">
        <f t="shared" si="520"/>
        <v>3120076.9116090001</v>
      </c>
      <c r="I8345" s="77">
        <f t="shared" si="521"/>
        <v>35567</v>
      </c>
      <c r="J8345" s="77">
        <f t="shared" si="522"/>
        <v>894261.08100000001</v>
      </c>
      <c r="K8345" s="77">
        <f t="shared" si="523"/>
        <v>0</v>
      </c>
    </row>
    <row r="8346" spans="1:11" s="77" customFormat="1">
      <c r="A8346" s="82">
        <v>2016</v>
      </c>
      <c r="B8346" s="82">
        <v>3797</v>
      </c>
      <c r="C8346" s="83" t="s">
        <v>503</v>
      </c>
      <c r="D8346" s="83" t="s">
        <v>504</v>
      </c>
      <c r="E8346" s="84">
        <v>23842</v>
      </c>
      <c r="F8346" s="85">
        <v>25.771999999999998</v>
      </c>
      <c r="G8346" s="84">
        <v>341.9</v>
      </c>
      <c r="H8346" s="86">
        <f t="shared" si="520"/>
        <v>2100825.1460559997</v>
      </c>
      <c r="I8346" s="77">
        <f t="shared" si="521"/>
        <v>23842</v>
      </c>
      <c r="J8346" s="77">
        <f t="shared" si="522"/>
        <v>614456.02399999998</v>
      </c>
      <c r="K8346" s="77">
        <f t="shared" si="523"/>
        <v>0</v>
      </c>
    </row>
    <row r="8347" spans="1:11" s="77" customFormat="1">
      <c r="A8347" s="82">
        <v>2016</v>
      </c>
      <c r="B8347" s="82">
        <v>3797</v>
      </c>
      <c r="C8347" s="83" t="s">
        <v>503</v>
      </c>
      <c r="D8347" s="83" t="s">
        <v>504</v>
      </c>
      <c r="E8347" s="84">
        <v>23977</v>
      </c>
      <c r="F8347" s="85">
        <v>25.966000000000001</v>
      </c>
      <c r="G8347" s="84">
        <v>297.60000000000002</v>
      </c>
      <c r="H8347" s="86">
        <f t="shared" si="520"/>
        <v>1852818.2632320004</v>
      </c>
      <c r="I8347" s="77">
        <f t="shared" si="521"/>
        <v>23977</v>
      </c>
      <c r="J8347" s="77">
        <f t="shared" si="522"/>
        <v>622586.78200000001</v>
      </c>
      <c r="K8347" s="77">
        <f t="shared" si="523"/>
        <v>0</v>
      </c>
    </row>
    <row r="8348" spans="1:11" s="77" customFormat="1">
      <c r="A8348" s="82">
        <v>2016</v>
      </c>
      <c r="B8348" s="82">
        <v>3797</v>
      </c>
      <c r="C8348" s="83" t="s">
        <v>503</v>
      </c>
      <c r="D8348" s="83" t="s">
        <v>504</v>
      </c>
      <c r="E8348" s="84">
        <v>11054</v>
      </c>
      <c r="F8348" s="85">
        <v>25.664000000000001</v>
      </c>
      <c r="G8348" s="84">
        <v>271.10000000000002</v>
      </c>
      <c r="H8348" s="86">
        <f t="shared" si="520"/>
        <v>769083.19961600006</v>
      </c>
      <c r="I8348" s="77">
        <f t="shared" si="521"/>
        <v>11054</v>
      </c>
      <c r="J8348" s="77">
        <f t="shared" si="522"/>
        <v>283689.85600000003</v>
      </c>
      <c r="K8348" s="77">
        <f t="shared" si="523"/>
        <v>0</v>
      </c>
    </row>
    <row r="8349" spans="1:11" s="77" customFormat="1">
      <c r="A8349" s="82">
        <v>2016</v>
      </c>
      <c r="B8349" s="82">
        <v>3797</v>
      </c>
      <c r="C8349" s="83" t="s">
        <v>503</v>
      </c>
      <c r="D8349" s="83" t="s">
        <v>504</v>
      </c>
      <c r="E8349" s="84">
        <v>11945</v>
      </c>
      <c r="F8349" s="85">
        <v>24.417999999999999</v>
      </c>
      <c r="G8349" s="84">
        <v>269.8</v>
      </c>
      <c r="H8349" s="86">
        <f t="shared" si="520"/>
        <v>786933.78097999992</v>
      </c>
      <c r="I8349" s="77">
        <f t="shared" si="521"/>
        <v>11945</v>
      </c>
      <c r="J8349" s="77">
        <f t="shared" si="522"/>
        <v>291673.01</v>
      </c>
      <c r="K8349" s="77">
        <f t="shared" si="523"/>
        <v>0</v>
      </c>
    </row>
    <row r="8350" spans="1:11" s="77" customFormat="1">
      <c r="A8350" s="82">
        <v>2016</v>
      </c>
      <c r="B8350" s="82">
        <v>3797</v>
      </c>
      <c r="C8350" s="83" t="s">
        <v>503</v>
      </c>
      <c r="D8350" s="83" t="s">
        <v>504</v>
      </c>
      <c r="E8350" s="84">
        <v>11915</v>
      </c>
      <c r="F8350" s="85">
        <v>24.565999999999999</v>
      </c>
      <c r="G8350" s="84">
        <v>260.39999999999998</v>
      </c>
      <c r="H8350" s="86">
        <f t="shared" si="520"/>
        <v>762200.92955999984</v>
      </c>
      <c r="I8350" s="77">
        <f t="shared" si="521"/>
        <v>11915</v>
      </c>
      <c r="J8350" s="77">
        <f t="shared" si="522"/>
        <v>292703.89</v>
      </c>
      <c r="K8350" s="77">
        <f t="shared" si="523"/>
        <v>0</v>
      </c>
    </row>
    <row r="8351" spans="1:11" s="77" customFormat="1">
      <c r="A8351" s="82">
        <v>2016</v>
      </c>
      <c r="B8351" s="82">
        <v>3797</v>
      </c>
      <c r="C8351" s="83" t="s">
        <v>503</v>
      </c>
      <c r="D8351" s="83" t="s">
        <v>504</v>
      </c>
      <c r="E8351" s="84">
        <v>23928</v>
      </c>
      <c r="F8351" s="85">
        <v>25.888999999999999</v>
      </c>
      <c r="G8351" s="84">
        <v>268.8</v>
      </c>
      <c r="H8351" s="86">
        <f t="shared" si="520"/>
        <v>1665140.7144960002</v>
      </c>
      <c r="I8351" s="77">
        <f t="shared" si="521"/>
        <v>23928</v>
      </c>
      <c r="J8351" s="77">
        <f t="shared" si="522"/>
        <v>619471.99199999997</v>
      </c>
      <c r="K8351" s="77">
        <f t="shared" si="523"/>
        <v>0</v>
      </c>
    </row>
    <row r="8352" spans="1:11" s="77" customFormat="1">
      <c r="A8352" s="82">
        <v>2016</v>
      </c>
      <c r="B8352" s="82">
        <v>3797</v>
      </c>
      <c r="C8352" s="83" t="s">
        <v>503</v>
      </c>
      <c r="D8352" s="83" t="s">
        <v>504</v>
      </c>
      <c r="E8352" s="84">
        <v>23671</v>
      </c>
      <c r="F8352" s="85">
        <v>25.991</v>
      </c>
      <c r="G8352" s="84">
        <v>247</v>
      </c>
      <c r="H8352" s="86">
        <f t="shared" si="520"/>
        <v>1519625.4136700002</v>
      </c>
      <c r="I8352" s="77">
        <f t="shared" si="521"/>
        <v>23671</v>
      </c>
      <c r="J8352" s="77">
        <f t="shared" si="522"/>
        <v>615232.96100000001</v>
      </c>
      <c r="K8352" s="77">
        <f t="shared" si="523"/>
        <v>0</v>
      </c>
    </row>
    <row r="8353" spans="1:11" s="77" customFormat="1">
      <c r="A8353" s="82">
        <v>2016</v>
      </c>
      <c r="B8353" s="82">
        <v>3797</v>
      </c>
      <c r="C8353" s="83" t="s">
        <v>503</v>
      </c>
      <c r="D8353" s="83" t="s">
        <v>504</v>
      </c>
      <c r="E8353" s="84">
        <v>11799</v>
      </c>
      <c r="F8353" s="85">
        <v>25.173999999999999</v>
      </c>
      <c r="G8353" s="84">
        <v>264.8</v>
      </c>
      <c r="H8353" s="86">
        <f t="shared" si="520"/>
        <v>786530.212848</v>
      </c>
      <c r="I8353" s="77">
        <f t="shared" si="521"/>
        <v>11799</v>
      </c>
      <c r="J8353" s="77">
        <f t="shared" si="522"/>
        <v>297028.02600000001</v>
      </c>
      <c r="K8353" s="77">
        <f t="shared" si="523"/>
        <v>0</v>
      </c>
    </row>
    <row r="8354" spans="1:11" s="77" customFormat="1">
      <c r="A8354" s="82">
        <v>2016</v>
      </c>
      <c r="B8354" s="82">
        <v>3797</v>
      </c>
      <c r="C8354" s="83" t="s">
        <v>503</v>
      </c>
      <c r="D8354" s="83" t="s">
        <v>504</v>
      </c>
      <c r="E8354" s="84">
        <v>11731</v>
      </c>
      <c r="F8354" s="85">
        <v>25.838000000000001</v>
      </c>
      <c r="G8354" s="84">
        <v>278.7</v>
      </c>
      <c r="H8354" s="86">
        <f t="shared" si="520"/>
        <v>844755.24588600011</v>
      </c>
      <c r="I8354" s="77">
        <f t="shared" si="521"/>
        <v>11731</v>
      </c>
      <c r="J8354" s="77">
        <f t="shared" si="522"/>
        <v>303105.57800000004</v>
      </c>
      <c r="K8354" s="77">
        <f t="shared" si="523"/>
        <v>0</v>
      </c>
    </row>
    <row r="8355" spans="1:11" s="77" customFormat="1">
      <c r="A8355" s="82">
        <v>2016</v>
      </c>
      <c r="B8355" s="82">
        <v>3845</v>
      </c>
      <c r="C8355" s="83" t="s">
        <v>513</v>
      </c>
      <c r="D8355" s="83" t="s">
        <v>504</v>
      </c>
      <c r="E8355" s="84">
        <v>245586</v>
      </c>
      <c r="F8355" s="85">
        <v>17.25</v>
      </c>
      <c r="G8355" s="84" t="s">
        <v>514</v>
      </c>
      <c r="H8355" s="86" t="str">
        <f t="shared" si="520"/>
        <v/>
      </c>
      <c r="I8355" s="77" t="str">
        <f t="shared" si="521"/>
        <v/>
      </c>
      <c r="J8355" s="77" t="str">
        <f t="shared" si="522"/>
        <v/>
      </c>
      <c r="K8355" s="77">
        <f t="shared" si="523"/>
        <v>0</v>
      </c>
    </row>
    <row r="8356" spans="1:11" s="77" customFormat="1">
      <c r="A8356" s="82">
        <v>2016</v>
      </c>
      <c r="B8356" s="82">
        <v>3845</v>
      </c>
      <c r="C8356" s="83" t="s">
        <v>513</v>
      </c>
      <c r="D8356" s="83" t="s">
        <v>504</v>
      </c>
      <c r="E8356" s="84">
        <v>117235</v>
      </c>
      <c r="F8356" s="85">
        <v>16.46</v>
      </c>
      <c r="G8356" s="84" t="s">
        <v>514</v>
      </c>
      <c r="H8356" s="86" t="str">
        <f t="shared" si="520"/>
        <v/>
      </c>
      <c r="I8356" s="77" t="str">
        <f t="shared" si="521"/>
        <v/>
      </c>
      <c r="J8356" s="77" t="str">
        <f t="shared" si="522"/>
        <v/>
      </c>
      <c r="K8356" s="77">
        <f t="shared" si="523"/>
        <v>0</v>
      </c>
    </row>
    <row r="8357" spans="1:11" s="77" customFormat="1">
      <c r="A8357" s="82">
        <v>2016</v>
      </c>
      <c r="B8357" s="82">
        <v>3845</v>
      </c>
      <c r="C8357" s="83" t="s">
        <v>515</v>
      </c>
      <c r="D8357" s="83" t="s">
        <v>504</v>
      </c>
      <c r="E8357" s="84">
        <v>58</v>
      </c>
      <c r="F8357" s="85">
        <v>15.63</v>
      </c>
      <c r="G8357" s="84" t="s">
        <v>514</v>
      </c>
      <c r="H8357" s="86" t="str">
        <f t="shared" si="520"/>
        <v/>
      </c>
      <c r="I8357" s="77" t="str">
        <f t="shared" si="521"/>
        <v/>
      </c>
      <c r="J8357" s="77" t="str">
        <f t="shared" si="522"/>
        <v/>
      </c>
      <c r="K8357" s="77">
        <f t="shared" si="523"/>
        <v>0</v>
      </c>
    </row>
    <row r="8358" spans="1:11" s="77" customFormat="1">
      <c r="A8358" s="82">
        <v>2016</v>
      </c>
      <c r="B8358" s="82">
        <v>3935</v>
      </c>
      <c r="C8358" s="83" t="s">
        <v>503</v>
      </c>
      <c r="D8358" s="83" t="s">
        <v>504</v>
      </c>
      <c r="E8358" s="84">
        <v>6282</v>
      </c>
      <c r="F8358" s="85">
        <v>23.547999999999998</v>
      </c>
      <c r="G8358" s="84">
        <v>232.9</v>
      </c>
      <c r="H8358" s="86">
        <f t="shared" si="520"/>
        <v>344525.560344</v>
      </c>
      <c r="I8358" s="77">
        <f t="shared" si="521"/>
        <v>6282</v>
      </c>
      <c r="J8358" s="77">
        <f t="shared" si="522"/>
        <v>147928.53599999999</v>
      </c>
      <c r="K8358" s="77">
        <f t="shared" si="523"/>
        <v>0</v>
      </c>
    </row>
    <row r="8359" spans="1:11" s="77" customFormat="1">
      <c r="A8359" s="82">
        <v>2016</v>
      </c>
      <c r="B8359" s="82">
        <v>3935</v>
      </c>
      <c r="C8359" s="83" t="s">
        <v>503</v>
      </c>
      <c r="D8359" s="83" t="s">
        <v>504</v>
      </c>
      <c r="E8359" s="84">
        <v>6282</v>
      </c>
      <c r="F8359" s="85">
        <v>23.547999999999998</v>
      </c>
      <c r="G8359" s="84">
        <v>232.9</v>
      </c>
      <c r="H8359" s="86">
        <f t="shared" si="520"/>
        <v>344525.560344</v>
      </c>
      <c r="I8359" s="77">
        <f t="shared" si="521"/>
        <v>6282</v>
      </c>
      <c r="J8359" s="77">
        <f t="shared" si="522"/>
        <v>147928.53599999999</v>
      </c>
      <c r="K8359" s="77">
        <f t="shared" si="523"/>
        <v>0</v>
      </c>
    </row>
    <row r="8360" spans="1:11" s="77" customFormat="1">
      <c r="A8360" s="82">
        <v>2016</v>
      </c>
      <c r="B8360" s="82">
        <v>3935</v>
      </c>
      <c r="C8360" s="83" t="s">
        <v>503</v>
      </c>
      <c r="D8360" s="83" t="s">
        <v>504</v>
      </c>
      <c r="E8360" s="84">
        <v>10444</v>
      </c>
      <c r="F8360" s="85">
        <v>23.448</v>
      </c>
      <c r="G8360" s="84">
        <v>230.2</v>
      </c>
      <c r="H8360" s="86">
        <f t="shared" si="520"/>
        <v>563738.87942400004</v>
      </c>
      <c r="I8360" s="77">
        <f t="shared" si="521"/>
        <v>10444</v>
      </c>
      <c r="J8360" s="77">
        <f t="shared" si="522"/>
        <v>244890.91200000001</v>
      </c>
      <c r="K8360" s="77">
        <f t="shared" si="523"/>
        <v>0</v>
      </c>
    </row>
    <row r="8361" spans="1:11" s="77" customFormat="1">
      <c r="A8361" s="82">
        <v>2016</v>
      </c>
      <c r="B8361" s="82">
        <v>3935</v>
      </c>
      <c r="C8361" s="83" t="s">
        <v>503</v>
      </c>
      <c r="D8361" s="83" t="s">
        <v>504</v>
      </c>
      <c r="E8361" s="84">
        <v>6190</v>
      </c>
      <c r="F8361" s="85">
        <v>24.225999999999999</v>
      </c>
      <c r="G8361" s="84">
        <v>255</v>
      </c>
      <c r="H8361" s="86">
        <f t="shared" si="520"/>
        <v>382395.29699999996</v>
      </c>
      <c r="I8361" s="77">
        <f t="shared" si="521"/>
        <v>6190</v>
      </c>
      <c r="J8361" s="77">
        <f t="shared" si="522"/>
        <v>149958.94</v>
      </c>
      <c r="K8361" s="77">
        <f t="shared" si="523"/>
        <v>0</v>
      </c>
    </row>
    <row r="8362" spans="1:11" s="77" customFormat="1">
      <c r="A8362" s="82">
        <v>2016</v>
      </c>
      <c r="B8362" s="82">
        <v>3935</v>
      </c>
      <c r="C8362" s="83" t="s">
        <v>503</v>
      </c>
      <c r="D8362" s="83" t="s">
        <v>504</v>
      </c>
      <c r="E8362" s="84">
        <v>53109</v>
      </c>
      <c r="F8362" s="85">
        <v>24.27</v>
      </c>
      <c r="G8362" s="84">
        <v>254.4</v>
      </c>
      <c r="H8362" s="86">
        <f t="shared" si="520"/>
        <v>3279102.6139199999</v>
      </c>
      <c r="I8362" s="77">
        <f t="shared" si="521"/>
        <v>53109</v>
      </c>
      <c r="J8362" s="77">
        <f t="shared" si="522"/>
        <v>1288955.43</v>
      </c>
      <c r="K8362" s="77">
        <f t="shared" si="523"/>
        <v>0</v>
      </c>
    </row>
    <row r="8363" spans="1:11" s="77" customFormat="1">
      <c r="A8363" s="82">
        <v>2016</v>
      </c>
      <c r="B8363" s="82">
        <v>3935</v>
      </c>
      <c r="C8363" s="83" t="s">
        <v>503</v>
      </c>
      <c r="D8363" s="83" t="s">
        <v>504</v>
      </c>
      <c r="E8363" s="84">
        <v>6190</v>
      </c>
      <c r="F8363" s="85">
        <v>24.225999999999999</v>
      </c>
      <c r="G8363" s="84">
        <v>255</v>
      </c>
      <c r="H8363" s="86">
        <f t="shared" si="520"/>
        <v>382395.29699999996</v>
      </c>
      <c r="I8363" s="77">
        <f t="shared" si="521"/>
        <v>6190</v>
      </c>
      <c r="J8363" s="77">
        <f t="shared" si="522"/>
        <v>149958.94</v>
      </c>
      <c r="K8363" s="77">
        <f t="shared" si="523"/>
        <v>0</v>
      </c>
    </row>
    <row r="8364" spans="1:11" s="77" customFormat="1">
      <c r="A8364" s="82">
        <v>2016</v>
      </c>
      <c r="B8364" s="82">
        <v>3935</v>
      </c>
      <c r="C8364" s="83" t="s">
        <v>503</v>
      </c>
      <c r="D8364" s="83" t="s">
        <v>504</v>
      </c>
      <c r="E8364" s="84">
        <v>16586</v>
      </c>
      <c r="F8364" s="85">
        <v>24.99</v>
      </c>
      <c r="G8364" s="84">
        <v>222.7</v>
      </c>
      <c r="H8364" s="86">
        <f t="shared" si="520"/>
        <v>923056.17977999989</v>
      </c>
      <c r="I8364" s="77">
        <f t="shared" si="521"/>
        <v>16586</v>
      </c>
      <c r="J8364" s="77">
        <f t="shared" si="522"/>
        <v>414484.13999999996</v>
      </c>
      <c r="K8364" s="77">
        <f t="shared" si="523"/>
        <v>0</v>
      </c>
    </row>
    <row r="8365" spans="1:11" s="77" customFormat="1">
      <c r="A8365" s="82">
        <v>2016</v>
      </c>
      <c r="B8365" s="82">
        <v>3935</v>
      </c>
      <c r="C8365" s="83" t="s">
        <v>503</v>
      </c>
      <c r="D8365" s="83" t="s">
        <v>504</v>
      </c>
      <c r="E8365" s="84">
        <v>50600</v>
      </c>
      <c r="F8365" s="85">
        <v>24.457999999999998</v>
      </c>
      <c r="G8365" s="84">
        <v>215.1</v>
      </c>
      <c r="H8365" s="86">
        <f t="shared" si="520"/>
        <v>2662023.3947999999</v>
      </c>
      <c r="I8365" s="77">
        <f t="shared" si="521"/>
        <v>50600</v>
      </c>
      <c r="J8365" s="77">
        <f t="shared" si="522"/>
        <v>1237574.7999999998</v>
      </c>
      <c r="K8365" s="77">
        <f t="shared" si="523"/>
        <v>0</v>
      </c>
    </row>
    <row r="8366" spans="1:11" s="77" customFormat="1">
      <c r="A8366" s="82">
        <v>2016</v>
      </c>
      <c r="B8366" s="82">
        <v>3935</v>
      </c>
      <c r="C8366" s="83" t="s">
        <v>503</v>
      </c>
      <c r="D8366" s="83" t="s">
        <v>504</v>
      </c>
      <c r="E8366" s="84">
        <v>50600</v>
      </c>
      <c r="F8366" s="85">
        <v>24.457999999999998</v>
      </c>
      <c r="G8366" s="84">
        <v>215.1</v>
      </c>
      <c r="H8366" s="86">
        <f t="shared" si="520"/>
        <v>2662023.3947999999</v>
      </c>
      <c r="I8366" s="77">
        <f t="shared" si="521"/>
        <v>50600</v>
      </c>
      <c r="J8366" s="77">
        <f t="shared" si="522"/>
        <v>1237574.7999999998</v>
      </c>
      <c r="K8366" s="77">
        <f t="shared" si="523"/>
        <v>0</v>
      </c>
    </row>
    <row r="8367" spans="1:11" s="77" customFormat="1">
      <c r="A8367" s="82">
        <v>2016</v>
      </c>
      <c r="B8367" s="82">
        <v>3935</v>
      </c>
      <c r="C8367" s="83" t="s">
        <v>503</v>
      </c>
      <c r="D8367" s="83" t="s">
        <v>504</v>
      </c>
      <c r="E8367" s="84">
        <v>23149</v>
      </c>
      <c r="F8367" s="85">
        <v>25.294</v>
      </c>
      <c r="G8367" s="84">
        <v>235</v>
      </c>
      <c r="H8367" s="86">
        <f t="shared" si="520"/>
        <v>1375997.3941000002</v>
      </c>
      <c r="I8367" s="77">
        <f t="shared" si="521"/>
        <v>23149</v>
      </c>
      <c r="J8367" s="77">
        <f t="shared" si="522"/>
        <v>585530.80599999998</v>
      </c>
      <c r="K8367" s="77">
        <f t="shared" si="523"/>
        <v>0</v>
      </c>
    </row>
    <row r="8368" spans="1:11" s="77" customFormat="1">
      <c r="A8368" s="82">
        <v>2016</v>
      </c>
      <c r="B8368" s="82">
        <v>3935</v>
      </c>
      <c r="C8368" s="83" t="s">
        <v>503</v>
      </c>
      <c r="D8368" s="83" t="s">
        <v>504</v>
      </c>
      <c r="E8368" s="84">
        <v>32373</v>
      </c>
      <c r="F8368" s="85">
        <v>25.193999999999999</v>
      </c>
      <c r="G8368" s="84">
        <v>194.2</v>
      </c>
      <c r="H8368" s="86">
        <f t="shared" si="520"/>
        <v>1583905.6130039999</v>
      </c>
      <c r="I8368" s="77">
        <f t="shared" si="521"/>
        <v>32373</v>
      </c>
      <c r="J8368" s="77">
        <f t="shared" si="522"/>
        <v>815605.36199999996</v>
      </c>
      <c r="K8368" s="77">
        <f t="shared" si="523"/>
        <v>0</v>
      </c>
    </row>
    <row r="8369" spans="1:11" s="77" customFormat="1">
      <c r="A8369" s="82">
        <v>2016</v>
      </c>
      <c r="B8369" s="82">
        <v>3935</v>
      </c>
      <c r="C8369" s="83" t="s">
        <v>503</v>
      </c>
      <c r="D8369" s="83" t="s">
        <v>504</v>
      </c>
      <c r="E8369" s="84">
        <v>117289</v>
      </c>
      <c r="F8369" s="85">
        <v>25.288</v>
      </c>
      <c r="G8369" s="84">
        <v>192.9</v>
      </c>
      <c r="H8369" s="86">
        <f t="shared" si="520"/>
        <v>5721422.163528</v>
      </c>
      <c r="I8369" s="77">
        <f t="shared" si="521"/>
        <v>117289</v>
      </c>
      <c r="J8369" s="77">
        <f t="shared" si="522"/>
        <v>2966004.2319999998</v>
      </c>
      <c r="K8369" s="77">
        <f t="shared" si="523"/>
        <v>0</v>
      </c>
    </row>
    <row r="8370" spans="1:11" s="77" customFormat="1">
      <c r="A8370" s="82">
        <v>2016</v>
      </c>
      <c r="B8370" s="82">
        <v>3935</v>
      </c>
      <c r="C8370" s="83" t="s">
        <v>503</v>
      </c>
      <c r="D8370" s="83" t="s">
        <v>504</v>
      </c>
      <c r="E8370" s="84">
        <v>25375</v>
      </c>
      <c r="F8370" s="85">
        <v>25.16</v>
      </c>
      <c r="G8370" s="84">
        <v>246</v>
      </c>
      <c r="H8370" s="86">
        <f t="shared" si="520"/>
        <v>1570550.1</v>
      </c>
      <c r="I8370" s="77">
        <f t="shared" si="521"/>
        <v>25375</v>
      </c>
      <c r="J8370" s="77">
        <f t="shared" si="522"/>
        <v>638435</v>
      </c>
      <c r="K8370" s="77">
        <f t="shared" si="523"/>
        <v>0</v>
      </c>
    </row>
    <row r="8371" spans="1:11" s="77" customFormat="1">
      <c r="A8371" s="82">
        <v>2016</v>
      </c>
      <c r="B8371" s="82">
        <v>3943</v>
      </c>
      <c r="C8371" s="83" t="s">
        <v>503</v>
      </c>
      <c r="D8371" s="83" t="s">
        <v>504</v>
      </c>
      <c r="E8371" s="84">
        <v>115122</v>
      </c>
      <c r="F8371" s="85">
        <v>26.08</v>
      </c>
      <c r="G8371" s="84">
        <v>175.6</v>
      </c>
      <c r="H8371" s="86">
        <f t="shared" si="520"/>
        <v>5272182.3705599997</v>
      </c>
      <c r="I8371" s="77">
        <f t="shared" si="521"/>
        <v>115122</v>
      </c>
      <c r="J8371" s="77">
        <f t="shared" si="522"/>
        <v>3002381.76</v>
      </c>
      <c r="K8371" s="77">
        <f t="shared" si="523"/>
        <v>0</v>
      </c>
    </row>
    <row r="8372" spans="1:11" s="77" customFormat="1">
      <c r="A8372" s="82">
        <v>2016</v>
      </c>
      <c r="B8372" s="82">
        <v>3943</v>
      </c>
      <c r="C8372" s="83" t="s">
        <v>503</v>
      </c>
      <c r="D8372" s="83" t="s">
        <v>504</v>
      </c>
      <c r="E8372" s="84">
        <v>78559</v>
      </c>
      <c r="F8372" s="85">
        <v>24.16</v>
      </c>
      <c r="G8372" s="84">
        <v>217.3</v>
      </c>
      <c r="H8372" s="86">
        <f t="shared" si="520"/>
        <v>4124322.36112</v>
      </c>
      <c r="I8372" s="77">
        <f t="shared" si="521"/>
        <v>78559</v>
      </c>
      <c r="J8372" s="77">
        <f t="shared" si="522"/>
        <v>1897985.44</v>
      </c>
      <c r="K8372" s="77">
        <f t="shared" si="523"/>
        <v>0</v>
      </c>
    </row>
    <row r="8373" spans="1:11" s="77" customFormat="1">
      <c r="A8373" s="82">
        <v>2016</v>
      </c>
      <c r="B8373" s="82">
        <v>3943</v>
      </c>
      <c r="C8373" s="83" t="s">
        <v>503</v>
      </c>
      <c r="D8373" s="83" t="s">
        <v>504</v>
      </c>
      <c r="E8373" s="84">
        <v>81789</v>
      </c>
      <c r="F8373" s="85">
        <v>25.06</v>
      </c>
      <c r="G8373" s="84">
        <v>243.1</v>
      </c>
      <c r="H8373" s="86">
        <f t="shared" si="520"/>
        <v>4982656.2185399998</v>
      </c>
      <c r="I8373" s="77">
        <f t="shared" si="521"/>
        <v>81789</v>
      </c>
      <c r="J8373" s="77">
        <f t="shared" si="522"/>
        <v>2049632.3399999999</v>
      </c>
      <c r="K8373" s="77">
        <f t="shared" si="523"/>
        <v>0</v>
      </c>
    </row>
    <row r="8374" spans="1:11" s="77" customFormat="1">
      <c r="A8374" s="82">
        <v>2016</v>
      </c>
      <c r="B8374" s="82">
        <v>3944</v>
      </c>
      <c r="C8374" s="83" t="s">
        <v>503</v>
      </c>
      <c r="D8374" s="83" t="s">
        <v>504</v>
      </c>
      <c r="E8374" s="84">
        <v>401728</v>
      </c>
      <c r="F8374" s="85">
        <v>24.89</v>
      </c>
      <c r="G8374" s="84">
        <v>234.4</v>
      </c>
      <c r="H8374" s="86">
        <f t="shared" si="520"/>
        <v>23437679.25248</v>
      </c>
      <c r="I8374" s="77">
        <f t="shared" si="521"/>
        <v>401728</v>
      </c>
      <c r="J8374" s="77">
        <f t="shared" si="522"/>
        <v>9999009.9199999999</v>
      </c>
      <c r="K8374" s="77">
        <f t="shared" si="523"/>
        <v>0</v>
      </c>
    </row>
    <row r="8375" spans="1:11" s="77" customFormat="1">
      <c r="A8375" s="82">
        <v>2016</v>
      </c>
      <c r="B8375" s="82">
        <v>3948</v>
      </c>
      <c r="C8375" s="83" t="s">
        <v>503</v>
      </c>
      <c r="D8375" s="83" t="s">
        <v>504</v>
      </c>
      <c r="E8375" s="84">
        <v>3030</v>
      </c>
      <c r="F8375" s="85">
        <v>24.03</v>
      </c>
      <c r="G8375" s="84">
        <v>228.1</v>
      </c>
      <c r="H8375" s="86">
        <f t="shared" si="520"/>
        <v>166081.66290000002</v>
      </c>
      <c r="I8375" s="77">
        <f t="shared" si="521"/>
        <v>3030</v>
      </c>
      <c r="J8375" s="77">
        <f t="shared" si="522"/>
        <v>72810.900000000009</v>
      </c>
      <c r="K8375" s="77">
        <f t="shared" si="523"/>
        <v>0</v>
      </c>
    </row>
    <row r="8376" spans="1:11" s="77" customFormat="1">
      <c r="A8376" s="82">
        <v>2016</v>
      </c>
      <c r="B8376" s="82">
        <v>3948</v>
      </c>
      <c r="C8376" s="83" t="s">
        <v>503</v>
      </c>
      <c r="D8376" s="83" t="s">
        <v>504</v>
      </c>
      <c r="E8376" s="84">
        <v>39507</v>
      </c>
      <c r="F8376" s="85">
        <v>24.277999999999999</v>
      </c>
      <c r="G8376" s="84">
        <v>260.7</v>
      </c>
      <c r="H8376" s="86">
        <f t="shared" si="520"/>
        <v>2500506.5162219997</v>
      </c>
      <c r="I8376" s="77">
        <f t="shared" si="521"/>
        <v>39507</v>
      </c>
      <c r="J8376" s="77">
        <f t="shared" si="522"/>
        <v>959150.946</v>
      </c>
      <c r="K8376" s="77">
        <f t="shared" si="523"/>
        <v>0</v>
      </c>
    </row>
    <row r="8377" spans="1:11" s="77" customFormat="1">
      <c r="A8377" s="82">
        <v>2016</v>
      </c>
      <c r="B8377" s="82">
        <v>3948</v>
      </c>
      <c r="C8377" s="83" t="s">
        <v>503</v>
      </c>
      <c r="D8377" s="83" t="s">
        <v>504</v>
      </c>
      <c r="E8377" s="84">
        <v>1283</v>
      </c>
      <c r="F8377" s="85">
        <v>23.585999999999999</v>
      </c>
      <c r="G8377" s="84">
        <v>300.3</v>
      </c>
      <c r="H8377" s="86">
        <f t="shared" si="520"/>
        <v>90873.296513999987</v>
      </c>
      <c r="I8377" s="77">
        <f t="shared" si="521"/>
        <v>1283</v>
      </c>
      <c r="J8377" s="77">
        <f t="shared" si="522"/>
        <v>30260.838</v>
      </c>
      <c r="K8377" s="77">
        <f t="shared" si="523"/>
        <v>0</v>
      </c>
    </row>
    <row r="8378" spans="1:11" s="77" customFormat="1">
      <c r="A8378" s="82">
        <v>2016</v>
      </c>
      <c r="B8378" s="82">
        <v>3948</v>
      </c>
      <c r="C8378" s="83" t="s">
        <v>503</v>
      </c>
      <c r="D8378" s="83" t="s">
        <v>504</v>
      </c>
      <c r="E8378" s="84">
        <v>1283</v>
      </c>
      <c r="F8378" s="85">
        <v>23.585999999999999</v>
      </c>
      <c r="G8378" s="84">
        <v>300.3</v>
      </c>
      <c r="H8378" s="86">
        <f t="shared" si="520"/>
        <v>90873.296513999987</v>
      </c>
      <c r="I8378" s="77">
        <f t="shared" si="521"/>
        <v>1283</v>
      </c>
      <c r="J8378" s="77">
        <f t="shared" si="522"/>
        <v>30260.838</v>
      </c>
      <c r="K8378" s="77">
        <f t="shared" si="523"/>
        <v>0</v>
      </c>
    </row>
    <row r="8379" spans="1:11" s="77" customFormat="1">
      <c r="A8379" s="82">
        <v>2016</v>
      </c>
      <c r="B8379" s="82">
        <v>3948</v>
      </c>
      <c r="C8379" s="83" t="s">
        <v>503</v>
      </c>
      <c r="D8379" s="83" t="s">
        <v>504</v>
      </c>
      <c r="E8379" s="84">
        <v>65770</v>
      </c>
      <c r="F8379" s="85">
        <v>25.341999999999999</v>
      </c>
      <c r="G8379" s="84">
        <v>198.3</v>
      </c>
      <c r="H8379" s="86">
        <f t="shared" si="520"/>
        <v>3305152.0432199999</v>
      </c>
      <c r="I8379" s="77">
        <f t="shared" si="521"/>
        <v>65770</v>
      </c>
      <c r="J8379" s="77">
        <f t="shared" si="522"/>
        <v>1666743.3399999999</v>
      </c>
      <c r="K8379" s="77">
        <f t="shared" si="523"/>
        <v>0</v>
      </c>
    </row>
    <row r="8380" spans="1:11" s="77" customFormat="1">
      <c r="A8380" s="82">
        <v>2016</v>
      </c>
      <c r="B8380" s="82">
        <v>3954</v>
      </c>
      <c r="C8380" s="83" t="s">
        <v>503</v>
      </c>
      <c r="D8380" s="83" t="s">
        <v>504</v>
      </c>
      <c r="E8380" s="84">
        <v>15983</v>
      </c>
      <c r="F8380" s="85">
        <v>22.794</v>
      </c>
      <c r="G8380" s="84">
        <v>210.6</v>
      </c>
      <c r="H8380" s="86">
        <f t="shared" si="520"/>
        <v>767250.55321199994</v>
      </c>
      <c r="I8380" s="77">
        <f t="shared" si="521"/>
        <v>15983</v>
      </c>
      <c r="J8380" s="77">
        <f t="shared" si="522"/>
        <v>364316.50200000004</v>
      </c>
      <c r="K8380" s="77">
        <f t="shared" si="523"/>
        <v>0</v>
      </c>
    </row>
    <row r="8381" spans="1:11" s="77" customFormat="1">
      <c r="A8381" s="82">
        <v>2016</v>
      </c>
      <c r="B8381" s="82">
        <v>3954</v>
      </c>
      <c r="C8381" s="83" t="s">
        <v>503</v>
      </c>
      <c r="D8381" s="83" t="s">
        <v>504</v>
      </c>
      <c r="E8381" s="84">
        <v>27497</v>
      </c>
      <c r="F8381" s="85">
        <v>23.832000000000001</v>
      </c>
      <c r="G8381" s="84">
        <v>198.1</v>
      </c>
      <c r="H8381" s="86">
        <f t="shared" si="520"/>
        <v>1298166.1464239999</v>
      </c>
      <c r="I8381" s="77">
        <f t="shared" si="521"/>
        <v>27497</v>
      </c>
      <c r="J8381" s="77">
        <f t="shared" si="522"/>
        <v>655308.50400000007</v>
      </c>
      <c r="K8381" s="77">
        <f t="shared" si="523"/>
        <v>0</v>
      </c>
    </row>
    <row r="8382" spans="1:11" s="77" customFormat="1">
      <c r="A8382" s="82">
        <v>2016</v>
      </c>
      <c r="B8382" s="82">
        <v>3954</v>
      </c>
      <c r="C8382" s="83" t="s">
        <v>503</v>
      </c>
      <c r="D8382" s="83" t="s">
        <v>504</v>
      </c>
      <c r="E8382" s="84">
        <v>90177</v>
      </c>
      <c r="F8382" s="85">
        <v>25.856999999999999</v>
      </c>
      <c r="G8382" s="84">
        <v>209.9</v>
      </c>
      <c r="H8382" s="86">
        <f t="shared" si="520"/>
        <v>4894252.3402110003</v>
      </c>
      <c r="I8382" s="77">
        <f t="shared" si="521"/>
        <v>90177</v>
      </c>
      <c r="J8382" s="77">
        <f t="shared" si="522"/>
        <v>2331706.6889999998</v>
      </c>
      <c r="K8382" s="77">
        <f t="shared" si="523"/>
        <v>0</v>
      </c>
    </row>
    <row r="8383" spans="1:11" s="77" customFormat="1">
      <c r="A8383" s="82">
        <v>2016</v>
      </c>
      <c r="B8383" s="82">
        <v>3954</v>
      </c>
      <c r="C8383" s="83" t="s">
        <v>503</v>
      </c>
      <c r="D8383" s="83" t="s">
        <v>504</v>
      </c>
      <c r="E8383" s="84">
        <v>27034</v>
      </c>
      <c r="F8383" s="85">
        <v>25.888999999999999</v>
      </c>
      <c r="G8383" s="84">
        <v>241.2</v>
      </c>
      <c r="H8383" s="86">
        <f t="shared" si="520"/>
        <v>1688118.3411119999</v>
      </c>
      <c r="I8383" s="77">
        <f t="shared" si="521"/>
        <v>27034</v>
      </c>
      <c r="J8383" s="77">
        <f t="shared" si="522"/>
        <v>699883.22600000002</v>
      </c>
      <c r="K8383" s="77">
        <f t="shared" si="523"/>
        <v>0</v>
      </c>
    </row>
    <row r="8384" spans="1:11" s="77" customFormat="1">
      <c r="A8384" s="82">
        <v>2016</v>
      </c>
      <c r="B8384" s="82">
        <v>3954</v>
      </c>
      <c r="C8384" s="83" t="s">
        <v>503</v>
      </c>
      <c r="D8384" s="83" t="s">
        <v>504</v>
      </c>
      <c r="E8384" s="84">
        <v>111854</v>
      </c>
      <c r="F8384" s="85">
        <v>24.256</v>
      </c>
      <c r="G8384" s="84">
        <v>310.39999999999998</v>
      </c>
      <c r="H8384" s="86">
        <f t="shared" si="520"/>
        <v>8421557.4568959996</v>
      </c>
      <c r="I8384" s="77">
        <f t="shared" si="521"/>
        <v>111854</v>
      </c>
      <c r="J8384" s="77">
        <f t="shared" si="522"/>
        <v>2713130.6239999998</v>
      </c>
      <c r="K8384" s="77">
        <f t="shared" si="523"/>
        <v>0</v>
      </c>
    </row>
    <row r="8385" spans="1:11" s="77" customFormat="1">
      <c r="A8385" s="82">
        <v>2016</v>
      </c>
      <c r="B8385" s="82">
        <v>3954</v>
      </c>
      <c r="C8385" s="83" t="s">
        <v>503</v>
      </c>
      <c r="D8385" s="83" t="s">
        <v>504</v>
      </c>
      <c r="E8385" s="84">
        <v>26876</v>
      </c>
      <c r="F8385" s="85">
        <v>26.321999999999999</v>
      </c>
      <c r="G8385" s="84">
        <v>164.1</v>
      </c>
      <c r="H8385" s="86">
        <f t="shared" si="520"/>
        <v>1160892.7481519999</v>
      </c>
      <c r="I8385" s="77">
        <f t="shared" si="521"/>
        <v>26876</v>
      </c>
      <c r="J8385" s="77">
        <f t="shared" si="522"/>
        <v>707430.07199999993</v>
      </c>
      <c r="K8385" s="77">
        <f t="shared" si="523"/>
        <v>0</v>
      </c>
    </row>
    <row r="8386" spans="1:11" s="77" customFormat="1">
      <c r="A8386" s="82">
        <v>2016</v>
      </c>
      <c r="B8386" s="82">
        <v>4041</v>
      </c>
      <c r="C8386" s="83" t="s">
        <v>513</v>
      </c>
      <c r="D8386" s="83" t="s">
        <v>504</v>
      </c>
      <c r="E8386" s="84">
        <v>87062</v>
      </c>
      <c r="F8386" s="85">
        <v>17.489999999999998</v>
      </c>
      <c r="G8386" s="84">
        <v>192.3</v>
      </c>
      <c r="H8386" s="86">
        <f t="shared" si="520"/>
        <v>2928179.7527399994</v>
      </c>
      <c r="I8386" s="77">
        <f t="shared" si="521"/>
        <v>87062</v>
      </c>
      <c r="J8386" s="77">
        <f t="shared" si="522"/>
        <v>1522714.38</v>
      </c>
      <c r="K8386" s="77">
        <f t="shared" si="523"/>
        <v>0</v>
      </c>
    </row>
    <row r="8387" spans="1:11" s="77" customFormat="1">
      <c r="A8387" s="82">
        <v>2016</v>
      </c>
      <c r="B8387" s="82">
        <v>4041</v>
      </c>
      <c r="C8387" s="83" t="s">
        <v>513</v>
      </c>
      <c r="D8387" s="83" t="s">
        <v>504</v>
      </c>
      <c r="E8387" s="84">
        <v>16268</v>
      </c>
      <c r="F8387" s="85">
        <v>16.79</v>
      </c>
      <c r="G8387" s="84">
        <v>186.2</v>
      </c>
      <c r="H8387" s="86">
        <f t="shared" si="520"/>
        <v>508586.15863999992</v>
      </c>
      <c r="I8387" s="77">
        <f t="shared" si="521"/>
        <v>16268</v>
      </c>
      <c r="J8387" s="77">
        <f t="shared" si="522"/>
        <v>273139.71999999997</v>
      </c>
      <c r="K8387" s="77">
        <f t="shared" si="523"/>
        <v>0</v>
      </c>
    </row>
    <row r="8388" spans="1:11" s="77" customFormat="1">
      <c r="A8388" s="82">
        <v>2016</v>
      </c>
      <c r="B8388" s="82">
        <v>4050</v>
      </c>
      <c r="C8388" s="83" t="s">
        <v>513</v>
      </c>
      <c r="D8388" s="83" t="s">
        <v>504</v>
      </c>
      <c r="E8388" s="84">
        <v>15230</v>
      </c>
      <c r="F8388" s="85">
        <v>17.623999999999999</v>
      </c>
      <c r="G8388" s="84">
        <v>232.6</v>
      </c>
      <c r="H8388" s="86">
        <f t="shared" si="520"/>
        <v>624329.84751999995</v>
      </c>
      <c r="I8388" s="77">
        <f t="shared" si="521"/>
        <v>15230</v>
      </c>
      <c r="J8388" s="77">
        <f t="shared" si="522"/>
        <v>268413.51999999996</v>
      </c>
      <c r="K8388" s="77">
        <f t="shared" si="523"/>
        <v>0</v>
      </c>
    </row>
    <row r="8389" spans="1:11" s="77" customFormat="1">
      <c r="A8389" s="82">
        <v>2016</v>
      </c>
      <c r="B8389" s="82">
        <v>4050</v>
      </c>
      <c r="C8389" s="83" t="s">
        <v>513</v>
      </c>
      <c r="D8389" s="83" t="s">
        <v>504</v>
      </c>
      <c r="E8389" s="84">
        <v>30393</v>
      </c>
      <c r="F8389" s="85">
        <v>17.46</v>
      </c>
      <c r="G8389" s="84">
        <v>233.2</v>
      </c>
      <c r="H8389" s="86">
        <f t="shared" si="520"/>
        <v>1237503.2709600001</v>
      </c>
      <c r="I8389" s="77">
        <f t="shared" si="521"/>
        <v>30393</v>
      </c>
      <c r="J8389" s="77">
        <f t="shared" si="522"/>
        <v>530661.78</v>
      </c>
      <c r="K8389" s="77">
        <f t="shared" si="523"/>
        <v>0</v>
      </c>
    </row>
    <row r="8390" spans="1:11" s="77" customFormat="1">
      <c r="A8390" s="82">
        <v>2016</v>
      </c>
      <c r="B8390" s="82">
        <v>4050</v>
      </c>
      <c r="C8390" s="83" t="s">
        <v>513</v>
      </c>
      <c r="D8390" s="83" t="s">
        <v>504</v>
      </c>
      <c r="E8390" s="84">
        <v>60000</v>
      </c>
      <c r="F8390" s="85">
        <v>17.922000000000001</v>
      </c>
      <c r="G8390" s="84">
        <v>214</v>
      </c>
      <c r="H8390" s="86">
        <f t="shared" si="520"/>
        <v>2301184.8000000003</v>
      </c>
      <c r="I8390" s="77">
        <f t="shared" si="521"/>
        <v>60000</v>
      </c>
      <c r="J8390" s="77">
        <f t="shared" si="522"/>
        <v>1075320</v>
      </c>
      <c r="K8390" s="77">
        <f t="shared" si="523"/>
        <v>0</v>
      </c>
    </row>
    <row r="8391" spans="1:11" s="77" customFormat="1">
      <c r="A8391" s="82">
        <v>2016</v>
      </c>
      <c r="B8391" s="82">
        <v>4050</v>
      </c>
      <c r="C8391" s="83" t="s">
        <v>513</v>
      </c>
      <c r="D8391" s="83" t="s">
        <v>504</v>
      </c>
      <c r="E8391" s="84">
        <v>74571</v>
      </c>
      <c r="F8391" s="85">
        <v>16.774000000000001</v>
      </c>
      <c r="G8391" s="84">
        <v>231.5</v>
      </c>
      <c r="H8391" s="86">
        <f t="shared" ref="H8391:H8454" si="524">IF(I8391="","",G8391/100*F8391*E8391)</f>
        <v>2895726.9035100006</v>
      </c>
      <c r="I8391" s="77">
        <f t="shared" ref="I8391:I8454" si="525">IF(OR(G8391=".",F8391=".",E8391="."),"",E8391)</f>
        <v>74571</v>
      </c>
      <c r="J8391" s="77">
        <f t="shared" ref="J8391:J8454" si="526">IF(I8391="","",F8391*I8391)</f>
        <v>1250853.9540000001</v>
      </c>
      <c r="K8391" s="77">
        <f t="shared" ref="K8391:K8454" si="527">IF(C8391="LIG",1,0)</f>
        <v>0</v>
      </c>
    </row>
    <row r="8392" spans="1:11" s="77" customFormat="1">
      <c r="A8392" s="82">
        <v>2016</v>
      </c>
      <c r="B8392" s="82">
        <v>4050</v>
      </c>
      <c r="C8392" s="83" t="s">
        <v>513</v>
      </c>
      <c r="D8392" s="83" t="s">
        <v>504</v>
      </c>
      <c r="E8392" s="84">
        <v>45228</v>
      </c>
      <c r="F8392" s="85">
        <v>18.085999999999999</v>
      </c>
      <c r="G8392" s="84">
        <v>229.6</v>
      </c>
      <c r="H8392" s="86">
        <f t="shared" si="524"/>
        <v>1878113.3239679995</v>
      </c>
      <c r="I8392" s="77">
        <f t="shared" si="525"/>
        <v>45228</v>
      </c>
      <c r="J8392" s="77">
        <f t="shared" si="526"/>
        <v>817993.60799999989</v>
      </c>
      <c r="K8392" s="77">
        <f t="shared" si="527"/>
        <v>0</v>
      </c>
    </row>
    <row r="8393" spans="1:11" s="77" customFormat="1">
      <c r="A8393" s="82">
        <v>2016</v>
      </c>
      <c r="B8393" s="82">
        <v>4072</v>
      </c>
      <c r="C8393" s="83" t="s">
        <v>513</v>
      </c>
      <c r="D8393" s="83" t="s">
        <v>504</v>
      </c>
      <c r="E8393" s="84">
        <v>39894</v>
      </c>
      <c r="F8393" s="85">
        <v>17.829999999999998</v>
      </c>
      <c r="G8393" s="84">
        <v>243.4</v>
      </c>
      <c r="H8393" s="86">
        <f t="shared" si="524"/>
        <v>1731328.58868</v>
      </c>
      <c r="I8393" s="77">
        <f t="shared" si="525"/>
        <v>39894</v>
      </c>
      <c r="J8393" s="77">
        <f t="shared" si="526"/>
        <v>711310.0199999999</v>
      </c>
      <c r="K8393" s="77">
        <f t="shared" si="527"/>
        <v>0</v>
      </c>
    </row>
    <row r="8394" spans="1:11" s="77" customFormat="1">
      <c r="A8394" s="82">
        <v>2016</v>
      </c>
      <c r="B8394" s="82">
        <v>4072</v>
      </c>
      <c r="C8394" s="83" t="s">
        <v>513</v>
      </c>
      <c r="D8394" s="83" t="s">
        <v>504</v>
      </c>
      <c r="E8394" s="84">
        <v>13573</v>
      </c>
      <c r="F8394" s="85">
        <v>17.55</v>
      </c>
      <c r="G8394" s="84">
        <v>244.5</v>
      </c>
      <c r="H8394" s="86">
        <f t="shared" si="524"/>
        <v>582414.03674999997</v>
      </c>
      <c r="I8394" s="77">
        <f t="shared" si="525"/>
        <v>13573</v>
      </c>
      <c r="J8394" s="77">
        <f t="shared" si="526"/>
        <v>238206.15000000002</v>
      </c>
      <c r="K8394" s="77">
        <f t="shared" si="527"/>
        <v>0</v>
      </c>
    </row>
    <row r="8395" spans="1:11" s="77" customFormat="1">
      <c r="A8395" s="82">
        <v>2016</v>
      </c>
      <c r="B8395" s="82">
        <v>4078</v>
      </c>
      <c r="C8395" s="83" t="s">
        <v>513</v>
      </c>
      <c r="D8395" s="83" t="s">
        <v>504</v>
      </c>
      <c r="E8395" s="84">
        <v>34403</v>
      </c>
      <c r="F8395" s="85">
        <v>17.739999999999998</v>
      </c>
      <c r="G8395" s="84">
        <v>228.5</v>
      </c>
      <c r="H8395" s="86">
        <f t="shared" si="524"/>
        <v>1394556.5677</v>
      </c>
      <c r="I8395" s="77">
        <f t="shared" si="525"/>
        <v>34403</v>
      </c>
      <c r="J8395" s="77">
        <f t="shared" si="526"/>
        <v>610309.22</v>
      </c>
      <c r="K8395" s="77">
        <f t="shared" si="527"/>
        <v>0</v>
      </c>
    </row>
    <row r="8396" spans="1:11" s="77" customFormat="1">
      <c r="A8396" s="82">
        <v>2016</v>
      </c>
      <c r="B8396" s="82">
        <v>4078</v>
      </c>
      <c r="C8396" s="83" t="s">
        <v>513</v>
      </c>
      <c r="D8396" s="83" t="s">
        <v>504</v>
      </c>
      <c r="E8396" s="84">
        <v>17331</v>
      </c>
      <c r="F8396" s="85">
        <v>17.86</v>
      </c>
      <c r="G8396" s="84">
        <v>234.2</v>
      </c>
      <c r="H8396" s="86">
        <f t="shared" si="524"/>
        <v>724923.14772000001</v>
      </c>
      <c r="I8396" s="77">
        <f t="shared" si="525"/>
        <v>17331</v>
      </c>
      <c r="J8396" s="77">
        <f t="shared" si="526"/>
        <v>309531.65999999997</v>
      </c>
      <c r="K8396" s="77">
        <f t="shared" si="527"/>
        <v>0</v>
      </c>
    </row>
    <row r="8397" spans="1:11" s="77" customFormat="1">
      <c r="A8397" s="82">
        <v>2016</v>
      </c>
      <c r="B8397" s="82">
        <v>4078</v>
      </c>
      <c r="C8397" s="83" t="s">
        <v>513</v>
      </c>
      <c r="D8397" s="83" t="s">
        <v>504</v>
      </c>
      <c r="E8397" s="84">
        <v>68288</v>
      </c>
      <c r="F8397" s="85">
        <v>17.73</v>
      </c>
      <c r="G8397" s="84">
        <v>231</v>
      </c>
      <c r="H8397" s="86">
        <f t="shared" si="524"/>
        <v>2796823.8144</v>
      </c>
      <c r="I8397" s="77">
        <f t="shared" si="525"/>
        <v>68288</v>
      </c>
      <c r="J8397" s="77">
        <f t="shared" si="526"/>
        <v>1210746.24</v>
      </c>
      <c r="K8397" s="77">
        <f t="shared" si="527"/>
        <v>0</v>
      </c>
    </row>
    <row r="8398" spans="1:11" s="77" customFormat="1">
      <c r="A8398" s="82">
        <v>2016</v>
      </c>
      <c r="B8398" s="82">
        <v>4078</v>
      </c>
      <c r="C8398" s="83" t="s">
        <v>513</v>
      </c>
      <c r="D8398" s="83" t="s">
        <v>504</v>
      </c>
      <c r="E8398" s="84">
        <v>17032</v>
      </c>
      <c r="F8398" s="85">
        <v>17.93</v>
      </c>
      <c r="G8398" s="84">
        <v>214</v>
      </c>
      <c r="H8398" s="86">
        <f t="shared" si="524"/>
        <v>653521.24640000006</v>
      </c>
      <c r="I8398" s="77">
        <f t="shared" si="525"/>
        <v>17032</v>
      </c>
      <c r="J8398" s="77">
        <f t="shared" si="526"/>
        <v>305383.76</v>
      </c>
      <c r="K8398" s="77">
        <f t="shared" si="527"/>
        <v>0</v>
      </c>
    </row>
    <row r="8399" spans="1:11" s="77" customFormat="1">
      <c r="A8399" s="82">
        <v>2016</v>
      </c>
      <c r="B8399" s="82">
        <v>4125</v>
      </c>
      <c r="C8399" s="83" t="s">
        <v>503</v>
      </c>
      <c r="D8399" s="83" t="s">
        <v>504</v>
      </c>
      <c r="E8399" s="84">
        <v>1215</v>
      </c>
      <c r="F8399" s="85">
        <v>23.352</v>
      </c>
      <c r="G8399" s="84">
        <v>303.8</v>
      </c>
      <c r="H8399" s="86">
        <f t="shared" si="524"/>
        <v>86196.201839999994</v>
      </c>
      <c r="I8399" s="77">
        <f t="shared" si="525"/>
        <v>1215</v>
      </c>
      <c r="J8399" s="77">
        <f t="shared" si="526"/>
        <v>28372.68</v>
      </c>
      <c r="K8399" s="77">
        <f t="shared" si="527"/>
        <v>0</v>
      </c>
    </row>
    <row r="8400" spans="1:11" s="77" customFormat="1">
      <c r="A8400" s="82">
        <v>2016</v>
      </c>
      <c r="B8400" s="82">
        <v>4143</v>
      </c>
      <c r="C8400" s="83" t="s">
        <v>513</v>
      </c>
      <c r="D8400" s="83" t="s">
        <v>504</v>
      </c>
      <c r="E8400" s="84">
        <v>72827</v>
      </c>
      <c r="F8400" s="85">
        <v>17.835999999999999</v>
      </c>
      <c r="G8400" s="84">
        <v>231.5</v>
      </c>
      <c r="H8400" s="86">
        <f t="shared" si="524"/>
        <v>3007051.5911799995</v>
      </c>
      <c r="I8400" s="77">
        <f t="shared" si="525"/>
        <v>72827</v>
      </c>
      <c r="J8400" s="77">
        <f t="shared" si="526"/>
        <v>1298942.372</v>
      </c>
      <c r="K8400" s="77">
        <f t="shared" si="527"/>
        <v>0</v>
      </c>
    </row>
    <row r="8401" spans="1:11" s="77" customFormat="1">
      <c r="A8401" s="82">
        <v>2016</v>
      </c>
      <c r="B8401" s="82">
        <v>4158</v>
      </c>
      <c r="C8401" s="83" t="s">
        <v>513</v>
      </c>
      <c r="D8401" s="83" t="s">
        <v>504</v>
      </c>
      <c r="E8401" s="84">
        <v>238224</v>
      </c>
      <c r="F8401" s="85">
        <v>15.86</v>
      </c>
      <c r="G8401" s="84">
        <v>101.6</v>
      </c>
      <c r="H8401" s="86">
        <f t="shared" si="524"/>
        <v>3838684.3622399997</v>
      </c>
      <c r="I8401" s="77">
        <f t="shared" si="525"/>
        <v>238224</v>
      </c>
      <c r="J8401" s="77">
        <f t="shared" si="526"/>
        <v>3778232.6399999997</v>
      </c>
      <c r="K8401" s="77">
        <f t="shared" si="527"/>
        <v>0</v>
      </c>
    </row>
    <row r="8402" spans="1:11" s="77" customFormat="1">
      <c r="A8402" s="82">
        <v>2016</v>
      </c>
      <c r="B8402" s="82">
        <v>4158</v>
      </c>
      <c r="C8402" s="83" t="s">
        <v>513</v>
      </c>
      <c r="D8402" s="83" t="s">
        <v>504</v>
      </c>
      <c r="E8402" s="84">
        <v>63921</v>
      </c>
      <c r="F8402" s="85">
        <v>16.763999999999999</v>
      </c>
      <c r="G8402" s="84">
        <v>103.2</v>
      </c>
      <c r="H8402" s="86">
        <f t="shared" si="524"/>
        <v>1105861.936608</v>
      </c>
      <c r="I8402" s="77">
        <f t="shared" si="525"/>
        <v>63921</v>
      </c>
      <c r="J8402" s="77">
        <f t="shared" si="526"/>
        <v>1071571.6439999999</v>
      </c>
      <c r="K8402" s="77">
        <f t="shared" si="527"/>
        <v>0</v>
      </c>
    </row>
    <row r="8403" spans="1:11" s="77" customFormat="1">
      <c r="A8403" s="82">
        <v>2016</v>
      </c>
      <c r="B8403" s="82">
        <v>4162</v>
      </c>
      <c r="C8403" s="83" t="s">
        <v>513</v>
      </c>
      <c r="D8403" s="83" t="s">
        <v>504</v>
      </c>
      <c r="E8403" s="84">
        <v>216974</v>
      </c>
      <c r="F8403" s="85">
        <v>19.968</v>
      </c>
      <c r="G8403" s="84">
        <v>215.7</v>
      </c>
      <c r="H8403" s="86">
        <f t="shared" si="524"/>
        <v>9345281.9466239996</v>
      </c>
      <c r="I8403" s="77">
        <f t="shared" si="525"/>
        <v>216974</v>
      </c>
      <c r="J8403" s="77">
        <f t="shared" si="526"/>
        <v>4332536.8320000004</v>
      </c>
      <c r="K8403" s="77">
        <f t="shared" si="527"/>
        <v>0</v>
      </c>
    </row>
    <row r="8404" spans="1:11" s="77" customFormat="1">
      <c r="A8404" s="82">
        <v>2016</v>
      </c>
      <c r="B8404" s="82">
        <v>4271</v>
      </c>
      <c r="C8404" s="83" t="s">
        <v>513</v>
      </c>
      <c r="D8404" s="83" t="s">
        <v>504</v>
      </c>
      <c r="E8404" s="84">
        <v>89909</v>
      </c>
      <c r="F8404" s="85">
        <v>18.012</v>
      </c>
      <c r="G8404" s="84">
        <v>232.2</v>
      </c>
      <c r="H8404" s="86">
        <f t="shared" si="524"/>
        <v>3760341.7883760002</v>
      </c>
      <c r="I8404" s="77">
        <f t="shared" si="525"/>
        <v>89909</v>
      </c>
      <c r="J8404" s="77">
        <f t="shared" si="526"/>
        <v>1619440.9080000001</v>
      </c>
      <c r="K8404" s="77">
        <f t="shared" si="527"/>
        <v>0</v>
      </c>
    </row>
    <row r="8405" spans="1:11" s="77" customFormat="1">
      <c r="A8405" s="82">
        <v>2016</v>
      </c>
      <c r="B8405" s="82">
        <v>4271</v>
      </c>
      <c r="C8405" s="83" t="s">
        <v>513</v>
      </c>
      <c r="D8405" s="83" t="s">
        <v>504</v>
      </c>
      <c r="E8405" s="84">
        <v>58586</v>
      </c>
      <c r="F8405" s="85">
        <v>17.576000000000001</v>
      </c>
      <c r="G8405" s="84">
        <v>232.5</v>
      </c>
      <c r="H8405" s="86">
        <f t="shared" si="524"/>
        <v>2394070.0212000003</v>
      </c>
      <c r="I8405" s="77">
        <f t="shared" si="525"/>
        <v>58586</v>
      </c>
      <c r="J8405" s="77">
        <f t="shared" si="526"/>
        <v>1029707.5360000001</v>
      </c>
      <c r="K8405" s="77">
        <f t="shared" si="527"/>
        <v>0</v>
      </c>
    </row>
    <row r="8406" spans="1:11" s="77" customFormat="1">
      <c r="A8406" s="82">
        <v>2016</v>
      </c>
      <c r="B8406" s="82">
        <v>4271</v>
      </c>
      <c r="C8406" s="83" t="s">
        <v>513</v>
      </c>
      <c r="D8406" s="83" t="s">
        <v>504</v>
      </c>
      <c r="E8406" s="84">
        <v>13986</v>
      </c>
      <c r="F8406" s="85">
        <v>17.504000000000001</v>
      </c>
      <c r="G8406" s="84">
        <v>214.5</v>
      </c>
      <c r="H8406" s="86">
        <f t="shared" si="524"/>
        <v>525119.47487999999</v>
      </c>
      <c r="I8406" s="77">
        <f t="shared" si="525"/>
        <v>13986</v>
      </c>
      <c r="J8406" s="77">
        <f t="shared" si="526"/>
        <v>244810.94400000002</v>
      </c>
      <c r="K8406" s="77">
        <f t="shared" si="527"/>
        <v>0</v>
      </c>
    </row>
    <row r="8407" spans="1:11" s="77" customFormat="1">
      <c r="A8407" s="82">
        <v>2016</v>
      </c>
      <c r="B8407" s="82">
        <v>4941</v>
      </c>
      <c r="C8407" s="83" t="s">
        <v>503</v>
      </c>
      <c r="D8407" s="83" t="s">
        <v>504</v>
      </c>
      <c r="E8407" s="84">
        <v>495704</v>
      </c>
      <c r="F8407" s="85">
        <v>21.44</v>
      </c>
      <c r="G8407" s="84">
        <v>213.5</v>
      </c>
      <c r="H8407" s="86">
        <f t="shared" si="524"/>
        <v>22690553.1776</v>
      </c>
      <c r="I8407" s="77">
        <f t="shared" si="525"/>
        <v>495704</v>
      </c>
      <c r="J8407" s="77">
        <f t="shared" si="526"/>
        <v>10627893.76</v>
      </c>
      <c r="K8407" s="77">
        <f t="shared" si="527"/>
        <v>0</v>
      </c>
    </row>
    <row r="8408" spans="1:11" s="77" customFormat="1">
      <c r="A8408" s="82">
        <v>2016</v>
      </c>
      <c r="B8408" s="82">
        <v>6002</v>
      </c>
      <c r="C8408" s="83" t="s">
        <v>513</v>
      </c>
      <c r="D8408" s="83" t="s">
        <v>504</v>
      </c>
      <c r="E8408" s="84">
        <v>32041</v>
      </c>
      <c r="F8408" s="85">
        <v>17.312000000000001</v>
      </c>
      <c r="G8408" s="84">
        <v>153.69999999999999</v>
      </c>
      <c r="H8408" s="86">
        <f t="shared" si="524"/>
        <v>852564.35830400011</v>
      </c>
      <c r="I8408" s="77">
        <f t="shared" si="525"/>
        <v>32041</v>
      </c>
      <c r="J8408" s="77">
        <f t="shared" si="526"/>
        <v>554693.79200000002</v>
      </c>
      <c r="K8408" s="77">
        <f t="shared" si="527"/>
        <v>0</v>
      </c>
    </row>
    <row r="8409" spans="1:11" s="77" customFormat="1">
      <c r="A8409" s="82">
        <v>2016</v>
      </c>
      <c r="B8409" s="82">
        <v>6002</v>
      </c>
      <c r="C8409" s="83" t="s">
        <v>513</v>
      </c>
      <c r="D8409" s="83" t="s">
        <v>504</v>
      </c>
      <c r="E8409" s="84">
        <v>112418</v>
      </c>
      <c r="F8409" s="85">
        <v>17.693999999999999</v>
      </c>
      <c r="G8409" s="84">
        <v>147.80000000000001</v>
      </c>
      <c r="H8409" s="86">
        <f t="shared" si="524"/>
        <v>2939925.4079760001</v>
      </c>
      <c r="I8409" s="77">
        <f t="shared" si="525"/>
        <v>112418</v>
      </c>
      <c r="J8409" s="77">
        <f t="shared" si="526"/>
        <v>1989124.0919999999</v>
      </c>
      <c r="K8409" s="77">
        <f t="shared" si="527"/>
        <v>0</v>
      </c>
    </row>
    <row r="8410" spans="1:11" s="77" customFormat="1">
      <c r="A8410" s="82">
        <v>2016</v>
      </c>
      <c r="B8410" s="82">
        <v>6002</v>
      </c>
      <c r="C8410" s="83" t="s">
        <v>513</v>
      </c>
      <c r="D8410" s="83" t="s">
        <v>504</v>
      </c>
      <c r="E8410" s="84">
        <v>96337</v>
      </c>
      <c r="F8410" s="85">
        <v>17.704000000000001</v>
      </c>
      <c r="G8410" s="84">
        <v>144.30000000000001</v>
      </c>
      <c r="H8410" s="86">
        <f t="shared" si="524"/>
        <v>2461109.0078640003</v>
      </c>
      <c r="I8410" s="77">
        <f t="shared" si="525"/>
        <v>96337</v>
      </c>
      <c r="J8410" s="77">
        <f t="shared" si="526"/>
        <v>1705550.2480000001</v>
      </c>
      <c r="K8410" s="77">
        <f t="shared" si="527"/>
        <v>0</v>
      </c>
    </row>
    <row r="8411" spans="1:11" s="77" customFormat="1">
      <c r="A8411" s="82">
        <v>2016</v>
      </c>
      <c r="B8411" s="82">
        <v>6002</v>
      </c>
      <c r="C8411" s="83" t="s">
        <v>513</v>
      </c>
      <c r="D8411" s="83" t="s">
        <v>504</v>
      </c>
      <c r="E8411" s="84">
        <v>384008</v>
      </c>
      <c r="F8411" s="85">
        <v>17.713999999999999</v>
      </c>
      <c r="G8411" s="84">
        <v>166.5</v>
      </c>
      <c r="H8411" s="86">
        <f t="shared" si="524"/>
        <v>11325858.99048</v>
      </c>
      <c r="I8411" s="77">
        <f t="shared" si="525"/>
        <v>384008</v>
      </c>
      <c r="J8411" s="77">
        <f t="shared" si="526"/>
        <v>6802317.7119999994</v>
      </c>
      <c r="K8411" s="77">
        <f t="shared" si="527"/>
        <v>0</v>
      </c>
    </row>
    <row r="8412" spans="1:11" s="77" customFormat="1">
      <c r="A8412" s="82">
        <v>2016</v>
      </c>
      <c r="B8412" s="82">
        <v>6002</v>
      </c>
      <c r="C8412" s="83" t="s">
        <v>513</v>
      </c>
      <c r="D8412" s="83" t="s">
        <v>504</v>
      </c>
      <c r="E8412" s="84">
        <v>160108</v>
      </c>
      <c r="F8412" s="85">
        <v>17.643999999999998</v>
      </c>
      <c r="G8412" s="84">
        <v>159.9</v>
      </c>
      <c r="H8412" s="86">
        <f t="shared" si="524"/>
        <v>4517087.9376479993</v>
      </c>
      <c r="I8412" s="77">
        <f t="shared" si="525"/>
        <v>160108</v>
      </c>
      <c r="J8412" s="77">
        <f t="shared" si="526"/>
        <v>2824945.5519999997</v>
      </c>
      <c r="K8412" s="77">
        <f t="shared" si="527"/>
        <v>0</v>
      </c>
    </row>
    <row r="8413" spans="1:11" s="77" customFormat="1">
      <c r="A8413" s="82">
        <v>2016</v>
      </c>
      <c r="B8413" s="82">
        <v>6002</v>
      </c>
      <c r="C8413" s="83" t="s">
        <v>513</v>
      </c>
      <c r="D8413" s="83" t="s">
        <v>504</v>
      </c>
      <c r="E8413" s="84">
        <v>96356</v>
      </c>
      <c r="F8413" s="85">
        <v>17.600000000000001</v>
      </c>
      <c r="G8413" s="84">
        <v>160.80000000000001</v>
      </c>
      <c r="H8413" s="86">
        <f t="shared" si="524"/>
        <v>2726951.8848000001</v>
      </c>
      <c r="I8413" s="77">
        <f t="shared" si="525"/>
        <v>96356</v>
      </c>
      <c r="J8413" s="77">
        <f t="shared" si="526"/>
        <v>1695865.6</v>
      </c>
      <c r="K8413" s="77">
        <f t="shared" si="527"/>
        <v>0</v>
      </c>
    </row>
    <row r="8414" spans="1:11" s="77" customFormat="1">
      <c r="A8414" s="82">
        <v>2016</v>
      </c>
      <c r="B8414" s="82">
        <v>6002</v>
      </c>
      <c r="C8414" s="83" t="s">
        <v>513</v>
      </c>
      <c r="D8414" s="83" t="s">
        <v>504</v>
      </c>
      <c r="E8414" s="84">
        <v>32043</v>
      </c>
      <c r="F8414" s="85">
        <v>18.032</v>
      </c>
      <c r="G8414" s="84">
        <v>142.69999999999999</v>
      </c>
      <c r="H8414" s="86">
        <f t="shared" si="524"/>
        <v>824519.70955199993</v>
      </c>
      <c r="I8414" s="77">
        <f t="shared" si="525"/>
        <v>32043</v>
      </c>
      <c r="J8414" s="77">
        <f t="shared" si="526"/>
        <v>577799.37600000005</v>
      </c>
      <c r="K8414" s="77">
        <f t="shared" si="527"/>
        <v>0</v>
      </c>
    </row>
    <row r="8415" spans="1:11" s="77" customFormat="1">
      <c r="A8415" s="82">
        <v>2016</v>
      </c>
      <c r="B8415" s="82">
        <v>6002</v>
      </c>
      <c r="C8415" s="83" t="s">
        <v>513</v>
      </c>
      <c r="D8415" s="83" t="s">
        <v>504</v>
      </c>
      <c r="E8415" s="84">
        <v>144378</v>
      </c>
      <c r="F8415" s="85">
        <v>17.41</v>
      </c>
      <c r="G8415" s="84">
        <v>138.69999999999999</v>
      </c>
      <c r="H8415" s="86">
        <f t="shared" si="524"/>
        <v>3486392.2992599998</v>
      </c>
      <c r="I8415" s="77">
        <f t="shared" si="525"/>
        <v>144378</v>
      </c>
      <c r="J8415" s="77">
        <f t="shared" si="526"/>
        <v>2513620.98</v>
      </c>
      <c r="K8415" s="77">
        <f t="shared" si="527"/>
        <v>0</v>
      </c>
    </row>
    <row r="8416" spans="1:11" s="77" customFormat="1">
      <c r="A8416" s="82">
        <v>2016</v>
      </c>
      <c r="B8416" s="82">
        <v>6004</v>
      </c>
      <c r="C8416" s="83" t="s">
        <v>503</v>
      </c>
      <c r="D8416" s="83" t="s">
        <v>504</v>
      </c>
      <c r="E8416" s="84">
        <v>212641</v>
      </c>
      <c r="F8416" s="85">
        <v>25.14</v>
      </c>
      <c r="G8416" s="84" t="s">
        <v>514</v>
      </c>
      <c r="H8416" s="86" t="str">
        <f t="shared" si="524"/>
        <v/>
      </c>
      <c r="I8416" s="77" t="str">
        <f t="shared" si="525"/>
        <v/>
      </c>
      <c r="J8416" s="77" t="str">
        <f t="shared" si="526"/>
        <v/>
      </c>
      <c r="K8416" s="77">
        <f t="shared" si="527"/>
        <v>0</v>
      </c>
    </row>
    <row r="8417" spans="1:11" s="77" customFormat="1">
      <c r="A8417" s="82">
        <v>2016</v>
      </c>
      <c r="B8417" s="82">
        <v>6004</v>
      </c>
      <c r="C8417" s="83" t="s">
        <v>503</v>
      </c>
      <c r="D8417" s="83" t="s">
        <v>504</v>
      </c>
      <c r="E8417" s="84">
        <v>76454</v>
      </c>
      <c r="F8417" s="85">
        <v>25.29</v>
      </c>
      <c r="G8417" s="84" t="s">
        <v>514</v>
      </c>
      <c r="H8417" s="86" t="str">
        <f t="shared" si="524"/>
        <v/>
      </c>
      <c r="I8417" s="77" t="str">
        <f t="shared" si="525"/>
        <v/>
      </c>
      <c r="J8417" s="77" t="str">
        <f t="shared" si="526"/>
        <v/>
      </c>
      <c r="K8417" s="77">
        <f t="shared" si="527"/>
        <v>0</v>
      </c>
    </row>
    <row r="8418" spans="1:11" s="77" customFormat="1">
      <c r="A8418" s="82">
        <v>2016</v>
      </c>
      <c r="B8418" s="82">
        <v>6009</v>
      </c>
      <c r="C8418" s="83" t="s">
        <v>513</v>
      </c>
      <c r="D8418" s="83" t="s">
        <v>504</v>
      </c>
      <c r="E8418" s="84">
        <v>114934</v>
      </c>
      <c r="F8418" s="85">
        <v>17.55</v>
      </c>
      <c r="G8418" s="84">
        <v>219.6</v>
      </c>
      <c r="H8418" s="86">
        <f t="shared" si="524"/>
        <v>4429533.3732000003</v>
      </c>
      <c r="I8418" s="77">
        <f t="shared" si="525"/>
        <v>114934</v>
      </c>
      <c r="J8418" s="77">
        <f t="shared" si="526"/>
        <v>2017091.7000000002</v>
      </c>
      <c r="K8418" s="77">
        <f t="shared" si="527"/>
        <v>0</v>
      </c>
    </row>
    <row r="8419" spans="1:11" s="77" customFormat="1">
      <c r="A8419" s="82">
        <v>2016</v>
      </c>
      <c r="B8419" s="82">
        <v>6009</v>
      </c>
      <c r="C8419" s="83" t="s">
        <v>513</v>
      </c>
      <c r="D8419" s="83" t="s">
        <v>504</v>
      </c>
      <c r="E8419" s="84">
        <v>97731</v>
      </c>
      <c r="F8419" s="85">
        <v>16.850000000000001</v>
      </c>
      <c r="G8419" s="84">
        <v>212.1</v>
      </c>
      <c r="H8419" s="86">
        <f t="shared" si="524"/>
        <v>3492793.5493500005</v>
      </c>
      <c r="I8419" s="77">
        <f t="shared" si="525"/>
        <v>97731</v>
      </c>
      <c r="J8419" s="77">
        <f t="shared" si="526"/>
        <v>1646767.35</v>
      </c>
      <c r="K8419" s="77">
        <f t="shared" si="527"/>
        <v>0</v>
      </c>
    </row>
    <row r="8420" spans="1:11" s="77" customFormat="1">
      <c r="A8420" s="82">
        <v>2016</v>
      </c>
      <c r="B8420" s="82">
        <v>6009</v>
      </c>
      <c r="C8420" s="83" t="s">
        <v>513</v>
      </c>
      <c r="D8420" s="83" t="s">
        <v>504</v>
      </c>
      <c r="E8420" s="84">
        <v>81674</v>
      </c>
      <c r="F8420" s="85">
        <v>16.82</v>
      </c>
      <c r="G8420" s="84">
        <v>205.6</v>
      </c>
      <c r="H8420" s="86">
        <f t="shared" si="524"/>
        <v>2824443.7340800003</v>
      </c>
      <c r="I8420" s="77">
        <f t="shared" si="525"/>
        <v>81674</v>
      </c>
      <c r="J8420" s="77">
        <f t="shared" si="526"/>
        <v>1373756.68</v>
      </c>
      <c r="K8420" s="77">
        <f t="shared" si="527"/>
        <v>0</v>
      </c>
    </row>
    <row r="8421" spans="1:11" s="77" customFormat="1">
      <c r="A8421" s="82">
        <v>2016</v>
      </c>
      <c r="B8421" s="82">
        <v>6009</v>
      </c>
      <c r="C8421" s="83" t="s">
        <v>513</v>
      </c>
      <c r="D8421" s="83" t="s">
        <v>504</v>
      </c>
      <c r="E8421" s="84">
        <v>98408</v>
      </c>
      <c r="F8421" s="85">
        <v>17.95</v>
      </c>
      <c r="G8421" s="84">
        <v>212.3</v>
      </c>
      <c r="H8421" s="86">
        <f t="shared" si="524"/>
        <v>3750117.3027999997</v>
      </c>
      <c r="I8421" s="77">
        <f t="shared" si="525"/>
        <v>98408</v>
      </c>
      <c r="J8421" s="77">
        <f t="shared" si="526"/>
        <v>1766423.5999999999</v>
      </c>
      <c r="K8421" s="77">
        <f t="shared" si="527"/>
        <v>0</v>
      </c>
    </row>
    <row r="8422" spans="1:11" s="77" customFormat="1">
      <c r="A8422" s="82">
        <v>2016</v>
      </c>
      <c r="B8422" s="82">
        <v>6016</v>
      </c>
      <c r="C8422" s="83" t="s">
        <v>513</v>
      </c>
      <c r="D8422" s="83" t="s">
        <v>504</v>
      </c>
      <c r="E8422" s="84">
        <v>49247</v>
      </c>
      <c r="F8422" s="85">
        <v>17.64</v>
      </c>
      <c r="G8422" s="84" t="s">
        <v>514</v>
      </c>
      <c r="H8422" s="86" t="str">
        <f t="shared" si="524"/>
        <v/>
      </c>
      <c r="I8422" s="77" t="str">
        <f t="shared" si="525"/>
        <v/>
      </c>
      <c r="J8422" s="77" t="str">
        <f t="shared" si="526"/>
        <v/>
      </c>
      <c r="K8422" s="77">
        <f t="shared" si="527"/>
        <v>0</v>
      </c>
    </row>
    <row r="8423" spans="1:11" s="77" customFormat="1">
      <c r="A8423" s="82">
        <v>2016</v>
      </c>
      <c r="B8423" s="82">
        <v>6016</v>
      </c>
      <c r="C8423" s="83" t="s">
        <v>513</v>
      </c>
      <c r="D8423" s="83" t="s">
        <v>504</v>
      </c>
      <c r="E8423" s="84">
        <v>32918</v>
      </c>
      <c r="F8423" s="85">
        <v>17.96</v>
      </c>
      <c r="G8423" s="84" t="s">
        <v>514</v>
      </c>
      <c r="H8423" s="86" t="str">
        <f t="shared" si="524"/>
        <v/>
      </c>
      <c r="I8423" s="77" t="str">
        <f t="shared" si="525"/>
        <v/>
      </c>
      <c r="J8423" s="77" t="str">
        <f t="shared" si="526"/>
        <v/>
      </c>
      <c r="K8423" s="77">
        <f t="shared" si="527"/>
        <v>0</v>
      </c>
    </row>
    <row r="8424" spans="1:11" s="77" customFormat="1">
      <c r="A8424" s="82">
        <v>2016</v>
      </c>
      <c r="B8424" s="82">
        <v>6017</v>
      </c>
      <c r="C8424" s="83" t="s">
        <v>513</v>
      </c>
      <c r="D8424" s="83" t="s">
        <v>504</v>
      </c>
      <c r="E8424" s="84">
        <v>53659</v>
      </c>
      <c r="F8424" s="85">
        <v>17.600000000000001</v>
      </c>
      <c r="G8424" s="84" t="s">
        <v>514</v>
      </c>
      <c r="H8424" s="86" t="str">
        <f t="shared" si="524"/>
        <v/>
      </c>
      <c r="I8424" s="77" t="str">
        <f t="shared" si="525"/>
        <v/>
      </c>
      <c r="J8424" s="77" t="str">
        <f t="shared" si="526"/>
        <v/>
      </c>
      <c r="K8424" s="77">
        <f t="shared" si="527"/>
        <v>0</v>
      </c>
    </row>
    <row r="8425" spans="1:11" s="77" customFormat="1">
      <c r="A8425" s="82">
        <v>2016</v>
      </c>
      <c r="B8425" s="82">
        <v>6018</v>
      </c>
      <c r="C8425" s="83" t="s">
        <v>503</v>
      </c>
      <c r="D8425" s="83" t="s">
        <v>504</v>
      </c>
      <c r="E8425" s="84">
        <v>73222</v>
      </c>
      <c r="F8425" s="85">
        <v>22.984000000000002</v>
      </c>
      <c r="G8425" s="84">
        <v>224.1</v>
      </c>
      <c r="H8425" s="86">
        <f t="shared" si="524"/>
        <v>3771456.0979680005</v>
      </c>
      <c r="I8425" s="77">
        <f t="shared" si="525"/>
        <v>73222</v>
      </c>
      <c r="J8425" s="77">
        <f t="shared" si="526"/>
        <v>1682934.4480000001</v>
      </c>
      <c r="K8425" s="77">
        <f t="shared" si="527"/>
        <v>0</v>
      </c>
    </row>
    <row r="8426" spans="1:11" s="77" customFormat="1">
      <c r="A8426" s="82">
        <v>2016</v>
      </c>
      <c r="B8426" s="82">
        <v>6018</v>
      </c>
      <c r="C8426" s="83" t="s">
        <v>503</v>
      </c>
      <c r="D8426" s="83" t="s">
        <v>504</v>
      </c>
      <c r="E8426" s="84">
        <v>40157</v>
      </c>
      <c r="F8426" s="85">
        <v>25.856000000000002</v>
      </c>
      <c r="G8426" s="84">
        <v>184.1</v>
      </c>
      <c r="H8426" s="86">
        <f t="shared" si="524"/>
        <v>1911509.1806719999</v>
      </c>
      <c r="I8426" s="77">
        <f t="shared" si="525"/>
        <v>40157</v>
      </c>
      <c r="J8426" s="77">
        <f t="shared" si="526"/>
        <v>1038299.3920000001</v>
      </c>
      <c r="K8426" s="77">
        <f t="shared" si="527"/>
        <v>0</v>
      </c>
    </row>
    <row r="8427" spans="1:11" s="77" customFormat="1">
      <c r="A8427" s="82">
        <v>2016</v>
      </c>
      <c r="B8427" s="82">
        <v>6018</v>
      </c>
      <c r="C8427" s="83" t="s">
        <v>503</v>
      </c>
      <c r="D8427" s="83" t="s">
        <v>504</v>
      </c>
      <c r="E8427" s="84">
        <v>1601</v>
      </c>
      <c r="F8427" s="85">
        <v>22.974</v>
      </c>
      <c r="G8427" s="84">
        <v>223.6</v>
      </c>
      <c r="H8427" s="86">
        <f t="shared" si="524"/>
        <v>82243.152263999989</v>
      </c>
      <c r="I8427" s="77">
        <f t="shared" si="525"/>
        <v>1601</v>
      </c>
      <c r="J8427" s="77">
        <f t="shared" si="526"/>
        <v>36781.374000000003</v>
      </c>
      <c r="K8427" s="77">
        <f t="shared" si="527"/>
        <v>0</v>
      </c>
    </row>
    <row r="8428" spans="1:11" s="77" customFormat="1">
      <c r="A8428" s="82">
        <v>2016</v>
      </c>
      <c r="B8428" s="82">
        <v>6018</v>
      </c>
      <c r="C8428" s="83" t="s">
        <v>503</v>
      </c>
      <c r="D8428" s="83" t="s">
        <v>504</v>
      </c>
      <c r="E8428" s="84">
        <v>14320</v>
      </c>
      <c r="F8428" s="85">
        <v>22.443999999999999</v>
      </c>
      <c r="G8428" s="84">
        <v>200.9</v>
      </c>
      <c r="H8428" s="86">
        <f t="shared" si="524"/>
        <v>645688.74271999998</v>
      </c>
      <c r="I8428" s="77">
        <f t="shared" si="525"/>
        <v>14320</v>
      </c>
      <c r="J8428" s="77">
        <f t="shared" si="526"/>
        <v>321398.07999999996</v>
      </c>
      <c r="K8428" s="77">
        <f t="shared" si="527"/>
        <v>0</v>
      </c>
    </row>
    <row r="8429" spans="1:11" s="77" customFormat="1">
      <c r="A8429" s="82">
        <v>2016</v>
      </c>
      <c r="B8429" s="82">
        <v>6018</v>
      </c>
      <c r="C8429" s="83" t="s">
        <v>503</v>
      </c>
      <c r="D8429" s="83" t="s">
        <v>504</v>
      </c>
      <c r="E8429" s="84">
        <v>1620</v>
      </c>
      <c r="F8429" s="85">
        <v>22.934000000000001</v>
      </c>
      <c r="G8429" s="84">
        <v>224.3</v>
      </c>
      <c r="H8429" s="86">
        <f t="shared" si="524"/>
        <v>83334.358440000025</v>
      </c>
      <c r="I8429" s="77">
        <f t="shared" si="525"/>
        <v>1620</v>
      </c>
      <c r="J8429" s="77">
        <f t="shared" si="526"/>
        <v>37153.08</v>
      </c>
      <c r="K8429" s="77">
        <f t="shared" si="527"/>
        <v>0</v>
      </c>
    </row>
    <row r="8430" spans="1:11" s="77" customFormat="1">
      <c r="A8430" s="82">
        <v>2016</v>
      </c>
      <c r="B8430" s="82">
        <v>6018</v>
      </c>
      <c r="C8430" s="83" t="s">
        <v>503</v>
      </c>
      <c r="D8430" s="83" t="s">
        <v>504</v>
      </c>
      <c r="E8430" s="84">
        <v>31662</v>
      </c>
      <c r="F8430" s="85">
        <v>23.556000000000001</v>
      </c>
      <c r="G8430" s="84">
        <v>186.8</v>
      </c>
      <c r="H8430" s="86">
        <f t="shared" si="524"/>
        <v>1393210.5744960001</v>
      </c>
      <c r="I8430" s="77">
        <f t="shared" si="525"/>
        <v>31662</v>
      </c>
      <c r="J8430" s="77">
        <f t="shared" si="526"/>
        <v>745830.07200000004</v>
      </c>
      <c r="K8430" s="77">
        <f t="shared" si="527"/>
        <v>0</v>
      </c>
    </row>
    <row r="8431" spans="1:11" s="77" customFormat="1">
      <c r="A8431" s="82">
        <v>2016</v>
      </c>
      <c r="B8431" s="82">
        <v>6018</v>
      </c>
      <c r="C8431" s="83" t="s">
        <v>503</v>
      </c>
      <c r="D8431" s="83" t="s">
        <v>504</v>
      </c>
      <c r="E8431" s="84">
        <v>22022</v>
      </c>
      <c r="F8431" s="85">
        <v>25.957999999999998</v>
      </c>
      <c r="G8431" s="84">
        <v>195.6</v>
      </c>
      <c r="H8431" s="86">
        <f t="shared" si="524"/>
        <v>1118141.6806559998</v>
      </c>
      <c r="I8431" s="77">
        <f t="shared" si="525"/>
        <v>22022</v>
      </c>
      <c r="J8431" s="77">
        <f t="shared" si="526"/>
        <v>571647.076</v>
      </c>
      <c r="K8431" s="77">
        <f t="shared" si="527"/>
        <v>0</v>
      </c>
    </row>
    <row r="8432" spans="1:11" s="77" customFormat="1">
      <c r="A8432" s="82">
        <v>2016</v>
      </c>
      <c r="B8432" s="82">
        <v>6018</v>
      </c>
      <c r="C8432" s="83" t="s">
        <v>503</v>
      </c>
      <c r="D8432" s="83" t="s">
        <v>504</v>
      </c>
      <c r="E8432" s="84">
        <v>11804</v>
      </c>
      <c r="F8432" s="85">
        <v>25.08</v>
      </c>
      <c r="G8432" s="84">
        <v>180.6</v>
      </c>
      <c r="H8432" s="86">
        <f t="shared" si="524"/>
        <v>534656.04191999999</v>
      </c>
      <c r="I8432" s="77">
        <f t="shared" si="525"/>
        <v>11804</v>
      </c>
      <c r="J8432" s="77">
        <f t="shared" si="526"/>
        <v>296044.32</v>
      </c>
      <c r="K8432" s="77">
        <f t="shared" si="527"/>
        <v>0</v>
      </c>
    </row>
    <row r="8433" spans="1:11" s="77" customFormat="1">
      <c r="A8433" s="82">
        <v>2016</v>
      </c>
      <c r="B8433" s="82">
        <v>6018</v>
      </c>
      <c r="C8433" s="83" t="s">
        <v>503</v>
      </c>
      <c r="D8433" s="83" t="s">
        <v>504</v>
      </c>
      <c r="E8433" s="84">
        <v>15523</v>
      </c>
      <c r="F8433" s="85">
        <v>22.712</v>
      </c>
      <c r="G8433" s="84">
        <v>184.4</v>
      </c>
      <c r="H8433" s="86">
        <f t="shared" si="524"/>
        <v>650117.64534400008</v>
      </c>
      <c r="I8433" s="77">
        <f t="shared" si="525"/>
        <v>15523</v>
      </c>
      <c r="J8433" s="77">
        <f t="shared" si="526"/>
        <v>352558.37599999999</v>
      </c>
      <c r="K8433" s="77">
        <f t="shared" si="527"/>
        <v>0</v>
      </c>
    </row>
    <row r="8434" spans="1:11" s="77" customFormat="1">
      <c r="A8434" s="82">
        <v>2016</v>
      </c>
      <c r="B8434" s="82">
        <v>6019</v>
      </c>
      <c r="C8434" s="83" t="s">
        <v>503</v>
      </c>
      <c r="D8434" s="83" t="s">
        <v>504</v>
      </c>
      <c r="E8434" s="84">
        <v>18411</v>
      </c>
      <c r="F8434" s="85">
        <v>24.94</v>
      </c>
      <c r="G8434" s="84" t="s">
        <v>514</v>
      </c>
      <c r="H8434" s="86" t="str">
        <f t="shared" si="524"/>
        <v/>
      </c>
      <c r="I8434" s="77" t="str">
        <f t="shared" si="525"/>
        <v/>
      </c>
      <c r="J8434" s="77" t="str">
        <f t="shared" si="526"/>
        <v/>
      </c>
      <c r="K8434" s="77">
        <f t="shared" si="527"/>
        <v>0</v>
      </c>
    </row>
    <row r="8435" spans="1:11" s="77" customFormat="1">
      <c r="A8435" s="82">
        <v>2016</v>
      </c>
      <c r="B8435" s="82">
        <v>6019</v>
      </c>
      <c r="C8435" s="83" t="s">
        <v>503</v>
      </c>
      <c r="D8435" s="83" t="s">
        <v>504</v>
      </c>
      <c r="E8435" s="84">
        <v>41495</v>
      </c>
      <c r="F8435" s="85">
        <v>25.11</v>
      </c>
      <c r="G8435" s="84" t="s">
        <v>514</v>
      </c>
      <c r="H8435" s="86" t="str">
        <f t="shared" si="524"/>
        <v/>
      </c>
      <c r="I8435" s="77" t="str">
        <f t="shared" si="525"/>
        <v/>
      </c>
      <c r="J8435" s="77" t="str">
        <f t="shared" si="526"/>
        <v/>
      </c>
      <c r="K8435" s="77">
        <f t="shared" si="527"/>
        <v>0</v>
      </c>
    </row>
    <row r="8436" spans="1:11" s="77" customFormat="1">
      <c r="A8436" s="82">
        <v>2016</v>
      </c>
      <c r="B8436" s="82">
        <v>6019</v>
      </c>
      <c r="C8436" s="83" t="s">
        <v>503</v>
      </c>
      <c r="D8436" s="83" t="s">
        <v>504</v>
      </c>
      <c r="E8436" s="84">
        <v>17983</v>
      </c>
      <c r="F8436" s="85">
        <v>24.59</v>
      </c>
      <c r="G8436" s="84" t="s">
        <v>514</v>
      </c>
      <c r="H8436" s="86" t="str">
        <f t="shared" si="524"/>
        <v/>
      </c>
      <c r="I8436" s="77" t="str">
        <f t="shared" si="525"/>
        <v/>
      </c>
      <c r="J8436" s="77" t="str">
        <f t="shared" si="526"/>
        <v/>
      </c>
      <c r="K8436" s="77">
        <f t="shared" si="527"/>
        <v>0</v>
      </c>
    </row>
    <row r="8437" spans="1:11" s="77" customFormat="1">
      <c r="A8437" s="82">
        <v>2016</v>
      </c>
      <c r="B8437" s="82">
        <v>6019</v>
      </c>
      <c r="C8437" s="83" t="s">
        <v>503</v>
      </c>
      <c r="D8437" s="83" t="s">
        <v>504</v>
      </c>
      <c r="E8437" s="84">
        <v>10148</v>
      </c>
      <c r="F8437" s="85">
        <v>25.49</v>
      </c>
      <c r="G8437" s="84" t="s">
        <v>514</v>
      </c>
      <c r="H8437" s="86" t="str">
        <f t="shared" si="524"/>
        <v/>
      </c>
      <c r="I8437" s="77" t="str">
        <f t="shared" si="525"/>
        <v/>
      </c>
      <c r="J8437" s="77" t="str">
        <f t="shared" si="526"/>
        <v/>
      </c>
      <c r="K8437" s="77">
        <f t="shared" si="527"/>
        <v>0</v>
      </c>
    </row>
    <row r="8438" spans="1:11" s="77" customFormat="1">
      <c r="A8438" s="82">
        <v>2016</v>
      </c>
      <c r="B8438" s="82">
        <v>6019</v>
      </c>
      <c r="C8438" s="83" t="s">
        <v>503</v>
      </c>
      <c r="D8438" s="83" t="s">
        <v>504</v>
      </c>
      <c r="E8438" s="84">
        <v>78002</v>
      </c>
      <c r="F8438" s="85">
        <v>22.33</v>
      </c>
      <c r="G8438" s="84" t="s">
        <v>514</v>
      </c>
      <c r="H8438" s="86" t="str">
        <f t="shared" si="524"/>
        <v/>
      </c>
      <c r="I8438" s="77" t="str">
        <f t="shared" si="525"/>
        <v/>
      </c>
      <c r="J8438" s="77" t="str">
        <f t="shared" si="526"/>
        <v/>
      </c>
      <c r="K8438" s="77">
        <f t="shared" si="527"/>
        <v>0</v>
      </c>
    </row>
    <row r="8439" spans="1:11" s="77" customFormat="1">
      <c r="A8439" s="82">
        <v>2016</v>
      </c>
      <c r="B8439" s="82">
        <v>6019</v>
      </c>
      <c r="C8439" s="83" t="s">
        <v>503</v>
      </c>
      <c r="D8439" s="83" t="s">
        <v>504</v>
      </c>
      <c r="E8439" s="84">
        <v>45637</v>
      </c>
      <c r="F8439" s="85">
        <v>25.37</v>
      </c>
      <c r="G8439" s="84" t="s">
        <v>514</v>
      </c>
      <c r="H8439" s="86" t="str">
        <f t="shared" si="524"/>
        <v/>
      </c>
      <c r="I8439" s="77" t="str">
        <f t="shared" si="525"/>
        <v/>
      </c>
      <c r="J8439" s="77" t="str">
        <f t="shared" si="526"/>
        <v/>
      </c>
      <c r="K8439" s="77">
        <f t="shared" si="527"/>
        <v>0</v>
      </c>
    </row>
    <row r="8440" spans="1:11" s="77" customFormat="1">
      <c r="A8440" s="82">
        <v>2016</v>
      </c>
      <c r="B8440" s="82">
        <v>6021</v>
      </c>
      <c r="C8440" s="83" t="s">
        <v>513</v>
      </c>
      <c r="D8440" s="83" t="s">
        <v>504</v>
      </c>
      <c r="E8440" s="84">
        <v>141586</v>
      </c>
      <c r="F8440" s="85">
        <v>20.29</v>
      </c>
      <c r="G8440" s="84">
        <v>232.6</v>
      </c>
      <c r="H8440" s="86">
        <f t="shared" si="524"/>
        <v>6682086.1404399993</v>
      </c>
      <c r="I8440" s="77">
        <f t="shared" si="525"/>
        <v>141586</v>
      </c>
      <c r="J8440" s="77">
        <f t="shared" si="526"/>
        <v>2872779.94</v>
      </c>
      <c r="K8440" s="77">
        <f t="shared" si="527"/>
        <v>0</v>
      </c>
    </row>
    <row r="8441" spans="1:11" s="77" customFormat="1">
      <c r="A8441" s="82">
        <v>2016</v>
      </c>
      <c r="B8441" s="82">
        <v>6021</v>
      </c>
      <c r="C8441" s="83" t="s">
        <v>513</v>
      </c>
      <c r="D8441" s="83" t="s">
        <v>504</v>
      </c>
      <c r="E8441" s="84">
        <v>126721</v>
      </c>
      <c r="F8441" s="85">
        <v>20.29</v>
      </c>
      <c r="G8441" s="84">
        <v>287</v>
      </c>
      <c r="H8441" s="86">
        <f t="shared" si="524"/>
        <v>7379255.2883000001</v>
      </c>
      <c r="I8441" s="77">
        <f t="shared" si="525"/>
        <v>126721</v>
      </c>
      <c r="J8441" s="77">
        <f t="shared" si="526"/>
        <v>2571169.09</v>
      </c>
      <c r="K8441" s="77">
        <f t="shared" si="527"/>
        <v>0</v>
      </c>
    </row>
    <row r="8442" spans="1:11" s="77" customFormat="1">
      <c r="A8442" s="82">
        <v>2016</v>
      </c>
      <c r="B8442" s="82">
        <v>6021</v>
      </c>
      <c r="C8442" s="83" t="s">
        <v>513</v>
      </c>
      <c r="D8442" s="83" t="s">
        <v>504</v>
      </c>
      <c r="E8442" s="84">
        <v>143767</v>
      </c>
      <c r="F8442" s="85">
        <v>19.78</v>
      </c>
      <c r="G8442" s="84">
        <v>159.30000000000001</v>
      </c>
      <c r="H8442" s="86">
        <f t="shared" si="524"/>
        <v>4530032.0371800009</v>
      </c>
      <c r="I8442" s="77">
        <f t="shared" si="525"/>
        <v>143767</v>
      </c>
      <c r="J8442" s="77">
        <f t="shared" si="526"/>
        <v>2843711.2600000002</v>
      </c>
      <c r="K8442" s="77">
        <f t="shared" si="527"/>
        <v>0</v>
      </c>
    </row>
    <row r="8443" spans="1:11" s="77" customFormat="1">
      <c r="A8443" s="82">
        <v>2016</v>
      </c>
      <c r="B8443" s="82">
        <v>6030</v>
      </c>
      <c r="C8443" s="83" t="s">
        <v>512</v>
      </c>
      <c r="D8443" s="83" t="s">
        <v>504</v>
      </c>
      <c r="E8443" s="84">
        <v>617768</v>
      </c>
      <c r="F8443" s="85">
        <v>12.6</v>
      </c>
      <c r="G8443" s="84">
        <v>167.1</v>
      </c>
      <c r="H8443" s="86">
        <f t="shared" si="524"/>
        <v>13006858.1328</v>
      </c>
      <c r="I8443" s="77">
        <f t="shared" si="525"/>
        <v>617768</v>
      </c>
      <c r="J8443" s="77">
        <f t="shared" si="526"/>
        <v>7783876.7999999998</v>
      </c>
      <c r="K8443" s="77">
        <f t="shared" si="527"/>
        <v>1</v>
      </c>
    </row>
    <row r="8444" spans="1:11" s="77" customFormat="1">
      <c r="A8444" s="82">
        <v>2016</v>
      </c>
      <c r="B8444" s="82">
        <v>6031</v>
      </c>
      <c r="C8444" s="83" t="s">
        <v>503</v>
      </c>
      <c r="D8444" s="83" t="s">
        <v>504</v>
      </c>
      <c r="E8444" s="84">
        <v>15118</v>
      </c>
      <c r="F8444" s="85">
        <v>23.8</v>
      </c>
      <c r="G8444" s="84">
        <v>220.1</v>
      </c>
      <c r="H8444" s="86">
        <f t="shared" si="524"/>
        <v>791938.28839999996</v>
      </c>
      <c r="I8444" s="77">
        <f t="shared" si="525"/>
        <v>15118</v>
      </c>
      <c r="J8444" s="77">
        <f t="shared" si="526"/>
        <v>359808.4</v>
      </c>
      <c r="K8444" s="77">
        <f t="shared" si="527"/>
        <v>0</v>
      </c>
    </row>
    <row r="8445" spans="1:11" s="77" customFormat="1">
      <c r="A8445" s="82">
        <v>2016</v>
      </c>
      <c r="B8445" s="82">
        <v>6031</v>
      </c>
      <c r="C8445" s="83" t="s">
        <v>503</v>
      </c>
      <c r="D8445" s="83" t="s">
        <v>504</v>
      </c>
      <c r="E8445" s="84">
        <v>6986</v>
      </c>
      <c r="F8445" s="85">
        <v>23.74</v>
      </c>
      <c r="G8445" s="84">
        <v>182.9</v>
      </c>
      <c r="H8445" s="86">
        <f t="shared" si="524"/>
        <v>303335.33356</v>
      </c>
      <c r="I8445" s="77">
        <f t="shared" si="525"/>
        <v>6986</v>
      </c>
      <c r="J8445" s="77">
        <f t="shared" si="526"/>
        <v>165847.63999999998</v>
      </c>
      <c r="K8445" s="77">
        <f t="shared" si="527"/>
        <v>0</v>
      </c>
    </row>
    <row r="8446" spans="1:11" s="77" customFormat="1">
      <c r="A8446" s="82">
        <v>2016</v>
      </c>
      <c r="B8446" s="82">
        <v>6031</v>
      </c>
      <c r="C8446" s="83" t="s">
        <v>503</v>
      </c>
      <c r="D8446" s="83" t="s">
        <v>504</v>
      </c>
      <c r="E8446" s="84">
        <v>11698</v>
      </c>
      <c r="F8446" s="85">
        <v>23.61</v>
      </c>
      <c r="G8446" s="84">
        <v>188.1</v>
      </c>
      <c r="H8446" s="86">
        <f t="shared" si="524"/>
        <v>519512.97618</v>
      </c>
      <c r="I8446" s="77">
        <f t="shared" si="525"/>
        <v>11698</v>
      </c>
      <c r="J8446" s="77">
        <f t="shared" si="526"/>
        <v>276189.77999999997</v>
      </c>
      <c r="K8446" s="77">
        <f t="shared" si="527"/>
        <v>0</v>
      </c>
    </row>
    <row r="8447" spans="1:11" s="77" customFormat="1">
      <c r="A8447" s="82">
        <v>2016</v>
      </c>
      <c r="B8447" s="82">
        <v>6041</v>
      </c>
      <c r="C8447" s="83" t="s">
        <v>503</v>
      </c>
      <c r="D8447" s="83" t="s">
        <v>504</v>
      </c>
      <c r="E8447" s="84">
        <v>53350</v>
      </c>
      <c r="F8447" s="85">
        <v>22.32</v>
      </c>
      <c r="G8447" s="84">
        <v>195.9</v>
      </c>
      <c r="H8447" s="86">
        <f t="shared" si="524"/>
        <v>2332722.3479999998</v>
      </c>
      <c r="I8447" s="77">
        <f t="shared" si="525"/>
        <v>53350</v>
      </c>
      <c r="J8447" s="77">
        <f t="shared" si="526"/>
        <v>1190772</v>
      </c>
      <c r="K8447" s="77">
        <f t="shared" si="527"/>
        <v>0</v>
      </c>
    </row>
    <row r="8448" spans="1:11" s="77" customFormat="1">
      <c r="A8448" s="82">
        <v>2016</v>
      </c>
      <c r="B8448" s="82">
        <v>6041</v>
      </c>
      <c r="C8448" s="83" t="s">
        <v>503</v>
      </c>
      <c r="D8448" s="83" t="s">
        <v>504</v>
      </c>
      <c r="E8448" s="84">
        <v>23386</v>
      </c>
      <c r="F8448" s="85">
        <v>21.61</v>
      </c>
      <c r="G8448" s="84">
        <v>184.9</v>
      </c>
      <c r="H8448" s="86">
        <f t="shared" si="524"/>
        <v>934431.82954000006</v>
      </c>
      <c r="I8448" s="77">
        <f t="shared" si="525"/>
        <v>23386</v>
      </c>
      <c r="J8448" s="77">
        <f t="shared" si="526"/>
        <v>505371.45999999996</v>
      </c>
      <c r="K8448" s="77">
        <f t="shared" si="527"/>
        <v>0</v>
      </c>
    </row>
    <row r="8449" spans="1:11" s="77" customFormat="1">
      <c r="A8449" s="82">
        <v>2016</v>
      </c>
      <c r="B8449" s="82">
        <v>6041</v>
      </c>
      <c r="C8449" s="83" t="s">
        <v>503</v>
      </c>
      <c r="D8449" s="83" t="s">
        <v>504</v>
      </c>
      <c r="E8449" s="84">
        <v>4937</v>
      </c>
      <c r="F8449" s="85">
        <v>23.6</v>
      </c>
      <c r="G8449" s="84">
        <v>227.5</v>
      </c>
      <c r="H8449" s="86">
        <f t="shared" si="524"/>
        <v>265067.52999999997</v>
      </c>
      <c r="I8449" s="77">
        <f t="shared" si="525"/>
        <v>4937</v>
      </c>
      <c r="J8449" s="77">
        <f t="shared" si="526"/>
        <v>116513.20000000001</v>
      </c>
      <c r="K8449" s="77">
        <f t="shared" si="527"/>
        <v>0</v>
      </c>
    </row>
    <row r="8450" spans="1:11" s="77" customFormat="1">
      <c r="A8450" s="82">
        <v>2016</v>
      </c>
      <c r="B8450" s="82">
        <v>6041</v>
      </c>
      <c r="C8450" s="83" t="s">
        <v>503</v>
      </c>
      <c r="D8450" s="83" t="s">
        <v>504</v>
      </c>
      <c r="E8450" s="84">
        <v>5182</v>
      </c>
      <c r="F8450" s="85">
        <v>23.09</v>
      </c>
      <c r="G8450" s="84">
        <v>212</v>
      </c>
      <c r="H8450" s="86">
        <f t="shared" si="524"/>
        <v>253663.04560000001</v>
      </c>
      <c r="I8450" s="77">
        <f t="shared" si="525"/>
        <v>5182</v>
      </c>
      <c r="J8450" s="77">
        <f t="shared" si="526"/>
        <v>119652.38</v>
      </c>
      <c r="K8450" s="77">
        <f t="shared" si="527"/>
        <v>0</v>
      </c>
    </row>
    <row r="8451" spans="1:11" s="77" customFormat="1">
      <c r="A8451" s="82">
        <v>2016</v>
      </c>
      <c r="B8451" s="82">
        <v>6041</v>
      </c>
      <c r="C8451" s="83" t="s">
        <v>503</v>
      </c>
      <c r="D8451" s="83" t="s">
        <v>504</v>
      </c>
      <c r="E8451" s="84">
        <v>12639</v>
      </c>
      <c r="F8451" s="85">
        <v>23.56</v>
      </c>
      <c r="G8451" s="84">
        <v>253.8</v>
      </c>
      <c r="H8451" s="86">
        <f t="shared" si="524"/>
        <v>755752.54392000008</v>
      </c>
      <c r="I8451" s="77">
        <f t="shared" si="525"/>
        <v>12639</v>
      </c>
      <c r="J8451" s="77">
        <f t="shared" si="526"/>
        <v>297774.83999999997</v>
      </c>
      <c r="K8451" s="77">
        <f t="shared" si="527"/>
        <v>0</v>
      </c>
    </row>
    <row r="8452" spans="1:11" s="77" customFormat="1">
      <c r="A8452" s="82">
        <v>2016</v>
      </c>
      <c r="B8452" s="82">
        <v>6041</v>
      </c>
      <c r="C8452" s="83" t="s">
        <v>503</v>
      </c>
      <c r="D8452" s="83" t="s">
        <v>504</v>
      </c>
      <c r="E8452" s="84">
        <v>18891</v>
      </c>
      <c r="F8452" s="85">
        <v>23.3</v>
      </c>
      <c r="G8452" s="84">
        <v>253.8</v>
      </c>
      <c r="H8452" s="86">
        <f t="shared" si="524"/>
        <v>1117126.8414000003</v>
      </c>
      <c r="I8452" s="77">
        <f t="shared" si="525"/>
        <v>18891</v>
      </c>
      <c r="J8452" s="77">
        <f t="shared" si="526"/>
        <v>440160.3</v>
      </c>
      <c r="K8452" s="77">
        <f t="shared" si="527"/>
        <v>0</v>
      </c>
    </row>
    <row r="8453" spans="1:11" s="77" customFormat="1">
      <c r="A8453" s="82">
        <v>2016</v>
      </c>
      <c r="B8453" s="82">
        <v>6041</v>
      </c>
      <c r="C8453" s="83" t="s">
        <v>503</v>
      </c>
      <c r="D8453" s="83" t="s">
        <v>504</v>
      </c>
      <c r="E8453" s="84">
        <v>23325</v>
      </c>
      <c r="F8453" s="85">
        <v>22.9</v>
      </c>
      <c r="G8453" s="84">
        <v>185.1</v>
      </c>
      <c r="H8453" s="86">
        <f t="shared" si="524"/>
        <v>988697.76749999984</v>
      </c>
      <c r="I8453" s="77">
        <f t="shared" si="525"/>
        <v>23325</v>
      </c>
      <c r="J8453" s="77">
        <f t="shared" si="526"/>
        <v>534142.5</v>
      </c>
      <c r="K8453" s="77">
        <f t="shared" si="527"/>
        <v>0</v>
      </c>
    </row>
    <row r="8454" spans="1:11" s="77" customFormat="1">
      <c r="A8454" s="82">
        <v>2016</v>
      </c>
      <c r="B8454" s="82">
        <v>6041</v>
      </c>
      <c r="C8454" s="83" t="s">
        <v>503</v>
      </c>
      <c r="D8454" s="83" t="s">
        <v>504</v>
      </c>
      <c r="E8454" s="84">
        <v>28663</v>
      </c>
      <c r="F8454" s="85">
        <v>24</v>
      </c>
      <c r="G8454" s="84">
        <v>227.5</v>
      </c>
      <c r="H8454" s="86">
        <f t="shared" si="524"/>
        <v>1564999.7999999998</v>
      </c>
      <c r="I8454" s="77">
        <f t="shared" si="525"/>
        <v>28663</v>
      </c>
      <c r="J8454" s="77">
        <f t="shared" si="526"/>
        <v>687912</v>
      </c>
      <c r="K8454" s="77">
        <f t="shared" si="527"/>
        <v>0</v>
      </c>
    </row>
    <row r="8455" spans="1:11" s="77" customFormat="1">
      <c r="A8455" s="82">
        <v>2016</v>
      </c>
      <c r="B8455" s="82">
        <v>6041</v>
      </c>
      <c r="C8455" s="83" t="s">
        <v>503</v>
      </c>
      <c r="D8455" s="83" t="s">
        <v>504</v>
      </c>
      <c r="E8455" s="84">
        <v>31613</v>
      </c>
      <c r="F8455" s="85">
        <v>22.97</v>
      </c>
      <c r="G8455" s="84">
        <v>266.89999999999998</v>
      </c>
      <c r="H8455" s="86">
        <f t="shared" ref="H8455:H8518" si="528">IF(I8455="","",G8455/100*F8455*E8455)</f>
        <v>1938095.9780899996</v>
      </c>
      <c r="I8455" s="77">
        <f t="shared" ref="I8455:I8518" si="529">IF(OR(G8455=".",F8455=".",E8455="."),"",E8455)</f>
        <v>31613</v>
      </c>
      <c r="J8455" s="77">
        <f t="shared" ref="J8455:J8518" si="530">IF(I8455="","",F8455*I8455)</f>
        <v>726150.61</v>
      </c>
      <c r="K8455" s="77">
        <f t="shared" ref="K8455:K8518" si="531">IF(C8455="LIG",1,0)</f>
        <v>0</v>
      </c>
    </row>
    <row r="8456" spans="1:11" s="77" customFormat="1">
      <c r="A8456" s="82">
        <v>2016</v>
      </c>
      <c r="B8456" s="82">
        <v>6041</v>
      </c>
      <c r="C8456" s="83" t="s">
        <v>503</v>
      </c>
      <c r="D8456" s="83" t="s">
        <v>504</v>
      </c>
      <c r="E8456" s="84">
        <v>52608</v>
      </c>
      <c r="F8456" s="85">
        <v>22.24</v>
      </c>
      <c r="G8456" s="84">
        <v>240.2</v>
      </c>
      <c r="H8456" s="86">
        <f t="shared" si="528"/>
        <v>2810344.6118399994</v>
      </c>
      <c r="I8456" s="77">
        <f t="shared" si="529"/>
        <v>52608</v>
      </c>
      <c r="J8456" s="77">
        <f t="shared" si="530"/>
        <v>1170001.9199999999</v>
      </c>
      <c r="K8456" s="77">
        <f t="shared" si="531"/>
        <v>0</v>
      </c>
    </row>
    <row r="8457" spans="1:11" s="77" customFormat="1">
      <c r="A8457" s="82">
        <v>2016</v>
      </c>
      <c r="B8457" s="82">
        <v>6041</v>
      </c>
      <c r="C8457" s="83" t="s">
        <v>503</v>
      </c>
      <c r="D8457" s="83" t="s">
        <v>504</v>
      </c>
      <c r="E8457" s="84">
        <v>19271</v>
      </c>
      <c r="F8457" s="85">
        <v>22.94</v>
      </c>
      <c r="G8457" s="84">
        <v>224.8</v>
      </c>
      <c r="H8457" s="86">
        <f t="shared" si="528"/>
        <v>993788.51152000006</v>
      </c>
      <c r="I8457" s="77">
        <f t="shared" si="529"/>
        <v>19271</v>
      </c>
      <c r="J8457" s="77">
        <f t="shared" si="530"/>
        <v>442076.74000000005</v>
      </c>
      <c r="K8457" s="77">
        <f t="shared" si="531"/>
        <v>0</v>
      </c>
    </row>
    <row r="8458" spans="1:11" s="77" customFormat="1">
      <c r="A8458" s="82">
        <v>2016</v>
      </c>
      <c r="B8458" s="82">
        <v>6041</v>
      </c>
      <c r="C8458" s="83" t="s">
        <v>503</v>
      </c>
      <c r="D8458" s="83" t="s">
        <v>504</v>
      </c>
      <c r="E8458" s="84">
        <v>3345</v>
      </c>
      <c r="F8458" s="85">
        <v>22.97</v>
      </c>
      <c r="G8458" s="84">
        <v>180.4</v>
      </c>
      <c r="H8458" s="86">
        <f t="shared" si="528"/>
        <v>138609.70860000001</v>
      </c>
      <c r="I8458" s="77">
        <f t="shared" si="529"/>
        <v>3345</v>
      </c>
      <c r="J8458" s="77">
        <f t="shared" si="530"/>
        <v>76834.649999999994</v>
      </c>
      <c r="K8458" s="77">
        <f t="shared" si="531"/>
        <v>0</v>
      </c>
    </row>
    <row r="8459" spans="1:11" s="77" customFormat="1">
      <c r="A8459" s="82">
        <v>2016</v>
      </c>
      <c r="B8459" s="82">
        <v>6041</v>
      </c>
      <c r="C8459" s="83" t="s">
        <v>503</v>
      </c>
      <c r="D8459" s="83" t="s">
        <v>504</v>
      </c>
      <c r="E8459" s="84">
        <v>22553</v>
      </c>
      <c r="F8459" s="85">
        <v>23.97</v>
      </c>
      <c r="G8459" s="84">
        <v>244.3</v>
      </c>
      <c r="H8459" s="86">
        <f t="shared" si="528"/>
        <v>1320674.58663</v>
      </c>
      <c r="I8459" s="77">
        <f t="shared" si="529"/>
        <v>22553</v>
      </c>
      <c r="J8459" s="77">
        <f t="shared" si="530"/>
        <v>540595.40999999992</v>
      </c>
      <c r="K8459" s="77">
        <f t="shared" si="531"/>
        <v>0</v>
      </c>
    </row>
    <row r="8460" spans="1:11" s="77" customFormat="1">
      <c r="A8460" s="82">
        <v>2016</v>
      </c>
      <c r="B8460" s="82">
        <v>6041</v>
      </c>
      <c r="C8460" s="83" t="s">
        <v>503</v>
      </c>
      <c r="D8460" s="83" t="s">
        <v>504</v>
      </c>
      <c r="E8460" s="84">
        <v>6345</v>
      </c>
      <c r="F8460" s="85">
        <v>23.59</v>
      </c>
      <c r="G8460" s="84">
        <v>244.3</v>
      </c>
      <c r="H8460" s="86">
        <f t="shared" si="528"/>
        <v>365664.69764999999</v>
      </c>
      <c r="I8460" s="77">
        <f t="shared" si="529"/>
        <v>6345</v>
      </c>
      <c r="J8460" s="77">
        <f t="shared" si="530"/>
        <v>149678.54999999999</v>
      </c>
      <c r="K8460" s="77">
        <f t="shared" si="531"/>
        <v>0</v>
      </c>
    </row>
    <row r="8461" spans="1:11" s="77" customFormat="1">
      <c r="A8461" s="82">
        <v>2016</v>
      </c>
      <c r="B8461" s="82">
        <v>6041</v>
      </c>
      <c r="C8461" s="83" t="s">
        <v>503</v>
      </c>
      <c r="D8461" s="83" t="s">
        <v>504</v>
      </c>
      <c r="E8461" s="84">
        <v>25102</v>
      </c>
      <c r="F8461" s="85">
        <v>23.02</v>
      </c>
      <c r="G8461" s="84">
        <v>238.7</v>
      </c>
      <c r="H8461" s="86">
        <f t="shared" si="528"/>
        <v>1379323.2714800001</v>
      </c>
      <c r="I8461" s="77">
        <f t="shared" si="529"/>
        <v>25102</v>
      </c>
      <c r="J8461" s="77">
        <f t="shared" si="530"/>
        <v>577848.04</v>
      </c>
      <c r="K8461" s="77">
        <f t="shared" si="531"/>
        <v>0</v>
      </c>
    </row>
    <row r="8462" spans="1:11" s="77" customFormat="1">
      <c r="A8462" s="82">
        <v>2016</v>
      </c>
      <c r="B8462" s="82">
        <v>6041</v>
      </c>
      <c r="C8462" s="83" t="s">
        <v>503</v>
      </c>
      <c r="D8462" s="83" t="s">
        <v>504</v>
      </c>
      <c r="E8462" s="84">
        <v>3237</v>
      </c>
      <c r="F8462" s="85">
        <v>23.58</v>
      </c>
      <c r="G8462" s="84">
        <v>195.3</v>
      </c>
      <c r="H8462" s="86">
        <f t="shared" si="528"/>
        <v>149069.48237999997</v>
      </c>
      <c r="I8462" s="77">
        <f t="shared" si="529"/>
        <v>3237</v>
      </c>
      <c r="J8462" s="77">
        <f t="shared" si="530"/>
        <v>76328.459999999992</v>
      </c>
      <c r="K8462" s="77">
        <f t="shared" si="531"/>
        <v>0</v>
      </c>
    </row>
    <row r="8463" spans="1:11" s="77" customFormat="1">
      <c r="A8463" s="82">
        <v>2016</v>
      </c>
      <c r="B8463" s="82">
        <v>6041</v>
      </c>
      <c r="C8463" s="83" t="s">
        <v>503</v>
      </c>
      <c r="D8463" s="83" t="s">
        <v>504</v>
      </c>
      <c r="E8463" s="84">
        <v>11098</v>
      </c>
      <c r="F8463" s="85">
        <v>23.95</v>
      </c>
      <c r="G8463" s="84">
        <v>195.3</v>
      </c>
      <c r="H8463" s="86">
        <f t="shared" si="528"/>
        <v>519101.73629999999</v>
      </c>
      <c r="I8463" s="77">
        <f t="shared" si="529"/>
        <v>11098</v>
      </c>
      <c r="J8463" s="77">
        <f t="shared" si="530"/>
        <v>265797.09999999998</v>
      </c>
      <c r="K8463" s="77">
        <f t="shared" si="531"/>
        <v>0</v>
      </c>
    </row>
    <row r="8464" spans="1:11" s="77" customFormat="1">
      <c r="A8464" s="82">
        <v>2016</v>
      </c>
      <c r="B8464" s="82">
        <v>6041</v>
      </c>
      <c r="C8464" s="83" t="s">
        <v>503</v>
      </c>
      <c r="D8464" s="83" t="s">
        <v>504</v>
      </c>
      <c r="E8464" s="84">
        <v>17030</v>
      </c>
      <c r="F8464" s="85">
        <v>23.18</v>
      </c>
      <c r="G8464" s="84">
        <v>195.5</v>
      </c>
      <c r="H8464" s="86">
        <f t="shared" si="528"/>
        <v>771746.80700000003</v>
      </c>
      <c r="I8464" s="77">
        <f t="shared" si="529"/>
        <v>17030</v>
      </c>
      <c r="J8464" s="77">
        <f t="shared" si="530"/>
        <v>394755.4</v>
      </c>
      <c r="K8464" s="77">
        <f t="shared" si="531"/>
        <v>0</v>
      </c>
    </row>
    <row r="8465" spans="1:11" s="77" customFormat="1">
      <c r="A8465" s="82">
        <v>2016</v>
      </c>
      <c r="B8465" s="82">
        <v>6041</v>
      </c>
      <c r="C8465" s="83" t="s">
        <v>503</v>
      </c>
      <c r="D8465" s="83" t="s">
        <v>504</v>
      </c>
      <c r="E8465" s="84">
        <v>4802</v>
      </c>
      <c r="F8465" s="85">
        <v>23.05</v>
      </c>
      <c r="G8465" s="84">
        <v>207.3</v>
      </c>
      <c r="H8465" s="86">
        <f t="shared" si="528"/>
        <v>229452.28530000002</v>
      </c>
      <c r="I8465" s="77">
        <f t="shared" si="529"/>
        <v>4802</v>
      </c>
      <c r="J8465" s="77">
        <f t="shared" si="530"/>
        <v>110686.1</v>
      </c>
      <c r="K8465" s="77">
        <f t="shared" si="531"/>
        <v>0</v>
      </c>
    </row>
    <row r="8466" spans="1:11" s="77" customFormat="1">
      <c r="A8466" s="82">
        <v>2016</v>
      </c>
      <c r="B8466" s="82">
        <v>6041</v>
      </c>
      <c r="C8466" s="83" t="s">
        <v>503</v>
      </c>
      <c r="D8466" s="83" t="s">
        <v>504</v>
      </c>
      <c r="E8466" s="84">
        <v>8000</v>
      </c>
      <c r="F8466" s="85">
        <v>22.88</v>
      </c>
      <c r="G8466" s="84">
        <v>199.2</v>
      </c>
      <c r="H8466" s="86">
        <f t="shared" si="528"/>
        <v>364615.67999999999</v>
      </c>
      <c r="I8466" s="77">
        <f t="shared" si="529"/>
        <v>8000</v>
      </c>
      <c r="J8466" s="77">
        <f t="shared" si="530"/>
        <v>183040</v>
      </c>
      <c r="K8466" s="77">
        <f t="shared" si="531"/>
        <v>0</v>
      </c>
    </row>
    <row r="8467" spans="1:11" s="77" customFormat="1">
      <c r="A8467" s="82">
        <v>2016</v>
      </c>
      <c r="B8467" s="82">
        <v>6041</v>
      </c>
      <c r="C8467" s="83" t="s">
        <v>503</v>
      </c>
      <c r="D8467" s="83" t="s">
        <v>504</v>
      </c>
      <c r="E8467" s="84">
        <v>16236</v>
      </c>
      <c r="F8467" s="85">
        <v>23.26</v>
      </c>
      <c r="G8467" s="84">
        <v>227.1</v>
      </c>
      <c r="H8467" s="86">
        <f t="shared" si="528"/>
        <v>857641.69656000007</v>
      </c>
      <c r="I8467" s="77">
        <f t="shared" si="529"/>
        <v>16236</v>
      </c>
      <c r="J8467" s="77">
        <f t="shared" si="530"/>
        <v>377649.36000000004</v>
      </c>
      <c r="K8467" s="77">
        <f t="shared" si="531"/>
        <v>0</v>
      </c>
    </row>
    <row r="8468" spans="1:11" s="77" customFormat="1">
      <c r="A8468" s="82">
        <v>2016</v>
      </c>
      <c r="B8468" s="82">
        <v>6052</v>
      </c>
      <c r="C8468" s="83" t="s">
        <v>503</v>
      </c>
      <c r="D8468" s="83" t="s">
        <v>504</v>
      </c>
      <c r="E8468" s="84">
        <v>38384</v>
      </c>
      <c r="F8468" s="85">
        <v>23.78</v>
      </c>
      <c r="G8468" s="84">
        <v>292.89999999999998</v>
      </c>
      <c r="H8468" s="86">
        <f t="shared" si="528"/>
        <v>2673507.7820799998</v>
      </c>
      <c r="I8468" s="77">
        <f t="shared" si="529"/>
        <v>38384</v>
      </c>
      <c r="J8468" s="77">
        <f t="shared" si="530"/>
        <v>912771.52</v>
      </c>
      <c r="K8468" s="77">
        <f t="shared" si="531"/>
        <v>0</v>
      </c>
    </row>
    <row r="8469" spans="1:11" s="77" customFormat="1">
      <c r="A8469" s="82">
        <v>2016</v>
      </c>
      <c r="B8469" s="82">
        <v>6052</v>
      </c>
      <c r="C8469" s="83" t="s">
        <v>503</v>
      </c>
      <c r="D8469" s="83" t="s">
        <v>504</v>
      </c>
      <c r="E8469" s="84">
        <v>38187</v>
      </c>
      <c r="F8469" s="85">
        <v>23.948</v>
      </c>
      <c r="G8469" s="84">
        <v>291.7</v>
      </c>
      <c r="H8469" s="86">
        <f t="shared" si="528"/>
        <v>2667603.1390919997</v>
      </c>
      <c r="I8469" s="77">
        <f t="shared" si="529"/>
        <v>38187</v>
      </c>
      <c r="J8469" s="77">
        <f t="shared" si="530"/>
        <v>914502.27600000007</v>
      </c>
      <c r="K8469" s="77">
        <f t="shared" si="531"/>
        <v>0</v>
      </c>
    </row>
    <row r="8470" spans="1:11" s="77" customFormat="1">
      <c r="A8470" s="82">
        <v>2016</v>
      </c>
      <c r="B8470" s="82">
        <v>6052</v>
      </c>
      <c r="C8470" s="83" t="s">
        <v>503</v>
      </c>
      <c r="D8470" s="83" t="s">
        <v>504</v>
      </c>
      <c r="E8470" s="84">
        <v>24710</v>
      </c>
      <c r="F8470" s="85">
        <v>25.138000000000002</v>
      </c>
      <c r="G8470" s="84">
        <v>239.9</v>
      </c>
      <c r="H8470" s="86">
        <f t="shared" si="528"/>
        <v>1490162.7920200001</v>
      </c>
      <c r="I8470" s="77">
        <f t="shared" si="529"/>
        <v>24710</v>
      </c>
      <c r="J8470" s="77">
        <f t="shared" si="530"/>
        <v>621159.9800000001</v>
      </c>
      <c r="K8470" s="77">
        <f t="shared" si="531"/>
        <v>0</v>
      </c>
    </row>
    <row r="8471" spans="1:11" s="77" customFormat="1">
      <c r="A8471" s="82">
        <v>2016</v>
      </c>
      <c r="B8471" s="82">
        <v>6052</v>
      </c>
      <c r="C8471" s="83" t="s">
        <v>503</v>
      </c>
      <c r="D8471" s="83" t="s">
        <v>504</v>
      </c>
      <c r="E8471" s="84">
        <v>38207</v>
      </c>
      <c r="F8471" s="85">
        <v>23.896000000000001</v>
      </c>
      <c r="G8471" s="84">
        <v>237</v>
      </c>
      <c r="H8471" s="86">
        <f t="shared" si="528"/>
        <v>2163796.8986400003</v>
      </c>
      <c r="I8471" s="77">
        <f t="shared" si="529"/>
        <v>38207</v>
      </c>
      <c r="J8471" s="77">
        <f t="shared" si="530"/>
        <v>912994.47200000007</v>
      </c>
      <c r="K8471" s="77">
        <f t="shared" si="531"/>
        <v>0</v>
      </c>
    </row>
    <row r="8472" spans="1:11" s="77" customFormat="1">
      <c r="A8472" s="82">
        <v>2016</v>
      </c>
      <c r="B8472" s="82">
        <v>6055</v>
      </c>
      <c r="C8472" s="83" t="s">
        <v>513</v>
      </c>
      <c r="D8472" s="83" t="s">
        <v>504</v>
      </c>
      <c r="E8472" s="84">
        <v>32903</v>
      </c>
      <c r="F8472" s="85">
        <v>16.71</v>
      </c>
      <c r="G8472" s="84" t="s">
        <v>514</v>
      </c>
      <c r="H8472" s="86" t="str">
        <f t="shared" si="528"/>
        <v/>
      </c>
      <c r="I8472" s="77" t="str">
        <f t="shared" si="529"/>
        <v/>
      </c>
      <c r="J8472" s="77" t="str">
        <f t="shared" si="530"/>
        <v/>
      </c>
      <c r="K8472" s="77">
        <f t="shared" si="531"/>
        <v>0</v>
      </c>
    </row>
    <row r="8473" spans="1:11" s="77" customFormat="1">
      <c r="A8473" s="82">
        <v>2016</v>
      </c>
      <c r="B8473" s="82">
        <v>6055</v>
      </c>
      <c r="C8473" s="83" t="s">
        <v>513</v>
      </c>
      <c r="D8473" s="83" t="s">
        <v>504</v>
      </c>
      <c r="E8473" s="84">
        <v>32887</v>
      </c>
      <c r="F8473" s="85">
        <v>16.61</v>
      </c>
      <c r="G8473" s="84" t="s">
        <v>514</v>
      </c>
      <c r="H8473" s="86" t="str">
        <f t="shared" si="528"/>
        <v/>
      </c>
      <c r="I8473" s="77" t="str">
        <f t="shared" si="529"/>
        <v/>
      </c>
      <c r="J8473" s="77" t="str">
        <f t="shared" si="530"/>
        <v/>
      </c>
      <c r="K8473" s="77">
        <f t="shared" si="531"/>
        <v>0</v>
      </c>
    </row>
    <row r="8474" spans="1:11" s="77" customFormat="1">
      <c r="A8474" s="82">
        <v>2016</v>
      </c>
      <c r="B8474" s="82">
        <v>6055</v>
      </c>
      <c r="C8474" s="83" t="s">
        <v>513</v>
      </c>
      <c r="D8474" s="83" t="s">
        <v>504</v>
      </c>
      <c r="E8474" s="84">
        <v>16458</v>
      </c>
      <c r="F8474" s="85">
        <v>17.82</v>
      </c>
      <c r="G8474" s="84" t="s">
        <v>514</v>
      </c>
      <c r="H8474" s="86" t="str">
        <f t="shared" si="528"/>
        <v/>
      </c>
      <c r="I8474" s="77" t="str">
        <f t="shared" si="529"/>
        <v/>
      </c>
      <c r="J8474" s="77" t="str">
        <f t="shared" si="530"/>
        <v/>
      </c>
      <c r="K8474" s="77">
        <f t="shared" si="531"/>
        <v>0</v>
      </c>
    </row>
    <row r="8475" spans="1:11" s="77" customFormat="1">
      <c r="A8475" s="82">
        <v>2016</v>
      </c>
      <c r="B8475" s="82">
        <v>6055</v>
      </c>
      <c r="C8475" s="83" t="s">
        <v>513</v>
      </c>
      <c r="D8475" s="83" t="s">
        <v>504</v>
      </c>
      <c r="E8475" s="84">
        <v>16457</v>
      </c>
      <c r="F8475" s="85">
        <v>16.71</v>
      </c>
      <c r="G8475" s="84" t="s">
        <v>514</v>
      </c>
      <c r="H8475" s="86" t="str">
        <f t="shared" si="528"/>
        <v/>
      </c>
      <c r="I8475" s="77" t="str">
        <f t="shared" si="529"/>
        <v/>
      </c>
      <c r="J8475" s="77" t="str">
        <f t="shared" si="530"/>
        <v/>
      </c>
      <c r="K8475" s="77">
        <f t="shared" si="531"/>
        <v>0</v>
      </c>
    </row>
    <row r="8476" spans="1:11" s="77" customFormat="1">
      <c r="A8476" s="82">
        <v>2016</v>
      </c>
      <c r="B8476" s="82">
        <v>6055</v>
      </c>
      <c r="C8476" s="83" t="s">
        <v>513</v>
      </c>
      <c r="D8476" s="83" t="s">
        <v>504</v>
      </c>
      <c r="E8476" s="84">
        <v>82400</v>
      </c>
      <c r="F8476" s="85">
        <v>16.71</v>
      </c>
      <c r="G8476" s="84" t="s">
        <v>514</v>
      </c>
      <c r="H8476" s="86" t="str">
        <f t="shared" si="528"/>
        <v/>
      </c>
      <c r="I8476" s="77" t="str">
        <f t="shared" si="529"/>
        <v/>
      </c>
      <c r="J8476" s="77" t="str">
        <f t="shared" si="530"/>
        <v/>
      </c>
      <c r="K8476" s="77">
        <f t="shared" si="531"/>
        <v>0</v>
      </c>
    </row>
    <row r="8477" spans="1:11" s="77" customFormat="1">
      <c r="A8477" s="82">
        <v>2016</v>
      </c>
      <c r="B8477" s="82">
        <v>6055</v>
      </c>
      <c r="C8477" s="83" t="s">
        <v>513</v>
      </c>
      <c r="D8477" s="83" t="s">
        <v>504</v>
      </c>
      <c r="E8477" s="84">
        <v>32749</v>
      </c>
      <c r="F8477" s="85">
        <v>18.03</v>
      </c>
      <c r="G8477" s="84" t="s">
        <v>514</v>
      </c>
      <c r="H8477" s="86" t="str">
        <f t="shared" si="528"/>
        <v/>
      </c>
      <c r="I8477" s="77" t="str">
        <f t="shared" si="529"/>
        <v/>
      </c>
      <c r="J8477" s="77" t="str">
        <f t="shared" si="530"/>
        <v/>
      </c>
      <c r="K8477" s="77">
        <f t="shared" si="531"/>
        <v>0</v>
      </c>
    </row>
    <row r="8478" spans="1:11" s="77" customFormat="1">
      <c r="A8478" s="82">
        <v>2016</v>
      </c>
      <c r="B8478" s="82">
        <v>6065</v>
      </c>
      <c r="C8478" s="83" t="s">
        <v>513</v>
      </c>
      <c r="D8478" s="83" t="s">
        <v>504</v>
      </c>
      <c r="E8478" s="84">
        <v>32113</v>
      </c>
      <c r="F8478" s="85">
        <v>17.75</v>
      </c>
      <c r="G8478" s="84">
        <v>136.5</v>
      </c>
      <c r="H8478" s="86">
        <f t="shared" si="528"/>
        <v>778057.84875</v>
      </c>
      <c r="I8478" s="77">
        <f t="shared" si="529"/>
        <v>32113</v>
      </c>
      <c r="J8478" s="77">
        <f t="shared" si="530"/>
        <v>570005.75</v>
      </c>
      <c r="K8478" s="77">
        <f t="shared" si="531"/>
        <v>0</v>
      </c>
    </row>
    <row r="8479" spans="1:11" s="77" customFormat="1">
      <c r="A8479" s="82">
        <v>2016</v>
      </c>
      <c r="B8479" s="82">
        <v>6065</v>
      </c>
      <c r="C8479" s="83" t="s">
        <v>513</v>
      </c>
      <c r="D8479" s="83" t="s">
        <v>504</v>
      </c>
      <c r="E8479" s="84">
        <v>16349</v>
      </c>
      <c r="F8479" s="85">
        <v>17.600000000000001</v>
      </c>
      <c r="G8479" s="84">
        <v>155.30000000000001</v>
      </c>
      <c r="H8479" s="86">
        <f t="shared" si="528"/>
        <v>446863.94720000011</v>
      </c>
      <c r="I8479" s="77">
        <f t="shared" si="529"/>
        <v>16349</v>
      </c>
      <c r="J8479" s="77">
        <f t="shared" si="530"/>
        <v>287742.40000000002</v>
      </c>
      <c r="K8479" s="77">
        <f t="shared" si="531"/>
        <v>0</v>
      </c>
    </row>
    <row r="8480" spans="1:11" s="77" customFormat="1">
      <c r="A8480" s="82">
        <v>2016</v>
      </c>
      <c r="B8480" s="82">
        <v>6065</v>
      </c>
      <c r="C8480" s="83" t="s">
        <v>513</v>
      </c>
      <c r="D8480" s="83" t="s">
        <v>504</v>
      </c>
      <c r="E8480" s="84">
        <v>32816</v>
      </c>
      <c r="F8480" s="85">
        <v>17.8</v>
      </c>
      <c r="G8480" s="84">
        <v>142</v>
      </c>
      <c r="H8480" s="86">
        <f t="shared" si="528"/>
        <v>829457.21600000001</v>
      </c>
      <c r="I8480" s="77">
        <f t="shared" si="529"/>
        <v>32816</v>
      </c>
      <c r="J8480" s="77">
        <f t="shared" si="530"/>
        <v>584124.80000000005</v>
      </c>
      <c r="K8480" s="77">
        <f t="shared" si="531"/>
        <v>0</v>
      </c>
    </row>
    <row r="8481" spans="1:11" s="77" customFormat="1">
      <c r="A8481" s="82">
        <v>2016</v>
      </c>
      <c r="B8481" s="82">
        <v>6065</v>
      </c>
      <c r="C8481" s="83" t="s">
        <v>513</v>
      </c>
      <c r="D8481" s="83" t="s">
        <v>504</v>
      </c>
      <c r="E8481" s="84">
        <v>16238</v>
      </c>
      <c r="F8481" s="85">
        <v>16.82</v>
      </c>
      <c r="G8481" s="84">
        <v>141.1</v>
      </c>
      <c r="H8481" s="86">
        <f t="shared" si="528"/>
        <v>385376.77876000002</v>
      </c>
      <c r="I8481" s="77">
        <f t="shared" si="529"/>
        <v>16238</v>
      </c>
      <c r="J8481" s="77">
        <f t="shared" si="530"/>
        <v>273123.16000000003</v>
      </c>
      <c r="K8481" s="77">
        <f t="shared" si="531"/>
        <v>0</v>
      </c>
    </row>
    <row r="8482" spans="1:11" s="77" customFormat="1">
      <c r="A8482" s="82">
        <v>2016</v>
      </c>
      <c r="B8482" s="82">
        <v>6065</v>
      </c>
      <c r="C8482" s="83" t="s">
        <v>513</v>
      </c>
      <c r="D8482" s="83" t="s">
        <v>504</v>
      </c>
      <c r="E8482" s="84">
        <v>16249</v>
      </c>
      <c r="F8482" s="85">
        <v>16.8</v>
      </c>
      <c r="G8482" s="84">
        <v>133.30000000000001</v>
      </c>
      <c r="H8482" s="86">
        <f t="shared" si="528"/>
        <v>363886.60560000007</v>
      </c>
      <c r="I8482" s="77">
        <f t="shared" si="529"/>
        <v>16249</v>
      </c>
      <c r="J8482" s="77">
        <f t="shared" si="530"/>
        <v>272983.2</v>
      </c>
      <c r="K8482" s="77">
        <f t="shared" si="531"/>
        <v>0</v>
      </c>
    </row>
    <row r="8483" spans="1:11" s="77" customFormat="1">
      <c r="A8483" s="82">
        <v>2016</v>
      </c>
      <c r="B8483" s="82">
        <v>6065</v>
      </c>
      <c r="C8483" s="83" t="s">
        <v>513</v>
      </c>
      <c r="D8483" s="83" t="s">
        <v>504</v>
      </c>
      <c r="E8483" s="84">
        <v>16257</v>
      </c>
      <c r="F8483" s="85">
        <v>17.87</v>
      </c>
      <c r="G8483" s="84">
        <v>136.5</v>
      </c>
      <c r="H8483" s="86">
        <f t="shared" si="528"/>
        <v>396549.68534999999</v>
      </c>
      <c r="I8483" s="77">
        <f t="shared" si="529"/>
        <v>16257</v>
      </c>
      <c r="J8483" s="77">
        <f t="shared" si="530"/>
        <v>290512.59000000003</v>
      </c>
      <c r="K8483" s="77">
        <f t="shared" si="531"/>
        <v>0</v>
      </c>
    </row>
    <row r="8484" spans="1:11" s="77" customFormat="1">
      <c r="A8484" s="82">
        <v>2016</v>
      </c>
      <c r="B8484" s="82">
        <v>6065</v>
      </c>
      <c r="C8484" s="83" t="s">
        <v>513</v>
      </c>
      <c r="D8484" s="83" t="s">
        <v>504</v>
      </c>
      <c r="E8484" s="84">
        <v>48483</v>
      </c>
      <c r="F8484" s="85">
        <v>17.14</v>
      </c>
      <c r="G8484" s="84">
        <v>150.9</v>
      </c>
      <c r="H8484" s="86">
        <f t="shared" si="528"/>
        <v>1253976.9175800001</v>
      </c>
      <c r="I8484" s="77">
        <f t="shared" si="529"/>
        <v>48483</v>
      </c>
      <c r="J8484" s="77">
        <f t="shared" si="530"/>
        <v>830998.62</v>
      </c>
      <c r="K8484" s="77">
        <f t="shared" si="531"/>
        <v>0</v>
      </c>
    </row>
    <row r="8485" spans="1:11" s="77" customFormat="1">
      <c r="A8485" s="82">
        <v>2016</v>
      </c>
      <c r="B8485" s="82">
        <v>6065</v>
      </c>
      <c r="C8485" s="83" t="s">
        <v>513</v>
      </c>
      <c r="D8485" s="83" t="s">
        <v>504</v>
      </c>
      <c r="E8485" s="84">
        <v>81620</v>
      </c>
      <c r="F8485" s="85">
        <v>17.57</v>
      </c>
      <c r="G8485" s="84">
        <v>142.6</v>
      </c>
      <c r="H8485" s="86">
        <f t="shared" si="528"/>
        <v>2044974.4083999998</v>
      </c>
      <c r="I8485" s="77">
        <f t="shared" si="529"/>
        <v>81620</v>
      </c>
      <c r="J8485" s="77">
        <f t="shared" si="530"/>
        <v>1434063.4</v>
      </c>
      <c r="K8485" s="77">
        <f t="shared" si="531"/>
        <v>0</v>
      </c>
    </row>
    <row r="8486" spans="1:11" s="77" customFormat="1">
      <c r="A8486" s="82">
        <v>2016</v>
      </c>
      <c r="B8486" s="82">
        <v>6068</v>
      </c>
      <c r="C8486" s="83" t="s">
        <v>513</v>
      </c>
      <c r="D8486" s="83" t="s">
        <v>504</v>
      </c>
      <c r="E8486" s="84">
        <v>689244</v>
      </c>
      <c r="F8486" s="85">
        <v>16.754000000000001</v>
      </c>
      <c r="G8486" s="84">
        <v>162.5</v>
      </c>
      <c r="H8486" s="86">
        <f t="shared" si="528"/>
        <v>18764840.211000003</v>
      </c>
      <c r="I8486" s="77">
        <f t="shared" si="529"/>
        <v>689244</v>
      </c>
      <c r="J8486" s="77">
        <f t="shared" si="530"/>
        <v>11547593.976000002</v>
      </c>
      <c r="K8486" s="77">
        <f t="shared" si="531"/>
        <v>0</v>
      </c>
    </row>
    <row r="8487" spans="1:11" s="77" customFormat="1">
      <c r="A8487" s="82">
        <v>2016</v>
      </c>
      <c r="B8487" s="82">
        <v>6071</v>
      </c>
      <c r="C8487" s="83" t="s">
        <v>503</v>
      </c>
      <c r="D8487" s="83" t="s">
        <v>504</v>
      </c>
      <c r="E8487" s="84">
        <v>23816</v>
      </c>
      <c r="F8487" s="85">
        <v>22.998000000000001</v>
      </c>
      <c r="G8487" s="84">
        <v>214.8</v>
      </c>
      <c r="H8487" s="86">
        <f t="shared" si="528"/>
        <v>1176503.3504640001</v>
      </c>
      <c r="I8487" s="77">
        <f t="shared" si="529"/>
        <v>23816</v>
      </c>
      <c r="J8487" s="77">
        <f t="shared" si="530"/>
        <v>547720.36800000002</v>
      </c>
      <c r="K8487" s="77">
        <f t="shared" si="531"/>
        <v>0</v>
      </c>
    </row>
    <row r="8488" spans="1:11" s="77" customFormat="1">
      <c r="A8488" s="82">
        <v>2016</v>
      </c>
      <c r="B8488" s="82">
        <v>6071</v>
      </c>
      <c r="C8488" s="83" t="s">
        <v>503</v>
      </c>
      <c r="D8488" s="83" t="s">
        <v>504</v>
      </c>
      <c r="E8488" s="84">
        <v>67215</v>
      </c>
      <c r="F8488" s="85">
        <v>22.974</v>
      </c>
      <c r="G8488" s="84">
        <v>218</v>
      </c>
      <c r="H8488" s="86">
        <f t="shared" si="528"/>
        <v>3366350.3538000006</v>
      </c>
      <c r="I8488" s="77">
        <f t="shared" si="529"/>
        <v>67215</v>
      </c>
      <c r="J8488" s="77">
        <f t="shared" si="530"/>
        <v>1544197.41</v>
      </c>
      <c r="K8488" s="77">
        <f t="shared" si="531"/>
        <v>0</v>
      </c>
    </row>
    <row r="8489" spans="1:11" s="77" customFormat="1">
      <c r="A8489" s="82">
        <v>2016</v>
      </c>
      <c r="B8489" s="82">
        <v>6071</v>
      </c>
      <c r="C8489" s="83" t="s">
        <v>503</v>
      </c>
      <c r="D8489" s="83" t="s">
        <v>504</v>
      </c>
      <c r="E8489" s="84">
        <v>22085</v>
      </c>
      <c r="F8489" s="85">
        <v>22.547000000000001</v>
      </c>
      <c r="G8489" s="84">
        <v>182.4</v>
      </c>
      <c r="H8489" s="86">
        <f t="shared" si="528"/>
        <v>908261.70288</v>
      </c>
      <c r="I8489" s="77">
        <f t="shared" si="529"/>
        <v>22085</v>
      </c>
      <c r="J8489" s="77">
        <f t="shared" si="530"/>
        <v>497950.495</v>
      </c>
      <c r="K8489" s="77">
        <f t="shared" si="531"/>
        <v>0</v>
      </c>
    </row>
    <row r="8490" spans="1:11" s="77" customFormat="1">
      <c r="A8490" s="82">
        <v>2016</v>
      </c>
      <c r="B8490" s="82">
        <v>6071</v>
      </c>
      <c r="C8490" s="83" t="s">
        <v>513</v>
      </c>
      <c r="D8490" s="83" t="s">
        <v>504</v>
      </c>
      <c r="E8490" s="84">
        <v>32843</v>
      </c>
      <c r="F8490" s="85">
        <v>17.571000000000002</v>
      </c>
      <c r="G8490" s="84">
        <v>220.7</v>
      </c>
      <c r="H8490" s="86">
        <f t="shared" si="528"/>
        <v>1273625.1670710002</v>
      </c>
      <c r="I8490" s="77">
        <f t="shared" si="529"/>
        <v>32843</v>
      </c>
      <c r="J8490" s="77">
        <f t="shared" si="530"/>
        <v>577084.353</v>
      </c>
      <c r="K8490" s="77">
        <f t="shared" si="531"/>
        <v>0</v>
      </c>
    </row>
    <row r="8491" spans="1:11" s="77" customFormat="1">
      <c r="A8491" s="82">
        <v>2016</v>
      </c>
      <c r="B8491" s="82">
        <v>6071</v>
      </c>
      <c r="C8491" s="83" t="s">
        <v>503</v>
      </c>
      <c r="D8491" s="83" t="s">
        <v>504</v>
      </c>
      <c r="E8491" s="84">
        <v>16808</v>
      </c>
      <c r="F8491" s="85">
        <v>25.324000000000002</v>
      </c>
      <c r="G8491" s="84">
        <v>196.4</v>
      </c>
      <c r="H8491" s="86">
        <f t="shared" si="528"/>
        <v>835968.33548800007</v>
      </c>
      <c r="I8491" s="77">
        <f t="shared" si="529"/>
        <v>16808</v>
      </c>
      <c r="J8491" s="77">
        <f t="shared" si="530"/>
        <v>425645.79200000002</v>
      </c>
      <c r="K8491" s="77">
        <f t="shared" si="531"/>
        <v>0</v>
      </c>
    </row>
    <row r="8492" spans="1:11" s="77" customFormat="1">
      <c r="A8492" s="82">
        <v>2016</v>
      </c>
      <c r="B8492" s="82">
        <v>6071</v>
      </c>
      <c r="C8492" s="83" t="s">
        <v>503</v>
      </c>
      <c r="D8492" s="83" t="s">
        <v>504</v>
      </c>
      <c r="E8492" s="84">
        <v>89833</v>
      </c>
      <c r="F8492" s="85">
        <v>22.544</v>
      </c>
      <c r="G8492" s="84">
        <v>141.6</v>
      </c>
      <c r="H8492" s="86">
        <f t="shared" si="528"/>
        <v>2867676.3352319999</v>
      </c>
      <c r="I8492" s="77">
        <f t="shared" si="529"/>
        <v>89833</v>
      </c>
      <c r="J8492" s="77">
        <f t="shared" si="530"/>
        <v>2025195.152</v>
      </c>
      <c r="K8492" s="77">
        <f t="shared" si="531"/>
        <v>0</v>
      </c>
    </row>
    <row r="8493" spans="1:11" s="77" customFormat="1">
      <c r="A8493" s="82">
        <v>2016</v>
      </c>
      <c r="B8493" s="82">
        <v>6071</v>
      </c>
      <c r="C8493" s="83" t="s">
        <v>503</v>
      </c>
      <c r="D8493" s="83" t="s">
        <v>504</v>
      </c>
      <c r="E8493" s="84">
        <v>4727</v>
      </c>
      <c r="F8493" s="85">
        <v>22.724</v>
      </c>
      <c r="G8493" s="84">
        <v>207.9</v>
      </c>
      <c r="H8493" s="86">
        <f t="shared" si="528"/>
        <v>223318.58749200002</v>
      </c>
      <c r="I8493" s="77">
        <f t="shared" si="529"/>
        <v>4727</v>
      </c>
      <c r="J8493" s="77">
        <f t="shared" si="530"/>
        <v>107416.348</v>
      </c>
      <c r="K8493" s="77">
        <f t="shared" si="531"/>
        <v>0</v>
      </c>
    </row>
    <row r="8494" spans="1:11" s="77" customFormat="1">
      <c r="A8494" s="82">
        <v>2016</v>
      </c>
      <c r="B8494" s="82">
        <v>6071</v>
      </c>
      <c r="C8494" s="83" t="s">
        <v>503</v>
      </c>
      <c r="D8494" s="83" t="s">
        <v>504</v>
      </c>
      <c r="E8494" s="84">
        <v>21715</v>
      </c>
      <c r="F8494" s="85">
        <v>22.707000000000001</v>
      </c>
      <c r="G8494" s="84">
        <v>227.9</v>
      </c>
      <c r="H8494" s="86">
        <f t="shared" si="528"/>
        <v>1123735.028895</v>
      </c>
      <c r="I8494" s="77">
        <f t="shared" si="529"/>
        <v>21715</v>
      </c>
      <c r="J8494" s="77">
        <f t="shared" si="530"/>
        <v>493082.505</v>
      </c>
      <c r="K8494" s="77">
        <f t="shared" si="531"/>
        <v>0</v>
      </c>
    </row>
    <row r="8495" spans="1:11" s="77" customFormat="1">
      <c r="A8495" s="82">
        <v>2016</v>
      </c>
      <c r="B8495" s="82">
        <v>6071</v>
      </c>
      <c r="C8495" s="83" t="s">
        <v>503</v>
      </c>
      <c r="D8495" s="83" t="s">
        <v>504</v>
      </c>
      <c r="E8495" s="84">
        <v>9563</v>
      </c>
      <c r="F8495" s="85">
        <v>23.8</v>
      </c>
      <c r="G8495" s="84">
        <v>197.1</v>
      </c>
      <c r="H8495" s="86">
        <f t="shared" si="528"/>
        <v>448598.41739999998</v>
      </c>
      <c r="I8495" s="77">
        <f t="shared" si="529"/>
        <v>9563</v>
      </c>
      <c r="J8495" s="77">
        <f t="shared" si="530"/>
        <v>227599.4</v>
      </c>
      <c r="K8495" s="77">
        <f t="shared" si="531"/>
        <v>0</v>
      </c>
    </row>
    <row r="8496" spans="1:11" s="77" customFormat="1">
      <c r="A8496" s="82">
        <v>2016</v>
      </c>
      <c r="B8496" s="82">
        <v>6071</v>
      </c>
      <c r="C8496" s="83" t="s">
        <v>503</v>
      </c>
      <c r="D8496" s="83" t="s">
        <v>504</v>
      </c>
      <c r="E8496" s="84">
        <v>6449</v>
      </c>
      <c r="F8496" s="85">
        <v>18.725999999999999</v>
      </c>
      <c r="G8496" s="84">
        <v>150.6</v>
      </c>
      <c r="H8496" s="86">
        <f t="shared" si="528"/>
        <v>181870.54484399999</v>
      </c>
      <c r="I8496" s="77">
        <f t="shared" si="529"/>
        <v>6449</v>
      </c>
      <c r="J8496" s="77">
        <f t="shared" si="530"/>
        <v>120763.97399999999</v>
      </c>
      <c r="K8496" s="77">
        <f t="shared" si="531"/>
        <v>0</v>
      </c>
    </row>
    <row r="8497" spans="1:11" s="77" customFormat="1">
      <c r="A8497" s="82">
        <v>2016</v>
      </c>
      <c r="B8497" s="82">
        <v>6071</v>
      </c>
      <c r="C8497" s="83" t="s">
        <v>503</v>
      </c>
      <c r="D8497" s="83" t="s">
        <v>504</v>
      </c>
      <c r="E8497" s="84">
        <v>4692</v>
      </c>
      <c r="F8497" s="85">
        <v>19.832999999999998</v>
      </c>
      <c r="G8497" s="84">
        <v>176.1</v>
      </c>
      <c r="H8497" s="86">
        <f t="shared" si="528"/>
        <v>163872.38379599998</v>
      </c>
      <c r="I8497" s="77">
        <f t="shared" si="529"/>
        <v>4692</v>
      </c>
      <c r="J8497" s="77">
        <f t="shared" si="530"/>
        <v>93056.435999999987</v>
      </c>
      <c r="K8497" s="77">
        <f t="shared" si="531"/>
        <v>0</v>
      </c>
    </row>
    <row r="8498" spans="1:11" s="77" customFormat="1">
      <c r="A8498" s="82">
        <v>2016</v>
      </c>
      <c r="B8498" s="82">
        <v>6071</v>
      </c>
      <c r="C8498" s="83" t="s">
        <v>503</v>
      </c>
      <c r="D8498" s="83" t="s">
        <v>504</v>
      </c>
      <c r="E8498" s="84">
        <v>105069</v>
      </c>
      <c r="F8498" s="85">
        <v>23.052</v>
      </c>
      <c r="G8498" s="84">
        <v>222.2</v>
      </c>
      <c r="H8498" s="86">
        <f t="shared" si="528"/>
        <v>5381796.4065359998</v>
      </c>
      <c r="I8498" s="77">
        <f t="shared" si="529"/>
        <v>105069</v>
      </c>
      <c r="J8498" s="77">
        <f t="shared" si="530"/>
        <v>2422050.588</v>
      </c>
      <c r="K8498" s="77">
        <f t="shared" si="531"/>
        <v>0</v>
      </c>
    </row>
    <row r="8499" spans="1:11" s="77" customFormat="1">
      <c r="A8499" s="82">
        <v>2016</v>
      </c>
      <c r="B8499" s="82">
        <v>6071</v>
      </c>
      <c r="C8499" s="83" t="s">
        <v>503</v>
      </c>
      <c r="D8499" s="83" t="s">
        <v>504</v>
      </c>
      <c r="E8499" s="84">
        <v>30732</v>
      </c>
      <c r="F8499" s="85">
        <v>23.234000000000002</v>
      </c>
      <c r="G8499" s="84">
        <v>219.3</v>
      </c>
      <c r="H8499" s="86">
        <f t="shared" si="528"/>
        <v>1565861.8425840002</v>
      </c>
      <c r="I8499" s="77">
        <f t="shared" si="529"/>
        <v>30732</v>
      </c>
      <c r="J8499" s="77">
        <f t="shared" si="530"/>
        <v>714027.28800000006</v>
      </c>
      <c r="K8499" s="77">
        <f t="shared" si="531"/>
        <v>0</v>
      </c>
    </row>
    <row r="8500" spans="1:11" s="77" customFormat="1">
      <c r="A8500" s="82">
        <v>2016</v>
      </c>
      <c r="B8500" s="82">
        <v>6073</v>
      </c>
      <c r="C8500" s="83" t="s">
        <v>503</v>
      </c>
      <c r="D8500" s="83" t="s">
        <v>504</v>
      </c>
      <c r="E8500" s="84">
        <v>97915</v>
      </c>
      <c r="F8500" s="85">
        <v>23.37</v>
      </c>
      <c r="G8500" s="84">
        <v>293.7</v>
      </c>
      <c r="H8500" s="86">
        <f t="shared" si="528"/>
        <v>6720659.4163499996</v>
      </c>
      <c r="I8500" s="77">
        <f t="shared" si="529"/>
        <v>97915</v>
      </c>
      <c r="J8500" s="77">
        <f t="shared" si="530"/>
        <v>2288273.5500000003</v>
      </c>
      <c r="K8500" s="77">
        <f t="shared" si="531"/>
        <v>0</v>
      </c>
    </row>
    <row r="8501" spans="1:11" s="77" customFormat="1">
      <c r="A8501" s="82">
        <v>2016</v>
      </c>
      <c r="B8501" s="82">
        <v>6073</v>
      </c>
      <c r="C8501" s="83" t="s">
        <v>513</v>
      </c>
      <c r="D8501" s="83" t="s">
        <v>504</v>
      </c>
      <c r="E8501" s="84">
        <v>96905</v>
      </c>
      <c r="F8501" s="85">
        <v>17.687999999999999</v>
      </c>
      <c r="G8501" s="84">
        <v>248.8</v>
      </c>
      <c r="H8501" s="86">
        <f t="shared" si="528"/>
        <v>4264570.4323199997</v>
      </c>
      <c r="I8501" s="77">
        <f t="shared" si="529"/>
        <v>96905</v>
      </c>
      <c r="J8501" s="77">
        <f t="shared" si="530"/>
        <v>1714055.64</v>
      </c>
      <c r="K8501" s="77">
        <f t="shared" si="531"/>
        <v>0</v>
      </c>
    </row>
    <row r="8502" spans="1:11" s="77" customFormat="1">
      <c r="A8502" s="82">
        <v>2016</v>
      </c>
      <c r="B8502" s="82">
        <v>6073</v>
      </c>
      <c r="C8502" s="83" t="s">
        <v>513</v>
      </c>
      <c r="D8502" s="83" t="s">
        <v>504</v>
      </c>
      <c r="E8502" s="84">
        <v>41703</v>
      </c>
      <c r="F8502" s="85">
        <v>18.187999999999999</v>
      </c>
      <c r="G8502" s="84">
        <v>236.5</v>
      </c>
      <c r="H8502" s="86">
        <f t="shared" si="528"/>
        <v>1793838.69786</v>
      </c>
      <c r="I8502" s="77">
        <f t="shared" si="529"/>
        <v>41703</v>
      </c>
      <c r="J8502" s="77">
        <f t="shared" si="530"/>
        <v>758494.16399999999</v>
      </c>
      <c r="K8502" s="77">
        <f t="shared" si="531"/>
        <v>0</v>
      </c>
    </row>
    <row r="8503" spans="1:11" s="77" customFormat="1">
      <c r="A8503" s="82">
        <v>2016</v>
      </c>
      <c r="B8503" s="82">
        <v>6076</v>
      </c>
      <c r="C8503" s="83" t="s">
        <v>513</v>
      </c>
      <c r="D8503" s="83" t="s">
        <v>504</v>
      </c>
      <c r="E8503" s="84">
        <v>235428</v>
      </c>
      <c r="F8503" s="85">
        <v>17.088000000000001</v>
      </c>
      <c r="G8503" s="84" t="s">
        <v>514</v>
      </c>
      <c r="H8503" s="86" t="str">
        <f t="shared" si="528"/>
        <v/>
      </c>
      <c r="I8503" s="77" t="str">
        <f t="shared" si="529"/>
        <v/>
      </c>
      <c r="J8503" s="77" t="str">
        <f t="shared" si="530"/>
        <v/>
      </c>
      <c r="K8503" s="77">
        <f t="shared" si="531"/>
        <v>0</v>
      </c>
    </row>
    <row r="8504" spans="1:11" s="77" customFormat="1">
      <c r="A8504" s="82">
        <v>2016</v>
      </c>
      <c r="B8504" s="82">
        <v>6076</v>
      </c>
      <c r="C8504" s="83" t="s">
        <v>513</v>
      </c>
      <c r="D8504" s="83" t="s">
        <v>504</v>
      </c>
      <c r="E8504" s="84">
        <v>629589</v>
      </c>
      <c r="F8504" s="85">
        <v>16.844000000000001</v>
      </c>
      <c r="G8504" s="84" t="s">
        <v>514</v>
      </c>
      <c r="H8504" s="86" t="str">
        <f t="shared" si="528"/>
        <v/>
      </c>
      <c r="I8504" s="77" t="str">
        <f t="shared" si="529"/>
        <v/>
      </c>
      <c r="J8504" s="77" t="str">
        <f t="shared" si="530"/>
        <v/>
      </c>
      <c r="K8504" s="77">
        <f t="shared" si="531"/>
        <v>0</v>
      </c>
    </row>
    <row r="8505" spans="1:11" s="77" customFormat="1">
      <c r="A8505" s="82">
        <v>2016</v>
      </c>
      <c r="B8505" s="82">
        <v>6077</v>
      </c>
      <c r="C8505" s="83" t="s">
        <v>513</v>
      </c>
      <c r="D8505" s="83" t="s">
        <v>504</v>
      </c>
      <c r="E8505" s="84">
        <v>17126</v>
      </c>
      <c r="F8505" s="85">
        <v>16.634</v>
      </c>
      <c r="G8505" s="84">
        <v>120.2</v>
      </c>
      <c r="H8505" s="86">
        <f t="shared" si="528"/>
        <v>342418.40856799996</v>
      </c>
      <c r="I8505" s="77">
        <f t="shared" si="529"/>
        <v>17126</v>
      </c>
      <c r="J8505" s="77">
        <f t="shared" si="530"/>
        <v>284873.88400000002</v>
      </c>
      <c r="K8505" s="77">
        <f t="shared" si="531"/>
        <v>0</v>
      </c>
    </row>
    <row r="8506" spans="1:11" s="77" customFormat="1">
      <c r="A8506" s="82">
        <v>2016</v>
      </c>
      <c r="B8506" s="82">
        <v>6077</v>
      </c>
      <c r="C8506" s="83" t="s">
        <v>513</v>
      </c>
      <c r="D8506" s="83" t="s">
        <v>504</v>
      </c>
      <c r="E8506" s="84">
        <v>151681</v>
      </c>
      <c r="F8506" s="85">
        <v>17.207000000000001</v>
      </c>
      <c r="G8506" s="84">
        <v>126.9</v>
      </c>
      <c r="H8506" s="86">
        <f t="shared" si="528"/>
        <v>3312058.2331230002</v>
      </c>
      <c r="I8506" s="77">
        <f t="shared" si="529"/>
        <v>151681</v>
      </c>
      <c r="J8506" s="77">
        <f t="shared" si="530"/>
        <v>2609974.9670000002</v>
      </c>
      <c r="K8506" s="77">
        <f t="shared" si="531"/>
        <v>0</v>
      </c>
    </row>
    <row r="8507" spans="1:11" s="77" customFormat="1">
      <c r="A8507" s="82">
        <v>2016</v>
      </c>
      <c r="B8507" s="82">
        <v>6077</v>
      </c>
      <c r="C8507" s="83" t="s">
        <v>513</v>
      </c>
      <c r="D8507" s="83" t="s">
        <v>504</v>
      </c>
      <c r="E8507" s="84">
        <v>153943</v>
      </c>
      <c r="F8507" s="85">
        <v>16.809000000000001</v>
      </c>
      <c r="G8507" s="84">
        <v>127.7</v>
      </c>
      <c r="H8507" s="86">
        <f t="shared" si="528"/>
        <v>3304400.8116990007</v>
      </c>
      <c r="I8507" s="77">
        <f t="shared" si="529"/>
        <v>153943</v>
      </c>
      <c r="J8507" s="77">
        <f t="shared" si="530"/>
        <v>2587627.8870000001</v>
      </c>
      <c r="K8507" s="77">
        <f t="shared" si="531"/>
        <v>0</v>
      </c>
    </row>
    <row r="8508" spans="1:11" s="77" customFormat="1">
      <c r="A8508" s="82">
        <v>2016</v>
      </c>
      <c r="B8508" s="82">
        <v>6077</v>
      </c>
      <c r="C8508" s="83" t="s">
        <v>513</v>
      </c>
      <c r="D8508" s="83" t="s">
        <v>504</v>
      </c>
      <c r="E8508" s="84">
        <v>102881</v>
      </c>
      <c r="F8508" s="85">
        <v>17.108000000000001</v>
      </c>
      <c r="G8508" s="84">
        <v>123.6</v>
      </c>
      <c r="H8508" s="86">
        <f t="shared" si="528"/>
        <v>2175468.9509279998</v>
      </c>
      <c r="I8508" s="77">
        <f t="shared" si="529"/>
        <v>102881</v>
      </c>
      <c r="J8508" s="77">
        <f t="shared" si="530"/>
        <v>1760088.148</v>
      </c>
      <c r="K8508" s="77">
        <f t="shared" si="531"/>
        <v>0</v>
      </c>
    </row>
    <row r="8509" spans="1:11" s="77" customFormat="1">
      <c r="A8509" s="82">
        <v>2016</v>
      </c>
      <c r="B8509" s="82">
        <v>6085</v>
      </c>
      <c r="C8509" s="83" t="s">
        <v>513</v>
      </c>
      <c r="D8509" s="83" t="s">
        <v>504</v>
      </c>
      <c r="E8509" s="84">
        <v>29961</v>
      </c>
      <c r="F8509" s="85">
        <v>17.928000000000001</v>
      </c>
      <c r="G8509" s="84">
        <v>227.1</v>
      </c>
      <c r="H8509" s="86">
        <f t="shared" si="528"/>
        <v>1219846.7749680001</v>
      </c>
      <c r="I8509" s="77">
        <f t="shared" si="529"/>
        <v>29961</v>
      </c>
      <c r="J8509" s="77">
        <f t="shared" si="530"/>
        <v>537140.80800000008</v>
      </c>
      <c r="K8509" s="77">
        <f t="shared" si="531"/>
        <v>0</v>
      </c>
    </row>
    <row r="8510" spans="1:11" s="77" customFormat="1">
      <c r="A8510" s="82">
        <v>2016</v>
      </c>
      <c r="B8510" s="82">
        <v>6085</v>
      </c>
      <c r="C8510" s="83" t="s">
        <v>513</v>
      </c>
      <c r="D8510" s="83" t="s">
        <v>504</v>
      </c>
      <c r="E8510" s="84">
        <v>58074</v>
      </c>
      <c r="F8510" s="85">
        <v>17.532</v>
      </c>
      <c r="G8510" s="84">
        <v>230.5</v>
      </c>
      <c r="H8510" s="86">
        <f t="shared" si="528"/>
        <v>2346843.5132400002</v>
      </c>
      <c r="I8510" s="77">
        <f t="shared" si="529"/>
        <v>58074</v>
      </c>
      <c r="J8510" s="77">
        <f t="shared" si="530"/>
        <v>1018153.368</v>
      </c>
      <c r="K8510" s="77">
        <f t="shared" si="531"/>
        <v>0</v>
      </c>
    </row>
    <row r="8511" spans="1:11" s="77" customFormat="1">
      <c r="A8511" s="82">
        <v>2016</v>
      </c>
      <c r="B8511" s="82">
        <v>6085</v>
      </c>
      <c r="C8511" s="83" t="s">
        <v>503</v>
      </c>
      <c r="D8511" s="83" t="s">
        <v>504</v>
      </c>
      <c r="E8511" s="84">
        <v>105559</v>
      </c>
      <c r="F8511" s="85">
        <v>21.917999999999999</v>
      </c>
      <c r="G8511" s="84">
        <v>254.5</v>
      </c>
      <c r="H8511" s="86">
        <f t="shared" si="528"/>
        <v>5888219.30229</v>
      </c>
      <c r="I8511" s="77">
        <f t="shared" si="529"/>
        <v>105559</v>
      </c>
      <c r="J8511" s="77">
        <f t="shared" si="530"/>
        <v>2313642.162</v>
      </c>
      <c r="K8511" s="77">
        <f t="shared" si="531"/>
        <v>0</v>
      </c>
    </row>
    <row r="8512" spans="1:11" s="77" customFormat="1">
      <c r="A8512" s="82">
        <v>2016</v>
      </c>
      <c r="B8512" s="82">
        <v>6090</v>
      </c>
      <c r="C8512" s="83" t="s">
        <v>513</v>
      </c>
      <c r="D8512" s="83" t="s">
        <v>504</v>
      </c>
      <c r="E8512" s="84">
        <v>14835</v>
      </c>
      <c r="F8512" s="85">
        <v>17.54</v>
      </c>
      <c r="G8512" s="84">
        <v>169.1</v>
      </c>
      <c r="H8512" s="86">
        <f t="shared" si="528"/>
        <v>440008.1768999999</v>
      </c>
      <c r="I8512" s="77">
        <f t="shared" si="529"/>
        <v>14835</v>
      </c>
      <c r="J8512" s="77">
        <f t="shared" si="530"/>
        <v>260205.9</v>
      </c>
      <c r="K8512" s="77">
        <f t="shared" si="531"/>
        <v>0</v>
      </c>
    </row>
    <row r="8513" spans="1:11" s="77" customFormat="1">
      <c r="A8513" s="82">
        <v>2016</v>
      </c>
      <c r="B8513" s="82">
        <v>6090</v>
      </c>
      <c r="C8513" s="83" t="s">
        <v>513</v>
      </c>
      <c r="D8513" s="83" t="s">
        <v>504</v>
      </c>
      <c r="E8513" s="84">
        <v>43774</v>
      </c>
      <c r="F8513" s="85">
        <v>17.940000000000001</v>
      </c>
      <c r="G8513" s="84">
        <v>169.8</v>
      </c>
      <c r="H8513" s="86">
        <f t="shared" si="528"/>
        <v>1333448.8408800003</v>
      </c>
      <c r="I8513" s="77">
        <f t="shared" si="529"/>
        <v>43774</v>
      </c>
      <c r="J8513" s="77">
        <f t="shared" si="530"/>
        <v>785305.56</v>
      </c>
      <c r="K8513" s="77">
        <f t="shared" si="531"/>
        <v>0</v>
      </c>
    </row>
    <row r="8514" spans="1:11" s="77" customFormat="1">
      <c r="A8514" s="82">
        <v>2016</v>
      </c>
      <c r="B8514" s="82">
        <v>6090</v>
      </c>
      <c r="C8514" s="83" t="s">
        <v>513</v>
      </c>
      <c r="D8514" s="83" t="s">
        <v>504</v>
      </c>
      <c r="E8514" s="84">
        <v>243</v>
      </c>
      <c r="F8514" s="85">
        <v>17.53</v>
      </c>
      <c r="G8514" s="84">
        <v>224.9</v>
      </c>
      <c r="H8514" s="86">
        <f t="shared" si="528"/>
        <v>9580.2677100000001</v>
      </c>
      <c r="I8514" s="77">
        <f t="shared" si="529"/>
        <v>243</v>
      </c>
      <c r="J8514" s="77">
        <f t="shared" si="530"/>
        <v>4259.79</v>
      </c>
      <c r="K8514" s="77">
        <f t="shared" si="531"/>
        <v>0</v>
      </c>
    </row>
    <row r="8515" spans="1:11" s="77" customFormat="1">
      <c r="A8515" s="82">
        <v>2016</v>
      </c>
      <c r="B8515" s="82">
        <v>6090</v>
      </c>
      <c r="C8515" s="83" t="s">
        <v>513</v>
      </c>
      <c r="D8515" s="83" t="s">
        <v>504</v>
      </c>
      <c r="E8515" s="84">
        <v>43821</v>
      </c>
      <c r="F8515" s="85">
        <v>17.88</v>
      </c>
      <c r="G8515" s="84">
        <v>222.5</v>
      </c>
      <c r="H8515" s="86">
        <f t="shared" si="528"/>
        <v>1743330.8430000001</v>
      </c>
      <c r="I8515" s="77">
        <f t="shared" si="529"/>
        <v>43821</v>
      </c>
      <c r="J8515" s="77">
        <f t="shared" si="530"/>
        <v>783519.48</v>
      </c>
      <c r="K8515" s="77">
        <f t="shared" si="531"/>
        <v>0</v>
      </c>
    </row>
    <row r="8516" spans="1:11" s="77" customFormat="1">
      <c r="A8516" s="82">
        <v>2016</v>
      </c>
      <c r="B8516" s="82">
        <v>6090</v>
      </c>
      <c r="C8516" s="83" t="s">
        <v>513</v>
      </c>
      <c r="D8516" s="83" t="s">
        <v>504</v>
      </c>
      <c r="E8516" s="84">
        <v>115444</v>
      </c>
      <c r="F8516" s="85">
        <v>16.82</v>
      </c>
      <c r="G8516" s="84">
        <v>209.8</v>
      </c>
      <c r="H8516" s="86">
        <f t="shared" si="528"/>
        <v>4073829.4318400007</v>
      </c>
      <c r="I8516" s="77">
        <f t="shared" si="529"/>
        <v>115444</v>
      </c>
      <c r="J8516" s="77">
        <f t="shared" si="530"/>
        <v>1941768.08</v>
      </c>
      <c r="K8516" s="77">
        <f t="shared" si="531"/>
        <v>0</v>
      </c>
    </row>
    <row r="8517" spans="1:11" s="77" customFormat="1">
      <c r="A8517" s="82">
        <v>2016</v>
      </c>
      <c r="B8517" s="82">
        <v>6090</v>
      </c>
      <c r="C8517" s="83" t="s">
        <v>513</v>
      </c>
      <c r="D8517" s="83" t="s">
        <v>504</v>
      </c>
      <c r="E8517" s="84">
        <v>145251</v>
      </c>
      <c r="F8517" s="85">
        <v>16.920000000000002</v>
      </c>
      <c r="G8517" s="84">
        <v>205.2</v>
      </c>
      <c r="H8517" s="86">
        <f t="shared" si="528"/>
        <v>5043091.4798400011</v>
      </c>
      <c r="I8517" s="77">
        <f t="shared" si="529"/>
        <v>145251</v>
      </c>
      <c r="J8517" s="77">
        <f t="shared" si="530"/>
        <v>2457646.9200000004</v>
      </c>
      <c r="K8517" s="77">
        <f t="shared" si="531"/>
        <v>0</v>
      </c>
    </row>
    <row r="8518" spans="1:11" s="77" customFormat="1">
      <c r="A8518" s="82">
        <v>2016</v>
      </c>
      <c r="B8518" s="82">
        <v>6090</v>
      </c>
      <c r="C8518" s="83" t="s">
        <v>513</v>
      </c>
      <c r="D8518" s="83" t="s">
        <v>504</v>
      </c>
      <c r="E8518" s="84">
        <v>58084</v>
      </c>
      <c r="F8518" s="85">
        <v>16.97</v>
      </c>
      <c r="G8518" s="84">
        <v>193.4</v>
      </c>
      <c r="H8518" s="86">
        <f t="shared" si="528"/>
        <v>1906315.71832</v>
      </c>
      <c r="I8518" s="77">
        <f t="shared" si="529"/>
        <v>58084</v>
      </c>
      <c r="J8518" s="77">
        <f t="shared" si="530"/>
        <v>985685.48</v>
      </c>
      <c r="K8518" s="77">
        <f t="shared" si="531"/>
        <v>0</v>
      </c>
    </row>
    <row r="8519" spans="1:11" s="77" customFormat="1">
      <c r="A8519" s="82">
        <v>2016</v>
      </c>
      <c r="B8519" s="82">
        <v>6090</v>
      </c>
      <c r="C8519" s="83" t="s">
        <v>513</v>
      </c>
      <c r="D8519" s="83" t="s">
        <v>504</v>
      </c>
      <c r="E8519" s="84">
        <v>43682</v>
      </c>
      <c r="F8519" s="85">
        <v>16.690000000000001</v>
      </c>
      <c r="G8519" s="84">
        <v>206</v>
      </c>
      <c r="H8519" s="86">
        <f t="shared" ref="H8519:H8582" si="532">IF(I8519="","",G8519/100*F8519*E8519)</f>
        <v>1501848.3148000003</v>
      </c>
      <c r="I8519" s="77">
        <f t="shared" ref="I8519:I8582" si="533">IF(OR(G8519=".",F8519=".",E8519="."),"",E8519)</f>
        <v>43682</v>
      </c>
      <c r="J8519" s="77">
        <f t="shared" ref="J8519:J8582" si="534">IF(I8519="","",F8519*I8519)</f>
        <v>729052.58000000007</v>
      </c>
      <c r="K8519" s="77">
        <f t="shared" ref="K8519:K8582" si="535">IF(C8519="LIG",1,0)</f>
        <v>0</v>
      </c>
    </row>
    <row r="8520" spans="1:11" s="77" customFormat="1">
      <c r="A8520" s="82">
        <v>2016</v>
      </c>
      <c r="B8520" s="82">
        <v>6090</v>
      </c>
      <c r="C8520" s="83" t="s">
        <v>513</v>
      </c>
      <c r="D8520" s="83" t="s">
        <v>504</v>
      </c>
      <c r="E8520" s="84">
        <v>365</v>
      </c>
      <c r="F8520" s="85">
        <v>17.73</v>
      </c>
      <c r="G8520" s="84">
        <v>224.2</v>
      </c>
      <c r="H8520" s="86">
        <f t="shared" si="532"/>
        <v>14508.990900000001</v>
      </c>
      <c r="I8520" s="77">
        <f t="shared" si="533"/>
        <v>365</v>
      </c>
      <c r="J8520" s="77">
        <f t="shared" si="534"/>
        <v>6471.45</v>
      </c>
      <c r="K8520" s="77">
        <f t="shared" si="535"/>
        <v>0</v>
      </c>
    </row>
    <row r="8521" spans="1:11" s="77" customFormat="1">
      <c r="A8521" s="82">
        <v>2016</v>
      </c>
      <c r="B8521" s="82">
        <v>6090</v>
      </c>
      <c r="C8521" s="83" t="s">
        <v>513</v>
      </c>
      <c r="D8521" s="83" t="s">
        <v>504</v>
      </c>
      <c r="E8521" s="84">
        <v>483</v>
      </c>
      <c r="F8521" s="85">
        <v>17.86</v>
      </c>
      <c r="G8521" s="84">
        <v>225.1</v>
      </c>
      <c r="H8521" s="86">
        <f t="shared" si="532"/>
        <v>19417.981379999997</v>
      </c>
      <c r="I8521" s="77">
        <f t="shared" si="533"/>
        <v>483</v>
      </c>
      <c r="J8521" s="77">
        <f t="shared" si="534"/>
        <v>8626.3799999999992</v>
      </c>
      <c r="K8521" s="77">
        <f t="shared" si="535"/>
        <v>0</v>
      </c>
    </row>
    <row r="8522" spans="1:11" s="77" customFormat="1">
      <c r="A8522" s="82">
        <v>2016</v>
      </c>
      <c r="B8522" s="82">
        <v>6090</v>
      </c>
      <c r="C8522" s="83" t="s">
        <v>513</v>
      </c>
      <c r="D8522" s="83" t="s">
        <v>504</v>
      </c>
      <c r="E8522" s="84">
        <v>57780</v>
      </c>
      <c r="F8522" s="85">
        <v>17.97</v>
      </c>
      <c r="G8522" s="84">
        <v>205.6</v>
      </c>
      <c r="H8522" s="86">
        <f t="shared" si="532"/>
        <v>2134758.3695999999</v>
      </c>
      <c r="I8522" s="77">
        <f t="shared" si="533"/>
        <v>57780</v>
      </c>
      <c r="J8522" s="77">
        <f t="shared" si="534"/>
        <v>1038306.6</v>
      </c>
      <c r="K8522" s="77">
        <f t="shared" si="535"/>
        <v>0</v>
      </c>
    </row>
    <row r="8523" spans="1:11" s="77" customFormat="1">
      <c r="A8523" s="82">
        <v>2016</v>
      </c>
      <c r="B8523" s="82">
        <v>6090</v>
      </c>
      <c r="C8523" s="83" t="s">
        <v>513</v>
      </c>
      <c r="D8523" s="83" t="s">
        <v>504</v>
      </c>
      <c r="E8523" s="84">
        <v>43519</v>
      </c>
      <c r="F8523" s="85">
        <v>17.46</v>
      </c>
      <c r="G8523" s="84">
        <v>207.6</v>
      </c>
      <c r="H8523" s="86">
        <f t="shared" si="532"/>
        <v>1577431.45224</v>
      </c>
      <c r="I8523" s="77">
        <f t="shared" si="533"/>
        <v>43519</v>
      </c>
      <c r="J8523" s="77">
        <f t="shared" si="534"/>
        <v>759841.74</v>
      </c>
      <c r="K8523" s="77">
        <f t="shared" si="535"/>
        <v>0</v>
      </c>
    </row>
    <row r="8524" spans="1:11" s="77" customFormat="1">
      <c r="A8524" s="82">
        <v>2016</v>
      </c>
      <c r="B8524" s="82">
        <v>6090</v>
      </c>
      <c r="C8524" s="83" t="s">
        <v>513</v>
      </c>
      <c r="D8524" s="83" t="s">
        <v>504</v>
      </c>
      <c r="E8524" s="84">
        <v>262316</v>
      </c>
      <c r="F8524" s="85">
        <v>17.23</v>
      </c>
      <c r="G8524" s="84">
        <v>199.7</v>
      </c>
      <c r="H8524" s="86">
        <f t="shared" si="532"/>
        <v>9025850.2459600009</v>
      </c>
      <c r="I8524" s="77">
        <f t="shared" si="533"/>
        <v>262316</v>
      </c>
      <c r="J8524" s="77">
        <f t="shared" si="534"/>
        <v>4519704.68</v>
      </c>
      <c r="K8524" s="77">
        <f t="shared" si="535"/>
        <v>0</v>
      </c>
    </row>
    <row r="8525" spans="1:11" s="77" customFormat="1">
      <c r="A8525" s="82">
        <v>2016</v>
      </c>
      <c r="B8525" s="82">
        <v>6090</v>
      </c>
      <c r="C8525" s="83" t="s">
        <v>513</v>
      </c>
      <c r="D8525" s="83" t="s">
        <v>504</v>
      </c>
      <c r="E8525" s="84">
        <v>100382</v>
      </c>
      <c r="F8525" s="85">
        <v>16.89</v>
      </c>
      <c r="G8525" s="84" t="s">
        <v>514</v>
      </c>
      <c r="H8525" s="86" t="str">
        <f t="shared" si="532"/>
        <v/>
      </c>
      <c r="I8525" s="77" t="str">
        <f t="shared" si="533"/>
        <v/>
      </c>
      <c r="J8525" s="77" t="str">
        <f t="shared" si="534"/>
        <v/>
      </c>
      <c r="K8525" s="77">
        <f t="shared" si="535"/>
        <v>0</v>
      </c>
    </row>
    <row r="8526" spans="1:11" s="77" customFormat="1">
      <c r="A8526" s="82">
        <v>2016</v>
      </c>
      <c r="B8526" s="82">
        <v>6094</v>
      </c>
      <c r="C8526" s="83" t="s">
        <v>503</v>
      </c>
      <c r="D8526" s="83" t="s">
        <v>504</v>
      </c>
      <c r="E8526" s="84">
        <v>488666</v>
      </c>
      <c r="F8526" s="85">
        <v>25.23</v>
      </c>
      <c r="G8526" s="84" t="s">
        <v>514</v>
      </c>
      <c r="H8526" s="86" t="str">
        <f t="shared" si="532"/>
        <v/>
      </c>
      <c r="I8526" s="77" t="str">
        <f t="shared" si="533"/>
        <v/>
      </c>
      <c r="J8526" s="77" t="str">
        <f t="shared" si="534"/>
        <v/>
      </c>
      <c r="K8526" s="77">
        <f t="shared" si="535"/>
        <v>0</v>
      </c>
    </row>
    <row r="8527" spans="1:11" s="77" customFormat="1">
      <c r="A8527" s="82">
        <v>2016</v>
      </c>
      <c r="B8527" s="82">
        <v>6095</v>
      </c>
      <c r="C8527" s="83" t="s">
        <v>513</v>
      </c>
      <c r="D8527" s="83" t="s">
        <v>504</v>
      </c>
      <c r="E8527" s="84">
        <v>109576</v>
      </c>
      <c r="F8527" s="85">
        <v>17.744</v>
      </c>
      <c r="G8527" s="84">
        <v>171.4</v>
      </c>
      <c r="H8527" s="86">
        <f t="shared" si="532"/>
        <v>3332558.5564159998</v>
      </c>
      <c r="I8527" s="77">
        <f t="shared" si="533"/>
        <v>109576</v>
      </c>
      <c r="J8527" s="77">
        <f t="shared" si="534"/>
        <v>1944316.544</v>
      </c>
      <c r="K8527" s="77">
        <f t="shared" si="535"/>
        <v>0</v>
      </c>
    </row>
    <row r="8528" spans="1:11" s="77" customFormat="1">
      <c r="A8528" s="82">
        <v>2016</v>
      </c>
      <c r="B8528" s="82">
        <v>6095</v>
      </c>
      <c r="C8528" s="83" t="s">
        <v>513</v>
      </c>
      <c r="D8528" s="83" t="s">
        <v>504</v>
      </c>
      <c r="E8528" s="84">
        <v>290983</v>
      </c>
      <c r="F8528" s="85">
        <v>17.071999999999999</v>
      </c>
      <c r="G8528" s="84">
        <v>201</v>
      </c>
      <c r="H8528" s="86">
        <f t="shared" si="532"/>
        <v>9985000.1697599981</v>
      </c>
      <c r="I8528" s="77">
        <f t="shared" si="533"/>
        <v>290983</v>
      </c>
      <c r="J8528" s="77">
        <f t="shared" si="534"/>
        <v>4967661.7759999996</v>
      </c>
      <c r="K8528" s="77">
        <f t="shared" si="535"/>
        <v>0</v>
      </c>
    </row>
    <row r="8529" spans="1:11" s="77" customFormat="1">
      <c r="A8529" s="82">
        <v>2016</v>
      </c>
      <c r="B8529" s="82">
        <v>6096</v>
      </c>
      <c r="C8529" s="83" t="s">
        <v>513</v>
      </c>
      <c r="D8529" s="83" t="s">
        <v>504</v>
      </c>
      <c r="E8529" s="84">
        <v>79955</v>
      </c>
      <c r="F8529" s="85">
        <v>16.88</v>
      </c>
      <c r="G8529" s="84">
        <v>131.80000000000001</v>
      </c>
      <c r="H8529" s="86">
        <f t="shared" si="532"/>
        <v>1778826.0471999999</v>
      </c>
      <c r="I8529" s="77">
        <f t="shared" si="533"/>
        <v>79955</v>
      </c>
      <c r="J8529" s="77">
        <f t="shared" si="534"/>
        <v>1349640.4</v>
      </c>
      <c r="K8529" s="77">
        <f t="shared" si="535"/>
        <v>0</v>
      </c>
    </row>
    <row r="8530" spans="1:11" s="77" customFormat="1">
      <c r="A8530" s="82">
        <v>2016</v>
      </c>
      <c r="B8530" s="82">
        <v>6096</v>
      </c>
      <c r="C8530" s="83" t="s">
        <v>513</v>
      </c>
      <c r="D8530" s="83" t="s">
        <v>504</v>
      </c>
      <c r="E8530" s="84">
        <v>399569</v>
      </c>
      <c r="F8530" s="85">
        <v>16.73</v>
      </c>
      <c r="G8530" s="84">
        <v>135.69999999999999</v>
      </c>
      <c r="H8530" s="86">
        <f t="shared" si="532"/>
        <v>9071259.17509</v>
      </c>
      <c r="I8530" s="77">
        <f t="shared" si="533"/>
        <v>399569</v>
      </c>
      <c r="J8530" s="77">
        <f t="shared" si="534"/>
        <v>6684789.3700000001</v>
      </c>
      <c r="K8530" s="77">
        <f t="shared" si="535"/>
        <v>0</v>
      </c>
    </row>
    <row r="8531" spans="1:11" s="77" customFormat="1">
      <c r="A8531" s="82">
        <v>2016</v>
      </c>
      <c r="B8531" s="82">
        <v>6098</v>
      </c>
      <c r="C8531" s="83" t="s">
        <v>513</v>
      </c>
      <c r="D8531" s="83" t="s">
        <v>504</v>
      </c>
      <c r="E8531" s="84">
        <v>42679</v>
      </c>
      <c r="F8531" s="85">
        <v>16.367999999999999</v>
      </c>
      <c r="G8531" s="84">
        <v>231.2</v>
      </c>
      <c r="H8531" s="86">
        <f t="shared" si="532"/>
        <v>1615093.5440639996</v>
      </c>
      <c r="I8531" s="77">
        <f t="shared" si="533"/>
        <v>42679</v>
      </c>
      <c r="J8531" s="77">
        <f t="shared" si="534"/>
        <v>698569.87199999997</v>
      </c>
      <c r="K8531" s="77">
        <f t="shared" si="535"/>
        <v>0</v>
      </c>
    </row>
    <row r="8532" spans="1:11" s="77" customFormat="1">
      <c r="A8532" s="82">
        <v>2016</v>
      </c>
      <c r="B8532" s="82">
        <v>6098</v>
      </c>
      <c r="C8532" s="83" t="s">
        <v>513</v>
      </c>
      <c r="D8532" s="83" t="s">
        <v>504</v>
      </c>
      <c r="E8532" s="84">
        <v>28420</v>
      </c>
      <c r="F8532" s="85">
        <v>16.61</v>
      </c>
      <c r="G8532" s="84">
        <v>223.3</v>
      </c>
      <c r="H8532" s="86">
        <f t="shared" si="532"/>
        <v>1054101.4946000001</v>
      </c>
      <c r="I8532" s="77">
        <f t="shared" si="533"/>
        <v>28420</v>
      </c>
      <c r="J8532" s="77">
        <f t="shared" si="534"/>
        <v>472056.2</v>
      </c>
      <c r="K8532" s="77">
        <f t="shared" si="535"/>
        <v>0</v>
      </c>
    </row>
    <row r="8533" spans="1:11" s="77" customFormat="1">
      <c r="A8533" s="82">
        <v>2016</v>
      </c>
      <c r="B8533" s="82">
        <v>6101</v>
      </c>
      <c r="C8533" s="83" t="s">
        <v>513</v>
      </c>
      <c r="D8533" s="83" t="s">
        <v>504</v>
      </c>
      <c r="E8533" s="84">
        <v>166909</v>
      </c>
      <c r="F8533" s="85">
        <v>16.053999999999998</v>
      </c>
      <c r="G8533" s="84">
        <v>118.4</v>
      </c>
      <c r="H8533" s="86">
        <f t="shared" si="532"/>
        <v>3172595.5898239999</v>
      </c>
      <c r="I8533" s="77">
        <f t="shared" si="533"/>
        <v>166909</v>
      </c>
      <c r="J8533" s="77">
        <f t="shared" si="534"/>
        <v>2679557.0859999997</v>
      </c>
      <c r="K8533" s="77">
        <f t="shared" si="535"/>
        <v>0</v>
      </c>
    </row>
    <row r="8534" spans="1:11" s="77" customFormat="1">
      <c r="A8534" s="82">
        <v>2016</v>
      </c>
      <c r="B8534" s="82">
        <v>6106</v>
      </c>
      <c r="C8534" s="83" t="s">
        <v>513</v>
      </c>
      <c r="D8534" s="83" t="s">
        <v>504</v>
      </c>
      <c r="E8534" s="84">
        <v>83750</v>
      </c>
      <c r="F8534" s="85">
        <v>17.21</v>
      </c>
      <c r="G8534" s="84">
        <v>208</v>
      </c>
      <c r="H8534" s="86">
        <f t="shared" si="532"/>
        <v>2997982.0000000005</v>
      </c>
      <c r="I8534" s="77">
        <f t="shared" si="533"/>
        <v>83750</v>
      </c>
      <c r="J8534" s="77">
        <f t="shared" si="534"/>
        <v>1441337.5</v>
      </c>
      <c r="K8534" s="77">
        <f t="shared" si="535"/>
        <v>0</v>
      </c>
    </row>
    <row r="8535" spans="1:11" s="77" customFormat="1">
      <c r="A8535" s="82">
        <v>2016</v>
      </c>
      <c r="B8535" s="82">
        <v>6106</v>
      </c>
      <c r="C8535" s="83" t="s">
        <v>513</v>
      </c>
      <c r="D8535" s="83" t="s">
        <v>504</v>
      </c>
      <c r="E8535" s="84">
        <v>13538</v>
      </c>
      <c r="F8535" s="85">
        <v>17.57</v>
      </c>
      <c r="G8535" s="84">
        <v>247</v>
      </c>
      <c r="H8535" s="86">
        <f t="shared" si="532"/>
        <v>587520.77020000014</v>
      </c>
      <c r="I8535" s="77">
        <f t="shared" si="533"/>
        <v>13538</v>
      </c>
      <c r="J8535" s="77">
        <f t="shared" si="534"/>
        <v>237862.66</v>
      </c>
      <c r="K8535" s="77">
        <f t="shared" si="535"/>
        <v>0</v>
      </c>
    </row>
    <row r="8536" spans="1:11" s="77" customFormat="1">
      <c r="A8536" s="82">
        <v>2016</v>
      </c>
      <c r="B8536" s="82">
        <v>6113</v>
      </c>
      <c r="C8536" s="83" t="s">
        <v>503</v>
      </c>
      <c r="D8536" s="83" t="s">
        <v>504</v>
      </c>
      <c r="E8536" s="84">
        <v>154524</v>
      </c>
      <c r="F8536" s="85">
        <v>23.248000000000001</v>
      </c>
      <c r="G8536" s="84">
        <v>372.2</v>
      </c>
      <c r="H8536" s="86">
        <f t="shared" si="532"/>
        <v>13370815.849344</v>
      </c>
      <c r="I8536" s="77">
        <f t="shared" si="533"/>
        <v>154524</v>
      </c>
      <c r="J8536" s="77">
        <f t="shared" si="534"/>
        <v>3592373.952</v>
      </c>
      <c r="K8536" s="77">
        <f t="shared" si="535"/>
        <v>0</v>
      </c>
    </row>
    <row r="8537" spans="1:11" s="77" customFormat="1">
      <c r="A8537" s="82">
        <v>2016</v>
      </c>
      <c r="B8537" s="82">
        <v>6113</v>
      </c>
      <c r="C8537" s="83" t="s">
        <v>503</v>
      </c>
      <c r="D8537" s="83" t="s">
        <v>504</v>
      </c>
      <c r="E8537" s="84">
        <v>168840</v>
      </c>
      <c r="F8537" s="85">
        <v>23.141999999999999</v>
      </c>
      <c r="G8537" s="84">
        <v>208.9</v>
      </c>
      <c r="H8537" s="86">
        <f t="shared" si="532"/>
        <v>8162339.8399200002</v>
      </c>
      <c r="I8537" s="77">
        <f t="shared" si="533"/>
        <v>168840</v>
      </c>
      <c r="J8537" s="77">
        <f t="shared" si="534"/>
        <v>3907295.28</v>
      </c>
      <c r="K8537" s="77">
        <f t="shared" si="535"/>
        <v>0</v>
      </c>
    </row>
    <row r="8538" spans="1:11" s="77" customFormat="1">
      <c r="A8538" s="82">
        <v>2016</v>
      </c>
      <c r="B8538" s="82">
        <v>6113</v>
      </c>
      <c r="C8538" s="83" t="s">
        <v>503</v>
      </c>
      <c r="D8538" s="83" t="s">
        <v>504</v>
      </c>
      <c r="E8538" s="84">
        <v>165193</v>
      </c>
      <c r="F8538" s="85">
        <v>22.736000000000001</v>
      </c>
      <c r="G8538" s="84">
        <v>196.5</v>
      </c>
      <c r="H8538" s="86">
        <f t="shared" si="532"/>
        <v>7380202.1143199997</v>
      </c>
      <c r="I8538" s="77">
        <f t="shared" si="533"/>
        <v>165193</v>
      </c>
      <c r="J8538" s="77">
        <f t="shared" si="534"/>
        <v>3755828.048</v>
      </c>
      <c r="K8538" s="77">
        <f t="shared" si="535"/>
        <v>0</v>
      </c>
    </row>
    <row r="8539" spans="1:11" s="77" customFormat="1">
      <c r="A8539" s="82">
        <v>2016</v>
      </c>
      <c r="B8539" s="82">
        <v>6113</v>
      </c>
      <c r="C8539" s="83" t="s">
        <v>503</v>
      </c>
      <c r="D8539" s="83" t="s">
        <v>504</v>
      </c>
      <c r="E8539" s="84">
        <v>153222</v>
      </c>
      <c r="F8539" s="85">
        <v>21.981999999999999</v>
      </c>
      <c r="G8539" s="84">
        <v>215.4</v>
      </c>
      <c r="H8539" s="86">
        <f t="shared" si="532"/>
        <v>7254943.4126159996</v>
      </c>
      <c r="I8539" s="77">
        <f t="shared" si="533"/>
        <v>153222</v>
      </c>
      <c r="J8539" s="77">
        <f t="shared" si="534"/>
        <v>3368126.0039999997</v>
      </c>
      <c r="K8539" s="77">
        <f t="shared" si="535"/>
        <v>0</v>
      </c>
    </row>
    <row r="8540" spans="1:11" s="77" customFormat="1">
      <c r="A8540" s="82">
        <v>2016</v>
      </c>
      <c r="B8540" s="82">
        <v>6113</v>
      </c>
      <c r="C8540" s="83" t="s">
        <v>503</v>
      </c>
      <c r="D8540" s="83" t="s">
        <v>504</v>
      </c>
      <c r="E8540" s="84">
        <v>35216</v>
      </c>
      <c r="F8540" s="85">
        <v>23.315999999999999</v>
      </c>
      <c r="G8540" s="84">
        <v>192</v>
      </c>
      <c r="H8540" s="86">
        <f t="shared" si="532"/>
        <v>1576504.81152</v>
      </c>
      <c r="I8540" s="77">
        <f t="shared" si="533"/>
        <v>35216</v>
      </c>
      <c r="J8540" s="77">
        <f t="shared" si="534"/>
        <v>821096.25599999994</v>
      </c>
      <c r="K8540" s="77">
        <f t="shared" si="535"/>
        <v>0</v>
      </c>
    </row>
    <row r="8541" spans="1:11" s="77" customFormat="1">
      <c r="A8541" s="82">
        <v>2016</v>
      </c>
      <c r="B8541" s="82">
        <v>6136</v>
      </c>
      <c r="C8541" s="83" t="s">
        <v>513</v>
      </c>
      <c r="D8541" s="83" t="s">
        <v>504</v>
      </c>
      <c r="E8541" s="84">
        <v>104242</v>
      </c>
      <c r="F8541" s="85">
        <v>16.172000000000001</v>
      </c>
      <c r="G8541" s="84">
        <v>211</v>
      </c>
      <c r="H8541" s="86">
        <f t="shared" si="532"/>
        <v>3557041.4266400002</v>
      </c>
      <c r="I8541" s="77">
        <f t="shared" si="533"/>
        <v>104242</v>
      </c>
      <c r="J8541" s="77">
        <f t="shared" si="534"/>
        <v>1685801.6240000001</v>
      </c>
      <c r="K8541" s="77">
        <f t="shared" si="535"/>
        <v>0</v>
      </c>
    </row>
    <row r="8542" spans="1:11" s="77" customFormat="1">
      <c r="A8542" s="82">
        <v>2016</v>
      </c>
      <c r="B8542" s="82">
        <v>6137</v>
      </c>
      <c r="C8542" s="83" t="s">
        <v>503</v>
      </c>
      <c r="D8542" s="83" t="s">
        <v>504</v>
      </c>
      <c r="E8542" s="84">
        <v>70408</v>
      </c>
      <c r="F8542" s="85">
        <v>23.19</v>
      </c>
      <c r="G8542" s="84">
        <v>233</v>
      </c>
      <c r="H8542" s="86">
        <f t="shared" si="532"/>
        <v>3804334.3416000004</v>
      </c>
      <c r="I8542" s="77">
        <f t="shared" si="533"/>
        <v>70408</v>
      </c>
      <c r="J8542" s="77">
        <f t="shared" si="534"/>
        <v>1632761.52</v>
      </c>
      <c r="K8542" s="77">
        <f t="shared" si="535"/>
        <v>0</v>
      </c>
    </row>
    <row r="8543" spans="1:11" s="77" customFormat="1">
      <c r="A8543" s="82">
        <v>2016</v>
      </c>
      <c r="B8543" s="82">
        <v>6138</v>
      </c>
      <c r="C8543" s="83" t="s">
        <v>513</v>
      </c>
      <c r="D8543" s="83" t="s">
        <v>504</v>
      </c>
      <c r="E8543" s="84">
        <v>15356</v>
      </c>
      <c r="F8543" s="85">
        <v>17.059999999999999</v>
      </c>
      <c r="G8543" s="84">
        <v>171.2</v>
      </c>
      <c r="H8543" s="86">
        <f t="shared" si="532"/>
        <v>448498.39231999998</v>
      </c>
      <c r="I8543" s="77">
        <f t="shared" si="533"/>
        <v>15356</v>
      </c>
      <c r="J8543" s="77">
        <f t="shared" si="534"/>
        <v>261973.36</v>
      </c>
      <c r="K8543" s="77">
        <f t="shared" si="535"/>
        <v>0</v>
      </c>
    </row>
    <row r="8544" spans="1:11" s="77" customFormat="1">
      <c r="A8544" s="82">
        <v>2016</v>
      </c>
      <c r="B8544" s="82">
        <v>6138</v>
      </c>
      <c r="C8544" s="83" t="s">
        <v>513</v>
      </c>
      <c r="D8544" s="83" t="s">
        <v>504</v>
      </c>
      <c r="E8544" s="84">
        <v>30135</v>
      </c>
      <c r="F8544" s="85">
        <v>17.25</v>
      </c>
      <c r="G8544" s="84">
        <v>183.6</v>
      </c>
      <c r="H8544" s="86">
        <f t="shared" si="532"/>
        <v>954405.58499999985</v>
      </c>
      <c r="I8544" s="77">
        <f t="shared" si="533"/>
        <v>30135</v>
      </c>
      <c r="J8544" s="77">
        <f t="shared" si="534"/>
        <v>519828.75</v>
      </c>
      <c r="K8544" s="77">
        <f t="shared" si="535"/>
        <v>0</v>
      </c>
    </row>
    <row r="8545" spans="1:11" s="77" customFormat="1">
      <c r="A8545" s="82">
        <v>2016</v>
      </c>
      <c r="B8545" s="82">
        <v>6138</v>
      </c>
      <c r="C8545" s="83" t="s">
        <v>513</v>
      </c>
      <c r="D8545" s="83" t="s">
        <v>504</v>
      </c>
      <c r="E8545" s="84">
        <v>61069</v>
      </c>
      <c r="F8545" s="85">
        <v>17.276</v>
      </c>
      <c r="G8545" s="84">
        <v>159</v>
      </c>
      <c r="H8545" s="86">
        <f t="shared" si="532"/>
        <v>1677494.58996</v>
      </c>
      <c r="I8545" s="77">
        <f t="shared" si="533"/>
        <v>61069</v>
      </c>
      <c r="J8545" s="77">
        <f t="shared" si="534"/>
        <v>1055028.044</v>
      </c>
      <c r="K8545" s="77">
        <f t="shared" si="535"/>
        <v>0</v>
      </c>
    </row>
    <row r="8546" spans="1:11" s="77" customFormat="1">
      <c r="A8546" s="82">
        <v>2016</v>
      </c>
      <c r="B8546" s="82">
        <v>6139</v>
      </c>
      <c r="C8546" s="83" t="s">
        <v>513</v>
      </c>
      <c r="D8546" s="83" t="s">
        <v>504</v>
      </c>
      <c r="E8546" s="84">
        <v>30596</v>
      </c>
      <c r="F8546" s="85">
        <v>17.103999999999999</v>
      </c>
      <c r="G8546" s="84">
        <v>200.4</v>
      </c>
      <c r="H8546" s="86">
        <f t="shared" si="532"/>
        <v>1048721.2239359999</v>
      </c>
      <c r="I8546" s="77">
        <f t="shared" si="533"/>
        <v>30596</v>
      </c>
      <c r="J8546" s="77">
        <f t="shared" si="534"/>
        <v>523313.984</v>
      </c>
      <c r="K8546" s="77">
        <f t="shared" si="535"/>
        <v>0</v>
      </c>
    </row>
    <row r="8547" spans="1:11" s="77" customFormat="1">
      <c r="A8547" s="82">
        <v>2016</v>
      </c>
      <c r="B8547" s="82">
        <v>6139</v>
      </c>
      <c r="C8547" s="83" t="s">
        <v>513</v>
      </c>
      <c r="D8547" s="83" t="s">
        <v>504</v>
      </c>
      <c r="E8547" s="84">
        <v>30814</v>
      </c>
      <c r="F8547" s="85">
        <v>17.149999999999999</v>
      </c>
      <c r="G8547" s="84">
        <v>210.6</v>
      </c>
      <c r="H8547" s="86">
        <f t="shared" si="532"/>
        <v>1112936.9705999997</v>
      </c>
      <c r="I8547" s="77">
        <f t="shared" si="533"/>
        <v>30814</v>
      </c>
      <c r="J8547" s="77">
        <f t="shared" si="534"/>
        <v>528460.1</v>
      </c>
      <c r="K8547" s="77">
        <f t="shared" si="535"/>
        <v>0</v>
      </c>
    </row>
    <row r="8548" spans="1:11" s="77" customFormat="1">
      <c r="A8548" s="82">
        <v>2016</v>
      </c>
      <c r="B8548" s="82">
        <v>6139</v>
      </c>
      <c r="C8548" s="83" t="s">
        <v>513</v>
      </c>
      <c r="D8548" s="83" t="s">
        <v>504</v>
      </c>
      <c r="E8548" s="84">
        <v>61566</v>
      </c>
      <c r="F8548" s="85">
        <v>17.23</v>
      </c>
      <c r="G8548" s="84">
        <v>188.6</v>
      </c>
      <c r="H8548" s="86">
        <f t="shared" si="532"/>
        <v>2000635.1914799998</v>
      </c>
      <c r="I8548" s="77">
        <f t="shared" si="533"/>
        <v>61566</v>
      </c>
      <c r="J8548" s="77">
        <f t="shared" si="534"/>
        <v>1060782.18</v>
      </c>
      <c r="K8548" s="77">
        <f t="shared" si="535"/>
        <v>0</v>
      </c>
    </row>
    <row r="8549" spans="1:11" s="77" customFormat="1">
      <c r="A8549" s="82">
        <v>2016</v>
      </c>
      <c r="B8549" s="82">
        <v>6146</v>
      </c>
      <c r="C8549" s="83" t="s">
        <v>513</v>
      </c>
      <c r="D8549" s="83" t="s">
        <v>504</v>
      </c>
      <c r="E8549" s="84">
        <v>629626</v>
      </c>
      <c r="F8549" s="85">
        <v>16.579999999999998</v>
      </c>
      <c r="G8549" s="84" t="s">
        <v>514</v>
      </c>
      <c r="H8549" s="86" t="str">
        <f t="shared" si="532"/>
        <v/>
      </c>
      <c r="I8549" s="77" t="str">
        <f t="shared" si="533"/>
        <v/>
      </c>
      <c r="J8549" s="77" t="str">
        <f t="shared" si="534"/>
        <v/>
      </c>
      <c r="K8549" s="77">
        <f t="shared" si="535"/>
        <v>0</v>
      </c>
    </row>
    <row r="8550" spans="1:11" s="77" customFormat="1">
      <c r="A8550" s="82">
        <v>2016</v>
      </c>
      <c r="B8550" s="82">
        <v>6146</v>
      </c>
      <c r="C8550" s="83" t="s">
        <v>512</v>
      </c>
      <c r="D8550" s="83" t="s">
        <v>504</v>
      </c>
      <c r="E8550" s="84">
        <v>635074</v>
      </c>
      <c r="F8550" s="85">
        <v>13.4</v>
      </c>
      <c r="G8550" s="84" t="s">
        <v>514</v>
      </c>
      <c r="H8550" s="86" t="str">
        <f t="shared" si="532"/>
        <v/>
      </c>
      <c r="I8550" s="77" t="str">
        <f t="shared" si="533"/>
        <v/>
      </c>
      <c r="J8550" s="77" t="str">
        <f t="shared" si="534"/>
        <v/>
      </c>
      <c r="K8550" s="77">
        <f t="shared" si="535"/>
        <v>1</v>
      </c>
    </row>
    <row r="8551" spans="1:11" s="77" customFormat="1">
      <c r="A8551" s="82">
        <v>2016</v>
      </c>
      <c r="B8551" s="82">
        <v>6147</v>
      </c>
      <c r="C8551" s="83" t="s">
        <v>513</v>
      </c>
      <c r="D8551" s="83" t="s">
        <v>504</v>
      </c>
      <c r="E8551" s="84">
        <v>336595</v>
      </c>
      <c r="F8551" s="85">
        <v>16.48</v>
      </c>
      <c r="G8551" s="84" t="s">
        <v>514</v>
      </c>
      <c r="H8551" s="86" t="str">
        <f t="shared" si="532"/>
        <v/>
      </c>
      <c r="I8551" s="77" t="str">
        <f t="shared" si="533"/>
        <v/>
      </c>
      <c r="J8551" s="77" t="str">
        <f t="shared" si="534"/>
        <v/>
      </c>
      <c r="K8551" s="77">
        <f t="shared" si="535"/>
        <v>0</v>
      </c>
    </row>
    <row r="8552" spans="1:11" s="77" customFormat="1">
      <c r="A8552" s="82">
        <v>2016</v>
      </c>
      <c r="B8552" s="82">
        <v>6155</v>
      </c>
      <c r="C8552" s="83" t="s">
        <v>513</v>
      </c>
      <c r="D8552" s="83" t="s">
        <v>504</v>
      </c>
      <c r="E8552" s="84">
        <v>254046</v>
      </c>
      <c r="F8552" s="85">
        <v>17.13</v>
      </c>
      <c r="G8552" s="84">
        <v>210.8</v>
      </c>
      <c r="H8552" s="86">
        <f t="shared" si="532"/>
        <v>9173611.2218399998</v>
      </c>
      <c r="I8552" s="77">
        <f t="shared" si="533"/>
        <v>254046</v>
      </c>
      <c r="J8552" s="77">
        <f t="shared" si="534"/>
        <v>4351807.9799999995</v>
      </c>
      <c r="K8552" s="77">
        <f t="shared" si="535"/>
        <v>0</v>
      </c>
    </row>
    <row r="8553" spans="1:11" s="77" customFormat="1">
      <c r="A8553" s="82">
        <v>2016</v>
      </c>
      <c r="B8553" s="82">
        <v>6165</v>
      </c>
      <c r="C8553" s="83" t="s">
        <v>503</v>
      </c>
      <c r="D8553" s="83" t="s">
        <v>504</v>
      </c>
      <c r="E8553" s="84">
        <v>28399</v>
      </c>
      <c r="F8553" s="85">
        <v>23.448</v>
      </c>
      <c r="G8553" s="84">
        <v>188</v>
      </c>
      <c r="H8553" s="86">
        <f t="shared" si="532"/>
        <v>1251891.53376</v>
      </c>
      <c r="I8553" s="77">
        <f t="shared" si="533"/>
        <v>28399</v>
      </c>
      <c r="J8553" s="77">
        <f t="shared" si="534"/>
        <v>665899.75199999998</v>
      </c>
      <c r="K8553" s="77">
        <f t="shared" si="535"/>
        <v>0</v>
      </c>
    </row>
    <row r="8554" spans="1:11" s="77" customFormat="1">
      <c r="A8554" s="82">
        <v>2016</v>
      </c>
      <c r="B8554" s="82">
        <v>6165</v>
      </c>
      <c r="C8554" s="83" t="s">
        <v>503</v>
      </c>
      <c r="D8554" s="83" t="s">
        <v>504</v>
      </c>
      <c r="E8554" s="84">
        <v>295489</v>
      </c>
      <c r="F8554" s="85">
        <v>22.084</v>
      </c>
      <c r="G8554" s="84">
        <v>170.3</v>
      </c>
      <c r="H8554" s="86">
        <f t="shared" si="532"/>
        <v>11113061.166428</v>
      </c>
      <c r="I8554" s="77">
        <f t="shared" si="533"/>
        <v>295489</v>
      </c>
      <c r="J8554" s="77">
        <f t="shared" si="534"/>
        <v>6525579.0760000004</v>
      </c>
      <c r="K8554" s="77">
        <f t="shared" si="535"/>
        <v>0</v>
      </c>
    </row>
    <row r="8555" spans="1:11" s="77" customFormat="1">
      <c r="A8555" s="82">
        <v>2016</v>
      </c>
      <c r="B8555" s="82">
        <v>6166</v>
      </c>
      <c r="C8555" s="83" t="s">
        <v>503</v>
      </c>
      <c r="D8555" s="83" t="s">
        <v>504</v>
      </c>
      <c r="E8555" s="84">
        <v>25303</v>
      </c>
      <c r="F8555" s="85">
        <v>24.271999999999998</v>
      </c>
      <c r="G8555" s="84">
        <v>224.8</v>
      </c>
      <c r="H8555" s="86">
        <f t="shared" si="532"/>
        <v>1380619.127168</v>
      </c>
      <c r="I8555" s="77">
        <f t="shared" si="533"/>
        <v>25303</v>
      </c>
      <c r="J8555" s="77">
        <f t="shared" si="534"/>
        <v>614154.41599999997</v>
      </c>
      <c r="K8555" s="77">
        <f t="shared" si="535"/>
        <v>0</v>
      </c>
    </row>
    <row r="8556" spans="1:11" s="77" customFormat="1">
      <c r="A8556" s="82">
        <v>2016</v>
      </c>
      <c r="B8556" s="82">
        <v>6166</v>
      </c>
      <c r="C8556" s="83" t="s">
        <v>503</v>
      </c>
      <c r="D8556" s="83" t="s">
        <v>504</v>
      </c>
      <c r="E8556" s="84">
        <v>22589</v>
      </c>
      <c r="F8556" s="85">
        <v>24.013999999999999</v>
      </c>
      <c r="G8556" s="84">
        <v>253.6</v>
      </c>
      <c r="H8556" s="86">
        <f t="shared" si="532"/>
        <v>1375658.895856</v>
      </c>
      <c r="I8556" s="77">
        <f t="shared" si="533"/>
        <v>22589</v>
      </c>
      <c r="J8556" s="77">
        <f t="shared" si="534"/>
        <v>542452.24600000004</v>
      </c>
      <c r="K8556" s="77">
        <f t="shared" si="535"/>
        <v>0</v>
      </c>
    </row>
    <row r="8557" spans="1:11" s="77" customFormat="1">
      <c r="A8557" s="82">
        <v>2016</v>
      </c>
      <c r="B8557" s="82">
        <v>6166</v>
      </c>
      <c r="C8557" s="83" t="s">
        <v>503</v>
      </c>
      <c r="D8557" s="83" t="s">
        <v>504</v>
      </c>
      <c r="E8557" s="84">
        <v>19488</v>
      </c>
      <c r="F8557" s="85">
        <v>23.986000000000001</v>
      </c>
      <c r="G8557" s="84">
        <v>292.39999999999998</v>
      </c>
      <c r="H8557" s="86">
        <f t="shared" si="532"/>
        <v>1366792.127232</v>
      </c>
      <c r="I8557" s="77">
        <f t="shared" si="533"/>
        <v>19488</v>
      </c>
      <c r="J8557" s="77">
        <f t="shared" si="534"/>
        <v>467439.16800000001</v>
      </c>
      <c r="K8557" s="77">
        <f t="shared" si="535"/>
        <v>0</v>
      </c>
    </row>
    <row r="8558" spans="1:11" s="77" customFormat="1">
      <c r="A8558" s="82">
        <v>2016</v>
      </c>
      <c r="B8558" s="82">
        <v>6166</v>
      </c>
      <c r="C8558" s="83" t="s">
        <v>503</v>
      </c>
      <c r="D8558" s="83" t="s">
        <v>504</v>
      </c>
      <c r="E8558" s="84">
        <v>1557</v>
      </c>
      <c r="F8558" s="85">
        <v>23.725999999999999</v>
      </c>
      <c r="G8558" s="84">
        <v>244</v>
      </c>
      <c r="H8558" s="86">
        <f t="shared" si="532"/>
        <v>90136.972079999992</v>
      </c>
      <c r="I8558" s="77">
        <f t="shared" si="533"/>
        <v>1557</v>
      </c>
      <c r="J8558" s="77">
        <f t="shared" si="534"/>
        <v>36941.381999999998</v>
      </c>
      <c r="K8558" s="77">
        <f t="shared" si="535"/>
        <v>0</v>
      </c>
    </row>
    <row r="8559" spans="1:11" s="77" customFormat="1">
      <c r="A8559" s="82">
        <v>2016</v>
      </c>
      <c r="B8559" s="82">
        <v>6166</v>
      </c>
      <c r="C8559" s="83" t="s">
        <v>503</v>
      </c>
      <c r="D8559" s="83" t="s">
        <v>504</v>
      </c>
      <c r="E8559" s="84">
        <v>1544</v>
      </c>
      <c r="F8559" s="85">
        <v>24.338000000000001</v>
      </c>
      <c r="G8559" s="84">
        <v>243.1</v>
      </c>
      <c r="H8559" s="86">
        <f t="shared" si="532"/>
        <v>91351.806832000017</v>
      </c>
      <c r="I8559" s="77">
        <f t="shared" si="533"/>
        <v>1544</v>
      </c>
      <c r="J8559" s="77">
        <f t="shared" si="534"/>
        <v>37577.872000000003</v>
      </c>
      <c r="K8559" s="77">
        <f t="shared" si="535"/>
        <v>0</v>
      </c>
    </row>
    <row r="8560" spans="1:11" s="77" customFormat="1">
      <c r="A8560" s="82">
        <v>2016</v>
      </c>
      <c r="B8560" s="82">
        <v>6170</v>
      </c>
      <c r="C8560" s="83" t="s">
        <v>513</v>
      </c>
      <c r="D8560" s="83" t="s">
        <v>504</v>
      </c>
      <c r="E8560" s="84">
        <v>16755</v>
      </c>
      <c r="F8560" s="85">
        <v>17.45</v>
      </c>
      <c r="G8560" s="84">
        <v>167.1</v>
      </c>
      <c r="H8560" s="86">
        <f t="shared" si="532"/>
        <v>488558.20725000004</v>
      </c>
      <c r="I8560" s="77">
        <f t="shared" si="533"/>
        <v>16755</v>
      </c>
      <c r="J8560" s="77">
        <f t="shared" si="534"/>
        <v>292374.75</v>
      </c>
      <c r="K8560" s="77">
        <f t="shared" si="535"/>
        <v>0</v>
      </c>
    </row>
    <row r="8561" spans="1:11" s="77" customFormat="1">
      <c r="A8561" s="82">
        <v>2016</v>
      </c>
      <c r="B8561" s="82">
        <v>6170</v>
      </c>
      <c r="C8561" s="83" t="s">
        <v>513</v>
      </c>
      <c r="D8561" s="83" t="s">
        <v>504</v>
      </c>
      <c r="E8561" s="84">
        <v>16614</v>
      </c>
      <c r="F8561" s="85">
        <v>18.05</v>
      </c>
      <c r="G8561" s="84">
        <v>176.9</v>
      </c>
      <c r="H8561" s="86">
        <f t="shared" si="532"/>
        <v>530492.49630000012</v>
      </c>
      <c r="I8561" s="77">
        <f t="shared" si="533"/>
        <v>16614</v>
      </c>
      <c r="J8561" s="77">
        <f t="shared" si="534"/>
        <v>299882.7</v>
      </c>
      <c r="K8561" s="77">
        <f t="shared" si="535"/>
        <v>0</v>
      </c>
    </row>
    <row r="8562" spans="1:11" s="77" customFormat="1">
      <c r="A8562" s="82">
        <v>2016</v>
      </c>
      <c r="B8562" s="82">
        <v>6170</v>
      </c>
      <c r="C8562" s="83" t="s">
        <v>513</v>
      </c>
      <c r="D8562" s="83" t="s">
        <v>504</v>
      </c>
      <c r="E8562" s="84">
        <v>308890</v>
      </c>
      <c r="F8562" s="85">
        <v>16.79</v>
      </c>
      <c r="G8562" s="84">
        <v>166.5</v>
      </c>
      <c r="H8562" s="86">
        <f t="shared" si="532"/>
        <v>8635128.0614999998</v>
      </c>
      <c r="I8562" s="77">
        <f t="shared" si="533"/>
        <v>308890</v>
      </c>
      <c r="J8562" s="77">
        <f t="shared" si="534"/>
        <v>5186263.0999999996</v>
      </c>
      <c r="K8562" s="77">
        <f t="shared" si="535"/>
        <v>0</v>
      </c>
    </row>
    <row r="8563" spans="1:11" s="77" customFormat="1">
      <c r="A8563" s="82">
        <v>2016</v>
      </c>
      <c r="B8563" s="82">
        <v>6170</v>
      </c>
      <c r="C8563" s="83" t="s">
        <v>513</v>
      </c>
      <c r="D8563" s="83" t="s">
        <v>504</v>
      </c>
      <c r="E8563" s="84">
        <v>16592</v>
      </c>
      <c r="F8563" s="85">
        <v>17.66</v>
      </c>
      <c r="G8563" s="84">
        <v>170.6</v>
      </c>
      <c r="H8563" s="86">
        <f t="shared" si="532"/>
        <v>499883.11231999996</v>
      </c>
      <c r="I8563" s="77">
        <f t="shared" si="533"/>
        <v>16592</v>
      </c>
      <c r="J8563" s="77">
        <f t="shared" si="534"/>
        <v>293014.72000000003</v>
      </c>
      <c r="K8563" s="77">
        <f t="shared" si="535"/>
        <v>0</v>
      </c>
    </row>
    <row r="8564" spans="1:11" s="77" customFormat="1">
      <c r="A8564" s="82">
        <v>2016</v>
      </c>
      <c r="B8564" s="82">
        <v>6170</v>
      </c>
      <c r="C8564" s="83" t="s">
        <v>513</v>
      </c>
      <c r="D8564" s="83" t="s">
        <v>504</v>
      </c>
      <c r="E8564" s="84">
        <v>81924</v>
      </c>
      <c r="F8564" s="85">
        <v>17.03</v>
      </c>
      <c r="G8564" s="84">
        <v>165.6</v>
      </c>
      <c r="H8564" s="86">
        <f t="shared" si="532"/>
        <v>2310394.4323200001</v>
      </c>
      <c r="I8564" s="77">
        <f t="shared" si="533"/>
        <v>81924</v>
      </c>
      <c r="J8564" s="77">
        <f t="shared" si="534"/>
        <v>1395165.7200000002</v>
      </c>
      <c r="K8564" s="77">
        <f t="shared" si="535"/>
        <v>0</v>
      </c>
    </row>
    <row r="8565" spans="1:11" s="77" customFormat="1">
      <c r="A8565" s="82">
        <v>2016</v>
      </c>
      <c r="B8565" s="82">
        <v>6177</v>
      </c>
      <c r="C8565" s="83" t="s">
        <v>513</v>
      </c>
      <c r="D8565" s="83" t="s">
        <v>504</v>
      </c>
      <c r="E8565" s="84">
        <v>59552</v>
      </c>
      <c r="F8565" s="85">
        <v>18.600000000000001</v>
      </c>
      <c r="G8565" s="84">
        <v>226.3</v>
      </c>
      <c r="H8565" s="86">
        <f t="shared" si="532"/>
        <v>2506650.8736</v>
      </c>
      <c r="I8565" s="77">
        <f t="shared" si="533"/>
        <v>59552</v>
      </c>
      <c r="J8565" s="77">
        <f t="shared" si="534"/>
        <v>1107667.2000000002</v>
      </c>
      <c r="K8565" s="77">
        <f t="shared" si="535"/>
        <v>0</v>
      </c>
    </row>
    <row r="8566" spans="1:11" s="77" customFormat="1">
      <c r="A8566" s="82">
        <v>2016</v>
      </c>
      <c r="B8566" s="82">
        <v>6177</v>
      </c>
      <c r="C8566" s="83" t="s">
        <v>513</v>
      </c>
      <c r="D8566" s="83" t="s">
        <v>504</v>
      </c>
      <c r="E8566" s="84">
        <v>90026</v>
      </c>
      <c r="F8566" s="85">
        <v>17.8</v>
      </c>
      <c r="G8566" s="84">
        <v>236.9</v>
      </c>
      <c r="H8566" s="86">
        <f t="shared" si="532"/>
        <v>3796234.3732000007</v>
      </c>
      <c r="I8566" s="77">
        <f t="shared" si="533"/>
        <v>90026</v>
      </c>
      <c r="J8566" s="77">
        <f t="shared" si="534"/>
        <v>1602462.8</v>
      </c>
      <c r="K8566" s="77">
        <f t="shared" si="535"/>
        <v>0</v>
      </c>
    </row>
    <row r="8567" spans="1:11" s="77" customFormat="1">
      <c r="A8567" s="82">
        <v>2016</v>
      </c>
      <c r="B8567" s="82">
        <v>6177</v>
      </c>
      <c r="C8567" s="83" t="s">
        <v>513</v>
      </c>
      <c r="D8567" s="83" t="s">
        <v>504</v>
      </c>
      <c r="E8567" s="84">
        <v>15138</v>
      </c>
      <c r="F8567" s="85">
        <v>18.100000000000001</v>
      </c>
      <c r="G8567" s="84">
        <v>230.1</v>
      </c>
      <c r="H8567" s="86">
        <f t="shared" si="532"/>
        <v>630468.93780000007</v>
      </c>
      <c r="I8567" s="77">
        <f t="shared" si="533"/>
        <v>15138</v>
      </c>
      <c r="J8567" s="77">
        <f t="shared" si="534"/>
        <v>273997.80000000005</v>
      </c>
      <c r="K8567" s="77">
        <f t="shared" si="535"/>
        <v>0</v>
      </c>
    </row>
    <row r="8568" spans="1:11" s="77" customFormat="1">
      <c r="A8568" s="82">
        <v>2016</v>
      </c>
      <c r="B8568" s="82">
        <v>6178</v>
      </c>
      <c r="C8568" s="83" t="s">
        <v>513</v>
      </c>
      <c r="D8568" s="83" t="s">
        <v>504</v>
      </c>
      <c r="E8568" s="84">
        <v>131998</v>
      </c>
      <c r="F8568" s="85">
        <v>17.45</v>
      </c>
      <c r="G8568" s="84" t="s">
        <v>514</v>
      </c>
      <c r="H8568" s="86" t="str">
        <f t="shared" si="532"/>
        <v/>
      </c>
      <c r="I8568" s="77" t="str">
        <f t="shared" si="533"/>
        <v/>
      </c>
      <c r="J8568" s="77" t="str">
        <f t="shared" si="534"/>
        <v/>
      </c>
      <c r="K8568" s="77">
        <f t="shared" si="535"/>
        <v>0</v>
      </c>
    </row>
    <row r="8569" spans="1:11" s="77" customFormat="1">
      <c r="A8569" s="82">
        <v>2016</v>
      </c>
      <c r="B8569" s="82">
        <v>6178</v>
      </c>
      <c r="C8569" s="83" t="s">
        <v>513</v>
      </c>
      <c r="D8569" s="83" t="s">
        <v>504</v>
      </c>
      <c r="E8569" s="84">
        <v>32198</v>
      </c>
      <c r="F8569" s="85">
        <v>17.64</v>
      </c>
      <c r="G8569" s="84" t="s">
        <v>514</v>
      </c>
      <c r="H8569" s="86" t="str">
        <f t="shared" si="532"/>
        <v/>
      </c>
      <c r="I8569" s="77" t="str">
        <f t="shared" si="533"/>
        <v/>
      </c>
      <c r="J8569" s="77" t="str">
        <f t="shared" si="534"/>
        <v/>
      </c>
      <c r="K8569" s="77">
        <f t="shared" si="535"/>
        <v>0</v>
      </c>
    </row>
    <row r="8570" spans="1:11" s="77" customFormat="1">
      <c r="A8570" s="82">
        <v>2016</v>
      </c>
      <c r="B8570" s="82">
        <v>6179</v>
      </c>
      <c r="C8570" s="83" t="s">
        <v>513</v>
      </c>
      <c r="D8570" s="83" t="s">
        <v>504</v>
      </c>
      <c r="E8570" s="84">
        <v>90539</v>
      </c>
      <c r="F8570" s="85">
        <v>16.655000000000001</v>
      </c>
      <c r="G8570" s="84">
        <v>190.8</v>
      </c>
      <c r="H8570" s="86">
        <f t="shared" si="532"/>
        <v>2877124.8018600005</v>
      </c>
      <c r="I8570" s="77">
        <f t="shared" si="533"/>
        <v>90539</v>
      </c>
      <c r="J8570" s="77">
        <f t="shared" si="534"/>
        <v>1507927.0450000002</v>
      </c>
      <c r="K8570" s="77">
        <f t="shared" si="535"/>
        <v>0</v>
      </c>
    </row>
    <row r="8571" spans="1:11" s="77" customFormat="1">
      <c r="A8571" s="82">
        <v>2016</v>
      </c>
      <c r="B8571" s="82">
        <v>6179</v>
      </c>
      <c r="C8571" s="83" t="s">
        <v>513</v>
      </c>
      <c r="D8571" s="83" t="s">
        <v>504</v>
      </c>
      <c r="E8571" s="84">
        <v>60394</v>
      </c>
      <c r="F8571" s="85">
        <v>16.818999999999999</v>
      </c>
      <c r="G8571" s="84">
        <v>190.3</v>
      </c>
      <c r="H8571" s="86">
        <f t="shared" si="532"/>
        <v>1933004.003458</v>
      </c>
      <c r="I8571" s="77">
        <f t="shared" si="533"/>
        <v>60394</v>
      </c>
      <c r="J8571" s="77">
        <f t="shared" si="534"/>
        <v>1015766.686</v>
      </c>
      <c r="K8571" s="77">
        <f t="shared" si="535"/>
        <v>0</v>
      </c>
    </row>
    <row r="8572" spans="1:11" s="77" customFormat="1">
      <c r="A8572" s="82">
        <v>2016</v>
      </c>
      <c r="B8572" s="82">
        <v>6179</v>
      </c>
      <c r="C8572" s="83" t="s">
        <v>513</v>
      </c>
      <c r="D8572" s="83" t="s">
        <v>504</v>
      </c>
      <c r="E8572" s="84">
        <v>15113</v>
      </c>
      <c r="F8572" s="85">
        <v>16.623999999999999</v>
      </c>
      <c r="G8572" s="84">
        <v>183</v>
      </c>
      <c r="H8572" s="86">
        <f t="shared" si="532"/>
        <v>459766.47696</v>
      </c>
      <c r="I8572" s="77">
        <f t="shared" si="533"/>
        <v>15113</v>
      </c>
      <c r="J8572" s="77">
        <f t="shared" si="534"/>
        <v>251238.51199999999</v>
      </c>
      <c r="K8572" s="77">
        <f t="shared" si="535"/>
        <v>0</v>
      </c>
    </row>
    <row r="8573" spans="1:11" s="77" customFormat="1">
      <c r="A8573" s="82">
        <v>2016</v>
      </c>
      <c r="B8573" s="82">
        <v>6179</v>
      </c>
      <c r="C8573" s="83" t="s">
        <v>513</v>
      </c>
      <c r="D8573" s="83" t="s">
        <v>504</v>
      </c>
      <c r="E8573" s="84">
        <v>15116</v>
      </c>
      <c r="F8573" s="85">
        <v>17.143999999999998</v>
      </c>
      <c r="G8573" s="84">
        <v>187.2</v>
      </c>
      <c r="H8573" s="86">
        <f t="shared" si="532"/>
        <v>485126.37388799997</v>
      </c>
      <c r="I8573" s="77">
        <f t="shared" si="533"/>
        <v>15116</v>
      </c>
      <c r="J8573" s="77">
        <f t="shared" si="534"/>
        <v>259148.70399999997</v>
      </c>
      <c r="K8573" s="77">
        <f t="shared" si="535"/>
        <v>0</v>
      </c>
    </row>
    <row r="8574" spans="1:11" s="77" customFormat="1">
      <c r="A8574" s="82">
        <v>2016</v>
      </c>
      <c r="B8574" s="82">
        <v>6179</v>
      </c>
      <c r="C8574" s="83" t="s">
        <v>513</v>
      </c>
      <c r="D8574" s="83" t="s">
        <v>504</v>
      </c>
      <c r="E8574" s="84">
        <v>60217</v>
      </c>
      <c r="F8574" s="85">
        <v>16.672999999999998</v>
      </c>
      <c r="G8574" s="84">
        <v>164.7</v>
      </c>
      <c r="H8574" s="86">
        <f t="shared" si="532"/>
        <v>1653584.7735269996</v>
      </c>
      <c r="I8574" s="77">
        <f t="shared" si="533"/>
        <v>60217</v>
      </c>
      <c r="J8574" s="77">
        <f t="shared" si="534"/>
        <v>1003998.0409999999</v>
      </c>
      <c r="K8574" s="77">
        <f t="shared" si="535"/>
        <v>0</v>
      </c>
    </row>
    <row r="8575" spans="1:11" s="77" customFormat="1">
      <c r="A8575" s="82">
        <v>2016</v>
      </c>
      <c r="B8575" s="82">
        <v>6179</v>
      </c>
      <c r="C8575" s="83" t="s">
        <v>513</v>
      </c>
      <c r="D8575" s="83" t="s">
        <v>504</v>
      </c>
      <c r="E8575" s="84">
        <v>15132</v>
      </c>
      <c r="F8575" s="85">
        <v>17.033999999999999</v>
      </c>
      <c r="G8575" s="84">
        <v>175.8</v>
      </c>
      <c r="H8575" s="86">
        <f t="shared" si="532"/>
        <v>453139.42190399999</v>
      </c>
      <c r="I8575" s="77">
        <f t="shared" si="533"/>
        <v>15132</v>
      </c>
      <c r="J8575" s="77">
        <f t="shared" si="534"/>
        <v>257758.48799999998</v>
      </c>
      <c r="K8575" s="77">
        <f t="shared" si="535"/>
        <v>0</v>
      </c>
    </row>
    <row r="8576" spans="1:11" s="77" customFormat="1">
      <c r="A8576" s="82">
        <v>2016</v>
      </c>
      <c r="B8576" s="82">
        <v>6179</v>
      </c>
      <c r="C8576" s="83" t="s">
        <v>513</v>
      </c>
      <c r="D8576" s="83" t="s">
        <v>504</v>
      </c>
      <c r="E8576" s="84">
        <v>14503</v>
      </c>
      <c r="F8576" s="85">
        <v>16.722000000000001</v>
      </c>
      <c r="G8576" s="84">
        <v>177.8</v>
      </c>
      <c r="H8576" s="86">
        <f t="shared" si="532"/>
        <v>431199.07714800001</v>
      </c>
      <c r="I8576" s="77">
        <f t="shared" si="533"/>
        <v>14503</v>
      </c>
      <c r="J8576" s="77">
        <f t="shared" si="534"/>
        <v>242519.16600000003</v>
      </c>
      <c r="K8576" s="77">
        <f t="shared" si="535"/>
        <v>0</v>
      </c>
    </row>
    <row r="8577" spans="1:11" s="77" customFormat="1">
      <c r="A8577" s="82">
        <v>2016</v>
      </c>
      <c r="B8577" s="82">
        <v>6179</v>
      </c>
      <c r="C8577" s="83" t="s">
        <v>513</v>
      </c>
      <c r="D8577" s="83" t="s">
        <v>504</v>
      </c>
      <c r="E8577" s="84">
        <v>120465</v>
      </c>
      <c r="F8577" s="85">
        <v>16.690999999999999</v>
      </c>
      <c r="G8577" s="84">
        <v>176.2</v>
      </c>
      <c r="H8577" s="86">
        <f t="shared" si="532"/>
        <v>3542820.4770299993</v>
      </c>
      <c r="I8577" s="77">
        <f t="shared" si="533"/>
        <v>120465</v>
      </c>
      <c r="J8577" s="77">
        <f t="shared" si="534"/>
        <v>2010681.3149999999</v>
      </c>
      <c r="K8577" s="77">
        <f t="shared" si="535"/>
        <v>0</v>
      </c>
    </row>
    <row r="8578" spans="1:11" s="77" customFormat="1">
      <c r="A8578" s="82">
        <v>2016</v>
      </c>
      <c r="B8578" s="82">
        <v>6179</v>
      </c>
      <c r="C8578" s="83" t="s">
        <v>513</v>
      </c>
      <c r="D8578" s="83" t="s">
        <v>504</v>
      </c>
      <c r="E8578" s="84">
        <v>75867</v>
      </c>
      <c r="F8578" s="85">
        <v>17.757000000000001</v>
      </c>
      <c r="G8578" s="84">
        <v>170.6</v>
      </c>
      <c r="H8578" s="86">
        <f t="shared" si="532"/>
        <v>2298272.564214</v>
      </c>
      <c r="I8578" s="77">
        <f t="shared" si="533"/>
        <v>75867</v>
      </c>
      <c r="J8578" s="77">
        <f t="shared" si="534"/>
        <v>1347170.3190000001</v>
      </c>
      <c r="K8578" s="77">
        <f t="shared" si="535"/>
        <v>0</v>
      </c>
    </row>
    <row r="8579" spans="1:11" s="77" customFormat="1">
      <c r="A8579" s="82">
        <v>2016</v>
      </c>
      <c r="B8579" s="82">
        <v>6179</v>
      </c>
      <c r="C8579" s="83" t="s">
        <v>513</v>
      </c>
      <c r="D8579" s="83" t="s">
        <v>504</v>
      </c>
      <c r="E8579" s="84">
        <v>90288</v>
      </c>
      <c r="F8579" s="85">
        <v>16.89</v>
      </c>
      <c r="G8579" s="84">
        <v>175.3</v>
      </c>
      <c r="H8579" s="86">
        <f t="shared" si="532"/>
        <v>2673262.4529599999</v>
      </c>
      <c r="I8579" s="77">
        <f t="shared" si="533"/>
        <v>90288</v>
      </c>
      <c r="J8579" s="77">
        <f t="shared" si="534"/>
        <v>1524964.32</v>
      </c>
      <c r="K8579" s="77">
        <f t="shared" si="535"/>
        <v>0</v>
      </c>
    </row>
    <row r="8580" spans="1:11" s="77" customFormat="1">
      <c r="A8580" s="82">
        <v>2016</v>
      </c>
      <c r="B8580" s="82">
        <v>6180</v>
      </c>
      <c r="C8580" s="83" t="s">
        <v>512</v>
      </c>
      <c r="D8580" s="83" t="s">
        <v>504</v>
      </c>
      <c r="E8580" s="84">
        <v>780923</v>
      </c>
      <c r="F8580" s="85">
        <v>13.65</v>
      </c>
      <c r="G8580" s="84" t="s">
        <v>514</v>
      </c>
      <c r="H8580" s="86" t="str">
        <f t="shared" si="532"/>
        <v/>
      </c>
      <c r="I8580" s="77" t="str">
        <f t="shared" si="533"/>
        <v/>
      </c>
      <c r="J8580" s="77" t="str">
        <f t="shared" si="534"/>
        <v/>
      </c>
      <c r="K8580" s="77">
        <f t="shared" si="535"/>
        <v>1</v>
      </c>
    </row>
    <row r="8581" spans="1:11" s="77" customFormat="1">
      <c r="A8581" s="82">
        <v>2016</v>
      </c>
      <c r="B8581" s="82">
        <v>6181</v>
      </c>
      <c r="C8581" s="83" t="s">
        <v>513</v>
      </c>
      <c r="D8581" s="83" t="s">
        <v>504</v>
      </c>
      <c r="E8581" s="84">
        <v>32876</v>
      </c>
      <c r="F8581" s="85">
        <v>17.905999999999999</v>
      </c>
      <c r="G8581" s="84">
        <v>236.6</v>
      </c>
      <c r="H8581" s="86">
        <f t="shared" si="532"/>
        <v>1392811.3340959998</v>
      </c>
      <c r="I8581" s="77">
        <f t="shared" si="533"/>
        <v>32876</v>
      </c>
      <c r="J8581" s="77">
        <f t="shared" si="534"/>
        <v>588677.65599999996</v>
      </c>
      <c r="K8581" s="77">
        <f t="shared" si="535"/>
        <v>0</v>
      </c>
    </row>
    <row r="8582" spans="1:11" s="77" customFormat="1">
      <c r="A8582" s="82">
        <v>2016</v>
      </c>
      <c r="B8582" s="82">
        <v>6181</v>
      </c>
      <c r="C8582" s="83" t="s">
        <v>513</v>
      </c>
      <c r="D8582" s="83" t="s">
        <v>504</v>
      </c>
      <c r="E8582" s="84">
        <v>51090</v>
      </c>
      <c r="F8582" s="85">
        <v>16.664000000000001</v>
      </c>
      <c r="G8582" s="84">
        <v>228.5</v>
      </c>
      <c r="H8582" s="86">
        <f t="shared" si="532"/>
        <v>1945366.1916000003</v>
      </c>
      <c r="I8582" s="77">
        <f t="shared" si="533"/>
        <v>51090</v>
      </c>
      <c r="J8582" s="77">
        <f t="shared" si="534"/>
        <v>851363.76000000013</v>
      </c>
      <c r="K8582" s="77">
        <f t="shared" si="535"/>
        <v>0</v>
      </c>
    </row>
    <row r="8583" spans="1:11" s="77" customFormat="1">
      <c r="A8583" s="82">
        <v>2016</v>
      </c>
      <c r="B8583" s="82">
        <v>6181</v>
      </c>
      <c r="C8583" s="83" t="s">
        <v>513</v>
      </c>
      <c r="D8583" s="83" t="s">
        <v>504</v>
      </c>
      <c r="E8583" s="84">
        <v>65769</v>
      </c>
      <c r="F8583" s="85">
        <v>17.361999999999998</v>
      </c>
      <c r="G8583" s="84">
        <v>241</v>
      </c>
      <c r="H8583" s="86">
        <f t="shared" ref="H8583:H8646" si="536">IF(I8583="","",G8583/100*F8583*E8583)</f>
        <v>2751934.1209799997</v>
      </c>
      <c r="I8583" s="77">
        <f t="shared" ref="I8583:I8646" si="537">IF(OR(G8583=".",F8583=".",E8583="."),"",E8583)</f>
        <v>65769</v>
      </c>
      <c r="J8583" s="77">
        <f t="shared" ref="J8583:J8646" si="538">IF(I8583="","",F8583*I8583)</f>
        <v>1141881.3779999998</v>
      </c>
      <c r="K8583" s="77">
        <f t="shared" ref="K8583:K8646" si="539">IF(C8583="LIG",1,0)</f>
        <v>0</v>
      </c>
    </row>
    <row r="8584" spans="1:11" s="77" customFormat="1">
      <c r="A8584" s="82">
        <v>2016</v>
      </c>
      <c r="B8584" s="82">
        <v>6181</v>
      </c>
      <c r="C8584" s="83" t="s">
        <v>513</v>
      </c>
      <c r="D8584" s="83" t="s">
        <v>504</v>
      </c>
      <c r="E8584" s="84">
        <v>632837</v>
      </c>
      <c r="F8584" s="85">
        <v>16.821999999999999</v>
      </c>
      <c r="G8584" s="84">
        <v>225.4</v>
      </c>
      <c r="H8584" s="86">
        <f t="shared" si="536"/>
        <v>23995146.367555998</v>
      </c>
      <c r="I8584" s="77">
        <f t="shared" si="537"/>
        <v>632837</v>
      </c>
      <c r="J8584" s="77">
        <f t="shared" si="538"/>
        <v>10645584.013999999</v>
      </c>
      <c r="K8584" s="77">
        <f t="shared" si="539"/>
        <v>0</v>
      </c>
    </row>
    <row r="8585" spans="1:11" s="77" customFormat="1">
      <c r="A8585" s="82">
        <v>2016</v>
      </c>
      <c r="B8585" s="82">
        <v>6183</v>
      </c>
      <c r="C8585" s="83" t="s">
        <v>512</v>
      </c>
      <c r="D8585" s="83" t="s">
        <v>504</v>
      </c>
      <c r="E8585" s="84">
        <v>251359</v>
      </c>
      <c r="F8585" s="85">
        <v>10.1</v>
      </c>
      <c r="G8585" s="84">
        <v>240</v>
      </c>
      <c r="H8585" s="86">
        <f t="shared" si="536"/>
        <v>6092942.1599999992</v>
      </c>
      <c r="I8585" s="77">
        <f t="shared" si="537"/>
        <v>251359</v>
      </c>
      <c r="J8585" s="77">
        <f t="shared" si="538"/>
        <v>2538725.9</v>
      </c>
      <c r="K8585" s="77">
        <f t="shared" si="539"/>
        <v>1</v>
      </c>
    </row>
    <row r="8586" spans="1:11" s="77" customFormat="1">
      <c r="A8586" s="82">
        <v>2016</v>
      </c>
      <c r="B8586" s="82">
        <v>6190</v>
      </c>
      <c r="C8586" s="83" t="s">
        <v>513</v>
      </c>
      <c r="D8586" s="83" t="s">
        <v>504</v>
      </c>
      <c r="E8586" s="84">
        <v>16312</v>
      </c>
      <c r="F8586" s="85">
        <v>17.62</v>
      </c>
      <c r="G8586" s="84">
        <v>252.6</v>
      </c>
      <c r="H8586" s="86">
        <f t="shared" si="536"/>
        <v>726016.45343999995</v>
      </c>
      <c r="I8586" s="77">
        <f t="shared" si="537"/>
        <v>16312</v>
      </c>
      <c r="J8586" s="77">
        <f t="shared" si="538"/>
        <v>287417.44</v>
      </c>
      <c r="K8586" s="77">
        <f t="shared" si="539"/>
        <v>0</v>
      </c>
    </row>
    <row r="8587" spans="1:11" s="77" customFormat="1">
      <c r="A8587" s="82">
        <v>2016</v>
      </c>
      <c r="B8587" s="82">
        <v>6190</v>
      </c>
      <c r="C8587" s="83" t="s">
        <v>513</v>
      </c>
      <c r="D8587" s="83" t="s">
        <v>504</v>
      </c>
      <c r="E8587" s="84">
        <v>65621</v>
      </c>
      <c r="F8587" s="85">
        <v>17.45</v>
      </c>
      <c r="G8587" s="84">
        <v>252</v>
      </c>
      <c r="H8587" s="86">
        <f t="shared" si="536"/>
        <v>2885617.8539999998</v>
      </c>
      <c r="I8587" s="77">
        <f t="shared" si="537"/>
        <v>65621</v>
      </c>
      <c r="J8587" s="77">
        <f t="shared" si="538"/>
        <v>1145086.45</v>
      </c>
      <c r="K8587" s="77">
        <f t="shared" si="539"/>
        <v>0</v>
      </c>
    </row>
    <row r="8588" spans="1:11" s="77" customFormat="1">
      <c r="A8588" s="82">
        <v>2016</v>
      </c>
      <c r="B8588" s="82">
        <v>6190</v>
      </c>
      <c r="C8588" s="83" t="s">
        <v>503</v>
      </c>
      <c r="D8588" s="83" t="s">
        <v>504</v>
      </c>
      <c r="E8588" s="84">
        <v>38754</v>
      </c>
      <c r="F8588" s="85">
        <v>22.289000000000001</v>
      </c>
      <c r="G8588" s="84">
        <v>206.2</v>
      </c>
      <c r="H8588" s="86">
        <f t="shared" si="536"/>
        <v>1781130.6621720002</v>
      </c>
      <c r="I8588" s="77">
        <f t="shared" si="537"/>
        <v>38754</v>
      </c>
      <c r="J8588" s="77">
        <f t="shared" si="538"/>
        <v>863787.90600000008</v>
      </c>
      <c r="K8588" s="77">
        <f t="shared" si="539"/>
        <v>0</v>
      </c>
    </row>
    <row r="8589" spans="1:11" s="77" customFormat="1">
      <c r="A8589" s="82">
        <v>2016</v>
      </c>
      <c r="B8589" s="82">
        <v>6193</v>
      </c>
      <c r="C8589" s="83" t="s">
        <v>513</v>
      </c>
      <c r="D8589" s="83" t="s">
        <v>504</v>
      </c>
      <c r="E8589" s="84">
        <v>334478</v>
      </c>
      <c r="F8589" s="85">
        <v>17.739999999999998</v>
      </c>
      <c r="G8589" s="84">
        <v>166.7</v>
      </c>
      <c r="H8589" s="86">
        <f t="shared" si="536"/>
        <v>9891377.4132399987</v>
      </c>
      <c r="I8589" s="77">
        <f t="shared" si="537"/>
        <v>334478</v>
      </c>
      <c r="J8589" s="77">
        <f t="shared" si="538"/>
        <v>5933639.7199999997</v>
      </c>
      <c r="K8589" s="77">
        <f t="shared" si="539"/>
        <v>0</v>
      </c>
    </row>
    <row r="8590" spans="1:11" s="77" customFormat="1">
      <c r="A8590" s="82">
        <v>2016</v>
      </c>
      <c r="B8590" s="82">
        <v>6194</v>
      </c>
      <c r="C8590" s="83" t="s">
        <v>513</v>
      </c>
      <c r="D8590" s="83" t="s">
        <v>504</v>
      </c>
      <c r="E8590" s="84">
        <v>418543</v>
      </c>
      <c r="F8590" s="85">
        <v>17.724</v>
      </c>
      <c r="G8590" s="84">
        <v>177.4</v>
      </c>
      <c r="H8590" s="86">
        <f t="shared" si="536"/>
        <v>13159986.378168</v>
      </c>
      <c r="I8590" s="77">
        <f t="shared" si="537"/>
        <v>418543</v>
      </c>
      <c r="J8590" s="77">
        <f t="shared" si="538"/>
        <v>7418256.1320000002</v>
      </c>
      <c r="K8590" s="77">
        <f t="shared" si="539"/>
        <v>0</v>
      </c>
    </row>
    <row r="8591" spans="1:11" s="77" customFormat="1">
      <c r="A8591" s="82">
        <v>2016</v>
      </c>
      <c r="B8591" s="82">
        <v>6195</v>
      </c>
      <c r="C8591" s="83" t="s">
        <v>513</v>
      </c>
      <c r="D8591" s="83" t="s">
        <v>504</v>
      </c>
      <c r="E8591" s="84">
        <v>31855</v>
      </c>
      <c r="F8591" s="85">
        <v>17.603999999999999</v>
      </c>
      <c r="G8591" s="84">
        <v>234.6</v>
      </c>
      <c r="H8591" s="86">
        <f t="shared" si="536"/>
        <v>1315579.1353199999</v>
      </c>
      <c r="I8591" s="77">
        <f t="shared" si="537"/>
        <v>31855</v>
      </c>
      <c r="J8591" s="77">
        <f t="shared" si="538"/>
        <v>560775.41999999993</v>
      </c>
      <c r="K8591" s="77">
        <f t="shared" si="539"/>
        <v>0</v>
      </c>
    </row>
    <row r="8592" spans="1:11" s="77" customFormat="1">
      <c r="A8592" s="82">
        <v>2016</v>
      </c>
      <c r="B8592" s="82">
        <v>6195</v>
      </c>
      <c r="C8592" s="83" t="s">
        <v>513</v>
      </c>
      <c r="D8592" s="83" t="s">
        <v>504</v>
      </c>
      <c r="E8592" s="84">
        <v>15828</v>
      </c>
      <c r="F8592" s="85">
        <v>16.686</v>
      </c>
      <c r="G8592" s="84">
        <v>221.7</v>
      </c>
      <c r="H8592" s="86">
        <f t="shared" si="536"/>
        <v>585523.01973599999</v>
      </c>
      <c r="I8592" s="77">
        <f t="shared" si="537"/>
        <v>15828</v>
      </c>
      <c r="J8592" s="77">
        <f t="shared" si="538"/>
        <v>264106.00799999997</v>
      </c>
      <c r="K8592" s="77">
        <f t="shared" si="539"/>
        <v>0</v>
      </c>
    </row>
    <row r="8593" spans="1:11" s="77" customFormat="1">
      <c r="A8593" s="82">
        <v>2016</v>
      </c>
      <c r="B8593" s="82">
        <v>6195</v>
      </c>
      <c r="C8593" s="83" t="s">
        <v>513</v>
      </c>
      <c r="D8593" s="83" t="s">
        <v>504</v>
      </c>
      <c r="E8593" s="84">
        <v>47749</v>
      </c>
      <c r="F8593" s="85">
        <v>17.57</v>
      </c>
      <c r="G8593" s="84">
        <v>215</v>
      </c>
      <c r="H8593" s="86">
        <f t="shared" si="536"/>
        <v>1803742.3495</v>
      </c>
      <c r="I8593" s="77">
        <f t="shared" si="537"/>
        <v>47749</v>
      </c>
      <c r="J8593" s="77">
        <f t="shared" si="538"/>
        <v>838949.93</v>
      </c>
      <c r="K8593" s="77">
        <f t="shared" si="539"/>
        <v>0</v>
      </c>
    </row>
    <row r="8594" spans="1:11" s="77" customFormat="1">
      <c r="A8594" s="82">
        <v>2016</v>
      </c>
      <c r="B8594" s="82">
        <v>6204</v>
      </c>
      <c r="C8594" s="83" t="s">
        <v>513</v>
      </c>
      <c r="D8594" s="83" t="s">
        <v>504</v>
      </c>
      <c r="E8594" s="84">
        <v>60878</v>
      </c>
      <c r="F8594" s="85">
        <v>17.187999999999999</v>
      </c>
      <c r="G8594" s="84">
        <v>111.3</v>
      </c>
      <c r="H8594" s="86">
        <f t="shared" si="536"/>
        <v>1164610.9942319999</v>
      </c>
      <c r="I8594" s="77">
        <f t="shared" si="537"/>
        <v>60878</v>
      </c>
      <c r="J8594" s="77">
        <f t="shared" si="538"/>
        <v>1046371.0639999999</v>
      </c>
      <c r="K8594" s="77">
        <f t="shared" si="539"/>
        <v>0</v>
      </c>
    </row>
    <row r="8595" spans="1:11" s="77" customFormat="1">
      <c r="A8595" s="82">
        <v>2016</v>
      </c>
      <c r="B8595" s="82">
        <v>6204</v>
      </c>
      <c r="C8595" s="83" t="s">
        <v>513</v>
      </c>
      <c r="D8595" s="83" t="s">
        <v>504</v>
      </c>
      <c r="E8595" s="84">
        <v>350710</v>
      </c>
      <c r="F8595" s="85">
        <v>17.82</v>
      </c>
      <c r="G8595" s="84">
        <v>110.6</v>
      </c>
      <c r="H8595" s="86">
        <f t="shared" si="536"/>
        <v>6912115.3331999993</v>
      </c>
      <c r="I8595" s="77">
        <f t="shared" si="537"/>
        <v>350710</v>
      </c>
      <c r="J8595" s="77">
        <f t="shared" si="538"/>
        <v>6249652.2000000002</v>
      </c>
      <c r="K8595" s="77">
        <f t="shared" si="539"/>
        <v>0</v>
      </c>
    </row>
    <row r="8596" spans="1:11" s="77" customFormat="1">
      <c r="A8596" s="82">
        <v>2016</v>
      </c>
      <c r="B8596" s="82">
        <v>6204</v>
      </c>
      <c r="C8596" s="83" t="s">
        <v>513</v>
      </c>
      <c r="D8596" s="83" t="s">
        <v>504</v>
      </c>
      <c r="E8596" s="84">
        <v>15234</v>
      </c>
      <c r="F8596" s="85">
        <v>17.606000000000002</v>
      </c>
      <c r="G8596" s="84">
        <v>105.5</v>
      </c>
      <c r="H8596" s="86">
        <f t="shared" si="536"/>
        <v>282961.34321999998</v>
      </c>
      <c r="I8596" s="77">
        <f t="shared" si="537"/>
        <v>15234</v>
      </c>
      <c r="J8596" s="77">
        <f t="shared" si="538"/>
        <v>268209.804</v>
      </c>
      <c r="K8596" s="77">
        <f t="shared" si="539"/>
        <v>0</v>
      </c>
    </row>
    <row r="8597" spans="1:11" s="77" customFormat="1">
      <c r="A8597" s="82">
        <v>2016</v>
      </c>
      <c r="B8597" s="82">
        <v>6204</v>
      </c>
      <c r="C8597" s="83" t="s">
        <v>513</v>
      </c>
      <c r="D8597" s="83" t="s">
        <v>504</v>
      </c>
      <c r="E8597" s="84">
        <v>45607</v>
      </c>
      <c r="F8597" s="85">
        <v>17.622</v>
      </c>
      <c r="G8597" s="84">
        <v>104.1</v>
      </c>
      <c r="H8597" s="86">
        <f t="shared" si="536"/>
        <v>836637.7027139999</v>
      </c>
      <c r="I8597" s="77">
        <f t="shared" si="537"/>
        <v>45607</v>
      </c>
      <c r="J8597" s="77">
        <f t="shared" si="538"/>
        <v>803686.554</v>
      </c>
      <c r="K8597" s="77">
        <f t="shared" si="539"/>
        <v>0</v>
      </c>
    </row>
    <row r="8598" spans="1:11" s="77" customFormat="1">
      <c r="A8598" s="82">
        <v>2016</v>
      </c>
      <c r="B8598" s="82">
        <v>6204</v>
      </c>
      <c r="C8598" s="83" t="s">
        <v>513</v>
      </c>
      <c r="D8598" s="83" t="s">
        <v>504</v>
      </c>
      <c r="E8598" s="84">
        <v>60470</v>
      </c>
      <c r="F8598" s="85">
        <v>16.006</v>
      </c>
      <c r="G8598" s="84">
        <v>107.8</v>
      </c>
      <c r="H8598" s="86">
        <f t="shared" si="536"/>
        <v>1043377.6799600002</v>
      </c>
      <c r="I8598" s="77">
        <f t="shared" si="537"/>
        <v>60470</v>
      </c>
      <c r="J8598" s="77">
        <f t="shared" si="538"/>
        <v>967882.82000000007</v>
      </c>
      <c r="K8598" s="77">
        <f t="shared" si="539"/>
        <v>0</v>
      </c>
    </row>
    <row r="8599" spans="1:11" s="77" customFormat="1">
      <c r="A8599" s="82">
        <v>2016</v>
      </c>
      <c r="B8599" s="82">
        <v>6213</v>
      </c>
      <c r="C8599" s="83" t="s">
        <v>503</v>
      </c>
      <c r="D8599" s="83" t="s">
        <v>504</v>
      </c>
      <c r="E8599" s="84">
        <v>134157</v>
      </c>
      <c r="F8599" s="85">
        <v>23.33</v>
      </c>
      <c r="G8599" s="84">
        <v>203.5</v>
      </c>
      <c r="H8599" s="86">
        <f t="shared" si="536"/>
        <v>6369311.5183500005</v>
      </c>
      <c r="I8599" s="77">
        <f t="shared" si="537"/>
        <v>134157</v>
      </c>
      <c r="J8599" s="77">
        <f t="shared" si="538"/>
        <v>3129882.8099999996</v>
      </c>
      <c r="K8599" s="77">
        <f t="shared" si="539"/>
        <v>0</v>
      </c>
    </row>
    <row r="8600" spans="1:11" s="77" customFormat="1">
      <c r="A8600" s="82">
        <v>2016</v>
      </c>
      <c r="B8600" s="82">
        <v>6213</v>
      </c>
      <c r="C8600" s="83" t="s">
        <v>503</v>
      </c>
      <c r="D8600" s="83" t="s">
        <v>504</v>
      </c>
      <c r="E8600" s="84">
        <v>100984</v>
      </c>
      <c r="F8600" s="85">
        <v>22.23</v>
      </c>
      <c r="G8600" s="84">
        <v>206</v>
      </c>
      <c r="H8600" s="86">
        <f t="shared" si="536"/>
        <v>4624441.0992000001</v>
      </c>
      <c r="I8600" s="77">
        <f t="shared" si="537"/>
        <v>100984</v>
      </c>
      <c r="J8600" s="77">
        <f t="shared" si="538"/>
        <v>2244874.3199999998</v>
      </c>
      <c r="K8600" s="77">
        <f t="shared" si="539"/>
        <v>0</v>
      </c>
    </row>
    <row r="8601" spans="1:11" s="77" customFormat="1">
      <c r="A8601" s="82">
        <v>2016</v>
      </c>
      <c r="B8601" s="82">
        <v>6248</v>
      </c>
      <c r="C8601" s="83" t="s">
        <v>513</v>
      </c>
      <c r="D8601" s="83" t="s">
        <v>504</v>
      </c>
      <c r="E8601" s="84">
        <v>56199</v>
      </c>
      <c r="F8601" s="85">
        <v>16.899999999999999</v>
      </c>
      <c r="G8601" s="84">
        <v>129.30000000000001</v>
      </c>
      <c r="H8601" s="86">
        <f t="shared" si="536"/>
        <v>1228043.6883</v>
      </c>
      <c r="I8601" s="77">
        <f t="shared" si="537"/>
        <v>56199</v>
      </c>
      <c r="J8601" s="77">
        <f t="shared" si="538"/>
        <v>949763.1</v>
      </c>
      <c r="K8601" s="77">
        <f t="shared" si="539"/>
        <v>0</v>
      </c>
    </row>
    <row r="8602" spans="1:11" s="77" customFormat="1">
      <c r="A8602" s="82">
        <v>2016</v>
      </c>
      <c r="B8602" s="82">
        <v>6248</v>
      </c>
      <c r="C8602" s="83" t="s">
        <v>513</v>
      </c>
      <c r="D8602" s="83" t="s">
        <v>504</v>
      </c>
      <c r="E8602" s="84">
        <v>28248</v>
      </c>
      <c r="F8602" s="85">
        <v>16.57</v>
      </c>
      <c r="G8602" s="84">
        <v>127.5</v>
      </c>
      <c r="H8602" s="86">
        <f t="shared" si="536"/>
        <v>596788.43399999989</v>
      </c>
      <c r="I8602" s="77">
        <f t="shared" si="537"/>
        <v>28248</v>
      </c>
      <c r="J8602" s="77">
        <f t="shared" si="538"/>
        <v>468069.36</v>
      </c>
      <c r="K8602" s="77">
        <f t="shared" si="539"/>
        <v>0</v>
      </c>
    </row>
    <row r="8603" spans="1:11" s="77" customFormat="1">
      <c r="A8603" s="82">
        <v>2016</v>
      </c>
      <c r="B8603" s="82">
        <v>6248</v>
      </c>
      <c r="C8603" s="83" t="s">
        <v>513</v>
      </c>
      <c r="D8603" s="83" t="s">
        <v>504</v>
      </c>
      <c r="E8603" s="84">
        <v>28116</v>
      </c>
      <c r="F8603" s="85">
        <v>16.64</v>
      </c>
      <c r="G8603" s="84">
        <v>128.5</v>
      </c>
      <c r="H8603" s="86">
        <f t="shared" si="536"/>
        <v>601187.55839999998</v>
      </c>
      <c r="I8603" s="77">
        <f t="shared" si="537"/>
        <v>28116</v>
      </c>
      <c r="J8603" s="77">
        <f t="shared" si="538"/>
        <v>467850.23999999999</v>
      </c>
      <c r="K8603" s="77">
        <f t="shared" si="539"/>
        <v>0</v>
      </c>
    </row>
    <row r="8604" spans="1:11" s="77" customFormat="1">
      <c r="A8604" s="82">
        <v>2016</v>
      </c>
      <c r="B8604" s="82">
        <v>6248</v>
      </c>
      <c r="C8604" s="83" t="s">
        <v>513</v>
      </c>
      <c r="D8604" s="83" t="s">
        <v>504</v>
      </c>
      <c r="E8604" s="84">
        <v>28122</v>
      </c>
      <c r="F8604" s="85">
        <v>16.96</v>
      </c>
      <c r="G8604" s="84">
        <v>124.1</v>
      </c>
      <c r="H8604" s="86">
        <f t="shared" si="536"/>
        <v>591893.85791999998</v>
      </c>
      <c r="I8604" s="77">
        <f t="shared" si="537"/>
        <v>28122</v>
      </c>
      <c r="J8604" s="77">
        <f t="shared" si="538"/>
        <v>476949.12</v>
      </c>
      <c r="K8604" s="77">
        <f t="shared" si="539"/>
        <v>0</v>
      </c>
    </row>
    <row r="8605" spans="1:11" s="77" customFormat="1">
      <c r="A8605" s="82">
        <v>2016</v>
      </c>
      <c r="B8605" s="82">
        <v>6248</v>
      </c>
      <c r="C8605" s="83" t="s">
        <v>513</v>
      </c>
      <c r="D8605" s="83" t="s">
        <v>504</v>
      </c>
      <c r="E8605" s="84">
        <v>56363</v>
      </c>
      <c r="F8605" s="85">
        <v>16.690000000000001</v>
      </c>
      <c r="G8605" s="84">
        <v>117.7</v>
      </c>
      <c r="H8605" s="86">
        <f t="shared" si="536"/>
        <v>1107202.09919</v>
      </c>
      <c r="I8605" s="77">
        <f t="shared" si="537"/>
        <v>56363</v>
      </c>
      <c r="J8605" s="77">
        <f t="shared" si="538"/>
        <v>940698.47000000009</v>
      </c>
      <c r="K8605" s="77">
        <f t="shared" si="539"/>
        <v>0</v>
      </c>
    </row>
    <row r="8606" spans="1:11" s="77" customFormat="1">
      <c r="A8606" s="82">
        <v>2016</v>
      </c>
      <c r="B8606" s="82">
        <v>6249</v>
      </c>
      <c r="C8606" s="83" t="s">
        <v>503</v>
      </c>
      <c r="D8606" s="83" t="s">
        <v>504</v>
      </c>
      <c r="E8606" s="84">
        <v>39030</v>
      </c>
      <c r="F8606" s="85">
        <v>24.22</v>
      </c>
      <c r="G8606" s="84">
        <v>344.1</v>
      </c>
      <c r="H8606" s="86">
        <f t="shared" si="536"/>
        <v>3252800.0106000002</v>
      </c>
      <c r="I8606" s="77">
        <f t="shared" si="537"/>
        <v>39030</v>
      </c>
      <c r="J8606" s="77">
        <f t="shared" si="538"/>
        <v>945306.6</v>
      </c>
      <c r="K8606" s="77">
        <f t="shared" si="539"/>
        <v>0</v>
      </c>
    </row>
    <row r="8607" spans="1:11" s="77" customFormat="1">
      <c r="A8607" s="82">
        <v>2016</v>
      </c>
      <c r="B8607" s="82">
        <v>6250</v>
      </c>
      <c r="C8607" s="83" t="s">
        <v>503</v>
      </c>
      <c r="D8607" s="83" t="s">
        <v>504</v>
      </c>
      <c r="E8607" s="84">
        <v>46941</v>
      </c>
      <c r="F8607" s="85">
        <v>25.86</v>
      </c>
      <c r="G8607" s="84">
        <v>273.39999999999998</v>
      </c>
      <c r="H8607" s="86">
        <f t="shared" si="536"/>
        <v>3318786.9068399998</v>
      </c>
      <c r="I8607" s="77">
        <f t="shared" si="537"/>
        <v>46941</v>
      </c>
      <c r="J8607" s="77">
        <f t="shared" si="538"/>
        <v>1213894.26</v>
      </c>
      <c r="K8607" s="77">
        <f t="shared" si="539"/>
        <v>0</v>
      </c>
    </row>
    <row r="8608" spans="1:11" s="77" customFormat="1">
      <c r="A8608" s="82">
        <v>2016</v>
      </c>
      <c r="B8608" s="82">
        <v>6250</v>
      </c>
      <c r="C8608" s="83" t="s">
        <v>503</v>
      </c>
      <c r="D8608" s="83" t="s">
        <v>504</v>
      </c>
      <c r="E8608" s="84">
        <v>12839</v>
      </c>
      <c r="F8608" s="85">
        <v>24.97</v>
      </c>
      <c r="G8608" s="84">
        <v>298.89999999999998</v>
      </c>
      <c r="H8608" s="86">
        <f t="shared" si="536"/>
        <v>958243.00186999992</v>
      </c>
      <c r="I8608" s="77">
        <f t="shared" si="537"/>
        <v>12839</v>
      </c>
      <c r="J8608" s="77">
        <f t="shared" si="538"/>
        <v>320589.82999999996</v>
      </c>
      <c r="K8608" s="77">
        <f t="shared" si="539"/>
        <v>0</v>
      </c>
    </row>
    <row r="8609" spans="1:11" s="77" customFormat="1">
      <c r="A8609" s="82">
        <v>2016</v>
      </c>
      <c r="B8609" s="82">
        <v>6250</v>
      </c>
      <c r="C8609" s="83" t="s">
        <v>503</v>
      </c>
      <c r="D8609" s="83" t="s">
        <v>504</v>
      </c>
      <c r="E8609" s="84">
        <v>34847</v>
      </c>
      <c r="F8609" s="85">
        <v>23.974</v>
      </c>
      <c r="G8609" s="84">
        <v>301.7</v>
      </c>
      <c r="H8609" s="86">
        <f t="shared" si="536"/>
        <v>2520468.1076259995</v>
      </c>
      <c r="I8609" s="77">
        <f t="shared" si="537"/>
        <v>34847</v>
      </c>
      <c r="J8609" s="77">
        <f t="shared" si="538"/>
        <v>835421.978</v>
      </c>
      <c r="K8609" s="77">
        <f t="shared" si="539"/>
        <v>0</v>
      </c>
    </row>
    <row r="8610" spans="1:11" s="77" customFormat="1">
      <c r="A8610" s="82">
        <v>2016</v>
      </c>
      <c r="B8610" s="82">
        <v>6250</v>
      </c>
      <c r="C8610" s="83" t="s">
        <v>503</v>
      </c>
      <c r="D8610" s="83" t="s">
        <v>504</v>
      </c>
      <c r="E8610" s="84">
        <v>47114</v>
      </c>
      <c r="F8610" s="85">
        <v>25.818000000000001</v>
      </c>
      <c r="G8610" s="84">
        <v>335.3</v>
      </c>
      <c r="H8610" s="86">
        <f t="shared" si="536"/>
        <v>4078553.1619560001</v>
      </c>
      <c r="I8610" s="77">
        <f t="shared" si="537"/>
        <v>47114</v>
      </c>
      <c r="J8610" s="77">
        <f t="shared" si="538"/>
        <v>1216389.2520000001</v>
      </c>
      <c r="K8610" s="77">
        <f t="shared" si="539"/>
        <v>0</v>
      </c>
    </row>
    <row r="8611" spans="1:11" s="77" customFormat="1">
      <c r="A8611" s="82">
        <v>2016</v>
      </c>
      <c r="B8611" s="82">
        <v>6250</v>
      </c>
      <c r="C8611" s="83" t="s">
        <v>503</v>
      </c>
      <c r="D8611" s="83" t="s">
        <v>504</v>
      </c>
      <c r="E8611" s="84">
        <v>47046</v>
      </c>
      <c r="F8611" s="85">
        <v>25.844000000000001</v>
      </c>
      <c r="G8611" s="84">
        <v>277.8</v>
      </c>
      <c r="H8611" s="86">
        <f t="shared" si="536"/>
        <v>3377650.2570720003</v>
      </c>
      <c r="I8611" s="77">
        <f t="shared" si="537"/>
        <v>47046</v>
      </c>
      <c r="J8611" s="77">
        <f t="shared" si="538"/>
        <v>1215856.824</v>
      </c>
      <c r="K8611" s="77">
        <f t="shared" si="539"/>
        <v>0</v>
      </c>
    </row>
    <row r="8612" spans="1:11" s="77" customFormat="1">
      <c r="A8612" s="82">
        <v>2016</v>
      </c>
      <c r="B8612" s="82">
        <v>6254</v>
      </c>
      <c r="C8612" s="83" t="s">
        <v>513</v>
      </c>
      <c r="D8612" s="83" t="s">
        <v>504</v>
      </c>
      <c r="E8612" s="84">
        <v>15391</v>
      </c>
      <c r="F8612" s="85">
        <v>17.648</v>
      </c>
      <c r="G8612" s="84">
        <v>182.4</v>
      </c>
      <c r="H8612" s="86">
        <f t="shared" si="536"/>
        <v>495435.551232</v>
      </c>
      <c r="I8612" s="77">
        <f t="shared" si="537"/>
        <v>15391</v>
      </c>
      <c r="J8612" s="77">
        <f t="shared" si="538"/>
        <v>271620.36800000002</v>
      </c>
      <c r="K8612" s="77">
        <f t="shared" si="539"/>
        <v>0</v>
      </c>
    </row>
    <row r="8613" spans="1:11" s="77" customFormat="1">
      <c r="A8613" s="82">
        <v>2016</v>
      </c>
      <c r="B8613" s="82">
        <v>6254</v>
      </c>
      <c r="C8613" s="83" t="s">
        <v>513</v>
      </c>
      <c r="D8613" s="83" t="s">
        <v>504</v>
      </c>
      <c r="E8613" s="84">
        <v>15057</v>
      </c>
      <c r="F8613" s="85">
        <v>17.038</v>
      </c>
      <c r="G8613" s="84">
        <v>167.4</v>
      </c>
      <c r="H8613" s="86">
        <f t="shared" si="536"/>
        <v>429449.91188400006</v>
      </c>
      <c r="I8613" s="77">
        <f t="shared" si="537"/>
        <v>15057</v>
      </c>
      <c r="J8613" s="77">
        <f t="shared" si="538"/>
        <v>256541.166</v>
      </c>
      <c r="K8613" s="77">
        <f t="shared" si="539"/>
        <v>0</v>
      </c>
    </row>
    <row r="8614" spans="1:11" s="77" customFormat="1">
      <c r="A8614" s="82">
        <v>2016</v>
      </c>
      <c r="B8614" s="82">
        <v>6254</v>
      </c>
      <c r="C8614" s="83" t="s">
        <v>513</v>
      </c>
      <c r="D8614" s="83" t="s">
        <v>504</v>
      </c>
      <c r="E8614" s="84">
        <v>30341</v>
      </c>
      <c r="F8614" s="85">
        <v>18.052</v>
      </c>
      <c r="G8614" s="84">
        <v>183.3</v>
      </c>
      <c r="H8614" s="86">
        <f t="shared" si="536"/>
        <v>1003962.9367560002</v>
      </c>
      <c r="I8614" s="77">
        <f t="shared" si="537"/>
        <v>30341</v>
      </c>
      <c r="J8614" s="77">
        <f t="shared" si="538"/>
        <v>547715.73199999996</v>
      </c>
      <c r="K8614" s="77">
        <f t="shared" si="539"/>
        <v>0</v>
      </c>
    </row>
    <row r="8615" spans="1:11" s="77" customFormat="1">
      <c r="A8615" s="82">
        <v>2016</v>
      </c>
      <c r="B8615" s="82">
        <v>6254</v>
      </c>
      <c r="C8615" s="83" t="s">
        <v>513</v>
      </c>
      <c r="D8615" s="83" t="s">
        <v>504</v>
      </c>
      <c r="E8615" s="84">
        <v>30784</v>
      </c>
      <c r="F8615" s="85">
        <v>17.902000000000001</v>
      </c>
      <c r="G8615" s="84">
        <v>155.1</v>
      </c>
      <c r="H8615" s="86">
        <f t="shared" si="536"/>
        <v>854748.605568</v>
      </c>
      <c r="I8615" s="77">
        <f t="shared" si="537"/>
        <v>30784</v>
      </c>
      <c r="J8615" s="77">
        <f t="shared" si="538"/>
        <v>551095.16800000006</v>
      </c>
      <c r="K8615" s="77">
        <f t="shared" si="539"/>
        <v>0</v>
      </c>
    </row>
    <row r="8616" spans="1:11" s="77" customFormat="1">
      <c r="A8616" s="82">
        <v>2016</v>
      </c>
      <c r="B8616" s="82">
        <v>6254</v>
      </c>
      <c r="C8616" s="83" t="s">
        <v>513</v>
      </c>
      <c r="D8616" s="83" t="s">
        <v>504</v>
      </c>
      <c r="E8616" s="84">
        <v>183841</v>
      </c>
      <c r="F8616" s="85">
        <v>16.731999999999999</v>
      </c>
      <c r="G8616" s="84">
        <v>150.6</v>
      </c>
      <c r="H8616" s="86">
        <f t="shared" si="536"/>
        <v>4632497.5836720001</v>
      </c>
      <c r="I8616" s="77">
        <f t="shared" si="537"/>
        <v>183841</v>
      </c>
      <c r="J8616" s="77">
        <f t="shared" si="538"/>
        <v>3076027.6119999997</v>
      </c>
      <c r="K8616" s="77">
        <f t="shared" si="539"/>
        <v>0</v>
      </c>
    </row>
    <row r="8617" spans="1:11" s="77" customFormat="1">
      <c r="A8617" s="82">
        <v>2016</v>
      </c>
      <c r="B8617" s="82">
        <v>6254</v>
      </c>
      <c r="C8617" s="83" t="s">
        <v>513</v>
      </c>
      <c r="D8617" s="83" t="s">
        <v>504</v>
      </c>
      <c r="E8617" s="84">
        <v>45983</v>
      </c>
      <c r="F8617" s="85">
        <v>16.827999999999999</v>
      </c>
      <c r="G8617" s="84">
        <v>151.80000000000001</v>
      </c>
      <c r="H8617" s="86">
        <f t="shared" si="536"/>
        <v>1174631.320632</v>
      </c>
      <c r="I8617" s="77">
        <f t="shared" si="537"/>
        <v>45983</v>
      </c>
      <c r="J8617" s="77">
        <f t="shared" si="538"/>
        <v>773801.924</v>
      </c>
      <c r="K8617" s="77">
        <f t="shared" si="539"/>
        <v>0</v>
      </c>
    </row>
    <row r="8618" spans="1:11" s="77" customFormat="1">
      <c r="A8618" s="82">
        <v>2016</v>
      </c>
      <c r="B8618" s="82">
        <v>6257</v>
      </c>
      <c r="C8618" s="83" t="s">
        <v>513</v>
      </c>
      <c r="D8618" s="83" t="s">
        <v>504</v>
      </c>
      <c r="E8618" s="84">
        <v>63635</v>
      </c>
      <c r="F8618" s="85">
        <v>17.062000000000001</v>
      </c>
      <c r="G8618" s="84">
        <v>216.2</v>
      </c>
      <c r="H8618" s="86">
        <f t="shared" si="536"/>
        <v>2347370.6799400002</v>
      </c>
      <c r="I8618" s="77">
        <f t="shared" si="537"/>
        <v>63635</v>
      </c>
      <c r="J8618" s="77">
        <f t="shared" si="538"/>
        <v>1085740.3700000001</v>
      </c>
      <c r="K8618" s="77">
        <f t="shared" si="539"/>
        <v>0</v>
      </c>
    </row>
    <row r="8619" spans="1:11" s="77" customFormat="1">
      <c r="A8619" s="82">
        <v>2016</v>
      </c>
      <c r="B8619" s="82">
        <v>6257</v>
      </c>
      <c r="C8619" s="83" t="s">
        <v>513</v>
      </c>
      <c r="D8619" s="83" t="s">
        <v>504</v>
      </c>
      <c r="E8619" s="84">
        <v>15904</v>
      </c>
      <c r="F8619" s="85">
        <v>17.684000000000001</v>
      </c>
      <c r="G8619" s="84">
        <v>218</v>
      </c>
      <c r="H8619" s="86">
        <f t="shared" si="536"/>
        <v>613117.01248000003</v>
      </c>
      <c r="I8619" s="77">
        <f t="shared" si="537"/>
        <v>15904</v>
      </c>
      <c r="J8619" s="77">
        <f t="shared" si="538"/>
        <v>281246.33600000001</v>
      </c>
      <c r="K8619" s="77">
        <f t="shared" si="539"/>
        <v>0</v>
      </c>
    </row>
    <row r="8620" spans="1:11" s="77" customFormat="1">
      <c r="A8620" s="82">
        <v>2016</v>
      </c>
      <c r="B8620" s="82">
        <v>6257</v>
      </c>
      <c r="C8620" s="83" t="s">
        <v>513</v>
      </c>
      <c r="D8620" s="83" t="s">
        <v>504</v>
      </c>
      <c r="E8620" s="84">
        <v>47462</v>
      </c>
      <c r="F8620" s="85">
        <v>17.007999999999999</v>
      </c>
      <c r="G8620" s="84">
        <v>223</v>
      </c>
      <c r="H8620" s="86">
        <f t="shared" si="536"/>
        <v>1800131.1420799999</v>
      </c>
      <c r="I8620" s="77">
        <f t="shared" si="537"/>
        <v>47462</v>
      </c>
      <c r="J8620" s="77">
        <f t="shared" si="538"/>
        <v>807233.696</v>
      </c>
      <c r="K8620" s="77">
        <f t="shared" si="539"/>
        <v>0</v>
      </c>
    </row>
    <row r="8621" spans="1:11" s="77" customFormat="1">
      <c r="A8621" s="82">
        <v>2016</v>
      </c>
      <c r="B8621" s="82">
        <v>6257</v>
      </c>
      <c r="C8621" s="83" t="s">
        <v>513</v>
      </c>
      <c r="D8621" s="83" t="s">
        <v>504</v>
      </c>
      <c r="E8621" s="84">
        <v>270335</v>
      </c>
      <c r="F8621" s="85">
        <v>16.765999999999998</v>
      </c>
      <c r="G8621" s="84">
        <v>233.6</v>
      </c>
      <c r="H8621" s="86">
        <f t="shared" si="536"/>
        <v>10587771.920959998</v>
      </c>
      <c r="I8621" s="77">
        <f t="shared" si="537"/>
        <v>270335</v>
      </c>
      <c r="J8621" s="77">
        <f t="shared" si="538"/>
        <v>4532436.6099999994</v>
      </c>
      <c r="K8621" s="77">
        <f t="shared" si="539"/>
        <v>0</v>
      </c>
    </row>
    <row r="8622" spans="1:11" s="77" customFormat="1">
      <c r="A8622" s="82">
        <v>2016</v>
      </c>
      <c r="B8622" s="82">
        <v>6257</v>
      </c>
      <c r="C8622" s="83" t="s">
        <v>513</v>
      </c>
      <c r="D8622" s="83" t="s">
        <v>504</v>
      </c>
      <c r="E8622" s="84">
        <v>254520</v>
      </c>
      <c r="F8622" s="85">
        <v>16.93</v>
      </c>
      <c r="G8622" s="84">
        <v>235.4</v>
      </c>
      <c r="H8622" s="86">
        <f t="shared" si="536"/>
        <v>10143441.554400001</v>
      </c>
      <c r="I8622" s="77">
        <f t="shared" si="537"/>
        <v>254520</v>
      </c>
      <c r="J8622" s="77">
        <f t="shared" si="538"/>
        <v>4309023.5999999996</v>
      </c>
      <c r="K8622" s="77">
        <f t="shared" si="539"/>
        <v>0</v>
      </c>
    </row>
    <row r="8623" spans="1:11" s="77" customFormat="1">
      <c r="A8623" s="82">
        <v>2016</v>
      </c>
      <c r="B8623" s="82">
        <v>6257</v>
      </c>
      <c r="C8623" s="83" t="s">
        <v>513</v>
      </c>
      <c r="D8623" s="83" t="s">
        <v>504</v>
      </c>
      <c r="E8623" s="84">
        <v>143026</v>
      </c>
      <c r="F8623" s="85">
        <v>16.93</v>
      </c>
      <c r="G8623" s="84">
        <v>217.1</v>
      </c>
      <c r="H8623" s="86">
        <f t="shared" si="536"/>
        <v>5256924.9207799993</v>
      </c>
      <c r="I8623" s="77">
        <f t="shared" si="537"/>
        <v>143026</v>
      </c>
      <c r="J8623" s="77">
        <f t="shared" si="538"/>
        <v>2421430.1800000002</v>
      </c>
      <c r="K8623" s="77">
        <f t="shared" si="539"/>
        <v>0</v>
      </c>
    </row>
    <row r="8624" spans="1:11" s="77" customFormat="1">
      <c r="A8624" s="82">
        <v>2016</v>
      </c>
      <c r="B8624" s="82">
        <v>6257</v>
      </c>
      <c r="C8624" s="83" t="s">
        <v>513</v>
      </c>
      <c r="D8624" s="83" t="s">
        <v>504</v>
      </c>
      <c r="E8624" s="84">
        <v>63550</v>
      </c>
      <c r="F8624" s="85">
        <v>16.763999999999999</v>
      </c>
      <c r="G8624" s="84">
        <v>214.9</v>
      </c>
      <c r="H8624" s="86">
        <f t="shared" si="536"/>
        <v>2289441.8777999999</v>
      </c>
      <c r="I8624" s="77">
        <f t="shared" si="537"/>
        <v>63550</v>
      </c>
      <c r="J8624" s="77">
        <f t="shared" si="538"/>
        <v>1065352.2</v>
      </c>
      <c r="K8624" s="77">
        <f t="shared" si="539"/>
        <v>0</v>
      </c>
    </row>
    <row r="8625" spans="1:11" s="77" customFormat="1">
      <c r="A8625" s="82">
        <v>2016</v>
      </c>
      <c r="B8625" s="82">
        <v>6257</v>
      </c>
      <c r="C8625" s="83" t="s">
        <v>513</v>
      </c>
      <c r="D8625" s="83" t="s">
        <v>504</v>
      </c>
      <c r="E8625" s="84">
        <v>31846</v>
      </c>
      <c r="F8625" s="85">
        <v>17.754000000000001</v>
      </c>
      <c r="G8625" s="84">
        <v>247.9</v>
      </c>
      <c r="H8625" s="86">
        <f t="shared" si="536"/>
        <v>1401611.4384360001</v>
      </c>
      <c r="I8625" s="77">
        <f t="shared" si="537"/>
        <v>31846</v>
      </c>
      <c r="J8625" s="77">
        <f t="shared" si="538"/>
        <v>565393.88400000008</v>
      </c>
      <c r="K8625" s="77">
        <f t="shared" si="539"/>
        <v>0</v>
      </c>
    </row>
    <row r="8626" spans="1:11" s="77" customFormat="1">
      <c r="A8626" s="82">
        <v>2016</v>
      </c>
      <c r="B8626" s="82">
        <v>6264</v>
      </c>
      <c r="C8626" s="83" t="s">
        <v>503</v>
      </c>
      <c r="D8626" s="83" t="s">
        <v>504</v>
      </c>
      <c r="E8626" s="84">
        <v>10454</v>
      </c>
      <c r="F8626" s="85">
        <v>26.004000000000001</v>
      </c>
      <c r="G8626" s="84">
        <v>163.1</v>
      </c>
      <c r="H8626" s="86">
        <f t="shared" si="536"/>
        <v>443380.52589600004</v>
      </c>
      <c r="I8626" s="77">
        <f t="shared" si="537"/>
        <v>10454</v>
      </c>
      <c r="J8626" s="77">
        <f t="shared" si="538"/>
        <v>271845.81599999999</v>
      </c>
      <c r="K8626" s="77">
        <f t="shared" si="539"/>
        <v>0</v>
      </c>
    </row>
    <row r="8627" spans="1:11" s="77" customFormat="1">
      <c r="A8627" s="82">
        <v>2016</v>
      </c>
      <c r="B8627" s="82">
        <v>6264</v>
      </c>
      <c r="C8627" s="83" t="s">
        <v>503</v>
      </c>
      <c r="D8627" s="83" t="s">
        <v>504</v>
      </c>
      <c r="E8627" s="84">
        <v>3704</v>
      </c>
      <c r="F8627" s="85">
        <v>25.423999999999999</v>
      </c>
      <c r="G8627" s="84">
        <v>183.7</v>
      </c>
      <c r="H8627" s="86">
        <f t="shared" si="536"/>
        <v>172991.20115199999</v>
      </c>
      <c r="I8627" s="77">
        <f t="shared" si="537"/>
        <v>3704</v>
      </c>
      <c r="J8627" s="77">
        <f t="shared" si="538"/>
        <v>94170.495999999999</v>
      </c>
      <c r="K8627" s="77">
        <f t="shared" si="539"/>
        <v>0</v>
      </c>
    </row>
    <row r="8628" spans="1:11" s="77" customFormat="1">
      <c r="A8628" s="82">
        <v>2016</v>
      </c>
      <c r="B8628" s="82">
        <v>6264</v>
      </c>
      <c r="C8628" s="83" t="s">
        <v>503</v>
      </c>
      <c r="D8628" s="83" t="s">
        <v>504</v>
      </c>
      <c r="E8628" s="84">
        <v>60459</v>
      </c>
      <c r="F8628" s="85">
        <v>26.327999999999999</v>
      </c>
      <c r="G8628" s="84">
        <v>223.7</v>
      </c>
      <c r="H8628" s="86">
        <f t="shared" si="536"/>
        <v>3560777.3028239999</v>
      </c>
      <c r="I8628" s="77">
        <f t="shared" si="537"/>
        <v>60459</v>
      </c>
      <c r="J8628" s="77">
        <f t="shared" si="538"/>
        <v>1591764.5519999999</v>
      </c>
      <c r="K8628" s="77">
        <f t="shared" si="539"/>
        <v>0</v>
      </c>
    </row>
    <row r="8629" spans="1:11" s="77" customFormat="1">
      <c r="A8629" s="82">
        <v>2016</v>
      </c>
      <c r="B8629" s="82">
        <v>6264</v>
      </c>
      <c r="C8629" s="83" t="s">
        <v>503</v>
      </c>
      <c r="D8629" s="83" t="s">
        <v>504</v>
      </c>
      <c r="E8629" s="84">
        <v>11830</v>
      </c>
      <c r="F8629" s="85">
        <v>24.978000000000002</v>
      </c>
      <c r="G8629" s="84">
        <v>230.4</v>
      </c>
      <c r="H8629" s="86">
        <f t="shared" si="536"/>
        <v>680808.36096000008</v>
      </c>
      <c r="I8629" s="77">
        <f t="shared" si="537"/>
        <v>11830</v>
      </c>
      <c r="J8629" s="77">
        <f t="shared" si="538"/>
        <v>295489.74</v>
      </c>
      <c r="K8629" s="77">
        <f t="shared" si="539"/>
        <v>0</v>
      </c>
    </row>
    <row r="8630" spans="1:11" s="77" customFormat="1">
      <c r="A8630" s="82">
        <v>2016</v>
      </c>
      <c r="B8630" s="82">
        <v>6264</v>
      </c>
      <c r="C8630" s="83" t="s">
        <v>503</v>
      </c>
      <c r="D8630" s="83" t="s">
        <v>504</v>
      </c>
      <c r="E8630" s="84">
        <v>120234</v>
      </c>
      <c r="F8630" s="85">
        <v>25</v>
      </c>
      <c r="G8630" s="84">
        <v>186.8</v>
      </c>
      <c r="H8630" s="86">
        <f t="shared" si="536"/>
        <v>5614927.8000000007</v>
      </c>
      <c r="I8630" s="77">
        <f t="shared" si="537"/>
        <v>120234</v>
      </c>
      <c r="J8630" s="77">
        <f t="shared" si="538"/>
        <v>3005850</v>
      </c>
      <c r="K8630" s="77">
        <f t="shared" si="539"/>
        <v>0</v>
      </c>
    </row>
    <row r="8631" spans="1:11" s="77" customFormat="1">
      <c r="A8631" s="82">
        <v>2016</v>
      </c>
      <c r="B8631" s="82">
        <v>6288</v>
      </c>
      <c r="C8631" s="83" t="s">
        <v>512</v>
      </c>
      <c r="D8631" s="83" t="s">
        <v>504</v>
      </c>
      <c r="E8631" s="84">
        <v>9541</v>
      </c>
      <c r="F8631" s="85">
        <v>14</v>
      </c>
      <c r="G8631" s="84">
        <v>376</v>
      </c>
      <c r="H8631" s="86">
        <f t="shared" si="536"/>
        <v>502238.24</v>
      </c>
      <c r="I8631" s="77">
        <f t="shared" si="537"/>
        <v>9541</v>
      </c>
      <c r="J8631" s="77">
        <f t="shared" si="538"/>
        <v>133574</v>
      </c>
      <c r="K8631" s="77">
        <f t="shared" si="539"/>
        <v>1</v>
      </c>
    </row>
    <row r="8632" spans="1:11" s="77" customFormat="1">
      <c r="A8632" s="82">
        <v>2016</v>
      </c>
      <c r="B8632" s="82">
        <v>6288</v>
      </c>
      <c r="C8632" s="83" t="s">
        <v>515</v>
      </c>
      <c r="D8632" s="83" t="s">
        <v>504</v>
      </c>
      <c r="E8632" s="84">
        <v>5792</v>
      </c>
      <c r="F8632" s="85">
        <v>14</v>
      </c>
      <c r="G8632" s="84">
        <v>185</v>
      </c>
      <c r="H8632" s="86">
        <f t="shared" si="536"/>
        <v>150012.80000000002</v>
      </c>
      <c r="I8632" s="77">
        <f t="shared" si="537"/>
        <v>5792</v>
      </c>
      <c r="J8632" s="77">
        <f t="shared" si="538"/>
        <v>81088</v>
      </c>
      <c r="K8632" s="77">
        <f t="shared" si="539"/>
        <v>0</v>
      </c>
    </row>
    <row r="8633" spans="1:11" s="77" customFormat="1">
      <c r="A8633" s="82">
        <v>2016</v>
      </c>
      <c r="B8633" s="82">
        <v>6469</v>
      </c>
      <c r="C8633" s="83" t="s">
        <v>512</v>
      </c>
      <c r="D8633" s="83" t="s">
        <v>504</v>
      </c>
      <c r="E8633" s="84">
        <v>443619</v>
      </c>
      <c r="F8633" s="85">
        <v>13.436</v>
      </c>
      <c r="G8633" s="84">
        <v>89.8</v>
      </c>
      <c r="H8633" s="86">
        <f t="shared" si="536"/>
        <v>5352497.4658320006</v>
      </c>
      <c r="I8633" s="77">
        <f t="shared" si="537"/>
        <v>443619</v>
      </c>
      <c r="J8633" s="77">
        <f t="shared" si="538"/>
        <v>5960464.8839999996</v>
      </c>
      <c r="K8633" s="77">
        <f t="shared" si="539"/>
        <v>1</v>
      </c>
    </row>
    <row r="8634" spans="1:11" s="77" customFormat="1">
      <c r="A8634" s="82">
        <v>2016</v>
      </c>
      <c r="B8634" s="82">
        <v>6481</v>
      </c>
      <c r="C8634" s="83" t="s">
        <v>503</v>
      </c>
      <c r="D8634" s="83" t="s">
        <v>504</v>
      </c>
      <c r="E8634" s="84">
        <v>36329</v>
      </c>
      <c r="F8634" s="85">
        <v>22.38</v>
      </c>
      <c r="G8634" s="84">
        <v>214.1</v>
      </c>
      <c r="H8634" s="86">
        <f t="shared" si="536"/>
        <v>1740725.1058199999</v>
      </c>
      <c r="I8634" s="77">
        <f t="shared" si="537"/>
        <v>36329</v>
      </c>
      <c r="J8634" s="77">
        <f t="shared" si="538"/>
        <v>813043.02</v>
      </c>
      <c r="K8634" s="77">
        <f t="shared" si="539"/>
        <v>0</v>
      </c>
    </row>
    <row r="8635" spans="1:11" s="77" customFormat="1">
      <c r="A8635" s="82">
        <v>2016</v>
      </c>
      <c r="B8635" s="82">
        <v>6481</v>
      </c>
      <c r="C8635" s="83" t="s">
        <v>503</v>
      </c>
      <c r="D8635" s="83" t="s">
        <v>504</v>
      </c>
      <c r="E8635" s="84">
        <v>86393</v>
      </c>
      <c r="F8635" s="85">
        <v>20.015000000000001</v>
      </c>
      <c r="G8635" s="84">
        <v>220.7</v>
      </c>
      <c r="H8635" s="86">
        <f t="shared" si="536"/>
        <v>3816247.060265</v>
      </c>
      <c r="I8635" s="77">
        <f t="shared" si="537"/>
        <v>86393</v>
      </c>
      <c r="J8635" s="77">
        <f t="shared" si="538"/>
        <v>1729155.895</v>
      </c>
      <c r="K8635" s="77">
        <f t="shared" si="539"/>
        <v>0</v>
      </c>
    </row>
    <row r="8636" spans="1:11" s="77" customFormat="1">
      <c r="A8636" s="82">
        <v>2016</v>
      </c>
      <c r="B8636" s="82">
        <v>6481</v>
      </c>
      <c r="C8636" s="83" t="s">
        <v>503</v>
      </c>
      <c r="D8636" s="83" t="s">
        <v>504</v>
      </c>
      <c r="E8636" s="84">
        <v>61360</v>
      </c>
      <c r="F8636" s="85">
        <v>23.126000000000001</v>
      </c>
      <c r="G8636" s="84">
        <v>201.6</v>
      </c>
      <c r="H8636" s="86">
        <f t="shared" si="536"/>
        <v>2860726.9017600003</v>
      </c>
      <c r="I8636" s="77">
        <f t="shared" si="537"/>
        <v>61360</v>
      </c>
      <c r="J8636" s="77">
        <f t="shared" si="538"/>
        <v>1419011.36</v>
      </c>
      <c r="K8636" s="77">
        <f t="shared" si="539"/>
        <v>0</v>
      </c>
    </row>
    <row r="8637" spans="1:11" s="77" customFormat="1">
      <c r="A8637" s="82">
        <v>2016</v>
      </c>
      <c r="B8637" s="82">
        <v>6481</v>
      </c>
      <c r="C8637" s="83" t="s">
        <v>503</v>
      </c>
      <c r="D8637" s="83" t="s">
        <v>504</v>
      </c>
      <c r="E8637" s="84">
        <v>177122</v>
      </c>
      <c r="F8637" s="85">
        <v>20.215</v>
      </c>
      <c r="G8637" s="84">
        <v>182.6</v>
      </c>
      <c r="H8637" s="86">
        <f t="shared" si="536"/>
        <v>6538031.7659799987</v>
      </c>
      <c r="I8637" s="77">
        <f t="shared" si="537"/>
        <v>177122</v>
      </c>
      <c r="J8637" s="77">
        <f t="shared" si="538"/>
        <v>3580521.23</v>
      </c>
      <c r="K8637" s="77">
        <f t="shared" si="539"/>
        <v>0</v>
      </c>
    </row>
    <row r="8638" spans="1:11" s="77" customFormat="1">
      <c r="A8638" s="82">
        <v>2016</v>
      </c>
      <c r="B8638" s="82">
        <v>6481</v>
      </c>
      <c r="C8638" s="83" t="s">
        <v>503</v>
      </c>
      <c r="D8638" s="83" t="s">
        <v>504</v>
      </c>
      <c r="E8638" s="84">
        <v>48215</v>
      </c>
      <c r="F8638" s="85">
        <v>22.38</v>
      </c>
      <c r="G8638" s="84">
        <v>214.8</v>
      </c>
      <c r="H8638" s="86">
        <f t="shared" si="536"/>
        <v>2317803.0515999999</v>
      </c>
      <c r="I8638" s="77">
        <f t="shared" si="537"/>
        <v>48215</v>
      </c>
      <c r="J8638" s="77">
        <f t="shared" si="538"/>
        <v>1079051.7</v>
      </c>
      <c r="K8638" s="77">
        <f t="shared" si="539"/>
        <v>0</v>
      </c>
    </row>
    <row r="8639" spans="1:11" s="77" customFormat="1">
      <c r="A8639" s="82">
        <v>2016</v>
      </c>
      <c r="B8639" s="82">
        <v>6481</v>
      </c>
      <c r="C8639" s="83" t="s">
        <v>513</v>
      </c>
      <c r="D8639" s="83" t="s">
        <v>504</v>
      </c>
      <c r="E8639" s="84">
        <v>83248</v>
      </c>
      <c r="F8639" s="85">
        <v>20.268999999999998</v>
      </c>
      <c r="G8639" s="84">
        <v>209.4</v>
      </c>
      <c r="H8639" s="86">
        <f t="shared" si="536"/>
        <v>3533318.6729279994</v>
      </c>
      <c r="I8639" s="77">
        <f t="shared" si="537"/>
        <v>83248</v>
      </c>
      <c r="J8639" s="77">
        <f t="shared" si="538"/>
        <v>1687353.7119999998</v>
      </c>
      <c r="K8639" s="77">
        <f t="shared" si="539"/>
        <v>0</v>
      </c>
    </row>
    <row r="8640" spans="1:11" s="77" customFormat="1">
      <c r="A8640" s="82">
        <v>2016</v>
      </c>
      <c r="B8640" s="82">
        <v>6639</v>
      </c>
      <c r="C8640" s="83" t="s">
        <v>503</v>
      </c>
      <c r="D8640" s="83" t="s">
        <v>504</v>
      </c>
      <c r="E8640" s="84">
        <v>46319</v>
      </c>
      <c r="F8640" s="85">
        <v>23.07</v>
      </c>
      <c r="G8640" s="84">
        <v>257.60000000000002</v>
      </c>
      <c r="H8640" s="86">
        <f t="shared" si="536"/>
        <v>2752660.35408</v>
      </c>
      <c r="I8640" s="77">
        <f t="shared" si="537"/>
        <v>46319</v>
      </c>
      <c r="J8640" s="77">
        <f t="shared" si="538"/>
        <v>1068579.33</v>
      </c>
      <c r="K8640" s="77">
        <f t="shared" si="539"/>
        <v>0</v>
      </c>
    </row>
    <row r="8641" spans="1:11" s="77" customFormat="1">
      <c r="A8641" s="82">
        <v>2016</v>
      </c>
      <c r="B8641" s="82">
        <v>6639</v>
      </c>
      <c r="C8641" s="83" t="s">
        <v>503</v>
      </c>
      <c r="D8641" s="83" t="s">
        <v>504</v>
      </c>
      <c r="E8641" s="84">
        <v>5778</v>
      </c>
      <c r="F8641" s="85">
        <v>22.08</v>
      </c>
      <c r="G8641" s="84">
        <v>195.4</v>
      </c>
      <c r="H8641" s="86">
        <f t="shared" si="536"/>
        <v>249287.88095999995</v>
      </c>
      <c r="I8641" s="77">
        <f t="shared" si="537"/>
        <v>5778</v>
      </c>
      <c r="J8641" s="77">
        <f t="shared" si="538"/>
        <v>127578.23999999999</v>
      </c>
      <c r="K8641" s="77">
        <f t="shared" si="539"/>
        <v>0</v>
      </c>
    </row>
    <row r="8642" spans="1:11" s="77" customFormat="1">
      <c r="A8642" s="82">
        <v>2016</v>
      </c>
      <c r="B8642" s="82">
        <v>6639</v>
      </c>
      <c r="C8642" s="83" t="s">
        <v>503</v>
      </c>
      <c r="D8642" s="83" t="s">
        <v>504</v>
      </c>
      <c r="E8642" s="84">
        <v>24543</v>
      </c>
      <c r="F8642" s="85">
        <v>21.85</v>
      </c>
      <c r="G8642" s="84">
        <v>179.2</v>
      </c>
      <c r="H8642" s="86">
        <f t="shared" si="536"/>
        <v>960986.0736</v>
      </c>
      <c r="I8642" s="77">
        <f t="shared" si="537"/>
        <v>24543</v>
      </c>
      <c r="J8642" s="77">
        <f t="shared" si="538"/>
        <v>536264.55000000005</v>
      </c>
      <c r="K8642" s="77">
        <f t="shared" si="539"/>
        <v>0</v>
      </c>
    </row>
    <row r="8643" spans="1:11" s="77" customFormat="1">
      <c r="A8643" s="82">
        <v>2016</v>
      </c>
      <c r="B8643" s="82">
        <v>6641</v>
      </c>
      <c r="C8643" s="83" t="s">
        <v>513</v>
      </c>
      <c r="D8643" s="83" t="s">
        <v>504</v>
      </c>
      <c r="E8643" s="84">
        <v>98850</v>
      </c>
      <c r="F8643" s="85">
        <v>17.61</v>
      </c>
      <c r="G8643" s="84">
        <v>219.9</v>
      </c>
      <c r="H8643" s="86">
        <f t="shared" si="536"/>
        <v>3827905.951499999</v>
      </c>
      <c r="I8643" s="77">
        <f t="shared" si="537"/>
        <v>98850</v>
      </c>
      <c r="J8643" s="77">
        <f t="shared" si="538"/>
        <v>1740748.5</v>
      </c>
      <c r="K8643" s="77">
        <f t="shared" si="539"/>
        <v>0</v>
      </c>
    </row>
    <row r="8644" spans="1:11" s="77" customFormat="1">
      <c r="A8644" s="82">
        <v>2016</v>
      </c>
      <c r="B8644" s="82">
        <v>6641</v>
      </c>
      <c r="C8644" s="83" t="s">
        <v>513</v>
      </c>
      <c r="D8644" s="83" t="s">
        <v>504</v>
      </c>
      <c r="E8644" s="84">
        <v>114664</v>
      </c>
      <c r="F8644" s="85">
        <v>16.87</v>
      </c>
      <c r="G8644" s="84">
        <v>212.8</v>
      </c>
      <c r="H8644" s="86">
        <f t="shared" si="536"/>
        <v>4116364.2150400002</v>
      </c>
      <c r="I8644" s="77">
        <f t="shared" si="537"/>
        <v>114664</v>
      </c>
      <c r="J8644" s="77">
        <f t="shared" si="538"/>
        <v>1934381.6800000002</v>
      </c>
      <c r="K8644" s="77">
        <f t="shared" si="539"/>
        <v>0</v>
      </c>
    </row>
    <row r="8645" spans="1:11" s="77" customFormat="1">
      <c r="A8645" s="82">
        <v>2016</v>
      </c>
      <c r="B8645" s="82">
        <v>6641</v>
      </c>
      <c r="C8645" s="83" t="s">
        <v>513</v>
      </c>
      <c r="D8645" s="83" t="s">
        <v>504</v>
      </c>
      <c r="E8645" s="84">
        <v>197757</v>
      </c>
      <c r="F8645" s="85">
        <v>18.010000000000002</v>
      </c>
      <c r="G8645" s="84">
        <v>212.4</v>
      </c>
      <c r="H8645" s="86">
        <f t="shared" si="536"/>
        <v>7564845.9826800013</v>
      </c>
      <c r="I8645" s="77">
        <f t="shared" si="537"/>
        <v>197757</v>
      </c>
      <c r="J8645" s="77">
        <f t="shared" si="538"/>
        <v>3561603.5700000003</v>
      </c>
      <c r="K8645" s="77">
        <f t="shared" si="539"/>
        <v>0</v>
      </c>
    </row>
    <row r="8646" spans="1:11" s="77" customFormat="1">
      <c r="A8646" s="82">
        <v>2016</v>
      </c>
      <c r="B8646" s="82">
        <v>6641</v>
      </c>
      <c r="C8646" s="83" t="s">
        <v>513</v>
      </c>
      <c r="D8646" s="83" t="s">
        <v>504</v>
      </c>
      <c r="E8646" s="84">
        <v>65597</v>
      </c>
      <c r="F8646" s="85">
        <v>16.79</v>
      </c>
      <c r="G8646" s="84">
        <v>207.5</v>
      </c>
      <c r="H8646" s="86">
        <f t="shared" si="536"/>
        <v>2285350.2822500002</v>
      </c>
      <c r="I8646" s="77">
        <f t="shared" si="537"/>
        <v>65597</v>
      </c>
      <c r="J8646" s="77">
        <f t="shared" si="538"/>
        <v>1101373.6299999999</v>
      </c>
      <c r="K8646" s="77">
        <f t="shared" si="539"/>
        <v>0</v>
      </c>
    </row>
    <row r="8647" spans="1:11" s="77" customFormat="1">
      <c r="A8647" s="82">
        <v>2016</v>
      </c>
      <c r="B8647" s="82">
        <v>6648</v>
      </c>
      <c r="C8647" s="83" t="s">
        <v>512</v>
      </c>
      <c r="D8647" s="83" t="s">
        <v>504</v>
      </c>
      <c r="E8647" s="84">
        <v>581465</v>
      </c>
      <c r="F8647" s="85">
        <v>12.3</v>
      </c>
      <c r="G8647" s="84" t="s">
        <v>514</v>
      </c>
      <c r="H8647" s="86" t="str">
        <f t="shared" ref="H8647:H8710" si="540">IF(I8647="","",G8647/100*F8647*E8647)</f>
        <v/>
      </c>
      <c r="I8647" s="77" t="str">
        <f t="shared" ref="I8647:I8710" si="541">IF(OR(G8647=".",F8647=".",E8647="."),"",E8647)</f>
        <v/>
      </c>
      <c r="J8647" s="77" t="str">
        <f t="shared" ref="J8647:J8710" si="542">IF(I8647="","",F8647*I8647)</f>
        <v/>
      </c>
      <c r="K8647" s="77">
        <f t="shared" ref="K8647:K8710" si="543">IF(C8647="LIG",1,0)</f>
        <v>1</v>
      </c>
    </row>
    <row r="8648" spans="1:11" s="77" customFormat="1">
      <c r="A8648" s="82">
        <v>2016</v>
      </c>
      <c r="B8648" s="82">
        <v>6664</v>
      </c>
      <c r="C8648" s="83" t="s">
        <v>513</v>
      </c>
      <c r="D8648" s="83" t="s">
        <v>504</v>
      </c>
      <c r="E8648" s="84">
        <v>65740</v>
      </c>
      <c r="F8648" s="85">
        <v>17.904</v>
      </c>
      <c r="G8648" s="84">
        <v>185.9</v>
      </c>
      <c r="H8648" s="86">
        <f t="shared" si="540"/>
        <v>2188059.6566399997</v>
      </c>
      <c r="I8648" s="77">
        <f t="shared" si="541"/>
        <v>65740</v>
      </c>
      <c r="J8648" s="77">
        <f t="shared" si="542"/>
        <v>1177008.96</v>
      </c>
      <c r="K8648" s="77">
        <f t="shared" si="543"/>
        <v>0</v>
      </c>
    </row>
    <row r="8649" spans="1:11" s="77" customFormat="1">
      <c r="A8649" s="82">
        <v>2016</v>
      </c>
      <c r="B8649" s="82">
        <v>6664</v>
      </c>
      <c r="C8649" s="83" t="s">
        <v>513</v>
      </c>
      <c r="D8649" s="83" t="s">
        <v>504</v>
      </c>
      <c r="E8649" s="84">
        <v>48586</v>
      </c>
      <c r="F8649" s="85">
        <v>17.86</v>
      </c>
      <c r="G8649" s="84">
        <v>178.9</v>
      </c>
      <c r="H8649" s="86">
        <f t="shared" si="540"/>
        <v>1552397.52244</v>
      </c>
      <c r="I8649" s="77">
        <f t="shared" si="541"/>
        <v>48586</v>
      </c>
      <c r="J8649" s="77">
        <f t="shared" si="542"/>
        <v>867745.96</v>
      </c>
      <c r="K8649" s="77">
        <f t="shared" si="543"/>
        <v>0</v>
      </c>
    </row>
    <row r="8650" spans="1:11" s="77" customFormat="1">
      <c r="A8650" s="82">
        <v>2016</v>
      </c>
      <c r="B8650" s="82">
        <v>6664</v>
      </c>
      <c r="C8650" s="83" t="s">
        <v>513</v>
      </c>
      <c r="D8650" s="83" t="s">
        <v>504</v>
      </c>
      <c r="E8650" s="84">
        <v>32744</v>
      </c>
      <c r="F8650" s="85">
        <v>17.626000000000001</v>
      </c>
      <c r="G8650" s="84">
        <v>177.5</v>
      </c>
      <c r="H8650" s="86">
        <f t="shared" si="540"/>
        <v>1024433.6956</v>
      </c>
      <c r="I8650" s="77">
        <f t="shared" si="541"/>
        <v>32744</v>
      </c>
      <c r="J8650" s="77">
        <f t="shared" si="542"/>
        <v>577145.74400000006</v>
      </c>
      <c r="K8650" s="77">
        <f t="shared" si="543"/>
        <v>0</v>
      </c>
    </row>
    <row r="8651" spans="1:11" s="77" customFormat="1">
      <c r="A8651" s="82">
        <v>2016</v>
      </c>
      <c r="B8651" s="82">
        <v>6664</v>
      </c>
      <c r="C8651" s="83" t="s">
        <v>513</v>
      </c>
      <c r="D8651" s="83" t="s">
        <v>504</v>
      </c>
      <c r="E8651" s="84">
        <v>16357</v>
      </c>
      <c r="F8651" s="85">
        <v>17.510000000000002</v>
      </c>
      <c r="G8651" s="84">
        <v>175.5</v>
      </c>
      <c r="H8651" s="86">
        <f t="shared" si="540"/>
        <v>502651.42785000004</v>
      </c>
      <c r="I8651" s="77">
        <f t="shared" si="541"/>
        <v>16357</v>
      </c>
      <c r="J8651" s="77">
        <f t="shared" si="542"/>
        <v>286411.07</v>
      </c>
      <c r="K8651" s="77">
        <f t="shared" si="543"/>
        <v>0</v>
      </c>
    </row>
    <row r="8652" spans="1:11" s="77" customFormat="1">
      <c r="A8652" s="82">
        <v>2016</v>
      </c>
      <c r="B8652" s="82">
        <v>6664</v>
      </c>
      <c r="C8652" s="83" t="s">
        <v>513</v>
      </c>
      <c r="D8652" s="83" t="s">
        <v>504</v>
      </c>
      <c r="E8652" s="84">
        <v>16100</v>
      </c>
      <c r="F8652" s="85">
        <v>17.207999999999998</v>
      </c>
      <c r="G8652" s="84">
        <v>172.9</v>
      </c>
      <c r="H8652" s="86">
        <f t="shared" si="540"/>
        <v>479017.37519999995</v>
      </c>
      <c r="I8652" s="77">
        <f t="shared" si="541"/>
        <v>16100</v>
      </c>
      <c r="J8652" s="77">
        <f t="shared" si="542"/>
        <v>277048.8</v>
      </c>
      <c r="K8652" s="77">
        <f t="shared" si="543"/>
        <v>0</v>
      </c>
    </row>
    <row r="8653" spans="1:11" s="77" customFormat="1">
      <c r="A8653" s="82">
        <v>2016</v>
      </c>
      <c r="B8653" s="82">
        <v>6664</v>
      </c>
      <c r="C8653" s="83" t="s">
        <v>513</v>
      </c>
      <c r="D8653" s="83" t="s">
        <v>504</v>
      </c>
      <c r="E8653" s="84">
        <v>49253</v>
      </c>
      <c r="F8653" s="85">
        <v>17.878</v>
      </c>
      <c r="G8653" s="84">
        <v>157.19999999999999</v>
      </c>
      <c r="H8653" s="86">
        <f t="shared" si="540"/>
        <v>1384216.9506479998</v>
      </c>
      <c r="I8653" s="77">
        <f t="shared" si="541"/>
        <v>49253</v>
      </c>
      <c r="J8653" s="77">
        <f t="shared" si="542"/>
        <v>880545.13399999996</v>
      </c>
      <c r="K8653" s="77">
        <f t="shared" si="543"/>
        <v>0</v>
      </c>
    </row>
    <row r="8654" spans="1:11" s="77" customFormat="1">
      <c r="A8654" s="82">
        <v>2016</v>
      </c>
      <c r="B8654" s="82">
        <v>6705</v>
      </c>
      <c r="C8654" s="83" t="s">
        <v>503</v>
      </c>
      <c r="D8654" s="83" t="s">
        <v>504</v>
      </c>
      <c r="E8654" s="84">
        <v>91250</v>
      </c>
      <c r="F8654" s="85">
        <v>22.87</v>
      </c>
      <c r="G8654" s="84" t="s">
        <v>514</v>
      </c>
      <c r="H8654" s="86" t="str">
        <f t="shared" si="540"/>
        <v/>
      </c>
      <c r="I8654" s="77" t="str">
        <f t="shared" si="541"/>
        <v/>
      </c>
      <c r="J8654" s="77" t="str">
        <f t="shared" si="542"/>
        <v/>
      </c>
      <c r="K8654" s="77">
        <f t="shared" si="543"/>
        <v>0</v>
      </c>
    </row>
    <row r="8655" spans="1:11" s="77" customFormat="1">
      <c r="A8655" s="82">
        <v>2016</v>
      </c>
      <c r="B8655" s="82">
        <v>6705</v>
      </c>
      <c r="C8655" s="83" t="s">
        <v>503</v>
      </c>
      <c r="D8655" s="83" t="s">
        <v>504</v>
      </c>
      <c r="E8655" s="84">
        <v>35170</v>
      </c>
      <c r="F8655" s="85">
        <v>23.03</v>
      </c>
      <c r="G8655" s="84" t="s">
        <v>514</v>
      </c>
      <c r="H8655" s="86" t="str">
        <f t="shared" si="540"/>
        <v/>
      </c>
      <c r="I8655" s="77" t="str">
        <f t="shared" si="541"/>
        <v/>
      </c>
      <c r="J8655" s="77" t="str">
        <f t="shared" si="542"/>
        <v/>
      </c>
      <c r="K8655" s="77">
        <f t="shared" si="543"/>
        <v>0</v>
      </c>
    </row>
    <row r="8656" spans="1:11" s="77" customFormat="1">
      <c r="A8656" s="82">
        <v>2016</v>
      </c>
      <c r="B8656" s="82">
        <v>6761</v>
      </c>
      <c r="C8656" s="83" t="s">
        <v>513</v>
      </c>
      <c r="D8656" s="83" t="s">
        <v>504</v>
      </c>
      <c r="E8656" s="84">
        <v>99744</v>
      </c>
      <c r="F8656" s="85">
        <v>17.706</v>
      </c>
      <c r="G8656" s="84">
        <v>133.30000000000001</v>
      </c>
      <c r="H8656" s="86">
        <f t="shared" si="540"/>
        <v>2354167.662912</v>
      </c>
      <c r="I8656" s="77">
        <f t="shared" si="541"/>
        <v>99744</v>
      </c>
      <c r="J8656" s="77">
        <f t="shared" si="542"/>
        <v>1766067.264</v>
      </c>
      <c r="K8656" s="77">
        <f t="shared" si="543"/>
        <v>0</v>
      </c>
    </row>
    <row r="8657" spans="1:11" s="77" customFormat="1">
      <c r="A8657" s="82">
        <v>2016</v>
      </c>
      <c r="B8657" s="82">
        <v>6768</v>
      </c>
      <c r="C8657" s="83" t="s">
        <v>513</v>
      </c>
      <c r="D8657" s="83" t="s">
        <v>504</v>
      </c>
      <c r="E8657" s="84">
        <v>127202</v>
      </c>
      <c r="F8657" s="85">
        <v>17.96</v>
      </c>
      <c r="G8657" s="84">
        <v>175.6</v>
      </c>
      <c r="H8657" s="86">
        <f t="shared" si="540"/>
        <v>4011666.1475200001</v>
      </c>
      <c r="I8657" s="77">
        <f t="shared" si="541"/>
        <v>127202</v>
      </c>
      <c r="J8657" s="77">
        <f t="shared" si="542"/>
        <v>2284547.92</v>
      </c>
      <c r="K8657" s="77">
        <f t="shared" si="543"/>
        <v>0</v>
      </c>
    </row>
    <row r="8658" spans="1:11" s="77" customFormat="1">
      <c r="A8658" s="82">
        <v>2016</v>
      </c>
      <c r="B8658" s="82">
        <v>6772</v>
      </c>
      <c r="C8658" s="83" t="s">
        <v>513</v>
      </c>
      <c r="D8658" s="83" t="s">
        <v>504</v>
      </c>
      <c r="E8658" s="84">
        <v>164822</v>
      </c>
      <c r="F8658" s="85">
        <v>16.931999999999999</v>
      </c>
      <c r="G8658" s="84">
        <v>189.9</v>
      </c>
      <c r="H8658" s="86">
        <f t="shared" si="540"/>
        <v>5299664.8314959994</v>
      </c>
      <c r="I8658" s="77">
        <f t="shared" si="541"/>
        <v>164822</v>
      </c>
      <c r="J8658" s="77">
        <f t="shared" si="542"/>
        <v>2790766.1039999998</v>
      </c>
      <c r="K8658" s="77">
        <f t="shared" si="543"/>
        <v>0</v>
      </c>
    </row>
    <row r="8659" spans="1:11" s="77" customFormat="1">
      <c r="A8659" s="82">
        <v>2016</v>
      </c>
      <c r="B8659" s="82">
        <v>6823</v>
      </c>
      <c r="C8659" s="83" t="s">
        <v>503</v>
      </c>
      <c r="D8659" s="83" t="s">
        <v>504</v>
      </c>
      <c r="E8659" s="84">
        <v>27905</v>
      </c>
      <c r="F8659" s="85">
        <v>23.02</v>
      </c>
      <c r="G8659" s="84">
        <v>257.60000000000002</v>
      </c>
      <c r="H8659" s="86">
        <f t="shared" si="540"/>
        <v>1654753.1056000001</v>
      </c>
      <c r="I8659" s="77">
        <f t="shared" si="541"/>
        <v>27905</v>
      </c>
      <c r="J8659" s="77">
        <f t="shared" si="542"/>
        <v>642373.1</v>
      </c>
      <c r="K8659" s="77">
        <f t="shared" si="543"/>
        <v>0</v>
      </c>
    </row>
    <row r="8660" spans="1:11" s="77" customFormat="1">
      <c r="A8660" s="82">
        <v>2016</v>
      </c>
      <c r="B8660" s="82">
        <v>6823</v>
      </c>
      <c r="C8660" s="83" t="s">
        <v>503</v>
      </c>
      <c r="D8660" s="83" t="s">
        <v>504</v>
      </c>
      <c r="E8660" s="84">
        <v>23659</v>
      </c>
      <c r="F8660" s="85">
        <v>22.32</v>
      </c>
      <c r="G8660" s="84">
        <v>195.3</v>
      </c>
      <c r="H8660" s="86">
        <f t="shared" si="540"/>
        <v>1031318.5226400001</v>
      </c>
      <c r="I8660" s="77">
        <f t="shared" si="541"/>
        <v>23659</v>
      </c>
      <c r="J8660" s="77">
        <f t="shared" si="542"/>
        <v>528068.88</v>
      </c>
      <c r="K8660" s="77">
        <f t="shared" si="543"/>
        <v>0</v>
      </c>
    </row>
    <row r="8661" spans="1:11" s="77" customFormat="1">
      <c r="A8661" s="82">
        <v>2016</v>
      </c>
      <c r="B8661" s="82">
        <v>6823</v>
      </c>
      <c r="C8661" s="83" t="s">
        <v>503</v>
      </c>
      <c r="D8661" s="83" t="s">
        <v>504</v>
      </c>
      <c r="E8661" s="84">
        <v>39586</v>
      </c>
      <c r="F8661" s="85">
        <v>22.78</v>
      </c>
      <c r="G8661" s="84">
        <v>215.2</v>
      </c>
      <c r="H8661" s="86">
        <f t="shared" si="540"/>
        <v>1940607.0601599999</v>
      </c>
      <c r="I8661" s="77">
        <f t="shared" si="541"/>
        <v>39586</v>
      </c>
      <c r="J8661" s="77">
        <f t="shared" si="542"/>
        <v>901769.08000000007</v>
      </c>
      <c r="K8661" s="77">
        <f t="shared" si="543"/>
        <v>0</v>
      </c>
    </row>
    <row r="8662" spans="1:11" s="77" customFormat="1">
      <c r="A8662" s="82">
        <v>2016</v>
      </c>
      <c r="B8662" s="82">
        <v>6823</v>
      </c>
      <c r="C8662" s="83" t="s">
        <v>503</v>
      </c>
      <c r="D8662" s="83" t="s">
        <v>504</v>
      </c>
      <c r="E8662" s="84">
        <v>43643</v>
      </c>
      <c r="F8662" s="85">
        <v>23.53</v>
      </c>
      <c r="G8662" s="84">
        <v>215.8</v>
      </c>
      <c r="H8662" s="86">
        <f t="shared" si="540"/>
        <v>2216092.9068200001</v>
      </c>
      <c r="I8662" s="77">
        <f t="shared" si="541"/>
        <v>43643</v>
      </c>
      <c r="J8662" s="77">
        <f t="shared" si="542"/>
        <v>1026919.79</v>
      </c>
      <c r="K8662" s="77">
        <f t="shared" si="543"/>
        <v>0</v>
      </c>
    </row>
    <row r="8663" spans="1:11" s="77" customFormat="1">
      <c r="A8663" s="82">
        <v>2016</v>
      </c>
      <c r="B8663" s="82">
        <v>7030</v>
      </c>
      <c r="C8663" s="83" t="s">
        <v>512</v>
      </c>
      <c r="D8663" s="83" t="s">
        <v>504</v>
      </c>
      <c r="E8663" s="84">
        <v>191453</v>
      </c>
      <c r="F8663" s="85">
        <v>13.731999999999999</v>
      </c>
      <c r="G8663" s="84" t="s">
        <v>514</v>
      </c>
      <c r="H8663" s="86" t="str">
        <f t="shared" si="540"/>
        <v/>
      </c>
      <c r="I8663" s="77" t="str">
        <f t="shared" si="541"/>
        <v/>
      </c>
      <c r="J8663" s="77" t="str">
        <f t="shared" si="542"/>
        <v/>
      </c>
      <c r="K8663" s="77">
        <f t="shared" si="543"/>
        <v>1</v>
      </c>
    </row>
    <row r="8664" spans="1:11" s="77" customFormat="1">
      <c r="A8664" s="82">
        <v>2016</v>
      </c>
      <c r="B8664" s="82">
        <v>7210</v>
      </c>
      <c r="C8664" s="83" t="s">
        <v>503</v>
      </c>
      <c r="D8664" s="83" t="s">
        <v>504</v>
      </c>
      <c r="E8664" s="84">
        <v>12423</v>
      </c>
      <c r="F8664" s="85">
        <v>24.44</v>
      </c>
      <c r="G8664" s="84">
        <v>303.2</v>
      </c>
      <c r="H8664" s="86">
        <f t="shared" si="540"/>
        <v>920570.13983999996</v>
      </c>
      <c r="I8664" s="77">
        <f t="shared" si="541"/>
        <v>12423</v>
      </c>
      <c r="J8664" s="77">
        <f t="shared" si="542"/>
        <v>303618.12</v>
      </c>
      <c r="K8664" s="77">
        <f t="shared" si="543"/>
        <v>0</v>
      </c>
    </row>
    <row r="8665" spans="1:11" s="77" customFormat="1">
      <c r="A8665" s="82">
        <v>2016</v>
      </c>
      <c r="B8665" s="82">
        <v>7210</v>
      </c>
      <c r="C8665" s="83" t="s">
        <v>503</v>
      </c>
      <c r="D8665" s="83" t="s">
        <v>504</v>
      </c>
      <c r="E8665" s="84">
        <v>12701</v>
      </c>
      <c r="F8665" s="85">
        <v>25.7</v>
      </c>
      <c r="G8665" s="84">
        <v>302.5</v>
      </c>
      <c r="H8665" s="86">
        <f t="shared" si="540"/>
        <v>987407.49249999993</v>
      </c>
      <c r="I8665" s="77">
        <f t="shared" si="541"/>
        <v>12701</v>
      </c>
      <c r="J8665" s="77">
        <f t="shared" si="542"/>
        <v>326415.7</v>
      </c>
      <c r="K8665" s="77">
        <f t="shared" si="543"/>
        <v>0</v>
      </c>
    </row>
    <row r="8666" spans="1:11" s="77" customFormat="1">
      <c r="A8666" s="82">
        <v>2016</v>
      </c>
      <c r="B8666" s="82">
        <v>7213</v>
      </c>
      <c r="C8666" s="83" t="s">
        <v>503</v>
      </c>
      <c r="D8666" s="83" t="s">
        <v>504</v>
      </c>
      <c r="E8666" s="84">
        <v>22298</v>
      </c>
      <c r="F8666" s="85">
        <v>25.347000000000001</v>
      </c>
      <c r="G8666" s="84">
        <v>331.8</v>
      </c>
      <c r="H8666" s="86">
        <f t="shared" si="540"/>
        <v>1875291.8131080002</v>
      </c>
      <c r="I8666" s="77">
        <f t="shared" si="541"/>
        <v>22298</v>
      </c>
      <c r="J8666" s="77">
        <f t="shared" si="542"/>
        <v>565187.40600000008</v>
      </c>
      <c r="K8666" s="77">
        <f t="shared" si="543"/>
        <v>0</v>
      </c>
    </row>
    <row r="8667" spans="1:11" s="77" customFormat="1">
      <c r="A8667" s="82">
        <v>2016</v>
      </c>
      <c r="B8667" s="82">
        <v>7213</v>
      </c>
      <c r="C8667" s="83" t="s">
        <v>503</v>
      </c>
      <c r="D8667" s="83" t="s">
        <v>504</v>
      </c>
      <c r="E8667" s="84">
        <v>22956</v>
      </c>
      <c r="F8667" s="85">
        <v>23.946999999999999</v>
      </c>
      <c r="G8667" s="84">
        <v>233.3</v>
      </c>
      <c r="H8667" s="86">
        <f t="shared" si="540"/>
        <v>1282513.865556</v>
      </c>
      <c r="I8667" s="77">
        <f t="shared" si="541"/>
        <v>22956</v>
      </c>
      <c r="J8667" s="77">
        <f t="shared" si="542"/>
        <v>549727.33199999994</v>
      </c>
      <c r="K8667" s="77">
        <f t="shared" si="543"/>
        <v>0</v>
      </c>
    </row>
    <row r="8668" spans="1:11" s="77" customFormat="1">
      <c r="A8668" s="82">
        <v>2016</v>
      </c>
      <c r="B8668" s="82">
        <v>7213</v>
      </c>
      <c r="C8668" s="83" t="s">
        <v>503</v>
      </c>
      <c r="D8668" s="83" t="s">
        <v>504</v>
      </c>
      <c r="E8668" s="84">
        <v>21456</v>
      </c>
      <c r="F8668" s="85">
        <v>27.27</v>
      </c>
      <c r="G8668" s="84">
        <v>296.89999999999998</v>
      </c>
      <c r="H8668" s="86">
        <f t="shared" si="540"/>
        <v>1737177.1012800001</v>
      </c>
      <c r="I8668" s="77">
        <f t="shared" si="541"/>
        <v>21456</v>
      </c>
      <c r="J8668" s="77">
        <f t="shared" si="542"/>
        <v>585105.12</v>
      </c>
      <c r="K8668" s="77">
        <f t="shared" si="543"/>
        <v>0</v>
      </c>
    </row>
    <row r="8669" spans="1:11" s="77" customFormat="1">
      <c r="A8669" s="82">
        <v>2016</v>
      </c>
      <c r="B8669" s="82">
        <v>7213</v>
      </c>
      <c r="C8669" s="83" t="s">
        <v>503</v>
      </c>
      <c r="D8669" s="83" t="s">
        <v>504</v>
      </c>
      <c r="E8669" s="84">
        <v>22930</v>
      </c>
      <c r="F8669" s="85">
        <v>24.417000000000002</v>
      </c>
      <c r="G8669" s="84">
        <v>300.7</v>
      </c>
      <c r="H8669" s="86">
        <f t="shared" si="540"/>
        <v>1683564.6026700002</v>
      </c>
      <c r="I8669" s="77">
        <f t="shared" si="541"/>
        <v>22930</v>
      </c>
      <c r="J8669" s="77">
        <f t="shared" si="542"/>
        <v>559881.81000000006</v>
      </c>
      <c r="K8669" s="77">
        <f t="shared" si="543"/>
        <v>0</v>
      </c>
    </row>
    <row r="8670" spans="1:11" s="77" customFormat="1">
      <c r="A8670" s="82">
        <v>2016</v>
      </c>
      <c r="B8670" s="82">
        <v>7213</v>
      </c>
      <c r="C8670" s="83" t="s">
        <v>503</v>
      </c>
      <c r="D8670" s="83" t="s">
        <v>504</v>
      </c>
      <c r="E8670" s="84">
        <v>24089</v>
      </c>
      <c r="F8670" s="85">
        <v>24.135000000000002</v>
      </c>
      <c r="G8670" s="84">
        <v>325</v>
      </c>
      <c r="H8670" s="86">
        <f t="shared" si="540"/>
        <v>1889511.0487500001</v>
      </c>
      <c r="I8670" s="77">
        <f t="shared" si="541"/>
        <v>24089</v>
      </c>
      <c r="J8670" s="77">
        <f t="shared" si="542"/>
        <v>581388.01500000001</v>
      </c>
      <c r="K8670" s="77">
        <f t="shared" si="543"/>
        <v>0</v>
      </c>
    </row>
    <row r="8671" spans="1:11" s="77" customFormat="1">
      <c r="A8671" s="82">
        <v>2016</v>
      </c>
      <c r="B8671" s="82">
        <v>7213</v>
      </c>
      <c r="C8671" s="83" t="s">
        <v>503</v>
      </c>
      <c r="D8671" s="83" t="s">
        <v>504</v>
      </c>
      <c r="E8671" s="84">
        <v>36317</v>
      </c>
      <c r="F8671" s="85">
        <v>25.13</v>
      </c>
      <c r="G8671" s="84">
        <v>335.1</v>
      </c>
      <c r="H8671" s="86">
        <f t="shared" si="540"/>
        <v>3058277.4497100003</v>
      </c>
      <c r="I8671" s="77">
        <f t="shared" si="541"/>
        <v>36317</v>
      </c>
      <c r="J8671" s="77">
        <f t="shared" si="542"/>
        <v>912646.21</v>
      </c>
      <c r="K8671" s="77">
        <f t="shared" si="543"/>
        <v>0</v>
      </c>
    </row>
    <row r="8672" spans="1:11" s="77" customFormat="1">
      <c r="A8672" s="82">
        <v>2016</v>
      </c>
      <c r="B8672" s="82">
        <v>7213</v>
      </c>
      <c r="C8672" s="83" t="s">
        <v>503</v>
      </c>
      <c r="D8672" s="83" t="s">
        <v>504</v>
      </c>
      <c r="E8672" s="84">
        <v>22228</v>
      </c>
      <c r="F8672" s="85">
        <v>25.88</v>
      </c>
      <c r="G8672" s="84">
        <v>330.1</v>
      </c>
      <c r="H8672" s="86">
        <f t="shared" si="540"/>
        <v>1898935.37264</v>
      </c>
      <c r="I8672" s="77">
        <f t="shared" si="541"/>
        <v>22228</v>
      </c>
      <c r="J8672" s="77">
        <f t="shared" si="542"/>
        <v>575260.64</v>
      </c>
      <c r="K8672" s="77">
        <f t="shared" si="543"/>
        <v>0</v>
      </c>
    </row>
    <row r="8673" spans="1:11" s="77" customFormat="1">
      <c r="A8673" s="82">
        <v>2016</v>
      </c>
      <c r="B8673" s="82">
        <v>7213</v>
      </c>
      <c r="C8673" s="83" t="s">
        <v>503</v>
      </c>
      <c r="D8673" s="83" t="s">
        <v>504</v>
      </c>
      <c r="E8673" s="84">
        <v>11747</v>
      </c>
      <c r="F8673" s="85">
        <v>24.526</v>
      </c>
      <c r="G8673" s="84">
        <v>258.39999999999998</v>
      </c>
      <c r="H8673" s="86">
        <f t="shared" si="540"/>
        <v>744468.28644799988</v>
      </c>
      <c r="I8673" s="77">
        <f t="shared" si="541"/>
        <v>11747</v>
      </c>
      <c r="J8673" s="77">
        <f t="shared" si="542"/>
        <v>288106.92200000002</v>
      </c>
      <c r="K8673" s="77">
        <f t="shared" si="543"/>
        <v>0</v>
      </c>
    </row>
    <row r="8674" spans="1:11" s="77" customFormat="1">
      <c r="A8674" s="82">
        <v>2016</v>
      </c>
      <c r="B8674" s="82">
        <v>7213</v>
      </c>
      <c r="C8674" s="83" t="s">
        <v>503</v>
      </c>
      <c r="D8674" s="83" t="s">
        <v>504</v>
      </c>
      <c r="E8674" s="84">
        <v>22882</v>
      </c>
      <c r="F8674" s="85">
        <v>25.856000000000002</v>
      </c>
      <c r="G8674" s="84">
        <v>246</v>
      </c>
      <c r="H8674" s="86">
        <f t="shared" si="540"/>
        <v>1455427.0003200001</v>
      </c>
      <c r="I8674" s="77">
        <f t="shared" si="541"/>
        <v>22882</v>
      </c>
      <c r="J8674" s="77">
        <f t="shared" si="542"/>
        <v>591636.99200000009</v>
      </c>
      <c r="K8674" s="77">
        <f t="shared" si="543"/>
        <v>0</v>
      </c>
    </row>
    <row r="8675" spans="1:11" s="77" customFormat="1">
      <c r="A8675" s="82">
        <v>2016</v>
      </c>
      <c r="B8675" s="82">
        <v>7213</v>
      </c>
      <c r="C8675" s="83" t="s">
        <v>503</v>
      </c>
      <c r="D8675" s="83" t="s">
        <v>504</v>
      </c>
      <c r="E8675" s="84">
        <v>24518</v>
      </c>
      <c r="F8675" s="85">
        <v>23.798999999999999</v>
      </c>
      <c r="G8675" s="84">
        <v>222</v>
      </c>
      <c r="H8675" s="86">
        <f t="shared" si="540"/>
        <v>1295378.6180400001</v>
      </c>
      <c r="I8675" s="77">
        <f t="shared" si="541"/>
        <v>24518</v>
      </c>
      <c r="J8675" s="77">
        <f t="shared" si="542"/>
        <v>583503.88199999998</v>
      </c>
      <c r="K8675" s="77">
        <f t="shared" si="543"/>
        <v>0</v>
      </c>
    </row>
    <row r="8676" spans="1:11" s="77" customFormat="1">
      <c r="A8676" s="82">
        <v>2016</v>
      </c>
      <c r="B8676" s="82">
        <v>7343</v>
      </c>
      <c r="C8676" s="83" t="s">
        <v>513</v>
      </c>
      <c r="D8676" s="83" t="s">
        <v>504</v>
      </c>
      <c r="E8676" s="84">
        <v>35231</v>
      </c>
      <c r="F8676" s="85">
        <v>17.78</v>
      </c>
      <c r="G8676" s="84">
        <v>175.4</v>
      </c>
      <c r="H8676" s="86">
        <f t="shared" si="540"/>
        <v>1098718.1937200001</v>
      </c>
      <c r="I8676" s="77">
        <f t="shared" si="541"/>
        <v>35231</v>
      </c>
      <c r="J8676" s="77">
        <f t="shared" si="542"/>
        <v>626407.18000000005</v>
      </c>
      <c r="K8676" s="77">
        <f t="shared" si="543"/>
        <v>0</v>
      </c>
    </row>
    <row r="8677" spans="1:11" s="77" customFormat="1">
      <c r="A8677" s="82">
        <v>2016</v>
      </c>
      <c r="B8677" s="82">
        <v>7343</v>
      </c>
      <c r="C8677" s="83" t="s">
        <v>513</v>
      </c>
      <c r="D8677" s="83" t="s">
        <v>504</v>
      </c>
      <c r="E8677" s="84">
        <v>17593</v>
      </c>
      <c r="F8677" s="85">
        <v>17.748000000000001</v>
      </c>
      <c r="G8677" s="84">
        <v>168.8</v>
      </c>
      <c r="H8677" s="86">
        <f t="shared" si="540"/>
        <v>527062.07203200005</v>
      </c>
      <c r="I8677" s="77">
        <f t="shared" si="541"/>
        <v>17593</v>
      </c>
      <c r="J8677" s="77">
        <f t="shared" si="542"/>
        <v>312240.56400000001</v>
      </c>
      <c r="K8677" s="77">
        <f t="shared" si="543"/>
        <v>0</v>
      </c>
    </row>
    <row r="8678" spans="1:11" s="77" customFormat="1">
      <c r="A8678" s="82">
        <v>2016</v>
      </c>
      <c r="B8678" s="82">
        <v>7343</v>
      </c>
      <c r="C8678" s="83" t="s">
        <v>513</v>
      </c>
      <c r="D8678" s="83" t="s">
        <v>504</v>
      </c>
      <c r="E8678" s="84">
        <v>35472</v>
      </c>
      <c r="F8678" s="85">
        <v>17.279</v>
      </c>
      <c r="G8678" s="84">
        <v>162</v>
      </c>
      <c r="H8678" s="86">
        <f t="shared" si="540"/>
        <v>992931.51456000004</v>
      </c>
      <c r="I8678" s="77">
        <f t="shared" si="541"/>
        <v>35472</v>
      </c>
      <c r="J8678" s="77">
        <f t="shared" si="542"/>
        <v>612920.68799999997</v>
      </c>
      <c r="K8678" s="77">
        <f t="shared" si="543"/>
        <v>0</v>
      </c>
    </row>
    <row r="8679" spans="1:11" s="77" customFormat="1">
      <c r="A8679" s="82">
        <v>2016</v>
      </c>
      <c r="B8679" s="82">
        <v>7343</v>
      </c>
      <c r="C8679" s="83" t="s">
        <v>513</v>
      </c>
      <c r="D8679" s="83" t="s">
        <v>504</v>
      </c>
      <c r="E8679" s="84">
        <v>53060</v>
      </c>
      <c r="F8679" s="85">
        <v>17.321999999999999</v>
      </c>
      <c r="G8679" s="84">
        <v>168.6</v>
      </c>
      <c r="H8679" s="86">
        <f t="shared" si="540"/>
        <v>1549611.5695199999</v>
      </c>
      <c r="I8679" s="77">
        <f t="shared" si="541"/>
        <v>53060</v>
      </c>
      <c r="J8679" s="77">
        <f t="shared" si="542"/>
        <v>919105.32</v>
      </c>
      <c r="K8679" s="77">
        <f t="shared" si="543"/>
        <v>0</v>
      </c>
    </row>
    <row r="8680" spans="1:11" s="77" customFormat="1">
      <c r="A8680" s="82">
        <v>2016</v>
      </c>
      <c r="B8680" s="82">
        <v>7343</v>
      </c>
      <c r="C8680" s="83" t="s">
        <v>513</v>
      </c>
      <c r="D8680" s="83" t="s">
        <v>504</v>
      </c>
      <c r="E8680" s="84">
        <v>17697</v>
      </c>
      <c r="F8680" s="85">
        <v>17.77</v>
      </c>
      <c r="G8680" s="84">
        <v>165.9</v>
      </c>
      <c r="H8680" s="86">
        <f t="shared" si="540"/>
        <v>521715.16970999999</v>
      </c>
      <c r="I8680" s="77">
        <f t="shared" si="541"/>
        <v>17697</v>
      </c>
      <c r="J8680" s="77">
        <f t="shared" si="542"/>
        <v>314475.69</v>
      </c>
      <c r="K8680" s="77">
        <f t="shared" si="543"/>
        <v>0</v>
      </c>
    </row>
    <row r="8681" spans="1:11" s="77" customFormat="1">
      <c r="A8681" s="82">
        <v>2016</v>
      </c>
      <c r="B8681" s="82">
        <v>7737</v>
      </c>
      <c r="C8681" s="83" t="s">
        <v>503</v>
      </c>
      <c r="D8681" s="83" t="s">
        <v>504</v>
      </c>
      <c r="E8681" s="84">
        <v>16088</v>
      </c>
      <c r="F8681" s="85">
        <v>26.148</v>
      </c>
      <c r="G8681" s="84">
        <v>336.9</v>
      </c>
      <c r="H8681" s="86">
        <f t="shared" si="540"/>
        <v>1417233.9418559999</v>
      </c>
      <c r="I8681" s="77">
        <f t="shared" si="541"/>
        <v>16088</v>
      </c>
      <c r="J8681" s="77">
        <f t="shared" si="542"/>
        <v>420669.02399999998</v>
      </c>
      <c r="K8681" s="77">
        <f t="shared" si="543"/>
        <v>0</v>
      </c>
    </row>
    <row r="8682" spans="1:11" s="77" customFormat="1">
      <c r="A8682" s="82">
        <v>2016</v>
      </c>
      <c r="B8682" s="82">
        <v>7790</v>
      </c>
      <c r="C8682" s="83" t="s">
        <v>503</v>
      </c>
      <c r="D8682" s="83" t="s">
        <v>504</v>
      </c>
      <c r="E8682" s="84">
        <v>153263</v>
      </c>
      <c r="F8682" s="85">
        <v>18.399999999999999</v>
      </c>
      <c r="G8682" s="84">
        <v>203.8</v>
      </c>
      <c r="H8682" s="86">
        <f t="shared" si="540"/>
        <v>5747239.8896000003</v>
      </c>
      <c r="I8682" s="77">
        <f t="shared" si="541"/>
        <v>153263</v>
      </c>
      <c r="J8682" s="77">
        <f t="shared" si="542"/>
        <v>2820039.1999999997</v>
      </c>
      <c r="K8682" s="77">
        <f t="shared" si="543"/>
        <v>0</v>
      </c>
    </row>
    <row r="8683" spans="1:11" s="77" customFormat="1">
      <c r="A8683" s="82">
        <v>2016</v>
      </c>
      <c r="B8683" s="82">
        <v>7902</v>
      </c>
      <c r="C8683" s="83" t="s">
        <v>512</v>
      </c>
      <c r="D8683" s="83" t="s">
        <v>504</v>
      </c>
      <c r="E8683" s="84">
        <v>338321</v>
      </c>
      <c r="F8683" s="85">
        <v>13.007999999999999</v>
      </c>
      <c r="G8683" s="84">
        <v>292.60000000000002</v>
      </c>
      <c r="H8683" s="86">
        <f t="shared" si="540"/>
        <v>12876973.615968</v>
      </c>
      <c r="I8683" s="77">
        <f t="shared" si="541"/>
        <v>338321</v>
      </c>
      <c r="J8683" s="77">
        <f t="shared" si="542"/>
        <v>4400879.568</v>
      </c>
      <c r="K8683" s="77">
        <f t="shared" si="543"/>
        <v>1</v>
      </c>
    </row>
    <row r="8684" spans="1:11" s="77" customFormat="1">
      <c r="A8684" s="82">
        <v>2016</v>
      </c>
      <c r="B8684" s="82">
        <v>8023</v>
      </c>
      <c r="C8684" s="83" t="s">
        <v>513</v>
      </c>
      <c r="D8684" s="83" t="s">
        <v>504</v>
      </c>
      <c r="E8684" s="84">
        <v>95602</v>
      </c>
      <c r="F8684" s="85">
        <v>16.808</v>
      </c>
      <c r="G8684" s="84">
        <v>241.6</v>
      </c>
      <c r="H8684" s="86">
        <f t="shared" si="540"/>
        <v>3882218.253056</v>
      </c>
      <c r="I8684" s="77">
        <f t="shared" si="541"/>
        <v>95602</v>
      </c>
      <c r="J8684" s="77">
        <f t="shared" si="542"/>
        <v>1606878.416</v>
      </c>
      <c r="K8684" s="77">
        <f t="shared" si="543"/>
        <v>0</v>
      </c>
    </row>
    <row r="8685" spans="1:11" s="77" customFormat="1">
      <c r="A8685" s="82">
        <v>2016</v>
      </c>
      <c r="B8685" s="82">
        <v>8023</v>
      </c>
      <c r="C8685" s="83" t="s">
        <v>513</v>
      </c>
      <c r="D8685" s="83" t="s">
        <v>504</v>
      </c>
      <c r="E8685" s="84">
        <v>13616</v>
      </c>
      <c r="F8685" s="85">
        <v>17.634</v>
      </c>
      <c r="G8685" s="84">
        <v>248.5</v>
      </c>
      <c r="H8685" s="86">
        <f t="shared" si="540"/>
        <v>596659.79183999996</v>
      </c>
      <c r="I8685" s="77">
        <f t="shared" si="541"/>
        <v>13616</v>
      </c>
      <c r="J8685" s="77">
        <f t="shared" si="542"/>
        <v>240104.54399999999</v>
      </c>
      <c r="K8685" s="77">
        <f t="shared" si="543"/>
        <v>0</v>
      </c>
    </row>
    <row r="8686" spans="1:11" s="77" customFormat="1">
      <c r="A8686" s="82">
        <v>2016</v>
      </c>
      <c r="B8686" s="82">
        <v>8023</v>
      </c>
      <c r="C8686" s="83" t="s">
        <v>513</v>
      </c>
      <c r="D8686" s="83" t="s">
        <v>504</v>
      </c>
      <c r="E8686" s="84">
        <v>83043</v>
      </c>
      <c r="F8686" s="85">
        <v>18.018000000000001</v>
      </c>
      <c r="G8686" s="84">
        <v>247.5</v>
      </c>
      <c r="H8686" s="86">
        <f t="shared" si="540"/>
        <v>3703265.2156500006</v>
      </c>
      <c r="I8686" s="77">
        <f t="shared" si="541"/>
        <v>83043</v>
      </c>
      <c r="J8686" s="77">
        <f t="shared" si="542"/>
        <v>1496268.774</v>
      </c>
      <c r="K8686" s="77">
        <f t="shared" si="543"/>
        <v>0</v>
      </c>
    </row>
    <row r="8687" spans="1:11" s="77" customFormat="1">
      <c r="A8687" s="82">
        <v>2016</v>
      </c>
      <c r="B8687" s="82">
        <v>8023</v>
      </c>
      <c r="C8687" s="83" t="s">
        <v>513</v>
      </c>
      <c r="D8687" s="83" t="s">
        <v>504</v>
      </c>
      <c r="E8687" s="84">
        <v>13935</v>
      </c>
      <c r="F8687" s="85">
        <v>17.724</v>
      </c>
      <c r="G8687" s="84">
        <v>250.2</v>
      </c>
      <c r="H8687" s="86">
        <f t="shared" si="540"/>
        <v>617953.81787999999</v>
      </c>
      <c r="I8687" s="77">
        <f t="shared" si="541"/>
        <v>13935</v>
      </c>
      <c r="J8687" s="77">
        <f t="shared" si="542"/>
        <v>246983.94</v>
      </c>
      <c r="K8687" s="77">
        <f t="shared" si="543"/>
        <v>0</v>
      </c>
    </row>
    <row r="8688" spans="1:11" s="77" customFormat="1">
      <c r="A8688" s="82">
        <v>2016</v>
      </c>
      <c r="B8688" s="82">
        <v>8023</v>
      </c>
      <c r="C8688" s="83" t="s">
        <v>513</v>
      </c>
      <c r="D8688" s="83" t="s">
        <v>504</v>
      </c>
      <c r="E8688" s="84">
        <v>22873</v>
      </c>
      <c r="F8688" s="85">
        <v>16.838000000000001</v>
      </c>
      <c r="G8688" s="84">
        <v>246.8</v>
      </c>
      <c r="H8688" s="86">
        <f t="shared" si="540"/>
        <v>950514.59663200006</v>
      </c>
      <c r="I8688" s="77">
        <f t="shared" si="541"/>
        <v>22873</v>
      </c>
      <c r="J8688" s="77">
        <f t="shared" si="542"/>
        <v>385135.57400000002</v>
      </c>
      <c r="K8688" s="77">
        <f t="shared" si="543"/>
        <v>0</v>
      </c>
    </row>
    <row r="8689" spans="1:11" s="77" customFormat="1">
      <c r="A8689" s="82">
        <v>2016</v>
      </c>
      <c r="B8689" s="82">
        <v>8023</v>
      </c>
      <c r="C8689" s="83" t="s">
        <v>513</v>
      </c>
      <c r="D8689" s="83" t="s">
        <v>504</v>
      </c>
      <c r="E8689" s="84">
        <v>68919</v>
      </c>
      <c r="F8689" s="85">
        <v>17.920000000000002</v>
      </c>
      <c r="G8689" s="84">
        <v>248</v>
      </c>
      <c r="H8689" s="86">
        <f t="shared" si="540"/>
        <v>3062870.6304000001</v>
      </c>
      <c r="I8689" s="77">
        <f t="shared" si="541"/>
        <v>68919</v>
      </c>
      <c r="J8689" s="77">
        <f t="shared" si="542"/>
        <v>1235028.4800000002</v>
      </c>
      <c r="K8689" s="77">
        <f t="shared" si="543"/>
        <v>0</v>
      </c>
    </row>
    <row r="8690" spans="1:11" s="77" customFormat="1">
      <c r="A8690" s="82">
        <v>2016</v>
      </c>
      <c r="B8690" s="82">
        <v>8042</v>
      </c>
      <c r="C8690" s="83" t="s">
        <v>503</v>
      </c>
      <c r="D8690" s="83" t="s">
        <v>504</v>
      </c>
      <c r="E8690" s="84">
        <v>58509</v>
      </c>
      <c r="F8690" s="85">
        <v>24.084</v>
      </c>
      <c r="G8690" s="84">
        <v>307.3</v>
      </c>
      <c r="H8690" s="86">
        <f t="shared" si="540"/>
        <v>4330258.8131879997</v>
      </c>
      <c r="I8690" s="77">
        <f t="shared" si="541"/>
        <v>58509</v>
      </c>
      <c r="J8690" s="77">
        <f t="shared" si="542"/>
        <v>1409130.7560000001</v>
      </c>
      <c r="K8690" s="77">
        <f t="shared" si="543"/>
        <v>0</v>
      </c>
    </row>
    <row r="8691" spans="1:11" s="77" customFormat="1">
      <c r="A8691" s="82">
        <v>2016</v>
      </c>
      <c r="B8691" s="82">
        <v>8042</v>
      </c>
      <c r="C8691" s="83" t="s">
        <v>503</v>
      </c>
      <c r="D8691" s="83" t="s">
        <v>504</v>
      </c>
      <c r="E8691" s="84">
        <v>37056</v>
      </c>
      <c r="F8691" s="85">
        <v>25.498000000000001</v>
      </c>
      <c r="G8691" s="84">
        <v>290.2</v>
      </c>
      <c r="H8691" s="86">
        <f t="shared" si="540"/>
        <v>2741965.9829759998</v>
      </c>
      <c r="I8691" s="77">
        <f t="shared" si="541"/>
        <v>37056</v>
      </c>
      <c r="J8691" s="77">
        <f t="shared" si="542"/>
        <v>944853.88800000004</v>
      </c>
      <c r="K8691" s="77">
        <f t="shared" si="543"/>
        <v>0</v>
      </c>
    </row>
    <row r="8692" spans="1:11" s="77" customFormat="1">
      <c r="A8692" s="82">
        <v>2016</v>
      </c>
      <c r="B8692" s="82">
        <v>8042</v>
      </c>
      <c r="C8692" s="83" t="s">
        <v>503</v>
      </c>
      <c r="D8692" s="83" t="s">
        <v>504</v>
      </c>
      <c r="E8692" s="84">
        <v>23632</v>
      </c>
      <c r="F8692" s="85">
        <v>23.77</v>
      </c>
      <c r="G8692" s="84">
        <v>330.8</v>
      </c>
      <c r="H8692" s="86">
        <f t="shared" si="540"/>
        <v>1858211.5731200003</v>
      </c>
      <c r="I8692" s="77">
        <f t="shared" si="541"/>
        <v>23632</v>
      </c>
      <c r="J8692" s="77">
        <f t="shared" si="542"/>
        <v>561732.64</v>
      </c>
      <c r="K8692" s="77">
        <f t="shared" si="543"/>
        <v>0</v>
      </c>
    </row>
    <row r="8693" spans="1:11" s="77" customFormat="1">
      <c r="A8693" s="82">
        <v>2016</v>
      </c>
      <c r="B8693" s="82">
        <v>8042</v>
      </c>
      <c r="C8693" s="83" t="s">
        <v>503</v>
      </c>
      <c r="D8693" s="83" t="s">
        <v>504</v>
      </c>
      <c r="E8693" s="84">
        <v>11458</v>
      </c>
      <c r="F8693" s="85">
        <v>24.681999999999999</v>
      </c>
      <c r="G8693" s="84">
        <v>253.7</v>
      </c>
      <c r="H8693" s="86">
        <f t="shared" si="540"/>
        <v>717479.72517199989</v>
      </c>
      <c r="I8693" s="77">
        <f t="shared" si="541"/>
        <v>11458</v>
      </c>
      <c r="J8693" s="77">
        <f t="shared" si="542"/>
        <v>282806.35599999997</v>
      </c>
      <c r="K8693" s="77">
        <f t="shared" si="543"/>
        <v>0</v>
      </c>
    </row>
    <row r="8694" spans="1:11" s="77" customFormat="1">
      <c r="A8694" s="82">
        <v>2016</v>
      </c>
      <c r="B8694" s="82">
        <v>8042</v>
      </c>
      <c r="C8694" s="83" t="s">
        <v>503</v>
      </c>
      <c r="D8694" s="83" t="s">
        <v>504</v>
      </c>
      <c r="E8694" s="84">
        <v>48685</v>
      </c>
      <c r="F8694" s="85">
        <v>24.07</v>
      </c>
      <c r="G8694" s="84">
        <v>280.7</v>
      </c>
      <c r="H8694" s="86">
        <f t="shared" si="540"/>
        <v>3289377.1956500001</v>
      </c>
      <c r="I8694" s="77">
        <f t="shared" si="541"/>
        <v>48685</v>
      </c>
      <c r="J8694" s="77">
        <f t="shared" si="542"/>
        <v>1171847.95</v>
      </c>
      <c r="K8694" s="77">
        <f t="shared" si="543"/>
        <v>0</v>
      </c>
    </row>
    <row r="8695" spans="1:11" s="77" customFormat="1">
      <c r="A8695" s="82">
        <v>2016</v>
      </c>
      <c r="B8695" s="82">
        <v>8042</v>
      </c>
      <c r="C8695" s="83" t="s">
        <v>503</v>
      </c>
      <c r="D8695" s="83" t="s">
        <v>504</v>
      </c>
      <c r="E8695" s="84">
        <v>12198</v>
      </c>
      <c r="F8695" s="85">
        <v>23.88</v>
      </c>
      <c r="G8695" s="84">
        <v>282.7</v>
      </c>
      <c r="H8695" s="86">
        <f t="shared" si="540"/>
        <v>823471.85447999998</v>
      </c>
      <c r="I8695" s="77">
        <f t="shared" si="541"/>
        <v>12198</v>
      </c>
      <c r="J8695" s="77">
        <f t="shared" si="542"/>
        <v>291288.24</v>
      </c>
      <c r="K8695" s="77">
        <f t="shared" si="543"/>
        <v>0</v>
      </c>
    </row>
    <row r="8696" spans="1:11" s="77" customFormat="1">
      <c r="A8696" s="82">
        <v>2016</v>
      </c>
      <c r="B8696" s="82">
        <v>8042</v>
      </c>
      <c r="C8696" s="83" t="s">
        <v>503</v>
      </c>
      <c r="D8696" s="83" t="s">
        <v>504</v>
      </c>
      <c r="E8696" s="84">
        <v>70155</v>
      </c>
      <c r="F8696" s="85">
        <v>23.896000000000001</v>
      </c>
      <c r="G8696" s="84">
        <v>288.5</v>
      </c>
      <c r="H8696" s="86">
        <f t="shared" si="540"/>
        <v>4836482.8937999997</v>
      </c>
      <c r="I8696" s="77">
        <f t="shared" si="541"/>
        <v>70155</v>
      </c>
      <c r="J8696" s="77">
        <f t="shared" si="542"/>
        <v>1676423.8800000001</v>
      </c>
      <c r="K8696" s="77">
        <f t="shared" si="543"/>
        <v>0</v>
      </c>
    </row>
    <row r="8697" spans="1:11" s="77" customFormat="1">
      <c r="A8697" s="82">
        <v>2016</v>
      </c>
      <c r="B8697" s="82">
        <v>8042</v>
      </c>
      <c r="C8697" s="83" t="s">
        <v>503</v>
      </c>
      <c r="D8697" s="83" t="s">
        <v>504</v>
      </c>
      <c r="E8697" s="84">
        <v>11466</v>
      </c>
      <c r="F8697" s="85">
        <v>25.744</v>
      </c>
      <c r="G8697" s="84">
        <v>270.60000000000002</v>
      </c>
      <c r="H8697" s="86">
        <f t="shared" si="540"/>
        <v>798758.98502400017</v>
      </c>
      <c r="I8697" s="77">
        <f t="shared" si="541"/>
        <v>11466</v>
      </c>
      <c r="J8697" s="77">
        <f t="shared" si="542"/>
        <v>295180.70399999997</v>
      </c>
      <c r="K8697" s="77">
        <f t="shared" si="543"/>
        <v>0</v>
      </c>
    </row>
    <row r="8698" spans="1:11" s="77" customFormat="1">
      <c r="A8698" s="82">
        <v>2016</v>
      </c>
      <c r="B8698" s="82">
        <v>8042</v>
      </c>
      <c r="C8698" s="83" t="s">
        <v>503</v>
      </c>
      <c r="D8698" s="83" t="s">
        <v>504</v>
      </c>
      <c r="E8698" s="84">
        <v>48165</v>
      </c>
      <c r="F8698" s="85">
        <v>26.071999999999999</v>
      </c>
      <c r="G8698" s="84">
        <v>297.8</v>
      </c>
      <c r="H8698" s="86">
        <f t="shared" si="540"/>
        <v>3739646.9666399998</v>
      </c>
      <c r="I8698" s="77">
        <f t="shared" si="541"/>
        <v>48165</v>
      </c>
      <c r="J8698" s="77">
        <f t="shared" si="542"/>
        <v>1255757.8799999999</v>
      </c>
      <c r="K8698" s="77">
        <f t="shared" si="543"/>
        <v>0</v>
      </c>
    </row>
    <row r="8699" spans="1:11" s="77" customFormat="1">
      <c r="A8699" s="82">
        <v>2016</v>
      </c>
      <c r="B8699" s="82">
        <v>8042</v>
      </c>
      <c r="C8699" s="83" t="s">
        <v>503</v>
      </c>
      <c r="D8699" s="83" t="s">
        <v>504</v>
      </c>
      <c r="E8699" s="84">
        <v>12062</v>
      </c>
      <c r="F8699" s="85">
        <v>23.556000000000001</v>
      </c>
      <c r="G8699" s="84">
        <v>343.2</v>
      </c>
      <c r="H8699" s="86">
        <f t="shared" si="540"/>
        <v>975142.64390400006</v>
      </c>
      <c r="I8699" s="77">
        <f t="shared" si="541"/>
        <v>12062</v>
      </c>
      <c r="J8699" s="77">
        <f t="shared" si="542"/>
        <v>284132.47200000001</v>
      </c>
      <c r="K8699" s="77">
        <f t="shared" si="543"/>
        <v>0</v>
      </c>
    </row>
    <row r="8700" spans="1:11" s="77" customFormat="1">
      <c r="A8700" s="82">
        <v>2016</v>
      </c>
      <c r="B8700" s="82">
        <v>8066</v>
      </c>
      <c r="C8700" s="83" t="s">
        <v>513</v>
      </c>
      <c r="D8700" s="83" t="s">
        <v>504</v>
      </c>
      <c r="E8700" s="84">
        <v>170692</v>
      </c>
      <c r="F8700" s="85">
        <v>18.786000000000001</v>
      </c>
      <c r="G8700" s="84">
        <v>222.4</v>
      </c>
      <c r="H8700" s="86">
        <f t="shared" si="540"/>
        <v>7131522.6842880016</v>
      </c>
      <c r="I8700" s="77">
        <f t="shared" si="541"/>
        <v>170692</v>
      </c>
      <c r="J8700" s="77">
        <f t="shared" si="542"/>
        <v>3206619.912</v>
      </c>
      <c r="K8700" s="77">
        <f t="shared" si="543"/>
        <v>0</v>
      </c>
    </row>
    <row r="8701" spans="1:11" s="77" customFormat="1">
      <c r="A8701" s="82">
        <v>2016</v>
      </c>
      <c r="B8701" s="82">
        <v>8066</v>
      </c>
      <c r="C8701" s="83" t="s">
        <v>513</v>
      </c>
      <c r="D8701" s="83" t="s">
        <v>504</v>
      </c>
      <c r="E8701" s="84">
        <v>122767</v>
      </c>
      <c r="F8701" s="85">
        <v>18.184000000000001</v>
      </c>
      <c r="G8701" s="84">
        <v>294.8</v>
      </c>
      <c r="H8701" s="86">
        <f t="shared" si="540"/>
        <v>6581100.837344001</v>
      </c>
      <c r="I8701" s="77">
        <f t="shared" si="541"/>
        <v>122767</v>
      </c>
      <c r="J8701" s="77">
        <f t="shared" si="542"/>
        <v>2232395.128</v>
      </c>
      <c r="K8701" s="77">
        <f t="shared" si="543"/>
        <v>0</v>
      </c>
    </row>
    <row r="8702" spans="1:11" s="77" customFormat="1">
      <c r="A8702" s="82">
        <v>2016</v>
      </c>
      <c r="B8702" s="82">
        <v>8066</v>
      </c>
      <c r="C8702" s="83" t="s">
        <v>513</v>
      </c>
      <c r="D8702" s="83" t="s">
        <v>504</v>
      </c>
      <c r="E8702" s="84">
        <v>207447</v>
      </c>
      <c r="F8702" s="85">
        <v>18.184000000000001</v>
      </c>
      <c r="G8702" s="84">
        <v>294.8</v>
      </c>
      <c r="H8702" s="86">
        <f t="shared" si="540"/>
        <v>11120493.499104001</v>
      </c>
      <c r="I8702" s="77">
        <f t="shared" si="541"/>
        <v>207447</v>
      </c>
      <c r="J8702" s="77">
        <f t="shared" si="542"/>
        <v>3772216.2480000001</v>
      </c>
      <c r="K8702" s="77">
        <f t="shared" si="543"/>
        <v>0</v>
      </c>
    </row>
    <row r="8703" spans="1:11" s="77" customFormat="1">
      <c r="A8703" s="82">
        <v>2016</v>
      </c>
      <c r="B8703" s="82">
        <v>8069</v>
      </c>
      <c r="C8703" s="83" t="s">
        <v>503</v>
      </c>
      <c r="D8703" s="83" t="s">
        <v>504</v>
      </c>
      <c r="E8703" s="84">
        <v>44837</v>
      </c>
      <c r="F8703" s="85">
        <v>23.731999999999999</v>
      </c>
      <c r="G8703" s="84">
        <v>173.7</v>
      </c>
      <c r="H8703" s="86">
        <f t="shared" si="540"/>
        <v>1848292.5151079998</v>
      </c>
      <c r="I8703" s="77">
        <f t="shared" si="541"/>
        <v>44837</v>
      </c>
      <c r="J8703" s="77">
        <f t="shared" si="542"/>
        <v>1064071.6839999999</v>
      </c>
      <c r="K8703" s="77">
        <f t="shared" si="543"/>
        <v>0</v>
      </c>
    </row>
    <row r="8704" spans="1:11" s="77" customFormat="1">
      <c r="A8704" s="82">
        <v>2016</v>
      </c>
      <c r="B8704" s="82">
        <v>8069</v>
      </c>
      <c r="C8704" s="83" t="s">
        <v>503</v>
      </c>
      <c r="D8704" s="83" t="s">
        <v>504</v>
      </c>
      <c r="E8704" s="84">
        <v>53554</v>
      </c>
      <c r="F8704" s="85">
        <v>23.321999999999999</v>
      </c>
      <c r="G8704" s="84">
        <v>188.3</v>
      </c>
      <c r="H8704" s="86">
        <f t="shared" si="540"/>
        <v>2351841.3686040002</v>
      </c>
      <c r="I8704" s="77">
        <f t="shared" si="541"/>
        <v>53554</v>
      </c>
      <c r="J8704" s="77">
        <f t="shared" si="542"/>
        <v>1248986.388</v>
      </c>
      <c r="K8704" s="77">
        <f t="shared" si="543"/>
        <v>0</v>
      </c>
    </row>
    <row r="8705" spans="1:11" s="77" customFormat="1">
      <c r="A8705" s="82">
        <v>2016</v>
      </c>
      <c r="B8705" s="82">
        <v>8069</v>
      </c>
      <c r="C8705" s="83" t="s">
        <v>503</v>
      </c>
      <c r="D8705" s="83" t="s">
        <v>504</v>
      </c>
      <c r="E8705" s="84">
        <v>50174</v>
      </c>
      <c r="F8705" s="85">
        <v>20.045000000000002</v>
      </c>
      <c r="G8705" s="84">
        <v>219.1</v>
      </c>
      <c r="H8705" s="86">
        <f t="shared" si="540"/>
        <v>2203571.5855300003</v>
      </c>
      <c r="I8705" s="77">
        <f t="shared" si="541"/>
        <v>50174</v>
      </c>
      <c r="J8705" s="77">
        <f t="shared" si="542"/>
        <v>1005737.8300000001</v>
      </c>
      <c r="K8705" s="77">
        <f t="shared" si="543"/>
        <v>0</v>
      </c>
    </row>
    <row r="8706" spans="1:11" s="77" customFormat="1">
      <c r="A8706" s="82">
        <v>2016</v>
      </c>
      <c r="B8706" s="82">
        <v>8069</v>
      </c>
      <c r="C8706" s="83" t="s">
        <v>503</v>
      </c>
      <c r="D8706" s="83" t="s">
        <v>504</v>
      </c>
      <c r="E8706" s="84">
        <v>37008</v>
      </c>
      <c r="F8706" s="85">
        <v>23.762</v>
      </c>
      <c r="G8706" s="84">
        <v>184.7</v>
      </c>
      <c r="H8706" s="86">
        <f t="shared" si="540"/>
        <v>1624222.4253119999</v>
      </c>
      <c r="I8706" s="77">
        <f t="shared" si="541"/>
        <v>37008</v>
      </c>
      <c r="J8706" s="77">
        <f t="shared" si="542"/>
        <v>879384.09600000002</v>
      </c>
      <c r="K8706" s="77">
        <f t="shared" si="543"/>
        <v>0</v>
      </c>
    </row>
    <row r="8707" spans="1:11" s="77" customFormat="1">
      <c r="A8707" s="82">
        <v>2016</v>
      </c>
      <c r="B8707" s="82">
        <v>8069</v>
      </c>
      <c r="C8707" s="83" t="s">
        <v>503</v>
      </c>
      <c r="D8707" s="83" t="s">
        <v>504</v>
      </c>
      <c r="E8707" s="84">
        <v>19754</v>
      </c>
      <c r="F8707" s="85">
        <v>24.033999999999999</v>
      </c>
      <c r="G8707" s="84">
        <v>182.8</v>
      </c>
      <c r="H8707" s="86">
        <f t="shared" si="540"/>
        <v>867875.23860799999</v>
      </c>
      <c r="I8707" s="77">
        <f t="shared" si="541"/>
        <v>19754</v>
      </c>
      <c r="J8707" s="77">
        <f t="shared" si="542"/>
        <v>474767.636</v>
      </c>
      <c r="K8707" s="77">
        <f t="shared" si="543"/>
        <v>0</v>
      </c>
    </row>
    <row r="8708" spans="1:11" s="77" customFormat="1">
      <c r="A8708" s="82">
        <v>2016</v>
      </c>
      <c r="B8708" s="82">
        <v>8102</v>
      </c>
      <c r="C8708" s="83" t="s">
        <v>503</v>
      </c>
      <c r="D8708" s="83" t="s">
        <v>504</v>
      </c>
      <c r="E8708" s="84">
        <v>36548</v>
      </c>
      <c r="F8708" s="85">
        <v>24.417999999999999</v>
      </c>
      <c r="G8708" s="84" t="s">
        <v>514</v>
      </c>
      <c r="H8708" s="86" t="str">
        <f t="shared" si="540"/>
        <v/>
      </c>
      <c r="I8708" s="77" t="str">
        <f t="shared" si="541"/>
        <v/>
      </c>
      <c r="J8708" s="77" t="str">
        <f t="shared" si="542"/>
        <v/>
      </c>
      <c r="K8708" s="77">
        <f t="shared" si="543"/>
        <v>0</v>
      </c>
    </row>
    <row r="8709" spans="1:11" s="77" customFormat="1">
      <c r="A8709" s="82">
        <v>2016</v>
      </c>
      <c r="B8709" s="82">
        <v>8102</v>
      </c>
      <c r="C8709" s="83" t="s">
        <v>503</v>
      </c>
      <c r="D8709" s="83" t="s">
        <v>504</v>
      </c>
      <c r="E8709" s="84">
        <v>36548</v>
      </c>
      <c r="F8709" s="85">
        <v>24.417999999999999</v>
      </c>
      <c r="G8709" s="84" t="s">
        <v>514</v>
      </c>
      <c r="H8709" s="86" t="str">
        <f t="shared" si="540"/>
        <v/>
      </c>
      <c r="I8709" s="77" t="str">
        <f t="shared" si="541"/>
        <v/>
      </c>
      <c r="J8709" s="77" t="str">
        <f t="shared" si="542"/>
        <v/>
      </c>
      <c r="K8709" s="77">
        <f t="shared" si="543"/>
        <v>0</v>
      </c>
    </row>
    <row r="8710" spans="1:11" s="77" customFormat="1">
      <c r="A8710" s="82">
        <v>2016</v>
      </c>
      <c r="B8710" s="82">
        <v>8102</v>
      </c>
      <c r="C8710" s="83" t="s">
        <v>503</v>
      </c>
      <c r="D8710" s="83" t="s">
        <v>504</v>
      </c>
      <c r="E8710" s="84">
        <v>255258</v>
      </c>
      <c r="F8710" s="85">
        <v>25.021999999999998</v>
      </c>
      <c r="G8710" s="84" t="s">
        <v>514</v>
      </c>
      <c r="H8710" s="86" t="str">
        <f t="shared" si="540"/>
        <v/>
      </c>
      <c r="I8710" s="77" t="str">
        <f t="shared" si="541"/>
        <v/>
      </c>
      <c r="J8710" s="77" t="str">
        <f t="shared" si="542"/>
        <v/>
      </c>
      <c r="K8710" s="77">
        <f t="shared" si="543"/>
        <v>0</v>
      </c>
    </row>
    <row r="8711" spans="1:11" s="77" customFormat="1">
      <c r="A8711" s="82">
        <v>2016</v>
      </c>
      <c r="B8711" s="82">
        <v>8102</v>
      </c>
      <c r="C8711" s="83" t="s">
        <v>503</v>
      </c>
      <c r="D8711" s="83" t="s">
        <v>504</v>
      </c>
      <c r="E8711" s="84">
        <v>45316</v>
      </c>
      <c r="F8711" s="85">
        <v>24.96</v>
      </c>
      <c r="G8711" s="84" t="s">
        <v>514</v>
      </c>
      <c r="H8711" s="86" t="str">
        <f t="shared" ref="H8711:H8774" si="544">IF(I8711="","",G8711/100*F8711*E8711)</f>
        <v/>
      </c>
      <c r="I8711" s="77" t="str">
        <f t="shared" ref="I8711:I8774" si="545">IF(OR(G8711=".",F8711=".",E8711="."),"",E8711)</f>
        <v/>
      </c>
      <c r="J8711" s="77" t="str">
        <f t="shared" ref="J8711:J8774" si="546">IF(I8711="","",F8711*I8711)</f>
        <v/>
      </c>
      <c r="K8711" s="77">
        <f t="shared" ref="K8711:K8774" si="547">IF(C8711="LIG",1,0)</f>
        <v>0</v>
      </c>
    </row>
    <row r="8712" spans="1:11" s="77" customFormat="1">
      <c r="A8712" s="82">
        <v>2016</v>
      </c>
      <c r="B8712" s="82">
        <v>8102</v>
      </c>
      <c r="C8712" s="83" t="s">
        <v>503</v>
      </c>
      <c r="D8712" s="83" t="s">
        <v>504</v>
      </c>
      <c r="E8712" s="84">
        <v>45041</v>
      </c>
      <c r="F8712" s="85">
        <v>25.06</v>
      </c>
      <c r="G8712" s="84" t="s">
        <v>514</v>
      </c>
      <c r="H8712" s="86" t="str">
        <f t="shared" si="544"/>
        <v/>
      </c>
      <c r="I8712" s="77" t="str">
        <f t="shared" si="545"/>
        <v/>
      </c>
      <c r="J8712" s="77" t="str">
        <f t="shared" si="546"/>
        <v/>
      </c>
      <c r="K8712" s="77">
        <f t="shared" si="547"/>
        <v>0</v>
      </c>
    </row>
    <row r="8713" spans="1:11" s="77" customFormat="1">
      <c r="A8713" s="82">
        <v>2016</v>
      </c>
      <c r="B8713" s="82">
        <v>8102</v>
      </c>
      <c r="C8713" s="83" t="s">
        <v>503</v>
      </c>
      <c r="D8713" s="83" t="s">
        <v>504</v>
      </c>
      <c r="E8713" s="84">
        <v>15719</v>
      </c>
      <c r="F8713" s="85">
        <v>25.93</v>
      </c>
      <c r="G8713" s="84" t="s">
        <v>514</v>
      </c>
      <c r="H8713" s="86" t="str">
        <f t="shared" si="544"/>
        <v/>
      </c>
      <c r="I8713" s="77" t="str">
        <f t="shared" si="545"/>
        <v/>
      </c>
      <c r="J8713" s="77" t="str">
        <f t="shared" si="546"/>
        <v/>
      </c>
      <c r="K8713" s="77">
        <f t="shared" si="547"/>
        <v>0</v>
      </c>
    </row>
    <row r="8714" spans="1:11" s="77" customFormat="1">
      <c r="A8714" s="82">
        <v>2016</v>
      </c>
      <c r="B8714" s="82">
        <v>8222</v>
      </c>
      <c r="C8714" s="83" t="s">
        <v>512</v>
      </c>
      <c r="D8714" s="83" t="s">
        <v>504</v>
      </c>
      <c r="E8714" s="84">
        <v>193785</v>
      </c>
      <c r="F8714" s="85">
        <v>13.766</v>
      </c>
      <c r="G8714" s="84">
        <v>195.1</v>
      </c>
      <c r="H8714" s="86">
        <f t="shared" si="544"/>
        <v>5204574.0488099996</v>
      </c>
      <c r="I8714" s="77">
        <f t="shared" si="545"/>
        <v>193785</v>
      </c>
      <c r="J8714" s="77">
        <f t="shared" si="546"/>
        <v>2667644.31</v>
      </c>
      <c r="K8714" s="77">
        <f t="shared" si="547"/>
        <v>1</v>
      </c>
    </row>
    <row r="8715" spans="1:11" s="77" customFormat="1">
      <c r="A8715" s="82">
        <v>2016</v>
      </c>
      <c r="B8715" s="82">
        <v>8223</v>
      </c>
      <c r="C8715" s="83" t="s">
        <v>513</v>
      </c>
      <c r="D8715" s="83" t="s">
        <v>504</v>
      </c>
      <c r="E8715" s="84">
        <v>164239</v>
      </c>
      <c r="F8715" s="85">
        <v>17.559999999999999</v>
      </c>
      <c r="G8715" s="84">
        <v>141.9</v>
      </c>
      <c r="H8715" s="86">
        <f t="shared" si="544"/>
        <v>4092448.2759599998</v>
      </c>
      <c r="I8715" s="77">
        <f t="shared" si="545"/>
        <v>164239</v>
      </c>
      <c r="J8715" s="77">
        <f t="shared" si="546"/>
        <v>2884036.84</v>
      </c>
      <c r="K8715" s="77">
        <f t="shared" si="547"/>
        <v>0</v>
      </c>
    </row>
    <row r="8716" spans="1:11" s="77" customFormat="1">
      <c r="A8716" s="82">
        <v>2016</v>
      </c>
      <c r="B8716" s="82">
        <v>8223</v>
      </c>
      <c r="C8716" s="83" t="s">
        <v>513</v>
      </c>
      <c r="D8716" s="83" t="s">
        <v>504</v>
      </c>
      <c r="E8716" s="84">
        <v>250701</v>
      </c>
      <c r="F8716" s="85">
        <v>18.03</v>
      </c>
      <c r="G8716" s="84">
        <v>174.5</v>
      </c>
      <c r="H8716" s="86">
        <f t="shared" si="544"/>
        <v>7887642.6073500011</v>
      </c>
      <c r="I8716" s="77">
        <f t="shared" si="545"/>
        <v>250701</v>
      </c>
      <c r="J8716" s="77">
        <f t="shared" si="546"/>
        <v>4520139.03</v>
      </c>
      <c r="K8716" s="77">
        <f t="shared" si="547"/>
        <v>0</v>
      </c>
    </row>
    <row r="8717" spans="1:11" s="77" customFormat="1">
      <c r="A8717" s="82">
        <v>2016</v>
      </c>
      <c r="B8717" s="82">
        <v>8223</v>
      </c>
      <c r="C8717" s="83" t="s">
        <v>513</v>
      </c>
      <c r="D8717" s="83" t="s">
        <v>504</v>
      </c>
      <c r="E8717" s="84">
        <v>120560</v>
      </c>
      <c r="F8717" s="85">
        <v>17.64</v>
      </c>
      <c r="G8717" s="84">
        <v>197.9</v>
      </c>
      <c r="H8717" s="86">
        <f t="shared" si="544"/>
        <v>4208696.5536000011</v>
      </c>
      <c r="I8717" s="77">
        <f t="shared" si="545"/>
        <v>120560</v>
      </c>
      <c r="J8717" s="77">
        <f t="shared" si="546"/>
        <v>2126678.4</v>
      </c>
      <c r="K8717" s="77">
        <f t="shared" si="547"/>
        <v>0</v>
      </c>
    </row>
    <row r="8718" spans="1:11" s="77" customFormat="1">
      <c r="A8718" s="82">
        <v>2016</v>
      </c>
      <c r="B8718" s="82">
        <v>8224</v>
      </c>
      <c r="C8718" s="83" t="s">
        <v>503</v>
      </c>
      <c r="D8718" s="83" t="s">
        <v>504</v>
      </c>
      <c r="E8718" s="84">
        <v>86539</v>
      </c>
      <c r="F8718" s="85">
        <v>23.26</v>
      </c>
      <c r="G8718" s="84">
        <v>200.1</v>
      </c>
      <c r="H8718" s="86">
        <f t="shared" si="544"/>
        <v>4027807.1771400003</v>
      </c>
      <c r="I8718" s="77">
        <f t="shared" si="545"/>
        <v>86539</v>
      </c>
      <c r="J8718" s="77">
        <f t="shared" si="546"/>
        <v>2012897.1400000001</v>
      </c>
      <c r="K8718" s="77">
        <f t="shared" si="547"/>
        <v>0</v>
      </c>
    </row>
    <row r="8719" spans="1:11" s="77" customFormat="1">
      <c r="A8719" s="82">
        <v>2016</v>
      </c>
      <c r="B8719" s="82">
        <v>8226</v>
      </c>
      <c r="C8719" s="83" t="s">
        <v>503</v>
      </c>
      <c r="D8719" s="83" t="s">
        <v>504</v>
      </c>
      <c r="E8719" s="84">
        <v>17953</v>
      </c>
      <c r="F8719" s="85">
        <v>25.1</v>
      </c>
      <c r="G8719" s="84" t="s">
        <v>514</v>
      </c>
      <c r="H8719" s="86" t="str">
        <f t="shared" si="544"/>
        <v/>
      </c>
      <c r="I8719" s="77" t="str">
        <f t="shared" si="545"/>
        <v/>
      </c>
      <c r="J8719" s="77" t="str">
        <f t="shared" si="546"/>
        <v/>
      </c>
      <c r="K8719" s="77">
        <f t="shared" si="547"/>
        <v>0</v>
      </c>
    </row>
    <row r="8720" spans="1:11" s="77" customFormat="1">
      <c r="A8720" s="82">
        <v>2016</v>
      </c>
      <c r="B8720" s="82">
        <v>8226</v>
      </c>
      <c r="C8720" s="83" t="s">
        <v>503</v>
      </c>
      <c r="D8720" s="83" t="s">
        <v>504</v>
      </c>
      <c r="E8720" s="84">
        <v>48770</v>
      </c>
      <c r="F8720" s="85">
        <v>25.97</v>
      </c>
      <c r="G8720" s="84" t="s">
        <v>514</v>
      </c>
      <c r="H8720" s="86" t="str">
        <f t="shared" si="544"/>
        <v/>
      </c>
      <c r="I8720" s="77" t="str">
        <f t="shared" si="545"/>
        <v/>
      </c>
      <c r="J8720" s="77" t="str">
        <f t="shared" si="546"/>
        <v/>
      </c>
      <c r="K8720" s="77">
        <f t="shared" si="547"/>
        <v>0</v>
      </c>
    </row>
    <row r="8721" spans="1:11" s="77" customFormat="1">
      <c r="A8721" s="82">
        <v>2016</v>
      </c>
      <c r="B8721" s="82">
        <v>8816</v>
      </c>
      <c r="C8721" s="83" t="s">
        <v>503</v>
      </c>
      <c r="D8721" s="83" t="s">
        <v>504</v>
      </c>
      <c r="E8721" s="84">
        <v>144195</v>
      </c>
      <c r="F8721" s="85">
        <v>22.994</v>
      </c>
      <c r="G8721" s="84">
        <v>278.3</v>
      </c>
      <c r="H8721" s="86">
        <f t="shared" si="544"/>
        <v>9227369.9868899994</v>
      </c>
      <c r="I8721" s="77">
        <f t="shared" si="545"/>
        <v>144195</v>
      </c>
      <c r="J8721" s="77">
        <f t="shared" si="546"/>
        <v>3315619.83</v>
      </c>
      <c r="K8721" s="77">
        <f t="shared" si="547"/>
        <v>0</v>
      </c>
    </row>
    <row r="8722" spans="1:11" s="77" customFormat="1">
      <c r="A8722" s="82">
        <v>2016</v>
      </c>
      <c r="B8722" s="82">
        <v>8816</v>
      </c>
      <c r="C8722" s="83" t="s">
        <v>503</v>
      </c>
      <c r="D8722" s="83" t="s">
        <v>504</v>
      </c>
      <c r="E8722" s="84">
        <v>52214</v>
      </c>
      <c r="F8722" s="85">
        <v>22.507999999999999</v>
      </c>
      <c r="G8722" s="84">
        <v>237.4</v>
      </c>
      <c r="H8722" s="86">
        <f t="shared" si="544"/>
        <v>2790002.458288</v>
      </c>
      <c r="I8722" s="77">
        <f t="shared" si="545"/>
        <v>52214</v>
      </c>
      <c r="J8722" s="77">
        <f t="shared" si="546"/>
        <v>1175232.7120000001</v>
      </c>
      <c r="K8722" s="77">
        <f t="shared" si="547"/>
        <v>0</v>
      </c>
    </row>
    <row r="8723" spans="1:11" s="77" customFormat="1">
      <c r="A8723" s="82">
        <v>2016</v>
      </c>
      <c r="B8723" s="82">
        <v>8827</v>
      </c>
      <c r="C8723" s="83" t="s">
        <v>503</v>
      </c>
      <c r="D8723" s="83" t="s">
        <v>504</v>
      </c>
      <c r="E8723" s="84">
        <v>57295</v>
      </c>
      <c r="F8723" s="85">
        <v>22.48</v>
      </c>
      <c r="G8723" s="84">
        <v>267.39999999999998</v>
      </c>
      <c r="H8723" s="86">
        <f t="shared" si="544"/>
        <v>3444089.5384</v>
      </c>
      <c r="I8723" s="77">
        <f t="shared" si="545"/>
        <v>57295</v>
      </c>
      <c r="J8723" s="77">
        <f t="shared" si="546"/>
        <v>1287991.6000000001</v>
      </c>
      <c r="K8723" s="77">
        <f t="shared" si="547"/>
        <v>0</v>
      </c>
    </row>
    <row r="8724" spans="1:11" s="77" customFormat="1">
      <c r="A8724" s="82">
        <v>2016</v>
      </c>
      <c r="B8724" s="82">
        <v>8827</v>
      </c>
      <c r="C8724" s="83" t="s">
        <v>503</v>
      </c>
      <c r="D8724" s="83" t="s">
        <v>504</v>
      </c>
      <c r="E8724" s="84">
        <v>40253</v>
      </c>
      <c r="F8724" s="85">
        <v>23.012</v>
      </c>
      <c r="G8724" s="84">
        <v>272.5</v>
      </c>
      <c r="H8724" s="86">
        <f t="shared" si="544"/>
        <v>2524173.0481000002</v>
      </c>
      <c r="I8724" s="77">
        <f t="shared" si="545"/>
        <v>40253</v>
      </c>
      <c r="J8724" s="77">
        <f t="shared" si="546"/>
        <v>926302.03599999996</v>
      </c>
      <c r="K8724" s="77">
        <f t="shared" si="547"/>
        <v>0</v>
      </c>
    </row>
    <row r="8725" spans="1:11" s="77" customFormat="1">
      <c r="A8725" s="82">
        <v>2016</v>
      </c>
      <c r="B8725" s="82">
        <v>8827</v>
      </c>
      <c r="C8725" s="83" t="s">
        <v>503</v>
      </c>
      <c r="D8725" s="83" t="s">
        <v>504</v>
      </c>
      <c r="E8725" s="84">
        <v>31442</v>
      </c>
      <c r="F8725" s="85">
        <v>23.122</v>
      </c>
      <c r="G8725" s="84">
        <v>276.39999999999998</v>
      </c>
      <c r="H8725" s="86">
        <f t="shared" si="544"/>
        <v>2009433.3179359997</v>
      </c>
      <c r="I8725" s="77">
        <f t="shared" si="545"/>
        <v>31442</v>
      </c>
      <c r="J8725" s="77">
        <f t="shared" si="546"/>
        <v>727001.924</v>
      </c>
      <c r="K8725" s="77">
        <f t="shared" si="547"/>
        <v>0</v>
      </c>
    </row>
    <row r="8726" spans="1:11" s="77" customFormat="1">
      <c r="A8726" s="82">
        <v>2016</v>
      </c>
      <c r="B8726" s="82">
        <v>8827</v>
      </c>
      <c r="C8726" s="83" t="s">
        <v>503</v>
      </c>
      <c r="D8726" s="83" t="s">
        <v>504</v>
      </c>
      <c r="E8726" s="84">
        <v>31087</v>
      </c>
      <c r="F8726" s="85">
        <v>22.425999999999998</v>
      </c>
      <c r="G8726" s="84">
        <v>255.9</v>
      </c>
      <c r="H8726" s="86">
        <f t="shared" si="544"/>
        <v>1784024.921658</v>
      </c>
      <c r="I8726" s="77">
        <f t="shared" si="545"/>
        <v>31087</v>
      </c>
      <c r="J8726" s="77">
        <f t="shared" si="546"/>
        <v>697157.06199999992</v>
      </c>
      <c r="K8726" s="77">
        <f t="shared" si="547"/>
        <v>0</v>
      </c>
    </row>
    <row r="8727" spans="1:11" s="77" customFormat="1">
      <c r="A8727" s="82">
        <v>2016</v>
      </c>
      <c r="B8727" s="82">
        <v>8827</v>
      </c>
      <c r="C8727" s="83" t="s">
        <v>503</v>
      </c>
      <c r="D8727" s="83" t="s">
        <v>504</v>
      </c>
      <c r="E8727" s="84">
        <v>1763</v>
      </c>
      <c r="F8727" s="85">
        <v>23.478000000000002</v>
      </c>
      <c r="G8727" s="84">
        <v>295.89999999999998</v>
      </c>
      <c r="H8727" s="86">
        <f t="shared" si="544"/>
        <v>122478.08172599999</v>
      </c>
      <c r="I8727" s="77">
        <f t="shared" si="545"/>
        <v>1763</v>
      </c>
      <c r="J8727" s="77">
        <f t="shared" si="546"/>
        <v>41391.714</v>
      </c>
      <c r="K8727" s="77">
        <f t="shared" si="547"/>
        <v>0</v>
      </c>
    </row>
    <row r="8728" spans="1:11" s="77" customFormat="1">
      <c r="A8728" s="82">
        <v>2016</v>
      </c>
      <c r="B8728" s="82">
        <v>8827</v>
      </c>
      <c r="C8728" s="83" t="s">
        <v>503</v>
      </c>
      <c r="D8728" s="83" t="s">
        <v>504</v>
      </c>
      <c r="E8728" s="84">
        <v>8640</v>
      </c>
      <c r="F8728" s="85">
        <v>23.507999999999999</v>
      </c>
      <c r="G8728" s="84">
        <v>272.39999999999998</v>
      </c>
      <c r="H8728" s="86">
        <f t="shared" si="544"/>
        <v>553269.24287999992</v>
      </c>
      <c r="I8728" s="77">
        <f t="shared" si="545"/>
        <v>8640</v>
      </c>
      <c r="J8728" s="77">
        <f t="shared" si="546"/>
        <v>203109.12</v>
      </c>
      <c r="K8728" s="77">
        <f t="shared" si="547"/>
        <v>0</v>
      </c>
    </row>
    <row r="8729" spans="1:11" s="77" customFormat="1">
      <c r="A8729" s="82">
        <v>2016</v>
      </c>
      <c r="B8729" s="82">
        <v>8827</v>
      </c>
      <c r="C8729" s="83" t="s">
        <v>503</v>
      </c>
      <c r="D8729" s="83" t="s">
        <v>504</v>
      </c>
      <c r="E8729" s="84">
        <v>79863</v>
      </c>
      <c r="F8729" s="85">
        <v>22.37</v>
      </c>
      <c r="G8729" s="84">
        <v>249.1</v>
      </c>
      <c r="H8729" s="86">
        <f t="shared" si="544"/>
        <v>4450259.4572100006</v>
      </c>
      <c r="I8729" s="77">
        <f t="shared" si="545"/>
        <v>79863</v>
      </c>
      <c r="J8729" s="77">
        <f t="shared" si="546"/>
        <v>1786535.31</v>
      </c>
      <c r="K8729" s="77">
        <f t="shared" si="547"/>
        <v>0</v>
      </c>
    </row>
    <row r="8730" spans="1:11" s="77" customFormat="1">
      <c r="A8730" s="82">
        <v>2016</v>
      </c>
      <c r="B8730" s="82">
        <v>8834</v>
      </c>
      <c r="C8730" s="83" t="s">
        <v>513</v>
      </c>
      <c r="D8730" s="83" t="s">
        <v>504</v>
      </c>
      <c r="E8730" s="84">
        <v>15965</v>
      </c>
      <c r="F8730" s="85">
        <v>17.623999999999999</v>
      </c>
      <c r="G8730" s="84">
        <v>196.8</v>
      </c>
      <c r="H8730" s="86">
        <f t="shared" si="544"/>
        <v>553730.57088000001</v>
      </c>
      <c r="I8730" s="77">
        <f t="shared" si="545"/>
        <v>15965</v>
      </c>
      <c r="J8730" s="77">
        <f t="shared" si="546"/>
        <v>281367.15999999997</v>
      </c>
      <c r="K8730" s="77">
        <f t="shared" si="547"/>
        <v>0</v>
      </c>
    </row>
    <row r="8731" spans="1:11" s="77" customFormat="1">
      <c r="A8731" s="82">
        <v>2016</v>
      </c>
      <c r="B8731" s="82">
        <v>8834</v>
      </c>
      <c r="C8731" s="83" t="s">
        <v>513</v>
      </c>
      <c r="D8731" s="83" t="s">
        <v>504</v>
      </c>
      <c r="E8731" s="84">
        <v>31427</v>
      </c>
      <c r="F8731" s="85">
        <v>17.856000000000002</v>
      </c>
      <c r="G8731" s="84">
        <v>215.7</v>
      </c>
      <c r="H8731" s="86">
        <f t="shared" si="544"/>
        <v>1210423.2243840003</v>
      </c>
      <c r="I8731" s="77">
        <f t="shared" si="545"/>
        <v>31427</v>
      </c>
      <c r="J8731" s="77">
        <f t="shared" si="546"/>
        <v>561160.5120000001</v>
      </c>
      <c r="K8731" s="77">
        <f t="shared" si="547"/>
        <v>0</v>
      </c>
    </row>
    <row r="8732" spans="1:11" s="77" customFormat="1">
      <c r="A8732" s="82">
        <v>2016</v>
      </c>
      <c r="B8732" s="82">
        <v>8835</v>
      </c>
      <c r="C8732" s="83" t="s">
        <v>513</v>
      </c>
      <c r="D8732" s="83" t="s">
        <v>504</v>
      </c>
      <c r="E8732" s="84">
        <v>185450</v>
      </c>
      <c r="F8732" s="85">
        <v>17.547999999999998</v>
      </c>
      <c r="G8732" s="84">
        <v>182.5</v>
      </c>
      <c r="H8732" s="86">
        <f t="shared" si="544"/>
        <v>5939054.794999999</v>
      </c>
      <c r="I8732" s="77">
        <f t="shared" si="545"/>
        <v>185450</v>
      </c>
      <c r="J8732" s="77">
        <f t="shared" si="546"/>
        <v>3254276.5999999996</v>
      </c>
      <c r="K8732" s="77">
        <f t="shared" si="547"/>
        <v>0</v>
      </c>
    </row>
    <row r="8733" spans="1:11" s="77" customFormat="1">
      <c r="A8733" s="82">
        <v>2016</v>
      </c>
      <c r="B8733" s="82">
        <v>8837</v>
      </c>
      <c r="C8733" s="83" t="s">
        <v>513</v>
      </c>
      <c r="D8733" s="83" t="s">
        <v>504</v>
      </c>
      <c r="E8733" s="84">
        <v>97970</v>
      </c>
      <c r="F8733" s="85">
        <v>17.472000000000001</v>
      </c>
      <c r="G8733" s="84">
        <v>197.2</v>
      </c>
      <c r="H8733" s="86">
        <f t="shared" si="544"/>
        <v>3375535.1884800005</v>
      </c>
      <c r="I8733" s="77">
        <f t="shared" si="545"/>
        <v>97970</v>
      </c>
      <c r="J8733" s="77">
        <f t="shared" si="546"/>
        <v>1711731.84</v>
      </c>
      <c r="K8733" s="77">
        <f t="shared" si="547"/>
        <v>0</v>
      </c>
    </row>
    <row r="8734" spans="1:11" s="77" customFormat="1">
      <c r="A8734" s="82">
        <v>2016</v>
      </c>
      <c r="B8734" s="82">
        <v>8837</v>
      </c>
      <c r="C8734" s="83" t="s">
        <v>513</v>
      </c>
      <c r="D8734" s="83" t="s">
        <v>504</v>
      </c>
      <c r="E8734" s="84">
        <v>31050</v>
      </c>
      <c r="F8734" s="85">
        <v>17.925999999999998</v>
      </c>
      <c r="G8734" s="84">
        <v>209.7</v>
      </c>
      <c r="H8734" s="86">
        <f t="shared" si="544"/>
        <v>1167195.0230999999</v>
      </c>
      <c r="I8734" s="77">
        <f t="shared" si="545"/>
        <v>31050</v>
      </c>
      <c r="J8734" s="77">
        <f t="shared" si="546"/>
        <v>556602.29999999993</v>
      </c>
      <c r="K8734" s="77">
        <f t="shared" si="547"/>
        <v>0</v>
      </c>
    </row>
    <row r="8735" spans="1:11" s="77" customFormat="1">
      <c r="A8735" s="82">
        <v>2016</v>
      </c>
      <c r="B8735" s="82">
        <v>8837</v>
      </c>
      <c r="C8735" s="83" t="s">
        <v>503</v>
      </c>
      <c r="D8735" s="83" t="s">
        <v>504</v>
      </c>
      <c r="E8735" s="84">
        <v>140883</v>
      </c>
      <c r="F8735" s="85">
        <v>25.088000000000001</v>
      </c>
      <c r="G8735" s="84">
        <v>250.8</v>
      </c>
      <c r="H8735" s="86">
        <f t="shared" si="544"/>
        <v>8864457.5416320004</v>
      </c>
      <c r="I8735" s="77">
        <f t="shared" si="545"/>
        <v>140883</v>
      </c>
      <c r="J8735" s="77">
        <f t="shared" si="546"/>
        <v>3534472.7039999999</v>
      </c>
      <c r="K8735" s="77">
        <f t="shared" si="547"/>
        <v>0</v>
      </c>
    </row>
    <row r="8736" spans="1:11" s="77" customFormat="1">
      <c r="A8736" s="82">
        <v>2016</v>
      </c>
      <c r="B8736" s="82">
        <v>8837</v>
      </c>
      <c r="C8736" s="83" t="s">
        <v>513</v>
      </c>
      <c r="D8736" s="83" t="s">
        <v>504</v>
      </c>
      <c r="E8736" s="84">
        <v>237952</v>
      </c>
      <c r="F8736" s="85">
        <v>17.584</v>
      </c>
      <c r="G8736" s="84">
        <v>180.5</v>
      </c>
      <c r="H8736" s="86">
        <f t="shared" si="544"/>
        <v>7552387.0822400004</v>
      </c>
      <c r="I8736" s="77">
        <f t="shared" si="545"/>
        <v>237952</v>
      </c>
      <c r="J8736" s="77">
        <f t="shared" si="546"/>
        <v>4184147.9679999999</v>
      </c>
      <c r="K8736" s="77">
        <f t="shared" si="547"/>
        <v>0</v>
      </c>
    </row>
    <row r="8737" spans="1:11" s="77" customFormat="1">
      <c r="A8737" s="82">
        <v>2016</v>
      </c>
      <c r="B8737" s="82">
        <v>8837</v>
      </c>
      <c r="C8737" s="83" t="s">
        <v>513</v>
      </c>
      <c r="D8737" s="83" t="s">
        <v>504</v>
      </c>
      <c r="E8737" s="84">
        <v>190582</v>
      </c>
      <c r="F8737" s="85">
        <v>17.905999999999999</v>
      </c>
      <c r="G8737" s="84">
        <v>186.2</v>
      </c>
      <c r="H8737" s="86">
        <f t="shared" si="544"/>
        <v>6354189.1257039988</v>
      </c>
      <c r="I8737" s="77">
        <f t="shared" si="545"/>
        <v>190582</v>
      </c>
      <c r="J8737" s="77">
        <f t="shared" si="546"/>
        <v>3412561.2919999999</v>
      </c>
      <c r="K8737" s="77">
        <f t="shared" si="547"/>
        <v>0</v>
      </c>
    </row>
    <row r="8738" spans="1:11" s="77" customFormat="1">
      <c r="A8738" s="82">
        <v>2016</v>
      </c>
      <c r="B8738" s="82">
        <v>8837</v>
      </c>
      <c r="C8738" s="83" t="s">
        <v>513</v>
      </c>
      <c r="D8738" s="83" t="s">
        <v>504</v>
      </c>
      <c r="E8738" s="84">
        <v>14759</v>
      </c>
      <c r="F8738" s="85">
        <v>17.521999999999998</v>
      </c>
      <c r="G8738" s="84">
        <v>154.1</v>
      </c>
      <c r="H8738" s="86">
        <f t="shared" si="544"/>
        <v>398513.69211799995</v>
      </c>
      <c r="I8738" s="77">
        <f t="shared" si="545"/>
        <v>14759</v>
      </c>
      <c r="J8738" s="77">
        <f t="shared" si="546"/>
        <v>258607.19799999997</v>
      </c>
      <c r="K8738" s="77">
        <f t="shared" si="547"/>
        <v>0</v>
      </c>
    </row>
    <row r="8739" spans="1:11" s="77" customFormat="1">
      <c r="A8739" s="82">
        <v>2016</v>
      </c>
      <c r="B8739" s="82">
        <v>8837</v>
      </c>
      <c r="C8739" s="83" t="s">
        <v>513</v>
      </c>
      <c r="D8739" s="83" t="s">
        <v>504</v>
      </c>
      <c r="E8739" s="84">
        <v>111889</v>
      </c>
      <c r="F8739" s="85">
        <v>17.672000000000001</v>
      </c>
      <c r="G8739" s="84">
        <v>177.3</v>
      </c>
      <c r="H8739" s="86">
        <f t="shared" si="544"/>
        <v>3505757.1693840004</v>
      </c>
      <c r="I8739" s="77">
        <f t="shared" si="545"/>
        <v>111889</v>
      </c>
      <c r="J8739" s="77">
        <f t="shared" si="546"/>
        <v>1977302.4080000001</v>
      </c>
      <c r="K8739" s="77">
        <f t="shared" si="547"/>
        <v>0</v>
      </c>
    </row>
    <row r="8740" spans="1:11" s="77" customFormat="1">
      <c r="A8740" s="82">
        <v>2016</v>
      </c>
      <c r="B8740" s="82">
        <v>8841</v>
      </c>
      <c r="C8740" s="83" t="s">
        <v>513</v>
      </c>
      <c r="D8740" s="83" t="s">
        <v>504</v>
      </c>
      <c r="E8740" s="84">
        <v>73702</v>
      </c>
      <c r="F8740" s="85">
        <v>18.594000000000001</v>
      </c>
      <c r="G8740" s="84">
        <v>203.6</v>
      </c>
      <c r="H8740" s="86">
        <f t="shared" si="544"/>
        <v>2790164.9155680002</v>
      </c>
      <c r="I8740" s="77">
        <f t="shared" si="545"/>
        <v>73702</v>
      </c>
      <c r="J8740" s="77">
        <f t="shared" si="546"/>
        <v>1370414.9880000001</v>
      </c>
      <c r="K8740" s="77">
        <f t="shared" si="547"/>
        <v>0</v>
      </c>
    </row>
    <row r="8741" spans="1:11" s="77" customFormat="1">
      <c r="A8741" s="82">
        <v>2016</v>
      </c>
      <c r="B8741" s="82">
        <v>8841</v>
      </c>
      <c r="C8741" s="83" t="s">
        <v>513</v>
      </c>
      <c r="D8741" s="83" t="s">
        <v>504</v>
      </c>
      <c r="E8741" s="84">
        <v>133121</v>
      </c>
      <c r="F8741" s="85">
        <v>18.614000000000001</v>
      </c>
      <c r="G8741" s="84">
        <v>203</v>
      </c>
      <c r="H8741" s="86">
        <f t="shared" si="544"/>
        <v>5030166.0168199996</v>
      </c>
      <c r="I8741" s="77">
        <f t="shared" si="545"/>
        <v>133121</v>
      </c>
      <c r="J8741" s="77">
        <f t="shared" si="546"/>
        <v>2477914.2940000002</v>
      </c>
      <c r="K8741" s="77">
        <f t="shared" si="547"/>
        <v>0</v>
      </c>
    </row>
    <row r="8742" spans="1:11" s="77" customFormat="1">
      <c r="A8742" s="82">
        <v>2016</v>
      </c>
      <c r="B8742" s="82">
        <v>8841</v>
      </c>
      <c r="C8742" s="83" t="s">
        <v>513</v>
      </c>
      <c r="D8742" s="83" t="s">
        <v>504</v>
      </c>
      <c r="E8742" s="84">
        <v>88931</v>
      </c>
      <c r="F8742" s="85">
        <v>18.628</v>
      </c>
      <c r="G8742" s="84">
        <v>198.2</v>
      </c>
      <c r="H8742" s="86">
        <f t="shared" si="544"/>
        <v>3283394.415976</v>
      </c>
      <c r="I8742" s="77">
        <f t="shared" si="545"/>
        <v>88931</v>
      </c>
      <c r="J8742" s="77">
        <f t="shared" si="546"/>
        <v>1656606.6680000001</v>
      </c>
      <c r="K8742" s="77">
        <f t="shared" si="547"/>
        <v>0</v>
      </c>
    </row>
    <row r="8743" spans="1:11" s="77" customFormat="1">
      <c r="A8743" s="82">
        <v>2016</v>
      </c>
      <c r="B8743" s="82">
        <v>8841</v>
      </c>
      <c r="C8743" s="83" t="s">
        <v>513</v>
      </c>
      <c r="D8743" s="83" t="s">
        <v>504</v>
      </c>
      <c r="E8743" s="84">
        <v>209092</v>
      </c>
      <c r="F8743" s="85">
        <v>18.786999999999999</v>
      </c>
      <c r="G8743" s="84">
        <v>205.8</v>
      </c>
      <c r="H8743" s="86">
        <f t="shared" si="544"/>
        <v>8084259.0694319997</v>
      </c>
      <c r="I8743" s="77">
        <f t="shared" si="545"/>
        <v>209092</v>
      </c>
      <c r="J8743" s="77">
        <f t="shared" si="546"/>
        <v>3928211.4039999996</v>
      </c>
      <c r="K8743" s="77">
        <f t="shared" si="547"/>
        <v>0</v>
      </c>
    </row>
    <row r="8744" spans="1:11" s="77" customFormat="1">
      <c r="A8744" s="82">
        <v>2016</v>
      </c>
      <c r="B8744" s="82">
        <v>8845</v>
      </c>
      <c r="C8744" s="83" t="s">
        <v>503</v>
      </c>
      <c r="D8744" s="83" t="s">
        <v>504</v>
      </c>
      <c r="E8744" s="84">
        <v>5360</v>
      </c>
      <c r="F8744" s="85">
        <v>23.122</v>
      </c>
      <c r="G8744" s="84" t="s">
        <v>514</v>
      </c>
      <c r="H8744" s="86" t="str">
        <f t="shared" si="544"/>
        <v/>
      </c>
      <c r="I8744" s="77" t="str">
        <f t="shared" si="545"/>
        <v/>
      </c>
      <c r="J8744" s="77" t="str">
        <f t="shared" si="546"/>
        <v/>
      </c>
      <c r="K8744" s="77">
        <f t="shared" si="547"/>
        <v>0</v>
      </c>
    </row>
    <row r="8745" spans="1:11" s="77" customFormat="1">
      <c r="A8745" s="82">
        <v>2016</v>
      </c>
      <c r="B8745" s="82">
        <v>8845</v>
      </c>
      <c r="C8745" s="83" t="s">
        <v>515</v>
      </c>
      <c r="D8745" s="83" t="s">
        <v>504</v>
      </c>
      <c r="E8745" s="84">
        <v>7754</v>
      </c>
      <c r="F8745" s="85">
        <v>16.454000000000001</v>
      </c>
      <c r="G8745" s="84" t="s">
        <v>514</v>
      </c>
      <c r="H8745" s="86" t="str">
        <f t="shared" si="544"/>
        <v/>
      </c>
      <c r="I8745" s="77" t="str">
        <f t="shared" si="545"/>
        <v/>
      </c>
      <c r="J8745" s="77" t="str">
        <f t="shared" si="546"/>
        <v/>
      </c>
      <c r="K8745" s="77">
        <f t="shared" si="547"/>
        <v>0</v>
      </c>
    </row>
    <row r="8746" spans="1:11" s="77" customFormat="1">
      <c r="A8746" s="82">
        <v>2016</v>
      </c>
      <c r="B8746" s="82">
        <v>8845</v>
      </c>
      <c r="C8746" s="83" t="s">
        <v>503</v>
      </c>
      <c r="D8746" s="83" t="s">
        <v>504</v>
      </c>
      <c r="E8746" s="84">
        <v>9711</v>
      </c>
      <c r="F8746" s="85">
        <v>25.152000000000001</v>
      </c>
      <c r="G8746" s="84" t="s">
        <v>514</v>
      </c>
      <c r="H8746" s="86" t="str">
        <f t="shared" si="544"/>
        <v/>
      </c>
      <c r="I8746" s="77" t="str">
        <f t="shared" si="545"/>
        <v/>
      </c>
      <c r="J8746" s="77" t="str">
        <f t="shared" si="546"/>
        <v/>
      </c>
      <c r="K8746" s="77">
        <f t="shared" si="547"/>
        <v>0</v>
      </c>
    </row>
    <row r="8747" spans="1:11" s="77" customFormat="1">
      <c r="A8747" s="82">
        <v>2016</v>
      </c>
      <c r="B8747" s="82">
        <v>8845</v>
      </c>
      <c r="C8747" s="83" t="s">
        <v>503</v>
      </c>
      <c r="D8747" s="83" t="s">
        <v>504</v>
      </c>
      <c r="E8747" s="84">
        <v>16765</v>
      </c>
      <c r="F8747" s="85">
        <v>22.623999999999999</v>
      </c>
      <c r="G8747" s="84" t="s">
        <v>514</v>
      </c>
      <c r="H8747" s="86" t="str">
        <f t="shared" si="544"/>
        <v/>
      </c>
      <c r="I8747" s="77" t="str">
        <f t="shared" si="545"/>
        <v/>
      </c>
      <c r="J8747" s="77" t="str">
        <f t="shared" si="546"/>
        <v/>
      </c>
      <c r="K8747" s="77">
        <f t="shared" si="547"/>
        <v>0</v>
      </c>
    </row>
    <row r="8748" spans="1:11" s="77" customFormat="1">
      <c r="A8748" s="82">
        <v>2016</v>
      </c>
      <c r="B8748" s="82">
        <v>8845</v>
      </c>
      <c r="C8748" s="83" t="s">
        <v>503</v>
      </c>
      <c r="D8748" s="83" t="s">
        <v>504</v>
      </c>
      <c r="E8748" s="84">
        <v>90249</v>
      </c>
      <c r="F8748" s="85">
        <v>25.978000000000002</v>
      </c>
      <c r="G8748" s="84" t="s">
        <v>514</v>
      </c>
      <c r="H8748" s="86" t="str">
        <f t="shared" si="544"/>
        <v/>
      </c>
      <c r="I8748" s="77" t="str">
        <f t="shared" si="545"/>
        <v/>
      </c>
      <c r="J8748" s="77" t="str">
        <f t="shared" si="546"/>
        <v/>
      </c>
      <c r="K8748" s="77">
        <f t="shared" si="547"/>
        <v>0</v>
      </c>
    </row>
    <row r="8749" spans="1:11" s="77" customFormat="1">
      <c r="A8749" s="82">
        <v>2016</v>
      </c>
      <c r="B8749" s="82">
        <v>8845</v>
      </c>
      <c r="C8749" s="83" t="s">
        <v>503</v>
      </c>
      <c r="D8749" s="83" t="s">
        <v>504</v>
      </c>
      <c r="E8749" s="84">
        <v>8031</v>
      </c>
      <c r="F8749" s="85">
        <v>23.26</v>
      </c>
      <c r="G8749" s="84" t="s">
        <v>514</v>
      </c>
      <c r="H8749" s="86" t="str">
        <f t="shared" si="544"/>
        <v/>
      </c>
      <c r="I8749" s="77" t="str">
        <f t="shared" si="545"/>
        <v/>
      </c>
      <c r="J8749" s="77" t="str">
        <f t="shared" si="546"/>
        <v/>
      </c>
      <c r="K8749" s="77">
        <f t="shared" si="547"/>
        <v>0</v>
      </c>
    </row>
    <row r="8750" spans="1:11" s="77" customFormat="1">
      <c r="A8750" s="82">
        <v>2016</v>
      </c>
      <c r="B8750" s="82">
        <v>8845</v>
      </c>
      <c r="C8750" s="83" t="s">
        <v>503</v>
      </c>
      <c r="D8750" s="83" t="s">
        <v>504</v>
      </c>
      <c r="E8750" s="84">
        <v>150039</v>
      </c>
      <c r="F8750" s="85">
        <v>25.923999999999999</v>
      </c>
      <c r="G8750" s="84" t="s">
        <v>514</v>
      </c>
      <c r="H8750" s="86" t="str">
        <f t="shared" si="544"/>
        <v/>
      </c>
      <c r="I8750" s="77" t="str">
        <f t="shared" si="545"/>
        <v/>
      </c>
      <c r="J8750" s="77" t="str">
        <f t="shared" si="546"/>
        <v/>
      </c>
      <c r="K8750" s="77">
        <f t="shared" si="547"/>
        <v>0</v>
      </c>
    </row>
    <row r="8751" spans="1:11" s="77" customFormat="1">
      <c r="A8751" s="82">
        <v>2016</v>
      </c>
      <c r="B8751" s="82">
        <v>8846</v>
      </c>
      <c r="C8751" s="83" t="s">
        <v>503</v>
      </c>
      <c r="D8751" s="83" t="s">
        <v>504</v>
      </c>
      <c r="E8751" s="84">
        <v>10665</v>
      </c>
      <c r="F8751" s="85">
        <v>22.23</v>
      </c>
      <c r="G8751" s="84" t="s">
        <v>514</v>
      </c>
      <c r="H8751" s="86" t="str">
        <f t="shared" si="544"/>
        <v/>
      </c>
      <c r="I8751" s="77" t="str">
        <f t="shared" si="545"/>
        <v/>
      </c>
      <c r="J8751" s="77" t="str">
        <f t="shared" si="546"/>
        <v/>
      </c>
      <c r="K8751" s="77">
        <f t="shared" si="547"/>
        <v>0</v>
      </c>
    </row>
    <row r="8752" spans="1:11" s="77" customFormat="1">
      <c r="A8752" s="82">
        <v>2016</v>
      </c>
      <c r="B8752" s="82">
        <v>8846</v>
      </c>
      <c r="C8752" s="83" t="s">
        <v>503</v>
      </c>
      <c r="D8752" s="83" t="s">
        <v>504</v>
      </c>
      <c r="E8752" s="84">
        <v>16290</v>
      </c>
      <c r="F8752" s="85">
        <v>21.7</v>
      </c>
      <c r="G8752" s="84" t="s">
        <v>514</v>
      </c>
      <c r="H8752" s="86" t="str">
        <f t="shared" si="544"/>
        <v/>
      </c>
      <c r="I8752" s="77" t="str">
        <f t="shared" si="545"/>
        <v/>
      </c>
      <c r="J8752" s="77" t="str">
        <f t="shared" si="546"/>
        <v/>
      </c>
      <c r="K8752" s="77">
        <f t="shared" si="547"/>
        <v>0</v>
      </c>
    </row>
    <row r="8753" spans="1:11" s="77" customFormat="1">
      <c r="A8753" s="82">
        <v>2016</v>
      </c>
      <c r="B8753" s="82">
        <v>8846</v>
      </c>
      <c r="C8753" s="83" t="s">
        <v>515</v>
      </c>
      <c r="D8753" s="83" t="s">
        <v>504</v>
      </c>
      <c r="E8753" s="84">
        <v>1405</v>
      </c>
      <c r="F8753" s="85">
        <v>14.965999999999999</v>
      </c>
      <c r="G8753" s="84" t="s">
        <v>514</v>
      </c>
      <c r="H8753" s="86" t="str">
        <f t="shared" si="544"/>
        <v/>
      </c>
      <c r="I8753" s="77" t="str">
        <f t="shared" si="545"/>
        <v/>
      </c>
      <c r="J8753" s="77" t="str">
        <f t="shared" si="546"/>
        <v/>
      </c>
      <c r="K8753" s="77">
        <f t="shared" si="547"/>
        <v>0</v>
      </c>
    </row>
    <row r="8754" spans="1:11" s="77" customFormat="1">
      <c r="A8754" s="82">
        <v>2016</v>
      </c>
      <c r="B8754" s="82">
        <v>8846</v>
      </c>
      <c r="C8754" s="83" t="s">
        <v>503</v>
      </c>
      <c r="D8754" s="83" t="s">
        <v>504</v>
      </c>
      <c r="E8754" s="84">
        <v>14739</v>
      </c>
      <c r="F8754" s="85">
        <v>25.382000000000001</v>
      </c>
      <c r="G8754" s="84" t="s">
        <v>514</v>
      </c>
      <c r="H8754" s="86" t="str">
        <f t="shared" si="544"/>
        <v/>
      </c>
      <c r="I8754" s="77" t="str">
        <f t="shared" si="545"/>
        <v/>
      </c>
      <c r="J8754" s="77" t="str">
        <f t="shared" si="546"/>
        <v/>
      </c>
      <c r="K8754" s="77">
        <f t="shared" si="547"/>
        <v>0</v>
      </c>
    </row>
    <row r="8755" spans="1:11" s="77" customFormat="1">
      <c r="A8755" s="82">
        <v>2016</v>
      </c>
      <c r="B8755" s="82">
        <v>8846</v>
      </c>
      <c r="C8755" s="83" t="s">
        <v>503</v>
      </c>
      <c r="D8755" s="83" t="s">
        <v>504</v>
      </c>
      <c r="E8755" s="84">
        <v>16961</v>
      </c>
      <c r="F8755" s="85">
        <v>23.966000000000001</v>
      </c>
      <c r="G8755" s="84" t="s">
        <v>514</v>
      </c>
      <c r="H8755" s="86" t="str">
        <f t="shared" si="544"/>
        <v/>
      </c>
      <c r="I8755" s="77" t="str">
        <f t="shared" si="545"/>
        <v/>
      </c>
      <c r="J8755" s="77" t="str">
        <f t="shared" si="546"/>
        <v/>
      </c>
      <c r="K8755" s="77">
        <f t="shared" si="547"/>
        <v>0</v>
      </c>
    </row>
    <row r="8756" spans="1:11" s="77" customFormat="1">
      <c r="A8756" s="82">
        <v>2016</v>
      </c>
      <c r="B8756" s="82">
        <v>8846</v>
      </c>
      <c r="C8756" s="83" t="s">
        <v>503</v>
      </c>
      <c r="D8756" s="83" t="s">
        <v>504</v>
      </c>
      <c r="E8756" s="84">
        <v>2143</v>
      </c>
      <c r="F8756" s="85">
        <v>24.236000000000001</v>
      </c>
      <c r="G8756" s="84" t="s">
        <v>514</v>
      </c>
      <c r="H8756" s="86" t="str">
        <f t="shared" si="544"/>
        <v/>
      </c>
      <c r="I8756" s="77" t="str">
        <f t="shared" si="545"/>
        <v/>
      </c>
      <c r="J8756" s="77" t="str">
        <f t="shared" si="546"/>
        <v/>
      </c>
      <c r="K8756" s="77">
        <f t="shared" si="547"/>
        <v>0</v>
      </c>
    </row>
    <row r="8757" spans="1:11" s="77" customFormat="1">
      <c r="A8757" s="82">
        <v>2016</v>
      </c>
      <c r="B8757" s="82">
        <v>8846</v>
      </c>
      <c r="C8757" s="83" t="s">
        <v>503</v>
      </c>
      <c r="D8757" s="83" t="s">
        <v>504</v>
      </c>
      <c r="E8757" s="84">
        <v>6323</v>
      </c>
      <c r="F8757" s="85">
        <v>17.405999999999999</v>
      </c>
      <c r="G8757" s="84" t="s">
        <v>514</v>
      </c>
      <c r="H8757" s="86" t="str">
        <f t="shared" si="544"/>
        <v/>
      </c>
      <c r="I8757" s="77" t="str">
        <f t="shared" si="545"/>
        <v/>
      </c>
      <c r="J8757" s="77" t="str">
        <f t="shared" si="546"/>
        <v/>
      </c>
      <c r="K8757" s="77">
        <f t="shared" si="547"/>
        <v>0</v>
      </c>
    </row>
    <row r="8758" spans="1:11" s="77" customFormat="1">
      <c r="A8758" s="82">
        <v>2016</v>
      </c>
      <c r="B8758" s="82">
        <v>8846</v>
      </c>
      <c r="C8758" s="83" t="s">
        <v>503</v>
      </c>
      <c r="D8758" s="83" t="s">
        <v>504</v>
      </c>
      <c r="E8758" s="84">
        <v>8799</v>
      </c>
      <c r="F8758" s="85">
        <v>23.11</v>
      </c>
      <c r="G8758" s="84" t="s">
        <v>514</v>
      </c>
      <c r="H8758" s="86" t="str">
        <f t="shared" si="544"/>
        <v/>
      </c>
      <c r="I8758" s="77" t="str">
        <f t="shared" si="545"/>
        <v/>
      </c>
      <c r="J8758" s="77" t="str">
        <f t="shared" si="546"/>
        <v/>
      </c>
      <c r="K8758" s="77">
        <f t="shared" si="547"/>
        <v>0</v>
      </c>
    </row>
    <row r="8759" spans="1:11" s="77" customFormat="1">
      <c r="A8759" s="82">
        <v>2016</v>
      </c>
      <c r="B8759" s="82">
        <v>8846</v>
      </c>
      <c r="C8759" s="83" t="s">
        <v>503</v>
      </c>
      <c r="D8759" s="83" t="s">
        <v>504</v>
      </c>
      <c r="E8759" s="84">
        <v>7007</v>
      </c>
      <c r="F8759" s="85">
        <v>23.914000000000001</v>
      </c>
      <c r="G8759" s="84" t="s">
        <v>514</v>
      </c>
      <c r="H8759" s="86" t="str">
        <f t="shared" si="544"/>
        <v/>
      </c>
      <c r="I8759" s="77" t="str">
        <f t="shared" si="545"/>
        <v/>
      </c>
      <c r="J8759" s="77" t="str">
        <f t="shared" si="546"/>
        <v/>
      </c>
      <c r="K8759" s="77">
        <f t="shared" si="547"/>
        <v>0</v>
      </c>
    </row>
    <row r="8760" spans="1:11" s="77" customFormat="1">
      <c r="A8760" s="82">
        <v>2016</v>
      </c>
      <c r="B8760" s="82">
        <v>8846</v>
      </c>
      <c r="C8760" s="83" t="s">
        <v>515</v>
      </c>
      <c r="D8760" s="83" t="s">
        <v>504</v>
      </c>
      <c r="E8760" s="84">
        <v>4379</v>
      </c>
      <c r="F8760" s="85">
        <v>17.37</v>
      </c>
      <c r="G8760" s="84" t="s">
        <v>514</v>
      </c>
      <c r="H8760" s="86" t="str">
        <f t="shared" si="544"/>
        <v/>
      </c>
      <c r="I8760" s="77" t="str">
        <f t="shared" si="545"/>
        <v/>
      </c>
      <c r="J8760" s="77" t="str">
        <f t="shared" si="546"/>
        <v/>
      </c>
      <c r="K8760" s="77">
        <f t="shared" si="547"/>
        <v>0</v>
      </c>
    </row>
    <row r="8761" spans="1:11" s="77" customFormat="1">
      <c r="A8761" s="82">
        <v>2016</v>
      </c>
      <c r="B8761" s="82">
        <v>8846</v>
      </c>
      <c r="C8761" s="83" t="s">
        <v>503</v>
      </c>
      <c r="D8761" s="83" t="s">
        <v>504</v>
      </c>
      <c r="E8761" s="84">
        <v>29305</v>
      </c>
      <c r="F8761" s="85">
        <v>25.852</v>
      </c>
      <c r="G8761" s="84" t="s">
        <v>514</v>
      </c>
      <c r="H8761" s="86" t="str">
        <f t="shared" si="544"/>
        <v/>
      </c>
      <c r="I8761" s="77" t="str">
        <f t="shared" si="545"/>
        <v/>
      </c>
      <c r="J8761" s="77" t="str">
        <f t="shared" si="546"/>
        <v/>
      </c>
      <c r="K8761" s="77">
        <f t="shared" si="547"/>
        <v>0</v>
      </c>
    </row>
    <row r="8762" spans="1:11" s="77" customFormat="1">
      <c r="A8762" s="82">
        <v>2016</v>
      </c>
      <c r="B8762" s="82">
        <v>8846</v>
      </c>
      <c r="C8762" s="83" t="s">
        <v>503</v>
      </c>
      <c r="D8762" s="83" t="s">
        <v>504</v>
      </c>
      <c r="E8762" s="84">
        <v>89971</v>
      </c>
      <c r="F8762" s="85">
        <v>25.995999999999999</v>
      </c>
      <c r="G8762" s="84" t="s">
        <v>514</v>
      </c>
      <c r="H8762" s="86" t="str">
        <f t="shared" si="544"/>
        <v/>
      </c>
      <c r="I8762" s="77" t="str">
        <f t="shared" si="545"/>
        <v/>
      </c>
      <c r="J8762" s="77" t="str">
        <f t="shared" si="546"/>
        <v/>
      </c>
      <c r="K8762" s="77">
        <f t="shared" si="547"/>
        <v>0</v>
      </c>
    </row>
    <row r="8763" spans="1:11" s="77" customFormat="1">
      <c r="A8763" s="82">
        <v>2016</v>
      </c>
      <c r="B8763" s="82">
        <v>8848</v>
      </c>
      <c r="C8763" s="83" t="s">
        <v>503</v>
      </c>
      <c r="D8763" s="83" t="s">
        <v>504</v>
      </c>
      <c r="E8763" s="84">
        <v>30338</v>
      </c>
      <c r="F8763" s="85">
        <v>25.984000000000002</v>
      </c>
      <c r="G8763" s="84">
        <v>175.4</v>
      </c>
      <c r="H8763" s="86">
        <f t="shared" si="544"/>
        <v>1382682.7463680003</v>
      </c>
      <c r="I8763" s="77">
        <f t="shared" si="545"/>
        <v>30338</v>
      </c>
      <c r="J8763" s="77">
        <f t="shared" si="546"/>
        <v>788302.59200000006</v>
      </c>
      <c r="K8763" s="77">
        <f t="shared" si="547"/>
        <v>0</v>
      </c>
    </row>
    <row r="8764" spans="1:11" s="77" customFormat="1">
      <c r="A8764" s="82">
        <v>2016</v>
      </c>
      <c r="B8764" s="82">
        <v>8851</v>
      </c>
      <c r="C8764" s="83" t="s">
        <v>503</v>
      </c>
      <c r="D8764" s="83" t="s">
        <v>504</v>
      </c>
      <c r="E8764" s="84">
        <v>17430</v>
      </c>
      <c r="F8764" s="85">
        <v>22.974</v>
      </c>
      <c r="G8764" s="84">
        <v>254.6</v>
      </c>
      <c r="H8764" s="86">
        <f t="shared" si="544"/>
        <v>1019512.1437199999</v>
      </c>
      <c r="I8764" s="77">
        <f t="shared" si="545"/>
        <v>17430</v>
      </c>
      <c r="J8764" s="77">
        <f t="shared" si="546"/>
        <v>400436.82</v>
      </c>
      <c r="K8764" s="77">
        <f t="shared" si="547"/>
        <v>0</v>
      </c>
    </row>
    <row r="8765" spans="1:11" s="77" customFormat="1">
      <c r="A8765" s="82">
        <v>2016</v>
      </c>
      <c r="B8765" s="82">
        <v>8851</v>
      </c>
      <c r="C8765" s="83" t="s">
        <v>503</v>
      </c>
      <c r="D8765" s="83" t="s">
        <v>504</v>
      </c>
      <c r="E8765" s="84">
        <v>2269</v>
      </c>
      <c r="F8765" s="85">
        <v>22.545999999999999</v>
      </c>
      <c r="G8765" s="84">
        <v>234.3</v>
      </c>
      <c r="H8765" s="86">
        <f t="shared" si="544"/>
        <v>119860.555782</v>
      </c>
      <c r="I8765" s="77">
        <f t="shared" si="545"/>
        <v>2269</v>
      </c>
      <c r="J8765" s="77">
        <f t="shared" si="546"/>
        <v>51156.873999999996</v>
      </c>
      <c r="K8765" s="77">
        <f t="shared" si="547"/>
        <v>0</v>
      </c>
    </row>
    <row r="8766" spans="1:11" s="77" customFormat="1">
      <c r="A8766" s="82">
        <v>2016</v>
      </c>
      <c r="B8766" s="82">
        <v>8852</v>
      </c>
      <c r="C8766" s="83" t="s">
        <v>513</v>
      </c>
      <c r="D8766" s="83" t="s">
        <v>504</v>
      </c>
      <c r="E8766" s="84">
        <v>243</v>
      </c>
      <c r="F8766" s="85">
        <v>17.852</v>
      </c>
      <c r="G8766" s="84">
        <v>195.3</v>
      </c>
      <c r="H8766" s="86">
        <f t="shared" si="544"/>
        <v>8472.1843079999999</v>
      </c>
      <c r="I8766" s="77">
        <f t="shared" si="545"/>
        <v>243</v>
      </c>
      <c r="J8766" s="77">
        <f t="shared" si="546"/>
        <v>4338.0360000000001</v>
      </c>
      <c r="K8766" s="77">
        <f t="shared" si="547"/>
        <v>0</v>
      </c>
    </row>
    <row r="8767" spans="1:11" s="77" customFormat="1">
      <c r="A8767" s="82">
        <v>2016</v>
      </c>
      <c r="B8767" s="82">
        <v>8852</v>
      </c>
      <c r="C8767" s="83" t="s">
        <v>513</v>
      </c>
      <c r="D8767" s="83" t="s">
        <v>504</v>
      </c>
      <c r="E8767" s="84">
        <v>16568</v>
      </c>
      <c r="F8767" s="85">
        <v>17.824000000000002</v>
      </c>
      <c r="G8767" s="84">
        <v>188.9</v>
      </c>
      <c r="H8767" s="86">
        <f t="shared" si="544"/>
        <v>557836.87244800001</v>
      </c>
      <c r="I8767" s="77">
        <f t="shared" si="545"/>
        <v>16568</v>
      </c>
      <c r="J8767" s="77">
        <f t="shared" si="546"/>
        <v>295308.03200000001</v>
      </c>
      <c r="K8767" s="77">
        <f t="shared" si="547"/>
        <v>0</v>
      </c>
    </row>
    <row r="8768" spans="1:11" s="77" customFormat="1">
      <c r="A8768" s="82">
        <v>2016</v>
      </c>
      <c r="B8768" s="82">
        <v>8852</v>
      </c>
      <c r="C8768" s="83" t="s">
        <v>513</v>
      </c>
      <c r="D8768" s="83" t="s">
        <v>504</v>
      </c>
      <c r="E8768" s="84">
        <v>16468</v>
      </c>
      <c r="F8768" s="85">
        <v>17.507999999999999</v>
      </c>
      <c r="G8768" s="84">
        <v>203</v>
      </c>
      <c r="H8768" s="86">
        <f t="shared" si="544"/>
        <v>585293.14031999989</v>
      </c>
      <c r="I8768" s="77">
        <f t="shared" si="545"/>
        <v>16468</v>
      </c>
      <c r="J8768" s="77">
        <f t="shared" si="546"/>
        <v>288321.74400000001</v>
      </c>
      <c r="K8768" s="77">
        <f t="shared" si="547"/>
        <v>0</v>
      </c>
    </row>
    <row r="8769" spans="1:11" s="77" customFormat="1">
      <c r="A8769" s="82">
        <v>2016</v>
      </c>
      <c r="B8769" s="82">
        <v>8852</v>
      </c>
      <c r="C8769" s="83" t="s">
        <v>513</v>
      </c>
      <c r="D8769" s="83" t="s">
        <v>504</v>
      </c>
      <c r="E8769" s="84">
        <v>249023</v>
      </c>
      <c r="F8769" s="85">
        <v>17.314</v>
      </c>
      <c r="G8769" s="84">
        <v>203.3</v>
      </c>
      <c r="H8769" s="86">
        <f t="shared" si="544"/>
        <v>8765450.7233259995</v>
      </c>
      <c r="I8769" s="77">
        <f t="shared" si="545"/>
        <v>249023</v>
      </c>
      <c r="J8769" s="77">
        <f t="shared" si="546"/>
        <v>4311584.2220000001</v>
      </c>
      <c r="K8769" s="77">
        <f t="shared" si="547"/>
        <v>0</v>
      </c>
    </row>
    <row r="8770" spans="1:11" s="77" customFormat="1">
      <c r="A8770" s="82">
        <v>2016</v>
      </c>
      <c r="B8770" s="82">
        <v>8899</v>
      </c>
      <c r="C8770" s="83" t="s">
        <v>513</v>
      </c>
      <c r="D8770" s="83" t="s">
        <v>504</v>
      </c>
      <c r="E8770" s="84">
        <v>15907</v>
      </c>
      <c r="F8770" s="85">
        <v>17.614000000000001</v>
      </c>
      <c r="G8770" s="84">
        <v>179.9</v>
      </c>
      <c r="H8770" s="86">
        <f t="shared" si="544"/>
        <v>504054.43050200003</v>
      </c>
      <c r="I8770" s="77">
        <f t="shared" si="545"/>
        <v>15907</v>
      </c>
      <c r="J8770" s="77">
        <f t="shared" si="546"/>
        <v>280185.89799999999</v>
      </c>
      <c r="K8770" s="77">
        <f t="shared" si="547"/>
        <v>0</v>
      </c>
    </row>
    <row r="8771" spans="1:11" s="77" customFormat="1">
      <c r="A8771" s="82">
        <v>2016</v>
      </c>
      <c r="B8771" s="82">
        <v>10017</v>
      </c>
      <c r="C8771" s="83" t="s">
        <v>503</v>
      </c>
      <c r="D8771" s="83" t="s">
        <v>504</v>
      </c>
      <c r="E8771" s="84">
        <v>3322</v>
      </c>
      <c r="F8771" s="85">
        <v>25</v>
      </c>
      <c r="G8771" s="84" t="s">
        <v>514</v>
      </c>
      <c r="H8771" s="86" t="str">
        <f t="shared" si="544"/>
        <v/>
      </c>
      <c r="I8771" s="77" t="str">
        <f t="shared" si="545"/>
        <v/>
      </c>
      <c r="J8771" s="77" t="str">
        <f t="shared" si="546"/>
        <v/>
      </c>
      <c r="K8771" s="77">
        <f t="shared" si="547"/>
        <v>0</v>
      </c>
    </row>
    <row r="8772" spans="1:11" s="77" customFormat="1">
      <c r="A8772" s="82">
        <v>2016</v>
      </c>
      <c r="B8772" s="82">
        <v>10025</v>
      </c>
      <c r="C8772" s="83" t="s">
        <v>503</v>
      </c>
      <c r="D8772" s="83" t="s">
        <v>504</v>
      </c>
      <c r="E8772" s="84">
        <v>24574</v>
      </c>
      <c r="F8772" s="85">
        <v>25.93</v>
      </c>
      <c r="G8772" s="84" t="s">
        <v>514</v>
      </c>
      <c r="H8772" s="86" t="str">
        <f t="shared" si="544"/>
        <v/>
      </c>
      <c r="I8772" s="77" t="str">
        <f t="shared" si="545"/>
        <v/>
      </c>
      <c r="J8772" s="77" t="str">
        <f t="shared" si="546"/>
        <v/>
      </c>
      <c r="K8772" s="77">
        <f t="shared" si="547"/>
        <v>0</v>
      </c>
    </row>
    <row r="8773" spans="1:11" s="77" customFormat="1">
      <c r="A8773" s="82">
        <v>2016</v>
      </c>
      <c r="B8773" s="82">
        <v>10043</v>
      </c>
      <c r="C8773" s="83" t="s">
        <v>503</v>
      </c>
      <c r="D8773" s="83" t="s">
        <v>504</v>
      </c>
      <c r="E8773" s="84">
        <v>13757</v>
      </c>
      <c r="F8773" s="85">
        <v>27.7</v>
      </c>
      <c r="G8773" s="84" t="s">
        <v>514</v>
      </c>
      <c r="H8773" s="86" t="str">
        <f t="shared" si="544"/>
        <v/>
      </c>
      <c r="I8773" s="77" t="str">
        <f t="shared" si="545"/>
        <v/>
      </c>
      <c r="J8773" s="77" t="str">
        <f t="shared" si="546"/>
        <v/>
      </c>
      <c r="K8773" s="77">
        <f t="shared" si="547"/>
        <v>0</v>
      </c>
    </row>
    <row r="8774" spans="1:11" s="77" customFormat="1">
      <c r="A8774" s="82">
        <v>2016</v>
      </c>
      <c r="B8774" s="82">
        <v>10043</v>
      </c>
      <c r="C8774" s="83" t="s">
        <v>503</v>
      </c>
      <c r="D8774" s="83" t="s">
        <v>504</v>
      </c>
      <c r="E8774" s="84">
        <v>10254</v>
      </c>
      <c r="F8774" s="85">
        <v>25.94</v>
      </c>
      <c r="G8774" s="84" t="s">
        <v>514</v>
      </c>
      <c r="H8774" s="86" t="str">
        <f t="shared" si="544"/>
        <v/>
      </c>
      <c r="I8774" s="77" t="str">
        <f t="shared" si="545"/>
        <v/>
      </c>
      <c r="J8774" s="77" t="str">
        <f t="shared" si="546"/>
        <v/>
      </c>
      <c r="K8774" s="77">
        <f t="shared" si="547"/>
        <v>0</v>
      </c>
    </row>
    <row r="8775" spans="1:11" s="77" customFormat="1">
      <c r="A8775" s="82">
        <v>2016</v>
      </c>
      <c r="B8775" s="82">
        <v>10151</v>
      </c>
      <c r="C8775" s="83" t="s">
        <v>515</v>
      </c>
      <c r="D8775" s="83" t="s">
        <v>504</v>
      </c>
      <c r="E8775" s="84">
        <v>5874</v>
      </c>
      <c r="F8775" s="85">
        <v>8.75</v>
      </c>
      <c r="G8775" s="84" t="s">
        <v>514</v>
      </c>
      <c r="H8775" s="86" t="str">
        <f t="shared" ref="H8775:H8838" si="548">IF(I8775="","",G8775/100*F8775*E8775)</f>
        <v/>
      </c>
      <c r="I8775" s="77" t="str">
        <f t="shared" ref="I8775:I8838" si="549">IF(OR(G8775=".",F8775=".",E8775="."),"",E8775)</f>
        <v/>
      </c>
      <c r="J8775" s="77" t="str">
        <f t="shared" ref="J8775:J8838" si="550">IF(I8775="","",F8775*I8775)</f>
        <v/>
      </c>
      <c r="K8775" s="77">
        <f t="shared" ref="K8775:K8838" si="551">IF(C8775="LIG",1,0)</f>
        <v>0</v>
      </c>
    </row>
    <row r="8776" spans="1:11" s="77" customFormat="1">
      <c r="A8776" s="82">
        <v>2016</v>
      </c>
      <c r="B8776" s="82">
        <v>10151</v>
      </c>
      <c r="C8776" s="83" t="s">
        <v>515</v>
      </c>
      <c r="D8776" s="83" t="s">
        <v>504</v>
      </c>
      <c r="E8776" s="84">
        <v>6380</v>
      </c>
      <c r="F8776" s="85">
        <v>17.350000000000001</v>
      </c>
      <c r="G8776" s="84" t="s">
        <v>514</v>
      </c>
      <c r="H8776" s="86" t="str">
        <f t="shared" si="548"/>
        <v/>
      </c>
      <c r="I8776" s="77" t="str">
        <f t="shared" si="549"/>
        <v/>
      </c>
      <c r="J8776" s="77" t="str">
        <f t="shared" si="550"/>
        <v/>
      </c>
      <c r="K8776" s="77">
        <f t="shared" si="551"/>
        <v>0</v>
      </c>
    </row>
    <row r="8777" spans="1:11" s="77" customFormat="1">
      <c r="A8777" s="82">
        <v>2016</v>
      </c>
      <c r="B8777" s="82">
        <v>10151</v>
      </c>
      <c r="C8777" s="83" t="s">
        <v>515</v>
      </c>
      <c r="D8777" s="83" t="s">
        <v>504</v>
      </c>
      <c r="E8777" s="84">
        <v>10528</v>
      </c>
      <c r="F8777" s="85">
        <v>16.77</v>
      </c>
      <c r="G8777" s="84" t="s">
        <v>514</v>
      </c>
      <c r="H8777" s="86" t="str">
        <f t="shared" si="548"/>
        <v/>
      </c>
      <c r="I8777" s="77" t="str">
        <f t="shared" si="549"/>
        <v/>
      </c>
      <c r="J8777" s="77" t="str">
        <f t="shared" si="550"/>
        <v/>
      </c>
      <c r="K8777" s="77">
        <f t="shared" si="551"/>
        <v>0</v>
      </c>
    </row>
    <row r="8778" spans="1:11" s="77" customFormat="1">
      <c r="A8778" s="82">
        <v>2016</v>
      </c>
      <c r="B8778" s="82">
        <v>10151</v>
      </c>
      <c r="C8778" s="83" t="s">
        <v>515</v>
      </c>
      <c r="D8778" s="83" t="s">
        <v>504</v>
      </c>
      <c r="E8778" s="84">
        <v>5340</v>
      </c>
      <c r="F8778" s="85">
        <v>9.14</v>
      </c>
      <c r="G8778" s="84" t="s">
        <v>514</v>
      </c>
      <c r="H8778" s="86" t="str">
        <f t="shared" si="548"/>
        <v/>
      </c>
      <c r="I8778" s="77" t="str">
        <f t="shared" si="549"/>
        <v/>
      </c>
      <c r="J8778" s="77" t="str">
        <f t="shared" si="550"/>
        <v/>
      </c>
      <c r="K8778" s="77">
        <f t="shared" si="551"/>
        <v>0</v>
      </c>
    </row>
    <row r="8779" spans="1:11" s="77" customFormat="1">
      <c r="A8779" s="82">
        <v>2016</v>
      </c>
      <c r="B8779" s="82">
        <v>10151</v>
      </c>
      <c r="C8779" s="83" t="s">
        <v>515</v>
      </c>
      <c r="D8779" s="83" t="s">
        <v>504</v>
      </c>
      <c r="E8779" s="84">
        <v>920</v>
      </c>
      <c r="F8779" s="85">
        <v>15</v>
      </c>
      <c r="G8779" s="84" t="s">
        <v>514</v>
      </c>
      <c r="H8779" s="86" t="str">
        <f t="shared" si="548"/>
        <v/>
      </c>
      <c r="I8779" s="77" t="str">
        <f t="shared" si="549"/>
        <v/>
      </c>
      <c r="J8779" s="77" t="str">
        <f t="shared" si="550"/>
        <v/>
      </c>
      <c r="K8779" s="77">
        <f t="shared" si="551"/>
        <v>0</v>
      </c>
    </row>
    <row r="8780" spans="1:11" s="77" customFormat="1">
      <c r="A8780" s="82">
        <v>2016</v>
      </c>
      <c r="B8780" s="82">
        <v>10151</v>
      </c>
      <c r="C8780" s="83" t="s">
        <v>515</v>
      </c>
      <c r="D8780" s="83" t="s">
        <v>504</v>
      </c>
      <c r="E8780" s="84">
        <v>3957</v>
      </c>
      <c r="F8780" s="85">
        <v>15.82</v>
      </c>
      <c r="G8780" s="84" t="s">
        <v>514</v>
      </c>
      <c r="H8780" s="86" t="str">
        <f t="shared" si="548"/>
        <v/>
      </c>
      <c r="I8780" s="77" t="str">
        <f t="shared" si="549"/>
        <v/>
      </c>
      <c r="J8780" s="77" t="str">
        <f t="shared" si="550"/>
        <v/>
      </c>
      <c r="K8780" s="77">
        <f t="shared" si="551"/>
        <v>0</v>
      </c>
    </row>
    <row r="8781" spans="1:11" s="77" customFormat="1">
      <c r="A8781" s="82">
        <v>2016</v>
      </c>
      <c r="B8781" s="82">
        <v>10234</v>
      </c>
      <c r="C8781" s="83" t="s">
        <v>513</v>
      </c>
      <c r="D8781" s="83" t="s">
        <v>504</v>
      </c>
      <c r="E8781" s="84">
        <v>13890</v>
      </c>
      <c r="F8781" s="85">
        <v>17.37</v>
      </c>
      <c r="G8781" s="84" t="s">
        <v>514</v>
      </c>
      <c r="H8781" s="86" t="str">
        <f t="shared" si="548"/>
        <v/>
      </c>
      <c r="I8781" s="77" t="str">
        <f t="shared" si="549"/>
        <v/>
      </c>
      <c r="J8781" s="77" t="str">
        <f t="shared" si="550"/>
        <v/>
      </c>
      <c r="K8781" s="77">
        <f t="shared" si="551"/>
        <v>0</v>
      </c>
    </row>
    <row r="8782" spans="1:11" s="77" customFormat="1">
      <c r="A8782" s="82">
        <v>2016</v>
      </c>
      <c r="B8782" s="82">
        <v>10360</v>
      </c>
      <c r="C8782" s="83" t="s">
        <v>503</v>
      </c>
      <c r="D8782" s="83" t="s">
        <v>504</v>
      </c>
      <c r="E8782" s="84">
        <v>13533</v>
      </c>
      <c r="F8782" s="85">
        <v>22.4</v>
      </c>
      <c r="G8782" s="84" t="s">
        <v>514</v>
      </c>
      <c r="H8782" s="86" t="str">
        <f t="shared" si="548"/>
        <v/>
      </c>
      <c r="I8782" s="77" t="str">
        <f t="shared" si="549"/>
        <v/>
      </c>
      <c r="J8782" s="77" t="str">
        <f t="shared" si="550"/>
        <v/>
      </c>
      <c r="K8782" s="77">
        <f t="shared" si="551"/>
        <v>0</v>
      </c>
    </row>
    <row r="8783" spans="1:11" s="77" customFormat="1">
      <c r="A8783" s="82">
        <v>2016</v>
      </c>
      <c r="B8783" s="82">
        <v>10361</v>
      </c>
      <c r="C8783" s="83" t="s">
        <v>503</v>
      </c>
      <c r="D8783" s="83" t="s">
        <v>504</v>
      </c>
      <c r="E8783" s="84">
        <v>11297</v>
      </c>
      <c r="F8783" s="85">
        <v>21.58</v>
      </c>
      <c r="G8783" s="84" t="s">
        <v>514</v>
      </c>
      <c r="H8783" s="86" t="str">
        <f t="shared" si="548"/>
        <v/>
      </c>
      <c r="I8783" s="77" t="str">
        <f t="shared" si="549"/>
        <v/>
      </c>
      <c r="J8783" s="77" t="str">
        <f t="shared" si="550"/>
        <v/>
      </c>
      <c r="K8783" s="77">
        <f t="shared" si="551"/>
        <v>0</v>
      </c>
    </row>
    <row r="8784" spans="1:11" s="77" customFormat="1">
      <c r="A8784" s="82">
        <v>2016</v>
      </c>
      <c r="B8784" s="82">
        <v>10477</v>
      </c>
      <c r="C8784" s="83" t="s">
        <v>513</v>
      </c>
      <c r="D8784" s="83" t="s">
        <v>504</v>
      </c>
      <c r="E8784" s="84">
        <v>11245</v>
      </c>
      <c r="F8784" s="85">
        <v>17.37</v>
      </c>
      <c r="G8784" s="84" t="s">
        <v>514</v>
      </c>
      <c r="H8784" s="86" t="str">
        <f t="shared" si="548"/>
        <v/>
      </c>
      <c r="I8784" s="77" t="str">
        <f t="shared" si="549"/>
        <v/>
      </c>
      <c r="J8784" s="77" t="str">
        <f t="shared" si="550"/>
        <v/>
      </c>
      <c r="K8784" s="77">
        <f t="shared" si="551"/>
        <v>0</v>
      </c>
    </row>
    <row r="8785" spans="1:11" s="77" customFormat="1">
      <c r="A8785" s="82">
        <v>2016</v>
      </c>
      <c r="B8785" s="82">
        <v>10495</v>
      </c>
      <c r="C8785" s="83" t="s">
        <v>503</v>
      </c>
      <c r="D8785" s="83" t="s">
        <v>504</v>
      </c>
      <c r="E8785" s="84">
        <v>7527</v>
      </c>
      <c r="F8785" s="85">
        <v>24.8</v>
      </c>
      <c r="G8785" s="84" t="s">
        <v>514</v>
      </c>
      <c r="H8785" s="86" t="str">
        <f t="shared" si="548"/>
        <v/>
      </c>
      <c r="I8785" s="77" t="str">
        <f t="shared" si="549"/>
        <v/>
      </c>
      <c r="J8785" s="77" t="str">
        <f t="shared" si="550"/>
        <v/>
      </c>
      <c r="K8785" s="77">
        <f t="shared" si="551"/>
        <v>0</v>
      </c>
    </row>
    <row r="8786" spans="1:11" s="77" customFormat="1">
      <c r="A8786" s="82">
        <v>2016</v>
      </c>
      <c r="B8786" s="82">
        <v>10566</v>
      </c>
      <c r="C8786" s="83" t="s">
        <v>503</v>
      </c>
      <c r="D8786" s="83" t="s">
        <v>504</v>
      </c>
      <c r="E8786" s="84">
        <v>23247</v>
      </c>
      <c r="F8786" s="85">
        <v>25.97</v>
      </c>
      <c r="G8786" s="84" t="s">
        <v>514</v>
      </c>
      <c r="H8786" s="86" t="str">
        <f t="shared" si="548"/>
        <v/>
      </c>
      <c r="I8786" s="77" t="str">
        <f t="shared" si="549"/>
        <v/>
      </c>
      <c r="J8786" s="77" t="str">
        <f t="shared" si="550"/>
        <v/>
      </c>
      <c r="K8786" s="77">
        <f t="shared" si="551"/>
        <v>0</v>
      </c>
    </row>
    <row r="8787" spans="1:11" s="77" customFormat="1">
      <c r="A8787" s="82">
        <v>2016</v>
      </c>
      <c r="B8787" s="82">
        <v>10566</v>
      </c>
      <c r="C8787" s="83" t="s">
        <v>503</v>
      </c>
      <c r="D8787" s="83" t="s">
        <v>504</v>
      </c>
      <c r="E8787" s="84">
        <v>9839</v>
      </c>
      <c r="F8787" s="85">
        <v>27.93</v>
      </c>
      <c r="G8787" s="84" t="s">
        <v>514</v>
      </c>
      <c r="H8787" s="86" t="str">
        <f t="shared" si="548"/>
        <v/>
      </c>
      <c r="I8787" s="77" t="str">
        <f t="shared" si="549"/>
        <v/>
      </c>
      <c r="J8787" s="77" t="str">
        <f t="shared" si="550"/>
        <v/>
      </c>
      <c r="K8787" s="77">
        <f t="shared" si="551"/>
        <v>0</v>
      </c>
    </row>
    <row r="8788" spans="1:11" s="77" customFormat="1">
      <c r="A8788" s="82">
        <v>2016</v>
      </c>
      <c r="B8788" s="82">
        <v>10671</v>
      </c>
      <c r="C8788" s="83" t="s">
        <v>513</v>
      </c>
      <c r="D8788" s="83" t="s">
        <v>504</v>
      </c>
      <c r="E8788" s="84">
        <v>68661</v>
      </c>
      <c r="F8788" s="85">
        <v>16.95</v>
      </c>
      <c r="G8788" s="84" t="s">
        <v>514</v>
      </c>
      <c r="H8788" s="86" t="str">
        <f t="shared" si="548"/>
        <v/>
      </c>
      <c r="I8788" s="77" t="str">
        <f t="shared" si="549"/>
        <v/>
      </c>
      <c r="J8788" s="77" t="str">
        <f t="shared" si="550"/>
        <v/>
      </c>
      <c r="K8788" s="77">
        <f t="shared" si="551"/>
        <v>0</v>
      </c>
    </row>
    <row r="8789" spans="1:11" s="77" customFormat="1">
      <c r="A8789" s="82">
        <v>2016</v>
      </c>
      <c r="B8789" s="82">
        <v>10671</v>
      </c>
      <c r="C8789" s="83" t="s">
        <v>503</v>
      </c>
      <c r="D8789" s="83" t="s">
        <v>504</v>
      </c>
      <c r="E8789" s="84">
        <v>33794</v>
      </c>
      <c r="F8789" s="85">
        <v>19.78</v>
      </c>
      <c r="G8789" s="84" t="s">
        <v>514</v>
      </c>
      <c r="H8789" s="86" t="str">
        <f t="shared" si="548"/>
        <v/>
      </c>
      <c r="I8789" s="77" t="str">
        <f t="shared" si="549"/>
        <v/>
      </c>
      <c r="J8789" s="77" t="str">
        <f t="shared" si="550"/>
        <v/>
      </c>
      <c r="K8789" s="77">
        <f t="shared" si="551"/>
        <v>0</v>
      </c>
    </row>
    <row r="8790" spans="1:11" s="77" customFormat="1">
      <c r="A8790" s="82">
        <v>2016</v>
      </c>
      <c r="B8790" s="82">
        <v>10671</v>
      </c>
      <c r="C8790" s="83" t="s">
        <v>503</v>
      </c>
      <c r="D8790" s="83" t="s">
        <v>504</v>
      </c>
      <c r="E8790" s="84">
        <v>1515</v>
      </c>
      <c r="F8790" s="85">
        <v>14.46</v>
      </c>
      <c r="G8790" s="84" t="s">
        <v>514</v>
      </c>
      <c r="H8790" s="86" t="str">
        <f t="shared" si="548"/>
        <v/>
      </c>
      <c r="I8790" s="77" t="str">
        <f t="shared" si="549"/>
        <v/>
      </c>
      <c r="J8790" s="77" t="str">
        <f t="shared" si="550"/>
        <v/>
      </c>
      <c r="K8790" s="77">
        <f t="shared" si="551"/>
        <v>0</v>
      </c>
    </row>
    <row r="8791" spans="1:11" s="77" customFormat="1">
      <c r="A8791" s="82">
        <v>2016</v>
      </c>
      <c r="B8791" s="82">
        <v>10671</v>
      </c>
      <c r="C8791" s="83" t="s">
        <v>503</v>
      </c>
      <c r="D8791" s="83" t="s">
        <v>504</v>
      </c>
      <c r="E8791" s="84">
        <v>3296</v>
      </c>
      <c r="F8791" s="85">
        <v>17.97</v>
      </c>
      <c r="G8791" s="84" t="s">
        <v>514</v>
      </c>
      <c r="H8791" s="86" t="str">
        <f t="shared" si="548"/>
        <v/>
      </c>
      <c r="I8791" s="77" t="str">
        <f t="shared" si="549"/>
        <v/>
      </c>
      <c r="J8791" s="77" t="str">
        <f t="shared" si="550"/>
        <v/>
      </c>
      <c r="K8791" s="77">
        <f t="shared" si="551"/>
        <v>0</v>
      </c>
    </row>
    <row r="8792" spans="1:11" s="77" customFormat="1">
      <c r="A8792" s="82">
        <v>2016</v>
      </c>
      <c r="B8792" s="82">
        <v>10671</v>
      </c>
      <c r="C8792" s="83" t="s">
        <v>503</v>
      </c>
      <c r="D8792" s="83" t="s">
        <v>504</v>
      </c>
      <c r="E8792" s="84">
        <v>462</v>
      </c>
      <c r="F8792" s="85">
        <v>24.18</v>
      </c>
      <c r="G8792" s="84" t="s">
        <v>514</v>
      </c>
      <c r="H8792" s="86" t="str">
        <f t="shared" si="548"/>
        <v/>
      </c>
      <c r="I8792" s="77" t="str">
        <f t="shared" si="549"/>
        <v/>
      </c>
      <c r="J8792" s="77" t="str">
        <f t="shared" si="550"/>
        <v/>
      </c>
      <c r="K8792" s="77">
        <f t="shared" si="551"/>
        <v>0</v>
      </c>
    </row>
    <row r="8793" spans="1:11" s="77" customFormat="1">
      <c r="A8793" s="82">
        <v>2016</v>
      </c>
      <c r="B8793" s="82">
        <v>10673</v>
      </c>
      <c r="C8793" s="83" t="s">
        <v>513</v>
      </c>
      <c r="D8793" s="83" t="s">
        <v>504</v>
      </c>
      <c r="E8793" s="84">
        <v>61840</v>
      </c>
      <c r="F8793" s="85">
        <v>19.489999999999998</v>
      </c>
      <c r="G8793" s="84" t="s">
        <v>514</v>
      </c>
      <c r="H8793" s="86" t="str">
        <f t="shared" si="548"/>
        <v/>
      </c>
      <c r="I8793" s="77" t="str">
        <f t="shared" si="549"/>
        <v/>
      </c>
      <c r="J8793" s="77" t="str">
        <f t="shared" si="550"/>
        <v/>
      </c>
      <c r="K8793" s="77">
        <f t="shared" si="551"/>
        <v>0</v>
      </c>
    </row>
    <row r="8794" spans="1:11" s="77" customFormat="1">
      <c r="A8794" s="82">
        <v>2016</v>
      </c>
      <c r="B8794" s="82">
        <v>10678</v>
      </c>
      <c r="C8794" s="83" t="s">
        <v>503</v>
      </c>
      <c r="D8794" s="83" t="s">
        <v>504</v>
      </c>
      <c r="E8794" s="84">
        <v>17601</v>
      </c>
      <c r="F8794" s="85">
        <v>22.15</v>
      </c>
      <c r="G8794" s="84" t="s">
        <v>514</v>
      </c>
      <c r="H8794" s="86" t="str">
        <f t="shared" si="548"/>
        <v/>
      </c>
      <c r="I8794" s="77" t="str">
        <f t="shared" si="549"/>
        <v/>
      </c>
      <c r="J8794" s="77" t="str">
        <f t="shared" si="550"/>
        <v/>
      </c>
      <c r="K8794" s="77">
        <f t="shared" si="551"/>
        <v>0</v>
      </c>
    </row>
    <row r="8795" spans="1:11" s="77" customFormat="1">
      <c r="A8795" s="82">
        <v>2016</v>
      </c>
      <c r="B8795" s="82">
        <v>10678</v>
      </c>
      <c r="C8795" s="83" t="s">
        <v>503</v>
      </c>
      <c r="D8795" s="83" t="s">
        <v>504</v>
      </c>
      <c r="E8795" s="84">
        <v>1868</v>
      </c>
      <c r="F8795" s="85">
        <v>22.05</v>
      </c>
      <c r="G8795" s="84" t="s">
        <v>514</v>
      </c>
      <c r="H8795" s="86" t="str">
        <f t="shared" si="548"/>
        <v/>
      </c>
      <c r="I8795" s="77" t="str">
        <f t="shared" si="549"/>
        <v/>
      </c>
      <c r="J8795" s="77" t="str">
        <f t="shared" si="550"/>
        <v/>
      </c>
      <c r="K8795" s="77">
        <f t="shared" si="551"/>
        <v>0</v>
      </c>
    </row>
    <row r="8796" spans="1:11" s="77" customFormat="1">
      <c r="A8796" s="82">
        <v>2016</v>
      </c>
      <c r="B8796" s="82">
        <v>10678</v>
      </c>
      <c r="C8796" s="83" t="s">
        <v>503</v>
      </c>
      <c r="D8796" s="83" t="s">
        <v>504</v>
      </c>
      <c r="E8796" s="84">
        <v>4535</v>
      </c>
      <c r="F8796" s="85">
        <v>22.38</v>
      </c>
      <c r="G8796" s="84" t="s">
        <v>514</v>
      </c>
      <c r="H8796" s="86" t="str">
        <f t="shared" si="548"/>
        <v/>
      </c>
      <c r="I8796" s="77" t="str">
        <f t="shared" si="549"/>
        <v/>
      </c>
      <c r="J8796" s="77" t="str">
        <f t="shared" si="550"/>
        <v/>
      </c>
      <c r="K8796" s="77">
        <f t="shared" si="551"/>
        <v>0</v>
      </c>
    </row>
    <row r="8797" spans="1:11" s="77" customFormat="1">
      <c r="A8797" s="82">
        <v>2016</v>
      </c>
      <c r="B8797" s="82">
        <v>10678</v>
      </c>
      <c r="C8797" s="83" t="s">
        <v>503</v>
      </c>
      <c r="D8797" s="83" t="s">
        <v>504</v>
      </c>
      <c r="E8797" s="84">
        <v>16007</v>
      </c>
      <c r="F8797" s="85">
        <v>22.64</v>
      </c>
      <c r="G8797" s="84" t="s">
        <v>514</v>
      </c>
      <c r="H8797" s="86" t="str">
        <f t="shared" si="548"/>
        <v/>
      </c>
      <c r="I8797" s="77" t="str">
        <f t="shared" si="549"/>
        <v/>
      </c>
      <c r="J8797" s="77" t="str">
        <f t="shared" si="550"/>
        <v/>
      </c>
      <c r="K8797" s="77">
        <f t="shared" si="551"/>
        <v>0</v>
      </c>
    </row>
    <row r="8798" spans="1:11" s="77" customFormat="1">
      <c r="A8798" s="82">
        <v>2016</v>
      </c>
      <c r="B8798" s="82">
        <v>10684</v>
      </c>
      <c r="C8798" s="83" t="s">
        <v>503</v>
      </c>
      <c r="D8798" s="83" t="s">
        <v>504</v>
      </c>
      <c r="E8798" s="84">
        <v>65474</v>
      </c>
      <c r="F8798" s="85">
        <v>23</v>
      </c>
      <c r="G8798" s="84" t="s">
        <v>514</v>
      </c>
      <c r="H8798" s="86" t="str">
        <f t="shared" si="548"/>
        <v/>
      </c>
      <c r="I8798" s="77" t="str">
        <f t="shared" si="549"/>
        <v/>
      </c>
      <c r="J8798" s="77" t="str">
        <f t="shared" si="550"/>
        <v/>
      </c>
      <c r="K8798" s="77">
        <f t="shared" si="551"/>
        <v>0</v>
      </c>
    </row>
    <row r="8799" spans="1:11" s="77" customFormat="1">
      <c r="A8799" s="82">
        <v>2016</v>
      </c>
      <c r="B8799" s="82">
        <v>10864</v>
      </c>
      <c r="C8799" s="83" t="s">
        <v>503</v>
      </c>
      <c r="D8799" s="83" t="s">
        <v>504</v>
      </c>
      <c r="E8799" s="84">
        <v>22690</v>
      </c>
      <c r="F8799" s="85">
        <v>21.8</v>
      </c>
      <c r="G8799" s="84" t="s">
        <v>514</v>
      </c>
      <c r="H8799" s="86" t="str">
        <f t="shared" si="548"/>
        <v/>
      </c>
      <c r="I8799" s="77" t="str">
        <f t="shared" si="549"/>
        <v/>
      </c>
      <c r="J8799" s="77" t="str">
        <f t="shared" si="550"/>
        <v/>
      </c>
      <c r="K8799" s="77">
        <f t="shared" si="551"/>
        <v>0</v>
      </c>
    </row>
    <row r="8800" spans="1:11" s="77" customFormat="1">
      <c r="A8800" s="82">
        <v>2016</v>
      </c>
      <c r="B8800" s="82">
        <v>10864</v>
      </c>
      <c r="C8800" s="83" t="s">
        <v>513</v>
      </c>
      <c r="D8800" s="83" t="s">
        <v>504</v>
      </c>
      <c r="E8800" s="84">
        <v>82298</v>
      </c>
      <c r="F8800" s="85">
        <v>17.5</v>
      </c>
      <c r="G8800" s="84" t="s">
        <v>514</v>
      </c>
      <c r="H8800" s="86" t="str">
        <f t="shared" si="548"/>
        <v/>
      </c>
      <c r="I8800" s="77" t="str">
        <f t="shared" si="549"/>
        <v/>
      </c>
      <c r="J8800" s="77" t="str">
        <f t="shared" si="550"/>
        <v/>
      </c>
      <c r="K8800" s="77">
        <f t="shared" si="551"/>
        <v>0</v>
      </c>
    </row>
    <row r="8801" spans="1:11" s="77" customFormat="1">
      <c r="A8801" s="82">
        <v>2016</v>
      </c>
      <c r="B8801" s="82">
        <v>10865</v>
      </c>
      <c r="C8801" s="83" t="s">
        <v>503</v>
      </c>
      <c r="D8801" s="83" t="s">
        <v>504</v>
      </c>
      <c r="E8801" s="84">
        <v>97005</v>
      </c>
      <c r="F8801" s="85">
        <v>21.7</v>
      </c>
      <c r="G8801" s="84" t="s">
        <v>514</v>
      </c>
      <c r="H8801" s="86" t="str">
        <f t="shared" si="548"/>
        <v/>
      </c>
      <c r="I8801" s="77" t="str">
        <f t="shared" si="549"/>
        <v/>
      </c>
      <c r="J8801" s="77" t="str">
        <f t="shared" si="550"/>
        <v/>
      </c>
      <c r="K8801" s="77">
        <f t="shared" si="551"/>
        <v>0</v>
      </c>
    </row>
    <row r="8802" spans="1:11" s="77" customFormat="1">
      <c r="A8802" s="82">
        <v>2016</v>
      </c>
      <c r="B8802" s="82">
        <v>10865</v>
      </c>
      <c r="C8802" s="83" t="s">
        <v>503</v>
      </c>
      <c r="D8802" s="83" t="s">
        <v>504</v>
      </c>
      <c r="E8802" s="84">
        <v>8763</v>
      </c>
      <c r="F8802" s="85">
        <v>21.7</v>
      </c>
      <c r="G8802" s="84" t="s">
        <v>514</v>
      </c>
      <c r="H8802" s="86" t="str">
        <f t="shared" si="548"/>
        <v/>
      </c>
      <c r="I8802" s="77" t="str">
        <f t="shared" si="549"/>
        <v/>
      </c>
      <c r="J8802" s="77" t="str">
        <f t="shared" si="550"/>
        <v/>
      </c>
      <c r="K8802" s="77">
        <f t="shared" si="551"/>
        <v>0</v>
      </c>
    </row>
    <row r="8803" spans="1:11" s="77" customFormat="1">
      <c r="A8803" s="82">
        <v>2016</v>
      </c>
      <c r="B8803" s="82">
        <v>10865</v>
      </c>
      <c r="C8803" s="83" t="s">
        <v>513</v>
      </c>
      <c r="D8803" s="83" t="s">
        <v>504</v>
      </c>
      <c r="E8803" s="84">
        <v>64628</v>
      </c>
      <c r="F8803" s="85">
        <v>17.399999999999999</v>
      </c>
      <c r="G8803" s="84" t="s">
        <v>514</v>
      </c>
      <c r="H8803" s="86" t="str">
        <f t="shared" si="548"/>
        <v/>
      </c>
      <c r="I8803" s="77" t="str">
        <f t="shared" si="549"/>
        <v/>
      </c>
      <c r="J8803" s="77" t="str">
        <f t="shared" si="550"/>
        <v/>
      </c>
      <c r="K8803" s="77">
        <f t="shared" si="551"/>
        <v>0</v>
      </c>
    </row>
    <row r="8804" spans="1:11" s="77" customFormat="1">
      <c r="A8804" s="82">
        <v>2016</v>
      </c>
      <c r="B8804" s="82">
        <v>10865</v>
      </c>
      <c r="C8804" s="83" t="s">
        <v>513</v>
      </c>
      <c r="D8804" s="83" t="s">
        <v>504</v>
      </c>
      <c r="E8804" s="84">
        <v>1119</v>
      </c>
      <c r="F8804" s="85">
        <v>17.7</v>
      </c>
      <c r="G8804" s="84" t="s">
        <v>514</v>
      </c>
      <c r="H8804" s="86" t="str">
        <f t="shared" si="548"/>
        <v/>
      </c>
      <c r="I8804" s="77" t="str">
        <f t="shared" si="549"/>
        <v/>
      </c>
      <c r="J8804" s="77" t="str">
        <f t="shared" si="550"/>
        <v/>
      </c>
      <c r="K8804" s="77">
        <f t="shared" si="551"/>
        <v>0</v>
      </c>
    </row>
    <row r="8805" spans="1:11" s="77" customFormat="1">
      <c r="A8805" s="82">
        <v>2016</v>
      </c>
      <c r="B8805" s="82">
        <v>50282</v>
      </c>
      <c r="C8805" s="83" t="s">
        <v>503</v>
      </c>
      <c r="D8805" s="83" t="s">
        <v>504</v>
      </c>
      <c r="E8805" s="84">
        <v>5198</v>
      </c>
      <c r="F8805" s="85">
        <v>22.23</v>
      </c>
      <c r="G8805" s="84" t="s">
        <v>514</v>
      </c>
      <c r="H8805" s="86" t="str">
        <f t="shared" si="548"/>
        <v/>
      </c>
      <c r="I8805" s="77" t="str">
        <f t="shared" si="549"/>
        <v/>
      </c>
      <c r="J8805" s="77" t="str">
        <f t="shared" si="550"/>
        <v/>
      </c>
      <c r="K8805" s="77">
        <f t="shared" si="551"/>
        <v>0</v>
      </c>
    </row>
    <row r="8806" spans="1:11" s="77" customFormat="1">
      <c r="A8806" s="82">
        <v>2016</v>
      </c>
      <c r="B8806" s="82">
        <v>50282</v>
      </c>
      <c r="C8806" s="83" t="s">
        <v>503</v>
      </c>
      <c r="D8806" s="83" t="s">
        <v>504</v>
      </c>
      <c r="E8806" s="84">
        <v>9961</v>
      </c>
      <c r="F8806" s="85">
        <v>21.74</v>
      </c>
      <c r="G8806" s="84" t="s">
        <v>514</v>
      </c>
      <c r="H8806" s="86" t="str">
        <f t="shared" si="548"/>
        <v/>
      </c>
      <c r="I8806" s="77" t="str">
        <f t="shared" si="549"/>
        <v/>
      </c>
      <c r="J8806" s="77" t="str">
        <f t="shared" si="550"/>
        <v/>
      </c>
      <c r="K8806" s="77">
        <f t="shared" si="551"/>
        <v>0</v>
      </c>
    </row>
    <row r="8807" spans="1:11" s="77" customFormat="1">
      <c r="A8807" s="82">
        <v>2016</v>
      </c>
      <c r="B8807" s="82">
        <v>50282</v>
      </c>
      <c r="C8807" s="83" t="s">
        <v>503</v>
      </c>
      <c r="D8807" s="83" t="s">
        <v>504</v>
      </c>
      <c r="E8807" s="84">
        <v>3574</v>
      </c>
      <c r="F8807" s="85">
        <v>20.07</v>
      </c>
      <c r="G8807" s="84" t="s">
        <v>514</v>
      </c>
      <c r="H8807" s="86" t="str">
        <f t="shared" si="548"/>
        <v/>
      </c>
      <c r="I8807" s="77" t="str">
        <f t="shared" si="549"/>
        <v/>
      </c>
      <c r="J8807" s="77" t="str">
        <f t="shared" si="550"/>
        <v/>
      </c>
      <c r="K8807" s="77">
        <f t="shared" si="551"/>
        <v>0</v>
      </c>
    </row>
    <row r="8808" spans="1:11" s="77" customFormat="1">
      <c r="A8808" s="82">
        <v>2016</v>
      </c>
      <c r="B8808" s="82">
        <v>50296</v>
      </c>
      <c r="C8808" s="83" t="s">
        <v>503</v>
      </c>
      <c r="D8808" s="83" t="s">
        <v>504</v>
      </c>
      <c r="E8808" s="84">
        <v>1246</v>
      </c>
      <c r="F8808" s="85">
        <v>26.41</v>
      </c>
      <c r="G8808" s="84" t="s">
        <v>514</v>
      </c>
      <c r="H8808" s="86" t="str">
        <f t="shared" si="548"/>
        <v/>
      </c>
      <c r="I8808" s="77" t="str">
        <f t="shared" si="549"/>
        <v/>
      </c>
      <c r="J8808" s="77" t="str">
        <f t="shared" si="550"/>
        <v/>
      </c>
      <c r="K8808" s="77">
        <f t="shared" si="551"/>
        <v>0</v>
      </c>
    </row>
    <row r="8809" spans="1:11" s="77" customFormat="1">
      <c r="A8809" s="82">
        <v>2016</v>
      </c>
      <c r="B8809" s="82">
        <v>50447</v>
      </c>
      <c r="C8809" s="83" t="s">
        <v>503</v>
      </c>
      <c r="D8809" s="83" t="s">
        <v>504</v>
      </c>
      <c r="E8809" s="84">
        <v>1279</v>
      </c>
      <c r="F8809" s="85">
        <v>25.24</v>
      </c>
      <c r="G8809" s="84" t="s">
        <v>514</v>
      </c>
      <c r="H8809" s="86" t="str">
        <f t="shared" si="548"/>
        <v/>
      </c>
      <c r="I8809" s="77" t="str">
        <f t="shared" si="549"/>
        <v/>
      </c>
      <c r="J8809" s="77" t="str">
        <f t="shared" si="550"/>
        <v/>
      </c>
      <c r="K8809" s="77">
        <f t="shared" si="551"/>
        <v>0</v>
      </c>
    </row>
    <row r="8810" spans="1:11" s="77" customFormat="1">
      <c r="A8810" s="82">
        <v>2016</v>
      </c>
      <c r="B8810" s="82">
        <v>50481</v>
      </c>
      <c r="C8810" s="83" t="s">
        <v>503</v>
      </c>
      <c r="D8810" s="83" t="s">
        <v>504</v>
      </c>
      <c r="E8810" s="84">
        <v>18385</v>
      </c>
      <c r="F8810" s="85">
        <v>26.51</v>
      </c>
      <c r="G8810" s="84" t="s">
        <v>514</v>
      </c>
      <c r="H8810" s="86" t="str">
        <f t="shared" si="548"/>
        <v/>
      </c>
      <c r="I8810" s="77" t="str">
        <f t="shared" si="549"/>
        <v/>
      </c>
      <c r="J8810" s="77" t="str">
        <f t="shared" si="550"/>
        <v/>
      </c>
      <c r="K8810" s="77">
        <f t="shared" si="551"/>
        <v>0</v>
      </c>
    </row>
    <row r="8811" spans="1:11" s="77" customFormat="1">
      <c r="A8811" s="82">
        <v>2016</v>
      </c>
      <c r="B8811" s="82">
        <v>50481</v>
      </c>
      <c r="C8811" s="83" t="s">
        <v>503</v>
      </c>
      <c r="D8811" s="83" t="s">
        <v>504</v>
      </c>
      <c r="E8811" s="84">
        <v>12835</v>
      </c>
      <c r="F8811" s="85">
        <v>26.74</v>
      </c>
      <c r="G8811" s="84" t="s">
        <v>514</v>
      </c>
      <c r="H8811" s="86" t="str">
        <f t="shared" si="548"/>
        <v/>
      </c>
      <c r="I8811" s="77" t="str">
        <f t="shared" si="549"/>
        <v/>
      </c>
      <c r="J8811" s="77" t="str">
        <f t="shared" si="550"/>
        <v/>
      </c>
      <c r="K8811" s="77">
        <f t="shared" si="551"/>
        <v>0</v>
      </c>
    </row>
    <row r="8812" spans="1:11" s="77" customFormat="1">
      <c r="A8812" s="82">
        <v>2016</v>
      </c>
      <c r="B8812" s="82">
        <v>50481</v>
      </c>
      <c r="C8812" s="83" t="s">
        <v>503</v>
      </c>
      <c r="D8812" s="83" t="s">
        <v>504</v>
      </c>
      <c r="E8812" s="84">
        <v>20189</v>
      </c>
      <c r="F8812" s="85">
        <v>27.1</v>
      </c>
      <c r="G8812" s="84" t="s">
        <v>514</v>
      </c>
      <c r="H8812" s="86" t="str">
        <f t="shared" si="548"/>
        <v/>
      </c>
      <c r="I8812" s="77" t="str">
        <f t="shared" si="549"/>
        <v/>
      </c>
      <c r="J8812" s="77" t="str">
        <f t="shared" si="550"/>
        <v/>
      </c>
      <c r="K8812" s="77">
        <f t="shared" si="551"/>
        <v>0</v>
      </c>
    </row>
    <row r="8813" spans="1:11" s="77" customFormat="1">
      <c r="A8813" s="82">
        <v>2016</v>
      </c>
      <c r="B8813" s="82">
        <v>50481</v>
      </c>
      <c r="C8813" s="83" t="s">
        <v>503</v>
      </c>
      <c r="D8813" s="83" t="s">
        <v>504</v>
      </c>
      <c r="E8813" s="84">
        <v>8883</v>
      </c>
      <c r="F8813" s="85">
        <v>25.83</v>
      </c>
      <c r="G8813" s="84" t="s">
        <v>514</v>
      </c>
      <c r="H8813" s="86" t="str">
        <f t="shared" si="548"/>
        <v/>
      </c>
      <c r="I8813" s="77" t="str">
        <f t="shared" si="549"/>
        <v/>
      </c>
      <c r="J8813" s="77" t="str">
        <f t="shared" si="550"/>
        <v/>
      </c>
      <c r="K8813" s="77">
        <f t="shared" si="551"/>
        <v>0</v>
      </c>
    </row>
    <row r="8814" spans="1:11" s="77" customFormat="1">
      <c r="A8814" s="82">
        <v>2016</v>
      </c>
      <c r="B8814" s="82">
        <v>50481</v>
      </c>
      <c r="C8814" s="83" t="s">
        <v>503</v>
      </c>
      <c r="D8814" s="83" t="s">
        <v>504</v>
      </c>
      <c r="E8814" s="84">
        <v>6977</v>
      </c>
      <c r="F8814" s="85">
        <v>26.42</v>
      </c>
      <c r="G8814" s="84" t="s">
        <v>514</v>
      </c>
      <c r="H8814" s="86" t="str">
        <f t="shared" si="548"/>
        <v/>
      </c>
      <c r="I8814" s="77" t="str">
        <f t="shared" si="549"/>
        <v/>
      </c>
      <c r="J8814" s="77" t="str">
        <f t="shared" si="550"/>
        <v/>
      </c>
      <c r="K8814" s="77">
        <f t="shared" si="551"/>
        <v>0</v>
      </c>
    </row>
    <row r="8815" spans="1:11" s="77" customFormat="1">
      <c r="A8815" s="82">
        <v>2016</v>
      </c>
      <c r="B8815" s="82">
        <v>50806</v>
      </c>
      <c r="C8815" s="83" t="s">
        <v>503</v>
      </c>
      <c r="D8815" s="83" t="s">
        <v>504</v>
      </c>
      <c r="E8815" s="84">
        <v>7535</v>
      </c>
      <c r="F8815" s="85">
        <v>24.8</v>
      </c>
      <c r="G8815" s="84" t="s">
        <v>514</v>
      </c>
      <c r="H8815" s="86" t="str">
        <f t="shared" si="548"/>
        <v/>
      </c>
      <c r="I8815" s="77" t="str">
        <f t="shared" si="549"/>
        <v/>
      </c>
      <c r="J8815" s="77" t="str">
        <f t="shared" si="550"/>
        <v/>
      </c>
      <c r="K8815" s="77">
        <f t="shared" si="551"/>
        <v>0</v>
      </c>
    </row>
    <row r="8816" spans="1:11" s="77" customFormat="1">
      <c r="A8816" s="82">
        <v>2016</v>
      </c>
      <c r="B8816" s="82">
        <v>50835</v>
      </c>
      <c r="C8816" s="83" t="s">
        <v>503</v>
      </c>
      <c r="D8816" s="83" t="s">
        <v>504</v>
      </c>
      <c r="E8816" s="84">
        <v>17760</v>
      </c>
      <c r="F8816" s="85">
        <v>20.6</v>
      </c>
      <c r="G8816" s="84" t="s">
        <v>514</v>
      </c>
      <c r="H8816" s="86" t="str">
        <f t="shared" si="548"/>
        <v/>
      </c>
      <c r="I8816" s="77" t="str">
        <f t="shared" si="549"/>
        <v/>
      </c>
      <c r="J8816" s="77" t="str">
        <f t="shared" si="550"/>
        <v/>
      </c>
      <c r="K8816" s="77">
        <f t="shared" si="551"/>
        <v>0</v>
      </c>
    </row>
    <row r="8817" spans="1:11" s="77" customFormat="1">
      <c r="A8817" s="82">
        <v>2016</v>
      </c>
      <c r="B8817" s="82">
        <v>50835</v>
      </c>
      <c r="C8817" s="83" t="s">
        <v>503</v>
      </c>
      <c r="D8817" s="83" t="s">
        <v>504</v>
      </c>
      <c r="E8817" s="84">
        <v>16839</v>
      </c>
      <c r="F8817" s="85">
        <v>25.45</v>
      </c>
      <c r="G8817" s="84" t="s">
        <v>514</v>
      </c>
      <c r="H8817" s="86" t="str">
        <f t="shared" si="548"/>
        <v/>
      </c>
      <c r="I8817" s="77" t="str">
        <f t="shared" si="549"/>
        <v/>
      </c>
      <c r="J8817" s="77" t="str">
        <f t="shared" si="550"/>
        <v/>
      </c>
      <c r="K8817" s="77">
        <f t="shared" si="551"/>
        <v>0</v>
      </c>
    </row>
    <row r="8818" spans="1:11" s="77" customFormat="1">
      <c r="A8818" s="82">
        <v>2016</v>
      </c>
      <c r="B8818" s="82">
        <v>50900</v>
      </c>
      <c r="C8818" s="83" t="s">
        <v>503</v>
      </c>
      <c r="D8818" s="83" t="s">
        <v>504</v>
      </c>
      <c r="E8818" s="84">
        <v>25281</v>
      </c>
      <c r="F8818" s="85">
        <v>26</v>
      </c>
      <c r="G8818" s="84" t="s">
        <v>514</v>
      </c>
      <c r="H8818" s="86" t="str">
        <f t="shared" si="548"/>
        <v/>
      </c>
      <c r="I8818" s="77" t="str">
        <f t="shared" si="549"/>
        <v/>
      </c>
      <c r="J8818" s="77" t="str">
        <f t="shared" si="550"/>
        <v/>
      </c>
      <c r="K8818" s="77">
        <f t="shared" si="551"/>
        <v>0</v>
      </c>
    </row>
    <row r="8819" spans="1:11" s="77" customFormat="1">
      <c r="A8819" s="82">
        <v>2016</v>
      </c>
      <c r="B8819" s="82">
        <v>50969</v>
      </c>
      <c r="C8819" s="83" t="s">
        <v>503</v>
      </c>
      <c r="D8819" s="83" t="s">
        <v>504</v>
      </c>
      <c r="E8819" s="84">
        <v>7024</v>
      </c>
      <c r="F8819" s="85">
        <v>22.67</v>
      </c>
      <c r="G8819" s="84" t="s">
        <v>514</v>
      </c>
      <c r="H8819" s="86" t="str">
        <f t="shared" si="548"/>
        <v/>
      </c>
      <c r="I8819" s="77" t="str">
        <f t="shared" si="549"/>
        <v/>
      </c>
      <c r="J8819" s="77" t="str">
        <f t="shared" si="550"/>
        <v/>
      </c>
      <c r="K8819" s="77">
        <f t="shared" si="551"/>
        <v>0</v>
      </c>
    </row>
    <row r="8820" spans="1:11" s="77" customFormat="1">
      <c r="A8820" s="82">
        <v>2016</v>
      </c>
      <c r="B8820" s="82">
        <v>50976</v>
      </c>
      <c r="C8820" s="83" t="s">
        <v>503</v>
      </c>
      <c r="D8820" s="83" t="s">
        <v>504</v>
      </c>
      <c r="E8820" s="84">
        <v>12819</v>
      </c>
      <c r="F8820" s="85">
        <v>24.6</v>
      </c>
      <c r="G8820" s="84" t="s">
        <v>514</v>
      </c>
      <c r="H8820" s="86" t="str">
        <f t="shared" si="548"/>
        <v/>
      </c>
      <c r="I8820" s="77" t="str">
        <f t="shared" si="549"/>
        <v/>
      </c>
      <c r="J8820" s="77" t="str">
        <f t="shared" si="550"/>
        <v/>
      </c>
      <c r="K8820" s="77">
        <f t="shared" si="551"/>
        <v>0</v>
      </c>
    </row>
    <row r="8821" spans="1:11" s="77" customFormat="1">
      <c r="A8821" s="82">
        <v>2016</v>
      </c>
      <c r="B8821" s="82">
        <v>52007</v>
      </c>
      <c r="C8821" s="83" t="s">
        <v>503</v>
      </c>
      <c r="D8821" s="83" t="s">
        <v>504</v>
      </c>
      <c r="E8821" s="84">
        <v>30748</v>
      </c>
      <c r="F8821" s="85">
        <v>24.024999999999999</v>
      </c>
      <c r="G8821" s="84">
        <v>325</v>
      </c>
      <c r="H8821" s="86">
        <f t="shared" si="548"/>
        <v>2400842.2749999999</v>
      </c>
      <c r="I8821" s="77">
        <f t="shared" si="549"/>
        <v>30748</v>
      </c>
      <c r="J8821" s="77">
        <f t="shared" si="550"/>
        <v>738720.7</v>
      </c>
      <c r="K8821" s="77">
        <f t="shared" si="551"/>
        <v>0</v>
      </c>
    </row>
    <row r="8822" spans="1:11" s="77" customFormat="1">
      <c r="A8822" s="82">
        <v>2016</v>
      </c>
      <c r="B8822" s="82">
        <v>52007</v>
      </c>
      <c r="C8822" s="83" t="s">
        <v>503</v>
      </c>
      <c r="D8822" s="83" t="s">
        <v>504</v>
      </c>
      <c r="E8822" s="84">
        <v>10608</v>
      </c>
      <c r="F8822" s="85">
        <v>23.981999999999999</v>
      </c>
      <c r="G8822" s="84">
        <v>239.2</v>
      </c>
      <c r="H8822" s="86">
        <f t="shared" si="548"/>
        <v>608527.32595199998</v>
      </c>
      <c r="I8822" s="77">
        <f t="shared" si="549"/>
        <v>10608</v>
      </c>
      <c r="J8822" s="77">
        <f t="shared" si="550"/>
        <v>254401.05599999998</v>
      </c>
      <c r="K8822" s="77">
        <f t="shared" si="551"/>
        <v>0</v>
      </c>
    </row>
    <row r="8823" spans="1:11" s="77" customFormat="1">
      <c r="A8823" s="82">
        <v>2016</v>
      </c>
      <c r="B8823" s="82">
        <v>54081</v>
      </c>
      <c r="C8823" s="83" t="s">
        <v>503</v>
      </c>
      <c r="D8823" s="83" t="s">
        <v>504</v>
      </c>
      <c r="E8823" s="84">
        <v>22294</v>
      </c>
      <c r="F8823" s="85">
        <v>25.82</v>
      </c>
      <c r="G8823" s="84" t="s">
        <v>514</v>
      </c>
      <c r="H8823" s="86" t="str">
        <f t="shared" si="548"/>
        <v/>
      </c>
      <c r="I8823" s="77" t="str">
        <f t="shared" si="549"/>
        <v/>
      </c>
      <c r="J8823" s="77" t="str">
        <f t="shared" si="550"/>
        <v/>
      </c>
      <c r="K8823" s="77">
        <f t="shared" si="551"/>
        <v>0</v>
      </c>
    </row>
    <row r="8824" spans="1:11" s="77" customFormat="1">
      <c r="A8824" s="82">
        <v>2016</v>
      </c>
      <c r="B8824" s="82">
        <v>54101</v>
      </c>
      <c r="C8824" s="83" t="s">
        <v>503</v>
      </c>
      <c r="D8824" s="83" t="s">
        <v>504</v>
      </c>
      <c r="E8824" s="84">
        <v>6742</v>
      </c>
      <c r="F8824" s="85">
        <v>24.68</v>
      </c>
      <c r="G8824" s="84" t="s">
        <v>514</v>
      </c>
      <c r="H8824" s="86" t="str">
        <f t="shared" si="548"/>
        <v/>
      </c>
      <c r="I8824" s="77" t="str">
        <f t="shared" si="549"/>
        <v/>
      </c>
      <c r="J8824" s="77" t="str">
        <f t="shared" si="550"/>
        <v/>
      </c>
      <c r="K8824" s="77">
        <f t="shared" si="551"/>
        <v>0</v>
      </c>
    </row>
    <row r="8825" spans="1:11" s="77" customFormat="1">
      <c r="A8825" s="82">
        <v>2016</v>
      </c>
      <c r="B8825" s="82">
        <v>54101</v>
      </c>
      <c r="C8825" s="83" t="s">
        <v>503</v>
      </c>
      <c r="D8825" s="83" t="s">
        <v>504</v>
      </c>
      <c r="E8825" s="84">
        <v>6649</v>
      </c>
      <c r="F8825" s="85">
        <v>24.58</v>
      </c>
      <c r="G8825" s="84" t="s">
        <v>514</v>
      </c>
      <c r="H8825" s="86" t="str">
        <f t="shared" si="548"/>
        <v/>
      </c>
      <c r="I8825" s="77" t="str">
        <f t="shared" si="549"/>
        <v/>
      </c>
      <c r="J8825" s="77" t="str">
        <f t="shared" si="550"/>
        <v/>
      </c>
      <c r="K8825" s="77">
        <f t="shared" si="551"/>
        <v>0</v>
      </c>
    </row>
    <row r="8826" spans="1:11" s="77" customFormat="1">
      <c r="A8826" s="82">
        <v>2016</v>
      </c>
      <c r="B8826" s="82">
        <v>54104</v>
      </c>
      <c r="C8826" s="83" t="s">
        <v>503</v>
      </c>
      <c r="D8826" s="83" t="s">
        <v>504</v>
      </c>
      <c r="E8826" s="84">
        <v>6860</v>
      </c>
      <c r="F8826" s="85">
        <v>24</v>
      </c>
      <c r="G8826" s="84" t="s">
        <v>514</v>
      </c>
      <c r="H8826" s="86" t="str">
        <f t="shared" si="548"/>
        <v/>
      </c>
      <c r="I8826" s="77" t="str">
        <f t="shared" si="549"/>
        <v/>
      </c>
      <c r="J8826" s="77" t="str">
        <f t="shared" si="550"/>
        <v/>
      </c>
      <c r="K8826" s="77">
        <f t="shared" si="551"/>
        <v>0</v>
      </c>
    </row>
    <row r="8827" spans="1:11" s="77" customFormat="1">
      <c r="A8827" s="82">
        <v>2016</v>
      </c>
      <c r="B8827" s="82">
        <v>54304</v>
      </c>
      <c r="C8827" s="83" t="s">
        <v>503</v>
      </c>
      <c r="D8827" s="83" t="s">
        <v>504</v>
      </c>
      <c r="E8827" s="84">
        <v>11794</v>
      </c>
      <c r="F8827" s="85">
        <v>24.31</v>
      </c>
      <c r="G8827" s="84" t="s">
        <v>514</v>
      </c>
      <c r="H8827" s="86" t="str">
        <f t="shared" si="548"/>
        <v/>
      </c>
      <c r="I8827" s="77" t="str">
        <f t="shared" si="549"/>
        <v/>
      </c>
      <c r="J8827" s="77" t="str">
        <f t="shared" si="550"/>
        <v/>
      </c>
      <c r="K8827" s="77">
        <f t="shared" si="551"/>
        <v>0</v>
      </c>
    </row>
    <row r="8828" spans="1:11" s="77" customFormat="1">
      <c r="A8828" s="82">
        <v>2016</v>
      </c>
      <c r="B8828" s="82">
        <v>54304</v>
      </c>
      <c r="C8828" s="83" t="s">
        <v>503</v>
      </c>
      <c r="D8828" s="83" t="s">
        <v>504</v>
      </c>
      <c r="E8828" s="84">
        <v>11815</v>
      </c>
      <c r="F8828" s="85">
        <v>24.29</v>
      </c>
      <c r="G8828" s="84" t="s">
        <v>514</v>
      </c>
      <c r="H8828" s="86" t="str">
        <f t="shared" si="548"/>
        <v/>
      </c>
      <c r="I8828" s="77" t="str">
        <f t="shared" si="549"/>
        <v/>
      </c>
      <c r="J8828" s="77" t="str">
        <f t="shared" si="550"/>
        <v/>
      </c>
      <c r="K8828" s="77">
        <f t="shared" si="551"/>
        <v>0</v>
      </c>
    </row>
    <row r="8829" spans="1:11" s="77" customFormat="1">
      <c r="A8829" s="82">
        <v>2016</v>
      </c>
      <c r="B8829" s="82">
        <v>54638</v>
      </c>
      <c r="C8829" s="83" t="s">
        <v>503</v>
      </c>
      <c r="D8829" s="83" t="s">
        <v>504</v>
      </c>
      <c r="E8829" s="84">
        <v>764</v>
      </c>
      <c r="F8829" s="85">
        <v>26.36</v>
      </c>
      <c r="G8829" s="84" t="s">
        <v>514</v>
      </c>
      <c r="H8829" s="86" t="str">
        <f t="shared" si="548"/>
        <v/>
      </c>
      <c r="I8829" s="77" t="str">
        <f t="shared" si="549"/>
        <v/>
      </c>
      <c r="J8829" s="77" t="str">
        <f t="shared" si="550"/>
        <v/>
      </c>
      <c r="K8829" s="77">
        <f t="shared" si="551"/>
        <v>0</v>
      </c>
    </row>
    <row r="8830" spans="1:11" s="77" customFormat="1">
      <c r="A8830" s="82">
        <v>2016</v>
      </c>
      <c r="B8830" s="82">
        <v>54638</v>
      </c>
      <c r="C8830" s="83" t="s">
        <v>503</v>
      </c>
      <c r="D8830" s="83" t="s">
        <v>504</v>
      </c>
      <c r="E8830" s="84">
        <v>1539</v>
      </c>
      <c r="F8830" s="85">
        <v>25.23</v>
      </c>
      <c r="G8830" s="84" t="s">
        <v>514</v>
      </c>
      <c r="H8830" s="86" t="str">
        <f t="shared" si="548"/>
        <v/>
      </c>
      <c r="I8830" s="77" t="str">
        <f t="shared" si="549"/>
        <v/>
      </c>
      <c r="J8830" s="77" t="str">
        <f t="shared" si="550"/>
        <v/>
      </c>
      <c r="K8830" s="77">
        <f t="shared" si="551"/>
        <v>0</v>
      </c>
    </row>
    <row r="8831" spans="1:11" s="77" customFormat="1">
      <c r="A8831" s="82">
        <v>2016</v>
      </c>
      <c r="B8831" s="82">
        <v>54638</v>
      </c>
      <c r="C8831" s="83" t="s">
        <v>503</v>
      </c>
      <c r="D8831" s="83" t="s">
        <v>504</v>
      </c>
      <c r="E8831" s="84">
        <v>3784</v>
      </c>
      <c r="F8831" s="85">
        <v>23.19</v>
      </c>
      <c r="G8831" s="84" t="s">
        <v>514</v>
      </c>
      <c r="H8831" s="86" t="str">
        <f t="shared" si="548"/>
        <v/>
      </c>
      <c r="I8831" s="77" t="str">
        <f t="shared" si="549"/>
        <v/>
      </c>
      <c r="J8831" s="77" t="str">
        <f t="shared" si="550"/>
        <v/>
      </c>
      <c r="K8831" s="77">
        <f t="shared" si="551"/>
        <v>0</v>
      </c>
    </row>
    <row r="8832" spans="1:11" s="77" customFormat="1">
      <c r="A8832" s="82">
        <v>2016</v>
      </c>
      <c r="B8832" s="82">
        <v>55076</v>
      </c>
      <c r="C8832" s="83" t="s">
        <v>512</v>
      </c>
      <c r="D8832" s="83" t="s">
        <v>504</v>
      </c>
      <c r="E8832" s="84">
        <v>183491</v>
      </c>
      <c r="F8832" s="85">
        <v>10.62</v>
      </c>
      <c r="G8832" s="84" t="s">
        <v>514</v>
      </c>
      <c r="H8832" s="86" t="str">
        <f t="shared" si="548"/>
        <v/>
      </c>
      <c r="I8832" s="77" t="str">
        <f t="shared" si="549"/>
        <v/>
      </c>
      <c r="J8832" s="77" t="str">
        <f t="shared" si="550"/>
        <v/>
      </c>
      <c r="K8832" s="77">
        <f t="shared" si="551"/>
        <v>1</v>
      </c>
    </row>
    <row r="8833" spans="1:11" s="77" customFormat="1">
      <c r="A8833" s="82">
        <v>2016</v>
      </c>
      <c r="B8833" s="82">
        <v>55856</v>
      </c>
      <c r="C8833" s="83" t="s">
        <v>503</v>
      </c>
      <c r="D8833" s="83" t="s">
        <v>504</v>
      </c>
      <c r="E8833" s="84">
        <v>486440</v>
      </c>
      <c r="F8833" s="85">
        <v>16.66</v>
      </c>
      <c r="G8833" s="84" t="s">
        <v>514</v>
      </c>
      <c r="H8833" s="86" t="str">
        <f t="shared" si="548"/>
        <v/>
      </c>
      <c r="I8833" s="77" t="str">
        <f t="shared" si="549"/>
        <v/>
      </c>
      <c r="J8833" s="77" t="str">
        <f t="shared" si="550"/>
        <v/>
      </c>
      <c r="K8833" s="77">
        <f t="shared" si="551"/>
        <v>0</v>
      </c>
    </row>
    <row r="8834" spans="1:11" s="77" customFormat="1">
      <c r="A8834" s="82">
        <v>2016</v>
      </c>
      <c r="B8834" s="82">
        <v>56068</v>
      </c>
      <c r="C8834" s="83" t="s">
        <v>503</v>
      </c>
      <c r="D8834" s="83" t="s">
        <v>504</v>
      </c>
      <c r="E8834" s="84">
        <v>62583</v>
      </c>
      <c r="F8834" s="85">
        <v>25.95</v>
      </c>
      <c r="G8834" s="84">
        <v>346.3</v>
      </c>
      <c r="H8834" s="86">
        <f t="shared" si="548"/>
        <v>5624011.9075500006</v>
      </c>
      <c r="I8834" s="77">
        <f t="shared" si="549"/>
        <v>62583</v>
      </c>
      <c r="J8834" s="77">
        <f t="shared" si="550"/>
        <v>1624028.8499999999</v>
      </c>
      <c r="K8834" s="77">
        <f t="shared" si="551"/>
        <v>0</v>
      </c>
    </row>
    <row r="8835" spans="1:11" s="77" customFormat="1">
      <c r="A8835" s="82">
        <v>2016</v>
      </c>
      <c r="B8835" s="82">
        <v>56068</v>
      </c>
      <c r="C8835" s="83" t="s">
        <v>503</v>
      </c>
      <c r="D8835" s="83" t="s">
        <v>504</v>
      </c>
      <c r="E8835" s="84">
        <v>15428</v>
      </c>
      <c r="F8835" s="85">
        <v>25.73</v>
      </c>
      <c r="G8835" s="84">
        <v>279.3</v>
      </c>
      <c r="H8835" s="86">
        <f t="shared" si="548"/>
        <v>1108716.0949200003</v>
      </c>
      <c r="I8835" s="77">
        <f t="shared" si="549"/>
        <v>15428</v>
      </c>
      <c r="J8835" s="77">
        <f t="shared" si="550"/>
        <v>396962.44</v>
      </c>
      <c r="K8835" s="77">
        <f t="shared" si="551"/>
        <v>0</v>
      </c>
    </row>
    <row r="8836" spans="1:11" s="77" customFormat="1">
      <c r="A8836" s="82">
        <v>2016</v>
      </c>
      <c r="B8836" s="82">
        <v>56068</v>
      </c>
      <c r="C8836" s="83" t="s">
        <v>513</v>
      </c>
      <c r="D8836" s="83" t="s">
        <v>504</v>
      </c>
      <c r="E8836" s="84">
        <v>125144</v>
      </c>
      <c r="F8836" s="85">
        <v>17.53</v>
      </c>
      <c r="G8836" s="84">
        <v>191</v>
      </c>
      <c r="H8836" s="86">
        <f t="shared" si="548"/>
        <v>4190108.9512000005</v>
      </c>
      <c r="I8836" s="77">
        <f t="shared" si="549"/>
        <v>125144</v>
      </c>
      <c r="J8836" s="77">
        <f t="shared" si="550"/>
        <v>2193774.3200000003</v>
      </c>
      <c r="K8836" s="77">
        <f t="shared" si="551"/>
        <v>0</v>
      </c>
    </row>
    <row r="8837" spans="1:11" s="77" customFormat="1">
      <c r="A8837" s="82">
        <v>2016</v>
      </c>
      <c r="B8837" s="82">
        <v>56163</v>
      </c>
      <c r="C8837" s="83" t="s">
        <v>503</v>
      </c>
      <c r="D8837" s="83" t="s">
        <v>504</v>
      </c>
      <c r="E8837" s="84">
        <v>17109</v>
      </c>
      <c r="F8837" s="85">
        <v>23.33</v>
      </c>
      <c r="G8837" s="84" t="s">
        <v>514</v>
      </c>
      <c r="H8837" s="86" t="str">
        <f t="shared" si="548"/>
        <v/>
      </c>
      <c r="I8837" s="77" t="str">
        <f t="shared" si="549"/>
        <v/>
      </c>
      <c r="J8837" s="77" t="str">
        <f t="shared" si="550"/>
        <v/>
      </c>
      <c r="K8837" s="77">
        <f t="shared" si="551"/>
        <v>0</v>
      </c>
    </row>
    <row r="8838" spans="1:11" s="77" customFormat="1">
      <c r="A8838" s="82">
        <v>2016</v>
      </c>
      <c r="B8838" s="82">
        <v>56224</v>
      </c>
      <c r="C8838" s="83" t="s">
        <v>513</v>
      </c>
      <c r="D8838" s="83" t="s">
        <v>504</v>
      </c>
      <c r="E8838" s="84">
        <v>44286</v>
      </c>
      <c r="F8838" s="85">
        <v>17.696000000000002</v>
      </c>
      <c r="G8838" s="84" t="s">
        <v>514</v>
      </c>
      <c r="H8838" s="86" t="str">
        <f t="shared" si="548"/>
        <v/>
      </c>
      <c r="I8838" s="77" t="str">
        <f t="shared" si="549"/>
        <v/>
      </c>
      <c r="J8838" s="77" t="str">
        <f t="shared" si="550"/>
        <v/>
      </c>
      <c r="K8838" s="77">
        <f t="shared" si="551"/>
        <v>0</v>
      </c>
    </row>
    <row r="8839" spans="1:11" s="77" customFormat="1">
      <c r="A8839" s="82">
        <v>2016</v>
      </c>
      <c r="B8839" s="82">
        <v>56319</v>
      </c>
      <c r="C8839" s="83" t="s">
        <v>513</v>
      </c>
      <c r="D8839" s="83" t="s">
        <v>504</v>
      </c>
      <c r="E8839" s="84">
        <v>47795</v>
      </c>
      <c r="F8839" s="85">
        <v>16.100000000000001</v>
      </c>
      <c r="G8839" s="84">
        <v>103.5</v>
      </c>
      <c r="H8839" s="86">
        <f t="shared" ref="H8839:H8902" si="552">IF(I8839="","",G8839/100*F8839*E8839)</f>
        <v>796431.98249999993</v>
      </c>
      <c r="I8839" s="77">
        <f t="shared" ref="I8839:I8902" si="553">IF(OR(G8839=".",F8839=".",E8839="."),"",E8839)</f>
        <v>47795</v>
      </c>
      <c r="J8839" s="77">
        <f t="shared" ref="J8839:J8902" si="554">IF(I8839="","",F8839*I8839)</f>
        <v>769499.50000000012</v>
      </c>
      <c r="K8839" s="77">
        <f t="shared" ref="K8839:K8902" si="555">IF(C8839="LIG",1,0)</f>
        <v>0</v>
      </c>
    </row>
    <row r="8840" spans="1:11" s="77" customFormat="1">
      <c r="A8840" s="82">
        <v>2016</v>
      </c>
      <c r="B8840" s="82">
        <v>56456</v>
      </c>
      <c r="C8840" s="83" t="s">
        <v>513</v>
      </c>
      <c r="D8840" s="83" t="s">
        <v>504</v>
      </c>
      <c r="E8840" s="84">
        <v>165449</v>
      </c>
      <c r="F8840" s="85">
        <v>17.71</v>
      </c>
      <c r="G8840" s="84" t="s">
        <v>514</v>
      </c>
      <c r="H8840" s="86" t="str">
        <f t="shared" si="552"/>
        <v/>
      </c>
      <c r="I8840" s="77" t="str">
        <f t="shared" si="553"/>
        <v/>
      </c>
      <c r="J8840" s="77" t="str">
        <f t="shared" si="554"/>
        <v/>
      </c>
      <c r="K8840" s="77">
        <f t="shared" si="555"/>
        <v>0</v>
      </c>
    </row>
    <row r="8841" spans="1:11" s="77" customFormat="1">
      <c r="A8841" s="82">
        <v>2016</v>
      </c>
      <c r="B8841" s="82">
        <v>56456</v>
      </c>
      <c r="C8841" s="83" t="s">
        <v>513</v>
      </c>
      <c r="D8841" s="83" t="s">
        <v>504</v>
      </c>
      <c r="E8841" s="84">
        <v>49118</v>
      </c>
      <c r="F8841" s="85">
        <v>17.71</v>
      </c>
      <c r="G8841" s="84" t="s">
        <v>514</v>
      </c>
      <c r="H8841" s="86" t="str">
        <f t="shared" si="552"/>
        <v/>
      </c>
      <c r="I8841" s="77" t="str">
        <f t="shared" si="553"/>
        <v/>
      </c>
      <c r="J8841" s="77" t="str">
        <f t="shared" si="554"/>
        <v/>
      </c>
      <c r="K8841" s="77">
        <f t="shared" si="555"/>
        <v>0</v>
      </c>
    </row>
    <row r="8842" spans="1:11" s="77" customFormat="1">
      <c r="A8842" s="82">
        <v>2016</v>
      </c>
      <c r="B8842" s="82">
        <v>56564</v>
      </c>
      <c r="C8842" s="83" t="s">
        <v>513</v>
      </c>
      <c r="D8842" s="83" t="s">
        <v>504</v>
      </c>
      <c r="E8842" s="84">
        <v>98710</v>
      </c>
      <c r="F8842" s="85">
        <v>17.917999999999999</v>
      </c>
      <c r="G8842" s="84">
        <v>212.3</v>
      </c>
      <c r="H8842" s="86">
        <f t="shared" si="552"/>
        <v>3754919.9109400003</v>
      </c>
      <c r="I8842" s="77">
        <f t="shared" si="553"/>
        <v>98710</v>
      </c>
      <c r="J8842" s="77">
        <f t="shared" si="554"/>
        <v>1768685.78</v>
      </c>
      <c r="K8842" s="77">
        <f t="shared" si="555"/>
        <v>0</v>
      </c>
    </row>
    <row r="8843" spans="1:11" s="77" customFormat="1">
      <c r="A8843" s="82">
        <v>2016</v>
      </c>
      <c r="B8843" s="82">
        <v>56564</v>
      </c>
      <c r="C8843" s="83" t="s">
        <v>513</v>
      </c>
      <c r="D8843" s="83" t="s">
        <v>504</v>
      </c>
      <c r="E8843" s="84">
        <v>16677</v>
      </c>
      <c r="F8843" s="85">
        <v>17.795999999999999</v>
      </c>
      <c r="G8843" s="84">
        <v>209.9</v>
      </c>
      <c r="H8843" s="86">
        <f t="shared" si="552"/>
        <v>622949.3893080001</v>
      </c>
      <c r="I8843" s="77">
        <f t="shared" si="553"/>
        <v>16677</v>
      </c>
      <c r="J8843" s="77">
        <f t="shared" si="554"/>
        <v>296783.89199999999</v>
      </c>
      <c r="K8843" s="77">
        <f t="shared" si="555"/>
        <v>0</v>
      </c>
    </row>
    <row r="8844" spans="1:11" s="77" customFormat="1">
      <c r="A8844" s="82">
        <v>2016</v>
      </c>
      <c r="B8844" s="82">
        <v>56564</v>
      </c>
      <c r="C8844" s="83" t="s">
        <v>513</v>
      </c>
      <c r="D8844" s="83" t="s">
        <v>504</v>
      </c>
      <c r="E8844" s="84">
        <v>16767</v>
      </c>
      <c r="F8844" s="85">
        <v>17.507999999999999</v>
      </c>
      <c r="G8844" s="84">
        <v>212.7</v>
      </c>
      <c r="H8844" s="86">
        <f t="shared" si="552"/>
        <v>624394.96477199986</v>
      </c>
      <c r="I8844" s="77">
        <f t="shared" si="553"/>
        <v>16767</v>
      </c>
      <c r="J8844" s="77">
        <f t="shared" si="554"/>
        <v>293556.636</v>
      </c>
      <c r="K8844" s="77">
        <f t="shared" si="555"/>
        <v>0</v>
      </c>
    </row>
    <row r="8845" spans="1:11" s="77" customFormat="1">
      <c r="A8845" s="82">
        <v>2016</v>
      </c>
      <c r="B8845" s="82">
        <v>56609</v>
      </c>
      <c r="C8845" s="83" t="s">
        <v>513</v>
      </c>
      <c r="D8845" s="83" t="s">
        <v>504</v>
      </c>
      <c r="E8845" s="84">
        <v>189395</v>
      </c>
      <c r="F8845" s="85">
        <v>15.882</v>
      </c>
      <c r="G8845" s="84">
        <v>66</v>
      </c>
      <c r="H8845" s="86">
        <f t="shared" si="552"/>
        <v>1985261.1174000001</v>
      </c>
      <c r="I8845" s="77">
        <f t="shared" si="553"/>
        <v>189395</v>
      </c>
      <c r="J8845" s="77">
        <f t="shared" si="554"/>
        <v>3007971.39</v>
      </c>
      <c r="K8845" s="77">
        <f t="shared" si="555"/>
        <v>0</v>
      </c>
    </row>
    <row r="8846" spans="1:11" s="77" customFormat="1">
      <c r="A8846" s="82">
        <v>2016</v>
      </c>
      <c r="B8846" s="82">
        <v>56611</v>
      </c>
      <c r="C8846" s="83" t="s">
        <v>513</v>
      </c>
      <c r="D8846" s="83" t="s">
        <v>504</v>
      </c>
      <c r="E8846" s="84">
        <v>241640</v>
      </c>
      <c r="F8846" s="85">
        <v>17.43</v>
      </c>
      <c r="G8846" s="84" t="s">
        <v>514</v>
      </c>
      <c r="H8846" s="86" t="str">
        <f t="shared" si="552"/>
        <v/>
      </c>
      <c r="I8846" s="77" t="str">
        <f t="shared" si="553"/>
        <v/>
      </c>
      <c r="J8846" s="77" t="str">
        <f t="shared" si="554"/>
        <v/>
      </c>
      <c r="K8846" s="77">
        <f t="shared" si="555"/>
        <v>0</v>
      </c>
    </row>
    <row r="8847" spans="1:11" s="77" customFormat="1">
      <c r="A8847" s="82">
        <v>2016</v>
      </c>
      <c r="B8847" s="82">
        <v>56611</v>
      </c>
      <c r="C8847" s="83" t="s">
        <v>513</v>
      </c>
      <c r="D8847" s="83" t="s">
        <v>504</v>
      </c>
      <c r="E8847" s="84">
        <v>18059</v>
      </c>
      <c r="F8847" s="85">
        <v>17.79</v>
      </c>
      <c r="G8847" s="84" t="s">
        <v>514</v>
      </c>
      <c r="H8847" s="86" t="str">
        <f t="shared" si="552"/>
        <v/>
      </c>
      <c r="I8847" s="77" t="str">
        <f t="shared" si="553"/>
        <v/>
      </c>
      <c r="J8847" s="77" t="str">
        <f t="shared" si="554"/>
        <v/>
      </c>
      <c r="K8847" s="77">
        <f t="shared" si="555"/>
        <v>0</v>
      </c>
    </row>
    <row r="8848" spans="1:11" s="77" customFormat="1">
      <c r="A8848" s="82">
        <v>2016</v>
      </c>
      <c r="B8848" s="82">
        <v>56671</v>
      </c>
      <c r="C8848" s="83" t="s">
        <v>503</v>
      </c>
      <c r="D8848" s="83" t="s">
        <v>504</v>
      </c>
      <c r="E8848" s="84">
        <v>120183</v>
      </c>
      <c r="F8848" s="85">
        <v>21.9</v>
      </c>
      <c r="G8848" s="84" t="s">
        <v>514</v>
      </c>
      <c r="H8848" s="86" t="str">
        <f t="shared" si="552"/>
        <v/>
      </c>
      <c r="I8848" s="77" t="str">
        <f t="shared" si="553"/>
        <v/>
      </c>
      <c r="J8848" s="77" t="str">
        <f t="shared" si="554"/>
        <v/>
      </c>
      <c r="K8848" s="77">
        <f t="shared" si="555"/>
        <v>0</v>
      </c>
    </row>
    <row r="8849" spans="1:11" s="77" customFormat="1">
      <c r="A8849" s="82">
        <v>2016</v>
      </c>
      <c r="B8849" s="82">
        <v>56786</v>
      </c>
      <c r="C8849" s="83" t="s">
        <v>512</v>
      </c>
      <c r="D8849" s="83" t="s">
        <v>504</v>
      </c>
      <c r="E8849" s="84">
        <v>15011</v>
      </c>
      <c r="F8849" s="85">
        <v>14.5</v>
      </c>
      <c r="G8849" s="84">
        <v>235.3</v>
      </c>
      <c r="H8849" s="86">
        <f t="shared" si="552"/>
        <v>512152.8035000001</v>
      </c>
      <c r="I8849" s="77">
        <f t="shared" si="553"/>
        <v>15011</v>
      </c>
      <c r="J8849" s="77">
        <f t="shared" si="554"/>
        <v>217659.5</v>
      </c>
      <c r="K8849" s="77">
        <f t="shared" si="555"/>
        <v>1</v>
      </c>
    </row>
    <row r="8850" spans="1:11" s="77" customFormat="1">
      <c r="A8850" s="82">
        <v>2016</v>
      </c>
      <c r="B8850" s="82">
        <v>3</v>
      </c>
      <c r="C8850" s="83" t="s">
        <v>503</v>
      </c>
      <c r="D8850" s="83" t="s">
        <v>504</v>
      </c>
      <c r="E8850" s="84">
        <v>87880</v>
      </c>
      <c r="F8850" s="85">
        <v>21.564</v>
      </c>
      <c r="G8850" s="84">
        <v>328.1</v>
      </c>
      <c r="H8850" s="86">
        <f t="shared" si="552"/>
        <v>6217640.4139200002</v>
      </c>
      <c r="I8850" s="77">
        <f t="shared" si="553"/>
        <v>87880</v>
      </c>
      <c r="J8850" s="77">
        <f t="shared" si="554"/>
        <v>1895044.32</v>
      </c>
      <c r="K8850" s="77">
        <f t="shared" si="555"/>
        <v>0</v>
      </c>
    </row>
    <row r="8851" spans="1:11" s="77" customFormat="1">
      <c r="A8851" s="82">
        <v>2016</v>
      </c>
      <c r="B8851" s="82">
        <v>8</v>
      </c>
      <c r="C8851" s="83" t="s">
        <v>503</v>
      </c>
      <c r="D8851" s="83" t="s">
        <v>504</v>
      </c>
      <c r="E8851" s="84">
        <v>118464</v>
      </c>
      <c r="F8851" s="85">
        <v>24.48</v>
      </c>
      <c r="G8851" s="84">
        <v>384.4</v>
      </c>
      <c r="H8851" s="86">
        <f t="shared" si="552"/>
        <v>11147595.07968</v>
      </c>
      <c r="I8851" s="77">
        <f t="shared" si="553"/>
        <v>118464</v>
      </c>
      <c r="J8851" s="77">
        <f t="shared" si="554"/>
        <v>2899998.7200000002</v>
      </c>
      <c r="K8851" s="77">
        <f t="shared" si="555"/>
        <v>0</v>
      </c>
    </row>
    <row r="8852" spans="1:11" s="77" customFormat="1">
      <c r="A8852" s="82">
        <v>2016</v>
      </c>
      <c r="B8852" s="82">
        <v>8</v>
      </c>
      <c r="C8852" s="83" t="s">
        <v>503</v>
      </c>
      <c r="D8852" s="83" t="s">
        <v>504</v>
      </c>
      <c r="E8852" s="84">
        <v>84921</v>
      </c>
      <c r="F8852" s="85">
        <v>23.838000000000001</v>
      </c>
      <c r="G8852" s="84">
        <v>373.4</v>
      </c>
      <c r="H8852" s="86">
        <f t="shared" si="552"/>
        <v>7558910.9437320009</v>
      </c>
      <c r="I8852" s="77">
        <f t="shared" si="553"/>
        <v>84921</v>
      </c>
      <c r="J8852" s="77">
        <f t="shared" si="554"/>
        <v>2024346.7980000002</v>
      </c>
      <c r="K8852" s="77">
        <f t="shared" si="555"/>
        <v>0</v>
      </c>
    </row>
    <row r="8853" spans="1:11" s="77" customFormat="1">
      <c r="A8853" s="82">
        <v>2016</v>
      </c>
      <c r="B8853" s="82">
        <v>8</v>
      </c>
      <c r="C8853" s="83" t="s">
        <v>503</v>
      </c>
      <c r="D8853" s="83" t="s">
        <v>504</v>
      </c>
      <c r="E8853" s="84">
        <v>29311</v>
      </c>
      <c r="F8853" s="85">
        <v>23.268000000000001</v>
      </c>
      <c r="G8853" s="84">
        <v>297.3</v>
      </c>
      <c r="H8853" s="86">
        <f t="shared" si="552"/>
        <v>2027610.8186040004</v>
      </c>
      <c r="I8853" s="77">
        <f t="shared" si="553"/>
        <v>29311</v>
      </c>
      <c r="J8853" s="77">
        <f t="shared" si="554"/>
        <v>682008.348</v>
      </c>
      <c r="K8853" s="77">
        <f t="shared" si="555"/>
        <v>0</v>
      </c>
    </row>
    <row r="8854" spans="1:11" s="77" customFormat="1">
      <c r="A8854" s="82">
        <v>2016</v>
      </c>
      <c r="B8854" s="82">
        <v>26</v>
      </c>
      <c r="C8854" s="83" t="s">
        <v>503</v>
      </c>
      <c r="D8854" s="83" t="s">
        <v>504</v>
      </c>
      <c r="E8854" s="84">
        <v>21024</v>
      </c>
      <c r="F8854" s="85">
        <v>23.166</v>
      </c>
      <c r="G8854" s="84">
        <v>274.60000000000002</v>
      </c>
      <c r="H8854" s="86">
        <f t="shared" si="552"/>
        <v>1337417.2880640002</v>
      </c>
      <c r="I8854" s="77">
        <f t="shared" si="553"/>
        <v>21024</v>
      </c>
      <c r="J8854" s="77">
        <f t="shared" si="554"/>
        <v>487041.984</v>
      </c>
      <c r="K8854" s="77">
        <f t="shared" si="555"/>
        <v>0</v>
      </c>
    </row>
    <row r="8855" spans="1:11" s="77" customFormat="1">
      <c r="A8855" s="82">
        <v>2016</v>
      </c>
      <c r="B8855" s="82">
        <v>26</v>
      </c>
      <c r="C8855" s="83" t="s">
        <v>503</v>
      </c>
      <c r="D8855" s="83" t="s">
        <v>504</v>
      </c>
      <c r="E8855" s="84">
        <v>20986</v>
      </c>
      <c r="F8855" s="85">
        <v>25.998000000000001</v>
      </c>
      <c r="G8855" s="84">
        <v>522.20000000000005</v>
      </c>
      <c r="H8855" s="86">
        <f t="shared" si="552"/>
        <v>2849092.0142160002</v>
      </c>
      <c r="I8855" s="77">
        <f t="shared" si="553"/>
        <v>20986</v>
      </c>
      <c r="J8855" s="77">
        <f t="shared" si="554"/>
        <v>545594.02800000005</v>
      </c>
      <c r="K8855" s="77">
        <f t="shared" si="555"/>
        <v>0</v>
      </c>
    </row>
    <row r="8856" spans="1:11" s="77" customFormat="1">
      <c r="A8856" s="82">
        <v>2016</v>
      </c>
      <c r="B8856" s="82">
        <v>51</v>
      </c>
      <c r="C8856" s="83" t="s">
        <v>512</v>
      </c>
      <c r="D8856" s="83" t="s">
        <v>504</v>
      </c>
      <c r="E8856" s="84">
        <v>197165</v>
      </c>
      <c r="F8856" s="85">
        <v>13.67</v>
      </c>
      <c r="G8856" s="84">
        <v>378.4</v>
      </c>
      <c r="H8856" s="86">
        <f t="shared" si="552"/>
        <v>10198809.1612</v>
      </c>
      <c r="I8856" s="77">
        <f t="shared" si="553"/>
        <v>197165</v>
      </c>
      <c r="J8856" s="77">
        <f t="shared" si="554"/>
        <v>2695245.55</v>
      </c>
      <c r="K8856" s="77">
        <f t="shared" si="555"/>
        <v>1</v>
      </c>
    </row>
    <row r="8857" spans="1:11" s="77" customFormat="1">
      <c r="A8857" s="82">
        <v>2016</v>
      </c>
      <c r="B8857" s="82">
        <v>51</v>
      </c>
      <c r="C8857" s="83" t="s">
        <v>512</v>
      </c>
      <c r="D8857" s="83" t="s">
        <v>504</v>
      </c>
      <c r="E8857" s="84">
        <v>72693</v>
      </c>
      <c r="F8857" s="85">
        <v>13.9</v>
      </c>
      <c r="G8857" s="84">
        <v>372.1</v>
      </c>
      <c r="H8857" s="86">
        <f t="shared" si="552"/>
        <v>3759820.0767000006</v>
      </c>
      <c r="I8857" s="77">
        <f t="shared" si="553"/>
        <v>72693</v>
      </c>
      <c r="J8857" s="77">
        <f t="shared" si="554"/>
        <v>1010432.7000000001</v>
      </c>
      <c r="K8857" s="77">
        <f t="shared" si="555"/>
        <v>1</v>
      </c>
    </row>
    <row r="8858" spans="1:11" s="77" customFormat="1">
      <c r="A8858" s="82">
        <v>2016</v>
      </c>
      <c r="B8858" s="82">
        <v>51</v>
      </c>
      <c r="C8858" s="83" t="s">
        <v>512</v>
      </c>
      <c r="D8858" s="83" t="s">
        <v>504</v>
      </c>
      <c r="E8858" s="84">
        <v>5219</v>
      </c>
      <c r="F8858" s="85">
        <v>14.95</v>
      </c>
      <c r="G8858" s="84">
        <v>346.9</v>
      </c>
      <c r="H8858" s="86">
        <f t="shared" si="552"/>
        <v>270665.42945</v>
      </c>
      <c r="I8858" s="77">
        <f t="shared" si="553"/>
        <v>5219</v>
      </c>
      <c r="J8858" s="77">
        <f t="shared" si="554"/>
        <v>78024.05</v>
      </c>
      <c r="K8858" s="77">
        <f t="shared" si="555"/>
        <v>1</v>
      </c>
    </row>
    <row r="8859" spans="1:11" s="77" customFormat="1">
      <c r="A8859" s="82">
        <v>2016</v>
      </c>
      <c r="B8859" s="82">
        <v>56</v>
      </c>
      <c r="C8859" s="83" t="s">
        <v>503</v>
      </c>
      <c r="D8859" s="83" t="s">
        <v>504</v>
      </c>
      <c r="E8859" s="84">
        <v>6166</v>
      </c>
      <c r="F8859" s="85">
        <v>23.164000000000001</v>
      </c>
      <c r="G8859" s="84">
        <v>217.7</v>
      </c>
      <c r="H8859" s="86">
        <f t="shared" si="552"/>
        <v>310939.22064800002</v>
      </c>
      <c r="I8859" s="77">
        <f t="shared" si="553"/>
        <v>6166</v>
      </c>
      <c r="J8859" s="77">
        <f t="shared" si="554"/>
        <v>142829.22400000002</v>
      </c>
      <c r="K8859" s="77">
        <f t="shared" si="555"/>
        <v>0</v>
      </c>
    </row>
    <row r="8860" spans="1:11" s="77" customFormat="1">
      <c r="A8860" s="82">
        <v>2016</v>
      </c>
      <c r="B8860" s="82">
        <v>56</v>
      </c>
      <c r="C8860" s="83" t="s">
        <v>503</v>
      </c>
      <c r="D8860" s="83" t="s">
        <v>504</v>
      </c>
      <c r="E8860" s="84">
        <v>9348</v>
      </c>
      <c r="F8860" s="85">
        <v>23.7</v>
      </c>
      <c r="G8860" s="84">
        <v>273.2</v>
      </c>
      <c r="H8860" s="86">
        <f t="shared" si="552"/>
        <v>605268.04319999996</v>
      </c>
      <c r="I8860" s="77">
        <f t="shared" si="553"/>
        <v>9348</v>
      </c>
      <c r="J8860" s="77">
        <f t="shared" si="554"/>
        <v>221547.6</v>
      </c>
      <c r="K8860" s="77">
        <f t="shared" si="555"/>
        <v>0</v>
      </c>
    </row>
    <row r="8861" spans="1:11" s="77" customFormat="1">
      <c r="A8861" s="82">
        <v>2016</v>
      </c>
      <c r="B8861" s="82">
        <v>60</v>
      </c>
      <c r="C8861" s="83" t="s">
        <v>513</v>
      </c>
      <c r="D8861" s="83" t="s">
        <v>504</v>
      </c>
      <c r="E8861" s="84">
        <v>17787</v>
      </c>
      <c r="F8861" s="85">
        <v>16.47</v>
      </c>
      <c r="G8861" s="84">
        <v>140.5</v>
      </c>
      <c r="H8861" s="86">
        <f t="shared" si="552"/>
        <v>411597.40544999996</v>
      </c>
      <c r="I8861" s="77">
        <f t="shared" si="553"/>
        <v>17787</v>
      </c>
      <c r="J8861" s="77">
        <f t="shared" si="554"/>
        <v>292951.88999999996</v>
      </c>
      <c r="K8861" s="77">
        <f t="shared" si="555"/>
        <v>0</v>
      </c>
    </row>
    <row r="8862" spans="1:11" s="77" customFormat="1">
      <c r="A8862" s="82">
        <v>2016</v>
      </c>
      <c r="B8862" s="82">
        <v>87</v>
      </c>
      <c r="C8862" s="83" t="s">
        <v>513</v>
      </c>
      <c r="D8862" s="83" t="s">
        <v>504</v>
      </c>
      <c r="E8862" s="84">
        <v>41315</v>
      </c>
      <c r="F8862" s="85">
        <v>18.54</v>
      </c>
      <c r="G8862" s="84">
        <v>205.4</v>
      </c>
      <c r="H8862" s="86">
        <f t="shared" si="552"/>
        <v>1573323.1254000003</v>
      </c>
      <c r="I8862" s="77">
        <f t="shared" si="553"/>
        <v>41315</v>
      </c>
      <c r="J8862" s="77">
        <f t="shared" si="554"/>
        <v>765980.1</v>
      </c>
      <c r="K8862" s="77">
        <f t="shared" si="555"/>
        <v>0</v>
      </c>
    </row>
    <row r="8863" spans="1:11" s="77" customFormat="1">
      <c r="A8863" s="82">
        <v>2016</v>
      </c>
      <c r="B8863" s="82">
        <v>87</v>
      </c>
      <c r="C8863" s="83" t="s">
        <v>513</v>
      </c>
      <c r="D8863" s="83" t="s">
        <v>504</v>
      </c>
      <c r="E8863" s="84">
        <v>30377</v>
      </c>
      <c r="F8863" s="85">
        <v>16.91</v>
      </c>
      <c r="G8863" s="84">
        <v>225.2</v>
      </c>
      <c r="H8863" s="86">
        <f t="shared" si="552"/>
        <v>1156796.25764</v>
      </c>
      <c r="I8863" s="77">
        <f t="shared" si="553"/>
        <v>30377</v>
      </c>
      <c r="J8863" s="77">
        <f t="shared" si="554"/>
        <v>513675.07</v>
      </c>
      <c r="K8863" s="77">
        <f t="shared" si="555"/>
        <v>0</v>
      </c>
    </row>
    <row r="8864" spans="1:11" s="77" customFormat="1">
      <c r="A8864" s="82">
        <v>2016</v>
      </c>
      <c r="B8864" s="82">
        <v>108</v>
      </c>
      <c r="C8864" s="83" t="s">
        <v>513</v>
      </c>
      <c r="D8864" s="83" t="s">
        <v>504</v>
      </c>
      <c r="E8864" s="84">
        <v>89314</v>
      </c>
      <c r="F8864" s="85">
        <v>17.667000000000002</v>
      </c>
      <c r="G8864" s="84">
        <v>135.4</v>
      </c>
      <c r="H8864" s="86">
        <f t="shared" si="552"/>
        <v>2136490.7330520004</v>
      </c>
      <c r="I8864" s="77">
        <f t="shared" si="553"/>
        <v>89314</v>
      </c>
      <c r="J8864" s="77">
        <f t="shared" si="554"/>
        <v>1577910.4380000001</v>
      </c>
      <c r="K8864" s="77">
        <f t="shared" si="555"/>
        <v>0</v>
      </c>
    </row>
    <row r="8865" spans="1:11" s="77" customFormat="1">
      <c r="A8865" s="82">
        <v>2016</v>
      </c>
      <c r="B8865" s="82">
        <v>113</v>
      </c>
      <c r="C8865" s="83" t="s">
        <v>513</v>
      </c>
      <c r="D8865" s="83" t="s">
        <v>504</v>
      </c>
      <c r="E8865" s="84">
        <v>196551</v>
      </c>
      <c r="F8865" s="85">
        <v>18.260000000000002</v>
      </c>
      <c r="G8865" s="84">
        <v>255</v>
      </c>
      <c r="H8865" s="86">
        <f t="shared" si="552"/>
        <v>9152004.2130000014</v>
      </c>
      <c r="I8865" s="77">
        <f t="shared" si="553"/>
        <v>196551</v>
      </c>
      <c r="J8865" s="77">
        <f t="shared" si="554"/>
        <v>3589021.2600000002</v>
      </c>
      <c r="K8865" s="77">
        <f t="shared" si="555"/>
        <v>0</v>
      </c>
    </row>
    <row r="8866" spans="1:11" s="77" customFormat="1">
      <c r="A8866" s="82">
        <v>2016</v>
      </c>
      <c r="B8866" s="82">
        <v>127</v>
      </c>
      <c r="C8866" s="83" t="s">
        <v>513</v>
      </c>
      <c r="D8866" s="83" t="s">
        <v>504</v>
      </c>
      <c r="E8866" s="84">
        <v>59932</v>
      </c>
      <c r="F8866" s="85">
        <v>17.376000000000001</v>
      </c>
      <c r="G8866" s="84">
        <v>204.6</v>
      </c>
      <c r="H8866" s="86">
        <f t="shared" si="552"/>
        <v>2130660.2718719998</v>
      </c>
      <c r="I8866" s="77">
        <f t="shared" si="553"/>
        <v>59932</v>
      </c>
      <c r="J8866" s="77">
        <f t="shared" si="554"/>
        <v>1041378.432</v>
      </c>
      <c r="K8866" s="77">
        <f t="shared" si="555"/>
        <v>0</v>
      </c>
    </row>
    <row r="8867" spans="1:11" s="77" customFormat="1">
      <c r="A8867" s="82">
        <v>2016</v>
      </c>
      <c r="B8867" s="82">
        <v>127</v>
      </c>
      <c r="C8867" s="83" t="s">
        <v>513</v>
      </c>
      <c r="D8867" s="83" t="s">
        <v>504</v>
      </c>
      <c r="E8867" s="84">
        <v>14502</v>
      </c>
      <c r="F8867" s="85">
        <v>17.466000000000001</v>
      </c>
      <c r="G8867" s="84">
        <v>196.2</v>
      </c>
      <c r="H8867" s="86">
        <f t="shared" si="552"/>
        <v>496958.77058400004</v>
      </c>
      <c r="I8867" s="77">
        <f t="shared" si="553"/>
        <v>14502</v>
      </c>
      <c r="J8867" s="77">
        <f t="shared" si="554"/>
        <v>253291.93200000003</v>
      </c>
      <c r="K8867" s="77">
        <f t="shared" si="555"/>
        <v>0</v>
      </c>
    </row>
    <row r="8868" spans="1:11" s="77" customFormat="1">
      <c r="A8868" s="82">
        <v>2016</v>
      </c>
      <c r="B8868" s="82">
        <v>127</v>
      </c>
      <c r="C8868" s="83" t="s">
        <v>513</v>
      </c>
      <c r="D8868" s="83" t="s">
        <v>504</v>
      </c>
      <c r="E8868" s="84">
        <v>44593</v>
      </c>
      <c r="F8868" s="85">
        <v>17.303999999999998</v>
      </c>
      <c r="G8868" s="84">
        <v>206.7</v>
      </c>
      <c r="H8868" s="86">
        <f t="shared" si="552"/>
        <v>1594974.2412239995</v>
      </c>
      <c r="I8868" s="77">
        <f t="shared" si="553"/>
        <v>44593</v>
      </c>
      <c r="J8868" s="77">
        <f t="shared" si="554"/>
        <v>771637.27199999988</v>
      </c>
      <c r="K8868" s="77">
        <f t="shared" si="555"/>
        <v>0</v>
      </c>
    </row>
    <row r="8869" spans="1:11" s="77" customFormat="1">
      <c r="A8869" s="82">
        <v>2016</v>
      </c>
      <c r="B8869" s="82">
        <v>127</v>
      </c>
      <c r="C8869" s="83" t="s">
        <v>513</v>
      </c>
      <c r="D8869" s="83" t="s">
        <v>504</v>
      </c>
      <c r="E8869" s="84">
        <v>89701</v>
      </c>
      <c r="F8869" s="85">
        <v>17.463999999999999</v>
      </c>
      <c r="G8869" s="84">
        <v>198.2</v>
      </c>
      <c r="H8869" s="86">
        <f t="shared" si="552"/>
        <v>3104878.8392479997</v>
      </c>
      <c r="I8869" s="77">
        <f t="shared" si="553"/>
        <v>89701</v>
      </c>
      <c r="J8869" s="77">
        <f t="shared" si="554"/>
        <v>1566538.264</v>
      </c>
      <c r="K8869" s="77">
        <f t="shared" si="555"/>
        <v>0</v>
      </c>
    </row>
    <row r="8870" spans="1:11" s="77" customFormat="1">
      <c r="A8870" s="82">
        <v>2016</v>
      </c>
      <c r="B8870" s="82">
        <v>130</v>
      </c>
      <c r="C8870" s="83" t="s">
        <v>503</v>
      </c>
      <c r="D8870" s="83" t="s">
        <v>504</v>
      </c>
      <c r="E8870" s="84">
        <v>164918</v>
      </c>
      <c r="F8870" s="85">
        <v>25.76</v>
      </c>
      <c r="G8870" s="84">
        <v>331.5</v>
      </c>
      <c r="H8870" s="86">
        <f t="shared" si="552"/>
        <v>14083073.659200002</v>
      </c>
      <c r="I8870" s="77">
        <f t="shared" si="553"/>
        <v>164918</v>
      </c>
      <c r="J8870" s="77">
        <f t="shared" si="554"/>
        <v>4248287.6800000006</v>
      </c>
      <c r="K8870" s="77">
        <f t="shared" si="555"/>
        <v>0</v>
      </c>
    </row>
    <row r="8871" spans="1:11" s="77" customFormat="1">
      <c r="A8871" s="82">
        <v>2016</v>
      </c>
      <c r="B8871" s="82">
        <v>130</v>
      </c>
      <c r="C8871" s="83" t="s">
        <v>503</v>
      </c>
      <c r="D8871" s="83" t="s">
        <v>504</v>
      </c>
      <c r="E8871" s="84">
        <v>87104</v>
      </c>
      <c r="F8871" s="85">
        <v>23.95</v>
      </c>
      <c r="G8871" s="84">
        <v>289.10000000000002</v>
      </c>
      <c r="H8871" s="86">
        <f t="shared" si="552"/>
        <v>6031033.0528000006</v>
      </c>
      <c r="I8871" s="77">
        <f t="shared" si="553"/>
        <v>87104</v>
      </c>
      <c r="J8871" s="77">
        <f t="shared" si="554"/>
        <v>2086140.8</v>
      </c>
      <c r="K8871" s="77">
        <f t="shared" si="555"/>
        <v>0</v>
      </c>
    </row>
    <row r="8872" spans="1:11" s="77" customFormat="1">
      <c r="A8872" s="82">
        <v>2016</v>
      </c>
      <c r="B8872" s="82">
        <v>136</v>
      </c>
      <c r="C8872" s="83" t="s">
        <v>503</v>
      </c>
      <c r="D8872" s="83" t="s">
        <v>504</v>
      </c>
      <c r="E8872" s="84">
        <v>70238</v>
      </c>
      <c r="F8872" s="85">
        <v>25.15</v>
      </c>
      <c r="G8872" s="84">
        <v>297.3</v>
      </c>
      <c r="H8872" s="86">
        <f t="shared" si="552"/>
        <v>5251761.9861000003</v>
      </c>
      <c r="I8872" s="77">
        <f t="shared" si="553"/>
        <v>70238</v>
      </c>
      <c r="J8872" s="77">
        <f t="shared" si="554"/>
        <v>1766485.7</v>
      </c>
      <c r="K8872" s="77">
        <f t="shared" si="555"/>
        <v>0</v>
      </c>
    </row>
    <row r="8873" spans="1:11" s="77" customFormat="1">
      <c r="A8873" s="82">
        <v>2016</v>
      </c>
      <c r="B8873" s="82">
        <v>136</v>
      </c>
      <c r="C8873" s="83" t="s">
        <v>503</v>
      </c>
      <c r="D8873" s="83" t="s">
        <v>504</v>
      </c>
      <c r="E8873" s="84">
        <v>173412</v>
      </c>
      <c r="F8873" s="85">
        <v>24.81</v>
      </c>
      <c r="G8873" s="84">
        <v>318.39999999999998</v>
      </c>
      <c r="H8873" s="86">
        <f t="shared" si="552"/>
        <v>13698687.876479998</v>
      </c>
      <c r="I8873" s="77">
        <f t="shared" si="553"/>
        <v>173412</v>
      </c>
      <c r="J8873" s="77">
        <f t="shared" si="554"/>
        <v>4302351.72</v>
      </c>
      <c r="K8873" s="77">
        <f t="shared" si="555"/>
        <v>0</v>
      </c>
    </row>
    <row r="8874" spans="1:11" s="77" customFormat="1">
      <c r="A8874" s="82">
        <v>2016</v>
      </c>
      <c r="B8874" s="82">
        <v>136</v>
      </c>
      <c r="C8874" s="83" t="s">
        <v>503</v>
      </c>
      <c r="D8874" s="83" t="s">
        <v>504</v>
      </c>
      <c r="E8874" s="84">
        <v>20330</v>
      </c>
      <c r="F8874" s="85">
        <v>23.97</v>
      </c>
      <c r="G8874" s="84">
        <v>329.8</v>
      </c>
      <c r="H8874" s="86">
        <f t="shared" si="552"/>
        <v>1607148.7098000001</v>
      </c>
      <c r="I8874" s="77">
        <f t="shared" si="553"/>
        <v>20330</v>
      </c>
      <c r="J8874" s="77">
        <f t="shared" si="554"/>
        <v>487310.1</v>
      </c>
      <c r="K8874" s="77">
        <f t="shared" si="555"/>
        <v>0</v>
      </c>
    </row>
    <row r="8875" spans="1:11" s="77" customFormat="1">
      <c r="A8875" s="82">
        <v>2016</v>
      </c>
      <c r="B8875" s="82">
        <v>160</v>
      </c>
      <c r="C8875" s="83" t="s">
        <v>503</v>
      </c>
      <c r="D8875" s="83" t="s">
        <v>504</v>
      </c>
      <c r="E8875" s="84">
        <v>53641</v>
      </c>
      <c r="F8875" s="85">
        <v>22.116</v>
      </c>
      <c r="G8875" s="84">
        <v>271.3</v>
      </c>
      <c r="H8875" s="86">
        <f t="shared" si="552"/>
        <v>3218497.9778280002</v>
      </c>
      <c r="I8875" s="77">
        <f t="shared" si="553"/>
        <v>53641</v>
      </c>
      <c r="J8875" s="77">
        <f t="shared" si="554"/>
        <v>1186324.3559999999</v>
      </c>
      <c r="K8875" s="77">
        <f t="shared" si="555"/>
        <v>0</v>
      </c>
    </row>
    <row r="8876" spans="1:11" s="77" customFormat="1">
      <c r="A8876" s="82">
        <v>2016</v>
      </c>
      <c r="B8876" s="82">
        <v>160</v>
      </c>
      <c r="C8876" s="83" t="s">
        <v>513</v>
      </c>
      <c r="D8876" s="83" t="s">
        <v>504</v>
      </c>
      <c r="E8876" s="84">
        <v>14171</v>
      </c>
      <c r="F8876" s="85">
        <v>17.494</v>
      </c>
      <c r="G8876" s="84">
        <v>267</v>
      </c>
      <c r="H8876" s="86">
        <f t="shared" si="552"/>
        <v>661912.95557999995</v>
      </c>
      <c r="I8876" s="77">
        <f t="shared" si="553"/>
        <v>14171</v>
      </c>
      <c r="J8876" s="77">
        <f t="shared" si="554"/>
        <v>247907.47399999999</v>
      </c>
      <c r="K8876" s="77">
        <f t="shared" si="555"/>
        <v>0</v>
      </c>
    </row>
    <row r="8877" spans="1:11" s="77" customFormat="1">
      <c r="A8877" s="82">
        <v>2016</v>
      </c>
      <c r="B8877" s="82">
        <v>160</v>
      </c>
      <c r="C8877" s="83" t="s">
        <v>513</v>
      </c>
      <c r="D8877" s="83" t="s">
        <v>504</v>
      </c>
      <c r="E8877" s="84">
        <v>13973</v>
      </c>
      <c r="F8877" s="85">
        <v>18.454000000000001</v>
      </c>
      <c r="G8877" s="84">
        <v>234</v>
      </c>
      <c r="H8877" s="86">
        <f t="shared" si="552"/>
        <v>603387.11627999996</v>
      </c>
      <c r="I8877" s="77">
        <f t="shared" si="553"/>
        <v>13973</v>
      </c>
      <c r="J8877" s="77">
        <f t="shared" si="554"/>
        <v>257857.742</v>
      </c>
      <c r="K8877" s="77">
        <f t="shared" si="555"/>
        <v>0</v>
      </c>
    </row>
    <row r="8878" spans="1:11" s="77" customFormat="1">
      <c r="A8878" s="82">
        <v>2016</v>
      </c>
      <c r="B8878" s="82">
        <v>165</v>
      </c>
      <c r="C8878" s="83" t="s">
        <v>513</v>
      </c>
      <c r="D8878" s="83" t="s">
        <v>504</v>
      </c>
      <c r="E8878" s="84">
        <v>609</v>
      </c>
      <c r="F8878" s="85">
        <v>16.57</v>
      </c>
      <c r="G8878" s="84">
        <v>205.1</v>
      </c>
      <c r="H8878" s="86">
        <f t="shared" si="552"/>
        <v>20696.907630000002</v>
      </c>
      <c r="I8878" s="77">
        <f t="shared" si="553"/>
        <v>609</v>
      </c>
      <c r="J8878" s="77">
        <f t="shared" si="554"/>
        <v>10091.130000000001</v>
      </c>
      <c r="K8878" s="77">
        <f t="shared" si="555"/>
        <v>0</v>
      </c>
    </row>
    <row r="8879" spans="1:11" s="77" customFormat="1">
      <c r="A8879" s="82">
        <v>2016</v>
      </c>
      <c r="B8879" s="82">
        <v>207</v>
      </c>
      <c r="C8879" s="83" t="s">
        <v>503</v>
      </c>
      <c r="D8879" s="83" t="s">
        <v>504</v>
      </c>
      <c r="E8879" s="84">
        <v>26785</v>
      </c>
      <c r="F8879" s="85">
        <v>21.951000000000001</v>
      </c>
      <c r="G8879" s="84">
        <v>410.4</v>
      </c>
      <c r="H8879" s="86">
        <f t="shared" si="552"/>
        <v>2412977.72364</v>
      </c>
      <c r="I8879" s="77">
        <f t="shared" si="553"/>
        <v>26785</v>
      </c>
      <c r="J8879" s="77">
        <f t="shared" si="554"/>
        <v>587957.53500000003</v>
      </c>
      <c r="K8879" s="77">
        <f t="shared" si="555"/>
        <v>0</v>
      </c>
    </row>
    <row r="8880" spans="1:11" s="77" customFormat="1">
      <c r="A8880" s="82">
        <v>2016</v>
      </c>
      <c r="B8880" s="82">
        <v>207</v>
      </c>
      <c r="C8880" s="83" t="s">
        <v>503</v>
      </c>
      <c r="D8880" s="83" t="s">
        <v>504</v>
      </c>
      <c r="E8880" s="84">
        <v>251529</v>
      </c>
      <c r="F8880" s="85">
        <v>21.698</v>
      </c>
      <c r="G8880" s="84">
        <v>343.1</v>
      </c>
      <c r="H8880" s="86">
        <f t="shared" si="552"/>
        <v>18725287.186302003</v>
      </c>
      <c r="I8880" s="77">
        <f t="shared" si="553"/>
        <v>251529</v>
      </c>
      <c r="J8880" s="77">
        <f t="shared" si="554"/>
        <v>5457676.2420000006</v>
      </c>
      <c r="K8880" s="77">
        <f t="shared" si="555"/>
        <v>0</v>
      </c>
    </row>
    <row r="8881" spans="1:11" s="77" customFormat="1">
      <c r="A8881" s="82">
        <v>2016</v>
      </c>
      <c r="B8881" s="82">
        <v>298</v>
      </c>
      <c r="C8881" s="83" t="s">
        <v>513</v>
      </c>
      <c r="D8881" s="83" t="s">
        <v>504</v>
      </c>
      <c r="E8881" s="84">
        <v>122</v>
      </c>
      <c r="F8881" s="85">
        <v>18</v>
      </c>
      <c r="G8881" s="84" t="s">
        <v>514</v>
      </c>
      <c r="H8881" s="86" t="str">
        <f t="shared" si="552"/>
        <v/>
      </c>
      <c r="I8881" s="77" t="str">
        <f t="shared" si="553"/>
        <v/>
      </c>
      <c r="J8881" s="77" t="str">
        <f t="shared" si="554"/>
        <v/>
      </c>
      <c r="K8881" s="77">
        <f t="shared" si="555"/>
        <v>0</v>
      </c>
    </row>
    <row r="8882" spans="1:11" s="77" customFormat="1">
      <c r="A8882" s="82">
        <v>2016</v>
      </c>
      <c r="B8882" s="82">
        <v>298</v>
      </c>
      <c r="C8882" s="83" t="s">
        <v>512</v>
      </c>
      <c r="D8882" s="83" t="s">
        <v>504</v>
      </c>
      <c r="E8882" s="84">
        <v>345199</v>
      </c>
      <c r="F8882" s="85">
        <v>13.63</v>
      </c>
      <c r="G8882" s="84" t="s">
        <v>514</v>
      </c>
      <c r="H8882" s="86" t="str">
        <f t="shared" si="552"/>
        <v/>
      </c>
      <c r="I8882" s="77" t="str">
        <f t="shared" si="553"/>
        <v/>
      </c>
      <c r="J8882" s="77" t="str">
        <f t="shared" si="554"/>
        <v/>
      </c>
      <c r="K8882" s="77">
        <f t="shared" si="555"/>
        <v>1</v>
      </c>
    </row>
    <row r="8883" spans="1:11" s="77" customFormat="1">
      <c r="A8883" s="82">
        <v>2016</v>
      </c>
      <c r="B8883" s="82">
        <v>298</v>
      </c>
      <c r="C8883" s="83" t="s">
        <v>513</v>
      </c>
      <c r="D8883" s="83" t="s">
        <v>504</v>
      </c>
      <c r="E8883" s="84">
        <v>122</v>
      </c>
      <c r="F8883" s="85">
        <v>17.940000000000001</v>
      </c>
      <c r="G8883" s="84" t="s">
        <v>514</v>
      </c>
      <c r="H8883" s="86" t="str">
        <f t="shared" si="552"/>
        <v/>
      </c>
      <c r="I8883" s="77" t="str">
        <f t="shared" si="553"/>
        <v/>
      </c>
      <c r="J8883" s="77" t="str">
        <f t="shared" si="554"/>
        <v/>
      </c>
      <c r="K8883" s="77">
        <f t="shared" si="555"/>
        <v>0</v>
      </c>
    </row>
    <row r="8884" spans="1:11" s="77" customFormat="1">
      <c r="A8884" s="82">
        <v>2016</v>
      </c>
      <c r="B8884" s="82">
        <v>298</v>
      </c>
      <c r="C8884" s="83" t="s">
        <v>513</v>
      </c>
      <c r="D8884" s="83" t="s">
        <v>504</v>
      </c>
      <c r="E8884" s="84">
        <v>32813</v>
      </c>
      <c r="F8884" s="85">
        <v>16.78</v>
      </c>
      <c r="G8884" s="84" t="s">
        <v>514</v>
      </c>
      <c r="H8884" s="86" t="str">
        <f t="shared" si="552"/>
        <v/>
      </c>
      <c r="I8884" s="77" t="str">
        <f t="shared" si="553"/>
        <v/>
      </c>
      <c r="J8884" s="77" t="str">
        <f t="shared" si="554"/>
        <v/>
      </c>
      <c r="K8884" s="77">
        <f t="shared" si="555"/>
        <v>0</v>
      </c>
    </row>
    <row r="8885" spans="1:11" s="77" customFormat="1">
      <c r="A8885" s="82">
        <v>2016</v>
      </c>
      <c r="B8885" s="82">
        <v>298</v>
      </c>
      <c r="C8885" s="83" t="s">
        <v>513</v>
      </c>
      <c r="D8885" s="83" t="s">
        <v>504</v>
      </c>
      <c r="E8885" s="84">
        <v>48048</v>
      </c>
      <c r="F8885" s="85">
        <v>16.96</v>
      </c>
      <c r="G8885" s="84" t="s">
        <v>514</v>
      </c>
      <c r="H8885" s="86" t="str">
        <f t="shared" si="552"/>
        <v/>
      </c>
      <c r="I8885" s="77" t="str">
        <f t="shared" si="553"/>
        <v/>
      </c>
      <c r="J8885" s="77" t="str">
        <f t="shared" si="554"/>
        <v/>
      </c>
      <c r="K8885" s="77">
        <f t="shared" si="555"/>
        <v>0</v>
      </c>
    </row>
    <row r="8886" spans="1:11" s="77" customFormat="1">
      <c r="A8886" s="82">
        <v>2016</v>
      </c>
      <c r="B8886" s="82">
        <v>298</v>
      </c>
      <c r="C8886" s="83" t="s">
        <v>513</v>
      </c>
      <c r="D8886" s="83" t="s">
        <v>504</v>
      </c>
      <c r="E8886" s="84">
        <v>49440</v>
      </c>
      <c r="F8886" s="85">
        <v>17.489999999999998</v>
      </c>
      <c r="G8886" s="84" t="s">
        <v>514</v>
      </c>
      <c r="H8886" s="86" t="str">
        <f t="shared" si="552"/>
        <v/>
      </c>
      <c r="I8886" s="77" t="str">
        <f t="shared" si="553"/>
        <v/>
      </c>
      <c r="J8886" s="77" t="str">
        <f t="shared" si="554"/>
        <v/>
      </c>
      <c r="K8886" s="77">
        <f t="shared" si="555"/>
        <v>0</v>
      </c>
    </row>
    <row r="8887" spans="1:11" s="77" customFormat="1">
      <c r="A8887" s="82">
        <v>2016</v>
      </c>
      <c r="B8887" s="82">
        <v>298</v>
      </c>
      <c r="C8887" s="83" t="s">
        <v>513</v>
      </c>
      <c r="D8887" s="83" t="s">
        <v>504</v>
      </c>
      <c r="E8887" s="84">
        <v>49333</v>
      </c>
      <c r="F8887" s="85">
        <v>16.53</v>
      </c>
      <c r="G8887" s="84" t="s">
        <v>514</v>
      </c>
      <c r="H8887" s="86" t="str">
        <f t="shared" si="552"/>
        <v/>
      </c>
      <c r="I8887" s="77" t="str">
        <f t="shared" si="553"/>
        <v/>
      </c>
      <c r="J8887" s="77" t="str">
        <f t="shared" si="554"/>
        <v/>
      </c>
      <c r="K8887" s="77">
        <f t="shared" si="555"/>
        <v>0</v>
      </c>
    </row>
    <row r="8888" spans="1:11" s="77" customFormat="1">
      <c r="A8888" s="82">
        <v>2016</v>
      </c>
      <c r="B8888" s="82">
        <v>298</v>
      </c>
      <c r="C8888" s="83" t="s">
        <v>513</v>
      </c>
      <c r="D8888" s="83" t="s">
        <v>504</v>
      </c>
      <c r="E8888" s="84">
        <v>31553</v>
      </c>
      <c r="F8888" s="85">
        <v>17.91</v>
      </c>
      <c r="G8888" s="84" t="s">
        <v>514</v>
      </c>
      <c r="H8888" s="86" t="str">
        <f t="shared" si="552"/>
        <v/>
      </c>
      <c r="I8888" s="77" t="str">
        <f t="shared" si="553"/>
        <v/>
      </c>
      <c r="J8888" s="77" t="str">
        <f t="shared" si="554"/>
        <v/>
      </c>
      <c r="K8888" s="77">
        <f t="shared" si="555"/>
        <v>0</v>
      </c>
    </row>
    <row r="8889" spans="1:11" s="77" customFormat="1">
      <c r="A8889" s="82">
        <v>2016</v>
      </c>
      <c r="B8889" s="82">
        <v>298</v>
      </c>
      <c r="C8889" s="83" t="s">
        <v>513</v>
      </c>
      <c r="D8889" s="83" t="s">
        <v>504</v>
      </c>
      <c r="E8889" s="84">
        <v>16379</v>
      </c>
      <c r="F8889" s="85">
        <v>17.91</v>
      </c>
      <c r="G8889" s="84" t="s">
        <v>514</v>
      </c>
      <c r="H8889" s="86" t="str">
        <f t="shared" si="552"/>
        <v/>
      </c>
      <c r="I8889" s="77" t="str">
        <f t="shared" si="553"/>
        <v/>
      </c>
      <c r="J8889" s="77" t="str">
        <f t="shared" si="554"/>
        <v/>
      </c>
      <c r="K8889" s="77">
        <f t="shared" si="555"/>
        <v>0</v>
      </c>
    </row>
    <row r="8890" spans="1:11" s="77" customFormat="1">
      <c r="A8890" s="82">
        <v>2016</v>
      </c>
      <c r="B8890" s="82">
        <v>298</v>
      </c>
      <c r="C8890" s="83" t="s">
        <v>513</v>
      </c>
      <c r="D8890" s="83" t="s">
        <v>504</v>
      </c>
      <c r="E8890" s="84">
        <v>16471</v>
      </c>
      <c r="F8890" s="85">
        <v>17.149999999999999</v>
      </c>
      <c r="G8890" s="84" t="s">
        <v>514</v>
      </c>
      <c r="H8890" s="86" t="str">
        <f t="shared" si="552"/>
        <v/>
      </c>
      <c r="I8890" s="77" t="str">
        <f t="shared" si="553"/>
        <v/>
      </c>
      <c r="J8890" s="77" t="str">
        <f t="shared" si="554"/>
        <v/>
      </c>
      <c r="K8890" s="77">
        <f t="shared" si="555"/>
        <v>0</v>
      </c>
    </row>
    <row r="8891" spans="1:11" s="77" customFormat="1">
      <c r="A8891" s="82">
        <v>2016</v>
      </c>
      <c r="B8891" s="82">
        <v>298</v>
      </c>
      <c r="C8891" s="83" t="s">
        <v>513</v>
      </c>
      <c r="D8891" s="83" t="s">
        <v>504</v>
      </c>
      <c r="E8891" s="84">
        <v>122</v>
      </c>
      <c r="F8891" s="85">
        <v>18.02</v>
      </c>
      <c r="G8891" s="84" t="s">
        <v>514</v>
      </c>
      <c r="H8891" s="86" t="str">
        <f t="shared" si="552"/>
        <v/>
      </c>
      <c r="I8891" s="77" t="str">
        <f t="shared" si="553"/>
        <v/>
      </c>
      <c r="J8891" s="77" t="str">
        <f t="shared" si="554"/>
        <v/>
      </c>
      <c r="K8891" s="77">
        <f t="shared" si="555"/>
        <v>0</v>
      </c>
    </row>
    <row r="8892" spans="1:11" s="77" customFormat="1">
      <c r="A8892" s="82">
        <v>2016</v>
      </c>
      <c r="B8892" s="82">
        <v>298</v>
      </c>
      <c r="C8892" s="83" t="s">
        <v>513</v>
      </c>
      <c r="D8892" s="83" t="s">
        <v>504</v>
      </c>
      <c r="E8892" s="84">
        <v>243</v>
      </c>
      <c r="F8892" s="85">
        <v>17.8</v>
      </c>
      <c r="G8892" s="84" t="s">
        <v>514</v>
      </c>
      <c r="H8892" s="86" t="str">
        <f t="shared" si="552"/>
        <v/>
      </c>
      <c r="I8892" s="77" t="str">
        <f t="shared" si="553"/>
        <v/>
      </c>
      <c r="J8892" s="77" t="str">
        <f t="shared" si="554"/>
        <v/>
      </c>
      <c r="K8892" s="77">
        <f t="shared" si="555"/>
        <v>0</v>
      </c>
    </row>
    <row r="8893" spans="1:11" s="77" customFormat="1">
      <c r="A8893" s="82">
        <v>2016</v>
      </c>
      <c r="B8893" s="82">
        <v>469</v>
      </c>
      <c r="C8893" s="83" t="s">
        <v>503</v>
      </c>
      <c r="D8893" s="83" t="s">
        <v>504</v>
      </c>
      <c r="E8893" s="84">
        <v>27318</v>
      </c>
      <c r="F8893" s="85">
        <v>22.15</v>
      </c>
      <c r="G8893" s="84">
        <v>269.2</v>
      </c>
      <c r="H8893" s="86">
        <f t="shared" si="552"/>
        <v>1628912.2403999998</v>
      </c>
      <c r="I8893" s="77">
        <f t="shared" si="553"/>
        <v>27318</v>
      </c>
      <c r="J8893" s="77">
        <f t="shared" si="554"/>
        <v>605093.69999999995</v>
      </c>
      <c r="K8893" s="77">
        <f t="shared" si="555"/>
        <v>0</v>
      </c>
    </row>
    <row r="8894" spans="1:11" s="77" customFormat="1">
      <c r="A8894" s="82">
        <v>2016</v>
      </c>
      <c r="B8894" s="82">
        <v>470</v>
      </c>
      <c r="C8894" s="83" t="s">
        <v>513</v>
      </c>
      <c r="D8894" s="83" t="s">
        <v>504</v>
      </c>
      <c r="E8894" s="84">
        <v>98816</v>
      </c>
      <c r="F8894" s="85">
        <v>17.87</v>
      </c>
      <c r="G8894" s="84">
        <v>142.6</v>
      </c>
      <c r="H8894" s="86">
        <f t="shared" si="552"/>
        <v>2518090.5779200001</v>
      </c>
      <c r="I8894" s="77">
        <f t="shared" si="553"/>
        <v>98816</v>
      </c>
      <c r="J8894" s="77">
        <f t="shared" si="554"/>
        <v>1765841.9200000002</v>
      </c>
      <c r="K8894" s="77">
        <f t="shared" si="555"/>
        <v>0</v>
      </c>
    </row>
    <row r="8895" spans="1:11" s="77" customFormat="1">
      <c r="A8895" s="82">
        <v>2016</v>
      </c>
      <c r="B8895" s="82">
        <v>470</v>
      </c>
      <c r="C8895" s="83" t="s">
        <v>513</v>
      </c>
      <c r="D8895" s="83" t="s">
        <v>504</v>
      </c>
      <c r="E8895" s="84">
        <v>42287</v>
      </c>
      <c r="F8895" s="85">
        <v>17.32</v>
      </c>
      <c r="G8895" s="84">
        <v>140.1</v>
      </c>
      <c r="H8895" s="86">
        <f t="shared" si="552"/>
        <v>1026107.58684</v>
      </c>
      <c r="I8895" s="77">
        <f t="shared" si="553"/>
        <v>42287</v>
      </c>
      <c r="J8895" s="77">
        <f t="shared" si="554"/>
        <v>732410.84</v>
      </c>
      <c r="K8895" s="77">
        <f t="shared" si="555"/>
        <v>0</v>
      </c>
    </row>
    <row r="8896" spans="1:11" s="77" customFormat="1">
      <c r="A8896" s="82">
        <v>2016</v>
      </c>
      <c r="B8896" s="82">
        <v>470</v>
      </c>
      <c r="C8896" s="83" t="s">
        <v>513</v>
      </c>
      <c r="D8896" s="83" t="s">
        <v>504</v>
      </c>
      <c r="E8896" s="84">
        <v>122</v>
      </c>
      <c r="F8896" s="85">
        <v>17.100000000000001</v>
      </c>
      <c r="G8896" s="84">
        <v>127.9</v>
      </c>
      <c r="H8896" s="86">
        <f t="shared" si="552"/>
        <v>2668.2498000000005</v>
      </c>
      <c r="I8896" s="77">
        <f t="shared" si="553"/>
        <v>122</v>
      </c>
      <c r="J8896" s="77">
        <f t="shared" si="554"/>
        <v>2086.2000000000003</v>
      </c>
      <c r="K8896" s="77">
        <f t="shared" si="555"/>
        <v>0</v>
      </c>
    </row>
    <row r="8897" spans="1:11" s="77" customFormat="1">
      <c r="A8897" s="82">
        <v>2016</v>
      </c>
      <c r="B8897" s="82">
        <v>470</v>
      </c>
      <c r="C8897" s="83" t="s">
        <v>513</v>
      </c>
      <c r="D8897" s="83" t="s">
        <v>504</v>
      </c>
      <c r="E8897" s="84">
        <v>42341</v>
      </c>
      <c r="F8897" s="85">
        <v>17.3</v>
      </c>
      <c r="G8897" s="84">
        <v>144.30000000000001</v>
      </c>
      <c r="H8897" s="86">
        <f t="shared" si="552"/>
        <v>1056996.4899000002</v>
      </c>
      <c r="I8897" s="77">
        <f t="shared" si="553"/>
        <v>42341</v>
      </c>
      <c r="J8897" s="77">
        <f t="shared" si="554"/>
        <v>732499.3</v>
      </c>
      <c r="K8897" s="77">
        <f t="shared" si="555"/>
        <v>0</v>
      </c>
    </row>
    <row r="8898" spans="1:11" s="77" customFormat="1">
      <c r="A8898" s="82">
        <v>2016</v>
      </c>
      <c r="B8898" s="82">
        <v>470</v>
      </c>
      <c r="C8898" s="83" t="s">
        <v>513</v>
      </c>
      <c r="D8898" s="83" t="s">
        <v>504</v>
      </c>
      <c r="E8898" s="84">
        <v>56471</v>
      </c>
      <c r="F8898" s="85">
        <v>17.739999999999998</v>
      </c>
      <c r="G8898" s="84">
        <v>142.80000000000001</v>
      </c>
      <c r="H8898" s="86">
        <f t="shared" si="552"/>
        <v>1430564.0311200002</v>
      </c>
      <c r="I8898" s="77">
        <f t="shared" si="553"/>
        <v>56471</v>
      </c>
      <c r="J8898" s="77">
        <f t="shared" si="554"/>
        <v>1001795.5399999999</v>
      </c>
      <c r="K8898" s="77">
        <f t="shared" si="555"/>
        <v>0</v>
      </c>
    </row>
    <row r="8899" spans="1:11" s="77" customFormat="1">
      <c r="A8899" s="82">
        <v>2016</v>
      </c>
      <c r="B8899" s="82">
        <v>470</v>
      </c>
      <c r="C8899" s="83" t="s">
        <v>513</v>
      </c>
      <c r="D8899" s="83" t="s">
        <v>504</v>
      </c>
      <c r="E8899" s="84">
        <v>70508</v>
      </c>
      <c r="F8899" s="85">
        <v>17.25</v>
      </c>
      <c r="G8899" s="84">
        <v>146.1</v>
      </c>
      <c r="H8899" s="86">
        <f t="shared" si="552"/>
        <v>1776960.2429999998</v>
      </c>
      <c r="I8899" s="77">
        <f t="shared" si="553"/>
        <v>70508</v>
      </c>
      <c r="J8899" s="77">
        <f t="shared" si="554"/>
        <v>1216263</v>
      </c>
      <c r="K8899" s="77">
        <f t="shared" si="555"/>
        <v>0</v>
      </c>
    </row>
    <row r="8900" spans="1:11" s="77" customFormat="1">
      <c r="A8900" s="82">
        <v>2016</v>
      </c>
      <c r="B8900" s="82">
        <v>470</v>
      </c>
      <c r="C8900" s="83" t="s">
        <v>513</v>
      </c>
      <c r="D8900" s="83" t="s">
        <v>504</v>
      </c>
      <c r="E8900" s="84">
        <v>42326</v>
      </c>
      <c r="F8900" s="85">
        <v>17.25</v>
      </c>
      <c r="G8900" s="84">
        <v>141.69999999999999</v>
      </c>
      <c r="H8900" s="86">
        <f t="shared" si="552"/>
        <v>1034584.9994999998</v>
      </c>
      <c r="I8900" s="77">
        <f t="shared" si="553"/>
        <v>42326</v>
      </c>
      <c r="J8900" s="77">
        <f t="shared" si="554"/>
        <v>730123.5</v>
      </c>
      <c r="K8900" s="77">
        <f t="shared" si="555"/>
        <v>0</v>
      </c>
    </row>
    <row r="8901" spans="1:11" s="77" customFormat="1">
      <c r="A8901" s="82">
        <v>2016</v>
      </c>
      <c r="B8901" s="82">
        <v>470</v>
      </c>
      <c r="C8901" s="83" t="s">
        <v>513</v>
      </c>
      <c r="D8901" s="83" t="s">
        <v>504</v>
      </c>
      <c r="E8901" s="84">
        <v>42283</v>
      </c>
      <c r="F8901" s="85">
        <v>17.29</v>
      </c>
      <c r="G8901" s="84">
        <v>125.6</v>
      </c>
      <c r="H8901" s="86">
        <f t="shared" si="552"/>
        <v>918227.77591999993</v>
      </c>
      <c r="I8901" s="77">
        <f t="shared" si="553"/>
        <v>42283</v>
      </c>
      <c r="J8901" s="77">
        <f t="shared" si="554"/>
        <v>731073.07</v>
      </c>
      <c r="K8901" s="77">
        <f t="shared" si="555"/>
        <v>0</v>
      </c>
    </row>
    <row r="8902" spans="1:11" s="77" customFormat="1">
      <c r="A8902" s="82">
        <v>2016</v>
      </c>
      <c r="B8902" s="82">
        <v>470</v>
      </c>
      <c r="C8902" s="83" t="s">
        <v>513</v>
      </c>
      <c r="D8902" s="83" t="s">
        <v>504</v>
      </c>
      <c r="E8902" s="84">
        <v>70429</v>
      </c>
      <c r="F8902" s="85">
        <v>17.23</v>
      </c>
      <c r="G8902" s="84">
        <v>129.69999999999999</v>
      </c>
      <c r="H8902" s="86">
        <f t="shared" si="552"/>
        <v>1573898.6959899999</v>
      </c>
      <c r="I8902" s="77">
        <f t="shared" si="553"/>
        <v>70429</v>
      </c>
      <c r="J8902" s="77">
        <f t="shared" si="554"/>
        <v>1213491.67</v>
      </c>
      <c r="K8902" s="77">
        <f t="shared" si="555"/>
        <v>0</v>
      </c>
    </row>
    <row r="8903" spans="1:11" s="77" customFormat="1">
      <c r="A8903" s="82">
        <v>2016</v>
      </c>
      <c r="B8903" s="82">
        <v>470</v>
      </c>
      <c r="C8903" s="83" t="s">
        <v>513</v>
      </c>
      <c r="D8903" s="83" t="s">
        <v>504</v>
      </c>
      <c r="E8903" s="84">
        <v>42503</v>
      </c>
      <c r="F8903" s="85">
        <v>17.71</v>
      </c>
      <c r="G8903" s="84">
        <v>130.80000000000001</v>
      </c>
      <c r="H8903" s="86">
        <f t="shared" ref="H8903:H8966" si="556">IF(I8903="","",G8903/100*F8903*E8903)</f>
        <v>984568.39404000004</v>
      </c>
      <c r="I8903" s="77">
        <f t="shared" ref="I8903:I8966" si="557">IF(OR(G8903=".",F8903=".",E8903="."),"",E8903)</f>
        <v>42503</v>
      </c>
      <c r="J8903" s="77">
        <f t="shared" ref="J8903:J8966" si="558">IF(I8903="","",F8903*I8903)</f>
        <v>752728.13</v>
      </c>
      <c r="K8903" s="77">
        <f t="shared" ref="K8903:K8966" si="559">IF(C8903="LIG",1,0)</f>
        <v>0</v>
      </c>
    </row>
    <row r="8904" spans="1:11" s="77" customFormat="1">
      <c r="A8904" s="82">
        <v>2016</v>
      </c>
      <c r="B8904" s="82">
        <v>470</v>
      </c>
      <c r="C8904" s="83" t="s">
        <v>513</v>
      </c>
      <c r="D8904" s="83" t="s">
        <v>504</v>
      </c>
      <c r="E8904" s="84">
        <v>116</v>
      </c>
      <c r="F8904" s="85">
        <v>17.2</v>
      </c>
      <c r="G8904" s="84">
        <v>112.9</v>
      </c>
      <c r="H8904" s="86">
        <f t="shared" si="556"/>
        <v>2252.5808000000002</v>
      </c>
      <c r="I8904" s="77">
        <f t="shared" si="557"/>
        <v>116</v>
      </c>
      <c r="J8904" s="77">
        <f t="shared" si="558"/>
        <v>1995.1999999999998</v>
      </c>
      <c r="K8904" s="77">
        <f t="shared" si="559"/>
        <v>0</v>
      </c>
    </row>
    <row r="8905" spans="1:11" s="77" customFormat="1">
      <c r="A8905" s="82">
        <v>2016</v>
      </c>
      <c r="B8905" s="82">
        <v>477</v>
      </c>
      <c r="C8905" s="83" t="s">
        <v>503</v>
      </c>
      <c r="D8905" s="83" t="s">
        <v>504</v>
      </c>
      <c r="E8905" s="84">
        <v>24721</v>
      </c>
      <c r="F8905" s="85">
        <v>22.05</v>
      </c>
      <c r="G8905" s="84">
        <v>317.10000000000002</v>
      </c>
      <c r="H8905" s="86">
        <f t="shared" si="556"/>
        <v>1728505.9165500002</v>
      </c>
      <c r="I8905" s="77">
        <f t="shared" si="557"/>
        <v>24721</v>
      </c>
      <c r="J8905" s="77">
        <f t="shared" si="558"/>
        <v>545098.05000000005</v>
      </c>
      <c r="K8905" s="77">
        <f t="shared" si="559"/>
        <v>0</v>
      </c>
    </row>
    <row r="8906" spans="1:11" s="77" customFormat="1">
      <c r="A8906" s="82">
        <v>2016</v>
      </c>
      <c r="B8906" s="82">
        <v>492</v>
      </c>
      <c r="C8906" s="83" t="s">
        <v>513</v>
      </c>
      <c r="D8906" s="83" t="s">
        <v>504</v>
      </c>
      <c r="E8906" s="84">
        <v>14154</v>
      </c>
      <c r="F8906" s="85">
        <v>17.954000000000001</v>
      </c>
      <c r="G8906" s="84">
        <v>136.30000000000001</v>
      </c>
      <c r="H8906" s="86">
        <f t="shared" si="556"/>
        <v>346366.80850800005</v>
      </c>
      <c r="I8906" s="77">
        <f t="shared" si="557"/>
        <v>14154</v>
      </c>
      <c r="J8906" s="77">
        <f t="shared" si="558"/>
        <v>254120.916</v>
      </c>
      <c r="K8906" s="77">
        <f t="shared" si="559"/>
        <v>0</v>
      </c>
    </row>
    <row r="8907" spans="1:11" s="77" customFormat="1">
      <c r="A8907" s="82">
        <v>2016</v>
      </c>
      <c r="B8907" s="82">
        <v>492</v>
      </c>
      <c r="C8907" s="83" t="s">
        <v>513</v>
      </c>
      <c r="D8907" s="83" t="s">
        <v>504</v>
      </c>
      <c r="E8907" s="84">
        <v>42460</v>
      </c>
      <c r="F8907" s="85">
        <v>17.59</v>
      </c>
      <c r="G8907" s="84">
        <v>146.4</v>
      </c>
      <c r="H8907" s="86">
        <f t="shared" si="556"/>
        <v>1093419.7296</v>
      </c>
      <c r="I8907" s="77">
        <f t="shared" si="557"/>
        <v>42460</v>
      </c>
      <c r="J8907" s="77">
        <f t="shared" si="558"/>
        <v>746871.4</v>
      </c>
      <c r="K8907" s="77">
        <f t="shared" si="559"/>
        <v>0</v>
      </c>
    </row>
    <row r="8908" spans="1:11" s="77" customFormat="1">
      <c r="A8908" s="82">
        <v>2016</v>
      </c>
      <c r="B8908" s="82">
        <v>492</v>
      </c>
      <c r="C8908" s="83" t="s">
        <v>513</v>
      </c>
      <c r="D8908" s="83" t="s">
        <v>504</v>
      </c>
      <c r="E8908" s="84">
        <v>28277</v>
      </c>
      <c r="F8908" s="85">
        <v>17.567</v>
      </c>
      <c r="G8908" s="84">
        <v>143.9</v>
      </c>
      <c r="H8908" s="86">
        <f t="shared" si="556"/>
        <v>714811.82290100004</v>
      </c>
      <c r="I8908" s="77">
        <f t="shared" si="557"/>
        <v>28277</v>
      </c>
      <c r="J8908" s="77">
        <f t="shared" si="558"/>
        <v>496742.05900000001</v>
      </c>
      <c r="K8908" s="77">
        <f t="shared" si="559"/>
        <v>0</v>
      </c>
    </row>
    <row r="8909" spans="1:11" s="77" customFormat="1">
      <c r="A8909" s="82">
        <v>2016</v>
      </c>
      <c r="B8909" s="82">
        <v>492</v>
      </c>
      <c r="C8909" s="83" t="s">
        <v>513</v>
      </c>
      <c r="D8909" s="83" t="s">
        <v>504</v>
      </c>
      <c r="E8909" s="84">
        <v>14144</v>
      </c>
      <c r="F8909" s="85">
        <v>17.803999999999998</v>
      </c>
      <c r="G8909" s="84">
        <v>135.80000000000001</v>
      </c>
      <c r="H8909" s="86">
        <f t="shared" si="556"/>
        <v>341971.25580799999</v>
      </c>
      <c r="I8909" s="77">
        <f t="shared" si="557"/>
        <v>14144</v>
      </c>
      <c r="J8909" s="77">
        <f t="shared" si="558"/>
        <v>251819.77599999998</v>
      </c>
      <c r="K8909" s="77">
        <f t="shared" si="559"/>
        <v>0</v>
      </c>
    </row>
    <row r="8910" spans="1:11" s="77" customFormat="1">
      <c r="A8910" s="82">
        <v>2016</v>
      </c>
      <c r="B8910" s="82">
        <v>525</v>
      </c>
      <c r="C8910" s="83" t="s">
        <v>503</v>
      </c>
      <c r="D8910" s="83" t="s">
        <v>504</v>
      </c>
      <c r="E8910" s="84">
        <v>27052</v>
      </c>
      <c r="F8910" s="85">
        <v>21.87</v>
      </c>
      <c r="G8910" s="84">
        <v>232.4</v>
      </c>
      <c r="H8910" s="86">
        <f t="shared" si="556"/>
        <v>1374941.70576</v>
      </c>
      <c r="I8910" s="77">
        <f t="shared" si="557"/>
        <v>27052</v>
      </c>
      <c r="J8910" s="77">
        <f t="shared" si="558"/>
        <v>591627.24</v>
      </c>
      <c r="K8910" s="77">
        <f t="shared" si="559"/>
        <v>0</v>
      </c>
    </row>
    <row r="8911" spans="1:11" s="77" customFormat="1">
      <c r="A8911" s="82">
        <v>2016</v>
      </c>
      <c r="B8911" s="82">
        <v>525</v>
      </c>
      <c r="C8911" s="83" t="s">
        <v>503</v>
      </c>
      <c r="D8911" s="83" t="s">
        <v>504</v>
      </c>
      <c r="E8911" s="84">
        <v>95029</v>
      </c>
      <c r="F8911" s="85">
        <v>22.05</v>
      </c>
      <c r="G8911" s="84">
        <v>231.9</v>
      </c>
      <c r="H8911" s="86">
        <f t="shared" si="556"/>
        <v>4859208.1345499996</v>
      </c>
      <c r="I8911" s="77">
        <f t="shared" si="557"/>
        <v>95029</v>
      </c>
      <c r="J8911" s="77">
        <f t="shared" si="558"/>
        <v>2095389.45</v>
      </c>
      <c r="K8911" s="77">
        <f t="shared" si="559"/>
        <v>0</v>
      </c>
    </row>
    <row r="8912" spans="1:11" s="77" customFormat="1">
      <c r="A8912" s="82">
        <v>2016</v>
      </c>
      <c r="B8912" s="82">
        <v>527</v>
      </c>
      <c r="C8912" s="83" t="s">
        <v>503</v>
      </c>
      <c r="D8912" s="83" t="s">
        <v>504</v>
      </c>
      <c r="E8912" s="84">
        <v>10238</v>
      </c>
      <c r="F8912" s="85">
        <v>20.51</v>
      </c>
      <c r="G8912" s="84">
        <v>347.3</v>
      </c>
      <c r="H8912" s="86">
        <f t="shared" si="556"/>
        <v>729265.3327400001</v>
      </c>
      <c r="I8912" s="77">
        <f t="shared" si="557"/>
        <v>10238</v>
      </c>
      <c r="J8912" s="77">
        <f t="shared" si="558"/>
        <v>209981.38</v>
      </c>
      <c r="K8912" s="77">
        <f t="shared" si="559"/>
        <v>0</v>
      </c>
    </row>
    <row r="8913" spans="1:11" s="77" customFormat="1">
      <c r="A8913" s="82">
        <v>2016</v>
      </c>
      <c r="B8913" s="82">
        <v>564</v>
      </c>
      <c r="C8913" s="83" t="s">
        <v>503</v>
      </c>
      <c r="D8913" s="83" t="s">
        <v>504</v>
      </c>
      <c r="E8913" s="84">
        <v>62555</v>
      </c>
      <c r="F8913" s="85">
        <v>23.99</v>
      </c>
      <c r="G8913" s="84">
        <v>239.2</v>
      </c>
      <c r="H8913" s="86">
        <f t="shared" si="556"/>
        <v>3589661.1243999996</v>
      </c>
      <c r="I8913" s="77">
        <f t="shared" si="557"/>
        <v>62555</v>
      </c>
      <c r="J8913" s="77">
        <f t="shared" si="558"/>
        <v>1500694.45</v>
      </c>
      <c r="K8913" s="77">
        <f t="shared" si="559"/>
        <v>0</v>
      </c>
    </row>
    <row r="8914" spans="1:11" s="77" customFormat="1">
      <c r="A8914" s="82">
        <v>2016</v>
      </c>
      <c r="B8914" s="82">
        <v>564</v>
      </c>
      <c r="C8914" s="83" t="s">
        <v>503</v>
      </c>
      <c r="D8914" s="83" t="s">
        <v>504</v>
      </c>
      <c r="E8914" s="84">
        <v>37834</v>
      </c>
      <c r="F8914" s="85">
        <v>24.12</v>
      </c>
      <c r="G8914" s="84">
        <v>240</v>
      </c>
      <c r="H8914" s="86">
        <f t="shared" si="556"/>
        <v>2190134.5919999997</v>
      </c>
      <c r="I8914" s="77">
        <f t="shared" si="557"/>
        <v>37834</v>
      </c>
      <c r="J8914" s="77">
        <f t="shared" si="558"/>
        <v>912556.08000000007</v>
      </c>
      <c r="K8914" s="77">
        <f t="shared" si="559"/>
        <v>0</v>
      </c>
    </row>
    <row r="8915" spans="1:11" s="77" customFormat="1">
      <c r="A8915" s="82">
        <v>2016</v>
      </c>
      <c r="B8915" s="82">
        <v>564</v>
      </c>
      <c r="C8915" s="83" t="s">
        <v>503</v>
      </c>
      <c r="D8915" s="83" t="s">
        <v>504</v>
      </c>
      <c r="E8915" s="84">
        <v>25781</v>
      </c>
      <c r="F8915" s="85">
        <v>23.95</v>
      </c>
      <c r="G8915" s="84">
        <v>239.7</v>
      </c>
      <c r="H8915" s="86">
        <f t="shared" si="556"/>
        <v>1480039.5151499999</v>
      </c>
      <c r="I8915" s="77">
        <f t="shared" si="557"/>
        <v>25781</v>
      </c>
      <c r="J8915" s="77">
        <f t="shared" si="558"/>
        <v>617454.94999999995</v>
      </c>
      <c r="K8915" s="77">
        <f t="shared" si="559"/>
        <v>0</v>
      </c>
    </row>
    <row r="8916" spans="1:11" s="77" customFormat="1">
      <c r="A8916" s="82">
        <v>2016</v>
      </c>
      <c r="B8916" s="82">
        <v>564</v>
      </c>
      <c r="C8916" s="83" t="s">
        <v>503</v>
      </c>
      <c r="D8916" s="83" t="s">
        <v>504</v>
      </c>
      <c r="E8916" s="84">
        <v>37804</v>
      </c>
      <c r="F8916" s="85">
        <v>23.94</v>
      </c>
      <c r="G8916" s="84">
        <v>239.9</v>
      </c>
      <c r="H8916" s="86">
        <f t="shared" si="556"/>
        <v>2171161.5962400003</v>
      </c>
      <c r="I8916" s="77">
        <f t="shared" si="557"/>
        <v>37804</v>
      </c>
      <c r="J8916" s="77">
        <f t="shared" si="558"/>
        <v>905027.76</v>
      </c>
      <c r="K8916" s="77">
        <f t="shared" si="559"/>
        <v>0</v>
      </c>
    </row>
    <row r="8917" spans="1:11" s="77" customFormat="1">
      <c r="A8917" s="82">
        <v>2016</v>
      </c>
      <c r="B8917" s="82">
        <v>594</v>
      </c>
      <c r="C8917" s="83" t="s">
        <v>503</v>
      </c>
      <c r="D8917" s="83" t="s">
        <v>504</v>
      </c>
      <c r="E8917" s="84">
        <v>14427</v>
      </c>
      <c r="F8917" s="85">
        <v>25.76</v>
      </c>
      <c r="G8917" s="84" t="s">
        <v>514</v>
      </c>
      <c r="H8917" s="86" t="str">
        <f t="shared" si="556"/>
        <v/>
      </c>
      <c r="I8917" s="77" t="str">
        <f t="shared" si="557"/>
        <v/>
      </c>
      <c r="J8917" s="77" t="str">
        <f t="shared" si="558"/>
        <v/>
      </c>
      <c r="K8917" s="77">
        <f t="shared" si="559"/>
        <v>0</v>
      </c>
    </row>
    <row r="8918" spans="1:11" s="77" customFormat="1">
      <c r="A8918" s="82">
        <v>2016</v>
      </c>
      <c r="B8918" s="82">
        <v>602</v>
      </c>
      <c r="C8918" s="83" t="s">
        <v>503</v>
      </c>
      <c r="D8918" s="83" t="s">
        <v>504</v>
      </c>
      <c r="E8918" s="84">
        <v>158787</v>
      </c>
      <c r="F8918" s="85">
        <v>26</v>
      </c>
      <c r="G8918" s="84" t="s">
        <v>514</v>
      </c>
      <c r="H8918" s="86" t="str">
        <f t="shared" si="556"/>
        <v/>
      </c>
      <c r="I8918" s="77" t="str">
        <f t="shared" si="557"/>
        <v/>
      </c>
      <c r="J8918" s="77" t="str">
        <f t="shared" si="558"/>
        <v/>
      </c>
      <c r="K8918" s="77">
        <f t="shared" si="559"/>
        <v>0</v>
      </c>
    </row>
    <row r="8919" spans="1:11" s="77" customFormat="1">
      <c r="A8919" s="82">
        <v>2016</v>
      </c>
      <c r="B8919" s="82">
        <v>602</v>
      </c>
      <c r="C8919" s="83" t="s">
        <v>503</v>
      </c>
      <c r="D8919" s="83" t="s">
        <v>504</v>
      </c>
      <c r="E8919" s="84">
        <v>76553</v>
      </c>
      <c r="F8919" s="85">
        <v>26.11</v>
      </c>
      <c r="G8919" s="84" t="s">
        <v>514</v>
      </c>
      <c r="H8919" s="86" t="str">
        <f t="shared" si="556"/>
        <v/>
      </c>
      <c r="I8919" s="77" t="str">
        <f t="shared" si="557"/>
        <v/>
      </c>
      <c r="J8919" s="77" t="str">
        <f t="shared" si="558"/>
        <v/>
      </c>
      <c r="K8919" s="77">
        <f t="shared" si="559"/>
        <v>0</v>
      </c>
    </row>
    <row r="8920" spans="1:11" s="77" customFormat="1">
      <c r="A8920" s="82">
        <v>2016</v>
      </c>
      <c r="B8920" s="82">
        <v>628</v>
      </c>
      <c r="C8920" s="83" t="s">
        <v>503</v>
      </c>
      <c r="D8920" s="83" t="s">
        <v>504</v>
      </c>
      <c r="E8920" s="84">
        <v>11734</v>
      </c>
      <c r="F8920" s="85">
        <v>23.314</v>
      </c>
      <c r="G8920" s="84">
        <v>382.7</v>
      </c>
      <c r="H8920" s="86">
        <f t="shared" si="556"/>
        <v>1046938.903652</v>
      </c>
      <c r="I8920" s="77">
        <f t="shared" si="557"/>
        <v>11734</v>
      </c>
      <c r="J8920" s="77">
        <f t="shared" si="558"/>
        <v>273566.47600000002</v>
      </c>
      <c r="K8920" s="77">
        <f t="shared" si="559"/>
        <v>0</v>
      </c>
    </row>
    <row r="8921" spans="1:11" s="77" customFormat="1">
      <c r="A8921" s="82">
        <v>2016</v>
      </c>
      <c r="B8921" s="82">
        <v>628</v>
      </c>
      <c r="C8921" s="83" t="s">
        <v>503</v>
      </c>
      <c r="D8921" s="83" t="s">
        <v>504</v>
      </c>
      <c r="E8921" s="84">
        <v>11162</v>
      </c>
      <c r="F8921" s="85">
        <v>23.152000000000001</v>
      </c>
      <c r="G8921" s="84">
        <v>383.6</v>
      </c>
      <c r="H8921" s="86">
        <f t="shared" si="556"/>
        <v>991309.18566400011</v>
      </c>
      <c r="I8921" s="77">
        <f t="shared" si="557"/>
        <v>11162</v>
      </c>
      <c r="J8921" s="77">
        <f t="shared" si="558"/>
        <v>258422.62400000001</v>
      </c>
      <c r="K8921" s="77">
        <f t="shared" si="559"/>
        <v>0</v>
      </c>
    </row>
    <row r="8922" spans="1:11" s="77" customFormat="1">
      <c r="A8922" s="82">
        <v>2016</v>
      </c>
      <c r="B8922" s="82">
        <v>641</v>
      </c>
      <c r="C8922" s="83" t="s">
        <v>503</v>
      </c>
      <c r="D8922" s="83" t="s">
        <v>504</v>
      </c>
      <c r="E8922" s="84">
        <v>22135</v>
      </c>
      <c r="F8922" s="85">
        <v>23.911000000000001</v>
      </c>
      <c r="G8922" s="84">
        <v>376.1</v>
      </c>
      <c r="H8922" s="86">
        <f t="shared" si="556"/>
        <v>1990584.4135850002</v>
      </c>
      <c r="I8922" s="77">
        <f t="shared" si="557"/>
        <v>22135</v>
      </c>
      <c r="J8922" s="77">
        <f t="shared" si="558"/>
        <v>529269.98499999999</v>
      </c>
      <c r="K8922" s="77">
        <f t="shared" si="559"/>
        <v>0</v>
      </c>
    </row>
    <row r="8923" spans="1:11" s="77" customFormat="1">
      <c r="A8923" s="82">
        <v>2016</v>
      </c>
      <c r="B8923" s="82">
        <v>645</v>
      </c>
      <c r="C8923" s="83" t="s">
        <v>503</v>
      </c>
      <c r="D8923" s="83" t="s">
        <v>504</v>
      </c>
      <c r="E8923" s="84">
        <v>25798</v>
      </c>
      <c r="F8923" s="85">
        <v>26.068000000000001</v>
      </c>
      <c r="G8923" s="84">
        <v>310</v>
      </c>
      <c r="H8923" s="86">
        <f t="shared" si="556"/>
        <v>2084757.0183999999</v>
      </c>
      <c r="I8923" s="77">
        <f t="shared" si="557"/>
        <v>25798</v>
      </c>
      <c r="J8923" s="77">
        <f t="shared" si="558"/>
        <v>672502.26400000008</v>
      </c>
      <c r="K8923" s="77">
        <f t="shared" si="559"/>
        <v>0</v>
      </c>
    </row>
    <row r="8924" spans="1:11" s="77" customFormat="1">
      <c r="A8924" s="82">
        <v>2016</v>
      </c>
      <c r="B8924" s="82">
        <v>645</v>
      </c>
      <c r="C8924" s="83" t="s">
        <v>503</v>
      </c>
      <c r="D8924" s="83" t="s">
        <v>504</v>
      </c>
      <c r="E8924" s="84">
        <v>121458</v>
      </c>
      <c r="F8924" s="85">
        <v>25.100999999999999</v>
      </c>
      <c r="G8924" s="84">
        <v>299.39999999999998</v>
      </c>
      <c r="H8924" s="86">
        <f t="shared" si="556"/>
        <v>9127859.4704519976</v>
      </c>
      <c r="I8924" s="77">
        <f t="shared" si="557"/>
        <v>121458</v>
      </c>
      <c r="J8924" s="77">
        <f t="shared" si="558"/>
        <v>3048717.2579999999</v>
      </c>
      <c r="K8924" s="77">
        <f t="shared" si="559"/>
        <v>0</v>
      </c>
    </row>
    <row r="8925" spans="1:11" s="77" customFormat="1">
      <c r="A8925" s="82">
        <v>2016</v>
      </c>
      <c r="B8925" s="82">
        <v>645</v>
      </c>
      <c r="C8925" s="83" t="s">
        <v>503</v>
      </c>
      <c r="D8925" s="83" t="s">
        <v>504</v>
      </c>
      <c r="E8925" s="84">
        <v>12766</v>
      </c>
      <c r="F8925" s="85">
        <v>23.405999999999999</v>
      </c>
      <c r="G8925" s="84">
        <v>266.8</v>
      </c>
      <c r="H8925" s="86">
        <f t="shared" si="556"/>
        <v>797201.05732800008</v>
      </c>
      <c r="I8925" s="77">
        <f t="shared" si="557"/>
        <v>12766</v>
      </c>
      <c r="J8925" s="77">
        <f t="shared" si="558"/>
        <v>298800.99599999998</v>
      </c>
      <c r="K8925" s="77">
        <f t="shared" si="559"/>
        <v>0</v>
      </c>
    </row>
    <row r="8926" spans="1:11" s="77" customFormat="1">
      <c r="A8926" s="82">
        <v>2016</v>
      </c>
      <c r="B8926" s="82">
        <v>676</v>
      </c>
      <c r="C8926" s="83" t="s">
        <v>503</v>
      </c>
      <c r="D8926" s="83" t="s">
        <v>504</v>
      </c>
      <c r="E8926" s="84">
        <v>38715</v>
      </c>
      <c r="F8926" s="85">
        <v>23.44</v>
      </c>
      <c r="G8926" s="84">
        <v>264.3</v>
      </c>
      <c r="H8926" s="86">
        <f t="shared" si="556"/>
        <v>2398468.5828000004</v>
      </c>
      <c r="I8926" s="77">
        <f t="shared" si="557"/>
        <v>38715</v>
      </c>
      <c r="J8926" s="77">
        <f t="shared" si="558"/>
        <v>907479.60000000009</v>
      </c>
      <c r="K8926" s="77">
        <f t="shared" si="559"/>
        <v>0</v>
      </c>
    </row>
    <row r="8927" spans="1:11" s="77" customFormat="1">
      <c r="A8927" s="82">
        <v>2016</v>
      </c>
      <c r="B8927" s="82">
        <v>676</v>
      </c>
      <c r="C8927" s="83" t="s">
        <v>503</v>
      </c>
      <c r="D8927" s="83" t="s">
        <v>504</v>
      </c>
      <c r="E8927" s="84">
        <v>25023</v>
      </c>
      <c r="F8927" s="85">
        <v>25.02</v>
      </c>
      <c r="G8927" s="84">
        <v>295.3</v>
      </c>
      <c r="H8927" s="86">
        <f t="shared" si="556"/>
        <v>1848800.8333800002</v>
      </c>
      <c r="I8927" s="77">
        <f t="shared" si="557"/>
        <v>25023</v>
      </c>
      <c r="J8927" s="77">
        <f t="shared" si="558"/>
        <v>626075.46</v>
      </c>
      <c r="K8927" s="77">
        <f t="shared" si="559"/>
        <v>0</v>
      </c>
    </row>
    <row r="8928" spans="1:11" s="77" customFormat="1">
      <c r="A8928" s="82">
        <v>2016</v>
      </c>
      <c r="B8928" s="82">
        <v>703</v>
      </c>
      <c r="C8928" s="83" t="s">
        <v>503</v>
      </c>
      <c r="D8928" s="83" t="s">
        <v>504</v>
      </c>
      <c r="E8928" s="84">
        <v>32670</v>
      </c>
      <c r="F8928" s="85">
        <v>23.827999999999999</v>
      </c>
      <c r="G8928" s="84">
        <v>354.5</v>
      </c>
      <c r="H8928" s="86">
        <f t="shared" si="556"/>
        <v>2759643.3942</v>
      </c>
      <c r="I8928" s="77">
        <f t="shared" si="557"/>
        <v>32670</v>
      </c>
      <c r="J8928" s="77">
        <f t="shared" si="558"/>
        <v>778460.76</v>
      </c>
      <c r="K8928" s="77">
        <f t="shared" si="559"/>
        <v>0</v>
      </c>
    </row>
    <row r="8929" spans="1:11" s="77" customFormat="1">
      <c r="A8929" s="82">
        <v>2016</v>
      </c>
      <c r="B8929" s="82">
        <v>703</v>
      </c>
      <c r="C8929" s="83" t="s">
        <v>503</v>
      </c>
      <c r="D8929" s="83" t="s">
        <v>504</v>
      </c>
      <c r="E8929" s="84">
        <v>253300</v>
      </c>
      <c r="F8929" s="85">
        <v>25.986000000000001</v>
      </c>
      <c r="G8929" s="84">
        <v>264.10000000000002</v>
      </c>
      <c r="H8929" s="86">
        <f t="shared" si="556"/>
        <v>17383732.285799999</v>
      </c>
      <c r="I8929" s="77">
        <f t="shared" si="557"/>
        <v>253300</v>
      </c>
      <c r="J8929" s="77">
        <f t="shared" si="558"/>
        <v>6582253.7999999998</v>
      </c>
      <c r="K8929" s="77">
        <f t="shared" si="559"/>
        <v>0</v>
      </c>
    </row>
    <row r="8930" spans="1:11" s="77" customFormat="1">
      <c r="A8930" s="82">
        <v>2016</v>
      </c>
      <c r="B8930" s="82">
        <v>703</v>
      </c>
      <c r="C8930" s="83" t="s">
        <v>503</v>
      </c>
      <c r="D8930" s="83" t="s">
        <v>504</v>
      </c>
      <c r="E8930" s="84">
        <v>55783</v>
      </c>
      <c r="F8930" s="85">
        <v>23.78</v>
      </c>
      <c r="G8930" s="84">
        <v>313.89999999999998</v>
      </c>
      <c r="H8930" s="86">
        <f t="shared" si="556"/>
        <v>4163945.46386</v>
      </c>
      <c r="I8930" s="77">
        <f t="shared" si="557"/>
        <v>55783</v>
      </c>
      <c r="J8930" s="77">
        <f t="shared" si="558"/>
        <v>1326519.74</v>
      </c>
      <c r="K8930" s="77">
        <f t="shared" si="559"/>
        <v>0</v>
      </c>
    </row>
    <row r="8931" spans="1:11" s="77" customFormat="1">
      <c r="A8931" s="82">
        <v>2016</v>
      </c>
      <c r="B8931" s="82">
        <v>703</v>
      </c>
      <c r="C8931" s="83" t="s">
        <v>503</v>
      </c>
      <c r="D8931" s="83" t="s">
        <v>504</v>
      </c>
      <c r="E8931" s="84">
        <v>198734</v>
      </c>
      <c r="F8931" s="85">
        <v>23.844000000000001</v>
      </c>
      <c r="G8931" s="84">
        <v>354.8</v>
      </c>
      <c r="H8931" s="86">
        <f t="shared" si="556"/>
        <v>16812600.683807999</v>
      </c>
      <c r="I8931" s="77">
        <f t="shared" si="557"/>
        <v>198734</v>
      </c>
      <c r="J8931" s="77">
        <f t="shared" si="558"/>
        <v>4738613.4960000003</v>
      </c>
      <c r="K8931" s="77">
        <f t="shared" si="559"/>
        <v>0</v>
      </c>
    </row>
    <row r="8932" spans="1:11" s="77" customFormat="1">
      <c r="A8932" s="82">
        <v>2016</v>
      </c>
      <c r="B8932" s="82">
        <v>703</v>
      </c>
      <c r="C8932" s="83" t="s">
        <v>503</v>
      </c>
      <c r="D8932" s="83" t="s">
        <v>504</v>
      </c>
      <c r="E8932" s="84">
        <v>10742</v>
      </c>
      <c r="F8932" s="85">
        <v>23.033999999999999</v>
      </c>
      <c r="G8932" s="84">
        <v>276.39999999999998</v>
      </c>
      <c r="H8932" s="86">
        <f t="shared" si="556"/>
        <v>683899.91419199994</v>
      </c>
      <c r="I8932" s="77">
        <f t="shared" si="557"/>
        <v>10742</v>
      </c>
      <c r="J8932" s="77">
        <f t="shared" si="558"/>
        <v>247431.228</v>
      </c>
      <c r="K8932" s="77">
        <f t="shared" si="559"/>
        <v>0</v>
      </c>
    </row>
    <row r="8933" spans="1:11" s="77" customFormat="1">
      <c r="A8933" s="82">
        <v>2016</v>
      </c>
      <c r="B8933" s="82">
        <v>708</v>
      </c>
      <c r="C8933" s="83" t="s">
        <v>503</v>
      </c>
      <c r="D8933" s="83" t="s">
        <v>504</v>
      </c>
      <c r="E8933" s="84">
        <v>12372</v>
      </c>
      <c r="F8933" s="85">
        <v>24.905999999999999</v>
      </c>
      <c r="G8933" s="84">
        <v>263.5</v>
      </c>
      <c r="H8933" s="86">
        <f t="shared" si="556"/>
        <v>811941.0793199999</v>
      </c>
      <c r="I8933" s="77">
        <f t="shared" si="557"/>
        <v>12372</v>
      </c>
      <c r="J8933" s="77">
        <f t="shared" si="558"/>
        <v>308137.03200000001</v>
      </c>
      <c r="K8933" s="77">
        <f t="shared" si="559"/>
        <v>0</v>
      </c>
    </row>
    <row r="8934" spans="1:11" s="77" customFormat="1">
      <c r="A8934" s="82">
        <v>2016</v>
      </c>
      <c r="B8934" s="82">
        <v>856</v>
      </c>
      <c r="C8934" s="83" t="s">
        <v>513</v>
      </c>
      <c r="D8934" s="83" t="s">
        <v>504</v>
      </c>
      <c r="E8934" s="84">
        <v>98189</v>
      </c>
      <c r="F8934" s="85">
        <v>17.600000000000001</v>
      </c>
      <c r="G8934" s="84" t="s">
        <v>514</v>
      </c>
      <c r="H8934" s="86" t="str">
        <f t="shared" si="556"/>
        <v/>
      </c>
      <c r="I8934" s="77" t="str">
        <f t="shared" si="557"/>
        <v/>
      </c>
      <c r="J8934" s="77" t="str">
        <f t="shared" si="558"/>
        <v/>
      </c>
      <c r="K8934" s="77">
        <f t="shared" si="559"/>
        <v>0</v>
      </c>
    </row>
    <row r="8935" spans="1:11" s="77" customFormat="1">
      <c r="A8935" s="82">
        <v>2016</v>
      </c>
      <c r="B8935" s="82">
        <v>856</v>
      </c>
      <c r="C8935" s="83" t="s">
        <v>513</v>
      </c>
      <c r="D8935" s="83" t="s">
        <v>504</v>
      </c>
      <c r="E8935" s="84">
        <v>48956</v>
      </c>
      <c r="F8935" s="85">
        <v>17.600000000000001</v>
      </c>
      <c r="G8935" s="84" t="s">
        <v>514</v>
      </c>
      <c r="H8935" s="86" t="str">
        <f t="shared" si="556"/>
        <v/>
      </c>
      <c r="I8935" s="77" t="str">
        <f t="shared" si="557"/>
        <v/>
      </c>
      <c r="J8935" s="77" t="str">
        <f t="shared" si="558"/>
        <v/>
      </c>
      <c r="K8935" s="77">
        <f t="shared" si="559"/>
        <v>0</v>
      </c>
    </row>
    <row r="8936" spans="1:11" s="77" customFormat="1">
      <c r="A8936" s="82">
        <v>2016</v>
      </c>
      <c r="B8936" s="82">
        <v>861</v>
      </c>
      <c r="C8936" s="83" t="s">
        <v>513</v>
      </c>
      <c r="D8936" s="83" t="s">
        <v>504</v>
      </c>
      <c r="E8936" s="84">
        <v>181928</v>
      </c>
      <c r="F8936" s="85">
        <v>17.47</v>
      </c>
      <c r="G8936" s="84" t="s">
        <v>514</v>
      </c>
      <c r="H8936" s="86" t="str">
        <f t="shared" si="556"/>
        <v/>
      </c>
      <c r="I8936" s="77" t="str">
        <f t="shared" si="557"/>
        <v/>
      </c>
      <c r="J8936" s="77" t="str">
        <f t="shared" si="558"/>
        <v/>
      </c>
      <c r="K8936" s="77">
        <f t="shared" si="559"/>
        <v>0</v>
      </c>
    </row>
    <row r="8937" spans="1:11" s="77" customFormat="1">
      <c r="A8937" s="82">
        <v>2016</v>
      </c>
      <c r="B8937" s="82">
        <v>861</v>
      </c>
      <c r="C8937" s="83" t="s">
        <v>513</v>
      </c>
      <c r="D8937" s="83" t="s">
        <v>504</v>
      </c>
      <c r="E8937" s="84">
        <v>69991</v>
      </c>
      <c r="F8937" s="85">
        <v>17.47</v>
      </c>
      <c r="G8937" s="84" t="s">
        <v>514</v>
      </c>
      <c r="H8937" s="86" t="str">
        <f t="shared" si="556"/>
        <v/>
      </c>
      <c r="I8937" s="77" t="str">
        <f t="shared" si="557"/>
        <v/>
      </c>
      <c r="J8937" s="77" t="str">
        <f t="shared" si="558"/>
        <v/>
      </c>
      <c r="K8937" s="77">
        <f t="shared" si="559"/>
        <v>0</v>
      </c>
    </row>
    <row r="8938" spans="1:11" s="77" customFormat="1">
      <c r="A8938" s="82">
        <v>2016</v>
      </c>
      <c r="B8938" s="82">
        <v>876</v>
      </c>
      <c r="C8938" s="83" t="s">
        <v>513</v>
      </c>
      <c r="D8938" s="83" t="s">
        <v>504</v>
      </c>
      <c r="E8938" s="84">
        <v>63685</v>
      </c>
      <c r="F8938" s="85">
        <v>17.713000000000001</v>
      </c>
      <c r="G8938" s="84" t="s">
        <v>514</v>
      </c>
      <c r="H8938" s="86" t="str">
        <f t="shared" si="556"/>
        <v/>
      </c>
      <c r="I8938" s="77" t="str">
        <f t="shared" si="557"/>
        <v/>
      </c>
      <c r="J8938" s="77" t="str">
        <f t="shared" si="558"/>
        <v/>
      </c>
      <c r="K8938" s="77">
        <f t="shared" si="559"/>
        <v>0</v>
      </c>
    </row>
    <row r="8939" spans="1:11" s="77" customFormat="1">
      <c r="A8939" s="82">
        <v>2016</v>
      </c>
      <c r="B8939" s="82">
        <v>876</v>
      </c>
      <c r="C8939" s="83" t="s">
        <v>513</v>
      </c>
      <c r="D8939" s="83" t="s">
        <v>504</v>
      </c>
      <c r="E8939" s="84">
        <v>236547</v>
      </c>
      <c r="F8939" s="85">
        <v>17.622</v>
      </c>
      <c r="G8939" s="84" t="s">
        <v>514</v>
      </c>
      <c r="H8939" s="86" t="str">
        <f t="shared" si="556"/>
        <v/>
      </c>
      <c r="I8939" s="77" t="str">
        <f t="shared" si="557"/>
        <v/>
      </c>
      <c r="J8939" s="77" t="str">
        <f t="shared" si="558"/>
        <v/>
      </c>
      <c r="K8939" s="77">
        <f t="shared" si="559"/>
        <v>0</v>
      </c>
    </row>
    <row r="8940" spans="1:11" s="77" customFormat="1">
      <c r="A8940" s="82">
        <v>2016</v>
      </c>
      <c r="B8940" s="82">
        <v>879</v>
      </c>
      <c r="C8940" s="83" t="s">
        <v>513</v>
      </c>
      <c r="D8940" s="83" t="s">
        <v>504</v>
      </c>
      <c r="E8940" s="84">
        <v>326936</v>
      </c>
      <c r="F8940" s="85">
        <v>17.2</v>
      </c>
      <c r="G8940" s="84" t="s">
        <v>514</v>
      </c>
      <c r="H8940" s="86" t="str">
        <f t="shared" si="556"/>
        <v/>
      </c>
      <c r="I8940" s="77" t="str">
        <f t="shared" si="557"/>
        <v/>
      </c>
      <c r="J8940" s="77" t="str">
        <f t="shared" si="558"/>
        <v/>
      </c>
      <c r="K8940" s="77">
        <f t="shared" si="559"/>
        <v>0</v>
      </c>
    </row>
    <row r="8941" spans="1:11" s="77" customFormat="1">
      <c r="A8941" s="82">
        <v>2016</v>
      </c>
      <c r="B8941" s="82">
        <v>883</v>
      </c>
      <c r="C8941" s="83" t="s">
        <v>513</v>
      </c>
      <c r="D8941" s="83" t="s">
        <v>504</v>
      </c>
      <c r="E8941" s="84">
        <v>81791</v>
      </c>
      <c r="F8941" s="85">
        <v>17.21</v>
      </c>
      <c r="G8941" s="84" t="s">
        <v>514</v>
      </c>
      <c r="H8941" s="86" t="str">
        <f t="shared" si="556"/>
        <v/>
      </c>
      <c r="I8941" s="77" t="str">
        <f t="shared" si="557"/>
        <v/>
      </c>
      <c r="J8941" s="77" t="str">
        <f t="shared" si="558"/>
        <v/>
      </c>
      <c r="K8941" s="77">
        <f t="shared" si="559"/>
        <v>0</v>
      </c>
    </row>
    <row r="8942" spans="1:11" s="77" customFormat="1">
      <c r="A8942" s="82">
        <v>2016</v>
      </c>
      <c r="B8942" s="82">
        <v>884</v>
      </c>
      <c r="C8942" s="83" t="s">
        <v>513</v>
      </c>
      <c r="D8942" s="83" t="s">
        <v>504</v>
      </c>
      <c r="E8942" s="84">
        <v>66396</v>
      </c>
      <c r="F8942" s="85">
        <v>17.27</v>
      </c>
      <c r="G8942" s="84" t="s">
        <v>514</v>
      </c>
      <c r="H8942" s="86" t="str">
        <f t="shared" si="556"/>
        <v/>
      </c>
      <c r="I8942" s="77" t="str">
        <f t="shared" si="557"/>
        <v/>
      </c>
      <c r="J8942" s="77" t="str">
        <f t="shared" si="558"/>
        <v/>
      </c>
      <c r="K8942" s="77">
        <f t="shared" si="559"/>
        <v>0</v>
      </c>
    </row>
    <row r="8943" spans="1:11" s="77" customFormat="1">
      <c r="A8943" s="82">
        <v>2016</v>
      </c>
      <c r="B8943" s="82">
        <v>887</v>
      </c>
      <c r="C8943" s="83" t="s">
        <v>513</v>
      </c>
      <c r="D8943" s="83" t="s">
        <v>504</v>
      </c>
      <c r="E8943" s="84">
        <v>95385</v>
      </c>
      <c r="F8943" s="85">
        <v>17.86</v>
      </c>
      <c r="G8943" s="84" t="s">
        <v>514</v>
      </c>
      <c r="H8943" s="86" t="str">
        <f t="shared" si="556"/>
        <v/>
      </c>
      <c r="I8943" s="77" t="str">
        <f t="shared" si="557"/>
        <v/>
      </c>
      <c r="J8943" s="77" t="str">
        <f t="shared" si="558"/>
        <v/>
      </c>
      <c r="K8943" s="77">
        <f t="shared" si="559"/>
        <v>0</v>
      </c>
    </row>
    <row r="8944" spans="1:11" s="77" customFormat="1">
      <c r="A8944" s="82">
        <v>2016</v>
      </c>
      <c r="B8944" s="82">
        <v>887</v>
      </c>
      <c r="C8944" s="83" t="s">
        <v>513</v>
      </c>
      <c r="D8944" s="83" t="s">
        <v>504</v>
      </c>
      <c r="E8944" s="84">
        <v>80058</v>
      </c>
      <c r="F8944" s="85">
        <v>17.86</v>
      </c>
      <c r="G8944" s="84" t="s">
        <v>514</v>
      </c>
      <c r="H8944" s="86" t="str">
        <f t="shared" si="556"/>
        <v/>
      </c>
      <c r="I8944" s="77" t="str">
        <f t="shared" si="557"/>
        <v/>
      </c>
      <c r="J8944" s="77" t="str">
        <f t="shared" si="558"/>
        <v/>
      </c>
      <c r="K8944" s="77">
        <f t="shared" si="559"/>
        <v>0</v>
      </c>
    </row>
    <row r="8945" spans="1:11" s="77" customFormat="1">
      <c r="A8945" s="82">
        <v>2016</v>
      </c>
      <c r="B8945" s="82">
        <v>889</v>
      </c>
      <c r="C8945" s="83" t="s">
        <v>513</v>
      </c>
      <c r="D8945" s="83" t="s">
        <v>504</v>
      </c>
      <c r="E8945" s="84">
        <v>390083</v>
      </c>
      <c r="F8945" s="85">
        <v>17.559999999999999</v>
      </c>
      <c r="G8945" s="84" t="s">
        <v>514</v>
      </c>
      <c r="H8945" s="86" t="str">
        <f t="shared" si="556"/>
        <v/>
      </c>
      <c r="I8945" s="77" t="str">
        <f t="shared" si="557"/>
        <v/>
      </c>
      <c r="J8945" s="77" t="str">
        <f t="shared" si="558"/>
        <v/>
      </c>
      <c r="K8945" s="77">
        <f t="shared" si="559"/>
        <v>0</v>
      </c>
    </row>
    <row r="8946" spans="1:11" s="77" customFormat="1">
      <c r="A8946" s="82">
        <v>2016</v>
      </c>
      <c r="B8946" s="82">
        <v>889</v>
      </c>
      <c r="C8946" s="83" t="s">
        <v>513</v>
      </c>
      <c r="D8946" s="83" t="s">
        <v>504</v>
      </c>
      <c r="E8946" s="84">
        <v>147385</v>
      </c>
      <c r="F8946" s="85">
        <v>17.2</v>
      </c>
      <c r="G8946" s="84" t="s">
        <v>514</v>
      </c>
      <c r="H8946" s="86" t="str">
        <f t="shared" si="556"/>
        <v/>
      </c>
      <c r="I8946" s="77" t="str">
        <f t="shared" si="557"/>
        <v/>
      </c>
      <c r="J8946" s="77" t="str">
        <f t="shared" si="558"/>
        <v/>
      </c>
      <c r="K8946" s="77">
        <f t="shared" si="559"/>
        <v>0</v>
      </c>
    </row>
    <row r="8947" spans="1:11" s="77" customFormat="1">
      <c r="A8947" s="82">
        <v>2016</v>
      </c>
      <c r="B8947" s="82">
        <v>891</v>
      </c>
      <c r="C8947" s="83" t="s">
        <v>513</v>
      </c>
      <c r="D8947" s="83" t="s">
        <v>504</v>
      </c>
      <c r="E8947" s="84">
        <v>75902</v>
      </c>
      <c r="F8947" s="85">
        <v>17.2</v>
      </c>
      <c r="G8947" s="84" t="s">
        <v>514</v>
      </c>
      <c r="H8947" s="86" t="str">
        <f t="shared" si="556"/>
        <v/>
      </c>
      <c r="I8947" s="77" t="str">
        <f t="shared" si="557"/>
        <v/>
      </c>
      <c r="J8947" s="77" t="str">
        <f t="shared" si="558"/>
        <v/>
      </c>
      <c r="K8947" s="77">
        <f t="shared" si="559"/>
        <v>0</v>
      </c>
    </row>
    <row r="8948" spans="1:11" s="77" customFormat="1">
      <c r="A8948" s="82">
        <v>2016</v>
      </c>
      <c r="B8948" s="82">
        <v>891</v>
      </c>
      <c r="C8948" s="83" t="s">
        <v>513</v>
      </c>
      <c r="D8948" s="83" t="s">
        <v>504</v>
      </c>
      <c r="E8948" s="84">
        <v>46760</v>
      </c>
      <c r="F8948" s="85">
        <v>17.600000000000001</v>
      </c>
      <c r="G8948" s="84" t="s">
        <v>514</v>
      </c>
      <c r="H8948" s="86" t="str">
        <f t="shared" si="556"/>
        <v/>
      </c>
      <c r="I8948" s="77" t="str">
        <f t="shared" si="557"/>
        <v/>
      </c>
      <c r="J8948" s="77" t="str">
        <f t="shared" si="558"/>
        <v/>
      </c>
      <c r="K8948" s="77">
        <f t="shared" si="559"/>
        <v>0</v>
      </c>
    </row>
    <row r="8949" spans="1:11" s="77" customFormat="1">
      <c r="A8949" s="82">
        <v>2016</v>
      </c>
      <c r="B8949" s="82">
        <v>891</v>
      </c>
      <c r="C8949" s="83" t="s">
        <v>513</v>
      </c>
      <c r="D8949" s="83" t="s">
        <v>504</v>
      </c>
      <c r="E8949" s="84">
        <v>5863</v>
      </c>
      <c r="F8949" s="85">
        <v>17.8</v>
      </c>
      <c r="G8949" s="84" t="s">
        <v>514</v>
      </c>
      <c r="H8949" s="86" t="str">
        <f t="shared" si="556"/>
        <v/>
      </c>
      <c r="I8949" s="77" t="str">
        <f t="shared" si="557"/>
        <v/>
      </c>
      <c r="J8949" s="77" t="str">
        <f t="shared" si="558"/>
        <v/>
      </c>
      <c r="K8949" s="77">
        <f t="shared" si="559"/>
        <v>0</v>
      </c>
    </row>
    <row r="8950" spans="1:11" s="77" customFormat="1">
      <c r="A8950" s="82">
        <v>2016</v>
      </c>
      <c r="B8950" s="82">
        <v>891</v>
      </c>
      <c r="C8950" s="83" t="s">
        <v>513</v>
      </c>
      <c r="D8950" s="83" t="s">
        <v>504</v>
      </c>
      <c r="E8950" s="84">
        <v>15986</v>
      </c>
      <c r="F8950" s="85">
        <v>17.899999999999999</v>
      </c>
      <c r="G8950" s="84" t="s">
        <v>514</v>
      </c>
      <c r="H8950" s="86" t="str">
        <f t="shared" si="556"/>
        <v/>
      </c>
      <c r="I8950" s="77" t="str">
        <f t="shared" si="557"/>
        <v/>
      </c>
      <c r="J8950" s="77" t="str">
        <f t="shared" si="558"/>
        <v/>
      </c>
      <c r="K8950" s="77">
        <f t="shared" si="559"/>
        <v>0</v>
      </c>
    </row>
    <row r="8951" spans="1:11" s="77" customFormat="1">
      <c r="A8951" s="82">
        <v>2016</v>
      </c>
      <c r="B8951" s="82">
        <v>892</v>
      </c>
      <c r="C8951" s="83" t="s">
        <v>513</v>
      </c>
      <c r="D8951" s="83" t="s">
        <v>504</v>
      </c>
      <c r="E8951" s="84">
        <v>73966</v>
      </c>
      <c r="F8951" s="85">
        <v>17.899999999999999</v>
      </c>
      <c r="G8951" s="84" t="s">
        <v>514</v>
      </c>
      <c r="H8951" s="86" t="str">
        <f t="shared" si="556"/>
        <v/>
      </c>
      <c r="I8951" s="77" t="str">
        <f t="shared" si="557"/>
        <v/>
      </c>
      <c r="J8951" s="77" t="str">
        <f t="shared" si="558"/>
        <v/>
      </c>
      <c r="K8951" s="77">
        <f t="shared" si="559"/>
        <v>0</v>
      </c>
    </row>
    <row r="8952" spans="1:11" s="77" customFormat="1">
      <c r="A8952" s="82">
        <v>2016</v>
      </c>
      <c r="B8952" s="82">
        <v>892</v>
      </c>
      <c r="C8952" s="83" t="s">
        <v>513</v>
      </c>
      <c r="D8952" s="83" t="s">
        <v>504</v>
      </c>
      <c r="E8952" s="84">
        <v>9709</v>
      </c>
      <c r="F8952" s="85">
        <v>17.8</v>
      </c>
      <c r="G8952" s="84" t="s">
        <v>514</v>
      </c>
      <c r="H8952" s="86" t="str">
        <f t="shared" si="556"/>
        <v/>
      </c>
      <c r="I8952" s="77" t="str">
        <f t="shared" si="557"/>
        <v/>
      </c>
      <c r="J8952" s="77" t="str">
        <f t="shared" si="558"/>
        <v/>
      </c>
      <c r="K8952" s="77">
        <f t="shared" si="559"/>
        <v>0</v>
      </c>
    </row>
    <row r="8953" spans="1:11" s="77" customFormat="1">
      <c r="A8953" s="82">
        <v>2016</v>
      </c>
      <c r="B8953" s="82">
        <v>892</v>
      </c>
      <c r="C8953" s="83" t="s">
        <v>513</v>
      </c>
      <c r="D8953" s="83" t="s">
        <v>504</v>
      </c>
      <c r="E8953" s="84">
        <v>11728</v>
      </c>
      <c r="F8953" s="85">
        <v>17.3</v>
      </c>
      <c r="G8953" s="84" t="s">
        <v>514</v>
      </c>
      <c r="H8953" s="86" t="str">
        <f t="shared" si="556"/>
        <v/>
      </c>
      <c r="I8953" s="77" t="str">
        <f t="shared" si="557"/>
        <v/>
      </c>
      <c r="J8953" s="77" t="str">
        <f t="shared" si="558"/>
        <v/>
      </c>
      <c r="K8953" s="77">
        <f t="shared" si="559"/>
        <v>0</v>
      </c>
    </row>
    <row r="8954" spans="1:11" s="77" customFormat="1">
      <c r="A8954" s="82">
        <v>2016</v>
      </c>
      <c r="B8954" s="82">
        <v>963</v>
      </c>
      <c r="C8954" s="83" t="s">
        <v>503</v>
      </c>
      <c r="D8954" s="83" t="s">
        <v>504</v>
      </c>
      <c r="E8954" s="84">
        <v>34280</v>
      </c>
      <c r="F8954" s="85">
        <v>21.181000000000001</v>
      </c>
      <c r="G8954" s="84">
        <v>183.2</v>
      </c>
      <c r="H8954" s="86">
        <f t="shared" si="556"/>
        <v>1330187.1337600001</v>
      </c>
      <c r="I8954" s="77">
        <f t="shared" si="557"/>
        <v>34280</v>
      </c>
      <c r="J8954" s="77">
        <f t="shared" si="558"/>
        <v>726084.68</v>
      </c>
      <c r="K8954" s="77">
        <f t="shared" si="559"/>
        <v>0</v>
      </c>
    </row>
    <row r="8955" spans="1:11" s="77" customFormat="1">
      <c r="A8955" s="82">
        <v>2016</v>
      </c>
      <c r="B8955" s="82">
        <v>976</v>
      </c>
      <c r="C8955" s="83" t="s">
        <v>503</v>
      </c>
      <c r="D8955" s="83" t="s">
        <v>504</v>
      </c>
      <c r="E8955" s="84">
        <v>23607</v>
      </c>
      <c r="F8955" s="85">
        <v>24.87</v>
      </c>
      <c r="G8955" s="84">
        <v>214.7</v>
      </c>
      <c r="H8955" s="86">
        <f t="shared" si="556"/>
        <v>1260516.7752299998</v>
      </c>
      <c r="I8955" s="77">
        <f t="shared" si="557"/>
        <v>23607</v>
      </c>
      <c r="J8955" s="77">
        <f t="shared" si="558"/>
        <v>587106.09</v>
      </c>
      <c r="K8955" s="77">
        <f t="shared" si="559"/>
        <v>0</v>
      </c>
    </row>
    <row r="8956" spans="1:11" s="77" customFormat="1">
      <c r="A8956" s="82">
        <v>2016</v>
      </c>
      <c r="B8956" s="82">
        <v>976</v>
      </c>
      <c r="C8956" s="83" t="s">
        <v>503</v>
      </c>
      <c r="D8956" s="83" t="s">
        <v>504</v>
      </c>
      <c r="E8956" s="84">
        <v>459</v>
      </c>
      <c r="F8956" s="85">
        <v>23.51</v>
      </c>
      <c r="G8956" s="84">
        <v>165.8</v>
      </c>
      <c r="H8956" s="86">
        <f t="shared" si="556"/>
        <v>17891.627220000002</v>
      </c>
      <c r="I8956" s="77">
        <f t="shared" si="557"/>
        <v>459</v>
      </c>
      <c r="J8956" s="77">
        <f t="shared" si="558"/>
        <v>10791.09</v>
      </c>
      <c r="K8956" s="77">
        <f t="shared" si="559"/>
        <v>0</v>
      </c>
    </row>
    <row r="8957" spans="1:11" s="77" customFormat="1">
      <c r="A8957" s="82">
        <v>2016</v>
      </c>
      <c r="B8957" s="82">
        <v>976</v>
      </c>
      <c r="C8957" s="83" t="s">
        <v>503</v>
      </c>
      <c r="D8957" s="83" t="s">
        <v>504</v>
      </c>
      <c r="E8957" s="84">
        <v>22</v>
      </c>
      <c r="F8957" s="85">
        <v>21.78</v>
      </c>
      <c r="G8957" s="84">
        <v>117.5</v>
      </c>
      <c r="H8957" s="86">
        <f t="shared" si="556"/>
        <v>563.01300000000003</v>
      </c>
      <c r="I8957" s="77">
        <f t="shared" si="557"/>
        <v>22</v>
      </c>
      <c r="J8957" s="77">
        <f t="shared" si="558"/>
        <v>479.16</v>
      </c>
      <c r="K8957" s="77">
        <f t="shared" si="559"/>
        <v>0</v>
      </c>
    </row>
    <row r="8958" spans="1:11" s="77" customFormat="1">
      <c r="A8958" s="82">
        <v>2016</v>
      </c>
      <c r="B8958" s="82">
        <v>976</v>
      </c>
      <c r="C8958" s="83" t="s">
        <v>503</v>
      </c>
      <c r="D8958" s="83" t="s">
        <v>504</v>
      </c>
      <c r="E8958" s="84">
        <v>7599</v>
      </c>
      <c r="F8958" s="85">
        <v>18.46</v>
      </c>
      <c r="G8958" s="84">
        <v>170.1</v>
      </c>
      <c r="H8958" s="86">
        <f t="shared" si="556"/>
        <v>238612.09553999998</v>
      </c>
      <c r="I8958" s="77">
        <f t="shared" si="557"/>
        <v>7599</v>
      </c>
      <c r="J8958" s="77">
        <f t="shared" si="558"/>
        <v>140277.54</v>
      </c>
      <c r="K8958" s="77">
        <f t="shared" si="559"/>
        <v>0</v>
      </c>
    </row>
    <row r="8959" spans="1:11" s="77" customFormat="1">
      <c r="A8959" s="82">
        <v>2016</v>
      </c>
      <c r="B8959" s="82">
        <v>976</v>
      </c>
      <c r="C8959" s="83" t="s">
        <v>503</v>
      </c>
      <c r="D8959" s="83" t="s">
        <v>504</v>
      </c>
      <c r="E8959" s="84">
        <v>7894</v>
      </c>
      <c r="F8959" s="85">
        <v>15.05</v>
      </c>
      <c r="G8959" s="84">
        <v>121.5</v>
      </c>
      <c r="H8959" s="86">
        <f t="shared" si="556"/>
        <v>144347.71050000002</v>
      </c>
      <c r="I8959" s="77">
        <f t="shared" si="557"/>
        <v>7894</v>
      </c>
      <c r="J8959" s="77">
        <f t="shared" si="558"/>
        <v>118804.70000000001</v>
      </c>
      <c r="K8959" s="77">
        <f t="shared" si="559"/>
        <v>0</v>
      </c>
    </row>
    <row r="8960" spans="1:11" s="77" customFormat="1">
      <c r="A8960" s="82">
        <v>2016</v>
      </c>
      <c r="B8960" s="82">
        <v>976</v>
      </c>
      <c r="C8960" s="83" t="s">
        <v>503</v>
      </c>
      <c r="D8960" s="83" t="s">
        <v>504</v>
      </c>
      <c r="E8960" s="84">
        <v>20274</v>
      </c>
      <c r="F8960" s="85">
        <v>21.92</v>
      </c>
      <c r="G8960" s="84">
        <v>203.7</v>
      </c>
      <c r="H8960" s="86">
        <f t="shared" si="556"/>
        <v>905255.18495999998</v>
      </c>
      <c r="I8960" s="77">
        <f t="shared" si="557"/>
        <v>20274</v>
      </c>
      <c r="J8960" s="77">
        <f t="shared" si="558"/>
        <v>444406.08</v>
      </c>
      <c r="K8960" s="77">
        <f t="shared" si="559"/>
        <v>0</v>
      </c>
    </row>
    <row r="8961" spans="1:11" s="77" customFormat="1">
      <c r="A8961" s="82">
        <v>2016</v>
      </c>
      <c r="B8961" s="82">
        <v>976</v>
      </c>
      <c r="C8961" s="83" t="s">
        <v>503</v>
      </c>
      <c r="D8961" s="83" t="s">
        <v>504</v>
      </c>
      <c r="E8961" s="84">
        <v>7804</v>
      </c>
      <c r="F8961" s="85">
        <v>16.829999999999998</v>
      </c>
      <c r="G8961" s="84">
        <v>141</v>
      </c>
      <c r="H8961" s="86">
        <f t="shared" si="556"/>
        <v>185191.26119999998</v>
      </c>
      <c r="I8961" s="77">
        <f t="shared" si="557"/>
        <v>7804</v>
      </c>
      <c r="J8961" s="77">
        <f t="shared" si="558"/>
        <v>131341.31999999998</v>
      </c>
      <c r="K8961" s="77">
        <f t="shared" si="559"/>
        <v>0</v>
      </c>
    </row>
    <row r="8962" spans="1:11" s="77" customFormat="1">
      <c r="A8962" s="82">
        <v>2016</v>
      </c>
      <c r="B8962" s="82">
        <v>976</v>
      </c>
      <c r="C8962" s="83" t="s">
        <v>503</v>
      </c>
      <c r="D8962" s="83" t="s">
        <v>504</v>
      </c>
      <c r="E8962" s="84">
        <v>13224</v>
      </c>
      <c r="F8962" s="85">
        <v>19.91</v>
      </c>
      <c r="G8962" s="84">
        <v>159.6</v>
      </c>
      <c r="H8962" s="86">
        <f t="shared" si="556"/>
        <v>420210.58463999996</v>
      </c>
      <c r="I8962" s="77">
        <f t="shared" si="557"/>
        <v>13224</v>
      </c>
      <c r="J8962" s="77">
        <f t="shared" si="558"/>
        <v>263289.84000000003</v>
      </c>
      <c r="K8962" s="77">
        <f t="shared" si="559"/>
        <v>0</v>
      </c>
    </row>
    <row r="8963" spans="1:11" s="77" customFormat="1">
      <c r="A8963" s="82">
        <v>2016</v>
      </c>
      <c r="B8963" s="82">
        <v>976</v>
      </c>
      <c r="C8963" s="83" t="s">
        <v>503</v>
      </c>
      <c r="D8963" s="83" t="s">
        <v>504</v>
      </c>
      <c r="E8963" s="84">
        <v>29039</v>
      </c>
      <c r="F8963" s="85">
        <v>15.48</v>
      </c>
      <c r="G8963" s="84">
        <v>146.6</v>
      </c>
      <c r="H8963" s="86">
        <f t="shared" si="556"/>
        <v>659001.77352000005</v>
      </c>
      <c r="I8963" s="77">
        <f t="shared" si="557"/>
        <v>29039</v>
      </c>
      <c r="J8963" s="77">
        <f t="shared" si="558"/>
        <v>449523.72000000003</v>
      </c>
      <c r="K8963" s="77">
        <f t="shared" si="559"/>
        <v>0</v>
      </c>
    </row>
    <row r="8964" spans="1:11" s="77" customFormat="1">
      <c r="A8964" s="82">
        <v>2016</v>
      </c>
      <c r="B8964" s="82">
        <v>983</v>
      </c>
      <c r="C8964" s="83" t="s">
        <v>503</v>
      </c>
      <c r="D8964" s="83" t="s">
        <v>504</v>
      </c>
      <c r="E8964" s="84">
        <v>101822</v>
      </c>
      <c r="F8964" s="85">
        <v>22.414000000000001</v>
      </c>
      <c r="G8964" s="84">
        <v>199.1</v>
      </c>
      <c r="H8964" s="86">
        <f t="shared" si="556"/>
        <v>4543936.4712279998</v>
      </c>
      <c r="I8964" s="77">
        <f t="shared" si="557"/>
        <v>101822</v>
      </c>
      <c r="J8964" s="77">
        <f t="shared" si="558"/>
        <v>2282238.3080000002</v>
      </c>
      <c r="K8964" s="77">
        <f t="shared" si="559"/>
        <v>0</v>
      </c>
    </row>
    <row r="8965" spans="1:11" s="77" customFormat="1">
      <c r="A8965" s="82">
        <v>2016</v>
      </c>
      <c r="B8965" s="82">
        <v>983</v>
      </c>
      <c r="C8965" s="83" t="s">
        <v>503</v>
      </c>
      <c r="D8965" s="83" t="s">
        <v>504</v>
      </c>
      <c r="E8965" s="84">
        <v>84920</v>
      </c>
      <c r="F8965" s="85">
        <v>22.972000000000001</v>
      </c>
      <c r="G8965" s="84">
        <v>258.7</v>
      </c>
      <c r="H8965" s="86">
        <f t="shared" si="556"/>
        <v>5046673.6548799993</v>
      </c>
      <c r="I8965" s="77">
        <f t="shared" si="557"/>
        <v>84920</v>
      </c>
      <c r="J8965" s="77">
        <f t="shared" si="558"/>
        <v>1950782.2400000002</v>
      </c>
      <c r="K8965" s="77">
        <f t="shared" si="559"/>
        <v>0</v>
      </c>
    </row>
    <row r="8966" spans="1:11" s="77" customFormat="1">
      <c r="A8966" s="82">
        <v>2016</v>
      </c>
      <c r="B8966" s="82">
        <v>983</v>
      </c>
      <c r="C8966" s="83" t="s">
        <v>503</v>
      </c>
      <c r="D8966" s="83" t="s">
        <v>504</v>
      </c>
      <c r="E8966" s="84">
        <v>33123</v>
      </c>
      <c r="F8966" s="85">
        <v>22.861999999999998</v>
      </c>
      <c r="G8966" s="84">
        <v>189.7</v>
      </c>
      <c r="H8966" s="86">
        <f t="shared" si="556"/>
        <v>1436518.4753219998</v>
      </c>
      <c r="I8966" s="77">
        <f t="shared" si="557"/>
        <v>33123</v>
      </c>
      <c r="J8966" s="77">
        <f t="shared" si="558"/>
        <v>757258.02599999995</v>
      </c>
      <c r="K8966" s="77">
        <f t="shared" si="559"/>
        <v>0</v>
      </c>
    </row>
    <row r="8967" spans="1:11" s="77" customFormat="1">
      <c r="A8967" s="82">
        <v>2016</v>
      </c>
      <c r="B8967" s="82">
        <v>994</v>
      </c>
      <c r="C8967" s="83" t="s">
        <v>503</v>
      </c>
      <c r="D8967" s="83" t="s">
        <v>504</v>
      </c>
      <c r="E8967" s="84">
        <v>58727</v>
      </c>
      <c r="F8967" s="85">
        <v>22.47</v>
      </c>
      <c r="G8967" s="84">
        <v>223.2</v>
      </c>
      <c r="H8967" s="86">
        <f t="shared" ref="H8967:H9030" si="560">IF(I8967="","",G8967/100*F8967*E8967)</f>
        <v>2945337.5800799993</v>
      </c>
      <c r="I8967" s="77">
        <f t="shared" ref="I8967:I9030" si="561">IF(OR(G8967=".",F8967=".",E8967="."),"",E8967)</f>
        <v>58727</v>
      </c>
      <c r="J8967" s="77">
        <f t="shared" ref="J8967:J9030" si="562">IF(I8967="","",F8967*I8967)</f>
        <v>1319595.69</v>
      </c>
      <c r="K8967" s="77">
        <f t="shared" ref="K8967:K9030" si="563">IF(C8967="LIG",1,0)</f>
        <v>0</v>
      </c>
    </row>
    <row r="8968" spans="1:11" s="77" customFormat="1">
      <c r="A8968" s="82">
        <v>2016</v>
      </c>
      <c r="B8968" s="82">
        <v>994</v>
      </c>
      <c r="C8968" s="83" t="s">
        <v>503</v>
      </c>
      <c r="D8968" s="83" t="s">
        <v>504</v>
      </c>
      <c r="E8968" s="84">
        <v>115640</v>
      </c>
      <c r="F8968" s="85">
        <v>22.51</v>
      </c>
      <c r="G8968" s="84">
        <v>220.3</v>
      </c>
      <c r="H8968" s="86">
        <f t="shared" si="560"/>
        <v>5734533.2492000014</v>
      </c>
      <c r="I8968" s="77">
        <f t="shared" si="561"/>
        <v>115640</v>
      </c>
      <c r="J8968" s="77">
        <f t="shared" si="562"/>
        <v>2603056.4000000004</v>
      </c>
      <c r="K8968" s="77">
        <f t="shared" si="563"/>
        <v>0</v>
      </c>
    </row>
    <row r="8969" spans="1:11" s="77" customFormat="1">
      <c r="A8969" s="82">
        <v>2016</v>
      </c>
      <c r="B8969" s="82">
        <v>994</v>
      </c>
      <c r="C8969" s="83" t="s">
        <v>503</v>
      </c>
      <c r="D8969" s="83" t="s">
        <v>504</v>
      </c>
      <c r="E8969" s="84">
        <v>57428</v>
      </c>
      <c r="F8969" s="85">
        <v>23.08</v>
      </c>
      <c r="G8969" s="84">
        <v>203.5</v>
      </c>
      <c r="H8969" s="86">
        <f t="shared" si="560"/>
        <v>2697266.8183999998</v>
      </c>
      <c r="I8969" s="77">
        <f t="shared" si="561"/>
        <v>57428</v>
      </c>
      <c r="J8969" s="77">
        <f t="shared" si="562"/>
        <v>1325438.24</v>
      </c>
      <c r="K8969" s="77">
        <f t="shared" si="563"/>
        <v>0</v>
      </c>
    </row>
    <row r="8970" spans="1:11" s="77" customFormat="1">
      <c r="A8970" s="82">
        <v>2016</v>
      </c>
      <c r="B8970" s="82">
        <v>994</v>
      </c>
      <c r="C8970" s="83" t="s">
        <v>503</v>
      </c>
      <c r="D8970" s="83" t="s">
        <v>504</v>
      </c>
      <c r="E8970" s="84">
        <v>62855</v>
      </c>
      <c r="F8970" s="85">
        <v>23.28</v>
      </c>
      <c r="G8970" s="84">
        <v>212.4</v>
      </c>
      <c r="H8970" s="86">
        <f t="shared" si="560"/>
        <v>3107973.5856000003</v>
      </c>
      <c r="I8970" s="77">
        <f t="shared" si="561"/>
        <v>62855</v>
      </c>
      <c r="J8970" s="77">
        <f t="shared" si="562"/>
        <v>1463264.4000000001</v>
      </c>
      <c r="K8970" s="77">
        <f t="shared" si="563"/>
        <v>0</v>
      </c>
    </row>
    <row r="8971" spans="1:11" s="77" customFormat="1">
      <c r="A8971" s="82">
        <v>2016</v>
      </c>
      <c r="B8971" s="82">
        <v>994</v>
      </c>
      <c r="C8971" s="83" t="s">
        <v>503</v>
      </c>
      <c r="D8971" s="83" t="s">
        <v>504</v>
      </c>
      <c r="E8971" s="84">
        <v>20356</v>
      </c>
      <c r="F8971" s="85">
        <v>23.16</v>
      </c>
      <c r="G8971" s="84">
        <v>166.3</v>
      </c>
      <c r="H8971" s="86">
        <f t="shared" si="560"/>
        <v>784012.96847999992</v>
      </c>
      <c r="I8971" s="77">
        <f t="shared" si="561"/>
        <v>20356</v>
      </c>
      <c r="J8971" s="77">
        <f t="shared" si="562"/>
        <v>471444.96</v>
      </c>
      <c r="K8971" s="77">
        <f t="shared" si="563"/>
        <v>0</v>
      </c>
    </row>
    <row r="8972" spans="1:11" s="77" customFormat="1">
      <c r="A8972" s="82">
        <v>2016</v>
      </c>
      <c r="B8972" s="82">
        <v>994</v>
      </c>
      <c r="C8972" s="83" t="s">
        <v>503</v>
      </c>
      <c r="D8972" s="83" t="s">
        <v>504</v>
      </c>
      <c r="E8972" s="84">
        <v>45659</v>
      </c>
      <c r="F8972" s="85">
        <v>22.41</v>
      </c>
      <c r="G8972" s="84">
        <v>170</v>
      </c>
      <c r="H8972" s="86">
        <f t="shared" si="560"/>
        <v>1739470.923</v>
      </c>
      <c r="I8972" s="77">
        <f t="shared" si="561"/>
        <v>45659</v>
      </c>
      <c r="J8972" s="77">
        <f t="shared" si="562"/>
        <v>1023218.1900000001</v>
      </c>
      <c r="K8972" s="77">
        <f t="shared" si="563"/>
        <v>0</v>
      </c>
    </row>
    <row r="8973" spans="1:11" s="77" customFormat="1">
      <c r="A8973" s="82">
        <v>2016</v>
      </c>
      <c r="B8973" s="82">
        <v>994</v>
      </c>
      <c r="C8973" s="83" t="s">
        <v>503</v>
      </c>
      <c r="D8973" s="83" t="s">
        <v>504</v>
      </c>
      <c r="E8973" s="84">
        <v>72285</v>
      </c>
      <c r="F8973" s="85">
        <v>22.76</v>
      </c>
      <c r="G8973" s="84">
        <v>167.4</v>
      </c>
      <c r="H8973" s="86">
        <f t="shared" si="560"/>
        <v>2754075.8484000005</v>
      </c>
      <c r="I8973" s="77">
        <f t="shared" si="561"/>
        <v>72285</v>
      </c>
      <c r="J8973" s="77">
        <f t="shared" si="562"/>
        <v>1645206.6</v>
      </c>
      <c r="K8973" s="77">
        <f t="shared" si="563"/>
        <v>0</v>
      </c>
    </row>
    <row r="8974" spans="1:11" s="77" customFormat="1">
      <c r="A8974" s="82">
        <v>2016</v>
      </c>
      <c r="B8974" s="82">
        <v>995</v>
      </c>
      <c r="C8974" s="83" t="s">
        <v>503</v>
      </c>
      <c r="D8974" s="83" t="s">
        <v>504</v>
      </c>
      <c r="E8974" s="84">
        <v>93593</v>
      </c>
      <c r="F8974" s="85">
        <v>23.07</v>
      </c>
      <c r="G8974" s="84">
        <v>233.8</v>
      </c>
      <c r="H8974" s="86">
        <f t="shared" si="560"/>
        <v>5048187.4123799996</v>
      </c>
      <c r="I8974" s="77">
        <f t="shared" si="561"/>
        <v>93593</v>
      </c>
      <c r="J8974" s="77">
        <f t="shared" si="562"/>
        <v>2159190.5100000002</v>
      </c>
      <c r="K8974" s="77">
        <f t="shared" si="563"/>
        <v>0</v>
      </c>
    </row>
    <row r="8975" spans="1:11" s="77" customFormat="1">
      <c r="A8975" s="82">
        <v>2016</v>
      </c>
      <c r="B8975" s="82">
        <v>995</v>
      </c>
      <c r="C8975" s="83" t="s">
        <v>503</v>
      </c>
      <c r="D8975" s="83" t="s">
        <v>504</v>
      </c>
      <c r="E8975" s="84">
        <v>6683</v>
      </c>
      <c r="F8975" s="85">
        <v>24.026</v>
      </c>
      <c r="G8975" s="84">
        <v>193</v>
      </c>
      <c r="H8975" s="86">
        <f t="shared" si="560"/>
        <v>309891.91294000001</v>
      </c>
      <c r="I8975" s="77">
        <f t="shared" si="561"/>
        <v>6683</v>
      </c>
      <c r="J8975" s="77">
        <f t="shared" si="562"/>
        <v>160565.758</v>
      </c>
      <c r="K8975" s="77">
        <f t="shared" si="563"/>
        <v>0</v>
      </c>
    </row>
    <row r="8976" spans="1:11" s="77" customFormat="1">
      <c r="A8976" s="82">
        <v>2016</v>
      </c>
      <c r="B8976" s="82">
        <v>997</v>
      </c>
      <c r="C8976" s="83" t="s">
        <v>513</v>
      </c>
      <c r="D8976" s="83" t="s">
        <v>504</v>
      </c>
      <c r="E8976" s="84">
        <v>55839</v>
      </c>
      <c r="F8976" s="85">
        <v>17.866</v>
      </c>
      <c r="G8976" s="84">
        <v>204.2</v>
      </c>
      <c r="H8976" s="86">
        <f t="shared" si="560"/>
        <v>2037139.1701079998</v>
      </c>
      <c r="I8976" s="77">
        <f t="shared" si="561"/>
        <v>55839</v>
      </c>
      <c r="J8976" s="77">
        <f t="shared" si="562"/>
        <v>997619.57400000002</v>
      </c>
      <c r="K8976" s="77">
        <f t="shared" si="563"/>
        <v>0</v>
      </c>
    </row>
    <row r="8977" spans="1:11" s="77" customFormat="1">
      <c r="A8977" s="82">
        <v>2016</v>
      </c>
      <c r="B8977" s="82">
        <v>997</v>
      </c>
      <c r="C8977" s="83" t="s">
        <v>503</v>
      </c>
      <c r="D8977" s="83" t="s">
        <v>504</v>
      </c>
      <c r="E8977" s="84">
        <v>121</v>
      </c>
      <c r="F8977" s="85">
        <v>25.88</v>
      </c>
      <c r="G8977" s="84">
        <v>214.4</v>
      </c>
      <c r="H8977" s="86">
        <f t="shared" si="560"/>
        <v>6713.8931199999997</v>
      </c>
      <c r="I8977" s="77">
        <f t="shared" si="561"/>
        <v>121</v>
      </c>
      <c r="J8977" s="77">
        <f t="shared" si="562"/>
        <v>3131.48</v>
      </c>
      <c r="K8977" s="77">
        <f t="shared" si="563"/>
        <v>0</v>
      </c>
    </row>
    <row r="8978" spans="1:11" s="77" customFormat="1">
      <c r="A8978" s="82">
        <v>2016</v>
      </c>
      <c r="B8978" s="82">
        <v>1001</v>
      </c>
      <c r="C8978" s="83" t="s">
        <v>503</v>
      </c>
      <c r="D8978" s="83" t="s">
        <v>504</v>
      </c>
      <c r="E8978" s="84">
        <v>47230</v>
      </c>
      <c r="F8978" s="85">
        <v>22.978000000000002</v>
      </c>
      <c r="G8978" s="84">
        <v>260</v>
      </c>
      <c r="H8978" s="86">
        <f t="shared" si="560"/>
        <v>2821652.4440000001</v>
      </c>
      <c r="I8978" s="77">
        <f t="shared" si="561"/>
        <v>47230</v>
      </c>
      <c r="J8978" s="77">
        <f t="shared" si="562"/>
        <v>1085250.9400000002</v>
      </c>
      <c r="K8978" s="77">
        <f t="shared" si="563"/>
        <v>0</v>
      </c>
    </row>
    <row r="8979" spans="1:11" s="77" customFormat="1">
      <c r="A8979" s="82">
        <v>2016</v>
      </c>
      <c r="B8979" s="82">
        <v>1001</v>
      </c>
      <c r="C8979" s="83" t="s">
        <v>503</v>
      </c>
      <c r="D8979" s="83" t="s">
        <v>504</v>
      </c>
      <c r="E8979" s="84">
        <v>81249</v>
      </c>
      <c r="F8979" s="85">
        <v>22.393999999999998</v>
      </c>
      <c r="G8979" s="84">
        <v>202.7</v>
      </c>
      <c r="H8979" s="86">
        <f t="shared" si="560"/>
        <v>3688106.4448619992</v>
      </c>
      <c r="I8979" s="77">
        <f t="shared" si="561"/>
        <v>81249</v>
      </c>
      <c r="J8979" s="77">
        <f t="shared" si="562"/>
        <v>1819490.1059999999</v>
      </c>
      <c r="K8979" s="77">
        <f t="shared" si="563"/>
        <v>0</v>
      </c>
    </row>
    <row r="8980" spans="1:11" s="77" customFormat="1">
      <c r="A8980" s="82">
        <v>2016</v>
      </c>
      <c r="B8980" s="82">
        <v>1008</v>
      </c>
      <c r="C8980" s="83" t="s">
        <v>503</v>
      </c>
      <c r="D8980" s="83" t="s">
        <v>504</v>
      </c>
      <c r="E8980" s="84">
        <v>29235</v>
      </c>
      <c r="F8980" s="85">
        <v>24.007999999999999</v>
      </c>
      <c r="G8980" s="84">
        <v>215.3</v>
      </c>
      <c r="H8980" s="86">
        <f t="shared" si="560"/>
        <v>1511134.46364</v>
      </c>
      <c r="I8980" s="77">
        <f t="shared" si="561"/>
        <v>29235</v>
      </c>
      <c r="J8980" s="77">
        <f t="shared" si="562"/>
        <v>701873.88</v>
      </c>
      <c r="K8980" s="77">
        <f t="shared" si="563"/>
        <v>0</v>
      </c>
    </row>
    <row r="8981" spans="1:11" s="77" customFormat="1">
      <c r="A8981" s="82">
        <v>2016</v>
      </c>
      <c r="B8981" s="82">
        <v>1008</v>
      </c>
      <c r="C8981" s="83" t="s">
        <v>503</v>
      </c>
      <c r="D8981" s="83" t="s">
        <v>504</v>
      </c>
      <c r="E8981" s="84">
        <v>1506</v>
      </c>
      <c r="F8981" s="85">
        <v>23.9</v>
      </c>
      <c r="G8981" s="84">
        <v>255.1</v>
      </c>
      <c r="H8981" s="86">
        <f t="shared" si="560"/>
        <v>91819.16339999999</v>
      </c>
      <c r="I8981" s="77">
        <f t="shared" si="561"/>
        <v>1506</v>
      </c>
      <c r="J8981" s="77">
        <f t="shared" si="562"/>
        <v>35993.4</v>
      </c>
      <c r="K8981" s="77">
        <f t="shared" si="563"/>
        <v>0</v>
      </c>
    </row>
    <row r="8982" spans="1:11" s="77" customFormat="1">
      <c r="A8982" s="82">
        <v>2016</v>
      </c>
      <c r="B8982" s="82">
        <v>1008</v>
      </c>
      <c r="C8982" s="83" t="s">
        <v>503</v>
      </c>
      <c r="D8982" s="83" t="s">
        <v>504</v>
      </c>
      <c r="E8982" s="84">
        <v>10885</v>
      </c>
      <c r="F8982" s="85">
        <v>22.184000000000001</v>
      </c>
      <c r="G8982" s="84">
        <v>205.4</v>
      </c>
      <c r="H8982" s="86">
        <f t="shared" si="560"/>
        <v>495985.21336000011</v>
      </c>
      <c r="I8982" s="77">
        <f t="shared" si="561"/>
        <v>10885</v>
      </c>
      <c r="J8982" s="77">
        <f t="shared" si="562"/>
        <v>241472.84000000003</v>
      </c>
      <c r="K8982" s="77">
        <f t="shared" si="563"/>
        <v>0</v>
      </c>
    </row>
    <row r="8983" spans="1:11" s="77" customFormat="1">
      <c r="A8983" s="82">
        <v>2016</v>
      </c>
      <c r="B8983" s="82">
        <v>1008</v>
      </c>
      <c r="C8983" s="83" t="s">
        <v>503</v>
      </c>
      <c r="D8983" s="83" t="s">
        <v>504</v>
      </c>
      <c r="E8983" s="84">
        <v>6547</v>
      </c>
      <c r="F8983" s="85">
        <v>23.1</v>
      </c>
      <c r="G8983" s="84">
        <v>201.4</v>
      </c>
      <c r="H8983" s="86">
        <f t="shared" si="560"/>
        <v>304588.69980000006</v>
      </c>
      <c r="I8983" s="77">
        <f t="shared" si="561"/>
        <v>6547</v>
      </c>
      <c r="J8983" s="77">
        <f t="shared" si="562"/>
        <v>151235.70000000001</v>
      </c>
      <c r="K8983" s="77">
        <f t="shared" si="563"/>
        <v>0</v>
      </c>
    </row>
    <row r="8984" spans="1:11" s="77" customFormat="1">
      <c r="A8984" s="82">
        <v>2016</v>
      </c>
      <c r="B8984" s="82">
        <v>1008</v>
      </c>
      <c r="C8984" s="83" t="s">
        <v>503</v>
      </c>
      <c r="D8984" s="83" t="s">
        <v>504</v>
      </c>
      <c r="E8984" s="84">
        <v>6401</v>
      </c>
      <c r="F8984" s="85">
        <v>23.111999999999998</v>
      </c>
      <c r="G8984" s="84">
        <v>208.4</v>
      </c>
      <c r="H8984" s="86">
        <f t="shared" si="560"/>
        <v>308306.77660799999</v>
      </c>
      <c r="I8984" s="77">
        <f t="shared" si="561"/>
        <v>6401</v>
      </c>
      <c r="J8984" s="77">
        <f t="shared" si="562"/>
        <v>147939.91199999998</v>
      </c>
      <c r="K8984" s="77">
        <f t="shared" si="563"/>
        <v>0</v>
      </c>
    </row>
    <row r="8985" spans="1:11" s="77" customFormat="1">
      <c r="A8985" s="82">
        <v>2016</v>
      </c>
      <c r="B8985" s="82">
        <v>1008</v>
      </c>
      <c r="C8985" s="83" t="s">
        <v>503</v>
      </c>
      <c r="D8985" s="83" t="s">
        <v>504</v>
      </c>
      <c r="E8985" s="84">
        <v>4798</v>
      </c>
      <c r="F8985" s="85">
        <v>24.283999999999999</v>
      </c>
      <c r="G8985" s="84">
        <v>254.5</v>
      </c>
      <c r="H8985" s="86">
        <f t="shared" si="560"/>
        <v>296529.73843999999</v>
      </c>
      <c r="I8985" s="77">
        <f t="shared" si="561"/>
        <v>4798</v>
      </c>
      <c r="J8985" s="77">
        <f t="shared" si="562"/>
        <v>116514.632</v>
      </c>
      <c r="K8985" s="77">
        <f t="shared" si="563"/>
        <v>0</v>
      </c>
    </row>
    <row r="8986" spans="1:11" s="77" customFormat="1">
      <c r="A8986" s="82">
        <v>2016</v>
      </c>
      <c r="B8986" s="82">
        <v>1008</v>
      </c>
      <c r="C8986" s="83" t="s">
        <v>503</v>
      </c>
      <c r="D8986" s="83" t="s">
        <v>504</v>
      </c>
      <c r="E8986" s="84">
        <v>3251</v>
      </c>
      <c r="F8986" s="85">
        <v>23.276</v>
      </c>
      <c r="G8986" s="84">
        <v>218</v>
      </c>
      <c r="H8986" s="86">
        <f t="shared" si="560"/>
        <v>164961.20168</v>
      </c>
      <c r="I8986" s="77">
        <f t="shared" si="561"/>
        <v>3251</v>
      </c>
      <c r="J8986" s="77">
        <f t="shared" si="562"/>
        <v>75670.275999999998</v>
      </c>
      <c r="K8986" s="77">
        <f t="shared" si="563"/>
        <v>0</v>
      </c>
    </row>
    <row r="8987" spans="1:11" s="77" customFormat="1">
      <c r="A8987" s="82">
        <v>2016</v>
      </c>
      <c r="B8987" s="82">
        <v>1008</v>
      </c>
      <c r="C8987" s="83" t="s">
        <v>503</v>
      </c>
      <c r="D8987" s="83" t="s">
        <v>504</v>
      </c>
      <c r="E8987" s="84">
        <v>3237</v>
      </c>
      <c r="F8987" s="85">
        <v>24.141999999999999</v>
      </c>
      <c r="G8987" s="84">
        <v>221</v>
      </c>
      <c r="H8987" s="86">
        <f t="shared" si="560"/>
        <v>172706.31534</v>
      </c>
      <c r="I8987" s="77">
        <f t="shared" si="561"/>
        <v>3237</v>
      </c>
      <c r="J8987" s="77">
        <f t="shared" si="562"/>
        <v>78147.653999999995</v>
      </c>
      <c r="K8987" s="77">
        <f t="shared" si="563"/>
        <v>0</v>
      </c>
    </row>
    <row r="8988" spans="1:11" s="77" customFormat="1">
      <c r="A8988" s="82">
        <v>2016</v>
      </c>
      <c r="B8988" s="82">
        <v>1012</v>
      </c>
      <c r="C8988" s="83" t="s">
        <v>503</v>
      </c>
      <c r="D8988" s="83" t="s">
        <v>504</v>
      </c>
      <c r="E8988" s="84">
        <v>46562</v>
      </c>
      <c r="F8988" s="85">
        <v>23.257000000000001</v>
      </c>
      <c r="G8988" s="84">
        <v>229.8</v>
      </c>
      <c r="H8988" s="86">
        <f t="shared" si="560"/>
        <v>2488486.8133319998</v>
      </c>
      <c r="I8988" s="77">
        <f t="shared" si="561"/>
        <v>46562</v>
      </c>
      <c r="J8988" s="77">
        <f t="shared" si="562"/>
        <v>1082892.4340000001</v>
      </c>
      <c r="K8988" s="77">
        <f t="shared" si="563"/>
        <v>0</v>
      </c>
    </row>
    <row r="8989" spans="1:11" s="77" customFormat="1">
      <c r="A8989" s="82">
        <v>2016</v>
      </c>
      <c r="B8989" s="82">
        <v>1073</v>
      </c>
      <c r="C8989" s="83" t="s">
        <v>513</v>
      </c>
      <c r="D8989" s="83" t="s">
        <v>504</v>
      </c>
      <c r="E8989" s="84">
        <v>59884</v>
      </c>
      <c r="F8989" s="85">
        <v>17.68</v>
      </c>
      <c r="G8989" s="84">
        <v>183.3</v>
      </c>
      <c r="H8989" s="86">
        <f t="shared" si="560"/>
        <v>1940687.13696</v>
      </c>
      <c r="I8989" s="77">
        <f t="shared" si="561"/>
        <v>59884</v>
      </c>
      <c r="J8989" s="77">
        <f t="shared" si="562"/>
        <v>1058749.1199999999</v>
      </c>
      <c r="K8989" s="77">
        <f t="shared" si="563"/>
        <v>0</v>
      </c>
    </row>
    <row r="8990" spans="1:11" s="77" customFormat="1">
      <c r="A8990" s="82">
        <v>2016</v>
      </c>
      <c r="B8990" s="82">
        <v>1082</v>
      </c>
      <c r="C8990" s="83" t="s">
        <v>513</v>
      </c>
      <c r="D8990" s="83" t="s">
        <v>504</v>
      </c>
      <c r="E8990" s="84">
        <v>16243</v>
      </c>
      <c r="F8990" s="85">
        <v>17.783999999999999</v>
      </c>
      <c r="G8990" s="84">
        <v>145.5</v>
      </c>
      <c r="H8990" s="86">
        <f t="shared" si="560"/>
        <v>420299.31995999999</v>
      </c>
      <c r="I8990" s="77">
        <f t="shared" si="561"/>
        <v>16243</v>
      </c>
      <c r="J8990" s="77">
        <f t="shared" si="562"/>
        <v>288865.51199999999</v>
      </c>
      <c r="K8990" s="77">
        <f t="shared" si="563"/>
        <v>0</v>
      </c>
    </row>
    <row r="8991" spans="1:11" s="77" customFormat="1">
      <c r="A8991" s="82">
        <v>2016</v>
      </c>
      <c r="B8991" s="82">
        <v>1082</v>
      </c>
      <c r="C8991" s="83" t="s">
        <v>513</v>
      </c>
      <c r="D8991" s="83" t="s">
        <v>504</v>
      </c>
      <c r="E8991" s="84">
        <v>48871</v>
      </c>
      <c r="F8991" s="85">
        <v>17.832999999999998</v>
      </c>
      <c r="G8991" s="84">
        <v>135.9</v>
      </c>
      <c r="H8991" s="86">
        <f t="shared" si="560"/>
        <v>1184390.9819369998</v>
      </c>
      <c r="I8991" s="77">
        <f t="shared" si="561"/>
        <v>48871</v>
      </c>
      <c r="J8991" s="77">
        <f t="shared" si="562"/>
        <v>871516.54299999995</v>
      </c>
      <c r="K8991" s="77">
        <f t="shared" si="563"/>
        <v>0</v>
      </c>
    </row>
    <row r="8992" spans="1:11" s="77" customFormat="1">
      <c r="A8992" s="82">
        <v>2016</v>
      </c>
      <c r="B8992" s="82">
        <v>1082</v>
      </c>
      <c r="C8992" s="83" t="s">
        <v>513</v>
      </c>
      <c r="D8992" s="83" t="s">
        <v>504</v>
      </c>
      <c r="E8992" s="84">
        <v>48974</v>
      </c>
      <c r="F8992" s="85">
        <v>17.690999999999999</v>
      </c>
      <c r="G8992" s="84">
        <v>136</v>
      </c>
      <c r="H8992" s="86">
        <f t="shared" si="560"/>
        <v>1178302.68624</v>
      </c>
      <c r="I8992" s="77">
        <f t="shared" si="561"/>
        <v>48974</v>
      </c>
      <c r="J8992" s="77">
        <f t="shared" si="562"/>
        <v>866399.03399999999</v>
      </c>
      <c r="K8992" s="77">
        <f t="shared" si="563"/>
        <v>0</v>
      </c>
    </row>
    <row r="8993" spans="1:11" s="77" customFormat="1">
      <c r="A8993" s="82">
        <v>2016</v>
      </c>
      <c r="B8993" s="82">
        <v>1082</v>
      </c>
      <c r="C8993" s="83" t="s">
        <v>513</v>
      </c>
      <c r="D8993" s="83" t="s">
        <v>504</v>
      </c>
      <c r="E8993" s="84">
        <v>65608</v>
      </c>
      <c r="F8993" s="85">
        <v>17.603000000000002</v>
      </c>
      <c r="G8993" s="84">
        <v>132.30000000000001</v>
      </c>
      <c r="H8993" s="86">
        <f t="shared" si="560"/>
        <v>1527929.5565520003</v>
      </c>
      <c r="I8993" s="77">
        <f t="shared" si="561"/>
        <v>65608</v>
      </c>
      <c r="J8993" s="77">
        <f t="shared" si="562"/>
        <v>1154897.6240000001</v>
      </c>
      <c r="K8993" s="77">
        <f t="shared" si="563"/>
        <v>0</v>
      </c>
    </row>
    <row r="8994" spans="1:11" s="77" customFormat="1">
      <c r="A8994" s="82">
        <v>2016</v>
      </c>
      <c r="B8994" s="82">
        <v>1082</v>
      </c>
      <c r="C8994" s="83" t="s">
        <v>513</v>
      </c>
      <c r="D8994" s="83" t="s">
        <v>504</v>
      </c>
      <c r="E8994" s="84">
        <v>97992</v>
      </c>
      <c r="F8994" s="85">
        <v>17.62</v>
      </c>
      <c r="G8994" s="84">
        <v>133.6</v>
      </c>
      <c r="H8994" s="86">
        <f t="shared" si="560"/>
        <v>2306763.0374399996</v>
      </c>
      <c r="I8994" s="77">
        <f t="shared" si="561"/>
        <v>97992</v>
      </c>
      <c r="J8994" s="77">
        <f t="shared" si="562"/>
        <v>1726619.04</v>
      </c>
      <c r="K8994" s="77">
        <f t="shared" si="563"/>
        <v>0</v>
      </c>
    </row>
    <row r="8995" spans="1:11" s="77" customFormat="1">
      <c r="A8995" s="82">
        <v>2016</v>
      </c>
      <c r="B8995" s="82">
        <v>1082</v>
      </c>
      <c r="C8995" s="83" t="s">
        <v>513</v>
      </c>
      <c r="D8995" s="83" t="s">
        <v>504</v>
      </c>
      <c r="E8995" s="84">
        <v>48788</v>
      </c>
      <c r="F8995" s="85">
        <v>17.754000000000001</v>
      </c>
      <c r="G8995" s="84">
        <v>129.4</v>
      </c>
      <c r="H8995" s="86">
        <f t="shared" si="560"/>
        <v>1120839.704688</v>
      </c>
      <c r="I8995" s="77">
        <f t="shared" si="561"/>
        <v>48788</v>
      </c>
      <c r="J8995" s="77">
        <f t="shared" si="562"/>
        <v>866182.15200000012</v>
      </c>
      <c r="K8995" s="77">
        <f t="shared" si="563"/>
        <v>0</v>
      </c>
    </row>
    <row r="8996" spans="1:11" s="77" customFormat="1">
      <c r="A8996" s="82">
        <v>2016</v>
      </c>
      <c r="B8996" s="82">
        <v>1082</v>
      </c>
      <c r="C8996" s="83" t="s">
        <v>513</v>
      </c>
      <c r="D8996" s="83" t="s">
        <v>504</v>
      </c>
      <c r="E8996" s="84">
        <v>16144</v>
      </c>
      <c r="F8996" s="85">
        <v>17.39</v>
      </c>
      <c r="G8996" s="84">
        <v>127.9</v>
      </c>
      <c r="H8996" s="86">
        <f t="shared" si="560"/>
        <v>359071.78064000007</v>
      </c>
      <c r="I8996" s="77">
        <f t="shared" si="561"/>
        <v>16144</v>
      </c>
      <c r="J8996" s="77">
        <f t="shared" si="562"/>
        <v>280744.16000000003</v>
      </c>
      <c r="K8996" s="77">
        <f t="shared" si="563"/>
        <v>0</v>
      </c>
    </row>
    <row r="8997" spans="1:11" s="77" customFormat="1">
      <c r="A8997" s="82">
        <v>2016</v>
      </c>
      <c r="B8997" s="82">
        <v>1082</v>
      </c>
      <c r="C8997" s="83" t="s">
        <v>513</v>
      </c>
      <c r="D8997" s="83" t="s">
        <v>504</v>
      </c>
      <c r="E8997" s="84">
        <v>32702</v>
      </c>
      <c r="F8997" s="85">
        <v>16.88</v>
      </c>
      <c r="G8997" s="84">
        <v>140</v>
      </c>
      <c r="H8997" s="86">
        <f t="shared" si="560"/>
        <v>772813.66399999987</v>
      </c>
      <c r="I8997" s="77">
        <f t="shared" si="561"/>
        <v>32702</v>
      </c>
      <c r="J8997" s="77">
        <f t="shared" si="562"/>
        <v>552009.76</v>
      </c>
      <c r="K8997" s="77">
        <f t="shared" si="563"/>
        <v>0</v>
      </c>
    </row>
    <row r="8998" spans="1:11" s="77" customFormat="1">
      <c r="A8998" s="82">
        <v>2016</v>
      </c>
      <c r="B8998" s="82">
        <v>1082</v>
      </c>
      <c r="C8998" s="83" t="s">
        <v>513</v>
      </c>
      <c r="D8998" s="83" t="s">
        <v>504</v>
      </c>
      <c r="E8998" s="84">
        <v>64955</v>
      </c>
      <c r="F8998" s="85">
        <v>17.71</v>
      </c>
      <c r="G8998" s="84">
        <v>117.6</v>
      </c>
      <c r="H8998" s="86">
        <f t="shared" si="560"/>
        <v>1352815.1868</v>
      </c>
      <c r="I8998" s="77">
        <f t="shared" si="561"/>
        <v>64955</v>
      </c>
      <c r="J8998" s="77">
        <f t="shared" si="562"/>
        <v>1150353.05</v>
      </c>
      <c r="K8998" s="77">
        <f t="shared" si="563"/>
        <v>0</v>
      </c>
    </row>
    <row r="8999" spans="1:11" s="77" customFormat="1">
      <c r="A8999" s="82">
        <v>2016</v>
      </c>
      <c r="B8999" s="82">
        <v>1091</v>
      </c>
      <c r="C8999" s="83" t="s">
        <v>513</v>
      </c>
      <c r="D8999" s="83" t="s">
        <v>504</v>
      </c>
      <c r="E8999" s="84">
        <v>35146</v>
      </c>
      <c r="F8999" s="85">
        <v>17.844000000000001</v>
      </c>
      <c r="G8999" s="84">
        <v>180.9</v>
      </c>
      <c r="H8999" s="86">
        <f t="shared" si="560"/>
        <v>1134505.7102160002</v>
      </c>
      <c r="I8999" s="77">
        <f t="shared" si="561"/>
        <v>35146</v>
      </c>
      <c r="J8999" s="77">
        <f t="shared" si="562"/>
        <v>627145.22400000005</v>
      </c>
      <c r="K8999" s="77">
        <f t="shared" si="563"/>
        <v>0</v>
      </c>
    </row>
    <row r="9000" spans="1:11" s="77" customFormat="1">
      <c r="A9000" s="82">
        <v>2016</v>
      </c>
      <c r="B9000" s="82">
        <v>1091</v>
      </c>
      <c r="C9000" s="83" t="s">
        <v>513</v>
      </c>
      <c r="D9000" s="83" t="s">
        <v>504</v>
      </c>
      <c r="E9000" s="84">
        <v>17608</v>
      </c>
      <c r="F9000" s="85">
        <v>17.635999999999999</v>
      </c>
      <c r="G9000" s="84">
        <v>169.2</v>
      </c>
      <c r="H9000" s="86">
        <f t="shared" si="560"/>
        <v>525424.69209599996</v>
      </c>
      <c r="I9000" s="77">
        <f t="shared" si="561"/>
        <v>17608</v>
      </c>
      <c r="J9000" s="77">
        <f t="shared" si="562"/>
        <v>310534.68799999997</v>
      </c>
      <c r="K9000" s="77">
        <f t="shared" si="563"/>
        <v>0</v>
      </c>
    </row>
    <row r="9001" spans="1:11" s="77" customFormat="1">
      <c r="A9001" s="82">
        <v>2016</v>
      </c>
      <c r="B9001" s="82">
        <v>1091</v>
      </c>
      <c r="C9001" s="83" t="s">
        <v>513</v>
      </c>
      <c r="D9001" s="83" t="s">
        <v>504</v>
      </c>
      <c r="E9001" s="84">
        <v>35193</v>
      </c>
      <c r="F9001" s="85">
        <v>17.266999999999999</v>
      </c>
      <c r="G9001" s="84">
        <v>165.3</v>
      </c>
      <c r="H9001" s="86">
        <f t="shared" si="560"/>
        <v>1004490.9587430001</v>
      </c>
      <c r="I9001" s="77">
        <f t="shared" si="561"/>
        <v>35193</v>
      </c>
      <c r="J9001" s="77">
        <f t="shared" si="562"/>
        <v>607677.53099999996</v>
      </c>
      <c r="K9001" s="77">
        <f t="shared" si="563"/>
        <v>0</v>
      </c>
    </row>
    <row r="9002" spans="1:11" s="77" customFormat="1">
      <c r="A9002" s="82">
        <v>2016</v>
      </c>
      <c r="B9002" s="82">
        <v>1091</v>
      </c>
      <c r="C9002" s="83" t="s">
        <v>513</v>
      </c>
      <c r="D9002" s="83" t="s">
        <v>504</v>
      </c>
      <c r="E9002" s="84">
        <v>17624</v>
      </c>
      <c r="F9002" s="85">
        <v>17.873999999999999</v>
      </c>
      <c r="G9002" s="84">
        <v>153.30000000000001</v>
      </c>
      <c r="H9002" s="86">
        <f t="shared" si="560"/>
        <v>482912.43940800003</v>
      </c>
      <c r="I9002" s="77">
        <f t="shared" si="561"/>
        <v>17624</v>
      </c>
      <c r="J9002" s="77">
        <f t="shared" si="562"/>
        <v>315011.37599999999</v>
      </c>
      <c r="K9002" s="77">
        <f t="shared" si="563"/>
        <v>0</v>
      </c>
    </row>
    <row r="9003" spans="1:11" s="77" customFormat="1">
      <c r="A9003" s="82">
        <v>2016</v>
      </c>
      <c r="B9003" s="82">
        <v>1104</v>
      </c>
      <c r="C9003" s="83" t="s">
        <v>513</v>
      </c>
      <c r="D9003" s="83" t="s">
        <v>504</v>
      </c>
      <c r="E9003" s="84">
        <v>14056</v>
      </c>
      <c r="F9003" s="85">
        <v>17.475999999999999</v>
      </c>
      <c r="G9003" s="84">
        <v>168.3</v>
      </c>
      <c r="H9003" s="86">
        <f t="shared" si="560"/>
        <v>413416.59004799998</v>
      </c>
      <c r="I9003" s="77">
        <f t="shared" si="561"/>
        <v>14056</v>
      </c>
      <c r="J9003" s="77">
        <f t="shared" si="562"/>
        <v>245642.65599999999</v>
      </c>
      <c r="K9003" s="77">
        <f t="shared" si="563"/>
        <v>0</v>
      </c>
    </row>
    <row r="9004" spans="1:11" s="77" customFormat="1">
      <c r="A9004" s="82">
        <v>2016</v>
      </c>
      <c r="B9004" s="82">
        <v>1104</v>
      </c>
      <c r="C9004" s="83" t="s">
        <v>513</v>
      </c>
      <c r="D9004" s="83" t="s">
        <v>504</v>
      </c>
      <c r="E9004" s="84">
        <v>14087</v>
      </c>
      <c r="F9004" s="85">
        <v>18.015999999999998</v>
      </c>
      <c r="G9004" s="84">
        <v>165</v>
      </c>
      <c r="H9004" s="86">
        <f t="shared" si="560"/>
        <v>418755.79679999995</v>
      </c>
      <c r="I9004" s="77">
        <f t="shared" si="561"/>
        <v>14087</v>
      </c>
      <c r="J9004" s="77">
        <f t="shared" si="562"/>
        <v>253791.39199999996</v>
      </c>
      <c r="K9004" s="77">
        <f t="shared" si="563"/>
        <v>0</v>
      </c>
    </row>
    <row r="9005" spans="1:11" s="77" customFormat="1">
      <c r="A9005" s="82">
        <v>2016</v>
      </c>
      <c r="B9005" s="82">
        <v>1104</v>
      </c>
      <c r="C9005" s="83" t="s">
        <v>513</v>
      </c>
      <c r="D9005" s="83" t="s">
        <v>504</v>
      </c>
      <c r="E9005" s="84">
        <v>28198</v>
      </c>
      <c r="F9005" s="85">
        <v>17.692</v>
      </c>
      <c r="G9005" s="84">
        <v>150.69999999999999</v>
      </c>
      <c r="H9005" s="86">
        <f t="shared" si="560"/>
        <v>751810.67711199995</v>
      </c>
      <c r="I9005" s="77">
        <f t="shared" si="561"/>
        <v>28198</v>
      </c>
      <c r="J9005" s="77">
        <f t="shared" si="562"/>
        <v>498879.016</v>
      </c>
      <c r="K9005" s="77">
        <f t="shared" si="563"/>
        <v>0</v>
      </c>
    </row>
    <row r="9006" spans="1:11" s="77" customFormat="1">
      <c r="A9006" s="82">
        <v>2016</v>
      </c>
      <c r="B9006" s="82">
        <v>1104</v>
      </c>
      <c r="C9006" s="83" t="s">
        <v>513</v>
      </c>
      <c r="D9006" s="83" t="s">
        <v>504</v>
      </c>
      <c r="E9006" s="84">
        <v>28105</v>
      </c>
      <c r="F9006" s="85">
        <v>17.108000000000001</v>
      </c>
      <c r="G9006" s="84">
        <v>136</v>
      </c>
      <c r="H9006" s="86">
        <f t="shared" si="560"/>
        <v>653915.66240000015</v>
      </c>
      <c r="I9006" s="77">
        <f t="shared" si="561"/>
        <v>28105</v>
      </c>
      <c r="J9006" s="77">
        <f t="shared" si="562"/>
        <v>480820.34</v>
      </c>
      <c r="K9006" s="77">
        <f t="shared" si="563"/>
        <v>0</v>
      </c>
    </row>
    <row r="9007" spans="1:11" s="77" customFormat="1">
      <c r="A9007" s="82">
        <v>2016</v>
      </c>
      <c r="B9007" s="82">
        <v>1167</v>
      </c>
      <c r="C9007" s="83" t="s">
        <v>513</v>
      </c>
      <c r="D9007" s="83" t="s">
        <v>504</v>
      </c>
      <c r="E9007" s="84">
        <v>72851</v>
      </c>
      <c r="F9007" s="85">
        <v>17.059000000000001</v>
      </c>
      <c r="G9007" s="84">
        <v>167</v>
      </c>
      <c r="H9007" s="86">
        <f t="shared" si="560"/>
        <v>2075417.89903</v>
      </c>
      <c r="I9007" s="77">
        <f t="shared" si="561"/>
        <v>72851</v>
      </c>
      <c r="J9007" s="77">
        <f t="shared" si="562"/>
        <v>1242765.209</v>
      </c>
      <c r="K9007" s="77">
        <f t="shared" si="563"/>
        <v>0</v>
      </c>
    </row>
    <row r="9008" spans="1:11" s="77" customFormat="1">
      <c r="A9008" s="82">
        <v>2016</v>
      </c>
      <c r="B9008" s="82">
        <v>1241</v>
      </c>
      <c r="C9008" s="83" t="s">
        <v>513</v>
      </c>
      <c r="D9008" s="83" t="s">
        <v>504</v>
      </c>
      <c r="E9008" s="84">
        <v>81074</v>
      </c>
      <c r="F9008" s="85">
        <v>17.66</v>
      </c>
      <c r="G9008" s="84">
        <v>158</v>
      </c>
      <c r="H9008" s="86">
        <f t="shared" si="560"/>
        <v>2262191.6072000004</v>
      </c>
      <c r="I9008" s="77">
        <f t="shared" si="561"/>
        <v>81074</v>
      </c>
      <c r="J9008" s="77">
        <f t="shared" si="562"/>
        <v>1431766.84</v>
      </c>
      <c r="K9008" s="77">
        <f t="shared" si="563"/>
        <v>0</v>
      </c>
    </row>
    <row r="9009" spans="1:11" s="77" customFormat="1">
      <c r="A9009" s="82">
        <v>2016</v>
      </c>
      <c r="B9009" s="82">
        <v>1241</v>
      </c>
      <c r="C9009" s="83" t="s">
        <v>503</v>
      </c>
      <c r="D9009" s="83" t="s">
        <v>504</v>
      </c>
      <c r="E9009" s="84">
        <v>15001</v>
      </c>
      <c r="F9009" s="85">
        <v>21.84</v>
      </c>
      <c r="G9009" s="84">
        <v>264.8</v>
      </c>
      <c r="H9009" s="86">
        <f t="shared" si="560"/>
        <v>867542.63232000009</v>
      </c>
      <c r="I9009" s="77">
        <f t="shared" si="561"/>
        <v>15001</v>
      </c>
      <c r="J9009" s="77">
        <f t="shared" si="562"/>
        <v>327621.84000000003</v>
      </c>
      <c r="K9009" s="77">
        <f t="shared" si="563"/>
        <v>0</v>
      </c>
    </row>
    <row r="9010" spans="1:11" s="77" customFormat="1">
      <c r="A9010" s="82">
        <v>2016</v>
      </c>
      <c r="B9010" s="82">
        <v>1241</v>
      </c>
      <c r="C9010" s="83" t="s">
        <v>513</v>
      </c>
      <c r="D9010" s="83" t="s">
        <v>504</v>
      </c>
      <c r="E9010" s="84">
        <v>32130</v>
      </c>
      <c r="F9010" s="85">
        <v>17.8</v>
      </c>
      <c r="G9010" s="84">
        <v>174.6</v>
      </c>
      <c r="H9010" s="86">
        <f t="shared" si="560"/>
        <v>998561.84400000004</v>
      </c>
      <c r="I9010" s="77">
        <f t="shared" si="561"/>
        <v>32130</v>
      </c>
      <c r="J9010" s="77">
        <f t="shared" si="562"/>
        <v>571914</v>
      </c>
      <c r="K9010" s="77">
        <f t="shared" si="563"/>
        <v>0</v>
      </c>
    </row>
    <row r="9011" spans="1:11" s="77" customFormat="1">
      <c r="A9011" s="82">
        <v>2016</v>
      </c>
      <c r="B9011" s="82">
        <v>1241</v>
      </c>
      <c r="C9011" s="83" t="s">
        <v>513</v>
      </c>
      <c r="D9011" s="83" t="s">
        <v>504</v>
      </c>
      <c r="E9011" s="84">
        <v>16311</v>
      </c>
      <c r="F9011" s="85">
        <v>17.95</v>
      </c>
      <c r="G9011" s="84">
        <v>162.30000000000001</v>
      </c>
      <c r="H9011" s="86">
        <f t="shared" si="560"/>
        <v>475185.91635000001</v>
      </c>
      <c r="I9011" s="77">
        <f t="shared" si="561"/>
        <v>16311</v>
      </c>
      <c r="J9011" s="77">
        <f t="shared" si="562"/>
        <v>292782.45</v>
      </c>
      <c r="K9011" s="77">
        <f t="shared" si="563"/>
        <v>0</v>
      </c>
    </row>
    <row r="9012" spans="1:11" s="77" customFormat="1">
      <c r="A9012" s="82">
        <v>2016</v>
      </c>
      <c r="B9012" s="82">
        <v>1241</v>
      </c>
      <c r="C9012" s="83" t="s">
        <v>513</v>
      </c>
      <c r="D9012" s="83" t="s">
        <v>504</v>
      </c>
      <c r="E9012" s="84">
        <v>16395</v>
      </c>
      <c r="F9012" s="85">
        <v>17.61</v>
      </c>
      <c r="G9012" s="84">
        <v>155.6</v>
      </c>
      <c r="H9012" s="86">
        <f t="shared" si="560"/>
        <v>449242.01819999999</v>
      </c>
      <c r="I9012" s="77">
        <f t="shared" si="561"/>
        <v>16395</v>
      </c>
      <c r="J9012" s="77">
        <f t="shared" si="562"/>
        <v>288715.95</v>
      </c>
      <c r="K9012" s="77">
        <f t="shared" si="563"/>
        <v>0</v>
      </c>
    </row>
    <row r="9013" spans="1:11" s="77" customFormat="1">
      <c r="A9013" s="82">
        <v>2016</v>
      </c>
      <c r="B9013" s="82">
        <v>1241</v>
      </c>
      <c r="C9013" s="83" t="s">
        <v>513</v>
      </c>
      <c r="D9013" s="83" t="s">
        <v>504</v>
      </c>
      <c r="E9013" s="84">
        <v>16458</v>
      </c>
      <c r="F9013" s="85">
        <v>17.82</v>
      </c>
      <c r="G9013" s="84">
        <v>157.80000000000001</v>
      </c>
      <c r="H9013" s="86">
        <f t="shared" si="560"/>
        <v>462798.30168000003</v>
      </c>
      <c r="I9013" s="77">
        <f t="shared" si="561"/>
        <v>16458</v>
      </c>
      <c r="J9013" s="77">
        <f t="shared" si="562"/>
        <v>293281.56</v>
      </c>
      <c r="K9013" s="77">
        <f t="shared" si="563"/>
        <v>0</v>
      </c>
    </row>
    <row r="9014" spans="1:11" s="77" customFormat="1">
      <c r="A9014" s="82">
        <v>2016</v>
      </c>
      <c r="B9014" s="82">
        <v>1241</v>
      </c>
      <c r="C9014" s="83" t="s">
        <v>513</v>
      </c>
      <c r="D9014" s="83" t="s">
        <v>504</v>
      </c>
      <c r="E9014" s="84">
        <v>16125</v>
      </c>
      <c r="F9014" s="85">
        <v>16.62</v>
      </c>
      <c r="G9014" s="84">
        <v>156.69999999999999</v>
      </c>
      <c r="H9014" s="86">
        <f t="shared" si="560"/>
        <v>419952.08250000002</v>
      </c>
      <c r="I9014" s="77">
        <f t="shared" si="561"/>
        <v>16125</v>
      </c>
      <c r="J9014" s="77">
        <f t="shared" si="562"/>
        <v>267997.5</v>
      </c>
      <c r="K9014" s="77">
        <f t="shared" si="563"/>
        <v>0</v>
      </c>
    </row>
    <row r="9015" spans="1:11" s="77" customFormat="1">
      <c r="A9015" s="82">
        <v>2016</v>
      </c>
      <c r="B9015" s="82">
        <v>1241</v>
      </c>
      <c r="C9015" s="83" t="s">
        <v>513</v>
      </c>
      <c r="D9015" s="83" t="s">
        <v>504</v>
      </c>
      <c r="E9015" s="84">
        <v>32812</v>
      </c>
      <c r="F9015" s="85">
        <v>17.16</v>
      </c>
      <c r="G9015" s="84">
        <v>172.1</v>
      </c>
      <c r="H9015" s="86">
        <f t="shared" si="560"/>
        <v>969015.79631999985</v>
      </c>
      <c r="I9015" s="77">
        <f t="shared" si="561"/>
        <v>32812</v>
      </c>
      <c r="J9015" s="77">
        <f t="shared" si="562"/>
        <v>563053.92000000004</v>
      </c>
      <c r="K9015" s="77">
        <f t="shared" si="563"/>
        <v>0</v>
      </c>
    </row>
    <row r="9016" spans="1:11" s="77" customFormat="1">
      <c r="A9016" s="82">
        <v>2016</v>
      </c>
      <c r="B9016" s="82">
        <v>1241</v>
      </c>
      <c r="C9016" s="83" t="s">
        <v>513</v>
      </c>
      <c r="D9016" s="83" t="s">
        <v>504</v>
      </c>
      <c r="E9016" s="84">
        <v>48983</v>
      </c>
      <c r="F9016" s="85">
        <v>17.28</v>
      </c>
      <c r="G9016" s="84">
        <v>157.4</v>
      </c>
      <c r="H9016" s="86">
        <f t="shared" si="560"/>
        <v>1332274.90176</v>
      </c>
      <c r="I9016" s="77">
        <f t="shared" si="561"/>
        <v>48983</v>
      </c>
      <c r="J9016" s="77">
        <f t="shared" si="562"/>
        <v>846426.24000000011</v>
      </c>
      <c r="K9016" s="77">
        <f t="shared" si="563"/>
        <v>0</v>
      </c>
    </row>
    <row r="9017" spans="1:11" s="77" customFormat="1">
      <c r="A9017" s="82">
        <v>2016</v>
      </c>
      <c r="B9017" s="82">
        <v>1250</v>
      </c>
      <c r="C9017" s="83" t="s">
        <v>513</v>
      </c>
      <c r="D9017" s="83" t="s">
        <v>504</v>
      </c>
      <c r="E9017" s="84">
        <v>149222</v>
      </c>
      <c r="F9017" s="85">
        <v>17.942</v>
      </c>
      <c r="G9017" s="84">
        <v>166.1</v>
      </c>
      <c r="H9017" s="86">
        <f t="shared" si="560"/>
        <v>4447063.6069640005</v>
      </c>
      <c r="I9017" s="77">
        <f t="shared" si="561"/>
        <v>149222</v>
      </c>
      <c r="J9017" s="77">
        <f t="shared" si="562"/>
        <v>2677341.1239999998</v>
      </c>
      <c r="K9017" s="77">
        <f t="shared" si="563"/>
        <v>0</v>
      </c>
    </row>
    <row r="9018" spans="1:11" s="77" customFormat="1">
      <c r="A9018" s="82">
        <v>2016</v>
      </c>
      <c r="B9018" s="82">
        <v>1252</v>
      </c>
      <c r="C9018" s="83" t="s">
        <v>513</v>
      </c>
      <c r="D9018" s="83" t="s">
        <v>504</v>
      </c>
      <c r="E9018" s="84">
        <v>25779</v>
      </c>
      <c r="F9018" s="85">
        <v>17.942</v>
      </c>
      <c r="G9018" s="84">
        <v>165.9</v>
      </c>
      <c r="H9018" s="86">
        <f t="shared" si="560"/>
        <v>767331.99106200004</v>
      </c>
      <c r="I9018" s="77">
        <f t="shared" si="561"/>
        <v>25779</v>
      </c>
      <c r="J9018" s="77">
        <f t="shared" si="562"/>
        <v>462526.81800000003</v>
      </c>
      <c r="K9018" s="77">
        <f t="shared" si="563"/>
        <v>0</v>
      </c>
    </row>
    <row r="9019" spans="1:11" s="77" customFormat="1">
      <c r="A9019" s="82">
        <v>2016</v>
      </c>
      <c r="B9019" s="82">
        <v>1355</v>
      </c>
      <c r="C9019" s="83" t="s">
        <v>503</v>
      </c>
      <c r="D9019" s="83" t="s">
        <v>504</v>
      </c>
      <c r="E9019" s="84">
        <v>11097</v>
      </c>
      <c r="F9019" s="85">
        <v>23.55</v>
      </c>
      <c r="G9019" s="84">
        <v>259.2</v>
      </c>
      <c r="H9019" s="86">
        <f t="shared" si="560"/>
        <v>677378.63520000002</v>
      </c>
      <c r="I9019" s="77">
        <f t="shared" si="561"/>
        <v>11097</v>
      </c>
      <c r="J9019" s="77">
        <f t="shared" si="562"/>
        <v>261334.35</v>
      </c>
      <c r="K9019" s="77">
        <f t="shared" si="563"/>
        <v>0</v>
      </c>
    </row>
    <row r="9020" spans="1:11" s="77" customFormat="1">
      <c r="A9020" s="82">
        <v>2016</v>
      </c>
      <c r="B9020" s="82">
        <v>1355</v>
      </c>
      <c r="C9020" s="83" t="s">
        <v>503</v>
      </c>
      <c r="D9020" s="83" t="s">
        <v>504</v>
      </c>
      <c r="E9020" s="84">
        <v>11203</v>
      </c>
      <c r="F9020" s="85">
        <v>22.187999999999999</v>
      </c>
      <c r="G9020" s="84">
        <v>248.8</v>
      </c>
      <c r="H9020" s="86">
        <f t="shared" si="560"/>
        <v>618447.54403200001</v>
      </c>
      <c r="I9020" s="77">
        <f t="shared" si="561"/>
        <v>11203</v>
      </c>
      <c r="J9020" s="77">
        <f t="shared" si="562"/>
        <v>248572.16399999999</v>
      </c>
      <c r="K9020" s="77">
        <f t="shared" si="563"/>
        <v>0</v>
      </c>
    </row>
    <row r="9021" spans="1:11" s="77" customFormat="1">
      <c r="A9021" s="82">
        <v>2016</v>
      </c>
      <c r="B9021" s="82">
        <v>1355</v>
      </c>
      <c r="C9021" s="83" t="s">
        <v>503</v>
      </c>
      <c r="D9021" s="83" t="s">
        <v>504</v>
      </c>
      <c r="E9021" s="84">
        <v>22237</v>
      </c>
      <c r="F9021" s="85">
        <v>22.582999999999998</v>
      </c>
      <c r="G9021" s="84">
        <v>243.8</v>
      </c>
      <c r="H9021" s="86">
        <f t="shared" si="560"/>
        <v>1224310.380898</v>
      </c>
      <c r="I9021" s="77">
        <f t="shared" si="561"/>
        <v>22237</v>
      </c>
      <c r="J9021" s="77">
        <f t="shared" si="562"/>
        <v>502178.17099999997</v>
      </c>
      <c r="K9021" s="77">
        <f t="shared" si="563"/>
        <v>0</v>
      </c>
    </row>
    <row r="9022" spans="1:11" s="77" customFormat="1">
      <c r="A9022" s="82">
        <v>2016</v>
      </c>
      <c r="B9022" s="82">
        <v>1355</v>
      </c>
      <c r="C9022" s="83" t="s">
        <v>503</v>
      </c>
      <c r="D9022" s="83" t="s">
        <v>504</v>
      </c>
      <c r="E9022" s="84">
        <v>22512</v>
      </c>
      <c r="F9022" s="85">
        <v>23.398</v>
      </c>
      <c r="G9022" s="84">
        <v>251.1</v>
      </c>
      <c r="H9022" s="86">
        <f t="shared" si="560"/>
        <v>1322633.5335359999</v>
      </c>
      <c r="I9022" s="77">
        <f t="shared" si="561"/>
        <v>22512</v>
      </c>
      <c r="J9022" s="77">
        <f t="shared" si="562"/>
        <v>526735.77599999995</v>
      </c>
      <c r="K9022" s="77">
        <f t="shared" si="563"/>
        <v>0</v>
      </c>
    </row>
    <row r="9023" spans="1:11" s="77" customFormat="1">
      <c r="A9023" s="82">
        <v>2016</v>
      </c>
      <c r="B9023" s="82">
        <v>1356</v>
      </c>
      <c r="C9023" s="83" t="s">
        <v>503</v>
      </c>
      <c r="D9023" s="83" t="s">
        <v>504</v>
      </c>
      <c r="E9023" s="84">
        <v>101606</v>
      </c>
      <c r="F9023" s="85">
        <v>23.010999999999999</v>
      </c>
      <c r="G9023" s="84">
        <v>215.9</v>
      </c>
      <c r="H9023" s="86">
        <f t="shared" si="560"/>
        <v>5047862.1828940008</v>
      </c>
      <c r="I9023" s="77">
        <f t="shared" si="561"/>
        <v>101606</v>
      </c>
      <c r="J9023" s="77">
        <f t="shared" si="562"/>
        <v>2338055.6659999997</v>
      </c>
      <c r="K9023" s="77">
        <f t="shared" si="563"/>
        <v>0</v>
      </c>
    </row>
    <row r="9024" spans="1:11" s="77" customFormat="1">
      <c r="A9024" s="82">
        <v>2016</v>
      </c>
      <c r="B9024" s="82">
        <v>1356</v>
      </c>
      <c r="C9024" s="83" t="s">
        <v>503</v>
      </c>
      <c r="D9024" s="83" t="s">
        <v>504</v>
      </c>
      <c r="E9024" s="84">
        <v>15642</v>
      </c>
      <c r="F9024" s="85">
        <v>23.099</v>
      </c>
      <c r="G9024" s="84">
        <v>253.9</v>
      </c>
      <c r="H9024" s="86">
        <f t="shared" si="560"/>
        <v>917377.66276199999</v>
      </c>
      <c r="I9024" s="77">
        <f t="shared" si="561"/>
        <v>15642</v>
      </c>
      <c r="J9024" s="77">
        <f t="shared" si="562"/>
        <v>361314.55800000002</v>
      </c>
      <c r="K9024" s="77">
        <f t="shared" si="563"/>
        <v>0</v>
      </c>
    </row>
    <row r="9025" spans="1:11" s="77" customFormat="1">
      <c r="A9025" s="82">
        <v>2016</v>
      </c>
      <c r="B9025" s="82">
        <v>1356</v>
      </c>
      <c r="C9025" s="83" t="s">
        <v>503</v>
      </c>
      <c r="D9025" s="83" t="s">
        <v>504</v>
      </c>
      <c r="E9025" s="84">
        <v>16087</v>
      </c>
      <c r="F9025" s="85">
        <v>23.094999999999999</v>
      </c>
      <c r="G9025" s="84">
        <v>219</v>
      </c>
      <c r="H9025" s="86">
        <f t="shared" si="560"/>
        <v>813649.09034999995</v>
      </c>
      <c r="I9025" s="77">
        <f t="shared" si="561"/>
        <v>16087</v>
      </c>
      <c r="J9025" s="77">
        <f t="shared" si="562"/>
        <v>371529.26499999996</v>
      </c>
      <c r="K9025" s="77">
        <f t="shared" si="563"/>
        <v>0</v>
      </c>
    </row>
    <row r="9026" spans="1:11" s="77" customFormat="1">
      <c r="A9026" s="82">
        <v>2016</v>
      </c>
      <c r="B9026" s="82">
        <v>1356</v>
      </c>
      <c r="C9026" s="83" t="s">
        <v>503</v>
      </c>
      <c r="D9026" s="83" t="s">
        <v>504</v>
      </c>
      <c r="E9026" s="84">
        <v>49506</v>
      </c>
      <c r="F9026" s="85">
        <v>22.460999999999999</v>
      </c>
      <c r="G9026" s="84">
        <v>190</v>
      </c>
      <c r="H9026" s="86">
        <f t="shared" si="560"/>
        <v>2112713.1053999998</v>
      </c>
      <c r="I9026" s="77">
        <f t="shared" si="561"/>
        <v>49506</v>
      </c>
      <c r="J9026" s="77">
        <f t="shared" si="562"/>
        <v>1111954.2659999998</v>
      </c>
      <c r="K9026" s="77">
        <f t="shared" si="563"/>
        <v>0</v>
      </c>
    </row>
    <row r="9027" spans="1:11" s="77" customFormat="1">
      <c r="A9027" s="82">
        <v>2016</v>
      </c>
      <c r="B9027" s="82">
        <v>1356</v>
      </c>
      <c r="C9027" s="83" t="s">
        <v>503</v>
      </c>
      <c r="D9027" s="83" t="s">
        <v>504</v>
      </c>
      <c r="E9027" s="84">
        <v>15123</v>
      </c>
      <c r="F9027" s="85">
        <v>25.465</v>
      </c>
      <c r="G9027" s="84">
        <v>197.7</v>
      </c>
      <c r="H9027" s="86">
        <f t="shared" si="560"/>
        <v>761356.92451499996</v>
      </c>
      <c r="I9027" s="77">
        <f t="shared" si="561"/>
        <v>15123</v>
      </c>
      <c r="J9027" s="77">
        <f t="shared" si="562"/>
        <v>385107.19500000001</v>
      </c>
      <c r="K9027" s="77">
        <f t="shared" si="563"/>
        <v>0</v>
      </c>
    </row>
    <row r="9028" spans="1:11" s="77" customFormat="1">
      <c r="A9028" s="82">
        <v>2016</v>
      </c>
      <c r="B9028" s="82">
        <v>1356</v>
      </c>
      <c r="C9028" s="83" t="s">
        <v>503</v>
      </c>
      <c r="D9028" s="83" t="s">
        <v>504</v>
      </c>
      <c r="E9028" s="84">
        <v>6442</v>
      </c>
      <c r="F9028" s="85">
        <v>22.597000000000001</v>
      </c>
      <c r="G9028" s="84">
        <v>188</v>
      </c>
      <c r="H9028" s="86">
        <f t="shared" si="560"/>
        <v>273671.36311999999</v>
      </c>
      <c r="I9028" s="77">
        <f t="shared" si="561"/>
        <v>6442</v>
      </c>
      <c r="J9028" s="77">
        <f t="shared" si="562"/>
        <v>145569.87400000001</v>
      </c>
      <c r="K9028" s="77">
        <f t="shared" si="563"/>
        <v>0</v>
      </c>
    </row>
    <row r="9029" spans="1:11" s="77" customFormat="1">
      <c r="A9029" s="82">
        <v>2016</v>
      </c>
      <c r="B9029" s="82">
        <v>1356</v>
      </c>
      <c r="C9029" s="83" t="s">
        <v>503</v>
      </c>
      <c r="D9029" s="83" t="s">
        <v>504</v>
      </c>
      <c r="E9029" s="84">
        <v>3263</v>
      </c>
      <c r="F9029" s="85">
        <v>22.216999999999999</v>
      </c>
      <c r="G9029" s="84">
        <v>190.8</v>
      </c>
      <c r="H9029" s="86">
        <f t="shared" si="560"/>
        <v>138318.68746800002</v>
      </c>
      <c r="I9029" s="77">
        <f t="shared" si="561"/>
        <v>3263</v>
      </c>
      <c r="J9029" s="77">
        <f t="shared" si="562"/>
        <v>72494.070999999996</v>
      </c>
      <c r="K9029" s="77">
        <f t="shared" si="563"/>
        <v>0</v>
      </c>
    </row>
    <row r="9030" spans="1:11" s="77" customFormat="1">
      <c r="A9030" s="82">
        <v>2016</v>
      </c>
      <c r="B9030" s="82">
        <v>1356</v>
      </c>
      <c r="C9030" s="83" t="s">
        <v>503</v>
      </c>
      <c r="D9030" s="83" t="s">
        <v>504</v>
      </c>
      <c r="E9030" s="84">
        <v>8022</v>
      </c>
      <c r="F9030" s="85">
        <v>22.574000000000002</v>
      </c>
      <c r="G9030" s="84">
        <v>212</v>
      </c>
      <c r="H9030" s="86">
        <f t="shared" si="560"/>
        <v>383907.89136000001</v>
      </c>
      <c r="I9030" s="77">
        <f t="shared" si="561"/>
        <v>8022</v>
      </c>
      <c r="J9030" s="77">
        <f t="shared" si="562"/>
        <v>181088.62800000003</v>
      </c>
      <c r="K9030" s="77">
        <f t="shared" si="563"/>
        <v>0</v>
      </c>
    </row>
    <row r="9031" spans="1:11" s="77" customFormat="1">
      <c r="A9031" s="82">
        <v>2016</v>
      </c>
      <c r="B9031" s="82">
        <v>1356</v>
      </c>
      <c r="C9031" s="83" t="s">
        <v>503</v>
      </c>
      <c r="D9031" s="83" t="s">
        <v>504</v>
      </c>
      <c r="E9031" s="84">
        <v>59378</v>
      </c>
      <c r="F9031" s="85">
        <v>22.518999999999998</v>
      </c>
      <c r="G9031" s="84">
        <v>146.1</v>
      </c>
      <c r="H9031" s="86">
        <f t="shared" ref="H9031:H9094" si="564">IF(I9031="","",G9031/100*F9031*E9031)</f>
        <v>1953551.5789019994</v>
      </c>
      <c r="I9031" s="77">
        <f t="shared" ref="I9031:I9094" si="565">IF(OR(G9031=".",F9031=".",E9031="."),"",E9031)</f>
        <v>59378</v>
      </c>
      <c r="J9031" s="77">
        <f t="shared" ref="J9031:J9094" si="566">IF(I9031="","",F9031*I9031)</f>
        <v>1337133.1819999998</v>
      </c>
      <c r="K9031" s="77">
        <f t="shared" ref="K9031:K9094" si="567">IF(C9031="LIG",1,0)</f>
        <v>0</v>
      </c>
    </row>
    <row r="9032" spans="1:11" s="77" customFormat="1">
      <c r="A9032" s="82">
        <v>2016</v>
      </c>
      <c r="B9032" s="82">
        <v>1356</v>
      </c>
      <c r="C9032" s="83" t="s">
        <v>503</v>
      </c>
      <c r="D9032" s="83" t="s">
        <v>504</v>
      </c>
      <c r="E9032" s="84">
        <v>82160</v>
      </c>
      <c r="F9032" s="85">
        <v>22.792000000000002</v>
      </c>
      <c r="G9032" s="84">
        <v>229.8</v>
      </c>
      <c r="H9032" s="86">
        <f t="shared" si="564"/>
        <v>4303213.4745600009</v>
      </c>
      <c r="I9032" s="77">
        <f t="shared" si="565"/>
        <v>82160</v>
      </c>
      <c r="J9032" s="77">
        <f t="shared" si="566"/>
        <v>1872590.7200000002</v>
      </c>
      <c r="K9032" s="77">
        <f t="shared" si="567"/>
        <v>0</v>
      </c>
    </row>
    <row r="9033" spans="1:11" s="77" customFormat="1">
      <c r="A9033" s="82">
        <v>2016</v>
      </c>
      <c r="B9033" s="82">
        <v>1356</v>
      </c>
      <c r="C9033" s="83" t="s">
        <v>503</v>
      </c>
      <c r="D9033" s="83" t="s">
        <v>504</v>
      </c>
      <c r="E9033" s="84">
        <v>4572</v>
      </c>
      <c r="F9033" s="85">
        <v>19.492000000000001</v>
      </c>
      <c r="G9033" s="84">
        <v>176</v>
      </c>
      <c r="H9033" s="86">
        <f t="shared" si="564"/>
        <v>156846.66623999999</v>
      </c>
      <c r="I9033" s="77">
        <f t="shared" si="565"/>
        <v>4572</v>
      </c>
      <c r="J9033" s="77">
        <f t="shared" si="566"/>
        <v>89117.423999999999</v>
      </c>
      <c r="K9033" s="77">
        <f t="shared" si="567"/>
        <v>0</v>
      </c>
    </row>
    <row r="9034" spans="1:11" s="77" customFormat="1">
      <c r="A9034" s="82">
        <v>2016</v>
      </c>
      <c r="B9034" s="82">
        <v>1356</v>
      </c>
      <c r="C9034" s="83" t="s">
        <v>503</v>
      </c>
      <c r="D9034" s="83" t="s">
        <v>504</v>
      </c>
      <c r="E9034" s="84">
        <v>9672</v>
      </c>
      <c r="F9034" s="85">
        <v>23.082000000000001</v>
      </c>
      <c r="G9034" s="84">
        <v>224</v>
      </c>
      <c r="H9034" s="86">
        <f t="shared" si="564"/>
        <v>500077.99296000006</v>
      </c>
      <c r="I9034" s="77">
        <f t="shared" si="565"/>
        <v>9672</v>
      </c>
      <c r="J9034" s="77">
        <f t="shared" si="566"/>
        <v>223249.10400000002</v>
      </c>
      <c r="K9034" s="77">
        <f t="shared" si="567"/>
        <v>0</v>
      </c>
    </row>
    <row r="9035" spans="1:11" s="77" customFormat="1">
      <c r="A9035" s="82">
        <v>2016</v>
      </c>
      <c r="B9035" s="82">
        <v>1356</v>
      </c>
      <c r="C9035" s="83" t="s">
        <v>503</v>
      </c>
      <c r="D9035" s="83" t="s">
        <v>504</v>
      </c>
      <c r="E9035" s="84">
        <v>16183</v>
      </c>
      <c r="F9035" s="85">
        <v>23.844000000000001</v>
      </c>
      <c r="G9035" s="84">
        <v>199.1</v>
      </c>
      <c r="H9035" s="86">
        <f t="shared" si="564"/>
        <v>768262.09693200001</v>
      </c>
      <c r="I9035" s="77">
        <f t="shared" si="565"/>
        <v>16183</v>
      </c>
      <c r="J9035" s="77">
        <f t="shared" si="566"/>
        <v>385867.45200000005</v>
      </c>
      <c r="K9035" s="77">
        <f t="shared" si="567"/>
        <v>0</v>
      </c>
    </row>
    <row r="9036" spans="1:11" s="77" customFormat="1">
      <c r="A9036" s="82">
        <v>2016</v>
      </c>
      <c r="B9036" s="82">
        <v>1356</v>
      </c>
      <c r="C9036" s="83" t="s">
        <v>503</v>
      </c>
      <c r="D9036" s="83" t="s">
        <v>504</v>
      </c>
      <c r="E9036" s="84">
        <v>36832</v>
      </c>
      <c r="F9036" s="85">
        <v>25.492000000000001</v>
      </c>
      <c r="G9036" s="84">
        <v>197.4</v>
      </c>
      <c r="H9036" s="86">
        <f t="shared" si="564"/>
        <v>1853430.733056</v>
      </c>
      <c r="I9036" s="77">
        <f t="shared" si="565"/>
        <v>36832</v>
      </c>
      <c r="J9036" s="77">
        <f t="shared" si="566"/>
        <v>938921.34400000004</v>
      </c>
      <c r="K9036" s="77">
        <f t="shared" si="567"/>
        <v>0</v>
      </c>
    </row>
    <row r="9037" spans="1:11" s="77" customFormat="1">
      <c r="A9037" s="82">
        <v>2016</v>
      </c>
      <c r="B9037" s="82">
        <v>1356</v>
      </c>
      <c r="C9037" s="83" t="s">
        <v>503</v>
      </c>
      <c r="D9037" s="83" t="s">
        <v>504</v>
      </c>
      <c r="E9037" s="84">
        <v>79845</v>
      </c>
      <c r="F9037" s="85">
        <v>25.248999999999999</v>
      </c>
      <c r="G9037" s="84">
        <v>221.6</v>
      </c>
      <c r="H9037" s="86">
        <f t="shared" si="564"/>
        <v>4467470.193479999</v>
      </c>
      <c r="I9037" s="77">
        <f t="shared" si="565"/>
        <v>79845</v>
      </c>
      <c r="J9037" s="77">
        <f t="shared" si="566"/>
        <v>2016006.4049999998</v>
      </c>
      <c r="K9037" s="77">
        <f t="shared" si="567"/>
        <v>0</v>
      </c>
    </row>
    <row r="9038" spans="1:11" s="77" customFormat="1">
      <c r="A9038" s="82">
        <v>2016</v>
      </c>
      <c r="B9038" s="82">
        <v>1356</v>
      </c>
      <c r="C9038" s="83" t="s">
        <v>503</v>
      </c>
      <c r="D9038" s="83" t="s">
        <v>504</v>
      </c>
      <c r="E9038" s="84">
        <v>1571</v>
      </c>
      <c r="F9038" s="85">
        <v>18.032</v>
      </c>
      <c r="G9038" s="84">
        <v>152.4</v>
      </c>
      <c r="H9038" s="86">
        <f t="shared" si="564"/>
        <v>43172.286528000004</v>
      </c>
      <c r="I9038" s="77">
        <f t="shared" si="565"/>
        <v>1571</v>
      </c>
      <c r="J9038" s="77">
        <f t="shared" si="566"/>
        <v>28328.272000000001</v>
      </c>
      <c r="K9038" s="77">
        <f t="shared" si="567"/>
        <v>0</v>
      </c>
    </row>
    <row r="9039" spans="1:11" s="77" customFormat="1">
      <c r="A9039" s="82">
        <v>2016</v>
      </c>
      <c r="B9039" s="82">
        <v>1364</v>
      </c>
      <c r="C9039" s="83" t="s">
        <v>503</v>
      </c>
      <c r="D9039" s="83" t="s">
        <v>504</v>
      </c>
      <c r="E9039" s="84">
        <v>99055</v>
      </c>
      <c r="F9039" s="85">
        <v>24.218</v>
      </c>
      <c r="G9039" s="84">
        <v>214.1</v>
      </c>
      <c r="H9039" s="86">
        <f t="shared" si="564"/>
        <v>5136074.8525900003</v>
      </c>
      <c r="I9039" s="77">
        <f t="shared" si="565"/>
        <v>99055</v>
      </c>
      <c r="J9039" s="77">
        <f t="shared" si="566"/>
        <v>2398913.9900000002</v>
      </c>
      <c r="K9039" s="77">
        <f t="shared" si="567"/>
        <v>0</v>
      </c>
    </row>
    <row r="9040" spans="1:11" s="77" customFormat="1">
      <c r="A9040" s="82">
        <v>2016</v>
      </c>
      <c r="B9040" s="82">
        <v>1364</v>
      </c>
      <c r="C9040" s="83" t="s">
        <v>503</v>
      </c>
      <c r="D9040" s="83" t="s">
        <v>504</v>
      </c>
      <c r="E9040" s="84">
        <v>73399</v>
      </c>
      <c r="F9040" s="85">
        <v>22.995999999999999</v>
      </c>
      <c r="G9040" s="84">
        <v>212.9</v>
      </c>
      <c r="H9040" s="86">
        <f t="shared" si="564"/>
        <v>3593503.7671159999</v>
      </c>
      <c r="I9040" s="77">
        <f t="shared" si="565"/>
        <v>73399</v>
      </c>
      <c r="J9040" s="77">
        <f t="shared" si="566"/>
        <v>1687883.4039999999</v>
      </c>
      <c r="K9040" s="77">
        <f t="shared" si="567"/>
        <v>0</v>
      </c>
    </row>
    <row r="9041" spans="1:11" s="77" customFormat="1">
      <c r="A9041" s="82">
        <v>2016</v>
      </c>
      <c r="B9041" s="82">
        <v>1364</v>
      </c>
      <c r="C9041" s="83" t="s">
        <v>503</v>
      </c>
      <c r="D9041" s="83" t="s">
        <v>504</v>
      </c>
      <c r="E9041" s="84">
        <v>59760</v>
      </c>
      <c r="F9041" s="85">
        <v>22.596</v>
      </c>
      <c r="G9041" s="84">
        <v>210.6</v>
      </c>
      <c r="H9041" s="86">
        <f t="shared" si="564"/>
        <v>2843809.6377599998</v>
      </c>
      <c r="I9041" s="77">
        <f t="shared" si="565"/>
        <v>59760</v>
      </c>
      <c r="J9041" s="77">
        <f t="shared" si="566"/>
        <v>1350336.96</v>
      </c>
      <c r="K9041" s="77">
        <f t="shared" si="567"/>
        <v>0</v>
      </c>
    </row>
    <row r="9042" spans="1:11" s="77" customFormat="1">
      <c r="A9042" s="82">
        <v>2016</v>
      </c>
      <c r="B9042" s="82">
        <v>1364</v>
      </c>
      <c r="C9042" s="83" t="s">
        <v>503</v>
      </c>
      <c r="D9042" s="83" t="s">
        <v>504</v>
      </c>
      <c r="E9042" s="84">
        <v>4726</v>
      </c>
      <c r="F9042" s="85">
        <v>22.827999999999999</v>
      </c>
      <c r="G9042" s="84">
        <v>218.4</v>
      </c>
      <c r="H9042" s="86">
        <f t="shared" si="564"/>
        <v>235621.11955200002</v>
      </c>
      <c r="I9042" s="77">
        <f t="shared" si="565"/>
        <v>4726</v>
      </c>
      <c r="J9042" s="77">
        <f t="shared" si="566"/>
        <v>107885.128</v>
      </c>
      <c r="K9042" s="77">
        <f t="shared" si="567"/>
        <v>0</v>
      </c>
    </row>
    <row r="9043" spans="1:11" s="77" customFormat="1">
      <c r="A9043" s="82">
        <v>2016</v>
      </c>
      <c r="B9043" s="82">
        <v>1364</v>
      </c>
      <c r="C9043" s="83" t="s">
        <v>503</v>
      </c>
      <c r="D9043" s="83" t="s">
        <v>504</v>
      </c>
      <c r="E9043" s="84">
        <v>19917</v>
      </c>
      <c r="F9043" s="85">
        <v>22.216000000000001</v>
      </c>
      <c r="G9043" s="84">
        <v>194.1</v>
      </c>
      <c r="H9043" s="86">
        <f t="shared" si="564"/>
        <v>858846.05575199996</v>
      </c>
      <c r="I9043" s="77">
        <f t="shared" si="565"/>
        <v>19917</v>
      </c>
      <c r="J9043" s="77">
        <f t="shared" si="566"/>
        <v>442476.07200000004</v>
      </c>
      <c r="K9043" s="77">
        <f t="shared" si="567"/>
        <v>0</v>
      </c>
    </row>
    <row r="9044" spans="1:11" s="77" customFormat="1">
      <c r="A9044" s="82">
        <v>2016</v>
      </c>
      <c r="B9044" s="82">
        <v>1364</v>
      </c>
      <c r="C9044" s="83" t="s">
        <v>503</v>
      </c>
      <c r="D9044" s="83" t="s">
        <v>504</v>
      </c>
      <c r="E9044" s="84">
        <v>29900</v>
      </c>
      <c r="F9044" s="85">
        <v>22.67</v>
      </c>
      <c r="G9044" s="84">
        <v>184.8</v>
      </c>
      <c r="H9044" s="86">
        <f t="shared" si="564"/>
        <v>1252635.3840000001</v>
      </c>
      <c r="I9044" s="77">
        <f t="shared" si="565"/>
        <v>29900</v>
      </c>
      <c r="J9044" s="77">
        <f t="shared" si="566"/>
        <v>677833</v>
      </c>
      <c r="K9044" s="77">
        <f t="shared" si="567"/>
        <v>0</v>
      </c>
    </row>
    <row r="9045" spans="1:11" s="77" customFormat="1">
      <c r="A9045" s="82">
        <v>2016</v>
      </c>
      <c r="B9045" s="82">
        <v>1374</v>
      </c>
      <c r="C9045" s="83" t="s">
        <v>503</v>
      </c>
      <c r="D9045" s="83" t="s">
        <v>504</v>
      </c>
      <c r="E9045" s="84">
        <v>2429</v>
      </c>
      <c r="F9045" s="85">
        <v>23.635999999999999</v>
      </c>
      <c r="G9045" s="84">
        <v>195.5</v>
      </c>
      <c r="H9045" s="86">
        <f t="shared" si="564"/>
        <v>112240.15501999999</v>
      </c>
      <c r="I9045" s="77">
        <f t="shared" si="565"/>
        <v>2429</v>
      </c>
      <c r="J9045" s="77">
        <f t="shared" si="566"/>
        <v>57411.843999999997</v>
      </c>
      <c r="K9045" s="77">
        <f t="shared" si="567"/>
        <v>0</v>
      </c>
    </row>
    <row r="9046" spans="1:11" s="77" customFormat="1">
      <c r="A9046" s="82">
        <v>2016</v>
      </c>
      <c r="B9046" s="82">
        <v>1374</v>
      </c>
      <c r="C9046" s="83" t="s">
        <v>503</v>
      </c>
      <c r="D9046" s="83" t="s">
        <v>504</v>
      </c>
      <c r="E9046" s="84">
        <v>34611</v>
      </c>
      <c r="F9046" s="85">
        <v>23.64</v>
      </c>
      <c r="G9046" s="84">
        <v>199.7</v>
      </c>
      <c r="H9046" s="86">
        <f t="shared" si="564"/>
        <v>1633953.4678799999</v>
      </c>
      <c r="I9046" s="77">
        <f t="shared" si="565"/>
        <v>34611</v>
      </c>
      <c r="J9046" s="77">
        <f t="shared" si="566"/>
        <v>818204.04</v>
      </c>
      <c r="K9046" s="77">
        <f t="shared" si="567"/>
        <v>0</v>
      </c>
    </row>
    <row r="9047" spans="1:11" s="77" customFormat="1">
      <c r="A9047" s="82">
        <v>2016</v>
      </c>
      <c r="B9047" s="82">
        <v>1374</v>
      </c>
      <c r="C9047" s="83" t="s">
        <v>503</v>
      </c>
      <c r="D9047" s="83" t="s">
        <v>504</v>
      </c>
      <c r="E9047" s="84">
        <v>27851</v>
      </c>
      <c r="F9047" s="85">
        <v>22.713999999999999</v>
      </c>
      <c r="G9047" s="84">
        <v>195</v>
      </c>
      <c r="H9047" s="86">
        <f t="shared" si="564"/>
        <v>1233584.8473</v>
      </c>
      <c r="I9047" s="77">
        <f t="shared" si="565"/>
        <v>27851</v>
      </c>
      <c r="J9047" s="77">
        <f t="shared" si="566"/>
        <v>632607.61399999994</v>
      </c>
      <c r="K9047" s="77">
        <f t="shared" si="567"/>
        <v>0</v>
      </c>
    </row>
    <row r="9048" spans="1:11" s="77" customFormat="1">
      <c r="A9048" s="82">
        <v>2016</v>
      </c>
      <c r="B9048" s="82">
        <v>1374</v>
      </c>
      <c r="C9048" s="83" t="s">
        <v>503</v>
      </c>
      <c r="D9048" s="83" t="s">
        <v>504</v>
      </c>
      <c r="E9048" s="84">
        <v>21439</v>
      </c>
      <c r="F9048" s="85">
        <v>22.576000000000001</v>
      </c>
      <c r="G9048" s="84">
        <v>198.8</v>
      </c>
      <c r="H9048" s="86">
        <f t="shared" si="564"/>
        <v>962205.64563200017</v>
      </c>
      <c r="I9048" s="77">
        <f t="shared" si="565"/>
        <v>21439</v>
      </c>
      <c r="J9048" s="77">
        <f t="shared" si="566"/>
        <v>484006.864</v>
      </c>
      <c r="K9048" s="77">
        <f t="shared" si="567"/>
        <v>0</v>
      </c>
    </row>
    <row r="9049" spans="1:11" s="77" customFormat="1">
      <c r="A9049" s="82">
        <v>2016</v>
      </c>
      <c r="B9049" s="82">
        <v>1378</v>
      </c>
      <c r="C9049" s="83" t="s">
        <v>503</v>
      </c>
      <c r="D9049" s="83" t="s">
        <v>504</v>
      </c>
      <c r="E9049" s="84">
        <v>45630</v>
      </c>
      <c r="F9049" s="85">
        <v>24.2</v>
      </c>
      <c r="G9049" s="84">
        <v>260.8</v>
      </c>
      <c r="H9049" s="86">
        <f t="shared" si="564"/>
        <v>2879873.568</v>
      </c>
      <c r="I9049" s="77">
        <f t="shared" si="565"/>
        <v>45630</v>
      </c>
      <c r="J9049" s="77">
        <f t="shared" si="566"/>
        <v>1104246</v>
      </c>
      <c r="K9049" s="77">
        <f t="shared" si="567"/>
        <v>0</v>
      </c>
    </row>
    <row r="9050" spans="1:11" s="77" customFormat="1">
      <c r="A9050" s="82">
        <v>2016</v>
      </c>
      <c r="B9050" s="82">
        <v>1378</v>
      </c>
      <c r="C9050" s="83" t="s">
        <v>503</v>
      </c>
      <c r="D9050" s="83" t="s">
        <v>504</v>
      </c>
      <c r="E9050" s="84">
        <v>121325</v>
      </c>
      <c r="F9050" s="85">
        <v>23.2</v>
      </c>
      <c r="G9050" s="84">
        <v>265.39999999999998</v>
      </c>
      <c r="H9050" s="86">
        <f t="shared" si="564"/>
        <v>7470319.959999999</v>
      </c>
      <c r="I9050" s="77">
        <f t="shared" si="565"/>
        <v>121325</v>
      </c>
      <c r="J9050" s="77">
        <f t="shared" si="566"/>
        <v>2814740</v>
      </c>
      <c r="K9050" s="77">
        <f t="shared" si="567"/>
        <v>0</v>
      </c>
    </row>
    <row r="9051" spans="1:11" s="77" customFormat="1">
      <c r="A9051" s="82">
        <v>2016</v>
      </c>
      <c r="B9051" s="82">
        <v>1378</v>
      </c>
      <c r="C9051" s="83" t="s">
        <v>503</v>
      </c>
      <c r="D9051" s="83" t="s">
        <v>504</v>
      </c>
      <c r="E9051" s="84">
        <v>42258</v>
      </c>
      <c r="F9051" s="85">
        <v>23.443999999999999</v>
      </c>
      <c r="G9051" s="84">
        <v>229.5</v>
      </c>
      <c r="H9051" s="86">
        <f t="shared" si="564"/>
        <v>2273648.58684</v>
      </c>
      <c r="I9051" s="77">
        <f t="shared" si="565"/>
        <v>42258</v>
      </c>
      <c r="J9051" s="77">
        <f t="shared" si="566"/>
        <v>990696.55199999991</v>
      </c>
      <c r="K9051" s="77">
        <f t="shared" si="567"/>
        <v>0</v>
      </c>
    </row>
    <row r="9052" spans="1:11" s="77" customFormat="1">
      <c r="A9052" s="82">
        <v>2016</v>
      </c>
      <c r="B9052" s="82">
        <v>1378</v>
      </c>
      <c r="C9052" s="83" t="s">
        <v>503</v>
      </c>
      <c r="D9052" s="83" t="s">
        <v>504</v>
      </c>
      <c r="E9052" s="84">
        <v>131853</v>
      </c>
      <c r="F9052" s="85">
        <v>23.568000000000001</v>
      </c>
      <c r="G9052" s="84">
        <v>202.9</v>
      </c>
      <c r="H9052" s="86">
        <f t="shared" si="564"/>
        <v>6305140.841616</v>
      </c>
      <c r="I9052" s="77">
        <f t="shared" si="565"/>
        <v>131853</v>
      </c>
      <c r="J9052" s="77">
        <f t="shared" si="566"/>
        <v>3107511.5040000002</v>
      </c>
      <c r="K9052" s="77">
        <f t="shared" si="567"/>
        <v>0</v>
      </c>
    </row>
    <row r="9053" spans="1:11" s="77" customFormat="1">
      <c r="A9053" s="82">
        <v>2016</v>
      </c>
      <c r="B9053" s="82">
        <v>1378</v>
      </c>
      <c r="C9053" s="83" t="s">
        <v>503</v>
      </c>
      <c r="D9053" s="83" t="s">
        <v>504</v>
      </c>
      <c r="E9053" s="84">
        <v>59150</v>
      </c>
      <c r="F9053" s="85">
        <v>23.402000000000001</v>
      </c>
      <c r="G9053" s="84">
        <v>227.6</v>
      </c>
      <c r="H9053" s="86">
        <f t="shared" si="564"/>
        <v>3150503.6107999999</v>
      </c>
      <c r="I9053" s="77">
        <f t="shared" si="565"/>
        <v>59150</v>
      </c>
      <c r="J9053" s="77">
        <f t="shared" si="566"/>
        <v>1384228.3</v>
      </c>
      <c r="K9053" s="77">
        <f t="shared" si="567"/>
        <v>0</v>
      </c>
    </row>
    <row r="9054" spans="1:11" s="77" customFormat="1">
      <c r="A9054" s="82">
        <v>2016</v>
      </c>
      <c r="B9054" s="82">
        <v>1379</v>
      </c>
      <c r="C9054" s="83" t="s">
        <v>513</v>
      </c>
      <c r="D9054" s="83" t="s">
        <v>504</v>
      </c>
      <c r="E9054" s="84">
        <v>47725</v>
      </c>
      <c r="F9054" s="85">
        <v>17.968</v>
      </c>
      <c r="G9054" s="84">
        <v>155.30000000000001</v>
      </c>
      <c r="H9054" s="86">
        <f t="shared" si="564"/>
        <v>1331732.9084000001</v>
      </c>
      <c r="I9054" s="77">
        <f t="shared" si="565"/>
        <v>47725</v>
      </c>
      <c r="J9054" s="77">
        <f t="shared" si="566"/>
        <v>857522.8</v>
      </c>
      <c r="K9054" s="77">
        <f t="shared" si="567"/>
        <v>0</v>
      </c>
    </row>
    <row r="9055" spans="1:11" s="77" customFormat="1">
      <c r="A9055" s="82">
        <v>2016</v>
      </c>
      <c r="B9055" s="82">
        <v>1379</v>
      </c>
      <c r="C9055" s="83" t="s">
        <v>513</v>
      </c>
      <c r="D9055" s="83" t="s">
        <v>504</v>
      </c>
      <c r="E9055" s="84">
        <v>15806</v>
      </c>
      <c r="F9055" s="85">
        <v>17.866</v>
      </c>
      <c r="G9055" s="84">
        <v>156.19999999999999</v>
      </c>
      <c r="H9055" s="86">
        <f t="shared" si="564"/>
        <v>441093.17375199992</v>
      </c>
      <c r="I9055" s="77">
        <f t="shared" si="565"/>
        <v>15806</v>
      </c>
      <c r="J9055" s="77">
        <f t="shared" si="566"/>
        <v>282389.99599999998</v>
      </c>
      <c r="K9055" s="77">
        <f t="shared" si="567"/>
        <v>0</v>
      </c>
    </row>
    <row r="9056" spans="1:11" s="77" customFormat="1">
      <c r="A9056" s="82">
        <v>2016</v>
      </c>
      <c r="B9056" s="82">
        <v>1379</v>
      </c>
      <c r="C9056" s="83" t="s">
        <v>513</v>
      </c>
      <c r="D9056" s="83" t="s">
        <v>504</v>
      </c>
      <c r="E9056" s="84">
        <v>31993</v>
      </c>
      <c r="F9056" s="85">
        <v>17.713999999999999</v>
      </c>
      <c r="G9056" s="84">
        <v>182</v>
      </c>
      <c r="H9056" s="86">
        <f t="shared" si="564"/>
        <v>1031437.6836400001</v>
      </c>
      <c r="I9056" s="77">
        <f t="shared" si="565"/>
        <v>31993</v>
      </c>
      <c r="J9056" s="77">
        <f t="shared" si="566"/>
        <v>566724.00199999998</v>
      </c>
      <c r="K9056" s="77">
        <f t="shared" si="567"/>
        <v>0</v>
      </c>
    </row>
    <row r="9057" spans="1:11" s="77" customFormat="1">
      <c r="A9057" s="82">
        <v>2016</v>
      </c>
      <c r="B9057" s="82">
        <v>1379</v>
      </c>
      <c r="C9057" s="83" t="s">
        <v>513</v>
      </c>
      <c r="D9057" s="83" t="s">
        <v>504</v>
      </c>
      <c r="E9057" s="84">
        <v>47778</v>
      </c>
      <c r="F9057" s="85">
        <v>17.917999999999999</v>
      </c>
      <c r="G9057" s="84">
        <v>177.1</v>
      </c>
      <c r="H9057" s="86">
        <f t="shared" si="564"/>
        <v>1516128.6672839997</v>
      </c>
      <c r="I9057" s="77">
        <f t="shared" si="565"/>
        <v>47778</v>
      </c>
      <c r="J9057" s="77">
        <f t="shared" si="566"/>
        <v>856086.20399999991</v>
      </c>
      <c r="K9057" s="77">
        <f t="shared" si="567"/>
        <v>0</v>
      </c>
    </row>
    <row r="9058" spans="1:11" s="77" customFormat="1">
      <c r="A9058" s="82">
        <v>2016</v>
      </c>
      <c r="B9058" s="82">
        <v>1379</v>
      </c>
      <c r="C9058" s="83" t="s">
        <v>513</v>
      </c>
      <c r="D9058" s="83" t="s">
        <v>504</v>
      </c>
      <c r="E9058" s="84">
        <v>175194</v>
      </c>
      <c r="F9058" s="85">
        <v>17.814</v>
      </c>
      <c r="G9058" s="84">
        <v>169.2</v>
      </c>
      <c r="H9058" s="86">
        <f t="shared" si="564"/>
        <v>5280572.8098719995</v>
      </c>
      <c r="I9058" s="77">
        <f t="shared" si="565"/>
        <v>175194</v>
      </c>
      <c r="J9058" s="77">
        <f t="shared" si="566"/>
        <v>3120905.9160000002</v>
      </c>
      <c r="K9058" s="77">
        <f t="shared" si="567"/>
        <v>0</v>
      </c>
    </row>
    <row r="9059" spans="1:11" s="77" customFormat="1">
      <c r="A9059" s="82">
        <v>2016</v>
      </c>
      <c r="B9059" s="82">
        <v>1379</v>
      </c>
      <c r="C9059" s="83" t="s">
        <v>513</v>
      </c>
      <c r="D9059" s="83" t="s">
        <v>504</v>
      </c>
      <c r="E9059" s="84">
        <v>48062</v>
      </c>
      <c r="F9059" s="85">
        <v>17.670000000000002</v>
      </c>
      <c r="G9059" s="84">
        <v>161.6</v>
      </c>
      <c r="H9059" s="86">
        <f t="shared" si="564"/>
        <v>1372396.95264</v>
      </c>
      <c r="I9059" s="77">
        <f t="shared" si="565"/>
        <v>48062</v>
      </c>
      <c r="J9059" s="77">
        <f t="shared" si="566"/>
        <v>849255.54</v>
      </c>
      <c r="K9059" s="77">
        <f t="shared" si="567"/>
        <v>0</v>
      </c>
    </row>
    <row r="9060" spans="1:11" s="77" customFormat="1">
      <c r="A9060" s="82">
        <v>2016</v>
      </c>
      <c r="B9060" s="82">
        <v>1382</v>
      </c>
      <c r="C9060" s="83" t="s">
        <v>503</v>
      </c>
      <c r="D9060" s="83" t="s">
        <v>504</v>
      </c>
      <c r="E9060" s="84">
        <v>20963</v>
      </c>
      <c r="F9060" s="85">
        <v>24.61</v>
      </c>
      <c r="G9060" s="84">
        <v>262.89999999999998</v>
      </c>
      <c r="H9060" s="86">
        <f t="shared" si="564"/>
        <v>1356299.6014699999</v>
      </c>
      <c r="I9060" s="77">
        <f t="shared" si="565"/>
        <v>20963</v>
      </c>
      <c r="J9060" s="77">
        <f t="shared" si="566"/>
        <v>515899.43</v>
      </c>
      <c r="K9060" s="77">
        <f t="shared" si="567"/>
        <v>0</v>
      </c>
    </row>
    <row r="9061" spans="1:11" s="77" customFormat="1">
      <c r="A9061" s="82">
        <v>2016</v>
      </c>
      <c r="B9061" s="82">
        <v>1382</v>
      </c>
      <c r="C9061" s="83" t="s">
        <v>503</v>
      </c>
      <c r="D9061" s="83" t="s">
        <v>504</v>
      </c>
      <c r="E9061" s="84">
        <v>24963</v>
      </c>
      <c r="F9061" s="85">
        <v>24.41</v>
      </c>
      <c r="G9061" s="84">
        <v>231.1</v>
      </c>
      <c r="H9061" s="86">
        <f t="shared" si="564"/>
        <v>1408200.52413</v>
      </c>
      <c r="I9061" s="77">
        <f t="shared" si="565"/>
        <v>24963</v>
      </c>
      <c r="J9061" s="77">
        <f t="shared" si="566"/>
        <v>609346.82999999996</v>
      </c>
      <c r="K9061" s="77">
        <f t="shared" si="567"/>
        <v>0</v>
      </c>
    </row>
    <row r="9062" spans="1:11" s="77" customFormat="1">
      <c r="A9062" s="82">
        <v>2016</v>
      </c>
      <c r="B9062" s="82">
        <v>1382</v>
      </c>
      <c r="C9062" s="83" t="s">
        <v>503</v>
      </c>
      <c r="D9062" s="83" t="s">
        <v>504</v>
      </c>
      <c r="E9062" s="84">
        <v>17739</v>
      </c>
      <c r="F9062" s="85">
        <v>24.43</v>
      </c>
      <c r="G9062" s="84">
        <v>223.3</v>
      </c>
      <c r="H9062" s="86">
        <f t="shared" si="564"/>
        <v>967701.29841000005</v>
      </c>
      <c r="I9062" s="77">
        <f t="shared" si="565"/>
        <v>17739</v>
      </c>
      <c r="J9062" s="77">
        <f t="shared" si="566"/>
        <v>433363.77</v>
      </c>
      <c r="K9062" s="77">
        <f t="shared" si="567"/>
        <v>0</v>
      </c>
    </row>
    <row r="9063" spans="1:11" s="77" customFormat="1">
      <c r="A9063" s="82">
        <v>2016</v>
      </c>
      <c r="B9063" s="82">
        <v>1384</v>
      </c>
      <c r="C9063" s="83" t="s">
        <v>503</v>
      </c>
      <c r="D9063" s="83" t="s">
        <v>504</v>
      </c>
      <c r="E9063" s="84">
        <v>4903</v>
      </c>
      <c r="F9063" s="85">
        <v>23.49</v>
      </c>
      <c r="G9063" s="84">
        <v>289</v>
      </c>
      <c r="H9063" s="86">
        <f t="shared" si="564"/>
        <v>332845.54830000002</v>
      </c>
      <c r="I9063" s="77">
        <f t="shared" si="565"/>
        <v>4903</v>
      </c>
      <c r="J9063" s="77">
        <f t="shared" si="566"/>
        <v>115171.46999999999</v>
      </c>
      <c r="K9063" s="77">
        <f t="shared" si="567"/>
        <v>0</v>
      </c>
    </row>
    <row r="9064" spans="1:11" s="77" customFormat="1">
      <c r="A9064" s="82">
        <v>2016</v>
      </c>
      <c r="B9064" s="82">
        <v>1393</v>
      </c>
      <c r="C9064" s="83" t="s">
        <v>513</v>
      </c>
      <c r="D9064" s="83" t="s">
        <v>504</v>
      </c>
      <c r="E9064" s="84">
        <v>14230</v>
      </c>
      <c r="F9064" s="85">
        <v>17.91</v>
      </c>
      <c r="G9064" s="84">
        <v>249.5</v>
      </c>
      <c r="H9064" s="86">
        <f t="shared" si="564"/>
        <v>635873.95350000006</v>
      </c>
      <c r="I9064" s="77">
        <f t="shared" si="565"/>
        <v>14230</v>
      </c>
      <c r="J9064" s="77">
        <f t="shared" si="566"/>
        <v>254859.3</v>
      </c>
      <c r="K9064" s="77">
        <f t="shared" si="567"/>
        <v>0</v>
      </c>
    </row>
    <row r="9065" spans="1:11" s="77" customFormat="1">
      <c r="A9065" s="82">
        <v>2016</v>
      </c>
      <c r="B9065" s="82">
        <v>1393</v>
      </c>
      <c r="C9065" s="83" t="s">
        <v>513</v>
      </c>
      <c r="D9065" s="83" t="s">
        <v>504</v>
      </c>
      <c r="E9065" s="84">
        <v>30160</v>
      </c>
      <c r="F9065" s="85">
        <v>17.899999999999999</v>
      </c>
      <c r="G9065" s="84">
        <v>229.9</v>
      </c>
      <c r="H9065" s="86">
        <f t="shared" si="564"/>
        <v>1241147.3359999999</v>
      </c>
      <c r="I9065" s="77">
        <f t="shared" si="565"/>
        <v>30160</v>
      </c>
      <c r="J9065" s="77">
        <f t="shared" si="566"/>
        <v>539864</v>
      </c>
      <c r="K9065" s="77">
        <f t="shared" si="567"/>
        <v>0</v>
      </c>
    </row>
    <row r="9066" spans="1:11" s="77" customFormat="1">
      <c r="A9066" s="82">
        <v>2016</v>
      </c>
      <c r="B9066" s="82">
        <v>1393</v>
      </c>
      <c r="C9066" s="83" t="s">
        <v>513</v>
      </c>
      <c r="D9066" s="83" t="s">
        <v>504</v>
      </c>
      <c r="E9066" s="84">
        <v>29963</v>
      </c>
      <c r="F9066" s="85">
        <v>17.88</v>
      </c>
      <c r="G9066" s="84">
        <v>229.9</v>
      </c>
      <c r="H9066" s="86">
        <f t="shared" si="564"/>
        <v>1231662.67356</v>
      </c>
      <c r="I9066" s="77">
        <f t="shared" si="565"/>
        <v>29963</v>
      </c>
      <c r="J9066" s="77">
        <f t="shared" si="566"/>
        <v>535738.43999999994</v>
      </c>
      <c r="K9066" s="77">
        <f t="shared" si="567"/>
        <v>0</v>
      </c>
    </row>
    <row r="9067" spans="1:11" s="77" customFormat="1">
      <c r="A9067" s="82">
        <v>2016</v>
      </c>
      <c r="B9067" s="82">
        <v>1393</v>
      </c>
      <c r="C9067" s="83" t="s">
        <v>513</v>
      </c>
      <c r="D9067" s="83" t="s">
        <v>504</v>
      </c>
      <c r="E9067" s="84">
        <v>15098</v>
      </c>
      <c r="F9067" s="85">
        <v>17.27</v>
      </c>
      <c r="G9067" s="84">
        <v>229.5</v>
      </c>
      <c r="H9067" s="86">
        <f t="shared" si="564"/>
        <v>598403.94570000004</v>
      </c>
      <c r="I9067" s="77">
        <f t="shared" si="565"/>
        <v>15098</v>
      </c>
      <c r="J9067" s="77">
        <f t="shared" si="566"/>
        <v>260742.46</v>
      </c>
      <c r="K9067" s="77">
        <f t="shared" si="567"/>
        <v>0</v>
      </c>
    </row>
    <row r="9068" spans="1:11" s="77" customFormat="1">
      <c r="A9068" s="82">
        <v>2016</v>
      </c>
      <c r="B9068" s="82">
        <v>1552</v>
      </c>
      <c r="C9068" s="83" t="s">
        <v>513</v>
      </c>
      <c r="D9068" s="83" t="s">
        <v>504</v>
      </c>
      <c r="E9068" s="84">
        <v>27161</v>
      </c>
      <c r="F9068" s="85">
        <v>17.600000000000001</v>
      </c>
      <c r="G9068" s="84" t="s">
        <v>514</v>
      </c>
      <c r="H9068" s="86" t="str">
        <f t="shared" si="564"/>
        <v/>
      </c>
      <c r="I9068" s="77" t="str">
        <f t="shared" si="565"/>
        <v/>
      </c>
      <c r="J9068" s="77" t="str">
        <f t="shared" si="566"/>
        <v/>
      </c>
      <c r="K9068" s="77">
        <f t="shared" si="567"/>
        <v>0</v>
      </c>
    </row>
    <row r="9069" spans="1:11" s="77" customFormat="1">
      <c r="A9069" s="82">
        <v>2016</v>
      </c>
      <c r="B9069" s="82">
        <v>1554</v>
      </c>
      <c r="C9069" s="83" t="s">
        <v>503</v>
      </c>
      <c r="D9069" s="83" t="s">
        <v>504</v>
      </c>
      <c r="E9069" s="84">
        <v>12001</v>
      </c>
      <c r="F9069" s="85">
        <v>24.521999999999998</v>
      </c>
      <c r="G9069" s="84" t="s">
        <v>514</v>
      </c>
      <c r="H9069" s="86" t="str">
        <f t="shared" si="564"/>
        <v/>
      </c>
      <c r="I9069" s="77" t="str">
        <f t="shared" si="565"/>
        <v/>
      </c>
      <c r="J9069" s="77" t="str">
        <f t="shared" si="566"/>
        <v/>
      </c>
      <c r="K9069" s="77">
        <f t="shared" si="567"/>
        <v>0</v>
      </c>
    </row>
    <row r="9070" spans="1:11" s="77" customFormat="1">
      <c r="A9070" s="82">
        <v>2016</v>
      </c>
      <c r="B9070" s="82">
        <v>1554</v>
      </c>
      <c r="C9070" s="83" t="s">
        <v>503</v>
      </c>
      <c r="D9070" s="83" t="s">
        <v>504</v>
      </c>
      <c r="E9070" s="84">
        <v>10780</v>
      </c>
      <c r="F9070" s="85">
        <v>24.603999999999999</v>
      </c>
      <c r="G9070" s="84" t="s">
        <v>514</v>
      </c>
      <c r="H9070" s="86" t="str">
        <f t="shared" si="564"/>
        <v/>
      </c>
      <c r="I9070" s="77" t="str">
        <f t="shared" si="565"/>
        <v/>
      </c>
      <c r="J9070" s="77" t="str">
        <f t="shared" si="566"/>
        <v/>
      </c>
      <c r="K9070" s="77">
        <f t="shared" si="567"/>
        <v>0</v>
      </c>
    </row>
    <row r="9071" spans="1:11" s="77" customFormat="1">
      <c r="A9071" s="82">
        <v>2016</v>
      </c>
      <c r="B9071" s="82">
        <v>1571</v>
      </c>
      <c r="C9071" s="83" t="s">
        <v>503</v>
      </c>
      <c r="D9071" s="83" t="s">
        <v>504</v>
      </c>
      <c r="E9071" s="84">
        <v>30692</v>
      </c>
      <c r="F9071" s="85">
        <v>26.22</v>
      </c>
      <c r="G9071" s="84" t="s">
        <v>514</v>
      </c>
      <c r="H9071" s="86" t="str">
        <f t="shared" si="564"/>
        <v/>
      </c>
      <c r="I9071" s="77" t="str">
        <f t="shared" si="565"/>
        <v/>
      </c>
      <c r="J9071" s="77" t="str">
        <f t="shared" si="566"/>
        <v/>
      </c>
      <c r="K9071" s="77">
        <f t="shared" si="567"/>
        <v>0</v>
      </c>
    </row>
    <row r="9072" spans="1:11" s="77" customFormat="1">
      <c r="A9072" s="82">
        <v>2016</v>
      </c>
      <c r="B9072" s="82">
        <v>1571</v>
      </c>
      <c r="C9072" s="83" t="s">
        <v>503</v>
      </c>
      <c r="D9072" s="83" t="s">
        <v>504</v>
      </c>
      <c r="E9072" s="84">
        <v>60710</v>
      </c>
      <c r="F9072" s="85">
        <v>25.94</v>
      </c>
      <c r="G9072" s="84" t="s">
        <v>514</v>
      </c>
      <c r="H9072" s="86" t="str">
        <f t="shared" si="564"/>
        <v/>
      </c>
      <c r="I9072" s="77" t="str">
        <f t="shared" si="565"/>
        <v/>
      </c>
      <c r="J9072" s="77" t="str">
        <f t="shared" si="566"/>
        <v/>
      </c>
      <c r="K9072" s="77">
        <f t="shared" si="567"/>
        <v>0</v>
      </c>
    </row>
    <row r="9073" spans="1:11" s="77" customFormat="1">
      <c r="A9073" s="82">
        <v>2016</v>
      </c>
      <c r="B9073" s="82">
        <v>1572</v>
      </c>
      <c r="C9073" s="83" t="s">
        <v>503</v>
      </c>
      <c r="D9073" s="83" t="s">
        <v>504</v>
      </c>
      <c r="E9073" s="84">
        <v>9066</v>
      </c>
      <c r="F9073" s="85">
        <v>25.64</v>
      </c>
      <c r="G9073" s="84" t="s">
        <v>514</v>
      </c>
      <c r="H9073" s="86" t="str">
        <f t="shared" si="564"/>
        <v/>
      </c>
      <c r="I9073" s="77" t="str">
        <f t="shared" si="565"/>
        <v/>
      </c>
      <c r="J9073" s="77" t="str">
        <f t="shared" si="566"/>
        <v/>
      </c>
      <c r="K9073" s="77">
        <f t="shared" si="567"/>
        <v>0</v>
      </c>
    </row>
    <row r="9074" spans="1:11" s="77" customFormat="1">
      <c r="A9074" s="82">
        <v>2016</v>
      </c>
      <c r="B9074" s="82">
        <v>1573</v>
      </c>
      <c r="C9074" s="83" t="s">
        <v>503</v>
      </c>
      <c r="D9074" s="83" t="s">
        <v>504</v>
      </c>
      <c r="E9074" s="84">
        <v>24691</v>
      </c>
      <c r="F9074" s="85">
        <v>25.97</v>
      </c>
      <c r="G9074" s="84" t="s">
        <v>514</v>
      </c>
      <c r="H9074" s="86" t="str">
        <f t="shared" si="564"/>
        <v/>
      </c>
      <c r="I9074" s="77" t="str">
        <f t="shared" si="565"/>
        <v/>
      </c>
      <c r="J9074" s="77" t="str">
        <f t="shared" si="566"/>
        <v/>
      </c>
      <c r="K9074" s="77">
        <f t="shared" si="567"/>
        <v>0</v>
      </c>
    </row>
    <row r="9075" spans="1:11" s="77" customFormat="1">
      <c r="A9075" s="82">
        <v>2016</v>
      </c>
      <c r="B9075" s="82">
        <v>1573</v>
      </c>
      <c r="C9075" s="83" t="s">
        <v>503</v>
      </c>
      <c r="D9075" s="83" t="s">
        <v>504</v>
      </c>
      <c r="E9075" s="84">
        <v>30313</v>
      </c>
      <c r="F9075" s="85">
        <v>26.27</v>
      </c>
      <c r="G9075" s="84" t="s">
        <v>514</v>
      </c>
      <c r="H9075" s="86" t="str">
        <f t="shared" si="564"/>
        <v/>
      </c>
      <c r="I9075" s="77" t="str">
        <f t="shared" si="565"/>
        <v/>
      </c>
      <c r="J9075" s="77" t="str">
        <f t="shared" si="566"/>
        <v/>
      </c>
      <c r="K9075" s="77">
        <f t="shared" si="567"/>
        <v>0</v>
      </c>
    </row>
    <row r="9076" spans="1:11" s="77" customFormat="1">
      <c r="A9076" s="82">
        <v>2016</v>
      </c>
      <c r="B9076" s="82">
        <v>1573</v>
      </c>
      <c r="C9076" s="83" t="s">
        <v>503</v>
      </c>
      <c r="D9076" s="83" t="s">
        <v>504</v>
      </c>
      <c r="E9076" s="84">
        <v>125919</v>
      </c>
      <c r="F9076" s="85">
        <v>25.9</v>
      </c>
      <c r="G9076" s="84" t="s">
        <v>514</v>
      </c>
      <c r="H9076" s="86" t="str">
        <f t="shared" si="564"/>
        <v/>
      </c>
      <c r="I9076" s="77" t="str">
        <f t="shared" si="565"/>
        <v/>
      </c>
      <c r="J9076" s="77" t="str">
        <f t="shared" si="566"/>
        <v/>
      </c>
      <c r="K9076" s="77">
        <f t="shared" si="567"/>
        <v>0</v>
      </c>
    </row>
    <row r="9077" spans="1:11" s="77" customFormat="1">
      <c r="A9077" s="82">
        <v>2016</v>
      </c>
      <c r="B9077" s="82">
        <v>1619</v>
      </c>
      <c r="C9077" s="83" t="s">
        <v>503</v>
      </c>
      <c r="D9077" s="83" t="s">
        <v>504</v>
      </c>
      <c r="E9077" s="84">
        <v>50671</v>
      </c>
      <c r="F9077" s="85">
        <v>21.38</v>
      </c>
      <c r="G9077" s="84" t="s">
        <v>514</v>
      </c>
      <c r="H9077" s="86" t="str">
        <f t="shared" si="564"/>
        <v/>
      </c>
      <c r="I9077" s="77" t="str">
        <f t="shared" si="565"/>
        <v/>
      </c>
      <c r="J9077" s="77" t="str">
        <f t="shared" si="566"/>
        <v/>
      </c>
      <c r="K9077" s="77">
        <f t="shared" si="567"/>
        <v>0</v>
      </c>
    </row>
    <row r="9078" spans="1:11" s="77" customFormat="1">
      <c r="A9078" s="82">
        <v>2016</v>
      </c>
      <c r="B9078" s="82">
        <v>1619</v>
      </c>
      <c r="C9078" s="83" t="s">
        <v>503</v>
      </c>
      <c r="D9078" s="83" t="s">
        <v>504</v>
      </c>
      <c r="E9078" s="84">
        <v>34507</v>
      </c>
      <c r="F9078" s="85">
        <v>23.97</v>
      </c>
      <c r="G9078" s="84" t="s">
        <v>514</v>
      </c>
      <c r="H9078" s="86" t="str">
        <f t="shared" si="564"/>
        <v/>
      </c>
      <c r="I9078" s="77" t="str">
        <f t="shared" si="565"/>
        <v/>
      </c>
      <c r="J9078" s="77" t="str">
        <f t="shared" si="566"/>
        <v/>
      </c>
      <c r="K9078" s="77">
        <f t="shared" si="567"/>
        <v>0</v>
      </c>
    </row>
    <row r="9079" spans="1:11" s="77" customFormat="1">
      <c r="A9079" s="82">
        <v>2016</v>
      </c>
      <c r="B9079" s="82">
        <v>1702</v>
      </c>
      <c r="C9079" s="83" t="s">
        <v>513</v>
      </c>
      <c r="D9079" s="83" t="s">
        <v>504</v>
      </c>
      <c r="E9079" s="84">
        <v>31829</v>
      </c>
      <c r="F9079" s="85">
        <v>17.946999999999999</v>
      </c>
      <c r="G9079" s="84">
        <v>199.8</v>
      </c>
      <c r="H9079" s="86">
        <f t="shared" si="564"/>
        <v>1141327.6558739999</v>
      </c>
      <c r="I9079" s="77">
        <f t="shared" si="565"/>
        <v>31829</v>
      </c>
      <c r="J9079" s="77">
        <f t="shared" si="566"/>
        <v>571235.06299999997</v>
      </c>
      <c r="K9079" s="77">
        <f t="shared" si="567"/>
        <v>0</v>
      </c>
    </row>
    <row r="9080" spans="1:11" s="77" customFormat="1">
      <c r="A9080" s="82">
        <v>2016</v>
      </c>
      <c r="B9080" s="82">
        <v>1702</v>
      </c>
      <c r="C9080" s="83" t="s">
        <v>513</v>
      </c>
      <c r="D9080" s="83" t="s">
        <v>504</v>
      </c>
      <c r="E9080" s="84">
        <v>15903</v>
      </c>
      <c r="F9080" s="85">
        <v>17.664000000000001</v>
      </c>
      <c r="G9080" s="84">
        <v>202.7</v>
      </c>
      <c r="H9080" s="86">
        <f t="shared" si="564"/>
        <v>569405.7699839999</v>
      </c>
      <c r="I9080" s="77">
        <f t="shared" si="565"/>
        <v>15903</v>
      </c>
      <c r="J9080" s="77">
        <f t="shared" si="566"/>
        <v>280910.592</v>
      </c>
      <c r="K9080" s="77">
        <f t="shared" si="567"/>
        <v>0</v>
      </c>
    </row>
    <row r="9081" spans="1:11" s="77" customFormat="1">
      <c r="A9081" s="82">
        <v>2016</v>
      </c>
      <c r="B9081" s="82">
        <v>1702</v>
      </c>
      <c r="C9081" s="83" t="s">
        <v>513</v>
      </c>
      <c r="D9081" s="83" t="s">
        <v>504</v>
      </c>
      <c r="E9081" s="84">
        <v>15888</v>
      </c>
      <c r="F9081" s="85">
        <v>17.98</v>
      </c>
      <c r="G9081" s="84">
        <v>210.1</v>
      </c>
      <c r="H9081" s="86">
        <f t="shared" si="564"/>
        <v>600184.77023999998</v>
      </c>
      <c r="I9081" s="77">
        <f t="shared" si="565"/>
        <v>15888</v>
      </c>
      <c r="J9081" s="77">
        <f t="shared" si="566"/>
        <v>285666.24</v>
      </c>
      <c r="K9081" s="77">
        <f t="shared" si="567"/>
        <v>0</v>
      </c>
    </row>
    <row r="9082" spans="1:11" s="77" customFormat="1">
      <c r="A9082" s="82">
        <v>2016</v>
      </c>
      <c r="B9082" s="82">
        <v>1702</v>
      </c>
      <c r="C9082" s="83" t="s">
        <v>503</v>
      </c>
      <c r="D9082" s="83" t="s">
        <v>504</v>
      </c>
      <c r="E9082" s="84">
        <v>480</v>
      </c>
      <c r="F9082" s="85">
        <v>24.878</v>
      </c>
      <c r="G9082" s="84">
        <v>193.6</v>
      </c>
      <c r="H9082" s="86">
        <f t="shared" si="564"/>
        <v>23118.627839999997</v>
      </c>
      <c r="I9082" s="77">
        <f t="shared" si="565"/>
        <v>480</v>
      </c>
      <c r="J9082" s="77">
        <f t="shared" si="566"/>
        <v>11941.44</v>
      </c>
      <c r="K9082" s="77">
        <f t="shared" si="567"/>
        <v>0</v>
      </c>
    </row>
    <row r="9083" spans="1:11" s="77" customFormat="1">
      <c r="A9083" s="82">
        <v>2016</v>
      </c>
      <c r="B9083" s="82">
        <v>1702</v>
      </c>
      <c r="C9083" s="83" t="s">
        <v>513</v>
      </c>
      <c r="D9083" s="83" t="s">
        <v>504</v>
      </c>
      <c r="E9083" s="84">
        <v>29190</v>
      </c>
      <c r="F9083" s="85">
        <v>18.306000000000001</v>
      </c>
      <c r="G9083" s="84">
        <v>204.1</v>
      </c>
      <c r="H9083" s="86">
        <f t="shared" si="564"/>
        <v>1090612.71774</v>
      </c>
      <c r="I9083" s="77">
        <f t="shared" si="565"/>
        <v>29190</v>
      </c>
      <c r="J9083" s="77">
        <f t="shared" si="566"/>
        <v>534352.14</v>
      </c>
      <c r="K9083" s="77">
        <f t="shared" si="567"/>
        <v>0</v>
      </c>
    </row>
    <row r="9084" spans="1:11" s="77" customFormat="1">
      <c r="A9084" s="82">
        <v>2016</v>
      </c>
      <c r="B9084" s="82">
        <v>1702</v>
      </c>
      <c r="C9084" s="83" t="s">
        <v>513</v>
      </c>
      <c r="D9084" s="83" t="s">
        <v>504</v>
      </c>
      <c r="E9084" s="84">
        <v>15877</v>
      </c>
      <c r="F9084" s="85">
        <v>17.803999999999998</v>
      </c>
      <c r="G9084" s="84">
        <v>199.9</v>
      </c>
      <c r="H9084" s="86">
        <f t="shared" si="564"/>
        <v>565065.54189200001</v>
      </c>
      <c r="I9084" s="77">
        <f t="shared" si="565"/>
        <v>15877</v>
      </c>
      <c r="J9084" s="77">
        <f t="shared" si="566"/>
        <v>282674.10799999995</v>
      </c>
      <c r="K9084" s="77">
        <f t="shared" si="567"/>
        <v>0</v>
      </c>
    </row>
    <row r="9085" spans="1:11" s="77" customFormat="1">
      <c r="A9085" s="82">
        <v>2016</v>
      </c>
      <c r="B9085" s="82">
        <v>1710</v>
      </c>
      <c r="C9085" s="83" t="s">
        <v>513</v>
      </c>
      <c r="D9085" s="83" t="s">
        <v>504</v>
      </c>
      <c r="E9085" s="84">
        <v>143517</v>
      </c>
      <c r="F9085" s="85">
        <v>17.742000000000001</v>
      </c>
      <c r="G9085" s="84">
        <v>239.1</v>
      </c>
      <c r="H9085" s="86">
        <f t="shared" si="564"/>
        <v>6088152.1660740003</v>
      </c>
      <c r="I9085" s="77">
        <f t="shared" si="565"/>
        <v>143517</v>
      </c>
      <c r="J9085" s="77">
        <f t="shared" si="566"/>
        <v>2546278.6140000001</v>
      </c>
      <c r="K9085" s="77">
        <f t="shared" si="567"/>
        <v>0</v>
      </c>
    </row>
    <row r="9086" spans="1:11" s="77" customFormat="1">
      <c r="A9086" s="82">
        <v>2016</v>
      </c>
      <c r="B9086" s="82">
        <v>1710</v>
      </c>
      <c r="C9086" s="83" t="s">
        <v>513</v>
      </c>
      <c r="D9086" s="83" t="s">
        <v>504</v>
      </c>
      <c r="E9086" s="84">
        <v>15889</v>
      </c>
      <c r="F9086" s="85">
        <v>17.71</v>
      </c>
      <c r="G9086" s="84">
        <v>243.3</v>
      </c>
      <c r="H9086" s="86">
        <f t="shared" si="564"/>
        <v>684632.06427000021</v>
      </c>
      <c r="I9086" s="77">
        <f t="shared" si="565"/>
        <v>15889</v>
      </c>
      <c r="J9086" s="77">
        <f t="shared" si="566"/>
        <v>281394.19</v>
      </c>
      <c r="K9086" s="77">
        <f t="shared" si="567"/>
        <v>0</v>
      </c>
    </row>
    <row r="9087" spans="1:11" s="77" customFormat="1">
      <c r="A9087" s="82">
        <v>2016</v>
      </c>
      <c r="B9087" s="82">
        <v>1710</v>
      </c>
      <c r="C9087" s="83" t="s">
        <v>513</v>
      </c>
      <c r="D9087" s="83" t="s">
        <v>504</v>
      </c>
      <c r="E9087" s="84">
        <v>15892</v>
      </c>
      <c r="F9087" s="85">
        <v>17.925999999999998</v>
      </c>
      <c r="G9087" s="84">
        <v>241.8</v>
      </c>
      <c r="H9087" s="86">
        <f t="shared" si="564"/>
        <v>688839.82065599994</v>
      </c>
      <c r="I9087" s="77">
        <f t="shared" si="565"/>
        <v>15892</v>
      </c>
      <c r="J9087" s="77">
        <f t="shared" si="566"/>
        <v>284879.99199999997</v>
      </c>
      <c r="K9087" s="77">
        <f t="shared" si="567"/>
        <v>0</v>
      </c>
    </row>
    <row r="9088" spans="1:11" s="77" customFormat="1">
      <c r="A9088" s="82">
        <v>2016</v>
      </c>
      <c r="B9088" s="82">
        <v>1710</v>
      </c>
      <c r="C9088" s="83" t="s">
        <v>513</v>
      </c>
      <c r="D9088" s="83" t="s">
        <v>504</v>
      </c>
      <c r="E9088" s="84">
        <v>63704</v>
      </c>
      <c r="F9088" s="85">
        <v>17.690999999999999</v>
      </c>
      <c r="G9088" s="84">
        <v>234.1</v>
      </c>
      <c r="H9088" s="86">
        <f t="shared" si="564"/>
        <v>2638277.6532239998</v>
      </c>
      <c r="I9088" s="77">
        <f t="shared" si="565"/>
        <v>63704</v>
      </c>
      <c r="J9088" s="77">
        <f t="shared" si="566"/>
        <v>1126987.4639999999</v>
      </c>
      <c r="K9088" s="77">
        <f t="shared" si="567"/>
        <v>0</v>
      </c>
    </row>
    <row r="9089" spans="1:11" s="77" customFormat="1">
      <c r="A9089" s="82">
        <v>2016</v>
      </c>
      <c r="B9089" s="82">
        <v>1710</v>
      </c>
      <c r="C9089" s="83" t="s">
        <v>513</v>
      </c>
      <c r="D9089" s="83" t="s">
        <v>504</v>
      </c>
      <c r="E9089" s="84">
        <v>79518</v>
      </c>
      <c r="F9089" s="85">
        <v>17.893999999999998</v>
      </c>
      <c r="G9089" s="84">
        <v>255.5</v>
      </c>
      <c r="H9089" s="86">
        <f t="shared" si="564"/>
        <v>3635496.96006</v>
      </c>
      <c r="I9089" s="77">
        <f t="shared" si="565"/>
        <v>79518</v>
      </c>
      <c r="J9089" s="77">
        <f t="shared" si="566"/>
        <v>1422895.0919999999</v>
      </c>
      <c r="K9089" s="77">
        <f t="shared" si="567"/>
        <v>0</v>
      </c>
    </row>
    <row r="9090" spans="1:11" s="77" customFormat="1">
      <c r="A9090" s="82">
        <v>2016</v>
      </c>
      <c r="B9090" s="82">
        <v>1710</v>
      </c>
      <c r="C9090" s="83" t="s">
        <v>513</v>
      </c>
      <c r="D9090" s="83" t="s">
        <v>504</v>
      </c>
      <c r="E9090" s="84">
        <v>15896</v>
      </c>
      <c r="F9090" s="85">
        <v>17.925999999999998</v>
      </c>
      <c r="G9090" s="84">
        <v>231.1</v>
      </c>
      <c r="H9090" s="86">
        <f t="shared" si="564"/>
        <v>658523.36945599993</v>
      </c>
      <c r="I9090" s="77">
        <f t="shared" si="565"/>
        <v>15896</v>
      </c>
      <c r="J9090" s="77">
        <f t="shared" si="566"/>
        <v>284951.696</v>
      </c>
      <c r="K9090" s="77">
        <f t="shared" si="567"/>
        <v>0</v>
      </c>
    </row>
    <row r="9091" spans="1:11" s="77" customFormat="1">
      <c r="A9091" s="82">
        <v>2016</v>
      </c>
      <c r="B9091" s="82">
        <v>1710</v>
      </c>
      <c r="C9091" s="83" t="s">
        <v>513</v>
      </c>
      <c r="D9091" s="83" t="s">
        <v>504</v>
      </c>
      <c r="E9091" s="84">
        <v>47709</v>
      </c>
      <c r="F9091" s="85">
        <v>17.808</v>
      </c>
      <c r="G9091" s="84">
        <v>231.1</v>
      </c>
      <c r="H9091" s="86">
        <f t="shared" si="564"/>
        <v>1963429.926192</v>
      </c>
      <c r="I9091" s="77">
        <f t="shared" si="565"/>
        <v>47709</v>
      </c>
      <c r="J9091" s="77">
        <f t="shared" si="566"/>
        <v>849601.87199999997</v>
      </c>
      <c r="K9091" s="77">
        <f t="shared" si="567"/>
        <v>0</v>
      </c>
    </row>
    <row r="9092" spans="1:11" s="77" customFormat="1">
      <c r="A9092" s="82">
        <v>2016</v>
      </c>
      <c r="B9092" s="82">
        <v>1733</v>
      </c>
      <c r="C9092" s="83" t="s">
        <v>503</v>
      </c>
      <c r="D9092" s="83" t="s">
        <v>504</v>
      </c>
      <c r="E9092" s="84">
        <v>15602</v>
      </c>
      <c r="F9092" s="85">
        <v>25.92</v>
      </c>
      <c r="G9092" s="84">
        <v>282.3</v>
      </c>
      <c r="H9092" s="86">
        <f t="shared" si="564"/>
        <v>1141632.0403200001</v>
      </c>
      <c r="I9092" s="77">
        <f t="shared" si="565"/>
        <v>15602</v>
      </c>
      <c r="J9092" s="77">
        <f t="shared" si="566"/>
        <v>404403.84</v>
      </c>
      <c r="K9092" s="77">
        <f t="shared" si="567"/>
        <v>0</v>
      </c>
    </row>
    <row r="9093" spans="1:11" s="77" customFormat="1">
      <c r="A9093" s="82">
        <v>2016</v>
      </c>
      <c r="B9093" s="82">
        <v>1733</v>
      </c>
      <c r="C9093" s="83" t="s">
        <v>513</v>
      </c>
      <c r="D9093" s="83" t="s">
        <v>504</v>
      </c>
      <c r="E9093" s="84">
        <v>44990</v>
      </c>
      <c r="F9093" s="85">
        <v>17.734999999999999</v>
      </c>
      <c r="G9093" s="84">
        <v>226</v>
      </c>
      <c r="H9093" s="86">
        <f t="shared" si="564"/>
        <v>1803248.6889999995</v>
      </c>
      <c r="I9093" s="77">
        <f t="shared" si="565"/>
        <v>44990</v>
      </c>
      <c r="J9093" s="77">
        <f t="shared" si="566"/>
        <v>797897.65</v>
      </c>
      <c r="K9093" s="77">
        <f t="shared" si="567"/>
        <v>0</v>
      </c>
    </row>
    <row r="9094" spans="1:11" s="77" customFormat="1">
      <c r="A9094" s="82">
        <v>2016</v>
      </c>
      <c r="B9094" s="82">
        <v>1733</v>
      </c>
      <c r="C9094" s="83" t="s">
        <v>513</v>
      </c>
      <c r="D9094" s="83" t="s">
        <v>504</v>
      </c>
      <c r="E9094" s="84">
        <v>78148</v>
      </c>
      <c r="F9094" s="85">
        <v>17.645</v>
      </c>
      <c r="G9094" s="84">
        <v>232.4</v>
      </c>
      <c r="H9094" s="86">
        <f t="shared" si="564"/>
        <v>3204613.4730400001</v>
      </c>
      <c r="I9094" s="77">
        <f t="shared" si="565"/>
        <v>78148</v>
      </c>
      <c r="J9094" s="77">
        <f t="shared" si="566"/>
        <v>1378921.46</v>
      </c>
      <c r="K9094" s="77">
        <f t="shared" si="567"/>
        <v>0</v>
      </c>
    </row>
    <row r="9095" spans="1:11" s="77" customFormat="1">
      <c r="A9095" s="82">
        <v>2016</v>
      </c>
      <c r="B9095" s="82">
        <v>1733</v>
      </c>
      <c r="C9095" s="83" t="s">
        <v>513</v>
      </c>
      <c r="D9095" s="83" t="s">
        <v>504</v>
      </c>
      <c r="E9095" s="84">
        <v>31682</v>
      </c>
      <c r="F9095" s="85">
        <v>17.655999999999999</v>
      </c>
      <c r="G9095" s="84">
        <v>229</v>
      </c>
      <c r="H9095" s="86">
        <f t="shared" ref="H9095:H9158" si="568">IF(I9095="","",G9095/100*F9095*E9095)</f>
        <v>1280974.22768</v>
      </c>
      <c r="I9095" s="77">
        <f t="shared" ref="I9095:I9158" si="569">IF(OR(G9095=".",F9095=".",E9095="."),"",E9095)</f>
        <v>31682</v>
      </c>
      <c r="J9095" s="77">
        <f t="shared" ref="J9095:J9158" si="570">IF(I9095="","",F9095*I9095)</f>
        <v>559377.39199999999</v>
      </c>
      <c r="K9095" s="77">
        <f t="shared" ref="K9095:K9158" si="571">IF(C9095="LIG",1,0)</f>
        <v>0</v>
      </c>
    </row>
    <row r="9096" spans="1:11" s="77" customFormat="1">
      <c r="A9096" s="82">
        <v>2016</v>
      </c>
      <c r="B9096" s="82">
        <v>1733</v>
      </c>
      <c r="C9096" s="83" t="s">
        <v>513</v>
      </c>
      <c r="D9096" s="83" t="s">
        <v>504</v>
      </c>
      <c r="E9096" s="84">
        <v>14980</v>
      </c>
      <c r="F9096" s="85">
        <v>17.596</v>
      </c>
      <c r="G9096" s="84">
        <v>227.1</v>
      </c>
      <c r="H9096" s="86">
        <f t="shared" si="568"/>
        <v>598608.52967999992</v>
      </c>
      <c r="I9096" s="77">
        <f t="shared" si="569"/>
        <v>14980</v>
      </c>
      <c r="J9096" s="77">
        <f t="shared" si="570"/>
        <v>263588.08</v>
      </c>
      <c r="K9096" s="77">
        <f t="shared" si="571"/>
        <v>0</v>
      </c>
    </row>
    <row r="9097" spans="1:11" s="77" customFormat="1">
      <c r="A9097" s="82">
        <v>2016</v>
      </c>
      <c r="B9097" s="82">
        <v>1733</v>
      </c>
      <c r="C9097" s="83" t="s">
        <v>513</v>
      </c>
      <c r="D9097" s="83" t="s">
        <v>504</v>
      </c>
      <c r="E9097" s="84">
        <v>15574</v>
      </c>
      <c r="F9097" s="85">
        <v>17.802</v>
      </c>
      <c r="G9097" s="84">
        <v>208.4</v>
      </c>
      <c r="H9097" s="86">
        <f t="shared" si="568"/>
        <v>577785.55723199993</v>
      </c>
      <c r="I9097" s="77">
        <f t="shared" si="569"/>
        <v>15574</v>
      </c>
      <c r="J9097" s="77">
        <f t="shared" si="570"/>
        <v>277248.348</v>
      </c>
      <c r="K9097" s="77">
        <f t="shared" si="571"/>
        <v>0</v>
      </c>
    </row>
    <row r="9098" spans="1:11" s="77" customFormat="1">
      <c r="A9098" s="82">
        <v>2016</v>
      </c>
      <c r="B9098" s="82">
        <v>1733</v>
      </c>
      <c r="C9098" s="83" t="s">
        <v>513</v>
      </c>
      <c r="D9098" s="83" t="s">
        <v>504</v>
      </c>
      <c r="E9098" s="84">
        <v>30996</v>
      </c>
      <c r="F9098" s="85">
        <v>17.492999999999999</v>
      </c>
      <c r="G9098" s="84">
        <v>230.7</v>
      </c>
      <c r="H9098" s="86">
        <f t="shared" si="568"/>
        <v>1250885.455596</v>
      </c>
      <c r="I9098" s="77">
        <f t="shared" si="569"/>
        <v>30996</v>
      </c>
      <c r="J9098" s="77">
        <f t="shared" si="570"/>
        <v>542213.02799999993</v>
      </c>
      <c r="K9098" s="77">
        <f t="shared" si="571"/>
        <v>0</v>
      </c>
    </row>
    <row r="9099" spans="1:11" s="77" customFormat="1">
      <c r="A9099" s="82">
        <v>2016</v>
      </c>
      <c r="B9099" s="82">
        <v>1733</v>
      </c>
      <c r="C9099" s="83" t="s">
        <v>513</v>
      </c>
      <c r="D9099" s="83" t="s">
        <v>504</v>
      </c>
      <c r="E9099" s="84">
        <v>31613</v>
      </c>
      <c r="F9099" s="85">
        <v>17.934999999999999</v>
      </c>
      <c r="G9099" s="84">
        <v>206.6</v>
      </c>
      <c r="H9099" s="86">
        <f t="shared" si="568"/>
        <v>1171378.9342299998</v>
      </c>
      <c r="I9099" s="77">
        <f t="shared" si="569"/>
        <v>31613</v>
      </c>
      <c r="J9099" s="77">
        <f t="shared" si="570"/>
        <v>566979.15499999991</v>
      </c>
      <c r="K9099" s="77">
        <f t="shared" si="571"/>
        <v>0</v>
      </c>
    </row>
    <row r="9100" spans="1:11" s="77" customFormat="1">
      <c r="A9100" s="82">
        <v>2016</v>
      </c>
      <c r="B9100" s="82">
        <v>1733</v>
      </c>
      <c r="C9100" s="83" t="s">
        <v>513</v>
      </c>
      <c r="D9100" s="83" t="s">
        <v>504</v>
      </c>
      <c r="E9100" s="84">
        <v>31644</v>
      </c>
      <c r="F9100" s="85">
        <v>17.617999999999999</v>
      </c>
      <c r="G9100" s="84">
        <v>225.8</v>
      </c>
      <c r="H9100" s="86">
        <f t="shared" si="568"/>
        <v>1258844.0139359997</v>
      </c>
      <c r="I9100" s="77">
        <f t="shared" si="569"/>
        <v>31644</v>
      </c>
      <c r="J9100" s="77">
        <f t="shared" si="570"/>
        <v>557503.99199999997</v>
      </c>
      <c r="K9100" s="77">
        <f t="shared" si="571"/>
        <v>0</v>
      </c>
    </row>
    <row r="9101" spans="1:11" s="77" customFormat="1">
      <c r="A9101" s="82">
        <v>2016</v>
      </c>
      <c r="B9101" s="82">
        <v>1733</v>
      </c>
      <c r="C9101" s="83" t="s">
        <v>503</v>
      </c>
      <c r="D9101" s="83" t="s">
        <v>504</v>
      </c>
      <c r="E9101" s="84">
        <v>21455</v>
      </c>
      <c r="F9101" s="85">
        <v>25.905000000000001</v>
      </c>
      <c r="G9101" s="84">
        <v>227.1</v>
      </c>
      <c r="H9101" s="86">
        <f t="shared" si="568"/>
        <v>1262203.121025</v>
      </c>
      <c r="I9101" s="77">
        <f t="shared" si="569"/>
        <v>21455</v>
      </c>
      <c r="J9101" s="77">
        <f t="shared" si="570"/>
        <v>555791.77500000002</v>
      </c>
      <c r="K9101" s="77">
        <f t="shared" si="571"/>
        <v>0</v>
      </c>
    </row>
    <row r="9102" spans="1:11" s="77" customFormat="1">
      <c r="A9102" s="82">
        <v>2016</v>
      </c>
      <c r="B9102" s="82">
        <v>1733</v>
      </c>
      <c r="C9102" s="83" t="s">
        <v>513</v>
      </c>
      <c r="D9102" s="83" t="s">
        <v>504</v>
      </c>
      <c r="E9102" s="84">
        <v>34489</v>
      </c>
      <c r="F9102" s="85">
        <v>17.643999999999998</v>
      </c>
      <c r="G9102" s="84">
        <v>222.8</v>
      </c>
      <c r="H9102" s="86">
        <f t="shared" si="568"/>
        <v>1355791.2848479999</v>
      </c>
      <c r="I9102" s="77">
        <f t="shared" si="569"/>
        <v>34489</v>
      </c>
      <c r="J9102" s="77">
        <f t="shared" si="570"/>
        <v>608523.91599999997</v>
      </c>
      <c r="K9102" s="77">
        <f t="shared" si="571"/>
        <v>0</v>
      </c>
    </row>
    <row r="9103" spans="1:11" s="77" customFormat="1">
      <c r="A9103" s="82">
        <v>2016</v>
      </c>
      <c r="B9103" s="82">
        <v>1733</v>
      </c>
      <c r="C9103" s="83" t="s">
        <v>513</v>
      </c>
      <c r="D9103" s="83" t="s">
        <v>504</v>
      </c>
      <c r="E9103" s="84">
        <v>90777</v>
      </c>
      <c r="F9103" s="85">
        <v>17.93</v>
      </c>
      <c r="G9103" s="84">
        <v>227.2</v>
      </c>
      <c r="H9103" s="86">
        <f t="shared" si="568"/>
        <v>3697979.0179199995</v>
      </c>
      <c r="I9103" s="77">
        <f t="shared" si="569"/>
        <v>90777</v>
      </c>
      <c r="J9103" s="77">
        <f t="shared" si="570"/>
        <v>1627631.6099999999</v>
      </c>
      <c r="K9103" s="77">
        <f t="shared" si="571"/>
        <v>0</v>
      </c>
    </row>
    <row r="9104" spans="1:11" s="77" customFormat="1">
      <c r="A9104" s="82">
        <v>2016</v>
      </c>
      <c r="B9104" s="82">
        <v>1740</v>
      </c>
      <c r="C9104" s="83" t="s">
        <v>513</v>
      </c>
      <c r="D9104" s="83" t="s">
        <v>504</v>
      </c>
      <c r="E9104" s="84">
        <v>15800</v>
      </c>
      <c r="F9104" s="85">
        <v>18.077999999999999</v>
      </c>
      <c r="G9104" s="84">
        <v>209.9</v>
      </c>
      <c r="H9104" s="86">
        <f t="shared" si="568"/>
        <v>599542.40760000004</v>
      </c>
      <c r="I9104" s="77">
        <f t="shared" si="569"/>
        <v>15800</v>
      </c>
      <c r="J9104" s="77">
        <f t="shared" si="570"/>
        <v>285632.39999999997</v>
      </c>
      <c r="K9104" s="77">
        <f t="shared" si="571"/>
        <v>0</v>
      </c>
    </row>
    <row r="9105" spans="1:11" s="77" customFormat="1">
      <c r="A9105" s="82">
        <v>2016</v>
      </c>
      <c r="B9105" s="82">
        <v>1740</v>
      </c>
      <c r="C9105" s="83" t="s">
        <v>513</v>
      </c>
      <c r="D9105" s="83" t="s">
        <v>504</v>
      </c>
      <c r="E9105" s="84">
        <v>15786</v>
      </c>
      <c r="F9105" s="85">
        <v>17.975999999999999</v>
      </c>
      <c r="G9105" s="84">
        <v>209.7</v>
      </c>
      <c r="H9105" s="86">
        <f t="shared" si="568"/>
        <v>595063.87819199997</v>
      </c>
      <c r="I9105" s="77">
        <f t="shared" si="569"/>
        <v>15786</v>
      </c>
      <c r="J9105" s="77">
        <f t="shared" si="570"/>
        <v>283769.136</v>
      </c>
      <c r="K9105" s="77">
        <f t="shared" si="571"/>
        <v>0</v>
      </c>
    </row>
    <row r="9106" spans="1:11" s="77" customFormat="1">
      <c r="A9106" s="82">
        <v>2016</v>
      </c>
      <c r="B9106" s="82">
        <v>1743</v>
      </c>
      <c r="C9106" s="83" t="s">
        <v>503</v>
      </c>
      <c r="D9106" s="83" t="s">
        <v>504</v>
      </c>
      <c r="E9106" s="84">
        <v>46306</v>
      </c>
      <c r="F9106" s="85">
        <v>26.065000000000001</v>
      </c>
      <c r="G9106" s="84">
        <v>236.2</v>
      </c>
      <c r="H9106" s="86">
        <f t="shared" si="568"/>
        <v>2850853.43218</v>
      </c>
      <c r="I9106" s="77">
        <f t="shared" si="569"/>
        <v>46306</v>
      </c>
      <c r="J9106" s="77">
        <f t="shared" si="570"/>
        <v>1206965.8900000001</v>
      </c>
      <c r="K9106" s="77">
        <f t="shared" si="571"/>
        <v>0</v>
      </c>
    </row>
    <row r="9107" spans="1:11" s="77" customFormat="1">
      <c r="A9107" s="82">
        <v>2016</v>
      </c>
      <c r="B9107" s="82">
        <v>1745</v>
      </c>
      <c r="C9107" s="83" t="s">
        <v>513</v>
      </c>
      <c r="D9107" s="83" t="s">
        <v>504</v>
      </c>
      <c r="E9107" s="84">
        <v>15760</v>
      </c>
      <c r="F9107" s="85">
        <v>17.475999999999999</v>
      </c>
      <c r="G9107" s="84">
        <v>212.6</v>
      </c>
      <c r="H9107" s="86">
        <f t="shared" si="568"/>
        <v>585546.66175999993</v>
      </c>
      <c r="I9107" s="77">
        <f t="shared" si="569"/>
        <v>15760</v>
      </c>
      <c r="J9107" s="77">
        <f t="shared" si="570"/>
        <v>275421.76</v>
      </c>
      <c r="K9107" s="77">
        <f t="shared" si="571"/>
        <v>0</v>
      </c>
    </row>
    <row r="9108" spans="1:11" s="77" customFormat="1">
      <c r="A9108" s="82">
        <v>2016</v>
      </c>
      <c r="B9108" s="82">
        <v>1745</v>
      </c>
      <c r="C9108" s="83" t="s">
        <v>513</v>
      </c>
      <c r="D9108" s="83" t="s">
        <v>504</v>
      </c>
      <c r="E9108" s="84">
        <v>15872</v>
      </c>
      <c r="F9108" s="85">
        <v>17.536000000000001</v>
      </c>
      <c r="G9108" s="84">
        <v>231.3</v>
      </c>
      <c r="H9108" s="86">
        <f t="shared" si="568"/>
        <v>643780.50969600002</v>
      </c>
      <c r="I9108" s="77">
        <f t="shared" si="569"/>
        <v>15872</v>
      </c>
      <c r="J9108" s="77">
        <f t="shared" si="570"/>
        <v>278331.39199999999</v>
      </c>
      <c r="K9108" s="77">
        <f t="shared" si="571"/>
        <v>0</v>
      </c>
    </row>
    <row r="9109" spans="1:11" s="77" customFormat="1">
      <c r="A9109" s="82">
        <v>2016</v>
      </c>
      <c r="B9109" s="82">
        <v>1745</v>
      </c>
      <c r="C9109" s="83" t="s">
        <v>513</v>
      </c>
      <c r="D9109" s="83" t="s">
        <v>504</v>
      </c>
      <c r="E9109" s="84">
        <v>30109</v>
      </c>
      <c r="F9109" s="85">
        <v>17.609000000000002</v>
      </c>
      <c r="G9109" s="84">
        <v>234.2</v>
      </c>
      <c r="H9109" s="86">
        <f t="shared" si="568"/>
        <v>1241703.530302</v>
      </c>
      <c r="I9109" s="77">
        <f t="shared" si="569"/>
        <v>30109</v>
      </c>
      <c r="J9109" s="77">
        <f t="shared" si="570"/>
        <v>530189.38100000005</v>
      </c>
      <c r="K9109" s="77">
        <f t="shared" si="571"/>
        <v>0</v>
      </c>
    </row>
    <row r="9110" spans="1:11" s="77" customFormat="1">
      <c r="A9110" s="82">
        <v>2016</v>
      </c>
      <c r="B9110" s="82">
        <v>1769</v>
      </c>
      <c r="C9110" s="83" t="s">
        <v>513</v>
      </c>
      <c r="D9110" s="83" t="s">
        <v>504</v>
      </c>
      <c r="E9110" s="84">
        <v>74210</v>
      </c>
      <c r="F9110" s="85">
        <v>17.64</v>
      </c>
      <c r="G9110" s="84">
        <v>222.6</v>
      </c>
      <c r="H9110" s="86">
        <f t="shared" si="568"/>
        <v>2913977.3544000001</v>
      </c>
      <c r="I9110" s="77">
        <f t="shared" si="569"/>
        <v>74210</v>
      </c>
      <c r="J9110" s="77">
        <f t="shared" si="570"/>
        <v>1309064.4000000001</v>
      </c>
      <c r="K9110" s="77">
        <f t="shared" si="571"/>
        <v>0</v>
      </c>
    </row>
    <row r="9111" spans="1:11" s="77" customFormat="1">
      <c r="A9111" s="82">
        <v>2016</v>
      </c>
      <c r="B9111" s="82">
        <v>1769</v>
      </c>
      <c r="C9111" s="83" t="s">
        <v>513</v>
      </c>
      <c r="D9111" s="83" t="s">
        <v>504</v>
      </c>
      <c r="E9111" s="84">
        <v>60717</v>
      </c>
      <c r="F9111" s="85">
        <v>18.760000000000002</v>
      </c>
      <c r="G9111" s="84">
        <v>205.2</v>
      </c>
      <c r="H9111" s="86">
        <f t="shared" si="568"/>
        <v>2337332.4878400005</v>
      </c>
      <c r="I9111" s="77">
        <f t="shared" si="569"/>
        <v>60717</v>
      </c>
      <c r="J9111" s="77">
        <f t="shared" si="570"/>
        <v>1139050.9200000002</v>
      </c>
      <c r="K9111" s="77">
        <f t="shared" si="571"/>
        <v>0</v>
      </c>
    </row>
    <row r="9112" spans="1:11" s="77" customFormat="1">
      <c r="A9112" s="82">
        <v>2016</v>
      </c>
      <c r="B9112" s="82">
        <v>1831</v>
      </c>
      <c r="C9112" s="83" t="s">
        <v>513</v>
      </c>
      <c r="D9112" s="83" t="s">
        <v>504</v>
      </c>
      <c r="E9112" s="84">
        <v>38448</v>
      </c>
      <c r="F9112" s="85">
        <v>17.956</v>
      </c>
      <c r="G9112" s="84">
        <v>241.6</v>
      </c>
      <c r="H9112" s="86">
        <f t="shared" si="568"/>
        <v>1667939.447808</v>
      </c>
      <c r="I9112" s="77">
        <f t="shared" si="569"/>
        <v>38448</v>
      </c>
      <c r="J9112" s="77">
        <f t="shared" si="570"/>
        <v>690372.28799999994</v>
      </c>
      <c r="K9112" s="77">
        <f t="shared" si="571"/>
        <v>0</v>
      </c>
    </row>
    <row r="9113" spans="1:11" s="77" customFormat="1">
      <c r="A9113" s="82">
        <v>2016</v>
      </c>
      <c r="B9113" s="82">
        <v>1893</v>
      </c>
      <c r="C9113" s="83" t="s">
        <v>513</v>
      </c>
      <c r="D9113" s="83" t="s">
        <v>504</v>
      </c>
      <c r="E9113" s="84">
        <v>43558</v>
      </c>
      <c r="F9113" s="85">
        <v>19.07</v>
      </c>
      <c r="G9113" s="84">
        <v>201.2</v>
      </c>
      <c r="H9113" s="86">
        <f t="shared" si="568"/>
        <v>1671269.9327199999</v>
      </c>
      <c r="I9113" s="77">
        <f t="shared" si="569"/>
        <v>43558</v>
      </c>
      <c r="J9113" s="77">
        <f t="shared" si="570"/>
        <v>830651.06</v>
      </c>
      <c r="K9113" s="77">
        <f t="shared" si="571"/>
        <v>0</v>
      </c>
    </row>
    <row r="9114" spans="1:11" s="77" customFormat="1">
      <c r="A9114" s="82">
        <v>2016</v>
      </c>
      <c r="B9114" s="82">
        <v>1893</v>
      </c>
      <c r="C9114" s="83" t="s">
        <v>513</v>
      </c>
      <c r="D9114" s="83" t="s">
        <v>504</v>
      </c>
      <c r="E9114" s="84">
        <v>45001</v>
      </c>
      <c r="F9114" s="85">
        <v>15.54</v>
      </c>
      <c r="G9114" s="84">
        <v>195.5</v>
      </c>
      <c r="H9114" s="86">
        <f t="shared" si="568"/>
        <v>1367161.8807000001</v>
      </c>
      <c r="I9114" s="77">
        <f t="shared" si="569"/>
        <v>45001</v>
      </c>
      <c r="J9114" s="77">
        <f t="shared" si="570"/>
        <v>699315.53999999992</v>
      </c>
      <c r="K9114" s="77">
        <f t="shared" si="571"/>
        <v>0</v>
      </c>
    </row>
    <row r="9115" spans="1:11" s="77" customFormat="1">
      <c r="A9115" s="82">
        <v>2016</v>
      </c>
      <c r="B9115" s="82">
        <v>1893</v>
      </c>
      <c r="C9115" s="83" t="s">
        <v>513</v>
      </c>
      <c r="D9115" s="83" t="s">
        <v>504</v>
      </c>
      <c r="E9115" s="84">
        <v>74409</v>
      </c>
      <c r="F9115" s="85">
        <v>18.63</v>
      </c>
      <c r="G9115" s="84">
        <v>187.9</v>
      </c>
      <c r="H9115" s="86">
        <f t="shared" si="568"/>
        <v>2604744.3399299998</v>
      </c>
      <c r="I9115" s="77">
        <f t="shared" si="569"/>
        <v>74409</v>
      </c>
      <c r="J9115" s="77">
        <f t="shared" si="570"/>
        <v>1386239.67</v>
      </c>
      <c r="K9115" s="77">
        <f t="shared" si="571"/>
        <v>0</v>
      </c>
    </row>
    <row r="9116" spans="1:11" s="77" customFormat="1">
      <c r="A9116" s="82">
        <v>2016</v>
      </c>
      <c r="B9116" s="82">
        <v>1893</v>
      </c>
      <c r="C9116" s="83" t="s">
        <v>513</v>
      </c>
      <c r="D9116" s="83" t="s">
        <v>504</v>
      </c>
      <c r="E9116" s="84">
        <v>148761</v>
      </c>
      <c r="F9116" s="85">
        <v>17.89</v>
      </c>
      <c r="G9116" s="84">
        <v>202.9</v>
      </c>
      <c r="H9116" s="86">
        <f t="shared" si="568"/>
        <v>5399847.2744100001</v>
      </c>
      <c r="I9116" s="77">
        <f t="shared" si="569"/>
        <v>148761</v>
      </c>
      <c r="J9116" s="77">
        <f t="shared" si="570"/>
        <v>2661334.29</v>
      </c>
      <c r="K9116" s="77">
        <f t="shared" si="571"/>
        <v>0</v>
      </c>
    </row>
    <row r="9117" spans="1:11" s="77" customFormat="1">
      <c r="A9117" s="82">
        <v>2016</v>
      </c>
      <c r="B9117" s="82">
        <v>1893</v>
      </c>
      <c r="C9117" s="83" t="s">
        <v>513</v>
      </c>
      <c r="D9117" s="83" t="s">
        <v>504</v>
      </c>
      <c r="E9117" s="84">
        <v>29953</v>
      </c>
      <c r="F9117" s="85">
        <v>17.68</v>
      </c>
      <c r="G9117" s="84">
        <v>207</v>
      </c>
      <c r="H9117" s="86">
        <f t="shared" si="568"/>
        <v>1096207.9128</v>
      </c>
      <c r="I9117" s="77">
        <f t="shared" si="569"/>
        <v>29953</v>
      </c>
      <c r="J9117" s="77">
        <f t="shared" si="570"/>
        <v>529569.04</v>
      </c>
      <c r="K9117" s="77">
        <f t="shared" si="571"/>
        <v>0</v>
      </c>
    </row>
    <row r="9118" spans="1:11" s="77" customFormat="1">
      <c r="A9118" s="82">
        <v>2016</v>
      </c>
      <c r="B9118" s="82">
        <v>1915</v>
      </c>
      <c r="C9118" s="83" t="s">
        <v>513</v>
      </c>
      <c r="D9118" s="83" t="s">
        <v>504</v>
      </c>
      <c r="E9118" s="84">
        <v>78157</v>
      </c>
      <c r="F9118" s="85">
        <v>17.559999999999999</v>
      </c>
      <c r="G9118" s="84">
        <v>219.8</v>
      </c>
      <c r="H9118" s="86">
        <f t="shared" si="568"/>
        <v>3016616.3501599999</v>
      </c>
      <c r="I9118" s="77">
        <f t="shared" si="569"/>
        <v>78157</v>
      </c>
      <c r="J9118" s="77">
        <f t="shared" si="570"/>
        <v>1372436.92</v>
      </c>
      <c r="K9118" s="77">
        <f t="shared" si="571"/>
        <v>0</v>
      </c>
    </row>
    <row r="9119" spans="1:11" s="77" customFormat="1">
      <c r="A9119" s="82">
        <v>2016</v>
      </c>
      <c r="B9119" s="82">
        <v>1915</v>
      </c>
      <c r="C9119" s="83" t="s">
        <v>513</v>
      </c>
      <c r="D9119" s="83" t="s">
        <v>504</v>
      </c>
      <c r="E9119" s="84">
        <v>13126</v>
      </c>
      <c r="F9119" s="85">
        <v>18.09</v>
      </c>
      <c r="G9119" s="84">
        <v>210.4</v>
      </c>
      <c r="H9119" s="86">
        <f t="shared" si="568"/>
        <v>499593.41136000003</v>
      </c>
      <c r="I9119" s="77">
        <f t="shared" si="569"/>
        <v>13126</v>
      </c>
      <c r="J9119" s="77">
        <f t="shared" si="570"/>
        <v>237449.34</v>
      </c>
      <c r="K9119" s="77">
        <f t="shared" si="571"/>
        <v>0</v>
      </c>
    </row>
    <row r="9120" spans="1:11" s="77" customFormat="1">
      <c r="A9120" s="82">
        <v>2016</v>
      </c>
      <c r="B9120" s="82">
        <v>1915</v>
      </c>
      <c r="C9120" s="83" t="s">
        <v>513</v>
      </c>
      <c r="D9120" s="83" t="s">
        <v>504</v>
      </c>
      <c r="E9120" s="84">
        <v>13339</v>
      </c>
      <c r="F9120" s="85">
        <v>17.91</v>
      </c>
      <c r="G9120" s="84">
        <v>193</v>
      </c>
      <c r="H9120" s="86">
        <f t="shared" si="568"/>
        <v>461079.87569999998</v>
      </c>
      <c r="I9120" s="77">
        <f t="shared" si="569"/>
        <v>13339</v>
      </c>
      <c r="J9120" s="77">
        <f t="shared" si="570"/>
        <v>238901.49</v>
      </c>
      <c r="K9120" s="77">
        <f t="shared" si="571"/>
        <v>0</v>
      </c>
    </row>
    <row r="9121" spans="1:11" s="77" customFormat="1">
      <c r="A9121" s="82">
        <v>2016</v>
      </c>
      <c r="B9121" s="82">
        <v>1915</v>
      </c>
      <c r="C9121" s="83" t="s">
        <v>513</v>
      </c>
      <c r="D9121" s="83" t="s">
        <v>504</v>
      </c>
      <c r="E9121" s="84">
        <v>13137</v>
      </c>
      <c r="F9121" s="85">
        <v>18.03</v>
      </c>
      <c r="G9121" s="84">
        <v>203.8</v>
      </c>
      <c r="H9121" s="86">
        <f t="shared" si="568"/>
        <v>482720.90418000007</v>
      </c>
      <c r="I9121" s="77">
        <f t="shared" si="569"/>
        <v>13137</v>
      </c>
      <c r="J9121" s="77">
        <f t="shared" si="570"/>
        <v>236860.11000000002</v>
      </c>
      <c r="K9121" s="77">
        <f t="shared" si="571"/>
        <v>0</v>
      </c>
    </row>
    <row r="9122" spans="1:11" s="77" customFormat="1">
      <c r="A9122" s="82">
        <v>2016</v>
      </c>
      <c r="B9122" s="82">
        <v>1915</v>
      </c>
      <c r="C9122" s="83" t="s">
        <v>513</v>
      </c>
      <c r="D9122" s="83" t="s">
        <v>504</v>
      </c>
      <c r="E9122" s="84">
        <v>51912</v>
      </c>
      <c r="F9122" s="85">
        <v>17.7</v>
      </c>
      <c r="G9122" s="84">
        <v>202.7</v>
      </c>
      <c r="H9122" s="86">
        <f t="shared" si="568"/>
        <v>1862493.5447999996</v>
      </c>
      <c r="I9122" s="77">
        <f t="shared" si="569"/>
        <v>51912</v>
      </c>
      <c r="J9122" s="77">
        <f t="shared" si="570"/>
        <v>918842.39999999991</v>
      </c>
      <c r="K9122" s="77">
        <f t="shared" si="571"/>
        <v>0</v>
      </c>
    </row>
    <row r="9123" spans="1:11" s="77" customFormat="1">
      <c r="A9123" s="82">
        <v>2016</v>
      </c>
      <c r="B9123" s="82">
        <v>2076</v>
      </c>
      <c r="C9123" s="83" t="s">
        <v>513</v>
      </c>
      <c r="D9123" s="83" t="s">
        <v>504</v>
      </c>
      <c r="E9123" s="84">
        <v>15254</v>
      </c>
      <c r="F9123" s="85">
        <v>17.690000000000001</v>
      </c>
      <c r="G9123" s="84">
        <v>250.4</v>
      </c>
      <c r="H9123" s="86">
        <f t="shared" si="568"/>
        <v>675687.52304</v>
      </c>
      <c r="I9123" s="77">
        <f t="shared" si="569"/>
        <v>15254</v>
      </c>
      <c r="J9123" s="77">
        <f t="shared" si="570"/>
        <v>269843.26</v>
      </c>
      <c r="K9123" s="77">
        <f t="shared" si="571"/>
        <v>0</v>
      </c>
    </row>
    <row r="9124" spans="1:11" s="77" customFormat="1">
      <c r="A9124" s="82">
        <v>2016</v>
      </c>
      <c r="B9124" s="82">
        <v>2079</v>
      </c>
      <c r="C9124" s="83" t="s">
        <v>513</v>
      </c>
      <c r="D9124" s="83" t="s">
        <v>504</v>
      </c>
      <c r="E9124" s="84">
        <v>16392</v>
      </c>
      <c r="F9124" s="85">
        <v>18.05</v>
      </c>
      <c r="G9124" s="84">
        <v>140.9</v>
      </c>
      <c r="H9124" s="86">
        <f t="shared" si="568"/>
        <v>416888.72040000005</v>
      </c>
      <c r="I9124" s="77">
        <f t="shared" si="569"/>
        <v>16392</v>
      </c>
      <c r="J9124" s="77">
        <f t="shared" si="570"/>
        <v>295875.60000000003</v>
      </c>
      <c r="K9124" s="77">
        <f t="shared" si="571"/>
        <v>0</v>
      </c>
    </row>
    <row r="9125" spans="1:11" s="77" customFormat="1">
      <c r="A9125" s="82">
        <v>2016</v>
      </c>
      <c r="B9125" s="82">
        <v>2079</v>
      </c>
      <c r="C9125" s="83" t="s">
        <v>513</v>
      </c>
      <c r="D9125" s="83" t="s">
        <v>504</v>
      </c>
      <c r="E9125" s="84">
        <v>16303</v>
      </c>
      <c r="F9125" s="85">
        <v>17.850000000000001</v>
      </c>
      <c r="G9125" s="84">
        <v>143.30000000000001</v>
      </c>
      <c r="H9125" s="86">
        <f t="shared" si="568"/>
        <v>417015.25215000001</v>
      </c>
      <c r="I9125" s="77">
        <f t="shared" si="569"/>
        <v>16303</v>
      </c>
      <c r="J9125" s="77">
        <f t="shared" si="570"/>
        <v>291008.55000000005</v>
      </c>
      <c r="K9125" s="77">
        <f t="shared" si="571"/>
        <v>0</v>
      </c>
    </row>
    <row r="9126" spans="1:11" s="77" customFormat="1">
      <c r="A9126" s="82">
        <v>2016</v>
      </c>
      <c r="B9126" s="82">
        <v>2094</v>
      </c>
      <c r="C9126" s="83" t="s">
        <v>513</v>
      </c>
      <c r="D9126" s="83" t="s">
        <v>504</v>
      </c>
      <c r="E9126" s="84">
        <v>26090</v>
      </c>
      <c r="F9126" s="85">
        <v>17.649999999999999</v>
      </c>
      <c r="G9126" s="84">
        <v>162.5</v>
      </c>
      <c r="H9126" s="86">
        <f t="shared" si="568"/>
        <v>748293.8125</v>
      </c>
      <c r="I9126" s="77">
        <f t="shared" si="569"/>
        <v>26090</v>
      </c>
      <c r="J9126" s="77">
        <f t="shared" si="570"/>
        <v>460488.49999999994</v>
      </c>
      <c r="K9126" s="77">
        <f t="shared" si="571"/>
        <v>0</v>
      </c>
    </row>
    <row r="9127" spans="1:11" s="77" customFormat="1">
      <c r="A9127" s="82">
        <v>2016</v>
      </c>
      <c r="B9127" s="82">
        <v>2094</v>
      </c>
      <c r="C9127" s="83" t="s">
        <v>513</v>
      </c>
      <c r="D9127" s="83" t="s">
        <v>504</v>
      </c>
      <c r="E9127" s="84">
        <v>26091</v>
      </c>
      <c r="F9127" s="85">
        <v>17.690000000000001</v>
      </c>
      <c r="G9127" s="84">
        <v>143.69999999999999</v>
      </c>
      <c r="H9127" s="86">
        <f t="shared" si="568"/>
        <v>663247.04822999996</v>
      </c>
      <c r="I9127" s="77">
        <f t="shared" si="569"/>
        <v>26091</v>
      </c>
      <c r="J9127" s="77">
        <f t="shared" si="570"/>
        <v>461549.79000000004</v>
      </c>
      <c r="K9127" s="77">
        <f t="shared" si="571"/>
        <v>0</v>
      </c>
    </row>
    <row r="9128" spans="1:11" s="77" customFormat="1">
      <c r="A9128" s="82">
        <v>2016</v>
      </c>
      <c r="B9128" s="82">
        <v>2094</v>
      </c>
      <c r="C9128" s="83" t="s">
        <v>513</v>
      </c>
      <c r="D9128" s="83" t="s">
        <v>504</v>
      </c>
      <c r="E9128" s="84">
        <v>12995</v>
      </c>
      <c r="F9128" s="85">
        <v>17.73</v>
      </c>
      <c r="G9128" s="84">
        <v>161.9</v>
      </c>
      <c r="H9128" s="86">
        <f t="shared" si="568"/>
        <v>373019.78564999998</v>
      </c>
      <c r="I9128" s="77">
        <f t="shared" si="569"/>
        <v>12995</v>
      </c>
      <c r="J9128" s="77">
        <f t="shared" si="570"/>
        <v>230401.35</v>
      </c>
      <c r="K9128" s="77">
        <f t="shared" si="571"/>
        <v>0</v>
      </c>
    </row>
    <row r="9129" spans="1:11" s="77" customFormat="1">
      <c r="A9129" s="82">
        <v>2016</v>
      </c>
      <c r="B9129" s="82">
        <v>2094</v>
      </c>
      <c r="C9129" s="83" t="s">
        <v>513</v>
      </c>
      <c r="D9129" s="83" t="s">
        <v>504</v>
      </c>
      <c r="E9129" s="84">
        <v>12893</v>
      </c>
      <c r="F9129" s="85">
        <v>17.96</v>
      </c>
      <c r="G9129" s="84">
        <v>160.9</v>
      </c>
      <c r="H9129" s="86">
        <f t="shared" si="568"/>
        <v>372577.27252000006</v>
      </c>
      <c r="I9129" s="77">
        <f t="shared" si="569"/>
        <v>12893</v>
      </c>
      <c r="J9129" s="77">
        <f t="shared" si="570"/>
        <v>231558.28</v>
      </c>
      <c r="K9129" s="77">
        <f t="shared" si="571"/>
        <v>0</v>
      </c>
    </row>
    <row r="9130" spans="1:11" s="77" customFormat="1">
      <c r="A9130" s="82">
        <v>2016</v>
      </c>
      <c r="B9130" s="82">
        <v>2098</v>
      </c>
      <c r="C9130" s="83" t="s">
        <v>513</v>
      </c>
      <c r="D9130" s="83" t="s">
        <v>504</v>
      </c>
      <c r="E9130" s="84">
        <v>13257</v>
      </c>
      <c r="F9130" s="85">
        <v>17.63</v>
      </c>
      <c r="G9130" s="84">
        <v>196.8</v>
      </c>
      <c r="H9130" s="86">
        <f t="shared" si="568"/>
        <v>459962.75088000007</v>
      </c>
      <c r="I9130" s="77">
        <f t="shared" si="569"/>
        <v>13257</v>
      </c>
      <c r="J9130" s="77">
        <f t="shared" si="570"/>
        <v>233720.90999999997</v>
      </c>
      <c r="K9130" s="77">
        <f t="shared" si="571"/>
        <v>0</v>
      </c>
    </row>
    <row r="9131" spans="1:11" s="77" customFormat="1">
      <c r="A9131" s="82">
        <v>2016</v>
      </c>
      <c r="B9131" s="82">
        <v>2098</v>
      </c>
      <c r="C9131" s="83" t="s">
        <v>513</v>
      </c>
      <c r="D9131" s="83" t="s">
        <v>504</v>
      </c>
      <c r="E9131" s="84">
        <v>26907</v>
      </c>
      <c r="F9131" s="85">
        <v>17.77</v>
      </c>
      <c r="G9131" s="84">
        <v>176.7</v>
      </c>
      <c r="H9131" s="86">
        <f t="shared" si="568"/>
        <v>844868.76812999987</v>
      </c>
      <c r="I9131" s="77">
        <f t="shared" si="569"/>
        <v>26907</v>
      </c>
      <c r="J9131" s="77">
        <f t="shared" si="570"/>
        <v>478137.39</v>
      </c>
      <c r="K9131" s="77">
        <f t="shared" si="571"/>
        <v>0</v>
      </c>
    </row>
    <row r="9132" spans="1:11" s="77" customFormat="1">
      <c r="A9132" s="82">
        <v>2016</v>
      </c>
      <c r="B9132" s="82">
        <v>2103</v>
      </c>
      <c r="C9132" s="83" t="s">
        <v>513</v>
      </c>
      <c r="D9132" s="83" t="s">
        <v>504</v>
      </c>
      <c r="E9132" s="84">
        <v>95678</v>
      </c>
      <c r="F9132" s="85">
        <v>17.675999999999998</v>
      </c>
      <c r="G9132" s="84">
        <v>212.2</v>
      </c>
      <c r="H9132" s="86">
        <f t="shared" si="568"/>
        <v>3588735.5840159999</v>
      </c>
      <c r="I9132" s="77">
        <f t="shared" si="569"/>
        <v>95678</v>
      </c>
      <c r="J9132" s="77">
        <f t="shared" si="570"/>
        <v>1691204.3279999997</v>
      </c>
      <c r="K9132" s="77">
        <f t="shared" si="571"/>
        <v>0</v>
      </c>
    </row>
    <row r="9133" spans="1:11" s="77" customFormat="1">
      <c r="A9133" s="82">
        <v>2016</v>
      </c>
      <c r="B9133" s="82">
        <v>2103</v>
      </c>
      <c r="C9133" s="83" t="s">
        <v>513</v>
      </c>
      <c r="D9133" s="83" t="s">
        <v>504</v>
      </c>
      <c r="E9133" s="84">
        <v>646435</v>
      </c>
      <c r="F9133" s="85">
        <v>17.619</v>
      </c>
      <c r="G9133" s="84">
        <v>211.1</v>
      </c>
      <c r="H9133" s="86">
        <f t="shared" si="568"/>
        <v>24043315.277415</v>
      </c>
      <c r="I9133" s="77">
        <f t="shared" si="569"/>
        <v>646435</v>
      </c>
      <c r="J9133" s="77">
        <f t="shared" si="570"/>
        <v>11389538.265000001</v>
      </c>
      <c r="K9133" s="77">
        <f t="shared" si="571"/>
        <v>0</v>
      </c>
    </row>
    <row r="9134" spans="1:11" s="77" customFormat="1">
      <c r="A9134" s="82">
        <v>2016</v>
      </c>
      <c r="B9134" s="82">
        <v>2103</v>
      </c>
      <c r="C9134" s="83" t="s">
        <v>513</v>
      </c>
      <c r="D9134" s="83" t="s">
        <v>504</v>
      </c>
      <c r="E9134" s="84">
        <v>47582</v>
      </c>
      <c r="F9134" s="85">
        <v>17.062000000000001</v>
      </c>
      <c r="G9134" s="84">
        <v>208.2</v>
      </c>
      <c r="H9134" s="86">
        <f t="shared" si="568"/>
        <v>1690259.3828879998</v>
      </c>
      <c r="I9134" s="77">
        <f t="shared" si="569"/>
        <v>47582</v>
      </c>
      <c r="J9134" s="77">
        <f t="shared" si="570"/>
        <v>811844.08400000003</v>
      </c>
      <c r="K9134" s="77">
        <f t="shared" si="571"/>
        <v>0</v>
      </c>
    </row>
    <row r="9135" spans="1:11" s="77" customFormat="1">
      <c r="A9135" s="82">
        <v>2016</v>
      </c>
      <c r="B9135" s="82">
        <v>2104</v>
      </c>
      <c r="C9135" s="83" t="s">
        <v>513</v>
      </c>
      <c r="D9135" s="83" t="s">
        <v>504</v>
      </c>
      <c r="E9135" s="84">
        <v>15700</v>
      </c>
      <c r="F9135" s="85">
        <v>17.187999999999999</v>
      </c>
      <c r="G9135" s="84">
        <v>206.1</v>
      </c>
      <c r="H9135" s="86">
        <f t="shared" si="568"/>
        <v>556164.14759999991</v>
      </c>
      <c r="I9135" s="77">
        <f t="shared" si="569"/>
        <v>15700</v>
      </c>
      <c r="J9135" s="77">
        <f t="shared" si="570"/>
        <v>269851.59999999998</v>
      </c>
      <c r="K9135" s="77">
        <f t="shared" si="571"/>
        <v>0</v>
      </c>
    </row>
    <row r="9136" spans="1:11" s="77" customFormat="1">
      <c r="A9136" s="82">
        <v>2016</v>
      </c>
      <c r="B9136" s="82">
        <v>2104</v>
      </c>
      <c r="C9136" s="83" t="s">
        <v>513</v>
      </c>
      <c r="D9136" s="83" t="s">
        <v>504</v>
      </c>
      <c r="E9136" s="84">
        <v>31693</v>
      </c>
      <c r="F9136" s="85">
        <v>17.439</v>
      </c>
      <c r="G9136" s="84">
        <v>210.7</v>
      </c>
      <c r="H9136" s="86">
        <f t="shared" si="568"/>
        <v>1164526.7362889999</v>
      </c>
      <c r="I9136" s="77">
        <f t="shared" si="569"/>
        <v>31693</v>
      </c>
      <c r="J9136" s="77">
        <f t="shared" si="570"/>
        <v>552694.22699999996</v>
      </c>
      <c r="K9136" s="77">
        <f t="shared" si="571"/>
        <v>0</v>
      </c>
    </row>
    <row r="9137" spans="1:11" s="77" customFormat="1">
      <c r="A9137" s="82">
        <v>2016</v>
      </c>
      <c r="B9137" s="82">
        <v>2107</v>
      </c>
      <c r="C9137" s="83" t="s">
        <v>513</v>
      </c>
      <c r="D9137" s="83" t="s">
        <v>504</v>
      </c>
      <c r="E9137" s="84">
        <v>31785</v>
      </c>
      <c r="F9137" s="85">
        <v>17.529</v>
      </c>
      <c r="G9137" s="84">
        <v>204.4</v>
      </c>
      <c r="H9137" s="86">
        <f t="shared" si="568"/>
        <v>1138833.5376599999</v>
      </c>
      <c r="I9137" s="77">
        <f t="shared" si="569"/>
        <v>31785</v>
      </c>
      <c r="J9137" s="77">
        <f t="shared" si="570"/>
        <v>557159.26500000001</v>
      </c>
      <c r="K9137" s="77">
        <f t="shared" si="571"/>
        <v>0</v>
      </c>
    </row>
    <row r="9138" spans="1:11" s="77" customFormat="1">
      <c r="A9138" s="82">
        <v>2016</v>
      </c>
      <c r="B9138" s="82">
        <v>2107</v>
      </c>
      <c r="C9138" s="83" t="s">
        <v>513</v>
      </c>
      <c r="D9138" s="83" t="s">
        <v>504</v>
      </c>
      <c r="E9138" s="84">
        <v>47367</v>
      </c>
      <c r="F9138" s="85">
        <v>17.73</v>
      </c>
      <c r="G9138" s="84">
        <v>194.7</v>
      </c>
      <c r="H9138" s="86">
        <f t="shared" si="568"/>
        <v>1635123.5237699999</v>
      </c>
      <c r="I9138" s="77">
        <f t="shared" si="569"/>
        <v>47367</v>
      </c>
      <c r="J9138" s="77">
        <f t="shared" si="570"/>
        <v>839816.91</v>
      </c>
      <c r="K9138" s="77">
        <f t="shared" si="571"/>
        <v>0</v>
      </c>
    </row>
    <row r="9139" spans="1:11" s="77" customFormat="1">
      <c r="A9139" s="82">
        <v>2016</v>
      </c>
      <c r="B9139" s="82">
        <v>2107</v>
      </c>
      <c r="C9139" s="83" t="s">
        <v>513</v>
      </c>
      <c r="D9139" s="83" t="s">
        <v>504</v>
      </c>
      <c r="E9139" s="84">
        <v>79613</v>
      </c>
      <c r="F9139" s="85">
        <v>17.463000000000001</v>
      </c>
      <c r="G9139" s="84">
        <v>207.3</v>
      </c>
      <c r="H9139" s="86">
        <f t="shared" si="568"/>
        <v>2882054.2107870001</v>
      </c>
      <c r="I9139" s="77">
        <f t="shared" si="569"/>
        <v>79613</v>
      </c>
      <c r="J9139" s="77">
        <f t="shared" si="570"/>
        <v>1390281.8190000001</v>
      </c>
      <c r="K9139" s="77">
        <f t="shared" si="571"/>
        <v>0</v>
      </c>
    </row>
    <row r="9140" spans="1:11" s="77" customFormat="1">
      <c r="A9140" s="82">
        <v>2016</v>
      </c>
      <c r="B9140" s="82">
        <v>2167</v>
      </c>
      <c r="C9140" s="83" t="s">
        <v>513</v>
      </c>
      <c r="D9140" s="83" t="s">
        <v>504</v>
      </c>
      <c r="E9140" s="84">
        <v>377465</v>
      </c>
      <c r="F9140" s="85">
        <v>17.558</v>
      </c>
      <c r="G9140" s="84">
        <v>185.1</v>
      </c>
      <c r="H9140" s="86">
        <f t="shared" si="568"/>
        <v>12267558.899969999</v>
      </c>
      <c r="I9140" s="77">
        <f t="shared" si="569"/>
        <v>377465</v>
      </c>
      <c r="J9140" s="77">
        <f t="shared" si="570"/>
        <v>6627530.4699999997</v>
      </c>
      <c r="K9140" s="77">
        <f t="shared" si="571"/>
        <v>0</v>
      </c>
    </row>
    <row r="9141" spans="1:11" s="77" customFormat="1">
      <c r="A9141" s="82">
        <v>2016</v>
      </c>
      <c r="B9141" s="82">
        <v>2168</v>
      </c>
      <c r="C9141" s="83" t="s">
        <v>513</v>
      </c>
      <c r="D9141" s="83" t="s">
        <v>504</v>
      </c>
      <c r="E9141" s="84">
        <v>401498</v>
      </c>
      <c r="F9141" s="85">
        <v>17.64</v>
      </c>
      <c r="G9141" s="84">
        <v>182.7</v>
      </c>
      <c r="H9141" s="86">
        <f t="shared" si="568"/>
        <v>12939589.963439999</v>
      </c>
      <c r="I9141" s="77">
        <f t="shared" si="569"/>
        <v>401498</v>
      </c>
      <c r="J9141" s="77">
        <f t="shared" si="570"/>
        <v>7082424.7200000007</v>
      </c>
      <c r="K9141" s="77">
        <f t="shared" si="571"/>
        <v>0</v>
      </c>
    </row>
    <row r="9142" spans="1:11" s="77" customFormat="1">
      <c r="A9142" s="82">
        <v>2016</v>
      </c>
      <c r="B9142" s="82">
        <v>2240</v>
      </c>
      <c r="C9142" s="83" t="s">
        <v>513</v>
      </c>
      <c r="D9142" s="83" t="s">
        <v>504</v>
      </c>
      <c r="E9142" s="84">
        <v>14184</v>
      </c>
      <c r="F9142" s="85">
        <v>17.12</v>
      </c>
      <c r="G9142" s="84">
        <v>153</v>
      </c>
      <c r="H9142" s="86">
        <f t="shared" si="568"/>
        <v>371530.02240000007</v>
      </c>
      <c r="I9142" s="77">
        <f t="shared" si="569"/>
        <v>14184</v>
      </c>
      <c r="J9142" s="77">
        <f t="shared" si="570"/>
        <v>242830.08000000002</v>
      </c>
      <c r="K9142" s="77">
        <f t="shared" si="571"/>
        <v>0</v>
      </c>
    </row>
    <row r="9143" spans="1:11" s="77" customFormat="1">
      <c r="A9143" s="82">
        <v>2016</v>
      </c>
      <c r="B9143" s="82">
        <v>2277</v>
      </c>
      <c r="C9143" s="83" t="s">
        <v>513</v>
      </c>
      <c r="D9143" s="83" t="s">
        <v>504</v>
      </c>
      <c r="E9143" s="84">
        <v>14663</v>
      </c>
      <c r="F9143" s="85">
        <v>17.256</v>
      </c>
      <c r="G9143" s="84">
        <v>163.80000000000001</v>
      </c>
      <c r="H9143" s="86">
        <f t="shared" si="568"/>
        <v>414454.50446400006</v>
      </c>
      <c r="I9143" s="77">
        <f t="shared" si="569"/>
        <v>14663</v>
      </c>
      <c r="J9143" s="77">
        <f t="shared" si="570"/>
        <v>253024.728</v>
      </c>
      <c r="K9143" s="77">
        <f t="shared" si="571"/>
        <v>0</v>
      </c>
    </row>
    <row r="9144" spans="1:11" s="77" customFormat="1">
      <c r="A9144" s="82">
        <v>2016</v>
      </c>
      <c r="B9144" s="82">
        <v>2291</v>
      </c>
      <c r="C9144" s="83" t="s">
        <v>513</v>
      </c>
      <c r="D9144" s="83" t="s">
        <v>504</v>
      </c>
      <c r="E9144" s="84">
        <v>63339</v>
      </c>
      <c r="F9144" s="85">
        <v>16.97</v>
      </c>
      <c r="G9144" s="84">
        <v>122.9</v>
      </c>
      <c r="H9144" s="86">
        <f t="shared" si="568"/>
        <v>1321006.4180700001</v>
      </c>
      <c r="I9144" s="77">
        <f t="shared" si="569"/>
        <v>63339</v>
      </c>
      <c r="J9144" s="77">
        <f t="shared" si="570"/>
        <v>1074862.8299999998</v>
      </c>
      <c r="K9144" s="77">
        <f t="shared" si="571"/>
        <v>0</v>
      </c>
    </row>
    <row r="9145" spans="1:11" s="77" customFormat="1">
      <c r="A9145" s="82">
        <v>2016</v>
      </c>
      <c r="B9145" s="82">
        <v>2442</v>
      </c>
      <c r="C9145" s="83" t="s">
        <v>513</v>
      </c>
      <c r="D9145" s="83" t="s">
        <v>504</v>
      </c>
      <c r="E9145" s="84">
        <v>484990</v>
      </c>
      <c r="F9145" s="85">
        <v>17.491</v>
      </c>
      <c r="G9145" s="84">
        <v>270.3</v>
      </c>
      <c r="H9145" s="86">
        <f t="shared" si="568"/>
        <v>22929441.123270001</v>
      </c>
      <c r="I9145" s="77">
        <f t="shared" si="569"/>
        <v>484990</v>
      </c>
      <c r="J9145" s="77">
        <f t="shared" si="570"/>
        <v>8482960.0899999999</v>
      </c>
      <c r="K9145" s="77">
        <f t="shared" si="571"/>
        <v>0</v>
      </c>
    </row>
    <row r="9146" spans="1:11" s="77" customFormat="1">
      <c r="A9146" s="82">
        <v>2016</v>
      </c>
      <c r="B9146" s="82">
        <v>2451</v>
      </c>
      <c r="C9146" s="83" t="s">
        <v>503</v>
      </c>
      <c r="D9146" s="83" t="s">
        <v>504</v>
      </c>
      <c r="E9146" s="84">
        <v>514627</v>
      </c>
      <c r="F9146" s="85">
        <v>19.696000000000002</v>
      </c>
      <c r="G9146" s="84">
        <v>154</v>
      </c>
      <c r="H9146" s="86">
        <f t="shared" si="568"/>
        <v>15609583.823680002</v>
      </c>
      <c r="I9146" s="77">
        <f t="shared" si="569"/>
        <v>514627</v>
      </c>
      <c r="J9146" s="77">
        <f t="shared" si="570"/>
        <v>10136093.392000001</v>
      </c>
      <c r="K9146" s="77">
        <f t="shared" si="571"/>
        <v>0</v>
      </c>
    </row>
    <row r="9147" spans="1:11" s="77" customFormat="1">
      <c r="A9147" s="82">
        <v>2016</v>
      </c>
      <c r="B9147" s="82">
        <v>2535</v>
      </c>
      <c r="C9147" s="83" t="s">
        <v>503</v>
      </c>
      <c r="D9147" s="83" t="s">
        <v>504</v>
      </c>
      <c r="E9147" s="84">
        <v>1971</v>
      </c>
      <c r="F9147" s="85">
        <v>22.26</v>
      </c>
      <c r="G9147" s="84" t="s">
        <v>514</v>
      </c>
      <c r="H9147" s="86" t="str">
        <f t="shared" si="568"/>
        <v/>
      </c>
      <c r="I9147" s="77" t="str">
        <f t="shared" si="569"/>
        <v/>
      </c>
      <c r="J9147" s="77" t="str">
        <f t="shared" si="570"/>
        <v/>
      </c>
      <c r="K9147" s="77">
        <f t="shared" si="571"/>
        <v>0</v>
      </c>
    </row>
    <row r="9148" spans="1:11" s="77" customFormat="1">
      <c r="A9148" s="82">
        <v>2016</v>
      </c>
      <c r="B9148" s="82">
        <v>2706</v>
      </c>
      <c r="C9148" s="83" t="s">
        <v>503</v>
      </c>
      <c r="D9148" s="83" t="s">
        <v>504</v>
      </c>
      <c r="E9148" s="84">
        <v>22278</v>
      </c>
      <c r="F9148" s="85">
        <v>24.506</v>
      </c>
      <c r="G9148" s="84">
        <v>288.5</v>
      </c>
      <c r="H9148" s="86">
        <f t="shared" si="568"/>
        <v>1575050.3671800001</v>
      </c>
      <c r="I9148" s="77">
        <f t="shared" si="569"/>
        <v>22278</v>
      </c>
      <c r="J9148" s="77">
        <f t="shared" si="570"/>
        <v>545944.66799999995</v>
      </c>
      <c r="K9148" s="77">
        <f t="shared" si="571"/>
        <v>0</v>
      </c>
    </row>
    <row r="9149" spans="1:11" s="77" customFormat="1">
      <c r="A9149" s="82">
        <v>2016</v>
      </c>
      <c r="B9149" s="82">
        <v>2712</v>
      </c>
      <c r="C9149" s="83" t="s">
        <v>503</v>
      </c>
      <c r="D9149" s="83" t="s">
        <v>504</v>
      </c>
      <c r="E9149" s="84">
        <v>23293</v>
      </c>
      <c r="F9149" s="85">
        <v>26.042000000000002</v>
      </c>
      <c r="G9149" s="84">
        <v>278.60000000000002</v>
      </c>
      <c r="H9149" s="86">
        <f t="shared" si="568"/>
        <v>1689977.3085160002</v>
      </c>
      <c r="I9149" s="77">
        <f t="shared" si="569"/>
        <v>23293</v>
      </c>
      <c r="J9149" s="77">
        <f t="shared" si="570"/>
        <v>606596.30599999998</v>
      </c>
      <c r="K9149" s="77">
        <f t="shared" si="571"/>
        <v>0</v>
      </c>
    </row>
    <row r="9150" spans="1:11" s="77" customFormat="1">
      <c r="A9150" s="82">
        <v>2016</v>
      </c>
      <c r="B9150" s="82">
        <v>2712</v>
      </c>
      <c r="C9150" s="83" t="s">
        <v>503</v>
      </c>
      <c r="D9150" s="83" t="s">
        <v>504</v>
      </c>
      <c r="E9150" s="84">
        <v>25750</v>
      </c>
      <c r="F9150" s="85">
        <v>25.352</v>
      </c>
      <c r="G9150" s="84">
        <v>294.3</v>
      </c>
      <c r="H9150" s="86">
        <f t="shared" si="568"/>
        <v>1921231.6020000002</v>
      </c>
      <c r="I9150" s="77">
        <f t="shared" si="569"/>
        <v>25750</v>
      </c>
      <c r="J9150" s="77">
        <f t="shared" si="570"/>
        <v>652814</v>
      </c>
      <c r="K9150" s="77">
        <f t="shared" si="571"/>
        <v>0</v>
      </c>
    </row>
    <row r="9151" spans="1:11" s="77" customFormat="1">
      <c r="A9151" s="82">
        <v>2016</v>
      </c>
      <c r="B9151" s="82">
        <v>2712</v>
      </c>
      <c r="C9151" s="83" t="s">
        <v>503</v>
      </c>
      <c r="D9151" s="83" t="s">
        <v>504</v>
      </c>
      <c r="E9151" s="84">
        <v>81342</v>
      </c>
      <c r="F9151" s="85">
        <v>24.312000000000001</v>
      </c>
      <c r="G9151" s="84">
        <v>299.5</v>
      </c>
      <c r="H9151" s="86">
        <f t="shared" si="568"/>
        <v>5922872.1784800002</v>
      </c>
      <c r="I9151" s="77">
        <f t="shared" si="569"/>
        <v>81342</v>
      </c>
      <c r="J9151" s="77">
        <f t="shared" si="570"/>
        <v>1977586.7040000001</v>
      </c>
      <c r="K9151" s="77">
        <f t="shared" si="571"/>
        <v>0</v>
      </c>
    </row>
    <row r="9152" spans="1:11" s="77" customFormat="1">
      <c r="A9152" s="82">
        <v>2016</v>
      </c>
      <c r="B9152" s="82">
        <v>2712</v>
      </c>
      <c r="C9152" s="83" t="s">
        <v>503</v>
      </c>
      <c r="D9152" s="83" t="s">
        <v>504</v>
      </c>
      <c r="E9152" s="84">
        <v>105015</v>
      </c>
      <c r="F9152" s="85">
        <v>26.021999999999998</v>
      </c>
      <c r="G9152" s="84">
        <v>277.5</v>
      </c>
      <c r="H9152" s="86">
        <f t="shared" si="568"/>
        <v>7583243.4157499997</v>
      </c>
      <c r="I9152" s="77">
        <f t="shared" si="569"/>
        <v>105015</v>
      </c>
      <c r="J9152" s="77">
        <f t="shared" si="570"/>
        <v>2732700.3299999996</v>
      </c>
      <c r="K9152" s="77">
        <f t="shared" si="571"/>
        <v>0</v>
      </c>
    </row>
    <row r="9153" spans="1:11" s="77" customFormat="1">
      <c r="A9153" s="82">
        <v>2016</v>
      </c>
      <c r="B9153" s="82">
        <v>2712</v>
      </c>
      <c r="C9153" s="83" t="s">
        <v>503</v>
      </c>
      <c r="D9153" s="83" t="s">
        <v>504</v>
      </c>
      <c r="E9153" s="84">
        <v>245346</v>
      </c>
      <c r="F9153" s="85">
        <v>25.962</v>
      </c>
      <c r="G9153" s="84">
        <v>334.7</v>
      </c>
      <c r="H9153" s="86">
        <f t="shared" si="568"/>
        <v>21319295.035643999</v>
      </c>
      <c r="I9153" s="77">
        <f t="shared" si="569"/>
        <v>245346</v>
      </c>
      <c r="J9153" s="77">
        <f t="shared" si="570"/>
        <v>6369672.852</v>
      </c>
      <c r="K9153" s="77">
        <f t="shared" si="571"/>
        <v>0</v>
      </c>
    </row>
    <row r="9154" spans="1:11" s="77" customFormat="1">
      <c r="A9154" s="82">
        <v>2016</v>
      </c>
      <c r="B9154" s="82">
        <v>2718</v>
      </c>
      <c r="C9154" s="83" t="s">
        <v>503</v>
      </c>
      <c r="D9154" s="83" t="s">
        <v>504</v>
      </c>
      <c r="E9154" s="84">
        <v>231</v>
      </c>
      <c r="F9154" s="85">
        <v>23.885999999999999</v>
      </c>
      <c r="G9154" s="84">
        <v>337.8</v>
      </c>
      <c r="H9154" s="86">
        <f t="shared" si="568"/>
        <v>18638.675748000001</v>
      </c>
      <c r="I9154" s="77">
        <f t="shared" si="569"/>
        <v>231</v>
      </c>
      <c r="J9154" s="77">
        <f t="shared" si="570"/>
        <v>5517.6660000000002</v>
      </c>
      <c r="K9154" s="77">
        <f t="shared" si="571"/>
        <v>0</v>
      </c>
    </row>
    <row r="9155" spans="1:11" s="77" customFormat="1">
      <c r="A9155" s="82">
        <v>2016</v>
      </c>
      <c r="B9155" s="82">
        <v>2718</v>
      </c>
      <c r="C9155" s="83" t="s">
        <v>503</v>
      </c>
      <c r="D9155" s="83" t="s">
        <v>504</v>
      </c>
      <c r="E9155" s="84">
        <v>34452</v>
      </c>
      <c r="F9155" s="85">
        <v>22.745999999999999</v>
      </c>
      <c r="G9155" s="84">
        <v>363.4</v>
      </c>
      <c r="H9155" s="86">
        <f t="shared" si="568"/>
        <v>2847766.6277279998</v>
      </c>
      <c r="I9155" s="77">
        <f t="shared" si="569"/>
        <v>34452</v>
      </c>
      <c r="J9155" s="77">
        <f t="shared" si="570"/>
        <v>783645.19199999992</v>
      </c>
      <c r="K9155" s="77">
        <f t="shared" si="571"/>
        <v>0</v>
      </c>
    </row>
    <row r="9156" spans="1:11" s="77" customFormat="1">
      <c r="A9156" s="82">
        <v>2016</v>
      </c>
      <c r="B9156" s="82">
        <v>2718</v>
      </c>
      <c r="C9156" s="83" t="s">
        <v>503</v>
      </c>
      <c r="D9156" s="83" t="s">
        <v>504</v>
      </c>
      <c r="E9156" s="84">
        <v>21463</v>
      </c>
      <c r="F9156" s="85">
        <v>24.472000000000001</v>
      </c>
      <c r="G9156" s="84">
        <v>341.3</v>
      </c>
      <c r="H9156" s="86">
        <f t="shared" si="568"/>
        <v>1792652.7753680004</v>
      </c>
      <c r="I9156" s="77">
        <f t="shared" si="569"/>
        <v>21463</v>
      </c>
      <c r="J9156" s="77">
        <f t="shared" si="570"/>
        <v>525242.53600000008</v>
      </c>
      <c r="K9156" s="77">
        <f t="shared" si="571"/>
        <v>0</v>
      </c>
    </row>
    <row r="9157" spans="1:11" s="77" customFormat="1">
      <c r="A9157" s="82">
        <v>2016</v>
      </c>
      <c r="B9157" s="82">
        <v>2721</v>
      </c>
      <c r="C9157" s="83" t="s">
        <v>503</v>
      </c>
      <c r="D9157" s="83" t="s">
        <v>504</v>
      </c>
      <c r="E9157" s="84">
        <v>25918</v>
      </c>
      <c r="F9157" s="85">
        <v>24.65</v>
      </c>
      <c r="G9157" s="84">
        <v>367.9</v>
      </c>
      <c r="H9157" s="86">
        <f t="shared" si="568"/>
        <v>2350434.7372999997</v>
      </c>
      <c r="I9157" s="77">
        <f t="shared" si="569"/>
        <v>25918</v>
      </c>
      <c r="J9157" s="77">
        <f t="shared" si="570"/>
        <v>638878.69999999995</v>
      </c>
      <c r="K9157" s="77">
        <f t="shared" si="571"/>
        <v>0</v>
      </c>
    </row>
    <row r="9158" spans="1:11" s="77" customFormat="1">
      <c r="A9158" s="82">
        <v>2016</v>
      </c>
      <c r="B9158" s="82">
        <v>2721</v>
      </c>
      <c r="C9158" s="83" t="s">
        <v>503</v>
      </c>
      <c r="D9158" s="83" t="s">
        <v>504</v>
      </c>
      <c r="E9158" s="84">
        <v>165036</v>
      </c>
      <c r="F9158" s="85">
        <v>22.981999999999999</v>
      </c>
      <c r="G9158" s="84">
        <v>408.1</v>
      </c>
      <c r="H9158" s="86">
        <f t="shared" si="568"/>
        <v>15478650.853512002</v>
      </c>
      <c r="I9158" s="77">
        <f t="shared" si="569"/>
        <v>165036</v>
      </c>
      <c r="J9158" s="77">
        <f t="shared" si="570"/>
        <v>3792857.352</v>
      </c>
      <c r="K9158" s="77">
        <f t="shared" si="571"/>
        <v>0</v>
      </c>
    </row>
    <row r="9159" spans="1:11" s="77" customFormat="1">
      <c r="A9159" s="82">
        <v>2016</v>
      </c>
      <c r="B9159" s="82">
        <v>2721</v>
      </c>
      <c r="C9159" s="83" t="s">
        <v>503</v>
      </c>
      <c r="D9159" s="83" t="s">
        <v>504</v>
      </c>
      <c r="E9159" s="84">
        <v>39088</v>
      </c>
      <c r="F9159" s="85">
        <v>24.942</v>
      </c>
      <c r="G9159" s="84">
        <v>322.2</v>
      </c>
      <c r="H9159" s="86">
        <f t="shared" ref="H9159:H9222" si="572">IF(I9159="","",G9159/100*F9159*E9159)</f>
        <v>3141233.790912</v>
      </c>
      <c r="I9159" s="77">
        <f t="shared" ref="I9159:I9222" si="573">IF(OR(G9159=".",F9159=".",E9159="."),"",E9159)</f>
        <v>39088</v>
      </c>
      <c r="J9159" s="77">
        <f t="shared" ref="J9159:J9222" si="574">IF(I9159="","",F9159*I9159)</f>
        <v>974932.89599999995</v>
      </c>
      <c r="K9159" s="77">
        <f t="shared" ref="K9159:K9222" si="575">IF(C9159="LIG",1,0)</f>
        <v>0</v>
      </c>
    </row>
    <row r="9160" spans="1:11" s="77" customFormat="1">
      <c r="A9160" s="82">
        <v>2016</v>
      </c>
      <c r="B9160" s="82">
        <v>2727</v>
      </c>
      <c r="C9160" s="83" t="s">
        <v>503</v>
      </c>
      <c r="D9160" s="83" t="s">
        <v>504</v>
      </c>
      <c r="E9160" s="84">
        <v>60074</v>
      </c>
      <c r="F9160" s="85">
        <v>24.141999999999999</v>
      </c>
      <c r="G9160" s="84">
        <v>303.60000000000002</v>
      </c>
      <c r="H9160" s="86">
        <f t="shared" si="572"/>
        <v>4403130.5582880005</v>
      </c>
      <c r="I9160" s="77">
        <f t="shared" si="573"/>
        <v>60074</v>
      </c>
      <c r="J9160" s="77">
        <f t="shared" si="574"/>
        <v>1450306.5079999999</v>
      </c>
      <c r="K9160" s="77">
        <f t="shared" si="575"/>
        <v>0</v>
      </c>
    </row>
    <row r="9161" spans="1:11" s="77" customFormat="1">
      <c r="A9161" s="82">
        <v>2016</v>
      </c>
      <c r="B9161" s="82">
        <v>2727</v>
      </c>
      <c r="C9161" s="83" t="s">
        <v>503</v>
      </c>
      <c r="D9161" s="83" t="s">
        <v>504</v>
      </c>
      <c r="E9161" s="84">
        <v>46228</v>
      </c>
      <c r="F9161" s="85">
        <v>26.027999999999999</v>
      </c>
      <c r="G9161" s="84">
        <v>270.39999999999998</v>
      </c>
      <c r="H9161" s="86">
        <f t="shared" si="572"/>
        <v>3253513.3263359992</v>
      </c>
      <c r="I9161" s="77">
        <f t="shared" si="573"/>
        <v>46228</v>
      </c>
      <c r="J9161" s="77">
        <f t="shared" si="574"/>
        <v>1203222.3839999998</v>
      </c>
      <c r="K9161" s="77">
        <f t="shared" si="575"/>
        <v>0</v>
      </c>
    </row>
    <row r="9162" spans="1:11" s="77" customFormat="1">
      <c r="A9162" s="82">
        <v>2016</v>
      </c>
      <c r="B9162" s="82">
        <v>2727</v>
      </c>
      <c r="C9162" s="83" t="s">
        <v>503</v>
      </c>
      <c r="D9162" s="83" t="s">
        <v>504</v>
      </c>
      <c r="E9162" s="84">
        <v>34704</v>
      </c>
      <c r="F9162" s="85">
        <v>26.128</v>
      </c>
      <c r="G9162" s="84">
        <v>325.5</v>
      </c>
      <c r="H9162" s="86">
        <f t="shared" si="572"/>
        <v>2951458.5945599996</v>
      </c>
      <c r="I9162" s="77">
        <f t="shared" si="573"/>
        <v>34704</v>
      </c>
      <c r="J9162" s="77">
        <f t="shared" si="574"/>
        <v>906746.11199999996</v>
      </c>
      <c r="K9162" s="77">
        <f t="shared" si="575"/>
        <v>0</v>
      </c>
    </row>
    <row r="9163" spans="1:11" s="77" customFormat="1">
      <c r="A9163" s="82">
        <v>2016</v>
      </c>
      <c r="B9163" s="82">
        <v>2727</v>
      </c>
      <c r="C9163" s="83" t="s">
        <v>503</v>
      </c>
      <c r="D9163" s="83" t="s">
        <v>504</v>
      </c>
      <c r="E9163" s="84">
        <v>36473</v>
      </c>
      <c r="F9163" s="85">
        <v>25.405999999999999</v>
      </c>
      <c r="G9163" s="84">
        <v>283.7</v>
      </c>
      <c r="H9163" s="86">
        <f t="shared" si="572"/>
        <v>2628857.9288059999</v>
      </c>
      <c r="I9163" s="77">
        <f t="shared" si="573"/>
        <v>36473</v>
      </c>
      <c r="J9163" s="77">
        <f t="shared" si="574"/>
        <v>926633.03799999994</v>
      </c>
      <c r="K9163" s="77">
        <f t="shared" si="575"/>
        <v>0</v>
      </c>
    </row>
    <row r="9164" spans="1:11" s="77" customFormat="1">
      <c r="A9164" s="82">
        <v>2016</v>
      </c>
      <c r="B9164" s="82">
        <v>2727</v>
      </c>
      <c r="C9164" s="83" t="s">
        <v>503</v>
      </c>
      <c r="D9164" s="83" t="s">
        <v>504</v>
      </c>
      <c r="E9164" s="84">
        <v>131397</v>
      </c>
      <c r="F9164" s="85">
        <v>24.338000000000001</v>
      </c>
      <c r="G9164" s="84">
        <v>276.2</v>
      </c>
      <c r="H9164" s="86">
        <f t="shared" si="572"/>
        <v>8832710.7937320005</v>
      </c>
      <c r="I9164" s="77">
        <f t="shared" si="573"/>
        <v>131397</v>
      </c>
      <c r="J9164" s="77">
        <f t="shared" si="574"/>
        <v>3197940.1860000002</v>
      </c>
      <c r="K9164" s="77">
        <f t="shared" si="575"/>
        <v>0</v>
      </c>
    </row>
    <row r="9165" spans="1:11" s="77" customFormat="1">
      <c r="A9165" s="82">
        <v>2016</v>
      </c>
      <c r="B9165" s="82">
        <v>2727</v>
      </c>
      <c r="C9165" s="83" t="s">
        <v>503</v>
      </c>
      <c r="D9165" s="83" t="s">
        <v>504</v>
      </c>
      <c r="E9165" s="84">
        <v>36259</v>
      </c>
      <c r="F9165" s="85">
        <v>24.347999999999999</v>
      </c>
      <c r="G9165" s="84">
        <v>271.8</v>
      </c>
      <c r="H9165" s="86">
        <f t="shared" si="572"/>
        <v>2399543.1707759998</v>
      </c>
      <c r="I9165" s="77">
        <f t="shared" si="573"/>
        <v>36259</v>
      </c>
      <c r="J9165" s="77">
        <f t="shared" si="574"/>
        <v>882834.13199999998</v>
      </c>
      <c r="K9165" s="77">
        <f t="shared" si="575"/>
        <v>0</v>
      </c>
    </row>
    <row r="9166" spans="1:11" s="77" customFormat="1">
      <c r="A9166" s="82">
        <v>2016</v>
      </c>
      <c r="B9166" s="82">
        <v>2727</v>
      </c>
      <c r="C9166" s="83" t="s">
        <v>503</v>
      </c>
      <c r="D9166" s="83" t="s">
        <v>504</v>
      </c>
      <c r="E9166" s="84">
        <v>34522</v>
      </c>
      <c r="F9166" s="85">
        <v>25.646000000000001</v>
      </c>
      <c r="G9166" s="84">
        <v>309.7</v>
      </c>
      <c r="H9166" s="86">
        <f t="shared" si="572"/>
        <v>2741932.7035640003</v>
      </c>
      <c r="I9166" s="77">
        <f t="shared" si="573"/>
        <v>34522</v>
      </c>
      <c r="J9166" s="77">
        <f t="shared" si="574"/>
        <v>885351.21200000006</v>
      </c>
      <c r="K9166" s="77">
        <f t="shared" si="575"/>
        <v>0</v>
      </c>
    </row>
    <row r="9167" spans="1:11" s="77" customFormat="1">
      <c r="A9167" s="82">
        <v>2016</v>
      </c>
      <c r="B9167" s="82">
        <v>2727</v>
      </c>
      <c r="C9167" s="83" t="s">
        <v>503</v>
      </c>
      <c r="D9167" s="83" t="s">
        <v>504</v>
      </c>
      <c r="E9167" s="84">
        <v>23976</v>
      </c>
      <c r="F9167" s="85">
        <v>24.335999999999999</v>
      </c>
      <c r="G9167" s="84">
        <v>272.60000000000002</v>
      </c>
      <c r="H9167" s="86">
        <f t="shared" si="572"/>
        <v>1590566.3055360003</v>
      </c>
      <c r="I9167" s="77">
        <f t="shared" si="573"/>
        <v>23976</v>
      </c>
      <c r="J9167" s="77">
        <f t="shared" si="574"/>
        <v>583479.93599999999</v>
      </c>
      <c r="K9167" s="77">
        <f t="shared" si="575"/>
        <v>0</v>
      </c>
    </row>
    <row r="9168" spans="1:11" s="77" customFormat="1">
      <c r="A9168" s="82">
        <v>2016</v>
      </c>
      <c r="B9168" s="82">
        <v>2727</v>
      </c>
      <c r="C9168" s="83" t="s">
        <v>503</v>
      </c>
      <c r="D9168" s="83" t="s">
        <v>504</v>
      </c>
      <c r="E9168" s="84">
        <v>11968</v>
      </c>
      <c r="F9168" s="85">
        <v>24.788</v>
      </c>
      <c r="G9168" s="84">
        <v>323.60000000000002</v>
      </c>
      <c r="H9168" s="86">
        <f t="shared" si="572"/>
        <v>960000.76902400015</v>
      </c>
      <c r="I9168" s="77">
        <f t="shared" si="573"/>
        <v>11968</v>
      </c>
      <c r="J9168" s="77">
        <f t="shared" si="574"/>
        <v>296662.78399999999</v>
      </c>
      <c r="K9168" s="77">
        <f t="shared" si="575"/>
        <v>0</v>
      </c>
    </row>
    <row r="9169" spans="1:11" s="77" customFormat="1">
      <c r="A9169" s="82">
        <v>2016</v>
      </c>
      <c r="B9169" s="82">
        <v>2817</v>
      </c>
      <c r="C9169" s="83" t="s">
        <v>512</v>
      </c>
      <c r="D9169" s="83" t="s">
        <v>504</v>
      </c>
      <c r="E9169" s="84">
        <v>273046</v>
      </c>
      <c r="F9169" s="85">
        <v>13.305999999999999</v>
      </c>
      <c r="G9169" s="84">
        <v>116.1</v>
      </c>
      <c r="H9169" s="86">
        <f t="shared" si="572"/>
        <v>4218087.2382359998</v>
      </c>
      <c r="I9169" s="77">
        <f t="shared" si="573"/>
        <v>273046</v>
      </c>
      <c r="J9169" s="77">
        <f t="shared" si="574"/>
        <v>3633150.0759999999</v>
      </c>
      <c r="K9169" s="77">
        <f t="shared" si="575"/>
        <v>1</v>
      </c>
    </row>
    <row r="9170" spans="1:11" s="77" customFormat="1">
      <c r="A9170" s="82">
        <v>2016</v>
      </c>
      <c r="B9170" s="82">
        <v>2823</v>
      </c>
      <c r="C9170" s="83" t="s">
        <v>512</v>
      </c>
      <c r="D9170" s="83" t="s">
        <v>504</v>
      </c>
      <c r="E9170" s="84">
        <v>21587</v>
      </c>
      <c r="F9170" s="85">
        <v>13.326000000000001</v>
      </c>
      <c r="G9170" s="84">
        <v>139.4</v>
      </c>
      <c r="H9170" s="86">
        <f t="shared" si="572"/>
        <v>401009.69662800006</v>
      </c>
      <c r="I9170" s="77">
        <f t="shared" si="573"/>
        <v>21587</v>
      </c>
      <c r="J9170" s="77">
        <f t="shared" si="574"/>
        <v>287668.36200000002</v>
      </c>
      <c r="K9170" s="77">
        <f t="shared" si="575"/>
        <v>1</v>
      </c>
    </row>
    <row r="9171" spans="1:11" s="77" customFormat="1">
      <c r="A9171" s="82">
        <v>2016</v>
      </c>
      <c r="B9171" s="82">
        <v>2823</v>
      </c>
      <c r="C9171" s="83" t="s">
        <v>512</v>
      </c>
      <c r="D9171" s="83" t="s">
        <v>504</v>
      </c>
      <c r="E9171" s="84">
        <v>143947</v>
      </c>
      <c r="F9171" s="85">
        <v>13.304</v>
      </c>
      <c r="G9171" s="84">
        <v>134.30000000000001</v>
      </c>
      <c r="H9171" s="86">
        <f t="shared" si="572"/>
        <v>2571940.2025840003</v>
      </c>
      <c r="I9171" s="77">
        <f t="shared" si="573"/>
        <v>143947</v>
      </c>
      <c r="J9171" s="77">
        <f t="shared" si="574"/>
        <v>1915070.888</v>
      </c>
      <c r="K9171" s="77">
        <f t="shared" si="575"/>
        <v>1</v>
      </c>
    </row>
    <row r="9172" spans="1:11" s="77" customFormat="1">
      <c r="A9172" s="82">
        <v>2016</v>
      </c>
      <c r="B9172" s="82">
        <v>2824</v>
      </c>
      <c r="C9172" s="83" t="s">
        <v>513</v>
      </c>
      <c r="D9172" s="83" t="s">
        <v>504</v>
      </c>
      <c r="E9172" s="84">
        <v>39002</v>
      </c>
      <c r="F9172" s="85">
        <v>18.3</v>
      </c>
      <c r="G9172" s="84">
        <v>154.1</v>
      </c>
      <c r="H9172" s="86">
        <f t="shared" si="572"/>
        <v>1099868.1006</v>
      </c>
      <c r="I9172" s="77">
        <f t="shared" si="573"/>
        <v>39002</v>
      </c>
      <c r="J9172" s="77">
        <f t="shared" si="574"/>
        <v>713736.6</v>
      </c>
      <c r="K9172" s="77">
        <f t="shared" si="575"/>
        <v>0</v>
      </c>
    </row>
    <row r="9173" spans="1:11" s="77" customFormat="1">
      <c r="A9173" s="82">
        <v>2016</v>
      </c>
      <c r="B9173" s="82">
        <v>2828</v>
      </c>
      <c r="C9173" s="83" t="s">
        <v>503</v>
      </c>
      <c r="D9173" s="83" t="s">
        <v>504</v>
      </c>
      <c r="E9173" s="84">
        <v>45540</v>
      </c>
      <c r="F9173" s="85">
        <v>24.788</v>
      </c>
      <c r="G9173" s="84" t="s">
        <v>514</v>
      </c>
      <c r="H9173" s="86" t="str">
        <f t="shared" si="572"/>
        <v/>
      </c>
      <c r="I9173" s="77" t="str">
        <f t="shared" si="573"/>
        <v/>
      </c>
      <c r="J9173" s="77" t="str">
        <f t="shared" si="574"/>
        <v/>
      </c>
      <c r="K9173" s="77">
        <f t="shared" si="575"/>
        <v>0</v>
      </c>
    </row>
    <row r="9174" spans="1:11" s="77" customFormat="1">
      <c r="A9174" s="82">
        <v>2016</v>
      </c>
      <c r="B9174" s="82">
        <v>2828</v>
      </c>
      <c r="C9174" s="83" t="s">
        <v>503</v>
      </c>
      <c r="D9174" s="83" t="s">
        <v>504</v>
      </c>
      <c r="E9174" s="84">
        <v>3888</v>
      </c>
      <c r="F9174" s="85">
        <v>24.271999999999998</v>
      </c>
      <c r="G9174" s="84" t="s">
        <v>514</v>
      </c>
      <c r="H9174" s="86" t="str">
        <f t="shared" si="572"/>
        <v/>
      </c>
      <c r="I9174" s="77" t="str">
        <f t="shared" si="573"/>
        <v/>
      </c>
      <c r="J9174" s="77" t="str">
        <f t="shared" si="574"/>
        <v/>
      </c>
      <c r="K9174" s="77">
        <f t="shared" si="575"/>
        <v>0</v>
      </c>
    </row>
    <row r="9175" spans="1:11" s="77" customFormat="1">
      <c r="A9175" s="82">
        <v>2016</v>
      </c>
      <c r="B9175" s="82">
        <v>2828</v>
      </c>
      <c r="C9175" s="83" t="s">
        <v>503</v>
      </c>
      <c r="D9175" s="83" t="s">
        <v>504</v>
      </c>
      <c r="E9175" s="84">
        <v>4170</v>
      </c>
      <c r="F9175" s="85">
        <v>23.884</v>
      </c>
      <c r="G9175" s="84" t="s">
        <v>514</v>
      </c>
      <c r="H9175" s="86" t="str">
        <f t="shared" si="572"/>
        <v/>
      </c>
      <c r="I9175" s="77" t="str">
        <f t="shared" si="573"/>
        <v/>
      </c>
      <c r="J9175" s="77" t="str">
        <f t="shared" si="574"/>
        <v/>
      </c>
      <c r="K9175" s="77">
        <f t="shared" si="575"/>
        <v>0</v>
      </c>
    </row>
    <row r="9176" spans="1:11" s="77" customFormat="1">
      <c r="A9176" s="82">
        <v>2016</v>
      </c>
      <c r="B9176" s="82">
        <v>2828</v>
      </c>
      <c r="C9176" s="83" t="s">
        <v>503</v>
      </c>
      <c r="D9176" s="83" t="s">
        <v>504</v>
      </c>
      <c r="E9176" s="84">
        <v>21207</v>
      </c>
      <c r="F9176" s="85">
        <v>24.984000000000002</v>
      </c>
      <c r="G9176" s="84" t="s">
        <v>514</v>
      </c>
      <c r="H9176" s="86" t="str">
        <f t="shared" si="572"/>
        <v/>
      </c>
      <c r="I9176" s="77" t="str">
        <f t="shared" si="573"/>
        <v/>
      </c>
      <c r="J9176" s="77" t="str">
        <f t="shared" si="574"/>
        <v/>
      </c>
      <c r="K9176" s="77">
        <f t="shared" si="575"/>
        <v>0</v>
      </c>
    </row>
    <row r="9177" spans="1:11" s="77" customFormat="1">
      <c r="A9177" s="82">
        <v>2016</v>
      </c>
      <c r="B9177" s="82">
        <v>2828</v>
      </c>
      <c r="C9177" s="83" t="s">
        <v>503</v>
      </c>
      <c r="D9177" s="83" t="s">
        <v>504</v>
      </c>
      <c r="E9177" s="84">
        <v>25508</v>
      </c>
      <c r="F9177" s="85">
        <v>24.884</v>
      </c>
      <c r="G9177" s="84" t="s">
        <v>514</v>
      </c>
      <c r="H9177" s="86" t="str">
        <f t="shared" si="572"/>
        <v/>
      </c>
      <c r="I9177" s="77" t="str">
        <f t="shared" si="573"/>
        <v/>
      </c>
      <c r="J9177" s="77" t="str">
        <f t="shared" si="574"/>
        <v/>
      </c>
      <c r="K9177" s="77">
        <f t="shared" si="575"/>
        <v>0</v>
      </c>
    </row>
    <row r="9178" spans="1:11" s="77" customFormat="1">
      <c r="A9178" s="82">
        <v>2016</v>
      </c>
      <c r="B9178" s="82">
        <v>2828</v>
      </c>
      <c r="C9178" s="83" t="s">
        <v>503</v>
      </c>
      <c r="D9178" s="83" t="s">
        <v>504</v>
      </c>
      <c r="E9178" s="84">
        <v>3882</v>
      </c>
      <c r="F9178" s="85">
        <v>24.367999999999999</v>
      </c>
      <c r="G9178" s="84" t="s">
        <v>514</v>
      </c>
      <c r="H9178" s="86" t="str">
        <f t="shared" si="572"/>
        <v/>
      </c>
      <c r="I9178" s="77" t="str">
        <f t="shared" si="573"/>
        <v/>
      </c>
      <c r="J9178" s="77" t="str">
        <f t="shared" si="574"/>
        <v/>
      </c>
      <c r="K9178" s="77">
        <f t="shared" si="575"/>
        <v>0</v>
      </c>
    </row>
    <row r="9179" spans="1:11" s="77" customFormat="1">
      <c r="A9179" s="82">
        <v>2016</v>
      </c>
      <c r="B9179" s="82">
        <v>2828</v>
      </c>
      <c r="C9179" s="83" t="s">
        <v>503</v>
      </c>
      <c r="D9179" s="83" t="s">
        <v>504</v>
      </c>
      <c r="E9179" s="84">
        <v>1658</v>
      </c>
      <c r="F9179" s="85">
        <v>25.04</v>
      </c>
      <c r="G9179" s="84" t="s">
        <v>514</v>
      </c>
      <c r="H9179" s="86" t="str">
        <f t="shared" si="572"/>
        <v/>
      </c>
      <c r="I9179" s="77" t="str">
        <f t="shared" si="573"/>
        <v/>
      </c>
      <c r="J9179" s="77" t="str">
        <f t="shared" si="574"/>
        <v/>
      </c>
      <c r="K9179" s="77">
        <f t="shared" si="575"/>
        <v>0</v>
      </c>
    </row>
    <row r="9180" spans="1:11" s="77" customFormat="1">
      <c r="A9180" s="82">
        <v>2016</v>
      </c>
      <c r="B9180" s="82">
        <v>2828</v>
      </c>
      <c r="C9180" s="83" t="s">
        <v>503</v>
      </c>
      <c r="D9180" s="83" t="s">
        <v>504</v>
      </c>
      <c r="E9180" s="84">
        <v>15491</v>
      </c>
      <c r="F9180" s="85">
        <v>25.268000000000001</v>
      </c>
      <c r="G9180" s="84" t="s">
        <v>514</v>
      </c>
      <c r="H9180" s="86" t="str">
        <f t="shared" si="572"/>
        <v/>
      </c>
      <c r="I9180" s="77" t="str">
        <f t="shared" si="573"/>
        <v/>
      </c>
      <c r="J9180" s="77" t="str">
        <f t="shared" si="574"/>
        <v/>
      </c>
      <c r="K9180" s="77">
        <f t="shared" si="575"/>
        <v>0</v>
      </c>
    </row>
    <row r="9181" spans="1:11" s="77" customFormat="1">
      <c r="A9181" s="82">
        <v>2016</v>
      </c>
      <c r="B9181" s="82">
        <v>2828</v>
      </c>
      <c r="C9181" s="83" t="s">
        <v>503</v>
      </c>
      <c r="D9181" s="83" t="s">
        <v>504</v>
      </c>
      <c r="E9181" s="84">
        <v>15491</v>
      </c>
      <c r="F9181" s="85">
        <v>25.268000000000001</v>
      </c>
      <c r="G9181" s="84" t="s">
        <v>514</v>
      </c>
      <c r="H9181" s="86" t="str">
        <f t="shared" si="572"/>
        <v/>
      </c>
      <c r="I9181" s="77" t="str">
        <f t="shared" si="573"/>
        <v/>
      </c>
      <c r="J9181" s="77" t="str">
        <f t="shared" si="574"/>
        <v/>
      </c>
      <c r="K9181" s="77">
        <f t="shared" si="575"/>
        <v>0</v>
      </c>
    </row>
    <row r="9182" spans="1:11" s="77" customFormat="1">
      <c r="A9182" s="82">
        <v>2016</v>
      </c>
      <c r="B9182" s="82">
        <v>2828</v>
      </c>
      <c r="C9182" s="83" t="s">
        <v>503</v>
      </c>
      <c r="D9182" s="83" t="s">
        <v>504</v>
      </c>
      <c r="E9182" s="84">
        <v>34499</v>
      </c>
      <c r="F9182" s="85">
        <v>25.22</v>
      </c>
      <c r="G9182" s="84" t="s">
        <v>514</v>
      </c>
      <c r="H9182" s="86" t="str">
        <f t="shared" si="572"/>
        <v/>
      </c>
      <c r="I9182" s="77" t="str">
        <f t="shared" si="573"/>
        <v/>
      </c>
      <c r="J9182" s="77" t="str">
        <f t="shared" si="574"/>
        <v/>
      </c>
      <c r="K9182" s="77">
        <f t="shared" si="575"/>
        <v>0</v>
      </c>
    </row>
    <row r="9183" spans="1:11" s="77" customFormat="1">
      <c r="A9183" s="82">
        <v>2016</v>
      </c>
      <c r="B9183" s="82">
        <v>2828</v>
      </c>
      <c r="C9183" s="83" t="s">
        <v>503</v>
      </c>
      <c r="D9183" s="83" t="s">
        <v>504</v>
      </c>
      <c r="E9183" s="84">
        <v>34499</v>
      </c>
      <c r="F9183" s="85">
        <v>25.22</v>
      </c>
      <c r="G9183" s="84" t="s">
        <v>514</v>
      </c>
      <c r="H9183" s="86" t="str">
        <f t="shared" si="572"/>
        <v/>
      </c>
      <c r="I9183" s="77" t="str">
        <f t="shared" si="573"/>
        <v/>
      </c>
      <c r="J9183" s="77" t="str">
        <f t="shared" si="574"/>
        <v/>
      </c>
      <c r="K9183" s="77">
        <f t="shared" si="575"/>
        <v>0</v>
      </c>
    </row>
    <row r="9184" spans="1:11" s="77" customFormat="1">
      <c r="A9184" s="82">
        <v>2016</v>
      </c>
      <c r="B9184" s="82">
        <v>2828</v>
      </c>
      <c r="C9184" s="83" t="s">
        <v>503</v>
      </c>
      <c r="D9184" s="83" t="s">
        <v>504</v>
      </c>
      <c r="E9184" s="84">
        <v>15775</v>
      </c>
      <c r="F9184" s="85">
        <v>26.141999999999999</v>
      </c>
      <c r="G9184" s="84" t="s">
        <v>514</v>
      </c>
      <c r="H9184" s="86" t="str">
        <f t="shared" si="572"/>
        <v/>
      </c>
      <c r="I9184" s="77" t="str">
        <f t="shared" si="573"/>
        <v/>
      </c>
      <c r="J9184" s="77" t="str">
        <f t="shared" si="574"/>
        <v/>
      </c>
      <c r="K9184" s="77">
        <f t="shared" si="575"/>
        <v>0</v>
      </c>
    </row>
    <row r="9185" spans="1:11" s="77" customFormat="1">
      <c r="A9185" s="82">
        <v>2016</v>
      </c>
      <c r="B9185" s="82">
        <v>2828</v>
      </c>
      <c r="C9185" s="83" t="s">
        <v>503</v>
      </c>
      <c r="D9185" s="83" t="s">
        <v>504</v>
      </c>
      <c r="E9185" s="84">
        <v>36690</v>
      </c>
      <c r="F9185" s="85">
        <v>25.004000000000001</v>
      </c>
      <c r="G9185" s="84" t="s">
        <v>514</v>
      </c>
      <c r="H9185" s="86" t="str">
        <f t="shared" si="572"/>
        <v/>
      </c>
      <c r="I9185" s="77" t="str">
        <f t="shared" si="573"/>
        <v/>
      </c>
      <c r="J9185" s="77" t="str">
        <f t="shared" si="574"/>
        <v/>
      </c>
      <c r="K9185" s="77">
        <f t="shared" si="575"/>
        <v>0</v>
      </c>
    </row>
    <row r="9186" spans="1:11" s="77" customFormat="1">
      <c r="A9186" s="82">
        <v>2016</v>
      </c>
      <c r="B9186" s="82">
        <v>2832</v>
      </c>
      <c r="C9186" s="83" t="s">
        <v>503</v>
      </c>
      <c r="D9186" s="83" t="s">
        <v>504</v>
      </c>
      <c r="E9186" s="84">
        <v>14425</v>
      </c>
      <c r="F9186" s="85">
        <v>25.234000000000002</v>
      </c>
      <c r="G9186" s="84" t="s">
        <v>514</v>
      </c>
      <c r="H9186" s="86" t="str">
        <f t="shared" si="572"/>
        <v/>
      </c>
      <c r="I9186" s="77" t="str">
        <f t="shared" si="573"/>
        <v/>
      </c>
      <c r="J9186" s="77" t="str">
        <f t="shared" si="574"/>
        <v/>
      </c>
      <c r="K9186" s="77">
        <f t="shared" si="575"/>
        <v>0</v>
      </c>
    </row>
    <row r="9187" spans="1:11" s="77" customFormat="1">
      <c r="A9187" s="82">
        <v>2016</v>
      </c>
      <c r="B9187" s="82">
        <v>2832</v>
      </c>
      <c r="C9187" s="83" t="s">
        <v>503</v>
      </c>
      <c r="D9187" s="83" t="s">
        <v>504</v>
      </c>
      <c r="E9187" s="84">
        <v>14392</v>
      </c>
      <c r="F9187" s="85">
        <v>25.225999999999999</v>
      </c>
      <c r="G9187" s="84" t="s">
        <v>514</v>
      </c>
      <c r="H9187" s="86" t="str">
        <f t="shared" si="572"/>
        <v/>
      </c>
      <c r="I9187" s="77" t="str">
        <f t="shared" si="573"/>
        <v/>
      </c>
      <c r="J9187" s="77" t="str">
        <f t="shared" si="574"/>
        <v/>
      </c>
      <c r="K9187" s="77">
        <f t="shared" si="575"/>
        <v>0</v>
      </c>
    </row>
    <row r="9188" spans="1:11" s="77" customFormat="1">
      <c r="A9188" s="82">
        <v>2016</v>
      </c>
      <c r="B9188" s="82">
        <v>2832</v>
      </c>
      <c r="C9188" s="83" t="s">
        <v>503</v>
      </c>
      <c r="D9188" s="83" t="s">
        <v>504</v>
      </c>
      <c r="E9188" s="84">
        <v>63939</v>
      </c>
      <c r="F9188" s="85">
        <v>25.384</v>
      </c>
      <c r="G9188" s="84" t="s">
        <v>514</v>
      </c>
      <c r="H9188" s="86" t="str">
        <f t="shared" si="572"/>
        <v/>
      </c>
      <c r="I9188" s="77" t="str">
        <f t="shared" si="573"/>
        <v/>
      </c>
      <c r="J9188" s="77" t="str">
        <f t="shared" si="574"/>
        <v/>
      </c>
      <c r="K9188" s="77">
        <f t="shared" si="575"/>
        <v>0</v>
      </c>
    </row>
    <row r="9189" spans="1:11" s="77" customFormat="1">
      <c r="A9189" s="82">
        <v>2016</v>
      </c>
      <c r="B9189" s="82">
        <v>2832</v>
      </c>
      <c r="C9189" s="83" t="s">
        <v>503</v>
      </c>
      <c r="D9189" s="83" t="s">
        <v>504</v>
      </c>
      <c r="E9189" s="84">
        <v>25184</v>
      </c>
      <c r="F9189" s="85">
        <v>25.204000000000001</v>
      </c>
      <c r="G9189" s="84" t="s">
        <v>514</v>
      </c>
      <c r="H9189" s="86" t="str">
        <f t="shared" si="572"/>
        <v/>
      </c>
      <c r="I9189" s="77" t="str">
        <f t="shared" si="573"/>
        <v/>
      </c>
      <c r="J9189" s="77" t="str">
        <f t="shared" si="574"/>
        <v/>
      </c>
      <c r="K9189" s="77">
        <f t="shared" si="575"/>
        <v>0</v>
      </c>
    </row>
    <row r="9190" spans="1:11" s="77" customFormat="1">
      <c r="A9190" s="82">
        <v>2016</v>
      </c>
      <c r="B9190" s="82">
        <v>2832</v>
      </c>
      <c r="C9190" s="83" t="s">
        <v>503</v>
      </c>
      <c r="D9190" s="83" t="s">
        <v>504</v>
      </c>
      <c r="E9190" s="84">
        <v>25921</v>
      </c>
      <c r="F9190" s="85">
        <v>26.071999999999999</v>
      </c>
      <c r="G9190" s="84" t="s">
        <v>514</v>
      </c>
      <c r="H9190" s="86" t="str">
        <f t="shared" si="572"/>
        <v/>
      </c>
      <c r="I9190" s="77" t="str">
        <f t="shared" si="573"/>
        <v/>
      </c>
      <c r="J9190" s="77" t="str">
        <f t="shared" si="574"/>
        <v/>
      </c>
      <c r="K9190" s="77">
        <f t="shared" si="575"/>
        <v>0</v>
      </c>
    </row>
    <row r="9191" spans="1:11" s="77" customFormat="1">
      <c r="A9191" s="82">
        <v>2016</v>
      </c>
      <c r="B9191" s="82">
        <v>2832</v>
      </c>
      <c r="C9191" s="83" t="s">
        <v>503</v>
      </c>
      <c r="D9191" s="83" t="s">
        <v>504</v>
      </c>
      <c r="E9191" s="84">
        <v>56097</v>
      </c>
      <c r="F9191" s="85">
        <v>22.146000000000001</v>
      </c>
      <c r="G9191" s="84" t="s">
        <v>514</v>
      </c>
      <c r="H9191" s="86" t="str">
        <f t="shared" si="572"/>
        <v/>
      </c>
      <c r="I9191" s="77" t="str">
        <f t="shared" si="573"/>
        <v/>
      </c>
      <c r="J9191" s="77" t="str">
        <f t="shared" si="574"/>
        <v/>
      </c>
      <c r="K9191" s="77">
        <f t="shared" si="575"/>
        <v>0</v>
      </c>
    </row>
    <row r="9192" spans="1:11" s="77" customFormat="1">
      <c r="A9192" s="82">
        <v>2016</v>
      </c>
      <c r="B9192" s="82">
        <v>2832</v>
      </c>
      <c r="C9192" s="83" t="s">
        <v>503</v>
      </c>
      <c r="D9192" s="83" t="s">
        <v>504</v>
      </c>
      <c r="E9192" s="84">
        <v>5000</v>
      </c>
      <c r="F9192" s="85">
        <v>25.198</v>
      </c>
      <c r="G9192" s="84" t="s">
        <v>514</v>
      </c>
      <c r="H9192" s="86" t="str">
        <f t="shared" si="572"/>
        <v/>
      </c>
      <c r="I9192" s="77" t="str">
        <f t="shared" si="573"/>
        <v/>
      </c>
      <c r="J9192" s="77" t="str">
        <f t="shared" si="574"/>
        <v/>
      </c>
      <c r="K9192" s="77">
        <f t="shared" si="575"/>
        <v>0</v>
      </c>
    </row>
    <row r="9193" spans="1:11" s="77" customFormat="1">
      <c r="A9193" s="82">
        <v>2016</v>
      </c>
      <c r="B9193" s="82">
        <v>2836</v>
      </c>
      <c r="C9193" s="83" t="s">
        <v>503</v>
      </c>
      <c r="D9193" s="83" t="s">
        <v>504</v>
      </c>
      <c r="E9193" s="84">
        <v>118</v>
      </c>
      <c r="F9193" s="85">
        <v>22.96</v>
      </c>
      <c r="G9193" s="84" t="s">
        <v>514</v>
      </c>
      <c r="H9193" s="86" t="str">
        <f t="shared" si="572"/>
        <v/>
      </c>
      <c r="I9193" s="77" t="str">
        <f t="shared" si="573"/>
        <v/>
      </c>
      <c r="J9193" s="77" t="str">
        <f t="shared" si="574"/>
        <v/>
      </c>
      <c r="K9193" s="77">
        <f t="shared" si="575"/>
        <v>0</v>
      </c>
    </row>
    <row r="9194" spans="1:11" s="77" customFormat="1">
      <c r="A9194" s="82">
        <v>2016</v>
      </c>
      <c r="B9194" s="82">
        <v>2836</v>
      </c>
      <c r="C9194" s="83" t="s">
        <v>503</v>
      </c>
      <c r="D9194" s="83" t="s">
        <v>504</v>
      </c>
      <c r="E9194" s="84">
        <v>39286</v>
      </c>
      <c r="F9194" s="85">
        <v>23.08</v>
      </c>
      <c r="G9194" s="84" t="s">
        <v>514</v>
      </c>
      <c r="H9194" s="86" t="str">
        <f t="shared" si="572"/>
        <v/>
      </c>
      <c r="I9194" s="77" t="str">
        <f t="shared" si="573"/>
        <v/>
      </c>
      <c r="J9194" s="77" t="str">
        <f t="shared" si="574"/>
        <v/>
      </c>
      <c r="K9194" s="77">
        <f t="shared" si="575"/>
        <v>0</v>
      </c>
    </row>
    <row r="9195" spans="1:11" s="77" customFormat="1">
      <c r="A9195" s="82">
        <v>2016</v>
      </c>
      <c r="B9195" s="82">
        <v>2840</v>
      </c>
      <c r="C9195" s="83" t="s">
        <v>503</v>
      </c>
      <c r="D9195" s="83" t="s">
        <v>504</v>
      </c>
      <c r="E9195" s="84">
        <v>78823</v>
      </c>
      <c r="F9195" s="85">
        <v>23.297999999999998</v>
      </c>
      <c r="G9195" s="84" t="s">
        <v>514</v>
      </c>
      <c r="H9195" s="86" t="str">
        <f t="shared" si="572"/>
        <v/>
      </c>
      <c r="I9195" s="77" t="str">
        <f t="shared" si="573"/>
        <v/>
      </c>
      <c r="J9195" s="77" t="str">
        <f t="shared" si="574"/>
        <v/>
      </c>
      <c r="K9195" s="77">
        <f t="shared" si="575"/>
        <v>0</v>
      </c>
    </row>
    <row r="9196" spans="1:11" s="77" customFormat="1">
      <c r="A9196" s="82">
        <v>2016</v>
      </c>
      <c r="B9196" s="82">
        <v>2840</v>
      </c>
      <c r="C9196" s="83" t="s">
        <v>503</v>
      </c>
      <c r="D9196" s="83" t="s">
        <v>504</v>
      </c>
      <c r="E9196" s="84">
        <v>43632</v>
      </c>
      <c r="F9196" s="85">
        <v>23.404</v>
      </c>
      <c r="G9196" s="84" t="s">
        <v>514</v>
      </c>
      <c r="H9196" s="86" t="str">
        <f t="shared" si="572"/>
        <v/>
      </c>
      <c r="I9196" s="77" t="str">
        <f t="shared" si="573"/>
        <v/>
      </c>
      <c r="J9196" s="77" t="str">
        <f t="shared" si="574"/>
        <v/>
      </c>
      <c r="K9196" s="77">
        <f t="shared" si="575"/>
        <v>0</v>
      </c>
    </row>
    <row r="9197" spans="1:11" s="77" customFormat="1">
      <c r="A9197" s="82">
        <v>2016</v>
      </c>
      <c r="B9197" s="82">
        <v>2840</v>
      </c>
      <c r="C9197" s="83" t="s">
        <v>503</v>
      </c>
      <c r="D9197" s="83" t="s">
        <v>504</v>
      </c>
      <c r="E9197" s="84">
        <v>8501</v>
      </c>
      <c r="F9197" s="85">
        <v>23.937999999999999</v>
      </c>
      <c r="G9197" s="84" t="s">
        <v>514</v>
      </c>
      <c r="H9197" s="86" t="str">
        <f t="shared" si="572"/>
        <v/>
      </c>
      <c r="I9197" s="77" t="str">
        <f t="shared" si="573"/>
        <v/>
      </c>
      <c r="J9197" s="77" t="str">
        <f t="shared" si="574"/>
        <v/>
      </c>
      <c r="K9197" s="77">
        <f t="shared" si="575"/>
        <v>0</v>
      </c>
    </row>
    <row r="9198" spans="1:11" s="77" customFormat="1">
      <c r="A9198" s="82">
        <v>2016</v>
      </c>
      <c r="B9198" s="82">
        <v>2850</v>
      </c>
      <c r="C9198" s="83" t="s">
        <v>503</v>
      </c>
      <c r="D9198" s="83" t="s">
        <v>504</v>
      </c>
      <c r="E9198" s="84">
        <v>126272</v>
      </c>
      <c r="F9198" s="85">
        <v>24.04</v>
      </c>
      <c r="G9198" s="84">
        <v>211</v>
      </c>
      <c r="H9198" s="86">
        <f t="shared" si="572"/>
        <v>6405071.4367999993</v>
      </c>
      <c r="I9198" s="77">
        <f t="shared" si="573"/>
        <v>126272</v>
      </c>
      <c r="J9198" s="77">
        <f t="shared" si="574"/>
        <v>3035578.88</v>
      </c>
      <c r="K9198" s="77">
        <f t="shared" si="575"/>
        <v>0</v>
      </c>
    </row>
    <row r="9199" spans="1:11" s="77" customFormat="1">
      <c r="A9199" s="82">
        <v>2016</v>
      </c>
      <c r="B9199" s="82">
        <v>2850</v>
      </c>
      <c r="C9199" s="83" t="s">
        <v>503</v>
      </c>
      <c r="D9199" s="83" t="s">
        <v>504</v>
      </c>
      <c r="E9199" s="84">
        <v>23295</v>
      </c>
      <c r="F9199" s="85">
        <v>23.93</v>
      </c>
      <c r="G9199" s="84">
        <v>179</v>
      </c>
      <c r="H9199" s="86">
        <f t="shared" si="572"/>
        <v>997834.33649999998</v>
      </c>
      <c r="I9199" s="77">
        <f t="shared" si="573"/>
        <v>23295</v>
      </c>
      <c r="J9199" s="77">
        <f t="shared" si="574"/>
        <v>557449.35</v>
      </c>
      <c r="K9199" s="77">
        <f t="shared" si="575"/>
        <v>0</v>
      </c>
    </row>
    <row r="9200" spans="1:11" s="77" customFormat="1">
      <c r="A9200" s="82">
        <v>2016</v>
      </c>
      <c r="B9200" s="82">
        <v>2850</v>
      </c>
      <c r="C9200" s="83" t="s">
        <v>503</v>
      </c>
      <c r="D9200" s="83" t="s">
        <v>504</v>
      </c>
      <c r="E9200" s="84">
        <v>1566</v>
      </c>
      <c r="F9200" s="85">
        <v>23.78</v>
      </c>
      <c r="G9200" s="84">
        <v>174.4</v>
      </c>
      <c r="H9200" s="86">
        <f t="shared" si="572"/>
        <v>64945.653120000003</v>
      </c>
      <c r="I9200" s="77">
        <f t="shared" si="573"/>
        <v>1566</v>
      </c>
      <c r="J9200" s="77">
        <f t="shared" si="574"/>
        <v>37239.480000000003</v>
      </c>
      <c r="K9200" s="77">
        <f t="shared" si="575"/>
        <v>0</v>
      </c>
    </row>
    <row r="9201" spans="1:11" s="77" customFormat="1">
      <c r="A9201" s="82">
        <v>2016</v>
      </c>
      <c r="B9201" s="82">
        <v>2850</v>
      </c>
      <c r="C9201" s="83" t="s">
        <v>503</v>
      </c>
      <c r="D9201" s="83" t="s">
        <v>504</v>
      </c>
      <c r="E9201" s="84">
        <v>20471</v>
      </c>
      <c r="F9201" s="85">
        <v>23.82</v>
      </c>
      <c r="G9201" s="84">
        <v>210.7</v>
      </c>
      <c r="H9201" s="86">
        <f t="shared" si="572"/>
        <v>1027413.6965399999</v>
      </c>
      <c r="I9201" s="77">
        <f t="shared" si="573"/>
        <v>20471</v>
      </c>
      <c r="J9201" s="77">
        <f t="shared" si="574"/>
        <v>487619.22000000003</v>
      </c>
      <c r="K9201" s="77">
        <f t="shared" si="575"/>
        <v>0</v>
      </c>
    </row>
    <row r="9202" spans="1:11" s="77" customFormat="1">
      <c r="A9202" s="82">
        <v>2016</v>
      </c>
      <c r="B9202" s="82">
        <v>2850</v>
      </c>
      <c r="C9202" s="83" t="s">
        <v>503</v>
      </c>
      <c r="D9202" s="83" t="s">
        <v>504</v>
      </c>
      <c r="E9202" s="84">
        <v>15990</v>
      </c>
      <c r="F9202" s="85">
        <v>23.13</v>
      </c>
      <c r="G9202" s="84">
        <v>158.6</v>
      </c>
      <c r="H9202" s="86">
        <f t="shared" si="572"/>
        <v>586580.03819999995</v>
      </c>
      <c r="I9202" s="77">
        <f t="shared" si="573"/>
        <v>15990</v>
      </c>
      <c r="J9202" s="77">
        <f t="shared" si="574"/>
        <v>369848.7</v>
      </c>
      <c r="K9202" s="77">
        <f t="shared" si="575"/>
        <v>0</v>
      </c>
    </row>
    <row r="9203" spans="1:11" s="77" customFormat="1">
      <c r="A9203" s="82">
        <v>2016</v>
      </c>
      <c r="B9203" s="82">
        <v>2850</v>
      </c>
      <c r="C9203" s="83" t="s">
        <v>503</v>
      </c>
      <c r="D9203" s="83" t="s">
        <v>504</v>
      </c>
      <c r="E9203" s="84">
        <v>6264</v>
      </c>
      <c r="F9203" s="85">
        <v>23.64</v>
      </c>
      <c r="G9203" s="84">
        <v>160.19999999999999</v>
      </c>
      <c r="H9203" s="86">
        <f t="shared" si="572"/>
        <v>237225.69792000001</v>
      </c>
      <c r="I9203" s="77">
        <f t="shared" si="573"/>
        <v>6264</v>
      </c>
      <c r="J9203" s="77">
        <f t="shared" si="574"/>
        <v>148080.95999999999</v>
      </c>
      <c r="K9203" s="77">
        <f t="shared" si="575"/>
        <v>0</v>
      </c>
    </row>
    <row r="9204" spans="1:11" s="77" customFormat="1">
      <c r="A9204" s="82">
        <v>2016</v>
      </c>
      <c r="B9204" s="82">
        <v>2850</v>
      </c>
      <c r="C9204" s="83" t="s">
        <v>503</v>
      </c>
      <c r="D9204" s="83" t="s">
        <v>504</v>
      </c>
      <c r="E9204" s="84">
        <v>4808</v>
      </c>
      <c r="F9204" s="85">
        <v>23.03</v>
      </c>
      <c r="G9204" s="84">
        <v>146.19999999999999</v>
      </c>
      <c r="H9204" s="86">
        <f t="shared" si="572"/>
        <v>161884.68687999999</v>
      </c>
      <c r="I9204" s="77">
        <f t="shared" si="573"/>
        <v>4808</v>
      </c>
      <c r="J9204" s="77">
        <f t="shared" si="574"/>
        <v>110728.24</v>
      </c>
      <c r="K9204" s="77">
        <f t="shared" si="575"/>
        <v>0</v>
      </c>
    </row>
    <row r="9205" spans="1:11" s="77" customFormat="1">
      <c r="A9205" s="82">
        <v>2016</v>
      </c>
      <c r="B9205" s="82">
        <v>2850</v>
      </c>
      <c r="C9205" s="83" t="s">
        <v>503</v>
      </c>
      <c r="D9205" s="83" t="s">
        <v>504</v>
      </c>
      <c r="E9205" s="84">
        <v>60754</v>
      </c>
      <c r="F9205" s="85">
        <v>23.95</v>
      </c>
      <c r="G9205" s="84">
        <v>145</v>
      </c>
      <c r="H9205" s="86">
        <f t="shared" si="572"/>
        <v>2109834.5350000001</v>
      </c>
      <c r="I9205" s="77">
        <f t="shared" si="573"/>
        <v>60754</v>
      </c>
      <c r="J9205" s="77">
        <f t="shared" si="574"/>
        <v>1455058.3</v>
      </c>
      <c r="K9205" s="77">
        <f t="shared" si="575"/>
        <v>0</v>
      </c>
    </row>
    <row r="9206" spans="1:11" s="77" customFormat="1">
      <c r="A9206" s="82">
        <v>2016</v>
      </c>
      <c r="B9206" s="82">
        <v>2850</v>
      </c>
      <c r="C9206" s="83" t="s">
        <v>503</v>
      </c>
      <c r="D9206" s="83" t="s">
        <v>504</v>
      </c>
      <c r="E9206" s="84">
        <v>31039</v>
      </c>
      <c r="F9206" s="85">
        <v>25.25</v>
      </c>
      <c r="G9206" s="84">
        <v>178.9</v>
      </c>
      <c r="H9206" s="86">
        <f t="shared" si="572"/>
        <v>1402101.4677500001</v>
      </c>
      <c r="I9206" s="77">
        <f t="shared" si="573"/>
        <v>31039</v>
      </c>
      <c r="J9206" s="77">
        <f t="shared" si="574"/>
        <v>783734.75</v>
      </c>
      <c r="K9206" s="77">
        <f t="shared" si="575"/>
        <v>0</v>
      </c>
    </row>
    <row r="9207" spans="1:11" s="77" customFormat="1">
      <c r="A9207" s="82">
        <v>2016</v>
      </c>
      <c r="B9207" s="82">
        <v>2866</v>
      </c>
      <c r="C9207" s="83" t="s">
        <v>503</v>
      </c>
      <c r="D9207" s="83" t="s">
        <v>504</v>
      </c>
      <c r="E9207" s="84">
        <v>5843</v>
      </c>
      <c r="F9207" s="85">
        <v>23.98</v>
      </c>
      <c r="G9207" s="84" t="s">
        <v>514</v>
      </c>
      <c r="H9207" s="86" t="str">
        <f t="shared" si="572"/>
        <v/>
      </c>
      <c r="I9207" s="77" t="str">
        <f t="shared" si="573"/>
        <v/>
      </c>
      <c r="J9207" s="77" t="str">
        <f t="shared" si="574"/>
        <v/>
      </c>
      <c r="K9207" s="77">
        <f t="shared" si="575"/>
        <v>0</v>
      </c>
    </row>
    <row r="9208" spans="1:11" s="77" customFormat="1">
      <c r="A9208" s="82">
        <v>2016</v>
      </c>
      <c r="B9208" s="82">
        <v>2866</v>
      </c>
      <c r="C9208" s="83" t="s">
        <v>503</v>
      </c>
      <c r="D9208" s="83" t="s">
        <v>504</v>
      </c>
      <c r="E9208" s="84">
        <v>1098</v>
      </c>
      <c r="F9208" s="85">
        <v>16.920000000000002</v>
      </c>
      <c r="G9208" s="84" t="s">
        <v>514</v>
      </c>
      <c r="H9208" s="86" t="str">
        <f t="shared" si="572"/>
        <v/>
      </c>
      <c r="I9208" s="77" t="str">
        <f t="shared" si="573"/>
        <v/>
      </c>
      <c r="J9208" s="77" t="str">
        <f t="shared" si="574"/>
        <v/>
      </c>
      <c r="K9208" s="77">
        <f t="shared" si="575"/>
        <v>0</v>
      </c>
    </row>
    <row r="9209" spans="1:11" s="77" customFormat="1">
      <c r="A9209" s="82">
        <v>2016</v>
      </c>
      <c r="B9209" s="82">
        <v>2866</v>
      </c>
      <c r="C9209" s="83" t="s">
        <v>503</v>
      </c>
      <c r="D9209" s="83" t="s">
        <v>504</v>
      </c>
      <c r="E9209" s="84">
        <v>73110</v>
      </c>
      <c r="F9209" s="85">
        <v>25.17</v>
      </c>
      <c r="G9209" s="84" t="s">
        <v>514</v>
      </c>
      <c r="H9209" s="86" t="str">
        <f t="shared" si="572"/>
        <v/>
      </c>
      <c r="I9209" s="77" t="str">
        <f t="shared" si="573"/>
        <v/>
      </c>
      <c r="J9209" s="77" t="str">
        <f t="shared" si="574"/>
        <v/>
      </c>
      <c r="K9209" s="77">
        <f t="shared" si="575"/>
        <v>0</v>
      </c>
    </row>
    <row r="9210" spans="1:11" s="77" customFormat="1">
      <c r="A9210" s="82">
        <v>2016</v>
      </c>
      <c r="B9210" s="82">
        <v>2866</v>
      </c>
      <c r="C9210" s="83" t="s">
        <v>503</v>
      </c>
      <c r="D9210" s="83" t="s">
        <v>504</v>
      </c>
      <c r="E9210" s="84">
        <v>42237</v>
      </c>
      <c r="F9210" s="85">
        <v>25.85</v>
      </c>
      <c r="G9210" s="84" t="s">
        <v>514</v>
      </c>
      <c r="H9210" s="86" t="str">
        <f t="shared" si="572"/>
        <v/>
      </c>
      <c r="I9210" s="77" t="str">
        <f t="shared" si="573"/>
        <v/>
      </c>
      <c r="J9210" s="77" t="str">
        <f t="shared" si="574"/>
        <v/>
      </c>
      <c r="K9210" s="77">
        <f t="shared" si="575"/>
        <v>0</v>
      </c>
    </row>
    <row r="9211" spans="1:11" s="77" customFormat="1">
      <c r="A9211" s="82">
        <v>2016</v>
      </c>
      <c r="B9211" s="82">
        <v>2866</v>
      </c>
      <c r="C9211" s="83" t="s">
        <v>503</v>
      </c>
      <c r="D9211" s="83" t="s">
        <v>504</v>
      </c>
      <c r="E9211" s="84">
        <v>15138</v>
      </c>
      <c r="F9211" s="85">
        <v>25.62</v>
      </c>
      <c r="G9211" s="84" t="s">
        <v>514</v>
      </c>
      <c r="H9211" s="86" t="str">
        <f t="shared" si="572"/>
        <v/>
      </c>
      <c r="I9211" s="77" t="str">
        <f t="shared" si="573"/>
        <v/>
      </c>
      <c r="J9211" s="77" t="str">
        <f t="shared" si="574"/>
        <v/>
      </c>
      <c r="K9211" s="77">
        <f t="shared" si="575"/>
        <v>0</v>
      </c>
    </row>
    <row r="9212" spans="1:11" s="77" customFormat="1">
      <c r="A9212" s="82">
        <v>2016</v>
      </c>
      <c r="B9212" s="82">
        <v>2866</v>
      </c>
      <c r="C9212" s="83" t="s">
        <v>503</v>
      </c>
      <c r="D9212" s="83" t="s">
        <v>504</v>
      </c>
      <c r="E9212" s="84">
        <v>81222</v>
      </c>
      <c r="F9212" s="85">
        <v>25.24</v>
      </c>
      <c r="G9212" s="84" t="s">
        <v>514</v>
      </c>
      <c r="H9212" s="86" t="str">
        <f t="shared" si="572"/>
        <v/>
      </c>
      <c r="I9212" s="77" t="str">
        <f t="shared" si="573"/>
        <v/>
      </c>
      <c r="J9212" s="77" t="str">
        <f t="shared" si="574"/>
        <v/>
      </c>
      <c r="K9212" s="77">
        <f t="shared" si="575"/>
        <v>0</v>
      </c>
    </row>
    <row r="9213" spans="1:11" s="77" customFormat="1">
      <c r="A9213" s="82">
        <v>2016</v>
      </c>
      <c r="B9213" s="82">
        <v>2876</v>
      </c>
      <c r="C9213" s="83" t="s">
        <v>503</v>
      </c>
      <c r="D9213" s="83" t="s">
        <v>504</v>
      </c>
      <c r="E9213" s="84">
        <v>217824</v>
      </c>
      <c r="F9213" s="85">
        <v>25.18</v>
      </c>
      <c r="G9213" s="84">
        <v>189.8</v>
      </c>
      <c r="H9213" s="86">
        <f t="shared" si="572"/>
        <v>10410166.191360001</v>
      </c>
      <c r="I9213" s="77">
        <f t="shared" si="573"/>
        <v>217824</v>
      </c>
      <c r="J9213" s="77">
        <f t="shared" si="574"/>
        <v>5484808.3200000003</v>
      </c>
      <c r="K9213" s="77">
        <f t="shared" si="575"/>
        <v>0</v>
      </c>
    </row>
    <row r="9214" spans="1:11" s="77" customFormat="1">
      <c r="A9214" s="82">
        <v>2016</v>
      </c>
      <c r="B9214" s="82">
        <v>2952</v>
      </c>
      <c r="C9214" s="83" t="s">
        <v>513</v>
      </c>
      <c r="D9214" s="83" t="s">
        <v>504</v>
      </c>
      <c r="E9214" s="84">
        <v>333317</v>
      </c>
      <c r="F9214" s="85">
        <v>17.097999999999999</v>
      </c>
      <c r="G9214" s="84">
        <v>210.9</v>
      </c>
      <c r="H9214" s="86">
        <f t="shared" si="572"/>
        <v>12019305.025193999</v>
      </c>
      <c r="I9214" s="77">
        <f t="shared" si="573"/>
        <v>333317</v>
      </c>
      <c r="J9214" s="77">
        <f t="shared" si="574"/>
        <v>5699054.0659999996</v>
      </c>
      <c r="K9214" s="77">
        <f t="shared" si="575"/>
        <v>0</v>
      </c>
    </row>
    <row r="9215" spans="1:11" s="77" customFormat="1">
      <c r="A9215" s="82">
        <v>2016</v>
      </c>
      <c r="B9215" s="82">
        <v>2952</v>
      </c>
      <c r="C9215" s="83" t="s">
        <v>513</v>
      </c>
      <c r="D9215" s="83" t="s">
        <v>504</v>
      </c>
      <c r="E9215" s="84">
        <v>47789</v>
      </c>
      <c r="F9215" s="85">
        <v>17.745999999999999</v>
      </c>
      <c r="G9215" s="84">
        <v>179.6</v>
      </c>
      <c r="H9215" s="86">
        <f t="shared" si="572"/>
        <v>1523122.2148239999</v>
      </c>
      <c r="I9215" s="77">
        <f t="shared" si="573"/>
        <v>47789</v>
      </c>
      <c r="J9215" s="77">
        <f t="shared" si="574"/>
        <v>848063.59399999992</v>
      </c>
      <c r="K9215" s="77">
        <f t="shared" si="575"/>
        <v>0</v>
      </c>
    </row>
    <row r="9216" spans="1:11" s="77" customFormat="1">
      <c r="A9216" s="82">
        <v>2016</v>
      </c>
      <c r="B9216" s="82">
        <v>2963</v>
      </c>
      <c r="C9216" s="83" t="s">
        <v>513</v>
      </c>
      <c r="D9216" s="83" t="s">
        <v>504</v>
      </c>
      <c r="E9216" s="84">
        <v>32165</v>
      </c>
      <c r="F9216" s="85">
        <v>17.556000000000001</v>
      </c>
      <c r="G9216" s="84">
        <v>146.4</v>
      </c>
      <c r="H9216" s="86">
        <f t="shared" si="572"/>
        <v>826704.31536000001</v>
      </c>
      <c r="I9216" s="77">
        <f t="shared" si="573"/>
        <v>32165</v>
      </c>
      <c r="J9216" s="77">
        <f t="shared" si="574"/>
        <v>564688.74</v>
      </c>
      <c r="K9216" s="77">
        <f t="shared" si="575"/>
        <v>0</v>
      </c>
    </row>
    <row r="9217" spans="1:11" s="77" customFormat="1">
      <c r="A9217" s="82">
        <v>2016</v>
      </c>
      <c r="B9217" s="82">
        <v>3122</v>
      </c>
      <c r="C9217" s="83" t="s">
        <v>503</v>
      </c>
      <c r="D9217" s="83" t="s">
        <v>504</v>
      </c>
      <c r="E9217" s="84">
        <v>61895</v>
      </c>
      <c r="F9217" s="85">
        <v>26</v>
      </c>
      <c r="G9217" s="84" t="s">
        <v>514</v>
      </c>
      <c r="H9217" s="86" t="str">
        <f t="shared" si="572"/>
        <v/>
      </c>
      <c r="I9217" s="77" t="str">
        <f t="shared" si="573"/>
        <v/>
      </c>
      <c r="J9217" s="77" t="str">
        <f t="shared" si="574"/>
        <v/>
      </c>
      <c r="K9217" s="77">
        <f t="shared" si="575"/>
        <v>0</v>
      </c>
    </row>
    <row r="9218" spans="1:11" s="77" customFormat="1">
      <c r="A9218" s="82">
        <v>2016</v>
      </c>
      <c r="B9218" s="82">
        <v>3130</v>
      </c>
      <c r="C9218" s="83" t="s">
        <v>515</v>
      </c>
      <c r="D9218" s="83" t="s">
        <v>504</v>
      </c>
      <c r="E9218" s="84">
        <v>94382</v>
      </c>
      <c r="F9218" s="85">
        <v>11.76</v>
      </c>
      <c r="G9218" s="84" t="s">
        <v>514</v>
      </c>
      <c r="H9218" s="86" t="str">
        <f t="shared" si="572"/>
        <v/>
      </c>
      <c r="I9218" s="77" t="str">
        <f t="shared" si="573"/>
        <v/>
      </c>
      <c r="J9218" s="77" t="str">
        <f t="shared" si="574"/>
        <v/>
      </c>
      <c r="K9218" s="77">
        <f t="shared" si="575"/>
        <v>0</v>
      </c>
    </row>
    <row r="9219" spans="1:11" s="77" customFormat="1">
      <c r="A9219" s="82">
        <v>2016</v>
      </c>
      <c r="B9219" s="82">
        <v>3140</v>
      </c>
      <c r="C9219" s="83" t="s">
        <v>503</v>
      </c>
      <c r="D9219" s="83" t="s">
        <v>504</v>
      </c>
      <c r="E9219" s="84">
        <v>77326</v>
      </c>
      <c r="F9219" s="85">
        <v>26.067</v>
      </c>
      <c r="G9219" s="84" t="s">
        <v>514</v>
      </c>
      <c r="H9219" s="86" t="str">
        <f t="shared" si="572"/>
        <v/>
      </c>
      <c r="I9219" s="77" t="str">
        <f t="shared" si="573"/>
        <v/>
      </c>
      <c r="J9219" s="77" t="str">
        <f t="shared" si="574"/>
        <v/>
      </c>
      <c r="K9219" s="77">
        <f t="shared" si="575"/>
        <v>0</v>
      </c>
    </row>
    <row r="9220" spans="1:11" s="77" customFormat="1">
      <c r="A9220" s="82">
        <v>2016</v>
      </c>
      <c r="B9220" s="82">
        <v>3149</v>
      </c>
      <c r="C9220" s="83" t="s">
        <v>503</v>
      </c>
      <c r="D9220" s="83" t="s">
        <v>504</v>
      </c>
      <c r="E9220" s="84">
        <v>62310</v>
      </c>
      <c r="F9220" s="85">
        <v>26.167000000000002</v>
      </c>
      <c r="G9220" s="84" t="s">
        <v>514</v>
      </c>
      <c r="H9220" s="86" t="str">
        <f t="shared" si="572"/>
        <v/>
      </c>
      <c r="I9220" s="77" t="str">
        <f t="shared" si="573"/>
        <v/>
      </c>
      <c r="J9220" s="77" t="str">
        <f t="shared" si="574"/>
        <v/>
      </c>
      <c r="K9220" s="77">
        <f t="shared" si="575"/>
        <v>0</v>
      </c>
    </row>
    <row r="9221" spans="1:11" s="77" customFormat="1">
      <c r="A9221" s="82">
        <v>2016</v>
      </c>
      <c r="B9221" s="82">
        <v>3149</v>
      </c>
      <c r="C9221" s="83" t="s">
        <v>503</v>
      </c>
      <c r="D9221" s="83" t="s">
        <v>504</v>
      </c>
      <c r="E9221" s="84">
        <v>15534</v>
      </c>
      <c r="F9221" s="85">
        <v>26.012</v>
      </c>
      <c r="G9221" s="84" t="s">
        <v>514</v>
      </c>
      <c r="H9221" s="86" t="str">
        <f t="shared" si="572"/>
        <v/>
      </c>
      <c r="I9221" s="77" t="str">
        <f t="shared" si="573"/>
        <v/>
      </c>
      <c r="J9221" s="77" t="str">
        <f t="shared" si="574"/>
        <v/>
      </c>
      <c r="K9221" s="77">
        <f t="shared" si="575"/>
        <v>0</v>
      </c>
    </row>
    <row r="9222" spans="1:11" s="77" customFormat="1">
      <c r="A9222" s="82">
        <v>2016</v>
      </c>
      <c r="B9222" s="82">
        <v>3149</v>
      </c>
      <c r="C9222" s="83" t="s">
        <v>503</v>
      </c>
      <c r="D9222" s="83" t="s">
        <v>504</v>
      </c>
      <c r="E9222" s="84">
        <v>16089</v>
      </c>
      <c r="F9222" s="85">
        <v>25.204000000000001</v>
      </c>
      <c r="G9222" s="84" t="s">
        <v>514</v>
      </c>
      <c r="H9222" s="86" t="str">
        <f t="shared" si="572"/>
        <v/>
      </c>
      <c r="I9222" s="77" t="str">
        <f t="shared" si="573"/>
        <v/>
      </c>
      <c r="J9222" s="77" t="str">
        <f t="shared" si="574"/>
        <v/>
      </c>
      <c r="K9222" s="77">
        <f t="shared" si="575"/>
        <v>0</v>
      </c>
    </row>
    <row r="9223" spans="1:11" s="77" customFormat="1">
      <c r="A9223" s="82">
        <v>2016</v>
      </c>
      <c r="B9223" s="82">
        <v>3297</v>
      </c>
      <c r="C9223" s="83" t="s">
        <v>503</v>
      </c>
      <c r="D9223" s="83" t="s">
        <v>504</v>
      </c>
      <c r="E9223" s="84">
        <v>26258</v>
      </c>
      <c r="F9223" s="85">
        <v>26.07</v>
      </c>
      <c r="G9223" s="84">
        <v>367</v>
      </c>
      <c r="H9223" s="86">
        <f t="shared" ref="H9223:H9286" si="576">IF(I9223="","",G9223/100*F9223*E9223)</f>
        <v>2512284.0402000002</v>
      </c>
      <c r="I9223" s="77">
        <f t="shared" ref="I9223:I9286" si="577">IF(OR(G9223=".",F9223=".",E9223="."),"",E9223)</f>
        <v>26258</v>
      </c>
      <c r="J9223" s="77">
        <f t="shared" ref="J9223:J9286" si="578">IF(I9223="","",F9223*I9223)</f>
        <v>684546.06</v>
      </c>
      <c r="K9223" s="77">
        <f t="shared" ref="K9223:K9286" si="579">IF(C9223="LIG",1,0)</f>
        <v>0</v>
      </c>
    </row>
    <row r="9224" spans="1:11" s="77" customFormat="1">
      <c r="A9224" s="82">
        <v>2016</v>
      </c>
      <c r="B9224" s="82">
        <v>3297</v>
      </c>
      <c r="C9224" s="83" t="s">
        <v>503</v>
      </c>
      <c r="D9224" s="83" t="s">
        <v>504</v>
      </c>
      <c r="E9224" s="84">
        <v>12102</v>
      </c>
      <c r="F9224" s="85">
        <v>25.27</v>
      </c>
      <c r="G9224" s="84">
        <v>368.5</v>
      </c>
      <c r="H9224" s="86">
        <f t="shared" si="576"/>
        <v>1126937.6348999999</v>
      </c>
      <c r="I9224" s="77">
        <f t="shared" si="577"/>
        <v>12102</v>
      </c>
      <c r="J9224" s="77">
        <f t="shared" si="578"/>
        <v>305817.53999999998</v>
      </c>
      <c r="K9224" s="77">
        <f t="shared" si="579"/>
        <v>0</v>
      </c>
    </row>
    <row r="9225" spans="1:11" s="77" customFormat="1">
      <c r="A9225" s="82">
        <v>2016</v>
      </c>
      <c r="B9225" s="82">
        <v>3297</v>
      </c>
      <c r="C9225" s="83" t="s">
        <v>503</v>
      </c>
      <c r="D9225" s="83" t="s">
        <v>504</v>
      </c>
      <c r="E9225" s="84">
        <v>23758</v>
      </c>
      <c r="F9225" s="85">
        <v>25.21</v>
      </c>
      <c r="G9225" s="84">
        <v>288.89999999999998</v>
      </c>
      <c r="H9225" s="86">
        <f t="shared" si="576"/>
        <v>1730335.2910199999</v>
      </c>
      <c r="I9225" s="77">
        <f t="shared" si="577"/>
        <v>23758</v>
      </c>
      <c r="J9225" s="77">
        <f t="shared" si="578"/>
        <v>598939.18000000005</v>
      </c>
      <c r="K9225" s="77">
        <f t="shared" si="579"/>
        <v>0</v>
      </c>
    </row>
    <row r="9226" spans="1:11" s="77" customFormat="1">
      <c r="A9226" s="82">
        <v>2016</v>
      </c>
      <c r="B9226" s="82">
        <v>3297</v>
      </c>
      <c r="C9226" s="83" t="s">
        <v>503</v>
      </c>
      <c r="D9226" s="83" t="s">
        <v>504</v>
      </c>
      <c r="E9226" s="84">
        <v>13267</v>
      </c>
      <c r="F9226" s="85">
        <v>25.06</v>
      </c>
      <c r="G9226" s="84">
        <v>291.3</v>
      </c>
      <c r="H9226" s="86">
        <f t="shared" si="576"/>
        <v>968488.08126000001</v>
      </c>
      <c r="I9226" s="77">
        <f t="shared" si="577"/>
        <v>13267</v>
      </c>
      <c r="J9226" s="77">
        <f t="shared" si="578"/>
        <v>332471.01999999996</v>
      </c>
      <c r="K9226" s="77">
        <f t="shared" si="579"/>
        <v>0</v>
      </c>
    </row>
    <row r="9227" spans="1:11" s="77" customFormat="1">
      <c r="A9227" s="82">
        <v>2016</v>
      </c>
      <c r="B9227" s="82">
        <v>3297</v>
      </c>
      <c r="C9227" s="83" t="s">
        <v>503</v>
      </c>
      <c r="D9227" s="83" t="s">
        <v>504</v>
      </c>
      <c r="E9227" s="84">
        <v>13004</v>
      </c>
      <c r="F9227" s="85">
        <v>25.47</v>
      </c>
      <c r="G9227" s="84">
        <v>301.7</v>
      </c>
      <c r="H9227" s="86">
        <f t="shared" si="576"/>
        <v>999266.24196000001</v>
      </c>
      <c r="I9227" s="77">
        <f t="shared" si="577"/>
        <v>13004</v>
      </c>
      <c r="J9227" s="77">
        <f t="shared" si="578"/>
        <v>331211.88</v>
      </c>
      <c r="K9227" s="77">
        <f t="shared" si="579"/>
        <v>0</v>
      </c>
    </row>
    <row r="9228" spans="1:11" s="77" customFormat="1">
      <c r="A9228" s="82">
        <v>2016</v>
      </c>
      <c r="B9228" s="82">
        <v>3297</v>
      </c>
      <c r="C9228" s="83" t="s">
        <v>503</v>
      </c>
      <c r="D9228" s="83" t="s">
        <v>504</v>
      </c>
      <c r="E9228" s="84">
        <v>12974</v>
      </c>
      <c r="F9228" s="85">
        <v>25.26</v>
      </c>
      <c r="G9228" s="84">
        <v>311.8</v>
      </c>
      <c r="H9228" s="86">
        <f t="shared" si="576"/>
        <v>1021841.0623200001</v>
      </c>
      <c r="I9228" s="77">
        <f t="shared" si="577"/>
        <v>12974</v>
      </c>
      <c r="J9228" s="77">
        <f t="shared" si="578"/>
        <v>327723.24000000005</v>
      </c>
      <c r="K9228" s="77">
        <f t="shared" si="579"/>
        <v>0</v>
      </c>
    </row>
    <row r="9229" spans="1:11" s="77" customFormat="1">
      <c r="A9229" s="82">
        <v>2016</v>
      </c>
      <c r="B9229" s="82">
        <v>3297</v>
      </c>
      <c r="C9229" s="83" t="s">
        <v>503</v>
      </c>
      <c r="D9229" s="83" t="s">
        <v>504</v>
      </c>
      <c r="E9229" s="84">
        <v>12824</v>
      </c>
      <c r="F9229" s="85">
        <v>25.51</v>
      </c>
      <c r="G9229" s="84">
        <v>300.5</v>
      </c>
      <c r="H9229" s="86">
        <f t="shared" si="576"/>
        <v>983056.42119999998</v>
      </c>
      <c r="I9229" s="77">
        <f t="shared" si="577"/>
        <v>12824</v>
      </c>
      <c r="J9229" s="77">
        <f t="shared" si="578"/>
        <v>327140.24000000005</v>
      </c>
      <c r="K9229" s="77">
        <f t="shared" si="579"/>
        <v>0</v>
      </c>
    </row>
    <row r="9230" spans="1:11" s="77" customFormat="1">
      <c r="A9230" s="82">
        <v>2016</v>
      </c>
      <c r="B9230" s="82">
        <v>3297</v>
      </c>
      <c r="C9230" s="83" t="s">
        <v>503</v>
      </c>
      <c r="D9230" s="83" t="s">
        <v>504</v>
      </c>
      <c r="E9230" s="84">
        <v>11434</v>
      </c>
      <c r="F9230" s="85">
        <v>26.12</v>
      </c>
      <c r="G9230" s="84">
        <v>282.2</v>
      </c>
      <c r="H9230" s="86">
        <f t="shared" si="576"/>
        <v>842807.45776000002</v>
      </c>
      <c r="I9230" s="77">
        <f t="shared" si="577"/>
        <v>11434</v>
      </c>
      <c r="J9230" s="77">
        <f t="shared" si="578"/>
        <v>298656.08</v>
      </c>
      <c r="K9230" s="77">
        <f t="shared" si="579"/>
        <v>0</v>
      </c>
    </row>
    <row r="9231" spans="1:11" s="77" customFormat="1">
      <c r="A9231" s="82">
        <v>2016</v>
      </c>
      <c r="B9231" s="82">
        <v>3297</v>
      </c>
      <c r="C9231" s="83" t="s">
        <v>503</v>
      </c>
      <c r="D9231" s="83" t="s">
        <v>504</v>
      </c>
      <c r="E9231" s="84">
        <v>11101</v>
      </c>
      <c r="F9231" s="85">
        <v>25.94</v>
      </c>
      <c r="G9231" s="84">
        <v>269.60000000000002</v>
      </c>
      <c r="H9231" s="86">
        <f t="shared" si="576"/>
        <v>776339.99823999999</v>
      </c>
      <c r="I9231" s="77">
        <f t="shared" si="577"/>
        <v>11101</v>
      </c>
      <c r="J9231" s="77">
        <f t="shared" si="578"/>
        <v>287959.94</v>
      </c>
      <c r="K9231" s="77">
        <f t="shared" si="579"/>
        <v>0</v>
      </c>
    </row>
    <row r="9232" spans="1:11" s="77" customFormat="1">
      <c r="A9232" s="82">
        <v>2016</v>
      </c>
      <c r="B9232" s="82">
        <v>3297</v>
      </c>
      <c r="C9232" s="83" t="s">
        <v>503</v>
      </c>
      <c r="D9232" s="83" t="s">
        <v>504</v>
      </c>
      <c r="E9232" s="84">
        <v>25998</v>
      </c>
      <c r="F9232" s="85">
        <v>25.45</v>
      </c>
      <c r="G9232" s="84">
        <v>291.89999999999998</v>
      </c>
      <c r="H9232" s="86">
        <f t="shared" si="576"/>
        <v>1931353.7228999997</v>
      </c>
      <c r="I9232" s="77">
        <f t="shared" si="577"/>
        <v>25998</v>
      </c>
      <c r="J9232" s="77">
        <f t="shared" si="578"/>
        <v>661649.1</v>
      </c>
      <c r="K9232" s="77">
        <f t="shared" si="579"/>
        <v>0</v>
      </c>
    </row>
    <row r="9233" spans="1:11" s="77" customFormat="1">
      <c r="A9233" s="82">
        <v>2016</v>
      </c>
      <c r="B9233" s="82">
        <v>3298</v>
      </c>
      <c r="C9233" s="83" t="s">
        <v>503</v>
      </c>
      <c r="D9233" s="83" t="s">
        <v>504</v>
      </c>
      <c r="E9233" s="84">
        <v>13225</v>
      </c>
      <c r="F9233" s="85">
        <v>25.42</v>
      </c>
      <c r="G9233" s="84">
        <v>331</v>
      </c>
      <c r="H9233" s="86">
        <f t="shared" si="576"/>
        <v>1112754.145</v>
      </c>
      <c r="I9233" s="77">
        <f t="shared" si="577"/>
        <v>13225</v>
      </c>
      <c r="J9233" s="77">
        <f t="shared" si="578"/>
        <v>336179.5</v>
      </c>
      <c r="K9233" s="77">
        <f t="shared" si="579"/>
        <v>0</v>
      </c>
    </row>
    <row r="9234" spans="1:11" s="77" customFormat="1">
      <c r="A9234" s="82">
        <v>2016</v>
      </c>
      <c r="B9234" s="82">
        <v>3298</v>
      </c>
      <c r="C9234" s="83" t="s">
        <v>503</v>
      </c>
      <c r="D9234" s="83" t="s">
        <v>504</v>
      </c>
      <c r="E9234" s="84">
        <v>13616</v>
      </c>
      <c r="F9234" s="85">
        <v>25.26</v>
      </c>
      <c r="G9234" s="84">
        <v>343.9</v>
      </c>
      <c r="H9234" s="86">
        <f t="shared" si="576"/>
        <v>1182810.2102399999</v>
      </c>
      <c r="I9234" s="77">
        <f t="shared" si="577"/>
        <v>13616</v>
      </c>
      <c r="J9234" s="77">
        <f t="shared" si="578"/>
        <v>343940.16000000003</v>
      </c>
      <c r="K9234" s="77">
        <f t="shared" si="579"/>
        <v>0</v>
      </c>
    </row>
    <row r="9235" spans="1:11" s="77" customFormat="1">
      <c r="A9235" s="82">
        <v>2016</v>
      </c>
      <c r="B9235" s="82">
        <v>3298</v>
      </c>
      <c r="C9235" s="83" t="s">
        <v>503</v>
      </c>
      <c r="D9235" s="83" t="s">
        <v>504</v>
      </c>
      <c r="E9235" s="84">
        <v>13179</v>
      </c>
      <c r="F9235" s="85">
        <v>25.91</v>
      </c>
      <c r="G9235" s="84">
        <v>284.89999999999998</v>
      </c>
      <c r="H9235" s="86">
        <f t="shared" si="576"/>
        <v>972842.01860999991</v>
      </c>
      <c r="I9235" s="77">
        <f t="shared" si="577"/>
        <v>13179</v>
      </c>
      <c r="J9235" s="77">
        <f t="shared" si="578"/>
        <v>341467.89</v>
      </c>
      <c r="K9235" s="77">
        <f t="shared" si="579"/>
        <v>0</v>
      </c>
    </row>
    <row r="9236" spans="1:11" s="77" customFormat="1">
      <c r="A9236" s="82">
        <v>2016</v>
      </c>
      <c r="B9236" s="82">
        <v>3298</v>
      </c>
      <c r="C9236" s="83" t="s">
        <v>503</v>
      </c>
      <c r="D9236" s="83" t="s">
        <v>504</v>
      </c>
      <c r="E9236" s="84">
        <v>12441</v>
      </c>
      <c r="F9236" s="85">
        <v>25.87</v>
      </c>
      <c r="G9236" s="84">
        <v>290.89999999999998</v>
      </c>
      <c r="H9236" s="86">
        <f t="shared" si="576"/>
        <v>936257.78103000007</v>
      </c>
      <c r="I9236" s="77">
        <f t="shared" si="577"/>
        <v>12441</v>
      </c>
      <c r="J9236" s="77">
        <f t="shared" si="578"/>
        <v>321848.67</v>
      </c>
      <c r="K9236" s="77">
        <f t="shared" si="579"/>
        <v>0</v>
      </c>
    </row>
    <row r="9237" spans="1:11" s="77" customFormat="1">
      <c r="A9237" s="82">
        <v>2016</v>
      </c>
      <c r="B9237" s="82">
        <v>3396</v>
      </c>
      <c r="C9237" s="83" t="s">
        <v>503</v>
      </c>
      <c r="D9237" s="83" t="s">
        <v>504</v>
      </c>
      <c r="E9237" s="84">
        <v>45508</v>
      </c>
      <c r="F9237" s="85">
        <v>23</v>
      </c>
      <c r="G9237" s="84">
        <v>313</v>
      </c>
      <c r="H9237" s="86">
        <f t="shared" si="576"/>
        <v>3276120.92</v>
      </c>
      <c r="I9237" s="77">
        <f t="shared" si="577"/>
        <v>45508</v>
      </c>
      <c r="J9237" s="77">
        <f t="shared" si="578"/>
        <v>1046684</v>
      </c>
      <c r="K9237" s="77">
        <f t="shared" si="579"/>
        <v>0</v>
      </c>
    </row>
    <row r="9238" spans="1:11" s="77" customFormat="1">
      <c r="A9238" s="82">
        <v>2016</v>
      </c>
      <c r="B9238" s="82">
        <v>3396</v>
      </c>
      <c r="C9238" s="83" t="s">
        <v>503</v>
      </c>
      <c r="D9238" s="83" t="s">
        <v>504</v>
      </c>
      <c r="E9238" s="84">
        <v>11648</v>
      </c>
      <c r="F9238" s="85">
        <v>24.728000000000002</v>
      </c>
      <c r="G9238" s="84">
        <v>245.8</v>
      </c>
      <c r="H9238" s="86">
        <f t="shared" si="576"/>
        <v>707982.02675200009</v>
      </c>
      <c r="I9238" s="77">
        <f t="shared" si="577"/>
        <v>11648</v>
      </c>
      <c r="J9238" s="77">
        <f t="shared" si="578"/>
        <v>288031.74400000001</v>
      </c>
      <c r="K9238" s="77">
        <f t="shared" si="579"/>
        <v>0</v>
      </c>
    </row>
    <row r="9239" spans="1:11" s="77" customFormat="1">
      <c r="A9239" s="82">
        <v>2016</v>
      </c>
      <c r="B9239" s="82">
        <v>3396</v>
      </c>
      <c r="C9239" s="83" t="s">
        <v>503</v>
      </c>
      <c r="D9239" s="83" t="s">
        <v>504</v>
      </c>
      <c r="E9239" s="84">
        <v>11547</v>
      </c>
      <c r="F9239" s="85">
        <v>26.053999999999998</v>
      </c>
      <c r="G9239" s="84">
        <v>234.9</v>
      </c>
      <c r="H9239" s="86">
        <f t="shared" si="576"/>
        <v>706686.16876199993</v>
      </c>
      <c r="I9239" s="77">
        <f t="shared" si="577"/>
        <v>11547</v>
      </c>
      <c r="J9239" s="77">
        <f t="shared" si="578"/>
        <v>300845.538</v>
      </c>
      <c r="K9239" s="77">
        <f t="shared" si="579"/>
        <v>0</v>
      </c>
    </row>
    <row r="9240" spans="1:11" s="77" customFormat="1">
      <c r="A9240" s="82">
        <v>2016</v>
      </c>
      <c r="B9240" s="82">
        <v>3399</v>
      </c>
      <c r="C9240" s="83" t="s">
        <v>503</v>
      </c>
      <c r="D9240" s="83" t="s">
        <v>504</v>
      </c>
      <c r="E9240" s="84">
        <v>56735</v>
      </c>
      <c r="F9240" s="85">
        <v>23.808</v>
      </c>
      <c r="G9240" s="84">
        <v>221.1</v>
      </c>
      <c r="H9240" s="86">
        <f t="shared" si="576"/>
        <v>2986501.3516799994</v>
      </c>
      <c r="I9240" s="77">
        <f t="shared" si="577"/>
        <v>56735</v>
      </c>
      <c r="J9240" s="77">
        <f t="shared" si="578"/>
        <v>1350746.88</v>
      </c>
      <c r="K9240" s="77">
        <f t="shared" si="579"/>
        <v>0</v>
      </c>
    </row>
    <row r="9241" spans="1:11" s="77" customFormat="1">
      <c r="A9241" s="82">
        <v>2016</v>
      </c>
      <c r="B9241" s="82">
        <v>3399</v>
      </c>
      <c r="C9241" s="83" t="s">
        <v>503</v>
      </c>
      <c r="D9241" s="83" t="s">
        <v>504</v>
      </c>
      <c r="E9241" s="84">
        <v>25711</v>
      </c>
      <c r="F9241" s="85">
        <v>22.896000000000001</v>
      </c>
      <c r="G9241" s="84">
        <v>241.1</v>
      </c>
      <c r="H9241" s="86">
        <f t="shared" si="576"/>
        <v>1419305.204016</v>
      </c>
      <c r="I9241" s="77">
        <f t="shared" si="577"/>
        <v>25711</v>
      </c>
      <c r="J9241" s="77">
        <f t="shared" si="578"/>
        <v>588679.05599999998</v>
      </c>
      <c r="K9241" s="77">
        <f t="shared" si="579"/>
        <v>0</v>
      </c>
    </row>
    <row r="9242" spans="1:11" s="77" customFormat="1">
      <c r="A9242" s="82">
        <v>2016</v>
      </c>
      <c r="B9242" s="82">
        <v>3399</v>
      </c>
      <c r="C9242" s="83" t="s">
        <v>503</v>
      </c>
      <c r="D9242" s="83" t="s">
        <v>504</v>
      </c>
      <c r="E9242" s="84">
        <v>148072</v>
      </c>
      <c r="F9242" s="85">
        <v>24.338000000000001</v>
      </c>
      <c r="G9242" s="84">
        <v>196.6</v>
      </c>
      <c r="H9242" s="86">
        <f t="shared" si="576"/>
        <v>7085024.2765760003</v>
      </c>
      <c r="I9242" s="77">
        <f t="shared" si="577"/>
        <v>148072</v>
      </c>
      <c r="J9242" s="77">
        <f t="shared" si="578"/>
        <v>3603776.3360000001</v>
      </c>
      <c r="K9242" s="77">
        <f t="shared" si="579"/>
        <v>0</v>
      </c>
    </row>
    <row r="9243" spans="1:11" s="77" customFormat="1">
      <c r="A9243" s="82">
        <v>2016</v>
      </c>
      <c r="B9243" s="82">
        <v>3407</v>
      </c>
      <c r="C9243" s="83" t="s">
        <v>503</v>
      </c>
      <c r="D9243" s="83" t="s">
        <v>504</v>
      </c>
      <c r="E9243" s="84">
        <v>104104</v>
      </c>
      <c r="F9243" s="85">
        <v>22.120999999999999</v>
      </c>
      <c r="G9243" s="84">
        <v>245</v>
      </c>
      <c r="H9243" s="86">
        <f t="shared" si="576"/>
        <v>5642067.2308</v>
      </c>
      <c r="I9243" s="77">
        <f t="shared" si="577"/>
        <v>104104</v>
      </c>
      <c r="J9243" s="77">
        <f t="shared" si="578"/>
        <v>2302884.5839999998</v>
      </c>
      <c r="K9243" s="77">
        <f t="shared" si="579"/>
        <v>0</v>
      </c>
    </row>
    <row r="9244" spans="1:11" s="77" customFormat="1">
      <c r="A9244" s="82">
        <v>2016</v>
      </c>
      <c r="B9244" s="82">
        <v>3407</v>
      </c>
      <c r="C9244" s="83" t="s">
        <v>503</v>
      </c>
      <c r="D9244" s="83" t="s">
        <v>504</v>
      </c>
      <c r="E9244" s="84">
        <v>11421</v>
      </c>
      <c r="F9244" s="85">
        <v>23</v>
      </c>
      <c r="G9244" s="84">
        <v>297.3</v>
      </c>
      <c r="H9244" s="86">
        <f t="shared" si="576"/>
        <v>780956.55900000001</v>
      </c>
      <c r="I9244" s="77">
        <f t="shared" si="577"/>
        <v>11421</v>
      </c>
      <c r="J9244" s="77">
        <f t="shared" si="578"/>
        <v>262683</v>
      </c>
      <c r="K9244" s="77">
        <f t="shared" si="579"/>
        <v>0</v>
      </c>
    </row>
    <row r="9245" spans="1:11" s="77" customFormat="1">
      <c r="A9245" s="82">
        <v>2016</v>
      </c>
      <c r="B9245" s="82">
        <v>3407</v>
      </c>
      <c r="C9245" s="83" t="s">
        <v>503</v>
      </c>
      <c r="D9245" s="83" t="s">
        <v>504</v>
      </c>
      <c r="E9245" s="84">
        <v>72192</v>
      </c>
      <c r="F9245" s="85">
        <v>23.425999999999998</v>
      </c>
      <c r="G9245" s="84">
        <v>284.2</v>
      </c>
      <c r="H9245" s="86">
        <f t="shared" si="576"/>
        <v>4806304.5488639995</v>
      </c>
      <c r="I9245" s="77">
        <f t="shared" si="577"/>
        <v>72192</v>
      </c>
      <c r="J9245" s="77">
        <f t="shared" si="578"/>
        <v>1691169.7919999999</v>
      </c>
      <c r="K9245" s="77">
        <f t="shared" si="579"/>
        <v>0</v>
      </c>
    </row>
    <row r="9246" spans="1:11" s="77" customFormat="1">
      <c r="A9246" s="82">
        <v>2016</v>
      </c>
      <c r="B9246" s="82">
        <v>3407</v>
      </c>
      <c r="C9246" s="83" t="s">
        <v>513</v>
      </c>
      <c r="D9246" s="83" t="s">
        <v>504</v>
      </c>
      <c r="E9246" s="84">
        <v>116038</v>
      </c>
      <c r="F9246" s="85">
        <v>17.79</v>
      </c>
      <c r="G9246" s="84">
        <v>238.2</v>
      </c>
      <c r="H9246" s="86">
        <f t="shared" si="576"/>
        <v>4917200.7596399989</v>
      </c>
      <c r="I9246" s="77">
        <f t="shared" si="577"/>
        <v>116038</v>
      </c>
      <c r="J9246" s="77">
        <f t="shared" si="578"/>
        <v>2064316.0199999998</v>
      </c>
      <c r="K9246" s="77">
        <f t="shared" si="579"/>
        <v>0</v>
      </c>
    </row>
    <row r="9247" spans="1:11" s="77" customFormat="1">
      <c r="A9247" s="82">
        <v>2016</v>
      </c>
      <c r="B9247" s="82">
        <v>3407</v>
      </c>
      <c r="C9247" s="83" t="s">
        <v>513</v>
      </c>
      <c r="D9247" s="83" t="s">
        <v>504</v>
      </c>
      <c r="E9247" s="84">
        <v>43851</v>
      </c>
      <c r="F9247" s="85">
        <v>17.802</v>
      </c>
      <c r="G9247" s="84">
        <v>246.8</v>
      </c>
      <c r="H9247" s="86">
        <f t="shared" si="576"/>
        <v>1926608.418936</v>
      </c>
      <c r="I9247" s="77">
        <f t="shared" si="577"/>
        <v>43851</v>
      </c>
      <c r="J9247" s="77">
        <f t="shared" si="578"/>
        <v>780635.50199999998</v>
      </c>
      <c r="K9247" s="77">
        <f t="shared" si="579"/>
        <v>0</v>
      </c>
    </row>
    <row r="9248" spans="1:11" s="77" customFormat="1">
      <c r="A9248" s="82">
        <v>2016</v>
      </c>
      <c r="B9248" s="82">
        <v>3470</v>
      </c>
      <c r="C9248" s="83" t="s">
        <v>513</v>
      </c>
      <c r="D9248" s="83" t="s">
        <v>504</v>
      </c>
      <c r="E9248" s="84">
        <v>151250</v>
      </c>
      <c r="F9248" s="85">
        <v>16.690000000000001</v>
      </c>
      <c r="G9248" s="84" t="s">
        <v>514</v>
      </c>
      <c r="H9248" s="86" t="str">
        <f t="shared" si="576"/>
        <v/>
      </c>
      <c r="I9248" s="77" t="str">
        <f t="shared" si="577"/>
        <v/>
      </c>
      <c r="J9248" s="77" t="str">
        <f t="shared" si="578"/>
        <v/>
      </c>
      <c r="K9248" s="77">
        <f t="shared" si="579"/>
        <v>0</v>
      </c>
    </row>
    <row r="9249" spans="1:11" s="77" customFormat="1">
      <c r="A9249" s="82">
        <v>2016</v>
      </c>
      <c r="B9249" s="82">
        <v>3470</v>
      </c>
      <c r="C9249" s="83" t="s">
        <v>513</v>
      </c>
      <c r="D9249" s="83" t="s">
        <v>504</v>
      </c>
      <c r="E9249" s="84">
        <v>135845</v>
      </c>
      <c r="F9249" s="85">
        <v>16.82</v>
      </c>
      <c r="G9249" s="84" t="s">
        <v>514</v>
      </c>
      <c r="H9249" s="86" t="str">
        <f t="shared" si="576"/>
        <v/>
      </c>
      <c r="I9249" s="77" t="str">
        <f t="shared" si="577"/>
        <v/>
      </c>
      <c r="J9249" s="77" t="str">
        <f t="shared" si="578"/>
        <v/>
      </c>
      <c r="K9249" s="77">
        <f t="shared" si="579"/>
        <v>0</v>
      </c>
    </row>
    <row r="9250" spans="1:11" s="77" customFormat="1">
      <c r="A9250" s="82">
        <v>2016</v>
      </c>
      <c r="B9250" s="82">
        <v>3470</v>
      </c>
      <c r="C9250" s="83" t="s">
        <v>513</v>
      </c>
      <c r="D9250" s="83" t="s">
        <v>504</v>
      </c>
      <c r="E9250" s="84">
        <v>225496</v>
      </c>
      <c r="F9250" s="85">
        <v>17.440000000000001</v>
      </c>
      <c r="G9250" s="84" t="s">
        <v>514</v>
      </c>
      <c r="H9250" s="86" t="str">
        <f t="shared" si="576"/>
        <v/>
      </c>
      <c r="I9250" s="77" t="str">
        <f t="shared" si="577"/>
        <v/>
      </c>
      <c r="J9250" s="77" t="str">
        <f t="shared" si="578"/>
        <v/>
      </c>
      <c r="K9250" s="77">
        <f t="shared" si="579"/>
        <v>0</v>
      </c>
    </row>
    <row r="9251" spans="1:11" s="77" customFormat="1">
      <c r="A9251" s="82">
        <v>2016</v>
      </c>
      <c r="B9251" s="82">
        <v>3470</v>
      </c>
      <c r="C9251" s="83" t="s">
        <v>513</v>
      </c>
      <c r="D9251" s="83" t="s">
        <v>504</v>
      </c>
      <c r="E9251" s="84">
        <v>226844</v>
      </c>
      <c r="F9251" s="85">
        <v>16.489999999999998</v>
      </c>
      <c r="G9251" s="84" t="s">
        <v>514</v>
      </c>
      <c r="H9251" s="86" t="str">
        <f t="shared" si="576"/>
        <v/>
      </c>
      <c r="I9251" s="77" t="str">
        <f t="shared" si="577"/>
        <v/>
      </c>
      <c r="J9251" s="77" t="str">
        <f t="shared" si="578"/>
        <v/>
      </c>
      <c r="K9251" s="77">
        <f t="shared" si="579"/>
        <v>0</v>
      </c>
    </row>
    <row r="9252" spans="1:11" s="77" customFormat="1">
      <c r="A9252" s="82">
        <v>2016</v>
      </c>
      <c r="B9252" s="82">
        <v>3470</v>
      </c>
      <c r="C9252" s="83" t="s">
        <v>513</v>
      </c>
      <c r="D9252" s="83" t="s">
        <v>504</v>
      </c>
      <c r="E9252" s="84">
        <v>166428</v>
      </c>
      <c r="F9252" s="85">
        <v>17.899999999999999</v>
      </c>
      <c r="G9252" s="84" t="s">
        <v>514</v>
      </c>
      <c r="H9252" s="86" t="str">
        <f t="shared" si="576"/>
        <v/>
      </c>
      <c r="I9252" s="77" t="str">
        <f t="shared" si="577"/>
        <v/>
      </c>
      <c r="J9252" s="77" t="str">
        <f t="shared" si="578"/>
        <v/>
      </c>
      <c r="K9252" s="77">
        <f t="shared" si="579"/>
        <v>0</v>
      </c>
    </row>
    <row r="9253" spans="1:11" s="77" customFormat="1">
      <c r="A9253" s="82">
        <v>2016</v>
      </c>
      <c r="B9253" s="82">
        <v>3470</v>
      </c>
      <c r="C9253" s="83" t="s">
        <v>513</v>
      </c>
      <c r="D9253" s="83" t="s">
        <v>504</v>
      </c>
      <c r="E9253" s="84">
        <v>15120</v>
      </c>
      <c r="F9253" s="85">
        <v>17.829999999999998</v>
      </c>
      <c r="G9253" s="84" t="s">
        <v>514</v>
      </c>
      <c r="H9253" s="86" t="str">
        <f t="shared" si="576"/>
        <v/>
      </c>
      <c r="I9253" s="77" t="str">
        <f t="shared" si="577"/>
        <v/>
      </c>
      <c r="J9253" s="77" t="str">
        <f t="shared" si="578"/>
        <v/>
      </c>
      <c r="K9253" s="77">
        <f t="shared" si="579"/>
        <v>0</v>
      </c>
    </row>
    <row r="9254" spans="1:11" s="77" customFormat="1">
      <c r="A9254" s="82">
        <v>2016</v>
      </c>
      <c r="B9254" s="82">
        <v>3470</v>
      </c>
      <c r="C9254" s="83" t="s">
        <v>513</v>
      </c>
      <c r="D9254" s="83" t="s">
        <v>504</v>
      </c>
      <c r="E9254" s="84">
        <v>14897</v>
      </c>
      <c r="F9254" s="85">
        <v>17.66</v>
      </c>
      <c r="G9254" s="84" t="s">
        <v>514</v>
      </c>
      <c r="H9254" s="86" t="str">
        <f t="shared" si="576"/>
        <v/>
      </c>
      <c r="I9254" s="77" t="str">
        <f t="shared" si="577"/>
        <v/>
      </c>
      <c r="J9254" s="77" t="str">
        <f t="shared" si="578"/>
        <v/>
      </c>
      <c r="K9254" s="77">
        <f t="shared" si="579"/>
        <v>0</v>
      </c>
    </row>
    <row r="9255" spans="1:11" s="77" customFormat="1">
      <c r="A9255" s="82">
        <v>2016</v>
      </c>
      <c r="B9255" s="82">
        <v>3470</v>
      </c>
      <c r="C9255" s="83" t="s">
        <v>513</v>
      </c>
      <c r="D9255" s="83" t="s">
        <v>504</v>
      </c>
      <c r="E9255" s="84">
        <v>30027</v>
      </c>
      <c r="F9255" s="85">
        <v>17.809999999999999</v>
      </c>
      <c r="G9255" s="84" t="s">
        <v>514</v>
      </c>
      <c r="H9255" s="86" t="str">
        <f t="shared" si="576"/>
        <v/>
      </c>
      <c r="I9255" s="77" t="str">
        <f t="shared" si="577"/>
        <v/>
      </c>
      <c r="J9255" s="77" t="str">
        <f t="shared" si="578"/>
        <v/>
      </c>
      <c r="K9255" s="77">
        <f t="shared" si="579"/>
        <v>0</v>
      </c>
    </row>
    <row r="9256" spans="1:11" s="77" customFormat="1">
      <c r="A9256" s="82">
        <v>2016</v>
      </c>
      <c r="B9256" s="82">
        <v>3470</v>
      </c>
      <c r="C9256" s="83" t="s">
        <v>513</v>
      </c>
      <c r="D9256" s="83" t="s">
        <v>504</v>
      </c>
      <c r="E9256" s="84">
        <v>59780</v>
      </c>
      <c r="F9256" s="85">
        <v>17.079999999999998</v>
      </c>
      <c r="G9256" s="84" t="s">
        <v>514</v>
      </c>
      <c r="H9256" s="86" t="str">
        <f t="shared" si="576"/>
        <v/>
      </c>
      <c r="I9256" s="77" t="str">
        <f t="shared" si="577"/>
        <v/>
      </c>
      <c r="J9256" s="77" t="str">
        <f t="shared" si="578"/>
        <v/>
      </c>
      <c r="K9256" s="77">
        <f t="shared" si="579"/>
        <v>0</v>
      </c>
    </row>
    <row r="9257" spans="1:11" s="77" customFormat="1">
      <c r="A9257" s="82">
        <v>2016</v>
      </c>
      <c r="B9257" s="82">
        <v>3497</v>
      </c>
      <c r="C9257" s="83" t="s">
        <v>513</v>
      </c>
      <c r="D9257" s="83" t="s">
        <v>504</v>
      </c>
      <c r="E9257" s="84">
        <v>328615</v>
      </c>
      <c r="F9257" s="85">
        <v>16.71</v>
      </c>
      <c r="G9257" s="84" t="s">
        <v>514</v>
      </c>
      <c r="H9257" s="86" t="str">
        <f t="shared" si="576"/>
        <v/>
      </c>
      <c r="I9257" s="77" t="str">
        <f t="shared" si="577"/>
        <v/>
      </c>
      <c r="J9257" s="77" t="str">
        <f t="shared" si="578"/>
        <v/>
      </c>
      <c r="K9257" s="77">
        <f t="shared" si="579"/>
        <v>0</v>
      </c>
    </row>
    <row r="9258" spans="1:11" s="77" customFormat="1">
      <c r="A9258" s="82">
        <v>2016</v>
      </c>
      <c r="B9258" s="82">
        <v>3497</v>
      </c>
      <c r="C9258" s="83" t="s">
        <v>512</v>
      </c>
      <c r="D9258" s="83" t="s">
        <v>504</v>
      </c>
      <c r="E9258" s="84">
        <v>115673</v>
      </c>
      <c r="F9258" s="85">
        <v>13.48</v>
      </c>
      <c r="G9258" s="84" t="s">
        <v>514</v>
      </c>
      <c r="H9258" s="86" t="str">
        <f t="shared" si="576"/>
        <v/>
      </c>
      <c r="I9258" s="77" t="str">
        <f t="shared" si="577"/>
        <v/>
      </c>
      <c r="J9258" s="77" t="str">
        <f t="shared" si="578"/>
        <v/>
      </c>
      <c r="K9258" s="77">
        <f t="shared" si="579"/>
        <v>1</v>
      </c>
    </row>
    <row r="9259" spans="1:11" s="77" customFormat="1">
      <c r="A9259" s="82">
        <v>2016</v>
      </c>
      <c r="B9259" s="82">
        <v>3797</v>
      </c>
      <c r="C9259" s="83" t="s">
        <v>503</v>
      </c>
      <c r="D9259" s="83" t="s">
        <v>504</v>
      </c>
      <c r="E9259" s="84">
        <v>10791</v>
      </c>
      <c r="F9259" s="85">
        <v>24.802</v>
      </c>
      <c r="G9259" s="84">
        <v>308.10000000000002</v>
      </c>
      <c r="H9259" s="86">
        <f t="shared" si="576"/>
        <v>824593.85494200001</v>
      </c>
      <c r="I9259" s="77">
        <f t="shared" si="577"/>
        <v>10791</v>
      </c>
      <c r="J9259" s="77">
        <f t="shared" si="578"/>
        <v>267638.38199999998</v>
      </c>
      <c r="K9259" s="77">
        <f t="shared" si="579"/>
        <v>0</v>
      </c>
    </row>
    <row r="9260" spans="1:11" s="77" customFormat="1">
      <c r="A9260" s="82">
        <v>2016</v>
      </c>
      <c r="B9260" s="82">
        <v>3797</v>
      </c>
      <c r="C9260" s="83" t="s">
        <v>503</v>
      </c>
      <c r="D9260" s="83" t="s">
        <v>504</v>
      </c>
      <c r="E9260" s="84">
        <v>47642</v>
      </c>
      <c r="F9260" s="85">
        <v>26.065999999999999</v>
      </c>
      <c r="G9260" s="84">
        <v>340.9</v>
      </c>
      <c r="H9260" s="86">
        <f t="shared" si="576"/>
        <v>4233420.192148</v>
      </c>
      <c r="I9260" s="77">
        <f t="shared" si="577"/>
        <v>47642</v>
      </c>
      <c r="J9260" s="77">
        <f t="shared" si="578"/>
        <v>1241836.372</v>
      </c>
      <c r="K9260" s="77">
        <f t="shared" si="579"/>
        <v>0</v>
      </c>
    </row>
    <row r="9261" spans="1:11" s="77" customFormat="1">
      <c r="A9261" s="82">
        <v>2016</v>
      </c>
      <c r="B9261" s="82">
        <v>3797</v>
      </c>
      <c r="C9261" s="83" t="s">
        <v>503</v>
      </c>
      <c r="D9261" s="83" t="s">
        <v>504</v>
      </c>
      <c r="E9261" s="84">
        <v>23831</v>
      </c>
      <c r="F9261" s="85">
        <v>26.056000000000001</v>
      </c>
      <c r="G9261" s="84">
        <v>298.60000000000002</v>
      </c>
      <c r="H9261" s="86">
        <f t="shared" si="576"/>
        <v>1854128.4404960002</v>
      </c>
      <c r="I9261" s="77">
        <f t="shared" si="577"/>
        <v>23831</v>
      </c>
      <c r="J9261" s="77">
        <f t="shared" si="578"/>
        <v>620940.53600000008</v>
      </c>
      <c r="K9261" s="77">
        <f t="shared" si="579"/>
        <v>0</v>
      </c>
    </row>
    <row r="9262" spans="1:11" s="77" customFormat="1">
      <c r="A9262" s="82">
        <v>2016</v>
      </c>
      <c r="B9262" s="82">
        <v>3797</v>
      </c>
      <c r="C9262" s="83" t="s">
        <v>503</v>
      </c>
      <c r="D9262" s="83" t="s">
        <v>504</v>
      </c>
      <c r="E9262" s="84">
        <v>11928</v>
      </c>
      <c r="F9262" s="85">
        <v>26.116</v>
      </c>
      <c r="G9262" s="84">
        <v>267.39999999999998</v>
      </c>
      <c r="H9262" s="86">
        <f t="shared" si="576"/>
        <v>832982.14675199997</v>
      </c>
      <c r="I9262" s="77">
        <f t="shared" si="577"/>
        <v>11928</v>
      </c>
      <c r="J9262" s="77">
        <f t="shared" si="578"/>
        <v>311511.64799999999</v>
      </c>
      <c r="K9262" s="77">
        <f t="shared" si="579"/>
        <v>0</v>
      </c>
    </row>
    <row r="9263" spans="1:11" s="77" customFormat="1">
      <c r="A9263" s="82">
        <v>2016</v>
      </c>
      <c r="B9263" s="82">
        <v>3797</v>
      </c>
      <c r="C9263" s="83" t="s">
        <v>503</v>
      </c>
      <c r="D9263" s="83" t="s">
        <v>504</v>
      </c>
      <c r="E9263" s="84">
        <v>23295</v>
      </c>
      <c r="F9263" s="85">
        <v>24.954000000000001</v>
      </c>
      <c r="G9263" s="84">
        <v>281.5</v>
      </c>
      <c r="H9263" s="86">
        <f t="shared" si="576"/>
        <v>1636369.15545</v>
      </c>
      <c r="I9263" s="77">
        <f t="shared" si="577"/>
        <v>23295</v>
      </c>
      <c r="J9263" s="77">
        <f t="shared" si="578"/>
        <v>581303.43000000005</v>
      </c>
      <c r="K9263" s="77">
        <f t="shared" si="579"/>
        <v>0</v>
      </c>
    </row>
    <row r="9264" spans="1:11" s="77" customFormat="1">
      <c r="A9264" s="82">
        <v>2016</v>
      </c>
      <c r="B9264" s="82">
        <v>3797</v>
      </c>
      <c r="C9264" s="83" t="s">
        <v>503</v>
      </c>
      <c r="D9264" s="83" t="s">
        <v>504</v>
      </c>
      <c r="E9264" s="84">
        <v>11707</v>
      </c>
      <c r="F9264" s="85">
        <v>25.84</v>
      </c>
      <c r="G9264" s="84">
        <v>282.3</v>
      </c>
      <c r="H9264" s="86">
        <f t="shared" si="576"/>
        <v>853982.56824000005</v>
      </c>
      <c r="I9264" s="77">
        <f t="shared" si="577"/>
        <v>11707</v>
      </c>
      <c r="J9264" s="77">
        <f t="shared" si="578"/>
        <v>302508.88</v>
      </c>
      <c r="K9264" s="77">
        <f t="shared" si="579"/>
        <v>0</v>
      </c>
    </row>
    <row r="9265" spans="1:11" s="77" customFormat="1">
      <c r="A9265" s="82">
        <v>2016</v>
      </c>
      <c r="B9265" s="82">
        <v>3797</v>
      </c>
      <c r="C9265" s="83" t="s">
        <v>503</v>
      </c>
      <c r="D9265" s="83" t="s">
        <v>504</v>
      </c>
      <c r="E9265" s="84">
        <v>11901</v>
      </c>
      <c r="F9265" s="85">
        <v>24.544</v>
      </c>
      <c r="G9265" s="84">
        <v>260.89999999999998</v>
      </c>
      <c r="H9265" s="86">
        <f t="shared" si="576"/>
        <v>762084.05769599997</v>
      </c>
      <c r="I9265" s="77">
        <f t="shared" si="577"/>
        <v>11901</v>
      </c>
      <c r="J9265" s="77">
        <f t="shared" si="578"/>
        <v>292098.14400000003</v>
      </c>
      <c r="K9265" s="77">
        <f t="shared" si="579"/>
        <v>0</v>
      </c>
    </row>
    <row r="9266" spans="1:11" s="77" customFormat="1">
      <c r="A9266" s="82">
        <v>2016</v>
      </c>
      <c r="B9266" s="82">
        <v>3797</v>
      </c>
      <c r="C9266" s="83" t="s">
        <v>503</v>
      </c>
      <c r="D9266" s="83" t="s">
        <v>504</v>
      </c>
      <c r="E9266" s="84">
        <v>11818</v>
      </c>
      <c r="F9266" s="85">
        <v>25.968</v>
      </c>
      <c r="G9266" s="84">
        <v>241</v>
      </c>
      <c r="H9266" s="86">
        <f t="shared" si="576"/>
        <v>739604.47584000009</v>
      </c>
      <c r="I9266" s="77">
        <f t="shared" si="577"/>
        <v>11818</v>
      </c>
      <c r="J9266" s="77">
        <f t="shared" si="578"/>
        <v>306889.82400000002</v>
      </c>
      <c r="K9266" s="77">
        <f t="shared" si="579"/>
        <v>0</v>
      </c>
    </row>
    <row r="9267" spans="1:11" s="77" customFormat="1">
      <c r="A9267" s="82">
        <v>2016</v>
      </c>
      <c r="B9267" s="82">
        <v>3797</v>
      </c>
      <c r="C9267" s="83" t="s">
        <v>503</v>
      </c>
      <c r="D9267" s="83" t="s">
        <v>504</v>
      </c>
      <c r="E9267" s="84">
        <v>11771</v>
      </c>
      <c r="F9267" s="85">
        <v>25.294</v>
      </c>
      <c r="G9267" s="84">
        <v>249.7</v>
      </c>
      <c r="H9267" s="86">
        <f t="shared" si="576"/>
        <v>743445.97797799995</v>
      </c>
      <c r="I9267" s="77">
        <f t="shared" si="577"/>
        <v>11771</v>
      </c>
      <c r="J9267" s="77">
        <f t="shared" si="578"/>
        <v>297735.674</v>
      </c>
      <c r="K9267" s="77">
        <f t="shared" si="579"/>
        <v>0</v>
      </c>
    </row>
    <row r="9268" spans="1:11" s="77" customFormat="1">
      <c r="A9268" s="82">
        <v>2016</v>
      </c>
      <c r="B9268" s="82">
        <v>3797</v>
      </c>
      <c r="C9268" s="83" t="s">
        <v>503</v>
      </c>
      <c r="D9268" s="83" t="s">
        <v>504</v>
      </c>
      <c r="E9268" s="84">
        <v>11709</v>
      </c>
      <c r="F9268" s="85">
        <v>25.576000000000001</v>
      </c>
      <c r="G9268" s="84">
        <v>278.7</v>
      </c>
      <c r="H9268" s="86">
        <f t="shared" si="576"/>
        <v>834621.17320799991</v>
      </c>
      <c r="I9268" s="77">
        <f t="shared" si="577"/>
        <v>11709</v>
      </c>
      <c r="J9268" s="77">
        <f t="shared" si="578"/>
        <v>299469.38400000002</v>
      </c>
      <c r="K9268" s="77">
        <f t="shared" si="579"/>
        <v>0</v>
      </c>
    </row>
    <row r="9269" spans="1:11" s="77" customFormat="1">
      <c r="A9269" s="82">
        <v>2016</v>
      </c>
      <c r="B9269" s="82">
        <v>3797</v>
      </c>
      <c r="C9269" s="83" t="s">
        <v>503</v>
      </c>
      <c r="D9269" s="83" t="s">
        <v>504</v>
      </c>
      <c r="E9269" s="84">
        <v>23384</v>
      </c>
      <c r="F9269" s="85">
        <v>25.587</v>
      </c>
      <c r="G9269" s="84">
        <v>263.7</v>
      </c>
      <c r="H9269" s="86">
        <f t="shared" si="576"/>
        <v>1577786.737896</v>
      </c>
      <c r="I9269" s="77">
        <f t="shared" si="577"/>
        <v>23384</v>
      </c>
      <c r="J9269" s="77">
        <f t="shared" si="578"/>
        <v>598326.40799999994</v>
      </c>
      <c r="K9269" s="77">
        <f t="shared" si="579"/>
        <v>0</v>
      </c>
    </row>
    <row r="9270" spans="1:11" s="77" customFormat="1">
      <c r="A9270" s="82">
        <v>2016</v>
      </c>
      <c r="B9270" s="82">
        <v>3845</v>
      </c>
      <c r="C9270" s="83" t="s">
        <v>513</v>
      </c>
      <c r="D9270" s="83" t="s">
        <v>504</v>
      </c>
      <c r="E9270" s="84">
        <v>329362</v>
      </c>
      <c r="F9270" s="85">
        <v>17.47</v>
      </c>
      <c r="G9270" s="84" t="s">
        <v>514</v>
      </c>
      <c r="H9270" s="86" t="str">
        <f t="shared" si="576"/>
        <v/>
      </c>
      <c r="I9270" s="77" t="str">
        <f t="shared" si="577"/>
        <v/>
      </c>
      <c r="J9270" s="77" t="str">
        <f t="shared" si="578"/>
        <v/>
      </c>
      <c r="K9270" s="77">
        <f t="shared" si="579"/>
        <v>0</v>
      </c>
    </row>
    <row r="9271" spans="1:11" s="77" customFormat="1">
      <c r="A9271" s="82">
        <v>2016</v>
      </c>
      <c r="B9271" s="82">
        <v>3845</v>
      </c>
      <c r="C9271" s="83" t="s">
        <v>513</v>
      </c>
      <c r="D9271" s="83" t="s">
        <v>504</v>
      </c>
      <c r="E9271" s="84">
        <v>145766</v>
      </c>
      <c r="F9271" s="85">
        <v>16.489999999999998</v>
      </c>
      <c r="G9271" s="84" t="s">
        <v>514</v>
      </c>
      <c r="H9271" s="86" t="str">
        <f t="shared" si="576"/>
        <v/>
      </c>
      <c r="I9271" s="77" t="str">
        <f t="shared" si="577"/>
        <v/>
      </c>
      <c r="J9271" s="77" t="str">
        <f t="shared" si="578"/>
        <v/>
      </c>
      <c r="K9271" s="77">
        <f t="shared" si="579"/>
        <v>0</v>
      </c>
    </row>
    <row r="9272" spans="1:11" s="77" customFormat="1">
      <c r="A9272" s="82">
        <v>2016</v>
      </c>
      <c r="B9272" s="82">
        <v>3845</v>
      </c>
      <c r="C9272" s="83" t="s">
        <v>515</v>
      </c>
      <c r="D9272" s="83" t="s">
        <v>504</v>
      </c>
      <c r="E9272" s="84">
        <v>22</v>
      </c>
      <c r="F9272" s="85">
        <v>15.63</v>
      </c>
      <c r="G9272" s="84" t="s">
        <v>514</v>
      </c>
      <c r="H9272" s="86" t="str">
        <f t="shared" si="576"/>
        <v/>
      </c>
      <c r="I9272" s="77" t="str">
        <f t="shared" si="577"/>
        <v/>
      </c>
      <c r="J9272" s="77" t="str">
        <f t="shared" si="578"/>
        <v/>
      </c>
      <c r="K9272" s="77">
        <f t="shared" si="579"/>
        <v>0</v>
      </c>
    </row>
    <row r="9273" spans="1:11" s="77" customFormat="1">
      <c r="A9273" s="82">
        <v>2016</v>
      </c>
      <c r="B9273" s="82">
        <v>3935</v>
      </c>
      <c r="C9273" s="83" t="s">
        <v>503</v>
      </c>
      <c r="D9273" s="83" t="s">
        <v>504</v>
      </c>
      <c r="E9273" s="84">
        <v>6348</v>
      </c>
      <c r="F9273" s="85">
        <v>24.135999999999999</v>
      </c>
      <c r="G9273" s="84">
        <v>231.5</v>
      </c>
      <c r="H9273" s="86">
        <f t="shared" si="576"/>
        <v>354693.48431999999</v>
      </c>
      <c r="I9273" s="77">
        <f t="shared" si="577"/>
        <v>6348</v>
      </c>
      <c r="J9273" s="77">
        <f t="shared" si="578"/>
        <v>153215.32800000001</v>
      </c>
      <c r="K9273" s="77">
        <f t="shared" si="579"/>
        <v>0</v>
      </c>
    </row>
    <row r="9274" spans="1:11" s="77" customFormat="1">
      <c r="A9274" s="82">
        <v>2016</v>
      </c>
      <c r="B9274" s="82">
        <v>3935</v>
      </c>
      <c r="C9274" s="83" t="s">
        <v>503</v>
      </c>
      <c r="D9274" s="83" t="s">
        <v>504</v>
      </c>
      <c r="E9274" s="84">
        <v>6348</v>
      </c>
      <c r="F9274" s="85">
        <v>24.135999999999999</v>
      </c>
      <c r="G9274" s="84">
        <v>231.5</v>
      </c>
      <c r="H9274" s="86">
        <f t="shared" si="576"/>
        <v>354693.48431999999</v>
      </c>
      <c r="I9274" s="77">
        <f t="shared" si="577"/>
        <v>6348</v>
      </c>
      <c r="J9274" s="77">
        <f t="shared" si="578"/>
        <v>153215.32800000001</v>
      </c>
      <c r="K9274" s="77">
        <f t="shared" si="579"/>
        <v>0</v>
      </c>
    </row>
    <row r="9275" spans="1:11" s="77" customFormat="1">
      <c r="A9275" s="82">
        <v>2016</v>
      </c>
      <c r="B9275" s="82">
        <v>3935</v>
      </c>
      <c r="C9275" s="83" t="s">
        <v>503</v>
      </c>
      <c r="D9275" s="83" t="s">
        <v>504</v>
      </c>
      <c r="E9275" s="84">
        <v>22283</v>
      </c>
      <c r="F9275" s="85">
        <v>24.204000000000001</v>
      </c>
      <c r="G9275" s="84">
        <v>216.5</v>
      </c>
      <c r="H9275" s="86">
        <f t="shared" si="576"/>
        <v>1167666.1897799999</v>
      </c>
      <c r="I9275" s="77">
        <f t="shared" si="577"/>
        <v>22283</v>
      </c>
      <c r="J9275" s="77">
        <f t="shared" si="578"/>
        <v>539337.73199999996</v>
      </c>
      <c r="K9275" s="77">
        <f t="shared" si="579"/>
        <v>0</v>
      </c>
    </row>
    <row r="9276" spans="1:11" s="77" customFormat="1">
      <c r="A9276" s="82">
        <v>2016</v>
      </c>
      <c r="B9276" s="82">
        <v>3935</v>
      </c>
      <c r="C9276" s="83" t="s">
        <v>503</v>
      </c>
      <c r="D9276" s="83" t="s">
        <v>504</v>
      </c>
      <c r="E9276" s="84">
        <v>22283</v>
      </c>
      <c r="F9276" s="85">
        <v>24.204000000000001</v>
      </c>
      <c r="G9276" s="84">
        <v>216.5</v>
      </c>
      <c r="H9276" s="86">
        <f t="shared" si="576"/>
        <v>1167666.1897799999</v>
      </c>
      <c r="I9276" s="77">
        <f t="shared" si="577"/>
        <v>22283</v>
      </c>
      <c r="J9276" s="77">
        <f t="shared" si="578"/>
        <v>539337.73199999996</v>
      </c>
      <c r="K9276" s="77">
        <f t="shared" si="579"/>
        <v>0</v>
      </c>
    </row>
    <row r="9277" spans="1:11" s="77" customFormat="1">
      <c r="A9277" s="82">
        <v>2016</v>
      </c>
      <c r="B9277" s="82">
        <v>3935</v>
      </c>
      <c r="C9277" s="83" t="s">
        <v>503</v>
      </c>
      <c r="D9277" s="83" t="s">
        <v>504</v>
      </c>
      <c r="E9277" s="84">
        <v>49041</v>
      </c>
      <c r="F9277" s="85">
        <v>24.545999999999999</v>
      </c>
      <c r="G9277" s="84">
        <v>225.6</v>
      </c>
      <c r="H9277" s="86">
        <f t="shared" si="576"/>
        <v>2715683.4308159999</v>
      </c>
      <c r="I9277" s="77">
        <f t="shared" si="577"/>
        <v>49041</v>
      </c>
      <c r="J9277" s="77">
        <f t="shared" si="578"/>
        <v>1203760.3859999999</v>
      </c>
      <c r="K9277" s="77">
        <f t="shared" si="579"/>
        <v>0</v>
      </c>
    </row>
    <row r="9278" spans="1:11" s="77" customFormat="1">
      <c r="A9278" s="82">
        <v>2016</v>
      </c>
      <c r="B9278" s="82">
        <v>3935</v>
      </c>
      <c r="C9278" s="83" t="s">
        <v>503</v>
      </c>
      <c r="D9278" s="83" t="s">
        <v>504</v>
      </c>
      <c r="E9278" s="84">
        <v>24008</v>
      </c>
      <c r="F9278" s="85">
        <v>25.373999999999999</v>
      </c>
      <c r="G9278" s="84">
        <v>221</v>
      </c>
      <c r="H9278" s="86">
        <f t="shared" si="576"/>
        <v>1346285.5723199998</v>
      </c>
      <c r="I9278" s="77">
        <f t="shared" si="577"/>
        <v>24008</v>
      </c>
      <c r="J9278" s="77">
        <f t="shared" si="578"/>
        <v>609178.99199999997</v>
      </c>
      <c r="K9278" s="77">
        <f t="shared" si="579"/>
        <v>0</v>
      </c>
    </row>
    <row r="9279" spans="1:11" s="77" customFormat="1">
      <c r="A9279" s="82">
        <v>2016</v>
      </c>
      <c r="B9279" s="82">
        <v>3935</v>
      </c>
      <c r="C9279" s="83" t="s">
        <v>503</v>
      </c>
      <c r="D9279" s="83" t="s">
        <v>504</v>
      </c>
      <c r="E9279" s="84">
        <v>34834</v>
      </c>
      <c r="F9279" s="85">
        <v>25.172000000000001</v>
      </c>
      <c r="G9279" s="84">
        <v>198.6</v>
      </c>
      <c r="H9279" s="86">
        <f t="shared" si="576"/>
        <v>1741407.1157280002</v>
      </c>
      <c r="I9279" s="77">
        <f t="shared" si="577"/>
        <v>34834</v>
      </c>
      <c r="J9279" s="77">
        <f t="shared" si="578"/>
        <v>876841.44799999997</v>
      </c>
      <c r="K9279" s="77">
        <f t="shared" si="579"/>
        <v>0</v>
      </c>
    </row>
    <row r="9280" spans="1:11" s="77" customFormat="1">
      <c r="A9280" s="82">
        <v>2016</v>
      </c>
      <c r="B9280" s="82">
        <v>3935</v>
      </c>
      <c r="C9280" s="83" t="s">
        <v>503</v>
      </c>
      <c r="D9280" s="83" t="s">
        <v>504</v>
      </c>
      <c r="E9280" s="84">
        <v>166168</v>
      </c>
      <c r="F9280" s="85">
        <v>25.282</v>
      </c>
      <c r="G9280" s="84">
        <v>194.2</v>
      </c>
      <c r="H9280" s="86">
        <f t="shared" si="576"/>
        <v>8158457.3081919989</v>
      </c>
      <c r="I9280" s="77">
        <f t="shared" si="577"/>
        <v>166168</v>
      </c>
      <c r="J9280" s="77">
        <f t="shared" si="578"/>
        <v>4201059.3760000002</v>
      </c>
      <c r="K9280" s="77">
        <f t="shared" si="579"/>
        <v>0</v>
      </c>
    </row>
    <row r="9281" spans="1:11" s="77" customFormat="1">
      <c r="A9281" s="82">
        <v>2016</v>
      </c>
      <c r="B9281" s="82">
        <v>3935</v>
      </c>
      <c r="C9281" s="83" t="s">
        <v>503</v>
      </c>
      <c r="D9281" s="83" t="s">
        <v>504</v>
      </c>
      <c r="E9281" s="84">
        <v>12771</v>
      </c>
      <c r="F9281" s="85">
        <v>25.751999999999999</v>
      </c>
      <c r="G9281" s="84">
        <v>192.5</v>
      </c>
      <c r="H9281" s="86">
        <f t="shared" si="576"/>
        <v>633091.67460000003</v>
      </c>
      <c r="I9281" s="77">
        <f t="shared" si="577"/>
        <v>12771</v>
      </c>
      <c r="J9281" s="77">
        <f t="shared" si="578"/>
        <v>328878.79199999996</v>
      </c>
      <c r="K9281" s="77">
        <f t="shared" si="579"/>
        <v>0</v>
      </c>
    </row>
    <row r="9282" spans="1:11" s="77" customFormat="1">
      <c r="A9282" s="82">
        <v>2016</v>
      </c>
      <c r="B9282" s="82">
        <v>3935</v>
      </c>
      <c r="C9282" s="83" t="s">
        <v>503</v>
      </c>
      <c r="D9282" s="83" t="s">
        <v>504</v>
      </c>
      <c r="E9282" s="84">
        <v>3099</v>
      </c>
      <c r="F9282" s="85">
        <v>23.481999999999999</v>
      </c>
      <c r="G9282" s="84">
        <v>229.2</v>
      </c>
      <c r="H9282" s="86">
        <f t="shared" si="576"/>
        <v>166790.48565599998</v>
      </c>
      <c r="I9282" s="77">
        <f t="shared" si="577"/>
        <v>3099</v>
      </c>
      <c r="J9282" s="77">
        <f t="shared" si="578"/>
        <v>72770.717999999993</v>
      </c>
      <c r="K9282" s="77">
        <f t="shared" si="579"/>
        <v>0</v>
      </c>
    </row>
    <row r="9283" spans="1:11" s="77" customFormat="1">
      <c r="A9283" s="82">
        <v>2016</v>
      </c>
      <c r="B9283" s="82">
        <v>3935</v>
      </c>
      <c r="C9283" s="83" t="s">
        <v>503</v>
      </c>
      <c r="D9283" s="83" t="s">
        <v>504</v>
      </c>
      <c r="E9283" s="84">
        <v>12762</v>
      </c>
      <c r="F9283" s="85">
        <v>24.117999999999999</v>
      </c>
      <c r="G9283" s="84">
        <v>221.1</v>
      </c>
      <c r="H9283" s="86">
        <f t="shared" si="576"/>
        <v>680532.34827599989</v>
      </c>
      <c r="I9283" s="77">
        <f t="shared" si="577"/>
        <v>12762</v>
      </c>
      <c r="J9283" s="77">
        <f t="shared" si="578"/>
        <v>307793.91599999997</v>
      </c>
      <c r="K9283" s="77">
        <f t="shared" si="579"/>
        <v>0</v>
      </c>
    </row>
    <row r="9284" spans="1:11" s="77" customFormat="1">
      <c r="A9284" s="82">
        <v>2016</v>
      </c>
      <c r="B9284" s="82">
        <v>3935</v>
      </c>
      <c r="C9284" s="83" t="s">
        <v>503</v>
      </c>
      <c r="D9284" s="83" t="s">
        <v>504</v>
      </c>
      <c r="E9284" s="84">
        <v>12762</v>
      </c>
      <c r="F9284" s="85">
        <v>24.117999999999999</v>
      </c>
      <c r="G9284" s="84">
        <v>221.1</v>
      </c>
      <c r="H9284" s="86">
        <f t="shared" si="576"/>
        <v>680532.34827599989</v>
      </c>
      <c r="I9284" s="77">
        <f t="shared" si="577"/>
        <v>12762</v>
      </c>
      <c r="J9284" s="77">
        <f t="shared" si="578"/>
        <v>307793.91599999997</v>
      </c>
      <c r="K9284" s="77">
        <f t="shared" si="579"/>
        <v>0</v>
      </c>
    </row>
    <row r="9285" spans="1:11" s="77" customFormat="1">
      <c r="A9285" s="82">
        <v>2016</v>
      </c>
      <c r="B9285" s="82">
        <v>3935</v>
      </c>
      <c r="C9285" s="83" t="s">
        <v>503</v>
      </c>
      <c r="D9285" s="83" t="s">
        <v>504</v>
      </c>
      <c r="E9285" s="84">
        <v>26231</v>
      </c>
      <c r="F9285" s="85">
        <v>24.411999999999999</v>
      </c>
      <c r="G9285" s="84">
        <v>217</v>
      </c>
      <c r="H9285" s="86">
        <f t="shared" si="576"/>
        <v>1389562.0432399998</v>
      </c>
      <c r="I9285" s="77">
        <f t="shared" si="577"/>
        <v>26231</v>
      </c>
      <c r="J9285" s="77">
        <f t="shared" si="578"/>
        <v>640351.17200000002</v>
      </c>
      <c r="K9285" s="77">
        <f t="shared" si="579"/>
        <v>0</v>
      </c>
    </row>
    <row r="9286" spans="1:11" s="77" customFormat="1">
      <c r="A9286" s="82">
        <v>2016</v>
      </c>
      <c r="B9286" s="82">
        <v>3935</v>
      </c>
      <c r="C9286" s="83" t="s">
        <v>503</v>
      </c>
      <c r="D9286" s="83" t="s">
        <v>504</v>
      </c>
      <c r="E9286" s="84">
        <v>26231</v>
      </c>
      <c r="F9286" s="85">
        <v>24.411999999999999</v>
      </c>
      <c r="G9286" s="84">
        <v>217</v>
      </c>
      <c r="H9286" s="86">
        <f t="shared" si="576"/>
        <v>1389562.0432399998</v>
      </c>
      <c r="I9286" s="77">
        <f t="shared" si="577"/>
        <v>26231</v>
      </c>
      <c r="J9286" s="77">
        <f t="shared" si="578"/>
        <v>640351.17200000002</v>
      </c>
      <c r="K9286" s="77">
        <f t="shared" si="579"/>
        <v>0</v>
      </c>
    </row>
    <row r="9287" spans="1:11" s="77" customFormat="1">
      <c r="A9287" s="82">
        <v>2016</v>
      </c>
      <c r="B9287" s="82">
        <v>3943</v>
      </c>
      <c r="C9287" s="83" t="s">
        <v>503</v>
      </c>
      <c r="D9287" s="83" t="s">
        <v>504</v>
      </c>
      <c r="E9287" s="84">
        <v>115448</v>
      </c>
      <c r="F9287" s="85">
        <v>26.11</v>
      </c>
      <c r="G9287" s="84">
        <v>171.1</v>
      </c>
      <c r="H9287" s="86">
        <f t="shared" ref="H9287:H9350" si="580">IF(I9287="","",G9287/100*F9287*E9287)</f>
        <v>5157548.1960799992</v>
      </c>
      <c r="I9287" s="77">
        <f t="shared" ref="I9287:I9350" si="581">IF(OR(G9287=".",F9287=".",E9287="."),"",E9287)</f>
        <v>115448</v>
      </c>
      <c r="J9287" s="77">
        <f t="shared" ref="J9287:J9350" si="582">IF(I9287="","",F9287*I9287)</f>
        <v>3014347.28</v>
      </c>
      <c r="K9287" s="77">
        <f t="shared" ref="K9287:K9350" si="583">IF(C9287="LIG",1,0)</f>
        <v>0</v>
      </c>
    </row>
    <row r="9288" spans="1:11" s="77" customFormat="1">
      <c r="A9288" s="82">
        <v>2016</v>
      </c>
      <c r="B9288" s="82">
        <v>3943</v>
      </c>
      <c r="C9288" s="83" t="s">
        <v>503</v>
      </c>
      <c r="D9288" s="83" t="s">
        <v>504</v>
      </c>
      <c r="E9288" s="84">
        <v>77540</v>
      </c>
      <c r="F9288" s="85">
        <v>24.1</v>
      </c>
      <c r="G9288" s="84">
        <v>217.7</v>
      </c>
      <c r="H9288" s="86">
        <f t="shared" si="580"/>
        <v>4068190.3780000005</v>
      </c>
      <c r="I9288" s="77">
        <f t="shared" si="581"/>
        <v>77540</v>
      </c>
      <c r="J9288" s="77">
        <f t="shared" si="582"/>
        <v>1868714</v>
      </c>
      <c r="K9288" s="77">
        <f t="shared" si="583"/>
        <v>0</v>
      </c>
    </row>
    <row r="9289" spans="1:11" s="77" customFormat="1">
      <c r="A9289" s="82">
        <v>2016</v>
      </c>
      <c r="B9289" s="82">
        <v>3943</v>
      </c>
      <c r="C9289" s="83" t="s">
        <v>503</v>
      </c>
      <c r="D9289" s="83" t="s">
        <v>504</v>
      </c>
      <c r="E9289" s="84">
        <v>53049</v>
      </c>
      <c r="F9289" s="85">
        <v>25.2</v>
      </c>
      <c r="G9289" s="84">
        <v>245.2</v>
      </c>
      <c r="H9289" s="86">
        <f t="shared" si="580"/>
        <v>3277918.9295999999</v>
      </c>
      <c r="I9289" s="77">
        <f t="shared" si="581"/>
        <v>53049</v>
      </c>
      <c r="J9289" s="77">
        <f t="shared" si="582"/>
        <v>1336834.8</v>
      </c>
      <c r="K9289" s="77">
        <f t="shared" si="583"/>
        <v>0</v>
      </c>
    </row>
    <row r="9290" spans="1:11" s="77" customFormat="1">
      <c r="A9290" s="82">
        <v>2016</v>
      </c>
      <c r="B9290" s="82">
        <v>3944</v>
      </c>
      <c r="C9290" s="83" t="s">
        <v>503</v>
      </c>
      <c r="D9290" s="83" t="s">
        <v>504</v>
      </c>
      <c r="E9290" s="84">
        <v>419753</v>
      </c>
      <c r="F9290" s="85">
        <v>25</v>
      </c>
      <c r="G9290" s="84">
        <v>234</v>
      </c>
      <c r="H9290" s="86">
        <f t="shared" si="580"/>
        <v>24555550.5</v>
      </c>
      <c r="I9290" s="77">
        <f t="shared" si="581"/>
        <v>419753</v>
      </c>
      <c r="J9290" s="77">
        <f t="shared" si="582"/>
        <v>10493825</v>
      </c>
      <c r="K9290" s="77">
        <f t="shared" si="583"/>
        <v>0</v>
      </c>
    </row>
    <row r="9291" spans="1:11" s="77" customFormat="1">
      <c r="A9291" s="82">
        <v>2016</v>
      </c>
      <c r="B9291" s="82">
        <v>3948</v>
      </c>
      <c r="C9291" s="83" t="s">
        <v>503</v>
      </c>
      <c r="D9291" s="83" t="s">
        <v>504</v>
      </c>
      <c r="E9291" s="84">
        <v>4854</v>
      </c>
      <c r="F9291" s="85">
        <v>24.26</v>
      </c>
      <c r="G9291" s="84">
        <v>283.5</v>
      </c>
      <c r="H9291" s="86">
        <f t="shared" si="580"/>
        <v>333844.04340000002</v>
      </c>
      <c r="I9291" s="77">
        <f t="shared" si="581"/>
        <v>4854</v>
      </c>
      <c r="J9291" s="77">
        <f t="shared" si="582"/>
        <v>117758.04000000001</v>
      </c>
      <c r="K9291" s="77">
        <f t="shared" si="583"/>
        <v>0</v>
      </c>
    </row>
    <row r="9292" spans="1:11" s="77" customFormat="1">
      <c r="A9292" s="82">
        <v>2016</v>
      </c>
      <c r="B9292" s="82">
        <v>3948</v>
      </c>
      <c r="C9292" s="83" t="s">
        <v>503</v>
      </c>
      <c r="D9292" s="83" t="s">
        <v>504</v>
      </c>
      <c r="E9292" s="84">
        <v>4854</v>
      </c>
      <c r="F9292" s="85">
        <v>24.26</v>
      </c>
      <c r="G9292" s="84">
        <v>283.5</v>
      </c>
      <c r="H9292" s="86">
        <f t="shared" si="580"/>
        <v>333844.04340000002</v>
      </c>
      <c r="I9292" s="77">
        <f t="shared" si="581"/>
        <v>4854</v>
      </c>
      <c r="J9292" s="77">
        <f t="shared" si="582"/>
        <v>117758.04000000001</v>
      </c>
      <c r="K9292" s="77">
        <f t="shared" si="583"/>
        <v>0</v>
      </c>
    </row>
    <row r="9293" spans="1:11" s="77" customFormat="1">
      <c r="A9293" s="82">
        <v>2016</v>
      </c>
      <c r="B9293" s="82">
        <v>3948</v>
      </c>
      <c r="C9293" s="83" t="s">
        <v>503</v>
      </c>
      <c r="D9293" s="83" t="s">
        <v>504</v>
      </c>
      <c r="E9293" s="84">
        <v>18762</v>
      </c>
      <c r="F9293" s="85">
        <v>24.308</v>
      </c>
      <c r="G9293" s="84">
        <v>226.3</v>
      </c>
      <c r="H9293" s="86">
        <f t="shared" si="580"/>
        <v>1032078.933048</v>
      </c>
      <c r="I9293" s="77">
        <f t="shared" si="581"/>
        <v>18762</v>
      </c>
      <c r="J9293" s="77">
        <f t="shared" si="582"/>
        <v>456066.696</v>
      </c>
      <c r="K9293" s="77">
        <f t="shared" si="583"/>
        <v>0</v>
      </c>
    </row>
    <row r="9294" spans="1:11" s="77" customFormat="1">
      <c r="A9294" s="82">
        <v>2016</v>
      </c>
      <c r="B9294" s="82">
        <v>3948</v>
      </c>
      <c r="C9294" s="83" t="s">
        <v>503</v>
      </c>
      <c r="D9294" s="83" t="s">
        <v>504</v>
      </c>
      <c r="E9294" s="84">
        <v>85415</v>
      </c>
      <c r="F9294" s="85">
        <v>24.39</v>
      </c>
      <c r="G9294" s="84">
        <v>258.3</v>
      </c>
      <c r="H9294" s="86">
        <f t="shared" si="580"/>
        <v>5381091.1885500001</v>
      </c>
      <c r="I9294" s="77">
        <f t="shared" si="581"/>
        <v>85415</v>
      </c>
      <c r="J9294" s="77">
        <f t="shared" si="582"/>
        <v>2083271.85</v>
      </c>
      <c r="K9294" s="77">
        <f t="shared" si="583"/>
        <v>0</v>
      </c>
    </row>
    <row r="9295" spans="1:11" s="77" customFormat="1">
      <c r="A9295" s="82">
        <v>2016</v>
      </c>
      <c r="B9295" s="82">
        <v>3948</v>
      </c>
      <c r="C9295" s="83" t="s">
        <v>503</v>
      </c>
      <c r="D9295" s="83" t="s">
        <v>504</v>
      </c>
      <c r="E9295" s="84">
        <v>3661</v>
      </c>
      <c r="F9295" s="85">
        <v>23.783999999999999</v>
      </c>
      <c r="G9295" s="84">
        <v>279.7</v>
      </c>
      <c r="H9295" s="86">
        <f t="shared" si="580"/>
        <v>243543.80752799995</v>
      </c>
      <c r="I9295" s="77">
        <f t="shared" si="581"/>
        <v>3661</v>
      </c>
      <c r="J9295" s="77">
        <f t="shared" si="582"/>
        <v>87073.224000000002</v>
      </c>
      <c r="K9295" s="77">
        <f t="shared" si="583"/>
        <v>0</v>
      </c>
    </row>
    <row r="9296" spans="1:11" s="77" customFormat="1">
      <c r="A9296" s="82">
        <v>2016</v>
      </c>
      <c r="B9296" s="82">
        <v>3948</v>
      </c>
      <c r="C9296" s="83" t="s">
        <v>503</v>
      </c>
      <c r="D9296" s="83" t="s">
        <v>504</v>
      </c>
      <c r="E9296" s="84">
        <v>3661</v>
      </c>
      <c r="F9296" s="85">
        <v>23.783999999999999</v>
      </c>
      <c r="G9296" s="84">
        <v>279.7</v>
      </c>
      <c r="H9296" s="86">
        <f t="shared" si="580"/>
        <v>243543.80752799995</v>
      </c>
      <c r="I9296" s="77">
        <f t="shared" si="581"/>
        <v>3661</v>
      </c>
      <c r="J9296" s="77">
        <f t="shared" si="582"/>
        <v>87073.224000000002</v>
      </c>
      <c r="K9296" s="77">
        <f t="shared" si="583"/>
        <v>0</v>
      </c>
    </row>
    <row r="9297" spans="1:11" s="77" customFormat="1">
      <c r="A9297" s="82">
        <v>2016</v>
      </c>
      <c r="B9297" s="82">
        <v>3948</v>
      </c>
      <c r="C9297" s="83" t="s">
        <v>503</v>
      </c>
      <c r="D9297" s="83" t="s">
        <v>504</v>
      </c>
      <c r="E9297" s="84">
        <v>140270</v>
      </c>
      <c r="F9297" s="85">
        <v>25.527999999999999</v>
      </c>
      <c r="G9297" s="84">
        <v>198.5</v>
      </c>
      <c r="H9297" s="86">
        <f t="shared" si="580"/>
        <v>7107912.9315999998</v>
      </c>
      <c r="I9297" s="77">
        <f t="shared" si="581"/>
        <v>140270</v>
      </c>
      <c r="J9297" s="77">
        <f t="shared" si="582"/>
        <v>3580812.5599999996</v>
      </c>
      <c r="K9297" s="77">
        <f t="shared" si="583"/>
        <v>0</v>
      </c>
    </row>
    <row r="9298" spans="1:11" s="77" customFormat="1">
      <c r="A9298" s="82">
        <v>2016</v>
      </c>
      <c r="B9298" s="82">
        <v>3954</v>
      </c>
      <c r="C9298" s="83" t="s">
        <v>503</v>
      </c>
      <c r="D9298" s="83" t="s">
        <v>504</v>
      </c>
      <c r="E9298" s="84">
        <v>8872</v>
      </c>
      <c r="F9298" s="85">
        <v>23.617999999999999</v>
      </c>
      <c r="G9298" s="84">
        <v>299.8</v>
      </c>
      <c r="H9298" s="86">
        <f t="shared" si="580"/>
        <v>628197.61020800006</v>
      </c>
      <c r="I9298" s="77">
        <f t="shared" si="581"/>
        <v>8872</v>
      </c>
      <c r="J9298" s="77">
        <f t="shared" si="582"/>
        <v>209538.89599999998</v>
      </c>
      <c r="K9298" s="77">
        <f t="shared" si="583"/>
        <v>0</v>
      </c>
    </row>
    <row r="9299" spans="1:11" s="77" customFormat="1">
      <c r="A9299" s="82">
        <v>2016</v>
      </c>
      <c r="B9299" s="82">
        <v>3954</v>
      </c>
      <c r="C9299" s="83" t="s">
        <v>503</v>
      </c>
      <c r="D9299" s="83" t="s">
        <v>504</v>
      </c>
      <c r="E9299" s="84">
        <v>11092</v>
      </c>
      <c r="F9299" s="85">
        <v>23.026</v>
      </c>
      <c r="G9299" s="84">
        <v>208.5</v>
      </c>
      <c r="H9299" s="86">
        <f t="shared" si="580"/>
        <v>532518.15732</v>
      </c>
      <c r="I9299" s="77">
        <f t="shared" si="581"/>
        <v>11092</v>
      </c>
      <c r="J9299" s="77">
        <f t="shared" si="582"/>
        <v>255404.39199999999</v>
      </c>
      <c r="K9299" s="77">
        <f t="shared" si="583"/>
        <v>0</v>
      </c>
    </row>
    <row r="9300" spans="1:11" s="77" customFormat="1">
      <c r="A9300" s="82">
        <v>2016</v>
      </c>
      <c r="B9300" s="82">
        <v>3954</v>
      </c>
      <c r="C9300" s="83" t="s">
        <v>503</v>
      </c>
      <c r="D9300" s="83" t="s">
        <v>504</v>
      </c>
      <c r="E9300" s="84">
        <v>20203</v>
      </c>
      <c r="F9300" s="85">
        <v>23.513999999999999</v>
      </c>
      <c r="G9300" s="84">
        <v>198.1</v>
      </c>
      <c r="H9300" s="86">
        <f t="shared" si="580"/>
        <v>941080.67050199991</v>
      </c>
      <c r="I9300" s="77">
        <f t="shared" si="581"/>
        <v>20203</v>
      </c>
      <c r="J9300" s="77">
        <f t="shared" si="582"/>
        <v>475053.342</v>
      </c>
      <c r="K9300" s="77">
        <f t="shared" si="583"/>
        <v>0</v>
      </c>
    </row>
    <row r="9301" spans="1:11" s="77" customFormat="1">
      <c r="A9301" s="82">
        <v>2016</v>
      </c>
      <c r="B9301" s="82">
        <v>3954</v>
      </c>
      <c r="C9301" s="83" t="s">
        <v>503</v>
      </c>
      <c r="D9301" s="83" t="s">
        <v>504</v>
      </c>
      <c r="E9301" s="84">
        <v>17873</v>
      </c>
      <c r="F9301" s="85">
        <v>25.899000000000001</v>
      </c>
      <c r="G9301" s="84">
        <v>285.89999999999998</v>
      </c>
      <c r="H9301" s="86">
        <f t="shared" si="580"/>
        <v>1323410.5923930001</v>
      </c>
      <c r="I9301" s="77">
        <f t="shared" si="581"/>
        <v>17873</v>
      </c>
      <c r="J9301" s="77">
        <f t="shared" si="582"/>
        <v>462892.82699999999</v>
      </c>
      <c r="K9301" s="77">
        <f t="shared" si="583"/>
        <v>0</v>
      </c>
    </row>
    <row r="9302" spans="1:11" s="77" customFormat="1">
      <c r="A9302" s="82">
        <v>2016</v>
      </c>
      <c r="B9302" s="82">
        <v>3954</v>
      </c>
      <c r="C9302" s="83" t="s">
        <v>503</v>
      </c>
      <c r="D9302" s="83" t="s">
        <v>504</v>
      </c>
      <c r="E9302" s="84">
        <v>17907</v>
      </c>
      <c r="F9302" s="85">
        <v>25.879000000000001</v>
      </c>
      <c r="G9302" s="84">
        <v>211.3</v>
      </c>
      <c r="H9302" s="86">
        <f t="shared" si="580"/>
        <v>979196.42958900006</v>
      </c>
      <c r="I9302" s="77">
        <f t="shared" si="581"/>
        <v>17907</v>
      </c>
      <c r="J9302" s="77">
        <f t="shared" si="582"/>
        <v>463415.25300000003</v>
      </c>
      <c r="K9302" s="77">
        <f t="shared" si="583"/>
        <v>0</v>
      </c>
    </row>
    <row r="9303" spans="1:11" s="77" customFormat="1">
      <c r="A9303" s="82">
        <v>2016</v>
      </c>
      <c r="B9303" s="82">
        <v>3954</v>
      </c>
      <c r="C9303" s="83" t="s">
        <v>503</v>
      </c>
      <c r="D9303" s="83" t="s">
        <v>504</v>
      </c>
      <c r="E9303" s="84">
        <v>71679</v>
      </c>
      <c r="F9303" s="85">
        <v>25.881</v>
      </c>
      <c r="G9303" s="84">
        <v>243.5</v>
      </c>
      <c r="H9303" s="86">
        <f t="shared" si="580"/>
        <v>4517227.4245649995</v>
      </c>
      <c r="I9303" s="77">
        <f t="shared" si="581"/>
        <v>71679</v>
      </c>
      <c r="J9303" s="77">
        <f t="shared" si="582"/>
        <v>1855124.199</v>
      </c>
      <c r="K9303" s="77">
        <f t="shared" si="583"/>
        <v>0</v>
      </c>
    </row>
    <row r="9304" spans="1:11" s="77" customFormat="1">
      <c r="A9304" s="82">
        <v>2016</v>
      </c>
      <c r="B9304" s="82">
        <v>3954</v>
      </c>
      <c r="C9304" s="83" t="s">
        <v>503</v>
      </c>
      <c r="D9304" s="83" t="s">
        <v>504</v>
      </c>
      <c r="E9304" s="84">
        <v>98183</v>
      </c>
      <c r="F9304" s="85">
        <v>24.2</v>
      </c>
      <c r="G9304" s="84">
        <v>310.39999999999998</v>
      </c>
      <c r="H9304" s="86">
        <f t="shared" si="580"/>
        <v>7375192.7743999986</v>
      </c>
      <c r="I9304" s="77">
        <f t="shared" si="581"/>
        <v>98183</v>
      </c>
      <c r="J9304" s="77">
        <f t="shared" si="582"/>
        <v>2376028.6</v>
      </c>
      <c r="K9304" s="77">
        <f t="shared" si="583"/>
        <v>0</v>
      </c>
    </row>
    <row r="9305" spans="1:11" s="77" customFormat="1">
      <c r="A9305" s="82">
        <v>2016</v>
      </c>
      <c r="B9305" s="82">
        <v>4041</v>
      </c>
      <c r="C9305" s="83" t="s">
        <v>513</v>
      </c>
      <c r="D9305" s="83" t="s">
        <v>504</v>
      </c>
      <c r="E9305" s="84">
        <v>17722</v>
      </c>
      <c r="F9305" s="85">
        <v>17.559999999999999</v>
      </c>
      <c r="G9305" s="84">
        <v>199.5</v>
      </c>
      <c r="H9305" s="86">
        <f t="shared" si="580"/>
        <v>620840.64839999995</v>
      </c>
      <c r="I9305" s="77">
        <f t="shared" si="581"/>
        <v>17722</v>
      </c>
      <c r="J9305" s="77">
        <f t="shared" si="582"/>
        <v>311198.31999999995</v>
      </c>
      <c r="K9305" s="77">
        <f t="shared" si="583"/>
        <v>0</v>
      </c>
    </row>
    <row r="9306" spans="1:11" s="77" customFormat="1">
      <c r="A9306" s="82">
        <v>2016</v>
      </c>
      <c r="B9306" s="82">
        <v>4041</v>
      </c>
      <c r="C9306" s="83" t="s">
        <v>513</v>
      </c>
      <c r="D9306" s="83" t="s">
        <v>504</v>
      </c>
      <c r="E9306" s="84">
        <v>210282</v>
      </c>
      <c r="F9306" s="85">
        <v>17.600000000000001</v>
      </c>
      <c r="G9306" s="84">
        <v>190.5</v>
      </c>
      <c r="H9306" s="86">
        <f t="shared" si="580"/>
        <v>7050334.8960000016</v>
      </c>
      <c r="I9306" s="77">
        <f t="shared" si="581"/>
        <v>210282</v>
      </c>
      <c r="J9306" s="77">
        <f t="shared" si="582"/>
        <v>3700963.2</v>
      </c>
      <c r="K9306" s="77">
        <f t="shared" si="583"/>
        <v>0</v>
      </c>
    </row>
    <row r="9307" spans="1:11" s="77" customFormat="1">
      <c r="A9307" s="82">
        <v>2016</v>
      </c>
      <c r="B9307" s="82">
        <v>4050</v>
      </c>
      <c r="C9307" s="83" t="s">
        <v>513</v>
      </c>
      <c r="D9307" s="83" t="s">
        <v>504</v>
      </c>
      <c r="E9307" s="84">
        <v>30397</v>
      </c>
      <c r="F9307" s="85">
        <v>17.82</v>
      </c>
      <c r="G9307" s="84">
        <v>231.6</v>
      </c>
      <c r="H9307" s="86">
        <f t="shared" si="580"/>
        <v>1254518.2346399999</v>
      </c>
      <c r="I9307" s="77">
        <f t="shared" si="581"/>
        <v>30397</v>
      </c>
      <c r="J9307" s="77">
        <f t="shared" si="582"/>
        <v>541674.54</v>
      </c>
      <c r="K9307" s="77">
        <f t="shared" si="583"/>
        <v>0</v>
      </c>
    </row>
    <row r="9308" spans="1:11" s="77" customFormat="1">
      <c r="A9308" s="82">
        <v>2016</v>
      </c>
      <c r="B9308" s="82">
        <v>4050</v>
      </c>
      <c r="C9308" s="83" t="s">
        <v>513</v>
      </c>
      <c r="D9308" s="83" t="s">
        <v>504</v>
      </c>
      <c r="E9308" s="84">
        <v>74126</v>
      </c>
      <c r="F9308" s="85">
        <v>16.693999999999999</v>
      </c>
      <c r="G9308" s="84">
        <v>233.7</v>
      </c>
      <c r="H9308" s="86">
        <f t="shared" si="580"/>
        <v>2891942.7206279994</v>
      </c>
      <c r="I9308" s="77">
        <f t="shared" si="581"/>
        <v>74126</v>
      </c>
      <c r="J9308" s="77">
        <f t="shared" si="582"/>
        <v>1237459.4439999999</v>
      </c>
      <c r="K9308" s="77">
        <f t="shared" si="583"/>
        <v>0</v>
      </c>
    </row>
    <row r="9309" spans="1:11" s="77" customFormat="1">
      <c r="A9309" s="82">
        <v>2016</v>
      </c>
      <c r="B9309" s="82">
        <v>4050</v>
      </c>
      <c r="C9309" s="83" t="s">
        <v>513</v>
      </c>
      <c r="D9309" s="83" t="s">
        <v>504</v>
      </c>
      <c r="E9309" s="84">
        <v>75814</v>
      </c>
      <c r="F9309" s="85">
        <v>17.806000000000001</v>
      </c>
      <c r="G9309" s="84">
        <v>215.4</v>
      </c>
      <c r="H9309" s="86">
        <f t="shared" si="580"/>
        <v>2907779.556936</v>
      </c>
      <c r="I9309" s="77">
        <f t="shared" si="581"/>
        <v>75814</v>
      </c>
      <c r="J9309" s="77">
        <f t="shared" si="582"/>
        <v>1349944.084</v>
      </c>
      <c r="K9309" s="77">
        <f t="shared" si="583"/>
        <v>0</v>
      </c>
    </row>
    <row r="9310" spans="1:11" s="77" customFormat="1">
      <c r="A9310" s="82">
        <v>2016</v>
      </c>
      <c r="B9310" s="82">
        <v>4050</v>
      </c>
      <c r="C9310" s="83" t="s">
        <v>513</v>
      </c>
      <c r="D9310" s="83" t="s">
        <v>504</v>
      </c>
      <c r="E9310" s="84">
        <v>60531</v>
      </c>
      <c r="F9310" s="85">
        <v>17.87</v>
      </c>
      <c r="G9310" s="84">
        <v>231.7</v>
      </c>
      <c r="H9310" s="86">
        <f t="shared" si="580"/>
        <v>2506273.3434899999</v>
      </c>
      <c r="I9310" s="77">
        <f t="shared" si="581"/>
        <v>60531</v>
      </c>
      <c r="J9310" s="77">
        <f t="shared" si="582"/>
        <v>1081688.97</v>
      </c>
      <c r="K9310" s="77">
        <f t="shared" si="583"/>
        <v>0</v>
      </c>
    </row>
    <row r="9311" spans="1:11" s="77" customFormat="1">
      <c r="A9311" s="82">
        <v>2016</v>
      </c>
      <c r="B9311" s="82">
        <v>4072</v>
      </c>
      <c r="C9311" s="83" t="s">
        <v>513</v>
      </c>
      <c r="D9311" s="83" t="s">
        <v>504</v>
      </c>
      <c r="E9311" s="84">
        <v>26605</v>
      </c>
      <c r="F9311" s="85">
        <v>17.91</v>
      </c>
      <c r="G9311" s="84">
        <v>243.3</v>
      </c>
      <c r="H9311" s="86">
        <f t="shared" si="580"/>
        <v>1159313.6731500002</v>
      </c>
      <c r="I9311" s="77">
        <f t="shared" si="581"/>
        <v>26605</v>
      </c>
      <c r="J9311" s="77">
        <f t="shared" si="582"/>
        <v>476495.55</v>
      </c>
      <c r="K9311" s="77">
        <f t="shared" si="583"/>
        <v>0</v>
      </c>
    </row>
    <row r="9312" spans="1:11" s="77" customFormat="1">
      <c r="A9312" s="82">
        <v>2016</v>
      </c>
      <c r="B9312" s="82">
        <v>4078</v>
      </c>
      <c r="C9312" s="83" t="s">
        <v>513</v>
      </c>
      <c r="D9312" s="83" t="s">
        <v>504</v>
      </c>
      <c r="E9312" s="84">
        <v>118176</v>
      </c>
      <c r="F9312" s="85">
        <v>17.87</v>
      </c>
      <c r="G9312" s="84">
        <v>226</v>
      </c>
      <c r="H9312" s="86">
        <f t="shared" si="580"/>
        <v>4772679.5711999992</v>
      </c>
      <c r="I9312" s="77">
        <f t="shared" si="581"/>
        <v>118176</v>
      </c>
      <c r="J9312" s="77">
        <f t="shared" si="582"/>
        <v>2111805.12</v>
      </c>
      <c r="K9312" s="77">
        <f t="shared" si="583"/>
        <v>0</v>
      </c>
    </row>
    <row r="9313" spans="1:11" s="77" customFormat="1">
      <c r="A9313" s="82">
        <v>2016</v>
      </c>
      <c r="B9313" s="82">
        <v>4078</v>
      </c>
      <c r="C9313" s="83" t="s">
        <v>513</v>
      </c>
      <c r="D9313" s="83" t="s">
        <v>504</v>
      </c>
      <c r="E9313" s="84">
        <v>68082</v>
      </c>
      <c r="F9313" s="85">
        <v>17.68</v>
      </c>
      <c r="G9313" s="84">
        <v>233</v>
      </c>
      <c r="H9313" s="86">
        <f t="shared" si="580"/>
        <v>2804597.1408000002</v>
      </c>
      <c r="I9313" s="77">
        <f t="shared" si="581"/>
        <v>68082</v>
      </c>
      <c r="J9313" s="77">
        <f t="shared" si="582"/>
        <v>1203689.76</v>
      </c>
      <c r="K9313" s="77">
        <f t="shared" si="583"/>
        <v>0</v>
      </c>
    </row>
    <row r="9314" spans="1:11" s="77" customFormat="1">
      <c r="A9314" s="82">
        <v>2016</v>
      </c>
      <c r="B9314" s="82">
        <v>4078</v>
      </c>
      <c r="C9314" s="83" t="s">
        <v>513</v>
      </c>
      <c r="D9314" s="83" t="s">
        <v>504</v>
      </c>
      <c r="E9314" s="84">
        <v>85358</v>
      </c>
      <c r="F9314" s="85">
        <v>17.73</v>
      </c>
      <c r="G9314" s="84">
        <v>229.2</v>
      </c>
      <c r="H9314" s="86">
        <f t="shared" si="580"/>
        <v>3468706.7032799996</v>
      </c>
      <c r="I9314" s="77">
        <f t="shared" si="581"/>
        <v>85358</v>
      </c>
      <c r="J9314" s="77">
        <f t="shared" si="582"/>
        <v>1513397.34</v>
      </c>
      <c r="K9314" s="77">
        <f t="shared" si="583"/>
        <v>0</v>
      </c>
    </row>
    <row r="9315" spans="1:11" s="77" customFormat="1">
      <c r="A9315" s="82">
        <v>2016</v>
      </c>
      <c r="B9315" s="82">
        <v>4125</v>
      </c>
      <c r="C9315" s="83" t="s">
        <v>503</v>
      </c>
      <c r="D9315" s="83" t="s">
        <v>504</v>
      </c>
      <c r="E9315" s="84">
        <v>662</v>
      </c>
      <c r="F9315" s="85">
        <v>23.911000000000001</v>
      </c>
      <c r="G9315" s="84">
        <v>303.8</v>
      </c>
      <c r="H9315" s="86">
        <f t="shared" si="580"/>
        <v>48088.751116000007</v>
      </c>
      <c r="I9315" s="77">
        <f t="shared" si="581"/>
        <v>662</v>
      </c>
      <c r="J9315" s="77">
        <f t="shared" si="582"/>
        <v>15829.082</v>
      </c>
      <c r="K9315" s="77">
        <f t="shared" si="583"/>
        <v>0</v>
      </c>
    </row>
    <row r="9316" spans="1:11" s="77" customFormat="1">
      <c r="A9316" s="82">
        <v>2016</v>
      </c>
      <c r="B9316" s="82">
        <v>4143</v>
      </c>
      <c r="C9316" s="83" t="s">
        <v>513</v>
      </c>
      <c r="D9316" s="83" t="s">
        <v>504</v>
      </c>
      <c r="E9316" s="84">
        <v>22359</v>
      </c>
      <c r="F9316" s="85">
        <v>18.010000000000002</v>
      </c>
      <c r="G9316" s="84">
        <v>268.89999999999998</v>
      </c>
      <c r="H9316" s="86">
        <f t="shared" si="580"/>
        <v>1082821.5515099999</v>
      </c>
      <c r="I9316" s="77">
        <f t="shared" si="581"/>
        <v>22359</v>
      </c>
      <c r="J9316" s="77">
        <f t="shared" si="582"/>
        <v>402685.59</v>
      </c>
      <c r="K9316" s="77">
        <f t="shared" si="583"/>
        <v>0</v>
      </c>
    </row>
    <row r="9317" spans="1:11" s="77" customFormat="1">
      <c r="A9317" s="82">
        <v>2016</v>
      </c>
      <c r="B9317" s="82">
        <v>4158</v>
      </c>
      <c r="C9317" s="83" t="s">
        <v>513</v>
      </c>
      <c r="D9317" s="83" t="s">
        <v>504</v>
      </c>
      <c r="E9317" s="84">
        <v>240930</v>
      </c>
      <c r="F9317" s="85">
        <v>15.885999999999999</v>
      </c>
      <c r="G9317" s="84">
        <v>101.1</v>
      </c>
      <c r="H9317" s="86">
        <f t="shared" si="580"/>
        <v>3869515.5337799997</v>
      </c>
      <c r="I9317" s="77">
        <f t="shared" si="581"/>
        <v>240930</v>
      </c>
      <c r="J9317" s="77">
        <f t="shared" si="582"/>
        <v>3827413.98</v>
      </c>
      <c r="K9317" s="77">
        <f t="shared" si="583"/>
        <v>0</v>
      </c>
    </row>
    <row r="9318" spans="1:11" s="77" customFormat="1">
      <c r="A9318" s="82">
        <v>2016</v>
      </c>
      <c r="B9318" s="82">
        <v>4158</v>
      </c>
      <c r="C9318" s="83" t="s">
        <v>513</v>
      </c>
      <c r="D9318" s="83" t="s">
        <v>504</v>
      </c>
      <c r="E9318" s="84">
        <v>15902</v>
      </c>
      <c r="F9318" s="85">
        <v>17.768000000000001</v>
      </c>
      <c r="G9318" s="84">
        <v>95.3</v>
      </c>
      <c r="H9318" s="86">
        <f t="shared" si="580"/>
        <v>269267.03940800001</v>
      </c>
      <c r="I9318" s="77">
        <f t="shared" si="581"/>
        <v>15902</v>
      </c>
      <c r="J9318" s="77">
        <f t="shared" si="582"/>
        <v>282546.73600000003</v>
      </c>
      <c r="K9318" s="77">
        <f t="shared" si="583"/>
        <v>0</v>
      </c>
    </row>
    <row r="9319" spans="1:11" s="77" customFormat="1">
      <c r="A9319" s="82">
        <v>2016</v>
      </c>
      <c r="B9319" s="82">
        <v>4158</v>
      </c>
      <c r="C9319" s="83" t="s">
        <v>513</v>
      </c>
      <c r="D9319" s="83" t="s">
        <v>504</v>
      </c>
      <c r="E9319" s="84">
        <v>63471</v>
      </c>
      <c r="F9319" s="85">
        <v>16.712</v>
      </c>
      <c r="G9319" s="84">
        <v>104.4</v>
      </c>
      <c r="H9319" s="86">
        <f t="shared" si="580"/>
        <v>1107399.355488</v>
      </c>
      <c r="I9319" s="77">
        <f t="shared" si="581"/>
        <v>63471</v>
      </c>
      <c r="J9319" s="77">
        <f t="shared" si="582"/>
        <v>1060727.352</v>
      </c>
      <c r="K9319" s="77">
        <f t="shared" si="583"/>
        <v>0</v>
      </c>
    </row>
    <row r="9320" spans="1:11" s="77" customFormat="1">
      <c r="A9320" s="82">
        <v>2016</v>
      </c>
      <c r="B9320" s="82">
        <v>4162</v>
      </c>
      <c r="C9320" s="83" t="s">
        <v>513</v>
      </c>
      <c r="D9320" s="83" t="s">
        <v>504</v>
      </c>
      <c r="E9320" s="84">
        <v>220237</v>
      </c>
      <c r="F9320" s="85">
        <v>19.972000000000001</v>
      </c>
      <c r="G9320" s="84">
        <v>212.8</v>
      </c>
      <c r="H9320" s="86">
        <f t="shared" si="580"/>
        <v>9360164.1185920015</v>
      </c>
      <c r="I9320" s="77">
        <f t="shared" si="581"/>
        <v>220237</v>
      </c>
      <c r="J9320" s="77">
        <f t="shared" si="582"/>
        <v>4398573.3640000001</v>
      </c>
      <c r="K9320" s="77">
        <f t="shared" si="583"/>
        <v>0</v>
      </c>
    </row>
    <row r="9321" spans="1:11" s="77" customFormat="1">
      <c r="A9321" s="82">
        <v>2016</v>
      </c>
      <c r="B9321" s="82">
        <v>4271</v>
      </c>
      <c r="C9321" s="83" t="s">
        <v>513</v>
      </c>
      <c r="D9321" s="83" t="s">
        <v>504</v>
      </c>
      <c r="E9321" s="84">
        <v>59699</v>
      </c>
      <c r="F9321" s="85">
        <v>17.78</v>
      </c>
      <c r="G9321" s="84">
        <v>231.4</v>
      </c>
      <c r="H9321" s="86">
        <f t="shared" si="580"/>
        <v>2456191.18108</v>
      </c>
      <c r="I9321" s="77">
        <f t="shared" si="581"/>
        <v>59699</v>
      </c>
      <c r="J9321" s="77">
        <f t="shared" si="582"/>
        <v>1061448.22</v>
      </c>
      <c r="K9321" s="77">
        <f t="shared" si="583"/>
        <v>0</v>
      </c>
    </row>
    <row r="9322" spans="1:11" s="77" customFormat="1">
      <c r="A9322" s="82">
        <v>2016</v>
      </c>
      <c r="B9322" s="82">
        <v>4271</v>
      </c>
      <c r="C9322" s="83" t="s">
        <v>513</v>
      </c>
      <c r="D9322" s="83" t="s">
        <v>504</v>
      </c>
      <c r="E9322" s="84">
        <v>30038</v>
      </c>
      <c r="F9322" s="85">
        <v>17.760000000000002</v>
      </c>
      <c r="G9322" s="84">
        <v>217.3</v>
      </c>
      <c r="H9322" s="86">
        <f t="shared" si="580"/>
        <v>1159240.9142400001</v>
      </c>
      <c r="I9322" s="77">
        <f t="shared" si="581"/>
        <v>30038</v>
      </c>
      <c r="J9322" s="77">
        <f t="shared" si="582"/>
        <v>533474.88</v>
      </c>
      <c r="K9322" s="77">
        <f t="shared" si="583"/>
        <v>0</v>
      </c>
    </row>
    <row r="9323" spans="1:11" s="77" customFormat="1">
      <c r="A9323" s="82">
        <v>2016</v>
      </c>
      <c r="B9323" s="82">
        <v>4271</v>
      </c>
      <c r="C9323" s="83" t="s">
        <v>513</v>
      </c>
      <c r="D9323" s="83" t="s">
        <v>504</v>
      </c>
      <c r="E9323" s="84">
        <v>73593</v>
      </c>
      <c r="F9323" s="85">
        <v>17.72</v>
      </c>
      <c r="G9323" s="84">
        <v>232.8</v>
      </c>
      <c r="H9323" s="86">
        <f t="shared" si="580"/>
        <v>3035870.2108800001</v>
      </c>
      <c r="I9323" s="77">
        <f t="shared" si="581"/>
        <v>73593</v>
      </c>
      <c r="J9323" s="77">
        <f t="shared" si="582"/>
        <v>1304067.96</v>
      </c>
      <c r="K9323" s="77">
        <f t="shared" si="583"/>
        <v>0</v>
      </c>
    </row>
    <row r="9324" spans="1:11" s="77" customFormat="1">
      <c r="A9324" s="82">
        <v>2016</v>
      </c>
      <c r="B9324" s="82">
        <v>4941</v>
      </c>
      <c r="C9324" s="83" t="s">
        <v>503</v>
      </c>
      <c r="D9324" s="83" t="s">
        <v>504</v>
      </c>
      <c r="E9324" s="84">
        <v>513142</v>
      </c>
      <c r="F9324" s="85">
        <v>21.4</v>
      </c>
      <c r="G9324" s="84">
        <v>205.4</v>
      </c>
      <c r="H9324" s="86">
        <f t="shared" si="580"/>
        <v>22555464.495200001</v>
      </c>
      <c r="I9324" s="77">
        <f t="shared" si="581"/>
        <v>513142</v>
      </c>
      <c r="J9324" s="77">
        <f t="shared" si="582"/>
        <v>10981238.799999999</v>
      </c>
      <c r="K9324" s="77">
        <f t="shared" si="583"/>
        <v>0</v>
      </c>
    </row>
    <row r="9325" spans="1:11" s="77" customFormat="1">
      <c r="A9325" s="82">
        <v>2016</v>
      </c>
      <c r="B9325" s="82">
        <v>6002</v>
      </c>
      <c r="C9325" s="83" t="s">
        <v>513</v>
      </c>
      <c r="D9325" s="83" t="s">
        <v>504</v>
      </c>
      <c r="E9325" s="84">
        <v>15948</v>
      </c>
      <c r="F9325" s="85">
        <v>17.75</v>
      </c>
      <c r="G9325" s="84">
        <v>142.69999999999999</v>
      </c>
      <c r="H9325" s="86">
        <f t="shared" si="580"/>
        <v>403950.87899999996</v>
      </c>
      <c r="I9325" s="77">
        <f t="shared" si="581"/>
        <v>15948</v>
      </c>
      <c r="J9325" s="77">
        <f t="shared" si="582"/>
        <v>283077</v>
      </c>
      <c r="K9325" s="77">
        <f t="shared" si="583"/>
        <v>0</v>
      </c>
    </row>
    <row r="9326" spans="1:11" s="77" customFormat="1">
      <c r="A9326" s="82">
        <v>2016</v>
      </c>
      <c r="B9326" s="82">
        <v>6002</v>
      </c>
      <c r="C9326" s="83" t="s">
        <v>513</v>
      </c>
      <c r="D9326" s="83" t="s">
        <v>504</v>
      </c>
      <c r="E9326" s="84">
        <v>112347</v>
      </c>
      <c r="F9326" s="85">
        <v>17.632000000000001</v>
      </c>
      <c r="G9326" s="84">
        <v>148</v>
      </c>
      <c r="H9326" s="86">
        <f t="shared" si="580"/>
        <v>2931735.4099200005</v>
      </c>
      <c r="I9326" s="77">
        <f t="shared" si="581"/>
        <v>112347</v>
      </c>
      <c r="J9326" s="77">
        <f t="shared" si="582"/>
        <v>1980902.3040000002</v>
      </c>
      <c r="K9326" s="77">
        <f t="shared" si="583"/>
        <v>0</v>
      </c>
    </row>
    <row r="9327" spans="1:11" s="77" customFormat="1">
      <c r="A9327" s="82">
        <v>2016</v>
      </c>
      <c r="B9327" s="82">
        <v>6002</v>
      </c>
      <c r="C9327" s="83" t="s">
        <v>513</v>
      </c>
      <c r="D9327" s="83" t="s">
        <v>504</v>
      </c>
      <c r="E9327" s="84">
        <v>384715</v>
      </c>
      <c r="F9327" s="85">
        <v>17.614000000000001</v>
      </c>
      <c r="G9327" s="84">
        <v>166.7</v>
      </c>
      <c r="H9327" s="86">
        <f t="shared" si="580"/>
        <v>11296208.806669999</v>
      </c>
      <c r="I9327" s="77">
        <f t="shared" si="581"/>
        <v>384715</v>
      </c>
      <c r="J9327" s="77">
        <f t="shared" si="582"/>
        <v>6776370.0100000007</v>
      </c>
      <c r="K9327" s="77">
        <f t="shared" si="583"/>
        <v>0</v>
      </c>
    </row>
    <row r="9328" spans="1:11" s="77" customFormat="1">
      <c r="A9328" s="82">
        <v>2016</v>
      </c>
      <c r="B9328" s="82">
        <v>6002</v>
      </c>
      <c r="C9328" s="83" t="s">
        <v>513</v>
      </c>
      <c r="D9328" s="83" t="s">
        <v>504</v>
      </c>
      <c r="E9328" s="84">
        <v>64330</v>
      </c>
      <c r="F9328" s="85">
        <v>17.571999999999999</v>
      </c>
      <c r="G9328" s="84">
        <v>160.9</v>
      </c>
      <c r="H9328" s="86">
        <f t="shared" si="580"/>
        <v>1818824.4768399999</v>
      </c>
      <c r="I9328" s="77">
        <f t="shared" si="581"/>
        <v>64330</v>
      </c>
      <c r="J9328" s="77">
        <f t="shared" si="582"/>
        <v>1130406.76</v>
      </c>
      <c r="K9328" s="77">
        <f t="shared" si="583"/>
        <v>0</v>
      </c>
    </row>
    <row r="9329" spans="1:11" s="77" customFormat="1">
      <c r="A9329" s="82">
        <v>2016</v>
      </c>
      <c r="B9329" s="82">
        <v>6002</v>
      </c>
      <c r="C9329" s="83" t="s">
        <v>513</v>
      </c>
      <c r="D9329" s="83" t="s">
        <v>504</v>
      </c>
      <c r="E9329" s="84">
        <v>176062</v>
      </c>
      <c r="F9329" s="85">
        <v>17.89</v>
      </c>
      <c r="G9329" s="84">
        <v>158.4</v>
      </c>
      <c r="H9329" s="86">
        <f t="shared" si="580"/>
        <v>4989202.7011200003</v>
      </c>
      <c r="I9329" s="77">
        <f t="shared" si="581"/>
        <v>176062</v>
      </c>
      <c r="J9329" s="77">
        <f t="shared" si="582"/>
        <v>3149749.18</v>
      </c>
      <c r="K9329" s="77">
        <f t="shared" si="583"/>
        <v>0</v>
      </c>
    </row>
    <row r="9330" spans="1:11" s="77" customFormat="1">
      <c r="A9330" s="82">
        <v>2016</v>
      </c>
      <c r="B9330" s="82">
        <v>6002</v>
      </c>
      <c r="C9330" s="83" t="s">
        <v>513</v>
      </c>
      <c r="D9330" s="83" t="s">
        <v>504</v>
      </c>
      <c r="E9330" s="84">
        <v>32091</v>
      </c>
      <c r="F9330" s="85">
        <v>17.821999999999999</v>
      </c>
      <c r="G9330" s="84">
        <v>142.6</v>
      </c>
      <c r="H9330" s="86">
        <f t="shared" si="580"/>
        <v>815566.19365199993</v>
      </c>
      <c r="I9330" s="77">
        <f t="shared" si="581"/>
        <v>32091</v>
      </c>
      <c r="J9330" s="77">
        <f t="shared" si="582"/>
        <v>571925.80200000003</v>
      </c>
      <c r="K9330" s="77">
        <f t="shared" si="583"/>
        <v>0</v>
      </c>
    </row>
    <row r="9331" spans="1:11" s="77" customFormat="1">
      <c r="A9331" s="82">
        <v>2016</v>
      </c>
      <c r="B9331" s="82">
        <v>6002</v>
      </c>
      <c r="C9331" s="83" t="s">
        <v>513</v>
      </c>
      <c r="D9331" s="83" t="s">
        <v>504</v>
      </c>
      <c r="E9331" s="84">
        <v>192146</v>
      </c>
      <c r="F9331" s="85">
        <v>17.399999999999999</v>
      </c>
      <c r="G9331" s="84">
        <v>142.4</v>
      </c>
      <c r="H9331" s="86">
        <f t="shared" si="580"/>
        <v>4760916.7296000002</v>
      </c>
      <c r="I9331" s="77">
        <f t="shared" si="581"/>
        <v>192146</v>
      </c>
      <c r="J9331" s="77">
        <f t="shared" si="582"/>
        <v>3343340.4</v>
      </c>
      <c r="K9331" s="77">
        <f t="shared" si="583"/>
        <v>0</v>
      </c>
    </row>
    <row r="9332" spans="1:11" s="77" customFormat="1">
      <c r="A9332" s="82">
        <v>2016</v>
      </c>
      <c r="B9332" s="82">
        <v>6004</v>
      </c>
      <c r="C9332" s="83" t="s">
        <v>503</v>
      </c>
      <c r="D9332" s="83" t="s">
        <v>504</v>
      </c>
      <c r="E9332" s="84">
        <v>189106</v>
      </c>
      <c r="F9332" s="85">
        <v>24.56</v>
      </c>
      <c r="G9332" s="84" t="s">
        <v>514</v>
      </c>
      <c r="H9332" s="86" t="str">
        <f t="shared" si="580"/>
        <v/>
      </c>
      <c r="I9332" s="77" t="str">
        <f t="shared" si="581"/>
        <v/>
      </c>
      <c r="J9332" s="77" t="str">
        <f t="shared" si="582"/>
        <v/>
      </c>
      <c r="K9332" s="77">
        <f t="shared" si="583"/>
        <v>0</v>
      </c>
    </row>
    <row r="9333" spans="1:11" s="77" customFormat="1">
      <c r="A9333" s="82">
        <v>2016</v>
      </c>
      <c r="B9333" s="82">
        <v>6004</v>
      </c>
      <c r="C9333" s="83" t="s">
        <v>503</v>
      </c>
      <c r="D9333" s="83" t="s">
        <v>504</v>
      </c>
      <c r="E9333" s="84">
        <v>49907</v>
      </c>
      <c r="F9333" s="85">
        <v>25.09</v>
      </c>
      <c r="G9333" s="84" t="s">
        <v>514</v>
      </c>
      <c r="H9333" s="86" t="str">
        <f t="shared" si="580"/>
        <v/>
      </c>
      <c r="I9333" s="77" t="str">
        <f t="shared" si="581"/>
        <v/>
      </c>
      <c r="J9333" s="77" t="str">
        <f t="shared" si="582"/>
        <v/>
      </c>
      <c r="K9333" s="77">
        <f t="shared" si="583"/>
        <v>0</v>
      </c>
    </row>
    <row r="9334" spans="1:11" s="77" customFormat="1">
      <c r="A9334" s="82">
        <v>2016</v>
      </c>
      <c r="B9334" s="82">
        <v>6009</v>
      </c>
      <c r="C9334" s="83" t="s">
        <v>513</v>
      </c>
      <c r="D9334" s="83" t="s">
        <v>504</v>
      </c>
      <c r="E9334" s="84">
        <v>82019</v>
      </c>
      <c r="F9334" s="85">
        <v>16.670000000000002</v>
      </c>
      <c r="G9334" s="84">
        <v>217.7</v>
      </c>
      <c r="H9334" s="86">
        <f t="shared" si="580"/>
        <v>2976517.9012100003</v>
      </c>
      <c r="I9334" s="77">
        <f t="shared" si="581"/>
        <v>82019</v>
      </c>
      <c r="J9334" s="77">
        <f t="shared" si="582"/>
        <v>1367256.7300000002</v>
      </c>
      <c r="K9334" s="77">
        <f t="shared" si="583"/>
        <v>0</v>
      </c>
    </row>
    <row r="9335" spans="1:11" s="77" customFormat="1">
      <c r="A9335" s="82">
        <v>2016</v>
      </c>
      <c r="B9335" s="82">
        <v>6009</v>
      </c>
      <c r="C9335" s="83" t="s">
        <v>513</v>
      </c>
      <c r="D9335" s="83" t="s">
        <v>504</v>
      </c>
      <c r="E9335" s="84">
        <v>32719</v>
      </c>
      <c r="F9335" s="85">
        <v>17.7</v>
      </c>
      <c r="G9335" s="84">
        <v>220.8</v>
      </c>
      <c r="H9335" s="86">
        <f t="shared" si="580"/>
        <v>1278710.8704000001</v>
      </c>
      <c r="I9335" s="77">
        <f t="shared" si="581"/>
        <v>32719</v>
      </c>
      <c r="J9335" s="77">
        <f t="shared" si="582"/>
        <v>579126.29999999993</v>
      </c>
      <c r="K9335" s="77">
        <f t="shared" si="583"/>
        <v>0</v>
      </c>
    </row>
    <row r="9336" spans="1:11" s="77" customFormat="1">
      <c r="A9336" s="82">
        <v>2016</v>
      </c>
      <c r="B9336" s="82">
        <v>6009</v>
      </c>
      <c r="C9336" s="83" t="s">
        <v>513</v>
      </c>
      <c r="D9336" s="83" t="s">
        <v>504</v>
      </c>
      <c r="E9336" s="84">
        <v>114957</v>
      </c>
      <c r="F9336" s="85">
        <v>16.78</v>
      </c>
      <c r="G9336" s="84">
        <v>207.6</v>
      </c>
      <c r="H9336" s="86">
        <f t="shared" si="580"/>
        <v>4004559.2829600004</v>
      </c>
      <c r="I9336" s="77">
        <f t="shared" si="581"/>
        <v>114957</v>
      </c>
      <c r="J9336" s="77">
        <f t="shared" si="582"/>
        <v>1928978.4600000002</v>
      </c>
      <c r="K9336" s="77">
        <f t="shared" si="583"/>
        <v>0</v>
      </c>
    </row>
    <row r="9337" spans="1:11" s="77" customFormat="1">
      <c r="A9337" s="82">
        <v>2016</v>
      </c>
      <c r="B9337" s="82">
        <v>6009</v>
      </c>
      <c r="C9337" s="83" t="s">
        <v>513</v>
      </c>
      <c r="D9337" s="83" t="s">
        <v>504</v>
      </c>
      <c r="E9337" s="84">
        <v>97963</v>
      </c>
      <c r="F9337" s="85">
        <v>17.8</v>
      </c>
      <c r="G9337" s="84">
        <v>217.1</v>
      </c>
      <c r="H9337" s="86">
        <f t="shared" si="580"/>
        <v>3785662.5793999997</v>
      </c>
      <c r="I9337" s="77">
        <f t="shared" si="581"/>
        <v>97963</v>
      </c>
      <c r="J9337" s="77">
        <f t="shared" si="582"/>
        <v>1743741.4000000001</v>
      </c>
      <c r="K9337" s="77">
        <f t="shared" si="583"/>
        <v>0</v>
      </c>
    </row>
    <row r="9338" spans="1:11" s="77" customFormat="1">
      <c r="A9338" s="82">
        <v>2016</v>
      </c>
      <c r="B9338" s="82">
        <v>6016</v>
      </c>
      <c r="C9338" s="83" t="s">
        <v>513</v>
      </c>
      <c r="D9338" s="83" t="s">
        <v>504</v>
      </c>
      <c r="E9338" s="84">
        <v>66133</v>
      </c>
      <c r="F9338" s="85">
        <v>17.96</v>
      </c>
      <c r="G9338" s="84" t="s">
        <v>514</v>
      </c>
      <c r="H9338" s="86" t="str">
        <f t="shared" si="580"/>
        <v/>
      </c>
      <c r="I9338" s="77" t="str">
        <f t="shared" si="581"/>
        <v/>
      </c>
      <c r="J9338" s="77" t="str">
        <f t="shared" si="582"/>
        <v/>
      </c>
      <c r="K9338" s="77">
        <f t="shared" si="583"/>
        <v>0</v>
      </c>
    </row>
    <row r="9339" spans="1:11" s="77" customFormat="1">
      <c r="A9339" s="82">
        <v>2016</v>
      </c>
      <c r="B9339" s="82">
        <v>6016</v>
      </c>
      <c r="C9339" s="83" t="s">
        <v>513</v>
      </c>
      <c r="D9339" s="83" t="s">
        <v>504</v>
      </c>
      <c r="E9339" s="84">
        <v>16441</v>
      </c>
      <c r="F9339" s="85">
        <v>17.850000000000001</v>
      </c>
      <c r="G9339" s="84" t="s">
        <v>514</v>
      </c>
      <c r="H9339" s="86" t="str">
        <f t="shared" si="580"/>
        <v/>
      </c>
      <c r="I9339" s="77" t="str">
        <f t="shared" si="581"/>
        <v/>
      </c>
      <c r="J9339" s="77" t="str">
        <f t="shared" si="582"/>
        <v/>
      </c>
      <c r="K9339" s="77">
        <f t="shared" si="583"/>
        <v>0</v>
      </c>
    </row>
    <row r="9340" spans="1:11" s="77" customFormat="1">
      <c r="A9340" s="82">
        <v>2016</v>
      </c>
      <c r="B9340" s="82">
        <v>6017</v>
      </c>
      <c r="C9340" s="83" t="s">
        <v>513</v>
      </c>
      <c r="D9340" s="83" t="s">
        <v>504</v>
      </c>
      <c r="E9340" s="84">
        <v>113299</v>
      </c>
      <c r="F9340" s="85">
        <v>17.600000000000001</v>
      </c>
      <c r="G9340" s="84" t="s">
        <v>514</v>
      </c>
      <c r="H9340" s="86" t="str">
        <f t="shared" si="580"/>
        <v/>
      </c>
      <c r="I9340" s="77" t="str">
        <f t="shared" si="581"/>
        <v/>
      </c>
      <c r="J9340" s="77" t="str">
        <f t="shared" si="582"/>
        <v/>
      </c>
      <c r="K9340" s="77">
        <f t="shared" si="583"/>
        <v>0</v>
      </c>
    </row>
    <row r="9341" spans="1:11" s="77" customFormat="1">
      <c r="A9341" s="82">
        <v>2016</v>
      </c>
      <c r="B9341" s="82">
        <v>6018</v>
      </c>
      <c r="C9341" s="83" t="s">
        <v>503</v>
      </c>
      <c r="D9341" s="83" t="s">
        <v>504</v>
      </c>
      <c r="E9341" s="84">
        <v>43125</v>
      </c>
      <c r="F9341" s="85">
        <v>25.728000000000002</v>
      </c>
      <c r="G9341" s="84">
        <v>184.7</v>
      </c>
      <c r="H9341" s="86">
        <f t="shared" si="580"/>
        <v>2049283.44</v>
      </c>
      <c r="I9341" s="77">
        <f t="shared" si="581"/>
        <v>43125</v>
      </c>
      <c r="J9341" s="77">
        <f t="shared" si="582"/>
        <v>1109520</v>
      </c>
      <c r="K9341" s="77">
        <f t="shared" si="583"/>
        <v>0</v>
      </c>
    </row>
    <row r="9342" spans="1:11" s="77" customFormat="1">
      <c r="A9342" s="82">
        <v>2016</v>
      </c>
      <c r="B9342" s="82">
        <v>6018</v>
      </c>
      <c r="C9342" s="83" t="s">
        <v>503</v>
      </c>
      <c r="D9342" s="83" t="s">
        <v>504</v>
      </c>
      <c r="E9342" s="84">
        <v>19141</v>
      </c>
      <c r="F9342" s="85">
        <v>23.05</v>
      </c>
      <c r="G9342" s="84">
        <v>224</v>
      </c>
      <c r="H9342" s="86">
        <f t="shared" si="580"/>
        <v>988288.11200000008</v>
      </c>
      <c r="I9342" s="77">
        <f t="shared" si="581"/>
        <v>19141</v>
      </c>
      <c r="J9342" s="77">
        <f t="shared" si="582"/>
        <v>441200.05</v>
      </c>
      <c r="K9342" s="77">
        <f t="shared" si="583"/>
        <v>0</v>
      </c>
    </row>
    <row r="9343" spans="1:11" s="77" customFormat="1">
      <c r="A9343" s="82">
        <v>2016</v>
      </c>
      <c r="B9343" s="82">
        <v>6018</v>
      </c>
      <c r="C9343" s="83" t="s">
        <v>503</v>
      </c>
      <c r="D9343" s="83" t="s">
        <v>504</v>
      </c>
      <c r="E9343" s="84">
        <v>25591</v>
      </c>
      <c r="F9343" s="85">
        <v>22.37</v>
      </c>
      <c r="G9343" s="84">
        <v>201.4</v>
      </c>
      <c r="H9343" s="86">
        <f t="shared" si="580"/>
        <v>1152955.9293800001</v>
      </c>
      <c r="I9343" s="77">
        <f t="shared" si="581"/>
        <v>25591</v>
      </c>
      <c r="J9343" s="77">
        <f t="shared" si="582"/>
        <v>572470.67000000004</v>
      </c>
      <c r="K9343" s="77">
        <f t="shared" si="583"/>
        <v>0</v>
      </c>
    </row>
    <row r="9344" spans="1:11" s="77" customFormat="1">
      <c r="A9344" s="82">
        <v>2016</v>
      </c>
      <c r="B9344" s="82">
        <v>6018</v>
      </c>
      <c r="C9344" s="83" t="s">
        <v>503</v>
      </c>
      <c r="D9344" s="83" t="s">
        <v>504</v>
      </c>
      <c r="E9344" s="84">
        <v>14644</v>
      </c>
      <c r="F9344" s="85">
        <v>25.155999999999999</v>
      </c>
      <c r="G9344" s="84">
        <v>180.6</v>
      </c>
      <c r="H9344" s="86">
        <f t="shared" si="580"/>
        <v>665302.34198400006</v>
      </c>
      <c r="I9344" s="77">
        <f t="shared" si="581"/>
        <v>14644</v>
      </c>
      <c r="J9344" s="77">
        <f t="shared" si="582"/>
        <v>368384.46399999998</v>
      </c>
      <c r="K9344" s="77">
        <f t="shared" si="583"/>
        <v>0</v>
      </c>
    </row>
    <row r="9345" spans="1:11" s="77" customFormat="1">
      <c r="A9345" s="82">
        <v>2016</v>
      </c>
      <c r="B9345" s="82">
        <v>6018</v>
      </c>
      <c r="C9345" s="83" t="s">
        <v>503</v>
      </c>
      <c r="D9345" s="83" t="s">
        <v>504</v>
      </c>
      <c r="E9345" s="84">
        <v>1572</v>
      </c>
      <c r="F9345" s="85">
        <v>26.212</v>
      </c>
      <c r="G9345" s="84">
        <v>194.6</v>
      </c>
      <c r="H9345" s="86">
        <f t="shared" si="580"/>
        <v>80185.443744000004</v>
      </c>
      <c r="I9345" s="77">
        <f t="shared" si="581"/>
        <v>1572</v>
      </c>
      <c r="J9345" s="77">
        <f t="shared" si="582"/>
        <v>41205.264000000003</v>
      </c>
      <c r="K9345" s="77">
        <f t="shared" si="583"/>
        <v>0</v>
      </c>
    </row>
    <row r="9346" spans="1:11" s="77" customFormat="1">
      <c r="A9346" s="82">
        <v>2016</v>
      </c>
      <c r="B9346" s="82">
        <v>6018</v>
      </c>
      <c r="C9346" s="83" t="s">
        <v>503</v>
      </c>
      <c r="D9346" s="83" t="s">
        <v>504</v>
      </c>
      <c r="E9346" s="84">
        <v>44504</v>
      </c>
      <c r="F9346" s="85">
        <v>23.388000000000002</v>
      </c>
      <c r="G9346" s="84">
        <v>188.1</v>
      </c>
      <c r="H9346" s="86">
        <f t="shared" si="580"/>
        <v>1957856.8173120001</v>
      </c>
      <c r="I9346" s="77">
        <f t="shared" si="581"/>
        <v>44504</v>
      </c>
      <c r="J9346" s="77">
        <f t="shared" si="582"/>
        <v>1040859.552</v>
      </c>
      <c r="K9346" s="77">
        <f t="shared" si="583"/>
        <v>0</v>
      </c>
    </row>
    <row r="9347" spans="1:11" s="77" customFormat="1">
      <c r="A9347" s="82">
        <v>2016</v>
      </c>
      <c r="B9347" s="82">
        <v>6018</v>
      </c>
      <c r="C9347" s="83" t="s">
        <v>503</v>
      </c>
      <c r="D9347" s="83" t="s">
        <v>504</v>
      </c>
      <c r="E9347" s="84">
        <v>25649</v>
      </c>
      <c r="F9347" s="85">
        <v>26.033999999999999</v>
      </c>
      <c r="G9347" s="84">
        <v>195.8</v>
      </c>
      <c r="H9347" s="86">
        <f t="shared" si="580"/>
        <v>1307446.7972280001</v>
      </c>
      <c r="I9347" s="77">
        <f t="shared" si="581"/>
        <v>25649</v>
      </c>
      <c r="J9347" s="77">
        <f t="shared" si="582"/>
        <v>667746.06599999999</v>
      </c>
      <c r="K9347" s="77">
        <f t="shared" si="583"/>
        <v>0</v>
      </c>
    </row>
    <row r="9348" spans="1:11" s="77" customFormat="1">
      <c r="A9348" s="82">
        <v>2016</v>
      </c>
      <c r="B9348" s="82">
        <v>6019</v>
      </c>
      <c r="C9348" s="83" t="s">
        <v>503</v>
      </c>
      <c r="D9348" s="83" t="s">
        <v>504</v>
      </c>
      <c r="E9348" s="84">
        <v>20843</v>
      </c>
      <c r="F9348" s="85">
        <v>25.48</v>
      </c>
      <c r="G9348" s="84" t="s">
        <v>514</v>
      </c>
      <c r="H9348" s="86" t="str">
        <f t="shared" si="580"/>
        <v/>
      </c>
      <c r="I9348" s="77" t="str">
        <f t="shared" si="581"/>
        <v/>
      </c>
      <c r="J9348" s="77" t="str">
        <f t="shared" si="582"/>
        <v/>
      </c>
      <c r="K9348" s="77">
        <f t="shared" si="583"/>
        <v>0</v>
      </c>
    </row>
    <row r="9349" spans="1:11" s="77" customFormat="1">
      <c r="A9349" s="82">
        <v>2016</v>
      </c>
      <c r="B9349" s="82">
        <v>6019</v>
      </c>
      <c r="C9349" s="83" t="s">
        <v>503</v>
      </c>
      <c r="D9349" s="83" t="s">
        <v>504</v>
      </c>
      <c r="E9349" s="84">
        <v>17825</v>
      </c>
      <c r="F9349" s="85">
        <v>25.43</v>
      </c>
      <c r="G9349" s="84" t="s">
        <v>514</v>
      </c>
      <c r="H9349" s="86" t="str">
        <f t="shared" si="580"/>
        <v/>
      </c>
      <c r="I9349" s="77" t="str">
        <f t="shared" si="581"/>
        <v/>
      </c>
      <c r="J9349" s="77" t="str">
        <f t="shared" si="582"/>
        <v/>
      </c>
      <c r="K9349" s="77">
        <f t="shared" si="583"/>
        <v>0</v>
      </c>
    </row>
    <row r="9350" spans="1:11" s="77" customFormat="1">
      <c r="A9350" s="82">
        <v>2016</v>
      </c>
      <c r="B9350" s="82">
        <v>6019</v>
      </c>
      <c r="C9350" s="83" t="s">
        <v>503</v>
      </c>
      <c r="D9350" s="83" t="s">
        <v>504</v>
      </c>
      <c r="E9350" s="84">
        <v>62259</v>
      </c>
      <c r="F9350" s="85">
        <v>25.72</v>
      </c>
      <c r="G9350" s="84" t="s">
        <v>514</v>
      </c>
      <c r="H9350" s="86" t="str">
        <f t="shared" si="580"/>
        <v/>
      </c>
      <c r="I9350" s="77" t="str">
        <f t="shared" si="581"/>
        <v/>
      </c>
      <c r="J9350" s="77" t="str">
        <f t="shared" si="582"/>
        <v/>
      </c>
      <c r="K9350" s="77">
        <f t="shared" si="583"/>
        <v>0</v>
      </c>
    </row>
    <row r="9351" spans="1:11" s="77" customFormat="1">
      <c r="A9351" s="82">
        <v>2016</v>
      </c>
      <c r="B9351" s="82">
        <v>6019</v>
      </c>
      <c r="C9351" s="83" t="s">
        <v>503</v>
      </c>
      <c r="D9351" s="83" t="s">
        <v>504</v>
      </c>
      <c r="E9351" s="84">
        <v>12954</v>
      </c>
      <c r="F9351" s="85">
        <v>25.5</v>
      </c>
      <c r="G9351" s="84" t="s">
        <v>514</v>
      </c>
      <c r="H9351" s="86" t="str">
        <f t="shared" ref="H9351:H9414" si="584">IF(I9351="","",G9351/100*F9351*E9351)</f>
        <v/>
      </c>
      <c r="I9351" s="77" t="str">
        <f t="shared" ref="I9351:I9414" si="585">IF(OR(G9351=".",F9351=".",E9351="."),"",E9351)</f>
        <v/>
      </c>
      <c r="J9351" s="77" t="str">
        <f t="shared" ref="J9351:J9414" si="586">IF(I9351="","",F9351*I9351)</f>
        <v/>
      </c>
      <c r="K9351" s="77">
        <f t="shared" ref="K9351:K9414" si="587">IF(C9351="LIG",1,0)</f>
        <v>0</v>
      </c>
    </row>
    <row r="9352" spans="1:11" s="77" customFormat="1">
      <c r="A9352" s="82">
        <v>2016</v>
      </c>
      <c r="B9352" s="82">
        <v>6019</v>
      </c>
      <c r="C9352" s="83" t="s">
        <v>503</v>
      </c>
      <c r="D9352" s="83" t="s">
        <v>504</v>
      </c>
      <c r="E9352" s="84">
        <v>69102</v>
      </c>
      <c r="F9352" s="85">
        <v>22.26</v>
      </c>
      <c r="G9352" s="84" t="s">
        <v>514</v>
      </c>
      <c r="H9352" s="86" t="str">
        <f t="shared" si="584"/>
        <v/>
      </c>
      <c r="I9352" s="77" t="str">
        <f t="shared" si="585"/>
        <v/>
      </c>
      <c r="J9352" s="77" t="str">
        <f t="shared" si="586"/>
        <v/>
      </c>
      <c r="K9352" s="77">
        <f t="shared" si="587"/>
        <v>0</v>
      </c>
    </row>
    <row r="9353" spans="1:11" s="77" customFormat="1">
      <c r="A9353" s="82">
        <v>2016</v>
      </c>
      <c r="B9353" s="82">
        <v>6019</v>
      </c>
      <c r="C9353" s="83" t="s">
        <v>503</v>
      </c>
      <c r="D9353" s="83" t="s">
        <v>504</v>
      </c>
      <c r="E9353" s="84">
        <v>33420</v>
      </c>
      <c r="F9353" s="85">
        <v>25.34</v>
      </c>
      <c r="G9353" s="84" t="s">
        <v>514</v>
      </c>
      <c r="H9353" s="86" t="str">
        <f t="shared" si="584"/>
        <v/>
      </c>
      <c r="I9353" s="77" t="str">
        <f t="shared" si="585"/>
        <v/>
      </c>
      <c r="J9353" s="77" t="str">
        <f t="shared" si="586"/>
        <v/>
      </c>
      <c r="K9353" s="77">
        <f t="shared" si="587"/>
        <v>0</v>
      </c>
    </row>
    <row r="9354" spans="1:11" s="77" customFormat="1">
      <c r="A9354" s="82">
        <v>2016</v>
      </c>
      <c r="B9354" s="82">
        <v>6021</v>
      </c>
      <c r="C9354" s="83" t="s">
        <v>513</v>
      </c>
      <c r="D9354" s="83" t="s">
        <v>504</v>
      </c>
      <c r="E9354" s="84">
        <v>97422</v>
      </c>
      <c r="F9354" s="85">
        <v>20.239999999999998</v>
      </c>
      <c r="G9354" s="84">
        <v>288.10000000000002</v>
      </c>
      <c r="H9354" s="86">
        <f t="shared" si="584"/>
        <v>5680817.1076799994</v>
      </c>
      <c r="I9354" s="77">
        <f t="shared" si="585"/>
        <v>97422</v>
      </c>
      <c r="J9354" s="77">
        <f t="shared" si="586"/>
        <v>1971821.2799999998</v>
      </c>
      <c r="K9354" s="77">
        <f t="shared" si="587"/>
        <v>0</v>
      </c>
    </row>
    <row r="9355" spans="1:11" s="77" customFormat="1">
      <c r="A9355" s="82">
        <v>2016</v>
      </c>
      <c r="B9355" s="82">
        <v>6021</v>
      </c>
      <c r="C9355" s="83" t="s">
        <v>513</v>
      </c>
      <c r="D9355" s="83" t="s">
        <v>504</v>
      </c>
      <c r="E9355" s="84">
        <v>108851</v>
      </c>
      <c r="F9355" s="85">
        <v>20.239999999999998</v>
      </c>
      <c r="G9355" s="84">
        <v>234</v>
      </c>
      <c r="H9355" s="86">
        <f t="shared" si="584"/>
        <v>5155357.5215999996</v>
      </c>
      <c r="I9355" s="77">
        <f t="shared" si="585"/>
        <v>108851</v>
      </c>
      <c r="J9355" s="77">
        <f t="shared" si="586"/>
        <v>2203144.2399999998</v>
      </c>
      <c r="K9355" s="77">
        <f t="shared" si="587"/>
        <v>0</v>
      </c>
    </row>
    <row r="9356" spans="1:11" s="77" customFormat="1">
      <c r="A9356" s="82">
        <v>2016</v>
      </c>
      <c r="B9356" s="82">
        <v>6021</v>
      </c>
      <c r="C9356" s="83" t="s">
        <v>513</v>
      </c>
      <c r="D9356" s="83" t="s">
        <v>504</v>
      </c>
      <c r="E9356" s="84">
        <v>160600</v>
      </c>
      <c r="F9356" s="85">
        <v>19.690000000000001</v>
      </c>
      <c r="G9356" s="84">
        <v>160</v>
      </c>
      <c r="H9356" s="86">
        <f t="shared" si="584"/>
        <v>5059542.4000000004</v>
      </c>
      <c r="I9356" s="77">
        <f t="shared" si="585"/>
        <v>160600</v>
      </c>
      <c r="J9356" s="77">
        <f t="shared" si="586"/>
        <v>3162214</v>
      </c>
      <c r="K9356" s="77">
        <f t="shared" si="587"/>
        <v>0</v>
      </c>
    </row>
    <row r="9357" spans="1:11" s="77" customFormat="1">
      <c r="A9357" s="82">
        <v>2016</v>
      </c>
      <c r="B9357" s="82">
        <v>6030</v>
      </c>
      <c r="C9357" s="83" t="s">
        <v>512</v>
      </c>
      <c r="D9357" s="83" t="s">
        <v>504</v>
      </c>
      <c r="E9357" s="84">
        <v>630293</v>
      </c>
      <c r="F9357" s="85">
        <v>12.6</v>
      </c>
      <c r="G9357" s="84">
        <v>201.3</v>
      </c>
      <c r="H9357" s="86">
        <f t="shared" si="584"/>
        <v>15986625.593399998</v>
      </c>
      <c r="I9357" s="77">
        <f t="shared" si="585"/>
        <v>630293</v>
      </c>
      <c r="J9357" s="77">
        <f t="shared" si="586"/>
        <v>7941691.7999999998</v>
      </c>
      <c r="K9357" s="77">
        <f t="shared" si="587"/>
        <v>1</v>
      </c>
    </row>
    <row r="9358" spans="1:11" s="77" customFormat="1">
      <c r="A9358" s="82">
        <v>2016</v>
      </c>
      <c r="B9358" s="82">
        <v>6031</v>
      </c>
      <c r="C9358" s="83" t="s">
        <v>503</v>
      </c>
      <c r="D9358" s="83" t="s">
        <v>504</v>
      </c>
      <c r="E9358" s="84">
        <v>17289</v>
      </c>
      <c r="F9358" s="85">
        <v>23.76</v>
      </c>
      <c r="G9358" s="84">
        <v>174.4</v>
      </c>
      <c r="H9358" s="86">
        <f t="shared" si="584"/>
        <v>716411.90016000008</v>
      </c>
      <c r="I9358" s="77">
        <f t="shared" si="585"/>
        <v>17289</v>
      </c>
      <c r="J9358" s="77">
        <f t="shared" si="586"/>
        <v>410786.64</v>
      </c>
      <c r="K9358" s="77">
        <f t="shared" si="587"/>
        <v>0</v>
      </c>
    </row>
    <row r="9359" spans="1:11" s="77" customFormat="1">
      <c r="A9359" s="82">
        <v>2016</v>
      </c>
      <c r="B9359" s="82">
        <v>6031</v>
      </c>
      <c r="C9359" s="83" t="s">
        <v>503</v>
      </c>
      <c r="D9359" s="83" t="s">
        <v>504</v>
      </c>
      <c r="E9359" s="84">
        <v>6376</v>
      </c>
      <c r="F9359" s="85">
        <v>23.92</v>
      </c>
      <c r="G9359" s="84">
        <v>179</v>
      </c>
      <c r="H9359" s="86">
        <f t="shared" si="584"/>
        <v>272999.91680000001</v>
      </c>
      <c r="I9359" s="77">
        <f t="shared" si="585"/>
        <v>6376</v>
      </c>
      <c r="J9359" s="77">
        <f t="shared" si="586"/>
        <v>152513.92000000001</v>
      </c>
      <c r="K9359" s="77">
        <f t="shared" si="587"/>
        <v>0</v>
      </c>
    </row>
    <row r="9360" spans="1:11" s="77" customFormat="1">
      <c r="A9360" s="82">
        <v>2016</v>
      </c>
      <c r="B9360" s="82">
        <v>6031</v>
      </c>
      <c r="C9360" s="83" t="s">
        <v>503</v>
      </c>
      <c r="D9360" s="83" t="s">
        <v>504</v>
      </c>
      <c r="E9360" s="84">
        <v>3166</v>
      </c>
      <c r="F9360" s="85">
        <v>23.65</v>
      </c>
      <c r="G9360" s="84">
        <v>210.8</v>
      </c>
      <c r="H9360" s="86">
        <f t="shared" si="584"/>
        <v>157838.39720000001</v>
      </c>
      <c r="I9360" s="77">
        <f t="shared" si="585"/>
        <v>3166</v>
      </c>
      <c r="J9360" s="77">
        <f t="shared" si="586"/>
        <v>74875.899999999994</v>
      </c>
      <c r="K9360" s="77">
        <f t="shared" si="587"/>
        <v>0</v>
      </c>
    </row>
    <row r="9361" spans="1:11" s="77" customFormat="1">
      <c r="A9361" s="82">
        <v>2016</v>
      </c>
      <c r="B9361" s="82">
        <v>6031</v>
      </c>
      <c r="C9361" s="83" t="s">
        <v>503</v>
      </c>
      <c r="D9361" s="83" t="s">
        <v>504</v>
      </c>
      <c r="E9361" s="84">
        <v>54320</v>
      </c>
      <c r="F9361" s="85">
        <v>23.12</v>
      </c>
      <c r="G9361" s="84">
        <v>146.1</v>
      </c>
      <c r="H9361" s="86">
        <f t="shared" si="584"/>
        <v>1834838.3424</v>
      </c>
      <c r="I9361" s="77">
        <f t="shared" si="585"/>
        <v>54320</v>
      </c>
      <c r="J9361" s="77">
        <f t="shared" si="586"/>
        <v>1255878.4000000001</v>
      </c>
      <c r="K9361" s="77">
        <f t="shared" si="587"/>
        <v>0</v>
      </c>
    </row>
    <row r="9362" spans="1:11" s="77" customFormat="1">
      <c r="A9362" s="82">
        <v>2016</v>
      </c>
      <c r="B9362" s="82">
        <v>6041</v>
      </c>
      <c r="C9362" s="83" t="s">
        <v>503</v>
      </c>
      <c r="D9362" s="83" t="s">
        <v>504</v>
      </c>
      <c r="E9362" s="84">
        <v>33282</v>
      </c>
      <c r="F9362" s="85">
        <v>22.34</v>
      </c>
      <c r="G9362" s="84">
        <v>196.3</v>
      </c>
      <c r="H9362" s="86">
        <f t="shared" si="584"/>
        <v>1459529.5244400001</v>
      </c>
      <c r="I9362" s="77">
        <f t="shared" si="585"/>
        <v>33282</v>
      </c>
      <c r="J9362" s="77">
        <f t="shared" si="586"/>
        <v>743519.88</v>
      </c>
      <c r="K9362" s="77">
        <f t="shared" si="587"/>
        <v>0</v>
      </c>
    </row>
    <row r="9363" spans="1:11" s="77" customFormat="1">
      <c r="A9363" s="82">
        <v>2016</v>
      </c>
      <c r="B9363" s="82">
        <v>6041</v>
      </c>
      <c r="C9363" s="83" t="s">
        <v>503</v>
      </c>
      <c r="D9363" s="83" t="s">
        <v>504</v>
      </c>
      <c r="E9363" s="84">
        <v>23072</v>
      </c>
      <c r="F9363" s="85">
        <v>22</v>
      </c>
      <c r="G9363" s="84">
        <v>184.5</v>
      </c>
      <c r="H9363" s="86">
        <f t="shared" si="584"/>
        <v>936492.47999999986</v>
      </c>
      <c r="I9363" s="77">
        <f t="shared" si="585"/>
        <v>23072</v>
      </c>
      <c r="J9363" s="77">
        <f t="shared" si="586"/>
        <v>507584</v>
      </c>
      <c r="K9363" s="77">
        <f t="shared" si="587"/>
        <v>0</v>
      </c>
    </row>
    <row r="9364" spans="1:11" s="77" customFormat="1">
      <c r="A9364" s="82">
        <v>2016</v>
      </c>
      <c r="B9364" s="82">
        <v>6041</v>
      </c>
      <c r="C9364" s="83" t="s">
        <v>503</v>
      </c>
      <c r="D9364" s="83" t="s">
        <v>504</v>
      </c>
      <c r="E9364" s="84">
        <v>11308</v>
      </c>
      <c r="F9364" s="85">
        <v>23.98</v>
      </c>
      <c r="G9364" s="84">
        <v>228.2</v>
      </c>
      <c r="H9364" s="86">
        <f t="shared" si="584"/>
        <v>618800.44688000006</v>
      </c>
      <c r="I9364" s="77">
        <f t="shared" si="585"/>
        <v>11308</v>
      </c>
      <c r="J9364" s="77">
        <f t="shared" si="586"/>
        <v>271165.84000000003</v>
      </c>
      <c r="K9364" s="77">
        <f t="shared" si="587"/>
        <v>0</v>
      </c>
    </row>
    <row r="9365" spans="1:11" s="77" customFormat="1">
      <c r="A9365" s="82">
        <v>2016</v>
      </c>
      <c r="B9365" s="82">
        <v>6041</v>
      </c>
      <c r="C9365" s="83" t="s">
        <v>503</v>
      </c>
      <c r="D9365" s="83" t="s">
        <v>504</v>
      </c>
      <c r="E9365" s="84">
        <v>15960</v>
      </c>
      <c r="F9365" s="85">
        <v>24.13</v>
      </c>
      <c r="G9365" s="84">
        <v>228.2</v>
      </c>
      <c r="H9365" s="86">
        <f t="shared" si="584"/>
        <v>878831.97359999991</v>
      </c>
      <c r="I9365" s="77">
        <f t="shared" si="585"/>
        <v>15960</v>
      </c>
      <c r="J9365" s="77">
        <f t="shared" si="586"/>
        <v>385114.8</v>
      </c>
      <c r="K9365" s="77">
        <f t="shared" si="587"/>
        <v>0</v>
      </c>
    </row>
    <row r="9366" spans="1:11" s="77" customFormat="1">
      <c r="A9366" s="82">
        <v>2016</v>
      </c>
      <c r="B9366" s="82">
        <v>6041</v>
      </c>
      <c r="C9366" s="83" t="s">
        <v>503</v>
      </c>
      <c r="D9366" s="83" t="s">
        <v>504</v>
      </c>
      <c r="E9366" s="84">
        <v>33273</v>
      </c>
      <c r="F9366" s="85">
        <v>23.01</v>
      </c>
      <c r="G9366" s="84">
        <v>267.7</v>
      </c>
      <c r="H9366" s="86">
        <f t="shared" si="584"/>
        <v>2049542.6012100002</v>
      </c>
      <c r="I9366" s="77">
        <f t="shared" si="585"/>
        <v>33273</v>
      </c>
      <c r="J9366" s="77">
        <f t="shared" si="586"/>
        <v>765611.7300000001</v>
      </c>
      <c r="K9366" s="77">
        <f t="shared" si="587"/>
        <v>0</v>
      </c>
    </row>
    <row r="9367" spans="1:11" s="77" customFormat="1">
      <c r="A9367" s="82">
        <v>2016</v>
      </c>
      <c r="B9367" s="82">
        <v>6041</v>
      </c>
      <c r="C9367" s="83" t="s">
        <v>503</v>
      </c>
      <c r="D9367" s="83" t="s">
        <v>504</v>
      </c>
      <c r="E9367" s="84">
        <v>34565</v>
      </c>
      <c r="F9367" s="85">
        <v>22.19</v>
      </c>
      <c r="G9367" s="84">
        <v>241.4</v>
      </c>
      <c r="H9367" s="86">
        <f t="shared" si="584"/>
        <v>1851531.6029000003</v>
      </c>
      <c r="I9367" s="77">
        <f t="shared" si="585"/>
        <v>34565</v>
      </c>
      <c r="J9367" s="77">
        <f t="shared" si="586"/>
        <v>766997.35000000009</v>
      </c>
      <c r="K9367" s="77">
        <f t="shared" si="587"/>
        <v>0</v>
      </c>
    </row>
    <row r="9368" spans="1:11" s="77" customFormat="1">
      <c r="A9368" s="82">
        <v>2016</v>
      </c>
      <c r="B9368" s="82">
        <v>6041</v>
      </c>
      <c r="C9368" s="83" t="s">
        <v>503</v>
      </c>
      <c r="D9368" s="83" t="s">
        <v>504</v>
      </c>
      <c r="E9368" s="84">
        <v>4986</v>
      </c>
      <c r="F9368" s="85">
        <v>23.16</v>
      </c>
      <c r="G9368" s="84">
        <v>210.8</v>
      </c>
      <c r="H9368" s="86">
        <f t="shared" si="584"/>
        <v>243422.90208</v>
      </c>
      <c r="I9368" s="77">
        <f t="shared" si="585"/>
        <v>4986</v>
      </c>
      <c r="J9368" s="77">
        <f t="shared" si="586"/>
        <v>115475.76</v>
      </c>
      <c r="K9368" s="77">
        <f t="shared" si="587"/>
        <v>0</v>
      </c>
    </row>
    <row r="9369" spans="1:11" s="77" customFormat="1">
      <c r="A9369" s="82">
        <v>2016</v>
      </c>
      <c r="B9369" s="82">
        <v>6041</v>
      </c>
      <c r="C9369" s="83" t="s">
        <v>503</v>
      </c>
      <c r="D9369" s="83" t="s">
        <v>504</v>
      </c>
      <c r="E9369" s="84">
        <v>7863</v>
      </c>
      <c r="F9369" s="85">
        <v>23.79</v>
      </c>
      <c r="G9369" s="84">
        <v>254.6</v>
      </c>
      <c r="H9369" s="86">
        <f t="shared" si="584"/>
        <v>476256.72041999997</v>
      </c>
      <c r="I9369" s="77">
        <f t="shared" si="585"/>
        <v>7863</v>
      </c>
      <c r="J9369" s="77">
        <f t="shared" si="586"/>
        <v>187060.77</v>
      </c>
      <c r="K9369" s="77">
        <f t="shared" si="587"/>
        <v>0</v>
      </c>
    </row>
    <row r="9370" spans="1:11" s="77" customFormat="1">
      <c r="A9370" s="82">
        <v>2016</v>
      </c>
      <c r="B9370" s="82">
        <v>6041</v>
      </c>
      <c r="C9370" s="83" t="s">
        <v>503</v>
      </c>
      <c r="D9370" s="83" t="s">
        <v>504</v>
      </c>
      <c r="E9370" s="84">
        <v>10899</v>
      </c>
      <c r="F9370" s="85">
        <v>24.03</v>
      </c>
      <c r="G9370" s="84">
        <v>245</v>
      </c>
      <c r="H9370" s="86">
        <f t="shared" si="584"/>
        <v>641662.27650000004</v>
      </c>
      <c r="I9370" s="77">
        <f t="shared" si="585"/>
        <v>10899</v>
      </c>
      <c r="J9370" s="77">
        <f t="shared" si="586"/>
        <v>261902.97</v>
      </c>
      <c r="K9370" s="77">
        <f t="shared" si="587"/>
        <v>0</v>
      </c>
    </row>
    <row r="9371" spans="1:11" s="77" customFormat="1">
      <c r="A9371" s="82">
        <v>2016</v>
      </c>
      <c r="B9371" s="82">
        <v>6041</v>
      </c>
      <c r="C9371" s="83" t="s">
        <v>503</v>
      </c>
      <c r="D9371" s="83" t="s">
        <v>504</v>
      </c>
      <c r="E9371" s="84">
        <v>14290</v>
      </c>
      <c r="F9371" s="85">
        <v>23.97</v>
      </c>
      <c r="G9371" s="84">
        <v>245</v>
      </c>
      <c r="H9371" s="86">
        <f t="shared" si="584"/>
        <v>839201.68500000006</v>
      </c>
      <c r="I9371" s="77">
        <f t="shared" si="585"/>
        <v>14290</v>
      </c>
      <c r="J9371" s="77">
        <f t="shared" si="586"/>
        <v>342531.3</v>
      </c>
      <c r="K9371" s="77">
        <f t="shared" si="587"/>
        <v>0</v>
      </c>
    </row>
    <row r="9372" spans="1:11" s="77" customFormat="1">
      <c r="A9372" s="82">
        <v>2016</v>
      </c>
      <c r="B9372" s="82">
        <v>6041</v>
      </c>
      <c r="C9372" s="83" t="s">
        <v>503</v>
      </c>
      <c r="D9372" s="83" t="s">
        <v>504</v>
      </c>
      <c r="E9372" s="84">
        <v>17488</v>
      </c>
      <c r="F9372" s="85">
        <v>23</v>
      </c>
      <c r="G9372" s="84">
        <v>240.2</v>
      </c>
      <c r="H9372" s="86">
        <f t="shared" si="584"/>
        <v>966142.04799999995</v>
      </c>
      <c r="I9372" s="77">
        <f t="shared" si="585"/>
        <v>17488</v>
      </c>
      <c r="J9372" s="77">
        <f t="shared" si="586"/>
        <v>402224</v>
      </c>
      <c r="K9372" s="77">
        <f t="shared" si="587"/>
        <v>0</v>
      </c>
    </row>
    <row r="9373" spans="1:11" s="77" customFormat="1">
      <c r="A9373" s="82">
        <v>2016</v>
      </c>
      <c r="B9373" s="82">
        <v>6041</v>
      </c>
      <c r="C9373" s="83" t="s">
        <v>503</v>
      </c>
      <c r="D9373" s="83" t="s">
        <v>504</v>
      </c>
      <c r="E9373" s="84">
        <v>10061</v>
      </c>
      <c r="F9373" s="85">
        <v>22.11</v>
      </c>
      <c r="G9373" s="84">
        <v>180</v>
      </c>
      <c r="H9373" s="86">
        <f t="shared" si="584"/>
        <v>400407.67800000001</v>
      </c>
      <c r="I9373" s="77">
        <f t="shared" si="585"/>
        <v>10061</v>
      </c>
      <c r="J9373" s="77">
        <f t="shared" si="586"/>
        <v>222448.71</v>
      </c>
      <c r="K9373" s="77">
        <f t="shared" si="587"/>
        <v>0</v>
      </c>
    </row>
    <row r="9374" spans="1:11" s="77" customFormat="1">
      <c r="A9374" s="82">
        <v>2016</v>
      </c>
      <c r="B9374" s="82">
        <v>6041</v>
      </c>
      <c r="C9374" s="83" t="s">
        <v>503</v>
      </c>
      <c r="D9374" s="83" t="s">
        <v>504</v>
      </c>
      <c r="E9374" s="84">
        <v>8094</v>
      </c>
      <c r="F9374" s="85">
        <v>24.01</v>
      </c>
      <c r="G9374" s="84">
        <v>196</v>
      </c>
      <c r="H9374" s="86">
        <f t="shared" si="584"/>
        <v>380900.40240000002</v>
      </c>
      <c r="I9374" s="77">
        <f t="shared" si="585"/>
        <v>8094</v>
      </c>
      <c r="J9374" s="77">
        <f t="shared" si="586"/>
        <v>194336.94</v>
      </c>
      <c r="K9374" s="77">
        <f t="shared" si="587"/>
        <v>0</v>
      </c>
    </row>
    <row r="9375" spans="1:11" s="77" customFormat="1">
      <c r="A9375" s="82">
        <v>2016</v>
      </c>
      <c r="B9375" s="82">
        <v>6041</v>
      </c>
      <c r="C9375" s="83" t="s">
        <v>503</v>
      </c>
      <c r="D9375" s="83" t="s">
        <v>504</v>
      </c>
      <c r="E9375" s="84">
        <v>13267</v>
      </c>
      <c r="F9375" s="85">
        <v>22</v>
      </c>
      <c r="G9375" s="84">
        <v>185.7</v>
      </c>
      <c r="H9375" s="86">
        <f t="shared" si="584"/>
        <v>542010.01800000004</v>
      </c>
      <c r="I9375" s="77">
        <f t="shared" si="585"/>
        <v>13267</v>
      </c>
      <c r="J9375" s="77">
        <f t="shared" si="586"/>
        <v>291874</v>
      </c>
      <c r="K9375" s="77">
        <f t="shared" si="587"/>
        <v>0</v>
      </c>
    </row>
    <row r="9376" spans="1:11" s="77" customFormat="1">
      <c r="A9376" s="82">
        <v>2016</v>
      </c>
      <c r="B9376" s="82">
        <v>6041</v>
      </c>
      <c r="C9376" s="83" t="s">
        <v>503</v>
      </c>
      <c r="D9376" s="83" t="s">
        <v>504</v>
      </c>
      <c r="E9376" s="84">
        <v>7903</v>
      </c>
      <c r="F9376" s="85">
        <v>24.09</v>
      </c>
      <c r="G9376" s="84">
        <v>196</v>
      </c>
      <c r="H9376" s="86">
        <f t="shared" si="584"/>
        <v>373151.20919999998</v>
      </c>
      <c r="I9376" s="77">
        <f t="shared" si="585"/>
        <v>7903</v>
      </c>
      <c r="J9376" s="77">
        <f t="shared" si="586"/>
        <v>190383.27</v>
      </c>
      <c r="K9376" s="77">
        <f t="shared" si="587"/>
        <v>0</v>
      </c>
    </row>
    <row r="9377" spans="1:11" s="77" customFormat="1">
      <c r="A9377" s="82">
        <v>2016</v>
      </c>
      <c r="B9377" s="82">
        <v>6041</v>
      </c>
      <c r="C9377" s="83" t="s">
        <v>503</v>
      </c>
      <c r="D9377" s="83" t="s">
        <v>504</v>
      </c>
      <c r="E9377" s="84">
        <v>23833</v>
      </c>
      <c r="F9377" s="85">
        <v>23.06</v>
      </c>
      <c r="G9377" s="84">
        <v>253.6</v>
      </c>
      <c r="H9377" s="86">
        <f t="shared" si="584"/>
        <v>1393757.65328</v>
      </c>
      <c r="I9377" s="77">
        <f t="shared" si="585"/>
        <v>23833</v>
      </c>
      <c r="J9377" s="77">
        <f t="shared" si="586"/>
        <v>549588.98</v>
      </c>
      <c r="K9377" s="77">
        <f t="shared" si="587"/>
        <v>0</v>
      </c>
    </row>
    <row r="9378" spans="1:11" s="77" customFormat="1">
      <c r="A9378" s="82">
        <v>2016</v>
      </c>
      <c r="B9378" s="82">
        <v>6041</v>
      </c>
      <c r="C9378" s="83" t="s">
        <v>503</v>
      </c>
      <c r="D9378" s="83" t="s">
        <v>504</v>
      </c>
      <c r="E9378" s="84">
        <v>22027</v>
      </c>
      <c r="F9378" s="85">
        <v>23.4</v>
      </c>
      <c r="G9378" s="84">
        <v>227.3</v>
      </c>
      <c r="H9378" s="86">
        <f t="shared" si="584"/>
        <v>1171576.4813999999</v>
      </c>
      <c r="I9378" s="77">
        <f t="shared" si="585"/>
        <v>22027</v>
      </c>
      <c r="J9378" s="77">
        <f t="shared" si="586"/>
        <v>515431.8</v>
      </c>
      <c r="K9378" s="77">
        <f t="shared" si="587"/>
        <v>0</v>
      </c>
    </row>
    <row r="9379" spans="1:11" s="77" customFormat="1">
      <c r="A9379" s="82">
        <v>2016</v>
      </c>
      <c r="B9379" s="82">
        <v>6041</v>
      </c>
      <c r="C9379" s="83" t="s">
        <v>503</v>
      </c>
      <c r="D9379" s="83" t="s">
        <v>504</v>
      </c>
      <c r="E9379" s="84">
        <v>7887</v>
      </c>
      <c r="F9379" s="85">
        <v>23.69</v>
      </c>
      <c r="G9379" s="84">
        <v>199.7</v>
      </c>
      <c r="H9379" s="86">
        <f t="shared" si="584"/>
        <v>373125.53090999997</v>
      </c>
      <c r="I9379" s="77">
        <f t="shared" si="585"/>
        <v>7887</v>
      </c>
      <c r="J9379" s="77">
        <f t="shared" si="586"/>
        <v>186843.03</v>
      </c>
      <c r="K9379" s="77">
        <f t="shared" si="587"/>
        <v>0</v>
      </c>
    </row>
    <row r="9380" spans="1:11" s="77" customFormat="1">
      <c r="A9380" s="82">
        <v>2016</v>
      </c>
      <c r="B9380" s="82">
        <v>6041</v>
      </c>
      <c r="C9380" s="83" t="s">
        <v>503</v>
      </c>
      <c r="D9380" s="83" t="s">
        <v>504</v>
      </c>
      <c r="E9380" s="84">
        <v>6299</v>
      </c>
      <c r="F9380" s="85">
        <v>23.23</v>
      </c>
      <c r="G9380" s="84">
        <v>207.6</v>
      </c>
      <c r="H9380" s="86">
        <f t="shared" si="584"/>
        <v>303772.29852000001</v>
      </c>
      <c r="I9380" s="77">
        <f t="shared" si="585"/>
        <v>6299</v>
      </c>
      <c r="J9380" s="77">
        <f t="shared" si="586"/>
        <v>146325.76999999999</v>
      </c>
      <c r="K9380" s="77">
        <f t="shared" si="587"/>
        <v>0</v>
      </c>
    </row>
    <row r="9381" spans="1:11" s="77" customFormat="1">
      <c r="A9381" s="82">
        <v>2016</v>
      </c>
      <c r="B9381" s="82">
        <v>6052</v>
      </c>
      <c r="C9381" s="83" t="s">
        <v>503</v>
      </c>
      <c r="D9381" s="83" t="s">
        <v>504</v>
      </c>
      <c r="E9381" s="84">
        <v>25541</v>
      </c>
      <c r="F9381" s="85">
        <v>23.794</v>
      </c>
      <c r="G9381" s="84">
        <v>290.3</v>
      </c>
      <c r="H9381" s="86">
        <f t="shared" si="584"/>
        <v>1764218.5742619999</v>
      </c>
      <c r="I9381" s="77">
        <f t="shared" si="585"/>
        <v>25541</v>
      </c>
      <c r="J9381" s="77">
        <f t="shared" si="586"/>
        <v>607722.554</v>
      </c>
      <c r="K9381" s="77">
        <f t="shared" si="587"/>
        <v>0</v>
      </c>
    </row>
    <row r="9382" spans="1:11" s="77" customFormat="1">
      <c r="A9382" s="82">
        <v>2016</v>
      </c>
      <c r="B9382" s="82">
        <v>6052</v>
      </c>
      <c r="C9382" s="83" t="s">
        <v>503</v>
      </c>
      <c r="D9382" s="83" t="s">
        <v>504</v>
      </c>
      <c r="E9382" s="84">
        <v>25263</v>
      </c>
      <c r="F9382" s="85">
        <v>22.954000000000001</v>
      </c>
      <c r="G9382" s="84">
        <v>281.2</v>
      </c>
      <c r="H9382" s="86">
        <f t="shared" si="584"/>
        <v>1630641.9684240001</v>
      </c>
      <c r="I9382" s="77">
        <f t="shared" si="585"/>
        <v>25263</v>
      </c>
      <c r="J9382" s="77">
        <f t="shared" si="586"/>
        <v>579886.902</v>
      </c>
      <c r="K9382" s="77">
        <f t="shared" si="587"/>
        <v>0</v>
      </c>
    </row>
    <row r="9383" spans="1:11" s="77" customFormat="1">
      <c r="A9383" s="82">
        <v>2016</v>
      </c>
      <c r="B9383" s="82">
        <v>6052</v>
      </c>
      <c r="C9383" s="83" t="s">
        <v>503</v>
      </c>
      <c r="D9383" s="83" t="s">
        <v>504</v>
      </c>
      <c r="E9383" s="84">
        <v>25364</v>
      </c>
      <c r="F9383" s="85">
        <v>23.86</v>
      </c>
      <c r="G9383" s="84">
        <v>237.2</v>
      </c>
      <c r="H9383" s="86">
        <f t="shared" si="584"/>
        <v>1435498.9148799998</v>
      </c>
      <c r="I9383" s="77">
        <f t="shared" si="585"/>
        <v>25364</v>
      </c>
      <c r="J9383" s="77">
        <f t="shared" si="586"/>
        <v>605185.04</v>
      </c>
      <c r="K9383" s="77">
        <f t="shared" si="587"/>
        <v>0</v>
      </c>
    </row>
    <row r="9384" spans="1:11" s="77" customFormat="1">
      <c r="A9384" s="82">
        <v>2016</v>
      </c>
      <c r="B9384" s="82">
        <v>6052</v>
      </c>
      <c r="C9384" s="83" t="s">
        <v>503</v>
      </c>
      <c r="D9384" s="83" t="s">
        <v>504</v>
      </c>
      <c r="E9384" s="84">
        <v>49791</v>
      </c>
      <c r="F9384" s="85">
        <v>23.88</v>
      </c>
      <c r="G9384" s="84">
        <v>292.10000000000002</v>
      </c>
      <c r="H9384" s="86">
        <f t="shared" si="584"/>
        <v>3473095.5226800004</v>
      </c>
      <c r="I9384" s="77">
        <f t="shared" si="585"/>
        <v>49791</v>
      </c>
      <c r="J9384" s="77">
        <f t="shared" si="586"/>
        <v>1189009.0799999998</v>
      </c>
      <c r="K9384" s="77">
        <f t="shared" si="587"/>
        <v>0</v>
      </c>
    </row>
    <row r="9385" spans="1:11" s="77" customFormat="1">
      <c r="A9385" s="82">
        <v>2016</v>
      </c>
      <c r="B9385" s="82">
        <v>6055</v>
      </c>
      <c r="C9385" s="83" t="s">
        <v>513</v>
      </c>
      <c r="D9385" s="83" t="s">
        <v>504</v>
      </c>
      <c r="E9385" s="84">
        <v>32967</v>
      </c>
      <c r="F9385" s="85">
        <v>16.87</v>
      </c>
      <c r="G9385" s="84" t="s">
        <v>514</v>
      </c>
      <c r="H9385" s="86" t="str">
        <f t="shared" si="584"/>
        <v/>
      </c>
      <c r="I9385" s="77" t="str">
        <f t="shared" si="585"/>
        <v/>
      </c>
      <c r="J9385" s="77" t="str">
        <f t="shared" si="586"/>
        <v/>
      </c>
      <c r="K9385" s="77">
        <f t="shared" si="587"/>
        <v>0</v>
      </c>
    </row>
    <row r="9386" spans="1:11" s="77" customFormat="1">
      <c r="A9386" s="82">
        <v>2016</v>
      </c>
      <c r="B9386" s="82">
        <v>6055</v>
      </c>
      <c r="C9386" s="83" t="s">
        <v>513</v>
      </c>
      <c r="D9386" s="83" t="s">
        <v>504</v>
      </c>
      <c r="E9386" s="84">
        <v>32934</v>
      </c>
      <c r="F9386" s="85">
        <v>17.95</v>
      </c>
      <c r="G9386" s="84" t="s">
        <v>514</v>
      </c>
      <c r="H9386" s="86" t="str">
        <f t="shared" si="584"/>
        <v/>
      </c>
      <c r="I9386" s="77" t="str">
        <f t="shared" si="585"/>
        <v/>
      </c>
      <c r="J9386" s="77" t="str">
        <f t="shared" si="586"/>
        <v/>
      </c>
      <c r="K9386" s="77">
        <f t="shared" si="587"/>
        <v>0</v>
      </c>
    </row>
    <row r="9387" spans="1:11" s="77" customFormat="1">
      <c r="A9387" s="82">
        <v>2016</v>
      </c>
      <c r="B9387" s="82">
        <v>6055</v>
      </c>
      <c r="C9387" s="83" t="s">
        <v>513</v>
      </c>
      <c r="D9387" s="83" t="s">
        <v>504</v>
      </c>
      <c r="E9387" s="84">
        <v>32923</v>
      </c>
      <c r="F9387" s="85">
        <v>16.600000000000001</v>
      </c>
      <c r="G9387" s="84" t="s">
        <v>514</v>
      </c>
      <c r="H9387" s="86" t="str">
        <f t="shared" si="584"/>
        <v/>
      </c>
      <c r="I9387" s="77" t="str">
        <f t="shared" si="585"/>
        <v/>
      </c>
      <c r="J9387" s="77" t="str">
        <f t="shared" si="586"/>
        <v/>
      </c>
      <c r="K9387" s="77">
        <f t="shared" si="587"/>
        <v>0</v>
      </c>
    </row>
    <row r="9388" spans="1:11" s="77" customFormat="1">
      <c r="A9388" s="82">
        <v>2016</v>
      </c>
      <c r="B9388" s="82">
        <v>6055</v>
      </c>
      <c r="C9388" s="83" t="s">
        <v>513</v>
      </c>
      <c r="D9388" s="83" t="s">
        <v>504</v>
      </c>
      <c r="E9388" s="84">
        <v>49208</v>
      </c>
      <c r="F9388" s="85">
        <v>16.91</v>
      </c>
      <c r="G9388" s="84" t="s">
        <v>514</v>
      </c>
      <c r="H9388" s="86" t="str">
        <f t="shared" si="584"/>
        <v/>
      </c>
      <c r="I9388" s="77" t="str">
        <f t="shared" si="585"/>
        <v/>
      </c>
      <c r="J9388" s="77" t="str">
        <f t="shared" si="586"/>
        <v/>
      </c>
      <c r="K9388" s="77">
        <f t="shared" si="587"/>
        <v>0</v>
      </c>
    </row>
    <row r="9389" spans="1:11" s="77" customFormat="1">
      <c r="A9389" s="82">
        <v>2016</v>
      </c>
      <c r="B9389" s="82">
        <v>6055</v>
      </c>
      <c r="C9389" s="83" t="s">
        <v>513</v>
      </c>
      <c r="D9389" s="83" t="s">
        <v>504</v>
      </c>
      <c r="E9389" s="84">
        <v>49355</v>
      </c>
      <c r="F9389" s="85">
        <v>16.91</v>
      </c>
      <c r="G9389" s="84" t="s">
        <v>514</v>
      </c>
      <c r="H9389" s="86" t="str">
        <f t="shared" si="584"/>
        <v/>
      </c>
      <c r="I9389" s="77" t="str">
        <f t="shared" si="585"/>
        <v/>
      </c>
      <c r="J9389" s="77" t="str">
        <f t="shared" si="586"/>
        <v/>
      </c>
      <c r="K9389" s="77">
        <f t="shared" si="587"/>
        <v>0</v>
      </c>
    </row>
    <row r="9390" spans="1:11" s="77" customFormat="1">
      <c r="A9390" s="82">
        <v>2016</v>
      </c>
      <c r="B9390" s="82">
        <v>6055</v>
      </c>
      <c r="C9390" s="83" t="s">
        <v>513</v>
      </c>
      <c r="D9390" s="83" t="s">
        <v>504</v>
      </c>
      <c r="E9390" s="84">
        <v>32958</v>
      </c>
      <c r="F9390" s="85">
        <v>17.739999999999998</v>
      </c>
      <c r="G9390" s="84" t="s">
        <v>514</v>
      </c>
      <c r="H9390" s="86" t="str">
        <f t="shared" si="584"/>
        <v/>
      </c>
      <c r="I9390" s="77" t="str">
        <f t="shared" si="585"/>
        <v/>
      </c>
      <c r="J9390" s="77" t="str">
        <f t="shared" si="586"/>
        <v/>
      </c>
      <c r="K9390" s="77">
        <f t="shared" si="587"/>
        <v>0</v>
      </c>
    </row>
    <row r="9391" spans="1:11" s="77" customFormat="1">
      <c r="A9391" s="82">
        <v>2016</v>
      </c>
      <c r="B9391" s="82">
        <v>6065</v>
      </c>
      <c r="C9391" s="83" t="s">
        <v>513</v>
      </c>
      <c r="D9391" s="83" t="s">
        <v>504</v>
      </c>
      <c r="E9391" s="84">
        <v>32353</v>
      </c>
      <c r="F9391" s="85">
        <v>17.61</v>
      </c>
      <c r="G9391" s="84">
        <v>137.6</v>
      </c>
      <c r="H9391" s="86">
        <f t="shared" si="584"/>
        <v>783957.19007999997</v>
      </c>
      <c r="I9391" s="77">
        <f t="shared" si="585"/>
        <v>32353</v>
      </c>
      <c r="J9391" s="77">
        <f t="shared" si="586"/>
        <v>569736.32999999996</v>
      </c>
      <c r="K9391" s="77">
        <f t="shared" si="587"/>
        <v>0</v>
      </c>
    </row>
    <row r="9392" spans="1:11" s="77" customFormat="1">
      <c r="A9392" s="82">
        <v>2016</v>
      </c>
      <c r="B9392" s="82">
        <v>6065</v>
      </c>
      <c r="C9392" s="83" t="s">
        <v>513</v>
      </c>
      <c r="D9392" s="83" t="s">
        <v>504</v>
      </c>
      <c r="E9392" s="84">
        <v>48720</v>
      </c>
      <c r="F9392" s="85">
        <v>17.7</v>
      </c>
      <c r="G9392" s="84">
        <v>154.80000000000001</v>
      </c>
      <c r="H9392" s="86">
        <f t="shared" si="584"/>
        <v>1334908.5119999999</v>
      </c>
      <c r="I9392" s="77">
        <f t="shared" si="585"/>
        <v>48720</v>
      </c>
      <c r="J9392" s="77">
        <f t="shared" si="586"/>
        <v>862344</v>
      </c>
      <c r="K9392" s="77">
        <f t="shared" si="587"/>
        <v>0</v>
      </c>
    </row>
    <row r="9393" spans="1:11" s="77" customFormat="1">
      <c r="A9393" s="82">
        <v>2016</v>
      </c>
      <c r="B9393" s="82">
        <v>6065</v>
      </c>
      <c r="C9393" s="83" t="s">
        <v>513</v>
      </c>
      <c r="D9393" s="83" t="s">
        <v>504</v>
      </c>
      <c r="E9393" s="84">
        <v>16432</v>
      </c>
      <c r="F9393" s="85">
        <v>17.690000000000001</v>
      </c>
      <c r="G9393" s="84">
        <v>135.19999999999999</v>
      </c>
      <c r="H9393" s="86">
        <f t="shared" si="584"/>
        <v>393002.17215999996</v>
      </c>
      <c r="I9393" s="77">
        <f t="shared" si="585"/>
        <v>16432</v>
      </c>
      <c r="J9393" s="77">
        <f t="shared" si="586"/>
        <v>290682.08</v>
      </c>
      <c r="K9393" s="77">
        <f t="shared" si="587"/>
        <v>0</v>
      </c>
    </row>
    <row r="9394" spans="1:11" s="77" customFormat="1">
      <c r="A9394" s="82">
        <v>2016</v>
      </c>
      <c r="B9394" s="82">
        <v>6065</v>
      </c>
      <c r="C9394" s="83" t="s">
        <v>513</v>
      </c>
      <c r="D9394" s="83" t="s">
        <v>504</v>
      </c>
      <c r="E9394" s="84">
        <v>16399</v>
      </c>
      <c r="F9394" s="85">
        <v>17.739999999999998</v>
      </c>
      <c r="G9394" s="84">
        <v>133</v>
      </c>
      <c r="H9394" s="86">
        <f t="shared" si="584"/>
        <v>386921.28580000001</v>
      </c>
      <c r="I9394" s="77">
        <f t="shared" si="585"/>
        <v>16399</v>
      </c>
      <c r="J9394" s="77">
        <f t="shared" si="586"/>
        <v>290918.25999999995</v>
      </c>
      <c r="K9394" s="77">
        <f t="shared" si="587"/>
        <v>0</v>
      </c>
    </row>
    <row r="9395" spans="1:11" s="77" customFormat="1">
      <c r="A9395" s="82">
        <v>2016</v>
      </c>
      <c r="B9395" s="82">
        <v>6065</v>
      </c>
      <c r="C9395" s="83" t="s">
        <v>513</v>
      </c>
      <c r="D9395" s="83" t="s">
        <v>504</v>
      </c>
      <c r="E9395" s="84">
        <v>16399</v>
      </c>
      <c r="F9395" s="85">
        <v>17.149999999999999</v>
      </c>
      <c r="G9395" s="84">
        <v>136.5</v>
      </c>
      <c r="H9395" s="86">
        <f t="shared" si="584"/>
        <v>383896.49024999997</v>
      </c>
      <c r="I9395" s="77">
        <f t="shared" si="585"/>
        <v>16399</v>
      </c>
      <c r="J9395" s="77">
        <f t="shared" si="586"/>
        <v>281242.84999999998</v>
      </c>
      <c r="K9395" s="77">
        <f t="shared" si="587"/>
        <v>0</v>
      </c>
    </row>
    <row r="9396" spans="1:11" s="77" customFormat="1">
      <c r="A9396" s="82">
        <v>2016</v>
      </c>
      <c r="B9396" s="82">
        <v>6065</v>
      </c>
      <c r="C9396" s="83" t="s">
        <v>513</v>
      </c>
      <c r="D9396" s="83" t="s">
        <v>504</v>
      </c>
      <c r="E9396" s="84">
        <v>16354</v>
      </c>
      <c r="F9396" s="85">
        <v>16.62</v>
      </c>
      <c r="G9396" s="84">
        <v>141.19999999999999</v>
      </c>
      <c r="H9396" s="86">
        <f t="shared" si="584"/>
        <v>383786.51376</v>
      </c>
      <c r="I9396" s="77">
        <f t="shared" si="585"/>
        <v>16354</v>
      </c>
      <c r="J9396" s="77">
        <f t="shared" si="586"/>
        <v>271803.48000000004</v>
      </c>
      <c r="K9396" s="77">
        <f t="shared" si="587"/>
        <v>0</v>
      </c>
    </row>
    <row r="9397" spans="1:11" s="77" customFormat="1">
      <c r="A9397" s="82">
        <v>2016</v>
      </c>
      <c r="B9397" s="82">
        <v>6065</v>
      </c>
      <c r="C9397" s="83" t="s">
        <v>513</v>
      </c>
      <c r="D9397" s="83" t="s">
        <v>504</v>
      </c>
      <c r="E9397" s="84">
        <v>16340</v>
      </c>
      <c r="F9397" s="85">
        <v>16.829999999999998</v>
      </c>
      <c r="G9397" s="84">
        <v>133.6</v>
      </c>
      <c r="H9397" s="86">
        <f t="shared" si="584"/>
        <v>367402.93919999996</v>
      </c>
      <c r="I9397" s="77">
        <f t="shared" si="585"/>
        <v>16340</v>
      </c>
      <c r="J9397" s="77">
        <f t="shared" si="586"/>
        <v>275002.19999999995</v>
      </c>
      <c r="K9397" s="77">
        <f t="shared" si="587"/>
        <v>0</v>
      </c>
    </row>
    <row r="9398" spans="1:11" s="77" customFormat="1">
      <c r="A9398" s="82">
        <v>2016</v>
      </c>
      <c r="B9398" s="82">
        <v>6065</v>
      </c>
      <c r="C9398" s="83" t="s">
        <v>513</v>
      </c>
      <c r="D9398" s="83" t="s">
        <v>504</v>
      </c>
      <c r="E9398" s="84">
        <v>16266</v>
      </c>
      <c r="F9398" s="85">
        <v>17.920000000000002</v>
      </c>
      <c r="G9398" s="84">
        <v>136.69999999999999</v>
      </c>
      <c r="H9398" s="86">
        <f t="shared" si="584"/>
        <v>398462.34624000004</v>
      </c>
      <c r="I9398" s="77">
        <f t="shared" si="585"/>
        <v>16266</v>
      </c>
      <c r="J9398" s="77">
        <f t="shared" si="586"/>
        <v>291486.72000000003</v>
      </c>
      <c r="K9398" s="77">
        <f t="shared" si="587"/>
        <v>0</v>
      </c>
    </row>
    <row r="9399" spans="1:11" s="77" customFormat="1">
      <c r="A9399" s="82">
        <v>2016</v>
      </c>
      <c r="B9399" s="82">
        <v>6065</v>
      </c>
      <c r="C9399" s="83" t="s">
        <v>513</v>
      </c>
      <c r="D9399" s="83" t="s">
        <v>504</v>
      </c>
      <c r="E9399" s="84">
        <v>16049</v>
      </c>
      <c r="F9399" s="85">
        <v>17.46</v>
      </c>
      <c r="G9399" s="84">
        <v>149.30000000000001</v>
      </c>
      <c r="H9399" s="86">
        <f t="shared" si="584"/>
        <v>418361.80122000002</v>
      </c>
      <c r="I9399" s="77">
        <f t="shared" si="585"/>
        <v>16049</v>
      </c>
      <c r="J9399" s="77">
        <f t="shared" si="586"/>
        <v>280215.54000000004</v>
      </c>
      <c r="K9399" s="77">
        <f t="shared" si="587"/>
        <v>0</v>
      </c>
    </row>
    <row r="9400" spans="1:11" s="77" customFormat="1">
      <c r="A9400" s="82">
        <v>2016</v>
      </c>
      <c r="B9400" s="82">
        <v>6065</v>
      </c>
      <c r="C9400" s="83" t="s">
        <v>513</v>
      </c>
      <c r="D9400" s="83" t="s">
        <v>504</v>
      </c>
      <c r="E9400" s="84">
        <v>16551</v>
      </c>
      <c r="F9400" s="85">
        <v>17.670000000000002</v>
      </c>
      <c r="G9400" s="84">
        <v>140</v>
      </c>
      <c r="H9400" s="86">
        <f t="shared" si="584"/>
        <v>409438.63799999998</v>
      </c>
      <c r="I9400" s="77">
        <f t="shared" si="585"/>
        <v>16551</v>
      </c>
      <c r="J9400" s="77">
        <f t="shared" si="586"/>
        <v>292456.17000000004</v>
      </c>
      <c r="K9400" s="77">
        <f t="shared" si="587"/>
        <v>0</v>
      </c>
    </row>
    <row r="9401" spans="1:11" s="77" customFormat="1">
      <c r="A9401" s="82">
        <v>2016</v>
      </c>
      <c r="B9401" s="82">
        <v>6065</v>
      </c>
      <c r="C9401" s="83" t="s">
        <v>513</v>
      </c>
      <c r="D9401" s="83" t="s">
        <v>504</v>
      </c>
      <c r="E9401" s="84">
        <v>32782</v>
      </c>
      <c r="F9401" s="85">
        <v>17.559999999999999</v>
      </c>
      <c r="G9401" s="84">
        <v>143.9</v>
      </c>
      <c r="H9401" s="86">
        <f t="shared" si="584"/>
        <v>828363.11288000003</v>
      </c>
      <c r="I9401" s="77">
        <f t="shared" si="585"/>
        <v>32782</v>
      </c>
      <c r="J9401" s="77">
        <f t="shared" si="586"/>
        <v>575651.91999999993</v>
      </c>
      <c r="K9401" s="77">
        <f t="shared" si="587"/>
        <v>0</v>
      </c>
    </row>
    <row r="9402" spans="1:11" s="77" customFormat="1">
      <c r="A9402" s="82">
        <v>2016</v>
      </c>
      <c r="B9402" s="82">
        <v>6065</v>
      </c>
      <c r="C9402" s="83" t="s">
        <v>513</v>
      </c>
      <c r="D9402" s="83" t="s">
        <v>504</v>
      </c>
      <c r="E9402" s="84">
        <v>81975</v>
      </c>
      <c r="F9402" s="85">
        <v>17.61</v>
      </c>
      <c r="G9402" s="84">
        <v>134.69999999999999</v>
      </c>
      <c r="H9402" s="86">
        <f t="shared" si="584"/>
        <v>1944501.9232499998</v>
      </c>
      <c r="I9402" s="77">
        <f t="shared" si="585"/>
        <v>81975</v>
      </c>
      <c r="J9402" s="77">
        <f t="shared" si="586"/>
        <v>1443579.75</v>
      </c>
      <c r="K9402" s="77">
        <f t="shared" si="587"/>
        <v>0</v>
      </c>
    </row>
    <row r="9403" spans="1:11" s="77" customFormat="1">
      <c r="A9403" s="82">
        <v>2016</v>
      </c>
      <c r="B9403" s="82">
        <v>6065</v>
      </c>
      <c r="C9403" s="83" t="s">
        <v>513</v>
      </c>
      <c r="D9403" s="83" t="s">
        <v>504</v>
      </c>
      <c r="E9403" s="84">
        <v>16413</v>
      </c>
      <c r="F9403" s="85">
        <v>17.59</v>
      </c>
      <c r="G9403" s="84">
        <v>135.5</v>
      </c>
      <c r="H9403" s="86">
        <f t="shared" si="584"/>
        <v>391194.82785</v>
      </c>
      <c r="I9403" s="77">
        <f t="shared" si="585"/>
        <v>16413</v>
      </c>
      <c r="J9403" s="77">
        <f t="shared" si="586"/>
        <v>288704.67</v>
      </c>
      <c r="K9403" s="77">
        <f t="shared" si="587"/>
        <v>0</v>
      </c>
    </row>
    <row r="9404" spans="1:11" s="77" customFormat="1">
      <c r="A9404" s="82">
        <v>2016</v>
      </c>
      <c r="B9404" s="82">
        <v>6068</v>
      </c>
      <c r="C9404" s="83" t="s">
        <v>513</v>
      </c>
      <c r="D9404" s="83" t="s">
        <v>504</v>
      </c>
      <c r="E9404" s="84">
        <v>778291</v>
      </c>
      <c r="F9404" s="85">
        <v>16.712</v>
      </c>
      <c r="G9404" s="84">
        <v>182.4</v>
      </c>
      <c r="H9404" s="86">
        <f t="shared" si="584"/>
        <v>23724401.726208001</v>
      </c>
      <c r="I9404" s="77">
        <f t="shared" si="585"/>
        <v>778291</v>
      </c>
      <c r="J9404" s="77">
        <f t="shared" si="586"/>
        <v>13006799.192</v>
      </c>
      <c r="K9404" s="77">
        <f t="shared" si="587"/>
        <v>0</v>
      </c>
    </row>
    <row r="9405" spans="1:11" s="77" customFormat="1">
      <c r="A9405" s="82">
        <v>2016</v>
      </c>
      <c r="B9405" s="82">
        <v>6071</v>
      </c>
      <c r="C9405" s="83" t="s">
        <v>503</v>
      </c>
      <c r="D9405" s="83" t="s">
        <v>504</v>
      </c>
      <c r="E9405" s="84">
        <v>14316</v>
      </c>
      <c r="F9405" s="85">
        <v>22.927</v>
      </c>
      <c r="G9405" s="84">
        <v>214.9</v>
      </c>
      <c r="H9405" s="86">
        <f t="shared" si="584"/>
        <v>705351.08086799993</v>
      </c>
      <c r="I9405" s="77">
        <f t="shared" si="585"/>
        <v>14316</v>
      </c>
      <c r="J9405" s="77">
        <f t="shared" si="586"/>
        <v>328222.93199999997</v>
      </c>
      <c r="K9405" s="77">
        <f t="shared" si="587"/>
        <v>0</v>
      </c>
    </row>
    <row r="9406" spans="1:11" s="77" customFormat="1">
      <c r="A9406" s="82">
        <v>2016</v>
      </c>
      <c r="B9406" s="82">
        <v>6071</v>
      </c>
      <c r="C9406" s="83" t="s">
        <v>503</v>
      </c>
      <c r="D9406" s="83" t="s">
        <v>504</v>
      </c>
      <c r="E9406" s="84">
        <v>42123</v>
      </c>
      <c r="F9406" s="85">
        <v>22.972000000000001</v>
      </c>
      <c r="G9406" s="84">
        <v>218.5</v>
      </c>
      <c r="H9406" s="86">
        <f t="shared" si="584"/>
        <v>2114314.2798600001</v>
      </c>
      <c r="I9406" s="77">
        <f t="shared" si="585"/>
        <v>42123</v>
      </c>
      <c r="J9406" s="77">
        <f t="shared" si="586"/>
        <v>967649.5560000001</v>
      </c>
      <c r="K9406" s="77">
        <f t="shared" si="587"/>
        <v>0</v>
      </c>
    </row>
    <row r="9407" spans="1:11" s="77" customFormat="1">
      <c r="A9407" s="82">
        <v>2016</v>
      </c>
      <c r="B9407" s="82">
        <v>6071</v>
      </c>
      <c r="C9407" s="83" t="s">
        <v>513</v>
      </c>
      <c r="D9407" s="83" t="s">
        <v>504</v>
      </c>
      <c r="E9407" s="84">
        <v>66819</v>
      </c>
      <c r="F9407" s="85">
        <v>17.614999999999998</v>
      </c>
      <c r="G9407" s="84">
        <v>220.9</v>
      </c>
      <c r="H9407" s="86">
        <f t="shared" si="584"/>
        <v>2600029.8571649999</v>
      </c>
      <c r="I9407" s="77">
        <f t="shared" si="585"/>
        <v>66819</v>
      </c>
      <c r="J9407" s="77">
        <f t="shared" si="586"/>
        <v>1177016.6849999998</v>
      </c>
      <c r="K9407" s="77">
        <f t="shared" si="587"/>
        <v>0</v>
      </c>
    </row>
    <row r="9408" spans="1:11" s="77" customFormat="1">
      <c r="A9408" s="82">
        <v>2016</v>
      </c>
      <c r="B9408" s="82">
        <v>6071</v>
      </c>
      <c r="C9408" s="83" t="s">
        <v>503</v>
      </c>
      <c r="D9408" s="83" t="s">
        <v>504</v>
      </c>
      <c r="E9408" s="84">
        <v>15009</v>
      </c>
      <c r="F9408" s="85">
        <v>25.687000000000001</v>
      </c>
      <c r="G9408" s="84">
        <v>194.1</v>
      </c>
      <c r="H9408" s="86">
        <f t="shared" si="584"/>
        <v>748325.73120299994</v>
      </c>
      <c r="I9408" s="77">
        <f t="shared" si="585"/>
        <v>15009</v>
      </c>
      <c r="J9408" s="77">
        <f t="shared" si="586"/>
        <v>385536.18300000002</v>
      </c>
      <c r="K9408" s="77">
        <f t="shared" si="587"/>
        <v>0</v>
      </c>
    </row>
    <row r="9409" spans="1:11" s="77" customFormat="1">
      <c r="A9409" s="82">
        <v>2016</v>
      </c>
      <c r="B9409" s="82">
        <v>6071</v>
      </c>
      <c r="C9409" s="83" t="s">
        <v>503</v>
      </c>
      <c r="D9409" s="83" t="s">
        <v>504</v>
      </c>
      <c r="E9409" s="84">
        <v>47373</v>
      </c>
      <c r="F9409" s="85">
        <v>22.486000000000001</v>
      </c>
      <c r="G9409" s="84">
        <v>144.6</v>
      </c>
      <c r="H9409" s="86">
        <f t="shared" si="584"/>
        <v>1540321.535988</v>
      </c>
      <c r="I9409" s="77">
        <f t="shared" si="585"/>
        <v>47373</v>
      </c>
      <c r="J9409" s="77">
        <f t="shared" si="586"/>
        <v>1065229.2779999999</v>
      </c>
      <c r="K9409" s="77">
        <f t="shared" si="587"/>
        <v>0</v>
      </c>
    </row>
    <row r="9410" spans="1:11" s="77" customFormat="1">
      <c r="A9410" s="82">
        <v>2016</v>
      </c>
      <c r="B9410" s="82">
        <v>6071</v>
      </c>
      <c r="C9410" s="83" t="s">
        <v>503</v>
      </c>
      <c r="D9410" s="83" t="s">
        <v>504</v>
      </c>
      <c r="E9410" s="84">
        <v>4930</v>
      </c>
      <c r="F9410" s="85">
        <v>18.143000000000001</v>
      </c>
      <c r="G9410" s="84">
        <v>156.5</v>
      </c>
      <c r="H9410" s="86">
        <f t="shared" si="584"/>
        <v>139981.40935</v>
      </c>
      <c r="I9410" s="77">
        <f t="shared" si="585"/>
        <v>4930</v>
      </c>
      <c r="J9410" s="77">
        <f t="shared" si="586"/>
        <v>89444.99</v>
      </c>
      <c r="K9410" s="77">
        <f t="shared" si="587"/>
        <v>0</v>
      </c>
    </row>
    <row r="9411" spans="1:11" s="77" customFormat="1">
      <c r="A9411" s="82">
        <v>2016</v>
      </c>
      <c r="B9411" s="82">
        <v>6071</v>
      </c>
      <c r="C9411" s="83" t="s">
        <v>503</v>
      </c>
      <c r="D9411" s="83" t="s">
        <v>504</v>
      </c>
      <c r="E9411" s="84">
        <v>4549</v>
      </c>
      <c r="F9411" s="85">
        <v>19.588999999999999</v>
      </c>
      <c r="G9411" s="84">
        <v>173</v>
      </c>
      <c r="H9411" s="86">
        <f t="shared" si="584"/>
        <v>154160.92452999999</v>
      </c>
      <c r="I9411" s="77">
        <f t="shared" si="585"/>
        <v>4549</v>
      </c>
      <c r="J9411" s="77">
        <f t="shared" si="586"/>
        <v>89110.36099999999</v>
      </c>
      <c r="K9411" s="77">
        <f t="shared" si="587"/>
        <v>0</v>
      </c>
    </row>
    <row r="9412" spans="1:11" s="77" customFormat="1">
      <c r="A9412" s="82">
        <v>2016</v>
      </c>
      <c r="B9412" s="82">
        <v>6071</v>
      </c>
      <c r="C9412" s="83" t="s">
        <v>503</v>
      </c>
      <c r="D9412" s="83" t="s">
        <v>504</v>
      </c>
      <c r="E9412" s="84">
        <v>46065</v>
      </c>
      <c r="F9412" s="85">
        <v>23.053000000000001</v>
      </c>
      <c r="G9412" s="84">
        <v>222.5</v>
      </c>
      <c r="H9412" s="86">
        <f t="shared" si="584"/>
        <v>2362808.5901250001</v>
      </c>
      <c r="I9412" s="77">
        <f t="shared" si="585"/>
        <v>46065</v>
      </c>
      <c r="J9412" s="77">
        <f t="shared" si="586"/>
        <v>1061936.4450000001</v>
      </c>
      <c r="K9412" s="77">
        <f t="shared" si="587"/>
        <v>0</v>
      </c>
    </row>
    <row r="9413" spans="1:11" s="77" customFormat="1">
      <c r="A9413" s="82">
        <v>2016</v>
      </c>
      <c r="B9413" s="82">
        <v>6073</v>
      </c>
      <c r="C9413" s="83" t="s">
        <v>503</v>
      </c>
      <c r="D9413" s="83" t="s">
        <v>504</v>
      </c>
      <c r="E9413" s="84">
        <v>73645</v>
      </c>
      <c r="F9413" s="85">
        <v>23.234000000000002</v>
      </c>
      <c r="G9413" s="84">
        <v>295.7</v>
      </c>
      <c r="H9413" s="86">
        <f t="shared" si="584"/>
        <v>5059627.8690100005</v>
      </c>
      <c r="I9413" s="77">
        <f t="shared" si="585"/>
        <v>73645</v>
      </c>
      <c r="J9413" s="77">
        <f t="shared" si="586"/>
        <v>1711067.9300000002</v>
      </c>
      <c r="K9413" s="77">
        <f t="shared" si="587"/>
        <v>0</v>
      </c>
    </row>
    <row r="9414" spans="1:11" s="77" customFormat="1">
      <c r="A9414" s="82">
        <v>2016</v>
      </c>
      <c r="B9414" s="82">
        <v>6073</v>
      </c>
      <c r="C9414" s="83" t="s">
        <v>513</v>
      </c>
      <c r="D9414" s="83" t="s">
        <v>504</v>
      </c>
      <c r="E9414" s="84">
        <v>96928</v>
      </c>
      <c r="F9414" s="85">
        <v>17.864000000000001</v>
      </c>
      <c r="G9414" s="84">
        <v>243.2</v>
      </c>
      <c r="H9414" s="86">
        <f t="shared" si="584"/>
        <v>4211060.9981439998</v>
      </c>
      <c r="I9414" s="77">
        <f t="shared" si="585"/>
        <v>96928</v>
      </c>
      <c r="J9414" s="77">
        <f t="shared" si="586"/>
        <v>1731521.7920000001</v>
      </c>
      <c r="K9414" s="77">
        <f t="shared" si="587"/>
        <v>0</v>
      </c>
    </row>
    <row r="9415" spans="1:11" s="77" customFormat="1">
      <c r="A9415" s="82">
        <v>2016</v>
      </c>
      <c r="B9415" s="82">
        <v>6076</v>
      </c>
      <c r="C9415" s="83" t="s">
        <v>513</v>
      </c>
      <c r="D9415" s="83" t="s">
        <v>504</v>
      </c>
      <c r="E9415" s="84">
        <v>232017</v>
      </c>
      <c r="F9415" s="85">
        <v>17.172000000000001</v>
      </c>
      <c r="G9415" s="84" t="s">
        <v>514</v>
      </c>
      <c r="H9415" s="86" t="str">
        <f t="shared" ref="H9415:H9478" si="588">IF(I9415="","",G9415/100*F9415*E9415)</f>
        <v/>
      </c>
      <c r="I9415" s="77" t="str">
        <f t="shared" ref="I9415:I9478" si="589">IF(OR(G9415=".",F9415=".",E9415="."),"",E9415)</f>
        <v/>
      </c>
      <c r="J9415" s="77" t="str">
        <f t="shared" ref="J9415:J9478" si="590">IF(I9415="","",F9415*I9415)</f>
        <v/>
      </c>
      <c r="K9415" s="77">
        <f t="shared" ref="K9415:K9478" si="591">IF(C9415="LIG",1,0)</f>
        <v>0</v>
      </c>
    </row>
    <row r="9416" spans="1:11" s="77" customFormat="1">
      <c r="A9416" s="82">
        <v>2016</v>
      </c>
      <c r="B9416" s="82">
        <v>6076</v>
      </c>
      <c r="C9416" s="83" t="s">
        <v>513</v>
      </c>
      <c r="D9416" s="83" t="s">
        <v>504</v>
      </c>
      <c r="E9416" s="84">
        <v>570766</v>
      </c>
      <c r="F9416" s="85">
        <v>16.690000000000001</v>
      </c>
      <c r="G9416" s="84" t="s">
        <v>514</v>
      </c>
      <c r="H9416" s="86" t="str">
        <f t="shared" si="588"/>
        <v/>
      </c>
      <c r="I9416" s="77" t="str">
        <f t="shared" si="589"/>
        <v/>
      </c>
      <c r="J9416" s="77" t="str">
        <f t="shared" si="590"/>
        <v/>
      </c>
      <c r="K9416" s="77">
        <f t="shared" si="591"/>
        <v>0</v>
      </c>
    </row>
    <row r="9417" spans="1:11" s="77" customFormat="1">
      <c r="A9417" s="82">
        <v>2016</v>
      </c>
      <c r="B9417" s="82">
        <v>6077</v>
      </c>
      <c r="C9417" s="83" t="s">
        <v>513</v>
      </c>
      <c r="D9417" s="83" t="s">
        <v>504</v>
      </c>
      <c r="E9417" s="84">
        <v>17124</v>
      </c>
      <c r="F9417" s="85">
        <v>16.7</v>
      </c>
      <c r="G9417" s="84">
        <v>120.9</v>
      </c>
      <c r="H9417" s="86">
        <f t="shared" si="588"/>
        <v>345738.6972</v>
      </c>
      <c r="I9417" s="77">
        <f t="shared" si="589"/>
        <v>17124</v>
      </c>
      <c r="J9417" s="77">
        <f t="shared" si="590"/>
        <v>285970.8</v>
      </c>
      <c r="K9417" s="77">
        <f t="shared" si="591"/>
        <v>0</v>
      </c>
    </row>
    <row r="9418" spans="1:11" s="77" customFormat="1">
      <c r="A9418" s="82">
        <v>2016</v>
      </c>
      <c r="B9418" s="82">
        <v>6077</v>
      </c>
      <c r="C9418" s="83" t="s">
        <v>513</v>
      </c>
      <c r="D9418" s="83" t="s">
        <v>504</v>
      </c>
      <c r="E9418" s="84">
        <v>68527</v>
      </c>
      <c r="F9418" s="85">
        <v>17.05</v>
      </c>
      <c r="G9418" s="84">
        <v>123.8</v>
      </c>
      <c r="H9418" s="86">
        <f t="shared" si="588"/>
        <v>1446461.0633</v>
      </c>
      <c r="I9418" s="77">
        <f t="shared" si="589"/>
        <v>68527</v>
      </c>
      <c r="J9418" s="77">
        <f t="shared" si="590"/>
        <v>1168385.3500000001</v>
      </c>
      <c r="K9418" s="77">
        <f t="shared" si="591"/>
        <v>0</v>
      </c>
    </row>
    <row r="9419" spans="1:11" s="77" customFormat="1">
      <c r="A9419" s="82">
        <v>2016</v>
      </c>
      <c r="B9419" s="82">
        <v>6077</v>
      </c>
      <c r="C9419" s="83" t="s">
        <v>513</v>
      </c>
      <c r="D9419" s="83" t="s">
        <v>504</v>
      </c>
      <c r="E9419" s="84">
        <v>136680</v>
      </c>
      <c r="F9419" s="85">
        <v>16.718</v>
      </c>
      <c r="G9419" s="84">
        <v>127.7</v>
      </c>
      <c r="H9419" s="86">
        <f t="shared" si="588"/>
        <v>2917965.7384800003</v>
      </c>
      <c r="I9419" s="77">
        <f t="shared" si="589"/>
        <v>136680</v>
      </c>
      <c r="J9419" s="77">
        <f t="shared" si="590"/>
        <v>2285016.2400000002</v>
      </c>
      <c r="K9419" s="77">
        <f t="shared" si="591"/>
        <v>0</v>
      </c>
    </row>
    <row r="9420" spans="1:11" s="77" customFormat="1">
      <c r="A9420" s="82">
        <v>2016</v>
      </c>
      <c r="B9420" s="82">
        <v>6077</v>
      </c>
      <c r="C9420" s="83" t="s">
        <v>513</v>
      </c>
      <c r="D9420" s="83" t="s">
        <v>504</v>
      </c>
      <c r="E9420" s="84">
        <v>171124</v>
      </c>
      <c r="F9420" s="85">
        <v>17.285</v>
      </c>
      <c r="G9420" s="84">
        <v>126.9</v>
      </c>
      <c r="H9420" s="86">
        <f t="shared" si="588"/>
        <v>3753547.6134600006</v>
      </c>
      <c r="I9420" s="77">
        <f t="shared" si="589"/>
        <v>171124</v>
      </c>
      <c r="J9420" s="77">
        <f t="shared" si="590"/>
        <v>2957878.34</v>
      </c>
      <c r="K9420" s="77">
        <f t="shared" si="591"/>
        <v>0</v>
      </c>
    </row>
    <row r="9421" spans="1:11" s="77" customFormat="1">
      <c r="A9421" s="82">
        <v>2016</v>
      </c>
      <c r="B9421" s="82">
        <v>6082</v>
      </c>
      <c r="C9421" s="83" t="s">
        <v>503</v>
      </c>
      <c r="D9421" s="83" t="s">
        <v>504</v>
      </c>
      <c r="E9421" s="84">
        <v>42217</v>
      </c>
      <c r="F9421" s="85">
        <v>26.08</v>
      </c>
      <c r="G9421" s="84" t="s">
        <v>514</v>
      </c>
      <c r="H9421" s="86" t="str">
        <f t="shared" si="588"/>
        <v/>
      </c>
      <c r="I9421" s="77" t="str">
        <f t="shared" si="589"/>
        <v/>
      </c>
      <c r="J9421" s="77" t="str">
        <f t="shared" si="590"/>
        <v/>
      </c>
      <c r="K9421" s="77">
        <f t="shared" si="591"/>
        <v>0</v>
      </c>
    </row>
    <row r="9422" spans="1:11" s="77" customFormat="1">
      <c r="A9422" s="82">
        <v>2016</v>
      </c>
      <c r="B9422" s="82">
        <v>6085</v>
      </c>
      <c r="C9422" s="83" t="s">
        <v>513</v>
      </c>
      <c r="D9422" s="83" t="s">
        <v>504</v>
      </c>
      <c r="E9422" s="84">
        <v>61135</v>
      </c>
      <c r="F9422" s="85">
        <v>17.54</v>
      </c>
      <c r="G9422" s="84">
        <v>232.5</v>
      </c>
      <c r="H9422" s="86">
        <f t="shared" si="588"/>
        <v>2493115.8675000002</v>
      </c>
      <c r="I9422" s="77">
        <f t="shared" si="589"/>
        <v>61135</v>
      </c>
      <c r="J9422" s="77">
        <f t="shared" si="590"/>
        <v>1072307.8999999999</v>
      </c>
      <c r="K9422" s="77">
        <f t="shared" si="591"/>
        <v>0</v>
      </c>
    </row>
    <row r="9423" spans="1:11" s="77" customFormat="1">
      <c r="A9423" s="82">
        <v>2016</v>
      </c>
      <c r="B9423" s="82">
        <v>6085</v>
      </c>
      <c r="C9423" s="83" t="s">
        <v>503</v>
      </c>
      <c r="D9423" s="83" t="s">
        <v>504</v>
      </c>
      <c r="E9423" s="84">
        <v>143967</v>
      </c>
      <c r="F9423" s="85">
        <v>21.882000000000001</v>
      </c>
      <c r="G9423" s="84">
        <v>256.2</v>
      </c>
      <c r="H9423" s="86">
        <f t="shared" si="588"/>
        <v>8071032.4604279995</v>
      </c>
      <c r="I9423" s="77">
        <f t="shared" si="589"/>
        <v>143967</v>
      </c>
      <c r="J9423" s="77">
        <f t="shared" si="590"/>
        <v>3150285.8940000003</v>
      </c>
      <c r="K9423" s="77">
        <f t="shared" si="591"/>
        <v>0</v>
      </c>
    </row>
    <row r="9424" spans="1:11" s="77" customFormat="1">
      <c r="A9424" s="82">
        <v>2016</v>
      </c>
      <c r="B9424" s="82">
        <v>6085</v>
      </c>
      <c r="C9424" s="83" t="s">
        <v>503</v>
      </c>
      <c r="D9424" s="83" t="s">
        <v>504</v>
      </c>
      <c r="E9424" s="84">
        <v>15005</v>
      </c>
      <c r="F9424" s="85">
        <v>25.954000000000001</v>
      </c>
      <c r="G9424" s="84">
        <v>219.9</v>
      </c>
      <c r="H9424" s="86">
        <f t="shared" si="588"/>
        <v>856378.05423000001</v>
      </c>
      <c r="I9424" s="77">
        <f t="shared" si="589"/>
        <v>15005</v>
      </c>
      <c r="J9424" s="77">
        <f t="shared" si="590"/>
        <v>389439.77</v>
      </c>
      <c r="K9424" s="77">
        <f t="shared" si="591"/>
        <v>0</v>
      </c>
    </row>
    <row r="9425" spans="1:11" s="77" customFormat="1">
      <c r="A9425" s="82">
        <v>2016</v>
      </c>
      <c r="B9425" s="82">
        <v>6090</v>
      </c>
      <c r="C9425" s="83" t="s">
        <v>513</v>
      </c>
      <c r="D9425" s="83" t="s">
        <v>504</v>
      </c>
      <c r="E9425" s="84">
        <v>144254</v>
      </c>
      <c r="F9425" s="85">
        <v>17.899999999999999</v>
      </c>
      <c r="G9425" s="84">
        <v>203.4</v>
      </c>
      <c r="H9425" s="86">
        <f t="shared" si="588"/>
        <v>5252086.1843999997</v>
      </c>
      <c r="I9425" s="77">
        <f t="shared" si="589"/>
        <v>144254</v>
      </c>
      <c r="J9425" s="77">
        <f t="shared" si="590"/>
        <v>2582146.5999999996</v>
      </c>
      <c r="K9425" s="77">
        <f t="shared" si="591"/>
        <v>0</v>
      </c>
    </row>
    <row r="9426" spans="1:11" s="77" customFormat="1">
      <c r="A9426" s="82">
        <v>2016</v>
      </c>
      <c r="B9426" s="82">
        <v>6090</v>
      </c>
      <c r="C9426" s="83" t="s">
        <v>513</v>
      </c>
      <c r="D9426" s="83" t="s">
        <v>504</v>
      </c>
      <c r="E9426" s="84">
        <v>189351</v>
      </c>
      <c r="F9426" s="85">
        <v>17.829999999999998</v>
      </c>
      <c r="G9426" s="84">
        <v>203.1</v>
      </c>
      <c r="H9426" s="86">
        <f t="shared" si="588"/>
        <v>6856916.6382299997</v>
      </c>
      <c r="I9426" s="77">
        <f t="shared" si="589"/>
        <v>189351</v>
      </c>
      <c r="J9426" s="77">
        <f t="shared" si="590"/>
        <v>3376128.3299999996</v>
      </c>
      <c r="K9426" s="77">
        <f t="shared" si="591"/>
        <v>0</v>
      </c>
    </row>
    <row r="9427" spans="1:11" s="77" customFormat="1">
      <c r="A9427" s="82">
        <v>2016</v>
      </c>
      <c r="B9427" s="82">
        <v>6090</v>
      </c>
      <c r="C9427" s="83" t="s">
        <v>513</v>
      </c>
      <c r="D9427" s="83" t="s">
        <v>504</v>
      </c>
      <c r="E9427" s="84">
        <v>243</v>
      </c>
      <c r="F9427" s="85">
        <v>17.899999999999999</v>
      </c>
      <c r="G9427" s="84">
        <v>168.7</v>
      </c>
      <c r="H9427" s="86">
        <f t="shared" si="588"/>
        <v>7337.9438999999984</v>
      </c>
      <c r="I9427" s="77">
        <f t="shared" si="589"/>
        <v>243</v>
      </c>
      <c r="J9427" s="77">
        <f t="shared" si="590"/>
        <v>4349.7</v>
      </c>
      <c r="K9427" s="77">
        <f t="shared" si="591"/>
        <v>0</v>
      </c>
    </row>
    <row r="9428" spans="1:11" s="77" customFormat="1">
      <c r="A9428" s="82">
        <v>2016</v>
      </c>
      <c r="B9428" s="82">
        <v>6090</v>
      </c>
      <c r="C9428" s="83" t="s">
        <v>513</v>
      </c>
      <c r="D9428" s="83" t="s">
        <v>504</v>
      </c>
      <c r="E9428" s="84">
        <v>364</v>
      </c>
      <c r="F9428" s="85">
        <v>17.3</v>
      </c>
      <c r="G9428" s="84">
        <v>199.8</v>
      </c>
      <c r="H9428" s="86">
        <f t="shared" si="588"/>
        <v>12581.805600000002</v>
      </c>
      <c r="I9428" s="77">
        <f t="shared" si="589"/>
        <v>364</v>
      </c>
      <c r="J9428" s="77">
        <f t="shared" si="590"/>
        <v>6297.2</v>
      </c>
      <c r="K9428" s="77">
        <f t="shared" si="591"/>
        <v>0</v>
      </c>
    </row>
    <row r="9429" spans="1:11" s="77" customFormat="1">
      <c r="A9429" s="82">
        <v>2016</v>
      </c>
      <c r="B9429" s="82">
        <v>6090</v>
      </c>
      <c r="C9429" s="83" t="s">
        <v>513</v>
      </c>
      <c r="D9429" s="83" t="s">
        <v>504</v>
      </c>
      <c r="E9429" s="84">
        <v>14618</v>
      </c>
      <c r="F9429" s="85">
        <v>17.36</v>
      </c>
      <c r="G9429" s="84">
        <v>226</v>
      </c>
      <c r="H9429" s="86">
        <f t="shared" si="588"/>
        <v>573516.76479999989</v>
      </c>
      <c r="I9429" s="77">
        <f t="shared" si="589"/>
        <v>14618</v>
      </c>
      <c r="J9429" s="77">
        <f t="shared" si="590"/>
        <v>253768.47999999998</v>
      </c>
      <c r="K9429" s="77">
        <f t="shared" si="591"/>
        <v>0</v>
      </c>
    </row>
    <row r="9430" spans="1:11" s="77" customFormat="1">
      <c r="A9430" s="82">
        <v>2016</v>
      </c>
      <c r="B9430" s="82">
        <v>6090</v>
      </c>
      <c r="C9430" s="83" t="s">
        <v>513</v>
      </c>
      <c r="D9430" s="83" t="s">
        <v>504</v>
      </c>
      <c r="E9430" s="84">
        <v>58001</v>
      </c>
      <c r="F9430" s="85">
        <v>17.82</v>
      </c>
      <c r="G9430" s="84">
        <v>169.7</v>
      </c>
      <c r="H9430" s="86">
        <f t="shared" si="588"/>
        <v>1753981.56054</v>
      </c>
      <c r="I9430" s="77">
        <f t="shared" si="589"/>
        <v>58001</v>
      </c>
      <c r="J9430" s="77">
        <f t="shared" si="590"/>
        <v>1033577.8200000001</v>
      </c>
      <c r="K9430" s="77">
        <f t="shared" si="591"/>
        <v>0</v>
      </c>
    </row>
    <row r="9431" spans="1:11" s="77" customFormat="1">
      <c r="A9431" s="82">
        <v>2016</v>
      </c>
      <c r="B9431" s="82">
        <v>6090</v>
      </c>
      <c r="C9431" s="83" t="s">
        <v>513</v>
      </c>
      <c r="D9431" s="83" t="s">
        <v>504</v>
      </c>
      <c r="E9431" s="84">
        <v>159755</v>
      </c>
      <c r="F9431" s="85">
        <v>17.059999999999999</v>
      </c>
      <c r="G9431" s="84">
        <v>203</v>
      </c>
      <c r="H9431" s="86">
        <f t="shared" si="588"/>
        <v>5532603.2089999989</v>
      </c>
      <c r="I9431" s="77">
        <f t="shared" si="589"/>
        <v>159755</v>
      </c>
      <c r="J9431" s="77">
        <f t="shared" si="590"/>
        <v>2725420.3</v>
      </c>
      <c r="K9431" s="77">
        <f t="shared" si="591"/>
        <v>0</v>
      </c>
    </row>
    <row r="9432" spans="1:11" s="77" customFormat="1">
      <c r="A9432" s="82">
        <v>2016</v>
      </c>
      <c r="B9432" s="82">
        <v>6090</v>
      </c>
      <c r="C9432" s="83" t="s">
        <v>513</v>
      </c>
      <c r="D9432" s="83" t="s">
        <v>504</v>
      </c>
      <c r="E9432" s="84">
        <v>86745</v>
      </c>
      <c r="F9432" s="85">
        <v>17.100000000000001</v>
      </c>
      <c r="G9432" s="84">
        <v>203.8</v>
      </c>
      <c r="H9432" s="86">
        <f t="shared" si="588"/>
        <v>3023045.901000001</v>
      </c>
      <c r="I9432" s="77">
        <f t="shared" si="589"/>
        <v>86745</v>
      </c>
      <c r="J9432" s="77">
        <f t="shared" si="590"/>
        <v>1483339.5000000002</v>
      </c>
      <c r="K9432" s="77">
        <f t="shared" si="591"/>
        <v>0</v>
      </c>
    </row>
    <row r="9433" spans="1:11" s="77" customFormat="1">
      <c r="A9433" s="82">
        <v>2016</v>
      </c>
      <c r="B9433" s="82">
        <v>6090</v>
      </c>
      <c r="C9433" s="83" t="s">
        <v>513</v>
      </c>
      <c r="D9433" s="83" t="s">
        <v>504</v>
      </c>
      <c r="E9433" s="84">
        <v>122</v>
      </c>
      <c r="F9433" s="85">
        <v>17.36</v>
      </c>
      <c r="G9433" s="84">
        <v>226</v>
      </c>
      <c r="H9433" s="86">
        <f t="shared" si="588"/>
        <v>4786.4991999999993</v>
      </c>
      <c r="I9433" s="77">
        <f t="shared" si="589"/>
        <v>122</v>
      </c>
      <c r="J9433" s="77">
        <f t="shared" si="590"/>
        <v>2117.92</v>
      </c>
      <c r="K9433" s="77">
        <f t="shared" si="591"/>
        <v>0</v>
      </c>
    </row>
    <row r="9434" spans="1:11" s="77" customFormat="1">
      <c r="A9434" s="82">
        <v>2016</v>
      </c>
      <c r="B9434" s="82">
        <v>6090</v>
      </c>
      <c r="C9434" s="83" t="s">
        <v>513</v>
      </c>
      <c r="D9434" s="83" t="s">
        <v>504</v>
      </c>
      <c r="E9434" s="84">
        <v>58328</v>
      </c>
      <c r="F9434" s="85">
        <v>17.11</v>
      </c>
      <c r="G9434" s="84">
        <v>192.6</v>
      </c>
      <c r="H9434" s="86">
        <f t="shared" si="588"/>
        <v>1922132.74608</v>
      </c>
      <c r="I9434" s="77">
        <f t="shared" si="589"/>
        <v>58328</v>
      </c>
      <c r="J9434" s="77">
        <f t="shared" si="590"/>
        <v>997992.08</v>
      </c>
      <c r="K9434" s="77">
        <f t="shared" si="591"/>
        <v>0</v>
      </c>
    </row>
    <row r="9435" spans="1:11" s="77" customFormat="1">
      <c r="A9435" s="82">
        <v>2016</v>
      </c>
      <c r="B9435" s="82">
        <v>6090</v>
      </c>
      <c r="C9435" s="83" t="s">
        <v>513</v>
      </c>
      <c r="D9435" s="83" t="s">
        <v>504</v>
      </c>
      <c r="E9435" s="84">
        <v>29041</v>
      </c>
      <c r="F9435" s="85">
        <v>16.920000000000002</v>
      </c>
      <c r="G9435" s="84">
        <v>197.3</v>
      </c>
      <c r="H9435" s="86">
        <f t="shared" si="588"/>
        <v>969480.34956000012</v>
      </c>
      <c r="I9435" s="77">
        <f t="shared" si="589"/>
        <v>29041</v>
      </c>
      <c r="J9435" s="77">
        <f t="shared" si="590"/>
        <v>491373.72000000003</v>
      </c>
      <c r="K9435" s="77">
        <f t="shared" si="591"/>
        <v>0</v>
      </c>
    </row>
    <row r="9436" spans="1:11" s="77" customFormat="1">
      <c r="A9436" s="82">
        <v>2016</v>
      </c>
      <c r="B9436" s="82">
        <v>6090</v>
      </c>
      <c r="C9436" s="83" t="s">
        <v>513</v>
      </c>
      <c r="D9436" s="83" t="s">
        <v>504</v>
      </c>
      <c r="E9436" s="84">
        <v>29036</v>
      </c>
      <c r="F9436" s="85">
        <v>17.920000000000002</v>
      </c>
      <c r="G9436" s="84">
        <v>223.1</v>
      </c>
      <c r="H9436" s="86">
        <f t="shared" si="588"/>
        <v>1160845.3427200001</v>
      </c>
      <c r="I9436" s="77">
        <f t="shared" si="589"/>
        <v>29036</v>
      </c>
      <c r="J9436" s="77">
        <f t="shared" si="590"/>
        <v>520325.12000000005</v>
      </c>
      <c r="K9436" s="77">
        <f t="shared" si="591"/>
        <v>0</v>
      </c>
    </row>
    <row r="9437" spans="1:11" s="77" customFormat="1">
      <c r="A9437" s="82">
        <v>2016</v>
      </c>
      <c r="B9437" s="82">
        <v>6090</v>
      </c>
      <c r="C9437" s="83" t="s">
        <v>513</v>
      </c>
      <c r="D9437" s="83" t="s">
        <v>504</v>
      </c>
      <c r="E9437" s="84">
        <v>14616</v>
      </c>
      <c r="F9437" s="85">
        <v>17.59</v>
      </c>
      <c r="G9437" s="84">
        <v>223.2</v>
      </c>
      <c r="H9437" s="86">
        <f t="shared" si="588"/>
        <v>573837.02207999991</v>
      </c>
      <c r="I9437" s="77">
        <f t="shared" si="589"/>
        <v>14616</v>
      </c>
      <c r="J9437" s="77">
        <f t="shared" si="590"/>
        <v>257095.44</v>
      </c>
      <c r="K9437" s="77">
        <f t="shared" si="591"/>
        <v>0</v>
      </c>
    </row>
    <row r="9438" spans="1:11" s="77" customFormat="1">
      <c r="A9438" s="82">
        <v>2016</v>
      </c>
      <c r="B9438" s="82">
        <v>6090</v>
      </c>
      <c r="C9438" s="83" t="s">
        <v>513</v>
      </c>
      <c r="D9438" s="83" t="s">
        <v>504</v>
      </c>
      <c r="E9438" s="84">
        <v>485</v>
      </c>
      <c r="F9438" s="85">
        <v>17.87</v>
      </c>
      <c r="G9438" s="84">
        <v>189.7</v>
      </c>
      <c r="H9438" s="86">
        <f t="shared" si="588"/>
        <v>16441.204149999998</v>
      </c>
      <c r="I9438" s="77">
        <f t="shared" si="589"/>
        <v>485</v>
      </c>
      <c r="J9438" s="77">
        <f t="shared" si="590"/>
        <v>8666.9500000000007</v>
      </c>
      <c r="K9438" s="77">
        <f t="shared" si="591"/>
        <v>0</v>
      </c>
    </row>
    <row r="9439" spans="1:11" s="77" customFormat="1">
      <c r="A9439" s="82">
        <v>2016</v>
      </c>
      <c r="B9439" s="82">
        <v>6090</v>
      </c>
      <c r="C9439" s="83" t="s">
        <v>513</v>
      </c>
      <c r="D9439" s="83" t="s">
        <v>504</v>
      </c>
      <c r="E9439" s="84">
        <v>122</v>
      </c>
      <c r="F9439" s="85">
        <v>17.87</v>
      </c>
      <c r="G9439" s="84">
        <v>189.7</v>
      </c>
      <c r="H9439" s="86">
        <f t="shared" si="588"/>
        <v>4135.7255799999994</v>
      </c>
      <c r="I9439" s="77">
        <f t="shared" si="589"/>
        <v>122</v>
      </c>
      <c r="J9439" s="77">
        <f t="shared" si="590"/>
        <v>2180.1400000000003</v>
      </c>
      <c r="K9439" s="77">
        <f t="shared" si="591"/>
        <v>0</v>
      </c>
    </row>
    <row r="9440" spans="1:11" s="77" customFormat="1">
      <c r="A9440" s="82">
        <v>2016</v>
      </c>
      <c r="B9440" s="82">
        <v>6090</v>
      </c>
      <c r="C9440" s="83" t="s">
        <v>513</v>
      </c>
      <c r="D9440" s="83" t="s">
        <v>504</v>
      </c>
      <c r="E9440" s="84">
        <v>98858</v>
      </c>
      <c r="F9440" s="85">
        <v>16.98</v>
      </c>
      <c r="G9440" s="84" t="s">
        <v>514</v>
      </c>
      <c r="H9440" s="86" t="str">
        <f t="shared" si="588"/>
        <v/>
      </c>
      <c r="I9440" s="77" t="str">
        <f t="shared" si="589"/>
        <v/>
      </c>
      <c r="J9440" s="77" t="str">
        <f t="shared" si="590"/>
        <v/>
      </c>
      <c r="K9440" s="77">
        <f t="shared" si="591"/>
        <v>0</v>
      </c>
    </row>
    <row r="9441" spans="1:11" s="77" customFormat="1">
      <c r="A9441" s="82">
        <v>2016</v>
      </c>
      <c r="B9441" s="82">
        <v>6094</v>
      </c>
      <c r="C9441" s="83" t="s">
        <v>503</v>
      </c>
      <c r="D9441" s="83" t="s">
        <v>504</v>
      </c>
      <c r="E9441" s="84">
        <v>11329</v>
      </c>
      <c r="F9441" s="85">
        <v>17.21</v>
      </c>
      <c r="G9441" s="84" t="s">
        <v>514</v>
      </c>
      <c r="H9441" s="86" t="str">
        <f t="shared" si="588"/>
        <v/>
      </c>
      <c r="I9441" s="77" t="str">
        <f t="shared" si="589"/>
        <v/>
      </c>
      <c r="J9441" s="77" t="str">
        <f t="shared" si="590"/>
        <v/>
      </c>
      <c r="K9441" s="77">
        <f t="shared" si="591"/>
        <v>0</v>
      </c>
    </row>
    <row r="9442" spans="1:11" s="77" customFormat="1">
      <c r="A9442" s="82">
        <v>2016</v>
      </c>
      <c r="B9442" s="82">
        <v>6094</v>
      </c>
      <c r="C9442" s="83" t="s">
        <v>503</v>
      </c>
      <c r="D9442" s="83" t="s">
        <v>504</v>
      </c>
      <c r="E9442" s="84">
        <v>441967</v>
      </c>
      <c r="F9442" s="85">
        <v>25.33</v>
      </c>
      <c r="G9442" s="84" t="s">
        <v>514</v>
      </c>
      <c r="H9442" s="86" t="str">
        <f t="shared" si="588"/>
        <v/>
      </c>
      <c r="I9442" s="77" t="str">
        <f t="shared" si="589"/>
        <v/>
      </c>
      <c r="J9442" s="77" t="str">
        <f t="shared" si="590"/>
        <v/>
      </c>
      <c r="K9442" s="77">
        <f t="shared" si="591"/>
        <v>0</v>
      </c>
    </row>
    <row r="9443" spans="1:11" s="77" customFormat="1">
      <c r="A9443" s="82">
        <v>2016</v>
      </c>
      <c r="B9443" s="82">
        <v>6094</v>
      </c>
      <c r="C9443" s="83" t="s">
        <v>503</v>
      </c>
      <c r="D9443" s="83" t="s">
        <v>504</v>
      </c>
      <c r="E9443" s="84">
        <v>7911</v>
      </c>
      <c r="F9443" s="85">
        <v>26.13</v>
      </c>
      <c r="G9443" s="84" t="s">
        <v>514</v>
      </c>
      <c r="H9443" s="86" t="str">
        <f t="shared" si="588"/>
        <v/>
      </c>
      <c r="I9443" s="77" t="str">
        <f t="shared" si="589"/>
        <v/>
      </c>
      <c r="J9443" s="77" t="str">
        <f t="shared" si="590"/>
        <v/>
      </c>
      <c r="K9443" s="77">
        <f t="shared" si="591"/>
        <v>0</v>
      </c>
    </row>
    <row r="9444" spans="1:11" s="77" customFormat="1">
      <c r="A9444" s="82">
        <v>2016</v>
      </c>
      <c r="B9444" s="82">
        <v>6095</v>
      </c>
      <c r="C9444" s="83" t="s">
        <v>513</v>
      </c>
      <c r="D9444" s="83" t="s">
        <v>504</v>
      </c>
      <c r="E9444" s="84">
        <v>125760</v>
      </c>
      <c r="F9444" s="85">
        <v>17.088000000000001</v>
      </c>
      <c r="G9444" s="84">
        <v>201</v>
      </c>
      <c r="H9444" s="86">
        <f t="shared" si="588"/>
        <v>4319463.6288000001</v>
      </c>
      <c r="I9444" s="77">
        <f t="shared" si="589"/>
        <v>125760</v>
      </c>
      <c r="J9444" s="77">
        <f t="shared" si="590"/>
        <v>2148986.8800000004</v>
      </c>
      <c r="K9444" s="77">
        <f t="shared" si="591"/>
        <v>0</v>
      </c>
    </row>
    <row r="9445" spans="1:11" s="77" customFormat="1">
      <c r="A9445" s="82">
        <v>2016</v>
      </c>
      <c r="B9445" s="82">
        <v>6095</v>
      </c>
      <c r="C9445" s="83" t="s">
        <v>513</v>
      </c>
      <c r="D9445" s="83" t="s">
        <v>504</v>
      </c>
      <c r="E9445" s="84">
        <v>54813</v>
      </c>
      <c r="F9445" s="85">
        <v>17.64</v>
      </c>
      <c r="G9445" s="84">
        <v>171.4</v>
      </c>
      <c r="H9445" s="86">
        <f t="shared" si="588"/>
        <v>1657268.8624800001</v>
      </c>
      <c r="I9445" s="77">
        <f t="shared" si="589"/>
        <v>54813</v>
      </c>
      <c r="J9445" s="77">
        <f t="shared" si="590"/>
        <v>966901.32000000007</v>
      </c>
      <c r="K9445" s="77">
        <f t="shared" si="591"/>
        <v>0</v>
      </c>
    </row>
    <row r="9446" spans="1:11" s="77" customFormat="1">
      <c r="A9446" s="82">
        <v>2016</v>
      </c>
      <c r="B9446" s="82">
        <v>6096</v>
      </c>
      <c r="C9446" s="83" t="s">
        <v>513</v>
      </c>
      <c r="D9446" s="83" t="s">
        <v>504</v>
      </c>
      <c r="E9446" s="84">
        <v>415846</v>
      </c>
      <c r="F9446" s="85">
        <v>16.73</v>
      </c>
      <c r="G9446" s="84">
        <v>141.69999999999999</v>
      </c>
      <c r="H9446" s="86">
        <f t="shared" si="588"/>
        <v>9858215.7728599999</v>
      </c>
      <c r="I9446" s="77">
        <f t="shared" si="589"/>
        <v>415846</v>
      </c>
      <c r="J9446" s="77">
        <f t="shared" si="590"/>
        <v>6957103.5800000001</v>
      </c>
      <c r="K9446" s="77">
        <f t="shared" si="591"/>
        <v>0</v>
      </c>
    </row>
    <row r="9447" spans="1:11" s="77" customFormat="1">
      <c r="A9447" s="82">
        <v>2016</v>
      </c>
      <c r="B9447" s="82">
        <v>6096</v>
      </c>
      <c r="C9447" s="83" t="s">
        <v>513</v>
      </c>
      <c r="D9447" s="83" t="s">
        <v>504</v>
      </c>
      <c r="E9447" s="84">
        <v>96009</v>
      </c>
      <c r="F9447" s="85">
        <v>16.940000000000001</v>
      </c>
      <c r="G9447" s="84">
        <v>128</v>
      </c>
      <c r="H9447" s="86">
        <f t="shared" si="588"/>
        <v>2081782.3488000003</v>
      </c>
      <c r="I9447" s="77">
        <f t="shared" si="589"/>
        <v>96009</v>
      </c>
      <c r="J9447" s="77">
        <f t="shared" si="590"/>
        <v>1626392.4600000002</v>
      </c>
      <c r="K9447" s="77">
        <f t="shared" si="591"/>
        <v>0</v>
      </c>
    </row>
    <row r="9448" spans="1:11" s="77" customFormat="1">
      <c r="A9448" s="82">
        <v>2016</v>
      </c>
      <c r="B9448" s="82">
        <v>6098</v>
      </c>
      <c r="C9448" s="83" t="s">
        <v>513</v>
      </c>
      <c r="D9448" s="83" t="s">
        <v>504</v>
      </c>
      <c r="E9448" s="84">
        <v>85096</v>
      </c>
      <c r="F9448" s="85">
        <v>16.68</v>
      </c>
      <c r="G9448" s="84">
        <v>226.1</v>
      </c>
      <c r="H9448" s="86">
        <f t="shared" si="588"/>
        <v>3209266.2940800004</v>
      </c>
      <c r="I9448" s="77">
        <f t="shared" si="589"/>
        <v>85096</v>
      </c>
      <c r="J9448" s="77">
        <f t="shared" si="590"/>
        <v>1419401.28</v>
      </c>
      <c r="K9448" s="77">
        <f t="shared" si="591"/>
        <v>0</v>
      </c>
    </row>
    <row r="9449" spans="1:11" s="77" customFormat="1">
      <c r="A9449" s="82">
        <v>2016</v>
      </c>
      <c r="B9449" s="82">
        <v>6098</v>
      </c>
      <c r="C9449" s="83" t="s">
        <v>513</v>
      </c>
      <c r="D9449" s="83" t="s">
        <v>504</v>
      </c>
      <c r="E9449" s="84">
        <v>70622</v>
      </c>
      <c r="F9449" s="85">
        <v>16.468</v>
      </c>
      <c r="G9449" s="84">
        <v>234.5</v>
      </c>
      <c r="H9449" s="86">
        <f t="shared" si="588"/>
        <v>2727242.2601200002</v>
      </c>
      <c r="I9449" s="77">
        <f t="shared" si="589"/>
        <v>70622</v>
      </c>
      <c r="J9449" s="77">
        <f t="shared" si="590"/>
        <v>1163003.0959999999</v>
      </c>
      <c r="K9449" s="77">
        <f t="shared" si="591"/>
        <v>0</v>
      </c>
    </row>
    <row r="9450" spans="1:11" s="77" customFormat="1">
      <c r="A9450" s="82">
        <v>2016</v>
      </c>
      <c r="B9450" s="82">
        <v>6101</v>
      </c>
      <c r="C9450" s="83" t="s">
        <v>513</v>
      </c>
      <c r="D9450" s="83" t="s">
        <v>504</v>
      </c>
      <c r="E9450" s="84">
        <v>168307</v>
      </c>
      <c r="F9450" s="85">
        <v>16.094000000000001</v>
      </c>
      <c r="G9450" s="84">
        <v>117.4</v>
      </c>
      <c r="H9450" s="86">
        <f t="shared" si="588"/>
        <v>3180052.3752920008</v>
      </c>
      <c r="I9450" s="77">
        <f t="shared" si="589"/>
        <v>168307</v>
      </c>
      <c r="J9450" s="77">
        <f t="shared" si="590"/>
        <v>2708732.858</v>
      </c>
      <c r="K9450" s="77">
        <f t="shared" si="591"/>
        <v>0</v>
      </c>
    </row>
    <row r="9451" spans="1:11" s="77" customFormat="1">
      <c r="A9451" s="82">
        <v>2016</v>
      </c>
      <c r="B9451" s="82">
        <v>6106</v>
      </c>
      <c r="C9451" s="83" t="s">
        <v>513</v>
      </c>
      <c r="D9451" s="83" t="s">
        <v>504</v>
      </c>
      <c r="E9451" s="84">
        <v>14007</v>
      </c>
      <c r="F9451" s="85">
        <v>17.46</v>
      </c>
      <c r="G9451" s="84">
        <v>232.4</v>
      </c>
      <c r="H9451" s="86">
        <f t="shared" si="588"/>
        <v>568362.59927999997</v>
      </c>
      <c r="I9451" s="77">
        <f t="shared" si="589"/>
        <v>14007</v>
      </c>
      <c r="J9451" s="77">
        <f t="shared" si="590"/>
        <v>244562.22</v>
      </c>
      <c r="K9451" s="77">
        <f t="shared" si="591"/>
        <v>0</v>
      </c>
    </row>
    <row r="9452" spans="1:11" s="77" customFormat="1">
      <c r="A9452" s="82">
        <v>2016</v>
      </c>
      <c r="B9452" s="82">
        <v>6106</v>
      </c>
      <c r="C9452" s="83" t="s">
        <v>513</v>
      </c>
      <c r="D9452" s="83" t="s">
        <v>504</v>
      </c>
      <c r="E9452" s="84">
        <v>55970</v>
      </c>
      <c r="F9452" s="85">
        <v>17.18</v>
      </c>
      <c r="G9452" s="84">
        <v>208.7</v>
      </c>
      <c r="H9452" s="86">
        <f t="shared" si="588"/>
        <v>2006785.3201999997</v>
      </c>
      <c r="I9452" s="77">
        <f t="shared" si="589"/>
        <v>55970</v>
      </c>
      <c r="J9452" s="77">
        <f t="shared" si="590"/>
        <v>961564.6</v>
      </c>
      <c r="K9452" s="77">
        <f t="shared" si="591"/>
        <v>0</v>
      </c>
    </row>
    <row r="9453" spans="1:11" s="77" customFormat="1">
      <c r="A9453" s="82">
        <v>2016</v>
      </c>
      <c r="B9453" s="82">
        <v>6113</v>
      </c>
      <c r="C9453" s="83" t="s">
        <v>503</v>
      </c>
      <c r="D9453" s="83" t="s">
        <v>504</v>
      </c>
      <c r="E9453" s="84">
        <v>98363</v>
      </c>
      <c r="F9453" s="85">
        <v>23.074000000000002</v>
      </c>
      <c r="G9453" s="84">
        <v>372.1</v>
      </c>
      <c r="H9453" s="86">
        <f t="shared" si="588"/>
        <v>8445285.2745019998</v>
      </c>
      <c r="I9453" s="77">
        <f t="shared" si="589"/>
        <v>98363</v>
      </c>
      <c r="J9453" s="77">
        <f t="shared" si="590"/>
        <v>2269627.8620000002</v>
      </c>
      <c r="K9453" s="77">
        <f t="shared" si="591"/>
        <v>0</v>
      </c>
    </row>
    <row r="9454" spans="1:11" s="77" customFormat="1">
      <c r="A9454" s="82">
        <v>2016</v>
      </c>
      <c r="B9454" s="82">
        <v>6113</v>
      </c>
      <c r="C9454" s="83" t="s">
        <v>503</v>
      </c>
      <c r="D9454" s="83" t="s">
        <v>504</v>
      </c>
      <c r="E9454" s="84">
        <v>124651</v>
      </c>
      <c r="F9454" s="85">
        <v>23.192</v>
      </c>
      <c r="G9454" s="84">
        <v>208.8</v>
      </c>
      <c r="H9454" s="86">
        <f t="shared" si="588"/>
        <v>6036211.7112960005</v>
      </c>
      <c r="I9454" s="77">
        <f t="shared" si="589"/>
        <v>124651</v>
      </c>
      <c r="J9454" s="77">
        <f t="shared" si="590"/>
        <v>2890905.9920000001</v>
      </c>
      <c r="K9454" s="77">
        <f t="shared" si="591"/>
        <v>0</v>
      </c>
    </row>
    <row r="9455" spans="1:11" s="77" customFormat="1">
      <c r="A9455" s="82">
        <v>2016</v>
      </c>
      <c r="B9455" s="82">
        <v>6113</v>
      </c>
      <c r="C9455" s="83" t="s">
        <v>503</v>
      </c>
      <c r="D9455" s="83" t="s">
        <v>504</v>
      </c>
      <c r="E9455" s="84">
        <v>54944</v>
      </c>
      <c r="F9455" s="85">
        <v>22.456</v>
      </c>
      <c r="G9455" s="84">
        <v>196.9</v>
      </c>
      <c r="H9455" s="86">
        <f t="shared" si="588"/>
        <v>2429396.4316160004</v>
      </c>
      <c r="I9455" s="77">
        <f t="shared" si="589"/>
        <v>54944</v>
      </c>
      <c r="J9455" s="77">
        <f t="shared" si="590"/>
        <v>1233822.4639999999</v>
      </c>
      <c r="K9455" s="77">
        <f t="shared" si="591"/>
        <v>0</v>
      </c>
    </row>
    <row r="9456" spans="1:11" s="77" customFormat="1">
      <c r="A9456" s="82">
        <v>2016</v>
      </c>
      <c r="B9456" s="82">
        <v>6113</v>
      </c>
      <c r="C9456" s="83" t="s">
        <v>503</v>
      </c>
      <c r="D9456" s="83" t="s">
        <v>504</v>
      </c>
      <c r="E9456" s="84">
        <v>195158</v>
      </c>
      <c r="F9456" s="85">
        <v>21.994</v>
      </c>
      <c r="G9456" s="84">
        <v>212.9</v>
      </c>
      <c r="H9456" s="86">
        <f t="shared" si="588"/>
        <v>9138317.4557080008</v>
      </c>
      <c r="I9456" s="77">
        <f t="shared" si="589"/>
        <v>195158</v>
      </c>
      <c r="J9456" s="77">
        <f t="shared" si="590"/>
        <v>4292305.0520000001</v>
      </c>
      <c r="K9456" s="77">
        <f t="shared" si="591"/>
        <v>0</v>
      </c>
    </row>
    <row r="9457" spans="1:11" s="77" customFormat="1">
      <c r="A9457" s="82">
        <v>2016</v>
      </c>
      <c r="B9457" s="82">
        <v>6113</v>
      </c>
      <c r="C9457" s="83" t="s">
        <v>503</v>
      </c>
      <c r="D9457" s="83" t="s">
        <v>504</v>
      </c>
      <c r="E9457" s="84">
        <v>46005</v>
      </c>
      <c r="F9457" s="85">
        <v>23.326000000000001</v>
      </c>
      <c r="G9457" s="84">
        <v>192.2</v>
      </c>
      <c r="H9457" s="86">
        <f t="shared" si="588"/>
        <v>2062522.47486</v>
      </c>
      <c r="I9457" s="77">
        <f t="shared" si="589"/>
        <v>46005</v>
      </c>
      <c r="J9457" s="77">
        <f t="shared" si="590"/>
        <v>1073112.6300000001</v>
      </c>
      <c r="K9457" s="77">
        <f t="shared" si="591"/>
        <v>0</v>
      </c>
    </row>
    <row r="9458" spans="1:11" s="77" customFormat="1">
      <c r="A9458" s="82">
        <v>2016</v>
      </c>
      <c r="B9458" s="82">
        <v>6113</v>
      </c>
      <c r="C9458" s="83" t="s">
        <v>503</v>
      </c>
      <c r="D9458" s="83" t="s">
        <v>504</v>
      </c>
      <c r="E9458" s="84">
        <v>42466</v>
      </c>
      <c r="F9458" s="85">
        <v>21.257999999999999</v>
      </c>
      <c r="G9458" s="84">
        <v>184.1</v>
      </c>
      <c r="H9458" s="86">
        <f t="shared" si="588"/>
        <v>1661948.4417479998</v>
      </c>
      <c r="I9458" s="77">
        <f t="shared" si="589"/>
        <v>42466</v>
      </c>
      <c r="J9458" s="77">
        <f t="shared" si="590"/>
        <v>902742.228</v>
      </c>
      <c r="K9458" s="77">
        <f t="shared" si="591"/>
        <v>0</v>
      </c>
    </row>
    <row r="9459" spans="1:11" s="77" customFormat="1">
      <c r="A9459" s="82">
        <v>2016</v>
      </c>
      <c r="B9459" s="82">
        <v>6136</v>
      </c>
      <c r="C9459" s="83" t="s">
        <v>513</v>
      </c>
      <c r="D9459" s="83" t="s">
        <v>504</v>
      </c>
      <c r="E9459" s="84">
        <v>150251</v>
      </c>
      <c r="F9459" s="85">
        <v>16.347999999999999</v>
      </c>
      <c r="G9459" s="84">
        <v>208.9</v>
      </c>
      <c r="H9459" s="86">
        <f t="shared" si="588"/>
        <v>5131217.693971999</v>
      </c>
      <c r="I9459" s="77">
        <f t="shared" si="589"/>
        <v>150251</v>
      </c>
      <c r="J9459" s="77">
        <f t="shared" si="590"/>
        <v>2456303.3479999998</v>
      </c>
      <c r="K9459" s="77">
        <f t="shared" si="591"/>
        <v>0</v>
      </c>
    </row>
    <row r="9460" spans="1:11" s="77" customFormat="1">
      <c r="A9460" s="82">
        <v>2016</v>
      </c>
      <c r="B9460" s="82">
        <v>6137</v>
      </c>
      <c r="C9460" s="83" t="s">
        <v>503</v>
      </c>
      <c r="D9460" s="83" t="s">
        <v>504</v>
      </c>
      <c r="E9460" s="84">
        <v>88556</v>
      </c>
      <c r="F9460" s="85">
        <v>22.949000000000002</v>
      </c>
      <c r="G9460" s="84">
        <v>218.8</v>
      </c>
      <c r="H9460" s="86">
        <f t="shared" si="588"/>
        <v>4446610.3570720004</v>
      </c>
      <c r="I9460" s="77">
        <f t="shared" si="589"/>
        <v>88556</v>
      </c>
      <c r="J9460" s="77">
        <f t="shared" si="590"/>
        <v>2032271.6440000001</v>
      </c>
      <c r="K9460" s="77">
        <f t="shared" si="591"/>
        <v>0</v>
      </c>
    </row>
    <row r="9461" spans="1:11" s="77" customFormat="1">
      <c r="A9461" s="82">
        <v>2016</v>
      </c>
      <c r="B9461" s="82">
        <v>6138</v>
      </c>
      <c r="C9461" s="83" t="s">
        <v>513</v>
      </c>
      <c r="D9461" s="83" t="s">
        <v>504</v>
      </c>
      <c r="E9461" s="84">
        <v>46054</v>
      </c>
      <c r="F9461" s="85">
        <v>17.276</v>
      </c>
      <c r="G9461" s="84">
        <v>182.9</v>
      </c>
      <c r="H9461" s="86">
        <f t="shared" si="588"/>
        <v>1455205.265416</v>
      </c>
      <c r="I9461" s="77">
        <f t="shared" si="589"/>
        <v>46054</v>
      </c>
      <c r="J9461" s="77">
        <f t="shared" si="590"/>
        <v>795628.90399999998</v>
      </c>
      <c r="K9461" s="77">
        <f t="shared" si="591"/>
        <v>0</v>
      </c>
    </row>
    <row r="9462" spans="1:11" s="77" customFormat="1">
      <c r="A9462" s="82">
        <v>2016</v>
      </c>
      <c r="B9462" s="82">
        <v>6138</v>
      </c>
      <c r="C9462" s="83" t="s">
        <v>513</v>
      </c>
      <c r="D9462" s="83" t="s">
        <v>504</v>
      </c>
      <c r="E9462" s="84">
        <v>62272</v>
      </c>
      <c r="F9462" s="85">
        <v>17.170000000000002</v>
      </c>
      <c r="G9462" s="84">
        <v>159.80000000000001</v>
      </c>
      <c r="H9462" s="86">
        <f t="shared" si="588"/>
        <v>1708597.9635200002</v>
      </c>
      <c r="I9462" s="77">
        <f t="shared" si="589"/>
        <v>62272</v>
      </c>
      <c r="J9462" s="77">
        <f t="shared" si="590"/>
        <v>1069210.24</v>
      </c>
      <c r="K9462" s="77">
        <f t="shared" si="591"/>
        <v>0</v>
      </c>
    </row>
    <row r="9463" spans="1:11" s="77" customFormat="1">
      <c r="A9463" s="82">
        <v>2016</v>
      </c>
      <c r="B9463" s="82">
        <v>6139</v>
      </c>
      <c r="C9463" s="83" t="s">
        <v>513</v>
      </c>
      <c r="D9463" s="83" t="s">
        <v>504</v>
      </c>
      <c r="E9463" s="84">
        <v>76685</v>
      </c>
      <c r="F9463" s="85">
        <v>17.277999999999999</v>
      </c>
      <c r="G9463" s="84">
        <v>198.3</v>
      </c>
      <c r="H9463" s="86">
        <f t="shared" si="588"/>
        <v>2627402.4816899998</v>
      </c>
      <c r="I9463" s="77">
        <f t="shared" si="589"/>
        <v>76685</v>
      </c>
      <c r="J9463" s="77">
        <f t="shared" si="590"/>
        <v>1324963.43</v>
      </c>
      <c r="K9463" s="77">
        <f t="shared" si="591"/>
        <v>0</v>
      </c>
    </row>
    <row r="9464" spans="1:11" s="77" customFormat="1">
      <c r="A9464" s="82">
        <v>2016</v>
      </c>
      <c r="B9464" s="82">
        <v>6139</v>
      </c>
      <c r="C9464" s="83" t="s">
        <v>513</v>
      </c>
      <c r="D9464" s="83" t="s">
        <v>504</v>
      </c>
      <c r="E9464" s="84">
        <v>46098</v>
      </c>
      <c r="F9464" s="85">
        <v>17.164000000000001</v>
      </c>
      <c r="G9464" s="84">
        <v>208.7</v>
      </c>
      <c r="H9464" s="86">
        <f t="shared" si="588"/>
        <v>1651288.8122639998</v>
      </c>
      <c r="I9464" s="77">
        <f t="shared" si="589"/>
        <v>46098</v>
      </c>
      <c r="J9464" s="77">
        <f t="shared" si="590"/>
        <v>791226.07200000004</v>
      </c>
      <c r="K9464" s="77">
        <f t="shared" si="591"/>
        <v>0</v>
      </c>
    </row>
    <row r="9465" spans="1:11" s="77" customFormat="1">
      <c r="A9465" s="82">
        <v>2016</v>
      </c>
      <c r="B9465" s="82">
        <v>6139</v>
      </c>
      <c r="C9465" s="83" t="s">
        <v>513</v>
      </c>
      <c r="D9465" s="83" t="s">
        <v>504</v>
      </c>
      <c r="E9465" s="84">
        <v>75816</v>
      </c>
      <c r="F9465" s="85">
        <v>17.297999999999998</v>
      </c>
      <c r="G9465" s="84">
        <v>188.1</v>
      </c>
      <c r="H9465" s="86">
        <f t="shared" si="588"/>
        <v>2466865.9810079997</v>
      </c>
      <c r="I9465" s="77">
        <f t="shared" si="589"/>
        <v>75816</v>
      </c>
      <c r="J9465" s="77">
        <f t="shared" si="590"/>
        <v>1311465.1679999998</v>
      </c>
      <c r="K9465" s="77">
        <f t="shared" si="591"/>
        <v>0</v>
      </c>
    </row>
    <row r="9466" spans="1:11" s="77" customFormat="1">
      <c r="A9466" s="82">
        <v>2016</v>
      </c>
      <c r="B9466" s="82">
        <v>6146</v>
      </c>
      <c r="C9466" s="83" t="s">
        <v>513</v>
      </c>
      <c r="D9466" s="83" t="s">
        <v>504</v>
      </c>
      <c r="E9466" s="84">
        <v>398432</v>
      </c>
      <c r="F9466" s="85">
        <v>16.75</v>
      </c>
      <c r="G9466" s="84" t="s">
        <v>514</v>
      </c>
      <c r="H9466" s="86" t="str">
        <f t="shared" si="588"/>
        <v/>
      </c>
      <c r="I9466" s="77" t="str">
        <f t="shared" si="589"/>
        <v/>
      </c>
      <c r="J9466" s="77" t="str">
        <f t="shared" si="590"/>
        <v/>
      </c>
      <c r="K9466" s="77">
        <f t="shared" si="591"/>
        <v>0</v>
      </c>
    </row>
    <row r="9467" spans="1:11" s="77" customFormat="1">
      <c r="A9467" s="82">
        <v>2016</v>
      </c>
      <c r="B9467" s="82">
        <v>6146</v>
      </c>
      <c r="C9467" s="83" t="s">
        <v>512</v>
      </c>
      <c r="D9467" s="83" t="s">
        <v>504</v>
      </c>
      <c r="E9467" s="84">
        <v>628177</v>
      </c>
      <c r="F9467" s="85">
        <v>13.53</v>
      </c>
      <c r="G9467" s="84" t="s">
        <v>514</v>
      </c>
      <c r="H9467" s="86" t="str">
        <f t="shared" si="588"/>
        <v/>
      </c>
      <c r="I9467" s="77" t="str">
        <f t="shared" si="589"/>
        <v/>
      </c>
      <c r="J9467" s="77" t="str">
        <f t="shared" si="590"/>
        <v/>
      </c>
      <c r="K9467" s="77">
        <f t="shared" si="591"/>
        <v>1</v>
      </c>
    </row>
    <row r="9468" spans="1:11" s="77" customFormat="1">
      <c r="A9468" s="82">
        <v>2016</v>
      </c>
      <c r="B9468" s="82">
        <v>6147</v>
      </c>
      <c r="C9468" s="83" t="s">
        <v>513</v>
      </c>
      <c r="D9468" s="83" t="s">
        <v>504</v>
      </c>
      <c r="E9468" s="84">
        <v>627016</v>
      </c>
      <c r="F9468" s="85">
        <v>16.510000000000002</v>
      </c>
      <c r="G9468" s="84" t="s">
        <v>514</v>
      </c>
      <c r="H9468" s="86" t="str">
        <f t="shared" si="588"/>
        <v/>
      </c>
      <c r="I9468" s="77" t="str">
        <f t="shared" si="589"/>
        <v/>
      </c>
      <c r="J9468" s="77" t="str">
        <f t="shared" si="590"/>
        <v/>
      </c>
      <c r="K9468" s="77">
        <f t="shared" si="591"/>
        <v>0</v>
      </c>
    </row>
    <row r="9469" spans="1:11" s="77" customFormat="1">
      <c r="A9469" s="82">
        <v>2016</v>
      </c>
      <c r="B9469" s="82">
        <v>6155</v>
      </c>
      <c r="C9469" s="83" t="s">
        <v>513</v>
      </c>
      <c r="D9469" s="83" t="s">
        <v>504</v>
      </c>
      <c r="E9469" s="84">
        <v>269711</v>
      </c>
      <c r="F9469" s="85">
        <v>17.081</v>
      </c>
      <c r="G9469" s="84">
        <v>210.9</v>
      </c>
      <c r="H9469" s="86">
        <f t="shared" si="588"/>
        <v>9716022.9434190001</v>
      </c>
      <c r="I9469" s="77">
        <f t="shared" si="589"/>
        <v>269711</v>
      </c>
      <c r="J9469" s="77">
        <f t="shared" si="590"/>
        <v>4606933.591</v>
      </c>
      <c r="K9469" s="77">
        <f t="shared" si="591"/>
        <v>0</v>
      </c>
    </row>
    <row r="9470" spans="1:11" s="77" customFormat="1">
      <c r="A9470" s="82">
        <v>2016</v>
      </c>
      <c r="B9470" s="82">
        <v>6165</v>
      </c>
      <c r="C9470" s="83" t="s">
        <v>503</v>
      </c>
      <c r="D9470" s="83" t="s">
        <v>504</v>
      </c>
      <c r="E9470" s="84">
        <v>43448</v>
      </c>
      <c r="F9470" s="85">
        <v>23.544</v>
      </c>
      <c r="G9470" s="84">
        <v>188.3</v>
      </c>
      <c r="H9470" s="86">
        <f t="shared" si="588"/>
        <v>1926195.4776959999</v>
      </c>
      <c r="I9470" s="77">
        <f t="shared" si="589"/>
        <v>43448</v>
      </c>
      <c r="J9470" s="77">
        <f t="shared" si="590"/>
        <v>1022939.7120000001</v>
      </c>
      <c r="K9470" s="77">
        <f t="shared" si="591"/>
        <v>0</v>
      </c>
    </row>
    <row r="9471" spans="1:11" s="77" customFormat="1">
      <c r="A9471" s="82">
        <v>2016</v>
      </c>
      <c r="B9471" s="82">
        <v>6165</v>
      </c>
      <c r="C9471" s="83" t="s">
        <v>503</v>
      </c>
      <c r="D9471" s="83" t="s">
        <v>504</v>
      </c>
      <c r="E9471" s="84">
        <v>299955</v>
      </c>
      <c r="F9471" s="85">
        <v>22.116</v>
      </c>
      <c r="G9471" s="84">
        <v>166.2</v>
      </c>
      <c r="H9471" s="86">
        <f t="shared" si="588"/>
        <v>11025383.544359999</v>
      </c>
      <c r="I9471" s="77">
        <f t="shared" si="589"/>
        <v>299955</v>
      </c>
      <c r="J9471" s="77">
        <f t="shared" si="590"/>
        <v>6633804.7800000003</v>
      </c>
      <c r="K9471" s="77">
        <f t="shared" si="591"/>
        <v>0</v>
      </c>
    </row>
    <row r="9472" spans="1:11" s="77" customFormat="1">
      <c r="A9472" s="82">
        <v>2016</v>
      </c>
      <c r="B9472" s="82">
        <v>6166</v>
      </c>
      <c r="C9472" s="83" t="s">
        <v>503</v>
      </c>
      <c r="D9472" s="83" t="s">
        <v>504</v>
      </c>
      <c r="E9472" s="84">
        <v>42411</v>
      </c>
      <c r="F9472" s="85">
        <v>24.007999999999999</v>
      </c>
      <c r="G9472" s="84">
        <v>228.4</v>
      </c>
      <c r="H9472" s="86">
        <f t="shared" si="588"/>
        <v>2325576.3097920003</v>
      </c>
      <c r="I9472" s="77">
        <f t="shared" si="589"/>
        <v>42411</v>
      </c>
      <c r="J9472" s="77">
        <f t="shared" si="590"/>
        <v>1018203.2879999999</v>
      </c>
      <c r="K9472" s="77">
        <f t="shared" si="591"/>
        <v>0</v>
      </c>
    </row>
    <row r="9473" spans="1:11" s="77" customFormat="1">
      <c r="A9473" s="82">
        <v>2016</v>
      </c>
      <c r="B9473" s="82">
        <v>6166</v>
      </c>
      <c r="C9473" s="83" t="s">
        <v>503</v>
      </c>
      <c r="D9473" s="83" t="s">
        <v>504</v>
      </c>
      <c r="E9473" s="84">
        <v>3395</v>
      </c>
      <c r="F9473" s="85">
        <v>24.545999999999999</v>
      </c>
      <c r="G9473" s="84">
        <v>290</v>
      </c>
      <c r="H9473" s="86">
        <f t="shared" si="588"/>
        <v>241667.64299999998</v>
      </c>
      <c r="I9473" s="77">
        <f t="shared" si="589"/>
        <v>3395</v>
      </c>
      <c r="J9473" s="77">
        <f t="shared" si="590"/>
        <v>83333.67</v>
      </c>
      <c r="K9473" s="77">
        <f t="shared" si="591"/>
        <v>0</v>
      </c>
    </row>
    <row r="9474" spans="1:11" s="77" customFormat="1">
      <c r="A9474" s="82">
        <v>2016</v>
      </c>
      <c r="B9474" s="82">
        <v>6166</v>
      </c>
      <c r="C9474" s="83" t="s">
        <v>503</v>
      </c>
      <c r="D9474" s="83" t="s">
        <v>504</v>
      </c>
      <c r="E9474" s="84">
        <v>13868</v>
      </c>
      <c r="F9474" s="85">
        <v>23.844000000000001</v>
      </c>
      <c r="G9474" s="84">
        <v>246.2</v>
      </c>
      <c r="H9474" s="86">
        <f t="shared" si="588"/>
        <v>814106.07350399997</v>
      </c>
      <c r="I9474" s="77">
        <f t="shared" si="589"/>
        <v>13868</v>
      </c>
      <c r="J9474" s="77">
        <f t="shared" si="590"/>
        <v>330668.592</v>
      </c>
      <c r="K9474" s="77">
        <f t="shared" si="591"/>
        <v>0</v>
      </c>
    </row>
    <row r="9475" spans="1:11" s="77" customFormat="1">
      <c r="A9475" s="82">
        <v>2016</v>
      </c>
      <c r="B9475" s="82">
        <v>6166</v>
      </c>
      <c r="C9475" s="83" t="s">
        <v>503</v>
      </c>
      <c r="D9475" s="83" t="s">
        <v>504</v>
      </c>
      <c r="E9475" s="84">
        <v>19614</v>
      </c>
      <c r="F9475" s="85">
        <v>24.263999999999999</v>
      </c>
      <c r="G9475" s="84">
        <v>250.1</v>
      </c>
      <c r="H9475" s="86">
        <f t="shared" si="588"/>
        <v>1190261.1540959999</v>
      </c>
      <c r="I9475" s="77">
        <f t="shared" si="589"/>
        <v>19614</v>
      </c>
      <c r="J9475" s="77">
        <f t="shared" si="590"/>
        <v>475914.09599999996</v>
      </c>
      <c r="K9475" s="77">
        <f t="shared" si="591"/>
        <v>0</v>
      </c>
    </row>
    <row r="9476" spans="1:11" s="77" customFormat="1">
      <c r="A9476" s="82">
        <v>2016</v>
      </c>
      <c r="B9476" s="82">
        <v>6170</v>
      </c>
      <c r="C9476" s="83" t="s">
        <v>513</v>
      </c>
      <c r="D9476" s="83" t="s">
        <v>504</v>
      </c>
      <c r="E9476" s="84">
        <v>277826</v>
      </c>
      <c r="F9476" s="85">
        <v>16.739999999999998</v>
      </c>
      <c r="G9476" s="84">
        <v>181.5</v>
      </c>
      <c r="H9476" s="86">
        <f t="shared" si="588"/>
        <v>8441215.1405999996</v>
      </c>
      <c r="I9476" s="77">
        <f t="shared" si="589"/>
        <v>277826</v>
      </c>
      <c r="J9476" s="77">
        <f t="shared" si="590"/>
        <v>4650807.2399999993</v>
      </c>
      <c r="K9476" s="77">
        <f t="shared" si="591"/>
        <v>0</v>
      </c>
    </row>
    <row r="9477" spans="1:11" s="77" customFormat="1">
      <c r="A9477" s="82">
        <v>2016</v>
      </c>
      <c r="B9477" s="82">
        <v>6170</v>
      </c>
      <c r="C9477" s="83" t="s">
        <v>513</v>
      </c>
      <c r="D9477" s="83" t="s">
        <v>504</v>
      </c>
      <c r="E9477" s="84">
        <v>48882</v>
      </c>
      <c r="F9477" s="85">
        <v>16.920000000000002</v>
      </c>
      <c r="G9477" s="84">
        <v>180.3</v>
      </c>
      <c r="H9477" s="86">
        <f t="shared" si="588"/>
        <v>1491231.4423200004</v>
      </c>
      <c r="I9477" s="77">
        <f t="shared" si="589"/>
        <v>48882</v>
      </c>
      <c r="J9477" s="77">
        <f t="shared" si="590"/>
        <v>827083.44000000006</v>
      </c>
      <c r="K9477" s="77">
        <f t="shared" si="591"/>
        <v>0</v>
      </c>
    </row>
    <row r="9478" spans="1:11" s="77" customFormat="1">
      <c r="A9478" s="82">
        <v>2016</v>
      </c>
      <c r="B9478" s="82">
        <v>6170</v>
      </c>
      <c r="C9478" s="83" t="s">
        <v>513</v>
      </c>
      <c r="D9478" s="83" t="s">
        <v>504</v>
      </c>
      <c r="E9478" s="84">
        <v>97972</v>
      </c>
      <c r="F9478" s="85">
        <v>16.95</v>
      </c>
      <c r="G9478" s="84">
        <v>166.7</v>
      </c>
      <c r="H9478" s="86">
        <f t="shared" si="588"/>
        <v>2768262.5417999998</v>
      </c>
      <c r="I9478" s="77">
        <f t="shared" si="589"/>
        <v>97972</v>
      </c>
      <c r="J9478" s="77">
        <f t="shared" si="590"/>
        <v>1660625.4</v>
      </c>
      <c r="K9478" s="77">
        <f t="shared" si="591"/>
        <v>0</v>
      </c>
    </row>
    <row r="9479" spans="1:11" s="77" customFormat="1">
      <c r="A9479" s="82">
        <v>2016</v>
      </c>
      <c r="B9479" s="82">
        <v>6170</v>
      </c>
      <c r="C9479" s="83" t="s">
        <v>513</v>
      </c>
      <c r="D9479" s="83" t="s">
        <v>504</v>
      </c>
      <c r="E9479" s="84">
        <v>32745</v>
      </c>
      <c r="F9479" s="85">
        <v>16.79</v>
      </c>
      <c r="G9479" s="84">
        <v>166.4</v>
      </c>
      <c r="H9479" s="86">
        <f t="shared" ref="H9479:H9542" si="592">IF(I9479="","",G9479/100*F9479*E9479)</f>
        <v>914848.14720000012</v>
      </c>
      <c r="I9479" s="77">
        <f t="shared" ref="I9479:I9542" si="593">IF(OR(G9479=".",F9479=".",E9479="."),"",E9479)</f>
        <v>32745</v>
      </c>
      <c r="J9479" s="77">
        <f t="shared" ref="J9479:J9542" si="594">IF(I9479="","",F9479*I9479)</f>
        <v>549788.54999999993</v>
      </c>
      <c r="K9479" s="77">
        <f t="shared" ref="K9479:K9542" si="595">IF(C9479="LIG",1,0)</f>
        <v>0</v>
      </c>
    </row>
    <row r="9480" spans="1:11" s="77" customFormat="1">
      <c r="A9480" s="82">
        <v>2016</v>
      </c>
      <c r="B9480" s="82">
        <v>6177</v>
      </c>
      <c r="C9480" s="83" t="s">
        <v>513</v>
      </c>
      <c r="D9480" s="83" t="s">
        <v>504</v>
      </c>
      <c r="E9480" s="84">
        <v>30227</v>
      </c>
      <c r="F9480" s="85">
        <v>17.899999999999999</v>
      </c>
      <c r="G9480" s="84">
        <v>231.9</v>
      </c>
      <c r="H9480" s="86">
        <f t="shared" si="592"/>
        <v>1254725.7926999999</v>
      </c>
      <c r="I9480" s="77">
        <f t="shared" si="593"/>
        <v>30227</v>
      </c>
      <c r="J9480" s="77">
        <f t="shared" si="594"/>
        <v>541063.29999999993</v>
      </c>
      <c r="K9480" s="77">
        <f t="shared" si="595"/>
        <v>0</v>
      </c>
    </row>
    <row r="9481" spans="1:11" s="77" customFormat="1">
      <c r="A9481" s="82">
        <v>2016</v>
      </c>
      <c r="B9481" s="82">
        <v>6177</v>
      </c>
      <c r="C9481" s="83" t="s">
        <v>513</v>
      </c>
      <c r="D9481" s="83" t="s">
        <v>504</v>
      </c>
      <c r="E9481" s="84">
        <v>59184</v>
      </c>
      <c r="F9481" s="85">
        <v>18.8</v>
      </c>
      <c r="G9481" s="84">
        <v>222.9</v>
      </c>
      <c r="H9481" s="86">
        <f t="shared" si="592"/>
        <v>2480117.3568000002</v>
      </c>
      <c r="I9481" s="77">
        <f t="shared" si="593"/>
        <v>59184</v>
      </c>
      <c r="J9481" s="77">
        <f t="shared" si="594"/>
        <v>1112659.2</v>
      </c>
      <c r="K9481" s="77">
        <f t="shared" si="595"/>
        <v>0</v>
      </c>
    </row>
    <row r="9482" spans="1:11" s="77" customFormat="1">
      <c r="A9482" s="82">
        <v>2016</v>
      </c>
      <c r="B9482" s="82">
        <v>6177</v>
      </c>
      <c r="C9482" s="83" t="s">
        <v>513</v>
      </c>
      <c r="D9482" s="83" t="s">
        <v>504</v>
      </c>
      <c r="E9482" s="84">
        <v>30021</v>
      </c>
      <c r="F9482" s="85">
        <v>17.8</v>
      </c>
      <c r="G9482" s="84">
        <v>239.5</v>
      </c>
      <c r="H9482" s="86">
        <f t="shared" si="592"/>
        <v>1279825.2509999999</v>
      </c>
      <c r="I9482" s="77">
        <f t="shared" si="593"/>
        <v>30021</v>
      </c>
      <c r="J9482" s="77">
        <f t="shared" si="594"/>
        <v>534373.80000000005</v>
      </c>
      <c r="K9482" s="77">
        <f t="shared" si="595"/>
        <v>0</v>
      </c>
    </row>
    <row r="9483" spans="1:11" s="77" customFormat="1">
      <c r="A9483" s="82">
        <v>2016</v>
      </c>
      <c r="B9483" s="82">
        <v>6178</v>
      </c>
      <c r="C9483" s="83" t="s">
        <v>513</v>
      </c>
      <c r="D9483" s="83" t="s">
        <v>504</v>
      </c>
      <c r="E9483" s="84">
        <v>64921</v>
      </c>
      <c r="F9483" s="85">
        <v>17.86</v>
      </c>
      <c r="G9483" s="84" t="s">
        <v>514</v>
      </c>
      <c r="H9483" s="86" t="str">
        <f t="shared" si="592"/>
        <v/>
      </c>
      <c r="I9483" s="77" t="str">
        <f t="shared" si="593"/>
        <v/>
      </c>
      <c r="J9483" s="77" t="str">
        <f t="shared" si="594"/>
        <v/>
      </c>
      <c r="K9483" s="77">
        <f t="shared" si="595"/>
        <v>0</v>
      </c>
    </row>
    <row r="9484" spans="1:11" s="77" customFormat="1">
      <c r="A9484" s="82">
        <v>2016</v>
      </c>
      <c r="B9484" s="82">
        <v>6178</v>
      </c>
      <c r="C9484" s="83" t="s">
        <v>513</v>
      </c>
      <c r="D9484" s="83" t="s">
        <v>504</v>
      </c>
      <c r="E9484" s="84">
        <v>129899</v>
      </c>
      <c r="F9484" s="85">
        <v>17.57</v>
      </c>
      <c r="G9484" s="84" t="s">
        <v>514</v>
      </c>
      <c r="H9484" s="86" t="str">
        <f t="shared" si="592"/>
        <v/>
      </c>
      <c r="I9484" s="77" t="str">
        <f t="shared" si="593"/>
        <v/>
      </c>
      <c r="J9484" s="77" t="str">
        <f t="shared" si="594"/>
        <v/>
      </c>
      <c r="K9484" s="77">
        <f t="shared" si="595"/>
        <v>0</v>
      </c>
    </row>
    <row r="9485" spans="1:11" s="77" customFormat="1">
      <c r="A9485" s="82">
        <v>2016</v>
      </c>
      <c r="B9485" s="82">
        <v>6179</v>
      </c>
      <c r="C9485" s="83" t="s">
        <v>513</v>
      </c>
      <c r="D9485" s="83" t="s">
        <v>504</v>
      </c>
      <c r="E9485" s="84">
        <v>15126</v>
      </c>
      <c r="F9485" s="85">
        <v>17.14</v>
      </c>
      <c r="G9485" s="84">
        <v>175.1</v>
      </c>
      <c r="H9485" s="86">
        <f t="shared" si="592"/>
        <v>453963.62964</v>
      </c>
      <c r="I9485" s="77">
        <f t="shared" si="593"/>
        <v>15126</v>
      </c>
      <c r="J9485" s="77">
        <f t="shared" si="594"/>
        <v>259259.64</v>
      </c>
      <c r="K9485" s="77">
        <f t="shared" si="595"/>
        <v>0</v>
      </c>
    </row>
    <row r="9486" spans="1:11" s="77" customFormat="1">
      <c r="A9486" s="82">
        <v>2016</v>
      </c>
      <c r="B9486" s="82">
        <v>6179</v>
      </c>
      <c r="C9486" s="83" t="s">
        <v>513</v>
      </c>
      <c r="D9486" s="83" t="s">
        <v>504</v>
      </c>
      <c r="E9486" s="84">
        <v>15151</v>
      </c>
      <c r="F9486" s="85">
        <v>16.52</v>
      </c>
      <c r="G9486" s="84">
        <v>180</v>
      </c>
      <c r="H9486" s="86">
        <f t="shared" si="592"/>
        <v>450530.136</v>
      </c>
      <c r="I9486" s="77">
        <f t="shared" si="593"/>
        <v>15151</v>
      </c>
      <c r="J9486" s="77">
        <f t="shared" si="594"/>
        <v>250294.52</v>
      </c>
      <c r="K9486" s="77">
        <f t="shared" si="595"/>
        <v>0</v>
      </c>
    </row>
    <row r="9487" spans="1:11" s="77" customFormat="1">
      <c r="A9487" s="82">
        <v>2016</v>
      </c>
      <c r="B9487" s="82">
        <v>6179</v>
      </c>
      <c r="C9487" s="83" t="s">
        <v>513</v>
      </c>
      <c r="D9487" s="83" t="s">
        <v>504</v>
      </c>
      <c r="E9487" s="84">
        <v>15065</v>
      </c>
      <c r="F9487" s="85">
        <v>16.748000000000001</v>
      </c>
      <c r="G9487" s="84">
        <v>181.4</v>
      </c>
      <c r="H9487" s="86">
        <f t="shared" si="592"/>
        <v>457687.83668000007</v>
      </c>
      <c r="I9487" s="77">
        <f t="shared" si="593"/>
        <v>15065</v>
      </c>
      <c r="J9487" s="77">
        <f t="shared" si="594"/>
        <v>252308.62000000002</v>
      </c>
      <c r="K9487" s="77">
        <f t="shared" si="595"/>
        <v>0</v>
      </c>
    </row>
    <row r="9488" spans="1:11" s="77" customFormat="1">
      <c r="A9488" s="82">
        <v>2016</v>
      </c>
      <c r="B9488" s="82">
        <v>6179</v>
      </c>
      <c r="C9488" s="83" t="s">
        <v>513</v>
      </c>
      <c r="D9488" s="83" t="s">
        <v>504</v>
      </c>
      <c r="E9488" s="84">
        <v>75318</v>
      </c>
      <c r="F9488" s="85">
        <v>16.672000000000001</v>
      </c>
      <c r="G9488" s="84">
        <v>178.4</v>
      </c>
      <c r="H9488" s="86">
        <f t="shared" si="592"/>
        <v>2240171.8256640001</v>
      </c>
      <c r="I9488" s="77">
        <f t="shared" si="593"/>
        <v>75318</v>
      </c>
      <c r="J9488" s="77">
        <f t="shared" si="594"/>
        <v>1255701.696</v>
      </c>
      <c r="K9488" s="77">
        <f t="shared" si="595"/>
        <v>0</v>
      </c>
    </row>
    <row r="9489" spans="1:11" s="77" customFormat="1">
      <c r="A9489" s="82">
        <v>2016</v>
      </c>
      <c r="B9489" s="82">
        <v>6179</v>
      </c>
      <c r="C9489" s="83" t="s">
        <v>513</v>
      </c>
      <c r="D9489" s="83" t="s">
        <v>504</v>
      </c>
      <c r="E9489" s="84">
        <v>45289</v>
      </c>
      <c r="F9489" s="85">
        <v>16.751999999999999</v>
      </c>
      <c r="G9489" s="84">
        <v>185.1</v>
      </c>
      <c r="H9489" s="86">
        <f t="shared" si="592"/>
        <v>1404319.1381279998</v>
      </c>
      <c r="I9489" s="77">
        <f t="shared" si="593"/>
        <v>45289</v>
      </c>
      <c r="J9489" s="77">
        <f t="shared" si="594"/>
        <v>758681.32799999998</v>
      </c>
      <c r="K9489" s="77">
        <f t="shared" si="595"/>
        <v>0</v>
      </c>
    </row>
    <row r="9490" spans="1:11" s="77" customFormat="1">
      <c r="A9490" s="82">
        <v>2016</v>
      </c>
      <c r="B9490" s="82">
        <v>6179</v>
      </c>
      <c r="C9490" s="83" t="s">
        <v>513</v>
      </c>
      <c r="D9490" s="83" t="s">
        <v>504</v>
      </c>
      <c r="E9490" s="84">
        <v>45067</v>
      </c>
      <c r="F9490" s="85">
        <v>17.628</v>
      </c>
      <c r="G9490" s="84">
        <v>160</v>
      </c>
      <c r="H9490" s="86">
        <f t="shared" si="592"/>
        <v>1271105.7216</v>
      </c>
      <c r="I9490" s="77">
        <f t="shared" si="593"/>
        <v>45067</v>
      </c>
      <c r="J9490" s="77">
        <f t="shared" si="594"/>
        <v>794441.076</v>
      </c>
      <c r="K9490" s="77">
        <f t="shared" si="595"/>
        <v>0</v>
      </c>
    </row>
    <row r="9491" spans="1:11" s="77" customFormat="1">
      <c r="A9491" s="82">
        <v>2016</v>
      </c>
      <c r="B9491" s="82">
        <v>6179</v>
      </c>
      <c r="C9491" s="83" t="s">
        <v>513</v>
      </c>
      <c r="D9491" s="83" t="s">
        <v>504</v>
      </c>
      <c r="E9491" s="84">
        <v>45247</v>
      </c>
      <c r="F9491" s="85">
        <v>16.986000000000001</v>
      </c>
      <c r="G9491" s="84">
        <v>168.4</v>
      </c>
      <c r="H9491" s="86">
        <f t="shared" si="592"/>
        <v>1294264.3727280002</v>
      </c>
      <c r="I9491" s="77">
        <f t="shared" si="593"/>
        <v>45247</v>
      </c>
      <c r="J9491" s="77">
        <f t="shared" si="594"/>
        <v>768565.54200000002</v>
      </c>
      <c r="K9491" s="77">
        <f t="shared" si="595"/>
        <v>0</v>
      </c>
    </row>
    <row r="9492" spans="1:11" s="77" customFormat="1">
      <c r="A9492" s="82">
        <v>2016</v>
      </c>
      <c r="B9492" s="82">
        <v>6179</v>
      </c>
      <c r="C9492" s="83" t="s">
        <v>513</v>
      </c>
      <c r="D9492" s="83" t="s">
        <v>504</v>
      </c>
      <c r="E9492" s="84">
        <v>45385</v>
      </c>
      <c r="F9492" s="85">
        <v>16.835000000000001</v>
      </c>
      <c r="G9492" s="84">
        <v>168.7</v>
      </c>
      <c r="H9492" s="86">
        <f t="shared" si="592"/>
        <v>1288963.273325</v>
      </c>
      <c r="I9492" s="77">
        <f t="shared" si="593"/>
        <v>45385</v>
      </c>
      <c r="J9492" s="77">
        <f t="shared" si="594"/>
        <v>764056.47500000009</v>
      </c>
      <c r="K9492" s="77">
        <f t="shared" si="595"/>
        <v>0</v>
      </c>
    </row>
    <row r="9493" spans="1:11" s="77" customFormat="1">
      <c r="A9493" s="82">
        <v>2016</v>
      </c>
      <c r="B9493" s="82">
        <v>6179</v>
      </c>
      <c r="C9493" s="83" t="s">
        <v>513</v>
      </c>
      <c r="D9493" s="83" t="s">
        <v>504</v>
      </c>
      <c r="E9493" s="84">
        <v>89681</v>
      </c>
      <c r="F9493" s="85">
        <v>17.077999999999999</v>
      </c>
      <c r="G9493" s="84">
        <v>167.4</v>
      </c>
      <c r="H9493" s="86">
        <f t="shared" si="592"/>
        <v>2563851.7255320004</v>
      </c>
      <c r="I9493" s="77">
        <f t="shared" si="593"/>
        <v>89681</v>
      </c>
      <c r="J9493" s="77">
        <f t="shared" si="594"/>
        <v>1531572.118</v>
      </c>
      <c r="K9493" s="77">
        <f t="shared" si="595"/>
        <v>0</v>
      </c>
    </row>
    <row r="9494" spans="1:11" s="77" customFormat="1">
      <c r="A9494" s="82">
        <v>2016</v>
      </c>
      <c r="B9494" s="82">
        <v>6179</v>
      </c>
      <c r="C9494" s="83" t="s">
        <v>513</v>
      </c>
      <c r="D9494" s="83" t="s">
        <v>504</v>
      </c>
      <c r="E9494" s="84">
        <v>90616</v>
      </c>
      <c r="F9494" s="85">
        <v>16.677</v>
      </c>
      <c r="G9494" s="84">
        <v>159.69999999999999</v>
      </c>
      <c r="H9494" s="86">
        <f t="shared" si="592"/>
        <v>2413391.2421039999</v>
      </c>
      <c r="I9494" s="77">
        <f t="shared" si="593"/>
        <v>90616</v>
      </c>
      <c r="J9494" s="77">
        <f t="shared" si="594"/>
        <v>1511203.0319999999</v>
      </c>
      <c r="K9494" s="77">
        <f t="shared" si="595"/>
        <v>0</v>
      </c>
    </row>
    <row r="9495" spans="1:11" s="77" customFormat="1">
      <c r="A9495" s="82">
        <v>2016</v>
      </c>
      <c r="B9495" s="82">
        <v>6179</v>
      </c>
      <c r="C9495" s="83" t="s">
        <v>513</v>
      </c>
      <c r="D9495" s="83" t="s">
        <v>504</v>
      </c>
      <c r="E9495" s="84">
        <v>90289</v>
      </c>
      <c r="F9495" s="85">
        <v>16.657</v>
      </c>
      <c r="G9495" s="84">
        <v>167.9</v>
      </c>
      <c r="H9495" s="86">
        <f t="shared" si="592"/>
        <v>2525121.7627670001</v>
      </c>
      <c r="I9495" s="77">
        <f t="shared" si="593"/>
        <v>90289</v>
      </c>
      <c r="J9495" s="77">
        <f t="shared" si="594"/>
        <v>1503943.8729999999</v>
      </c>
      <c r="K9495" s="77">
        <f t="shared" si="595"/>
        <v>0</v>
      </c>
    </row>
    <row r="9496" spans="1:11" s="77" customFormat="1">
      <c r="A9496" s="82">
        <v>2016</v>
      </c>
      <c r="B9496" s="82">
        <v>6180</v>
      </c>
      <c r="C9496" s="83" t="s">
        <v>512</v>
      </c>
      <c r="D9496" s="83" t="s">
        <v>504</v>
      </c>
      <c r="E9496" s="84">
        <v>837955</v>
      </c>
      <c r="F9496" s="85">
        <v>13.71</v>
      </c>
      <c r="G9496" s="84" t="s">
        <v>514</v>
      </c>
      <c r="H9496" s="86" t="str">
        <f t="shared" si="592"/>
        <v/>
      </c>
      <c r="I9496" s="77" t="str">
        <f t="shared" si="593"/>
        <v/>
      </c>
      <c r="J9496" s="77" t="str">
        <f t="shared" si="594"/>
        <v/>
      </c>
      <c r="K9496" s="77">
        <f t="shared" si="595"/>
        <v>1</v>
      </c>
    </row>
    <row r="9497" spans="1:11" s="77" customFormat="1">
      <c r="A9497" s="82">
        <v>2016</v>
      </c>
      <c r="B9497" s="82">
        <v>6181</v>
      </c>
      <c r="C9497" s="83" t="s">
        <v>513</v>
      </c>
      <c r="D9497" s="83" t="s">
        <v>504</v>
      </c>
      <c r="E9497" s="84">
        <v>54764</v>
      </c>
      <c r="F9497" s="85">
        <v>17.510000000000002</v>
      </c>
      <c r="G9497" s="84">
        <v>240.5</v>
      </c>
      <c r="H9497" s="86">
        <f t="shared" si="592"/>
        <v>2306196.9242000002</v>
      </c>
      <c r="I9497" s="77">
        <f t="shared" si="593"/>
        <v>54764</v>
      </c>
      <c r="J9497" s="77">
        <f t="shared" si="594"/>
        <v>958917.64000000013</v>
      </c>
      <c r="K9497" s="77">
        <f t="shared" si="595"/>
        <v>0</v>
      </c>
    </row>
    <row r="9498" spans="1:11" s="77" customFormat="1">
      <c r="A9498" s="82">
        <v>2016</v>
      </c>
      <c r="B9498" s="82">
        <v>6181</v>
      </c>
      <c r="C9498" s="83" t="s">
        <v>513</v>
      </c>
      <c r="D9498" s="83" t="s">
        <v>504</v>
      </c>
      <c r="E9498" s="84">
        <v>36609</v>
      </c>
      <c r="F9498" s="85">
        <v>16.588000000000001</v>
      </c>
      <c r="G9498" s="84">
        <v>229.7</v>
      </c>
      <c r="H9498" s="86">
        <f t="shared" si="592"/>
        <v>1394899.401324</v>
      </c>
      <c r="I9498" s="77">
        <f t="shared" si="593"/>
        <v>36609</v>
      </c>
      <c r="J9498" s="77">
        <f t="shared" si="594"/>
        <v>607270.09200000006</v>
      </c>
      <c r="K9498" s="77">
        <f t="shared" si="595"/>
        <v>0</v>
      </c>
    </row>
    <row r="9499" spans="1:11" s="77" customFormat="1">
      <c r="A9499" s="82">
        <v>2016</v>
      </c>
      <c r="B9499" s="82">
        <v>6181</v>
      </c>
      <c r="C9499" s="83" t="s">
        <v>513</v>
      </c>
      <c r="D9499" s="83" t="s">
        <v>504</v>
      </c>
      <c r="E9499" s="84">
        <v>18001</v>
      </c>
      <c r="F9499" s="85">
        <v>17.82</v>
      </c>
      <c r="G9499" s="84">
        <v>238.2</v>
      </c>
      <c r="H9499" s="86">
        <f t="shared" si="592"/>
        <v>764092.76723999984</v>
      </c>
      <c r="I9499" s="77">
        <f t="shared" si="593"/>
        <v>18001</v>
      </c>
      <c r="J9499" s="77">
        <f t="shared" si="594"/>
        <v>320777.82</v>
      </c>
      <c r="K9499" s="77">
        <f t="shared" si="595"/>
        <v>0</v>
      </c>
    </row>
    <row r="9500" spans="1:11" s="77" customFormat="1">
      <c r="A9500" s="82">
        <v>2016</v>
      </c>
      <c r="B9500" s="82">
        <v>6181</v>
      </c>
      <c r="C9500" s="83" t="s">
        <v>513</v>
      </c>
      <c r="D9500" s="83" t="s">
        <v>504</v>
      </c>
      <c r="E9500" s="84">
        <v>514060</v>
      </c>
      <c r="F9500" s="85">
        <v>16.687999999999999</v>
      </c>
      <c r="G9500" s="84">
        <v>226.3</v>
      </c>
      <c r="H9500" s="86">
        <f t="shared" si="592"/>
        <v>19413447.112639997</v>
      </c>
      <c r="I9500" s="77">
        <f t="shared" si="593"/>
        <v>514060</v>
      </c>
      <c r="J9500" s="77">
        <f t="shared" si="594"/>
        <v>8578633.2799999993</v>
      </c>
      <c r="K9500" s="77">
        <f t="shared" si="595"/>
        <v>0</v>
      </c>
    </row>
    <row r="9501" spans="1:11" s="77" customFormat="1">
      <c r="A9501" s="82">
        <v>2016</v>
      </c>
      <c r="B9501" s="82">
        <v>6183</v>
      </c>
      <c r="C9501" s="83" t="s">
        <v>512</v>
      </c>
      <c r="D9501" s="83" t="s">
        <v>504</v>
      </c>
      <c r="E9501" s="84">
        <v>223058</v>
      </c>
      <c r="F9501" s="85">
        <v>10.56</v>
      </c>
      <c r="G9501" s="84">
        <v>288</v>
      </c>
      <c r="H9501" s="86">
        <f t="shared" si="592"/>
        <v>6783818.3424000004</v>
      </c>
      <c r="I9501" s="77">
        <f t="shared" si="593"/>
        <v>223058</v>
      </c>
      <c r="J9501" s="77">
        <f t="shared" si="594"/>
        <v>2355492.48</v>
      </c>
      <c r="K9501" s="77">
        <f t="shared" si="595"/>
        <v>1</v>
      </c>
    </row>
    <row r="9502" spans="1:11" s="77" customFormat="1">
      <c r="A9502" s="82">
        <v>2016</v>
      </c>
      <c r="B9502" s="82">
        <v>6190</v>
      </c>
      <c r="C9502" s="83" t="s">
        <v>513</v>
      </c>
      <c r="D9502" s="83" t="s">
        <v>504</v>
      </c>
      <c r="E9502" s="84">
        <v>16087</v>
      </c>
      <c r="F9502" s="85">
        <v>17.690000000000001</v>
      </c>
      <c r="G9502" s="84">
        <v>251.3</v>
      </c>
      <c r="H9502" s="86">
        <f t="shared" si="592"/>
        <v>715147.10239000001</v>
      </c>
      <c r="I9502" s="77">
        <f t="shared" si="593"/>
        <v>16087</v>
      </c>
      <c r="J9502" s="77">
        <f t="shared" si="594"/>
        <v>284579.03000000003</v>
      </c>
      <c r="K9502" s="77">
        <f t="shared" si="595"/>
        <v>0</v>
      </c>
    </row>
    <row r="9503" spans="1:11" s="77" customFormat="1">
      <c r="A9503" s="82">
        <v>2016</v>
      </c>
      <c r="B9503" s="82">
        <v>6190</v>
      </c>
      <c r="C9503" s="83" t="s">
        <v>513</v>
      </c>
      <c r="D9503" s="83" t="s">
        <v>504</v>
      </c>
      <c r="E9503" s="84">
        <v>49230</v>
      </c>
      <c r="F9503" s="85">
        <v>17.43</v>
      </c>
      <c r="G9503" s="84">
        <v>251.1</v>
      </c>
      <c r="H9503" s="86">
        <f t="shared" si="592"/>
        <v>2154636.1179</v>
      </c>
      <c r="I9503" s="77">
        <f t="shared" si="593"/>
        <v>49230</v>
      </c>
      <c r="J9503" s="77">
        <f t="shared" si="594"/>
        <v>858078.9</v>
      </c>
      <c r="K9503" s="77">
        <f t="shared" si="595"/>
        <v>0</v>
      </c>
    </row>
    <row r="9504" spans="1:11" s="77" customFormat="1">
      <c r="A9504" s="82">
        <v>2016</v>
      </c>
      <c r="B9504" s="82">
        <v>6190</v>
      </c>
      <c r="C9504" s="83" t="s">
        <v>503</v>
      </c>
      <c r="D9504" s="83" t="s">
        <v>504</v>
      </c>
      <c r="E9504" s="84">
        <v>38853</v>
      </c>
      <c r="F9504" s="85">
        <v>21.989000000000001</v>
      </c>
      <c r="G9504" s="84">
        <v>207.7</v>
      </c>
      <c r="H9504" s="86">
        <f t="shared" si="592"/>
        <v>1774461.3075090002</v>
      </c>
      <c r="I9504" s="77">
        <f t="shared" si="593"/>
        <v>38853</v>
      </c>
      <c r="J9504" s="77">
        <f t="shared" si="594"/>
        <v>854338.61700000009</v>
      </c>
      <c r="K9504" s="77">
        <f t="shared" si="595"/>
        <v>0</v>
      </c>
    </row>
    <row r="9505" spans="1:11" s="77" customFormat="1">
      <c r="A9505" s="82">
        <v>2016</v>
      </c>
      <c r="B9505" s="82">
        <v>6193</v>
      </c>
      <c r="C9505" s="83" t="s">
        <v>513</v>
      </c>
      <c r="D9505" s="83" t="s">
        <v>504</v>
      </c>
      <c r="E9505" s="84">
        <v>261643</v>
      </c>
      <c r="F9505" s="85">
        <v>17.683</v>
      </c>
      <c r="G9505" s="84">
        <v>169.1</v>
      </c>
      <c r="H9505" s="86">
        <f t="shared" si="592"/>
        <v>7823636.6887789983</v>
      </c>
      <c r="I9505" s="77">
        <f t="shared" si="593"/>
        <v>261643</v>
      </c>
      <c r="J9505" s="77">
        <f t="shared" si="594"/>
        <v>4626633.1689999998</v>
      </c>
      <c r="K9505" s="77">
        <f t="shared" si="595"/>
        <v>0</v>
      </c>
    </row>
    <row r="9506" spans="1:11" s="77" customFormat="1">
      <c r="A9506" s="82">
        <v>2016</v>
      </c>
      <c r="B9506" s="82">
        <v>6194</v>
      </c>
      <c r="C9506" s="83" t="s">
        <v>513</v>
      </c>
      <c r="D9506" s="83" t="s">
        <v>504</v>
      </c>
      <c r="E9506" s="84">
        <v>417065</v>
      </c>
      <c r="F9506" s="85">
        <v>17.855</v>
      </c>
      <c r="G9506" s="84">
        <v>183</v>
      </c>
      <c r="H9506" s="86">
        <f t="shared" si="592"/>
        <v>13627452.902249999</v>
      </c>
      <c r="I9506" s="77">
        <f t="shared" si="593"/>
        <v>417065</v>
      </c>
      <c r="J9506" s="77">
        <f t="shared" si="594"/>
        <v>7446695.5750000002</v>
      </c>
      <c r="K9506" s="77">
        <f t="shared" si="595"/>
        <v>0</v>
      </c>
    </row>
    <row r="9507" spans="1:11" s="77" customFormat="1">
      <c r="A9507" s="82">
        <v>2016</v>
      </c>
      <c r="B9507" s="82">
        <v>6195</v>
      </c>
      <c r="C9507" s="83" t="s">
        <v>513</v>
      </c>
      <c r="D9507" s="83" t="s">
        <v>504</v>
      </c>
      <c r="E9507" s="84">
        <v>48148</v>
      </c>
      <c r="F9507" s="85">
        <v>17.61</v>
      </c>
      <c r="G9507" s="84">
        <v>234.6</v>
      </c>
      <c r="H9507" s="86">
        <f t="shared" si="592"/>
        <v>1989141.21288</v>
      </c>
      <c r="I9507" s="77">
        <f t="shared" si="593"/>
        <v>48148</v>
      </c>
      <c r="J9507" s="77">
        <f t="shared" si="594"/>
        <v>847886.28</v>
      </c>
      <c r="K9507" s="77">
        <f t="shared" si="595"/>
        <v>0</v>
      </c>
    </row>
    <row r="9508" spans="1:11" s="77" customFormat="1">
      <c r="A9508" s="82">
        <v>2016</v>
      </c>
      <c r="B9508" s="82">
        <v>6195</v>
      </c>
      <c r="C9508" s="83" t="s">
        <v>513</v>
      </c>
      <c r="D9508" s="83" t="s">
        <v>504</v>
      </c>
      <c r="E9508" s="84">
        <v>47516</v>
      </c>
      <c r="F9508" s="85">
        <v>16.782</v>
      </c>
      <c r="G9508" s="84">
        <v>222</v>
      </c>
      <c r="H9508" s="86">
        <f t="shared" si="592"/>
        <v>1770257.9966400003</v>
      </c>
      <c r="I9508" s="77">
        <f t="shared" si="593"/>
        <v>47516</v>
      </c>
      <c r="J9508" s="77">
        <f t="shared" si="594"/>
        <v>797413.51199999999</v>
      </c>
      <c r="K9508" s="77">
        <f t="shared" si="595"/>
        <v>0</v>
      </c>
    </row>
    <row r="9509" spans="1:11" s="77" customFormat="1">
      <c r="A9509" s="82">
        <v>2016</v>
      </c>
      <c r="B9509" s="82">
        <v>6204</v>
      </c>
      <c r="C9509" s="83" t="s">
        <v>513</v>
      </c>
      <c r="D9509" s="83" t="s">
        <v>504</v>
      </c>
      <c r="E9509" s="84">
        <v>365094</v>
      </c>
      <c r="F9509" s="85">
        <v>17.648</v>
      </c>
      <c r="G9509" s="84">
        <v>110.6</v>
      </c>
      <c r="H9509" s="86">
        <f t="shared" si="592"/>
        <v>7126155.8766719988</v>
      </c>
      <c r="I9509" s="77">
        <f t="shared" si="593"/>
        <v>365094</v>
      </c>
      <c r="J9509" s="77">
        <f t="shared" si="594"/>
        <v>6443178.9119999995</v>
      </c>
      <c r="K9509" s="77">
        <f t="shared" si="595"/>
        <v>0</v>
      </c>
    </row>
    <row r="9510" spans="1:11" s="77" customFormat="1">
      <c r="A9510" s="82">
        <v>2016</v>
      </c>
      <c r="B9510" s="82">
        <v>6204</v>
      </c>
      <c r="C9510" s="83" t="s">
        <v>513</v>
      </c>
      <c r="D9510" s="83" t="s">
        <v>504</v>
      </c>
      <c r="E9510" s="84">
        <v>75647</v>
      </c>
      <c r="F9510" s="85">
        <v>17.18</v>
      </c>
      <c r="G9510" s="84">
        <v>111.3</v>
      </c>
      <c r="H9510" s="86">
        <f t="shared" si="592"/>
        <v>1446472.0069800001</v>
      </c>
      <c r="I9510" s="77">
        <f t="shared" si="593"/>
        <v>75647</v>
      </c>
      <c r="J9510" s="77">
        <f t="shared" si="594"/>
        <v>1299615.46</v>
      </c>
      <c r="K9510" s="77">
        <f t="shared" si="595"/>
        <v>0</v>
      </c>
    </row>
    <row r="9511" spans="1:11" s="77" customFormat="1">
      <c r="A9511" s="82">
        <v>2016</v>
      </c>
      <c r="B9511" s="82">
        <v>6204</v>
      </c>
      <c r="C9511" s="83" t="s">
        <v>513</v>
      </c>
      <c r="D9511" s="83" t="s">
        <v>504</v>
      </c>
      <c r="E9511" s="84">
        <v>44997</v>
      </c>
      <c r="F9511" s="85">
        <v>17.786000000000001</v>
      </c>
      <c r="G9511" s="84">
        <v>104.1</v>
      </c>
      <c r="H9511" s="86">
        <f t="shared" si="592"/>
        <v>833129.62432199996</v>
      </c>
      <c r="I9511" s="77">
        <f t="shared" si="593"/>
        <v>44997</v>
      </c>
      <c r="J9511" s="77">
        <f t="shared" si="594"/>
        <v>800316.64200000011</v>
      </c>
      <c r="K9511" s="77">
        <f t="shared" si="595"/>
        <v>0</v>
      </c>
    </row>
    <row r="9512" spans="1:11" s="77" customFormat="1">
      <c r="A9512" s="82">
        <v>2016</v>
      </c>
      <c r="B9512" s="82">
        <v>6204</v>
      </c>
      <c r="C9512" s="83" t="s">
        <v>513</v>
      </c>
      <c r="D9512" s="83" t="s">
        <v>504</v>
      </c>
      <c r="E9512" s="84">
        <v>150871</v>
      </c>
      <c r="F9512" s="85">
        <v>16.021999999999998</v>
      </c>
      <c r="G9512" s="84">
        <v>107.8</v>
      </c>
      <c r="H9512" s="86">
        <f t="shared" si="592"/>
        <v>2605801.0646359995</v>
      </c>
      <c r="I9512" s="77">
        <f t="shared" si="593"/>
        <v>150871</v>
      </c>
      <c r="J9512" s="77">
        <f t="shared" si="594"/>
        <v>2417255.1619999995</v>
      </c>
      <c r="K9512" s="77">
        <f t="shared" si="595"/>
        <v>0</v>
      </c>
    </row>
    <row r="9513" spans="1:11" s="77" customFormat="1">
      <c r="A9513" s="82">
        <v>2016</v>
      </c>
      <c r="B9513" s="82">
        <v>6213</v>
      </c>
      <c r="C9513" s="83" t="s">
        <v>503</v>
      </c>
      <c r="D9513" s="83" t="s">
        <v>504</v>
      </c>
      <c r="E9513" s="84">
        <v>109251</v>
      </c>
      <c r="F9513" s="85">
        <v>23.02</v>
      </c>
      <c r="G9513" s="84">
        <v>203.6</v>
      </c>
      <c r="H9513" s="86">
        <f t="shared" si="592"/>
        <v>5120454.5287200008</v>
      </c>
      <c r="I9513" s="77">
        <f t="shared" si="593"/>
        <v>109251</v>
      </c>
      <c r="J9513" s="77">
        <f t="shared" si="594"/>
        <v>2514958.02</v>
      </c>
      <c r="K9513" s="77">
        <f t="shared" si="595"/>
        <v>0</v>
      </c>
    </row>
    <row r="9514" spans="1:11" s="77" customFormat="1">
      <c r="A9514" s="82">
        <v>2016</v>
      </c>
      <c r="B9514" s="82">
        <v>6213</v>
      </c>
      <c r="C9514" s="83" t="s">
        <v>503</v>
      </c>
      <c r="D9514" s="83" t="s">
        <v>504</v>
      </c>
      <c r="E9514" s="84">
        <v>107614</v>
      </c>
      <c r="F9514" s="85">
        <v>22.37</v>
      </c>
      <c r="G9514" s="84">
        <v>206.1</v>
      </c>
      <c r="H9514" s="86">
        <f t="shared" si="592"/>
        <v>4961497.1959800003</v>
      </c>
      <c r="I9514" s="77">
        <f t="shared" si="593"/>
        <v>107614</v>
      </c>
      <c r="J9514" s="77">
        <f t="shared" si="594"/>
        <v>2407325.1800000002</v>
      </c>
      <c r="K9514" s="77">
        <f t="shared" si="595"/>
        <v>0</v>
      </c>
    </row>
    <row r="9515" spans="1:11" s="77" customFormat="1">
      <c r="A9515" s="82">
        <v>2016</v>
      </c>
      <c r="B9515" s="82">
        <v>6248</v>
      </c>
      <c r="C9515" s="83" t="s">
        <v>513</v>
      </c>
      <c r="D9515" s="83" t="s">
        <v>504</v>
      </c>
      <c r="E9515" s="84">
        <v>56463</v>
      </c>
      <c r="F9515" s="85">
        <v>16.96</v>
      </c>
      <c r="G9515" s="84">
        <v>127.9</v>
      </c>
      <c r="H9515" s="86">
        <f t="shared" si="592"/>
        <v>1224786.3619200001</v>
      </c>
      <c r="I9515" s="77">
        <f t="shared" si="593"/>
        <v>56463</v>
      </c>
      <c r="J9515" s="77">
        <f t="shared" si="594"/>
        <v>957612.4800000001</v>
      </c>
      <c r="K9515" s="77">
        <f t="shared" si="595"/>
        <v>0</v>
      </c>
    </row>
    <row r="9516" spans="1:11" s="77" customFormat="1">
      <c r="A9516" s="82">
        <v>2016</v>
      </c>
      <c r="B9516" s="82">
        <v>6248</v>
      </c>
      <c r="C9516" s="83" t="s">
        <v>513</v>
      </c>
      <c r="D9516" s="83" t="s">
        <v>504</v>
      </c>
      <c r="E9516" s="84">
        <v>14116</v>
      </c>
      <c r="F9516" s="85">
        <v>16.809999999999999</v>
      </c>
      <c r="G9516" s="84">
        <v>129.69999999999999</v>
      </c>
      <c r="H9516" s="86">
        <f t="shared" si="592"/>
        <v>307765.07811999996</v>
      </c>
      <c r="I9516" s="77">
        <f t="shared" si="593"/>
        <v>14116</v>
      </c>
      <c r="J9516" s="77">
        <f t="shared" si="594"/>
        <v>237289.96</v>
      </c>
      <c r="K9516" s="77">
        <f t="shared" si="595"/>
        <v>0</v>
      </c>
    </row>
    <row r="9517" spans="1:11" s="77" customFormat="1">
      <c r="A9517" s="82">
        <v>2016</v>
      </c>
      <c r="B9517" s="82">
        <v>6248</v>
      </c>
      <c r="C9517" s="83" t="s">
        <v>513</v>
      </c>
      <c r="D9517" s="83" t="s">
        <v>504</v>
      </c>
      <c r="E9517" s="84">
        <v>28174</v>
      </c>
      <c r="F9517" s="85">
        <v>17.18</v>
      </c>
      <c r="G9517" s="84">
        <v>123.7</v>
      </c>
      <c r="H9517" s="86">
        <f t="shared" si="592"/>
        <v>598744.26884000003</v>
      </c>
      <c r="I9517" s="77">
        <f t="shared" si="593"/>
        <v>28174</v>
      </c>
      <c r="J9517" s="77">
        <f t="shared" si="594"/>
        <v>484029.32</v>
      </c>
      <c r="K9517" s="77">
        <f t="shared" si="595"/>
        <v>0</v>
      </c>
    </row>
    <row r="9518" spans="1:11" s="77" customFormat="1">
      <c r="A9518" s="82">
        <v>2016</v>
      </c>
      <c r="B9518" s="82">
        <v>6248</v>
      </c>
      <c r="C9518" s="83" t="s">
        <v>513</v>
      </c>
      <c r="D9518" s="83" t="s">
        <v>504</v>
      </c>
      <c r="E9518" s="84">
        <v>14144</v>
      </c>
      <c r="F9518" s="85">
        <v>16.989999999999998</v>
      </c>
      <c r="G9518" s="84">
        <v>124.7</v>
      </c>
      <c r="H9518" s="86">
        <f t="shared" si="592"/>
        <v>299662.28032000002</v>
      </c>
      <c r="I9518" s="77">
        <f t="shared" si="593"/>
        <v>14144</v>
      </c>
      <c r="J9518" s="77">
        <f t="shared" si="594"/>
        <v>240306.55999999997</v>
      </c>
      <c r="K9518" s="77">
        <f t="shared" si="595"/>
        <v>0</v>
      </c>
    </row>
    <row r="9519" spans="1:11" s="77" customFormat="1">
      <c r="A9519" s="82">
        <v>2016</v>
      </c>
      <c r="B9519" s="82">
        <v>6248</v>
      </c>
      <c r="C9519" s="83" t="s">
        <v>513</v>
      </c>
      <c r="D9519" s="83" t="s">
        <v>504</v>
      </c>
      <c r="E9519" s="84">
        <v>56439</v>
      </c>
      <c r="F9519" s="85">
        <v>16.8</v>
      </c>
      <c r="G9519" s="84">
        <v>116.6</v>
      </c>
      <c r="H9519" s="86">
        <f t="shared" si="592"/>
        <v>1105572.2831999999</v>
      </c>
      <c r="I9519" s="77">
        <f t="shared" si="593"/>
        <v>56439</v>
      </c>
      <c r="J9519" s="77">
        <f t="shared" si="594"/>
        <v>948175.20000000007</v>
      </c>
      <c r="K9519" s="77">
        <f t="shared" si="595"/>
        <v>0</v>
      </c>
    </row>
    <row r="9520" spans="1:11" s="77" customFormat="1">
      <c r="A9520" s="82">
        <v>2016</v>
      </c>
      <c r="B9520" s="82">
        <v>6248</v>
      </c>
      <c r="C9520" s="83" t="s">
        <v>513</v>
      </c>
      <c r="D9520" s="83" t="s">
        <v>504</v>
      </c>
      <c r="E9520" s="84">
        <v>13957</v>
      </c>
      <c r="F9520" s="85">
        <v>17.2</v>
      </c>
      <c r="G9520" s="84">
        <v>111</v>
      </c>
      <c r="H9520" s="86">
        <f t="shared" si="592"/>
        <v>266467.04400000005</v>
      </c>
      <c r="I9520" s="77">
        <f t="shared" si="593"/>
        <v>13957</v>
      </c>
      <c r="J9520" s="77">
        <f t="shared" si="594"/>
        <v>240060.4</v>
      </c>
      <c r="K9520" s="77">
        <f t="shared" si="595"/>
        <v>0</v>
      </c>
    </row>
    <row r="9521" spans="1:11" s="77" customFormat="1">
      <c r="A9521" s="82">
        <v>2016</v>
      </c>
      <c r="B9521" s="82">
        <v>6249</v>
      </c>
      <c r="C9521" s="83" t="s">
        <v>503</v>
      </c>
      <c r="D9521" s="83" t="s">
        <v>504</v>
      </c>
      <c r="E9521" s="84">
        <v>51891</v>
      </c>
      <c r="F9521" s="85">
        <v>25.09</v>
      </c>
      <c r="G9521" s="84">
        <v>311.89999999999998</v>
      </c>
      <c r="H9521" s="86">
        <f t="shared" si="592"/>
        <v>4060767.0476099998</v>
      </c>
      <c r="I9521" s="77">
        <f t="shared" si="593"/>
        <v>51891</v>
      </c>
      <c r="J9521" s="77">
        <f t="shared" si="594"/>
        <v>1301945.19</v>
      </c>
      <c r="K9521" s="77">
        <f t="shared" si="595"/>
        <v>0</v>
      </c>
    </row>
    <row r="9522" spans="1:11" s="77" customFormat="1">
      <c r="A9522" s="82">
        <v>2016</v>
      </c>
      <c r="B9522" s="82">
        <v>6249</v>
      </c>
      <c r="C9522" s="83" t="s">
        <v>503</v>
      </c>
      <c r="D9522" s="83" t="s">
        <v>504</v>
      </c>
      <c r="E9522" s="84">
        <v>45130</v>
      </c>
      <c r="F9522" s="85">
        <v>24.09</v>
      </c>
      <c r="G9522" s="84">
        <v>247.4</v>
      </c>
      <c r="H9522" s="86">
        <f t="shared" si="592"/>
        <v>2689687.5257999999</v>
      </c>
      <c r="I9522" s="77">
        <f t="shared" si="593"/>
        <v>45130</v>
      </c>
      <c r="J9522" s="77">
        <f t="shared" si="594"/>
        <v>1087181.7</v>
      </c>
      <c r="K9522" s="77">
        <f t="shared" si="595"/>
        <v>0</v>
      </c>
    </row>
    <row r="9523" spans="1:11" s="77" customFormat="1">
      <c r="A9523" s="82">
        <v>2016</v>
      </c>
      <c r="B9523" s="82">
        <v>6254</v>
      </c>
      <c r="C9523" s="83" t="s">
        <v>513</v>
      </c>
      <c r="D9523" s="83" t="s">
        <v>504</v>
      </c>
      <c r="E9523" s="84">
        <v>15457</v>
      </c>
      <c r="F9523" s="85">
        <v>17.77</v>
      </c>
      <c r="G9523" s="84">
        <v>185</v>
      </c>
      <c r="H9523" s="86">
        <f t="shared" si="592"/>
        <v>508141.14649999997</v>
      </c>
      <c r="I9523" s="77">
        <f t="shared" si="593"/>
        <v>15457</v>
      </c>
      <c r="J9523" s="77">
        <f t="shared" si="594"/>
        <v>274670.89</v>
      </c>
      <c r="K9523" s="77">
        <f t="shared" si="595"/>
        <v>0</v>
      </c>
    </row>
    <row r="9524" spans="1:11" s="77" customFormat="1">
      <c r="A9524" s="82">
        <v>2016</v>
      </c>
      <c r="B9524" s="82">
        <v>6254</v>
      </c>
      <c r="C9524" s="83" t="s">
        <v>513</v>
      </c>
      <c r="D9524" s="83" t="s">
        <v>504</v>
      </c>
      <c r="E9524" s="84">
        <v>15215</v>
      </c>
      <c r="F9524" s="85">
        <v>17.943999999999999</v>
      </c>
      <c r="G9524" s="84">
        <v>184.9</v>
      </c>
      <c r="H9524" s="86">
        <f t="shared" si="592"/>
        <v>504810.20803999994</v>
      </c>
      <c r="I9524" s="77">
        <f t="shared" si="593"/>
        <v>15215</v>
      </c>
      <c r="J9524" s="77">
        <f t="shared" si="594"/>
        <v>273017.95999999996</v>
      </c>
      <c r="K9524" s="77">
        <f t="shared" si="595"/>
        <v>0</v>
      </c>
    </row>
    <row r="9525" spans="1:11" s="77" customFormat="1">
      <c r="A9525" s="82">
        <v>2016</v>
      </c>
      <c r="B9525" s="82">
        <v>6254</v>
      </c>
      <c r="C9525" s="83" t="s">
        <v>513</v>
      </c>
      <c r="D9525" s="83" t="s">
        <v>504</v>
      </c>
      <c r="E9525" s="84">
        <v>168679</v>
      </c>
      <c r="F9525" s="85">
        <v>17.085999999999999</v>
      </c>
      <c r="G9525" s="84">
        <v>160.69999999999999</v>
      </c>
      <c r="H9525" s="86">
        <f t="shared" si="592"/>
        <v>4631453.376158</v>
      </c>
      <c r="I9525" s="77">
        <f t="shared" si="593"/>
        <v>168679</v>
      </c>
      <c r="J9525" s="77">
        <f t="shared" si="594"/>
        <v>2882049.3939999999</v>
      </c>
      <c r="K9525" s="77">
        <f t="shared" si="595"/>
        <v>0</v>
      </c>
    </row>
    <row r="9526" spans="1:11" s="77" customFormat="1">
      <c r="A9526" s="82">
        <v>2016</v>
      </c>
      <c r="B9526" s="82">
        <v>6254</v>
      </c>
      <c r="C9526" s="83" t="s">
        <v>513</v>
      </c>
      <c r="D9526" s="83" t="s">
        <v>504</v>
      </c>
      <c r="E9526" s="84">
        <v>61482</v>
      </c>
      <c r="F9526" s="85">
        <v>17.824000000000002</v>
      </c>
      <c r="G9526" s="84">
        <v>156.6</v>
      </c>
      <c r="H9526" s="86">
        <f t="shared" si="592"/>
        <v>1716109.1930879999</v>
      </c>
      <c r="I9526" s="77">
        <f t="shared" si="593"/>
        <v>61482</v>
      </c>
      <c r="J9526" s="77">
        <f t="shared" si="594"/>
        <v>1095855.1680000001</v>
      </c>
      <c r="K9526" s="77">
        <f t="shared" si="595"/>
        <v>0</v>
      </c>
    </row>
    <row r="9527" spans="1:11" s="77" customFormat="1">
      <c r="A9527" s="82">
        <v>2016</v>
      </c>
      <c r="B9527" s="82">
        <v>6257</v>
      </c>
      <c r="C9527" s="83" t="s">
        <v>513</v>
      </c>
      <c r="D9527" s="83" t="s">
        <v>504</v>
      </c>
      <c r="E9527" s="84">
        <v>159558</v>
      </c>
      <c r="F9527" s="85">
        <v>16.95</v>
      </c>
      <c r="G9527" s="84">
        <v>238.5</v>
      </c>
      <c r="H9527" s="86">
        <f t="shared" si="592"/>
        <v>6450251.8184999991</v>
      </c>
      <c r="I9527" s="77">
        <f t="shared" si="593"/>
        <v>159558</v>
      </c>
      <c r="J9527" s="77">
        <f t="shared" si="594"/>
        <v>2704508.1</v>
      </c>
      <c r="K9527" s="77">
        <f t="shared" si="595"/>
        <v>0</v>
      </c>
    </row>
    <row r="9528" spans="1:11" s="77" customFormat="1">
      <c r="A9528" s="82">
        <v>2016</v>
      </c>
      <c r="B9528" s="82">
        <v>6257</v>
      </c>
      <c r="C9528" s="83" t="s">
        <v>513</v>
      </c>
      <c r="D9528" s="83" t="s">
        <v>504</v>
      </c>
      <c r="E9528" s="84">
        <v>142878</v>
      </c>
      <c r="F9528" s="85">
        <v>16.768000000000001</v>
      </c>
      <c r="G9528" s="84">
        <v>220</v>
      </c>
      <c r="H9528" s="86">
        <f t="shared" si="592"/>
        <v>5270712.2688000007</v>
      </c>
      <c r="I9528" s="77">
        <f t="shared" si="593"/>
        <v>142878</v>
      </c>
      <c r="J9528" s="77">
        <f t="shared" si="594"/>
        <v>2395778.304</v>
      </c>
      <c r="K9528" s="77">
        <f t="shared" si="595"/>
        <v>0</v>
      </c>
    </row>
    <row r="9529" spans="1:11" s="77" customFormat="1">
      <c r="A9529" s="82">
        <v>2016</v>
      </c>
      <c r="B9529" s="82">
        <v>6257</v>
      </c>
      <c r="C9529" s="83" t="s">
        <v>513</v>
      </c>
      <c r="D9529" s="83" t="s">
        <v>504</v>
      </c>
      <c r="E9529" s="84">
        <v>63805</v>
      </c>
      <c r="F9529" s="85">
        <v>16.898</v>
      </c>
      <c r="G9529" s="84">
        <v>223.2</v>
      </c>
      <c r="H9529" s="86">
        <f t="shared" si="592"/>
        <v>2406490.8184799999</v>
      </c>
      <c r="I9529" s="77">
        <f t="shared" si="593"/>
        <v>63805</v>
      </c>
      <c r="J9529" s="77">
        <f t="shared" si="594"/>
        <v>1078176.8899999999</v>
      </c>
      <c r="K9529" s="77">
        <f t="shared" si="595"/>
        <v>0</v>
      </c>
    </row>
    <row r="9530" spans="1:11" s="77" customFormat="1">
      <c r="A9530" s="82">
        <v>2016</v>
      </c>
      <c r="B9530" s="82">
        <v>6257</v>
      </c>
      <c r="C9530" s="83" t="s">
        <v>513</v>
      </c>
      <c r="D9530" s="83" t="s">
        <v>504</v>
      </c>
      <c r="E9530" s="84">
        <v>31851</v>
      </c>
      <c r="F9530" s="85">
        <v>17.702000000000002</v>
      </c>
      <c r="G9530" s="84">
        <v>248.7</v>
      </c>
      <c r="H9530" s="86">
        <f t="shared" si="592"/>
        <v>1402236.261774</v>
      </c>
      <c r="I9530" s="77">
        <f t="shared" si="593"/>
        <v>31851</v>
      </c>
      <c r="J9530" s="77">
        <f t="shared" si="594"/>
        <v>563826.402</v>
      </c>
      <c r="K9530" s="77">
        <f t="shared" si="595"/>
        <v>0</v>
      </c>
    </row>
    <row r="9531" spans="1:11" s="77" customFormat="1">
      <c r="A9531" s="82">
        <v>2016</v>
      </c>
      <c r="B9531" s="82">
        <v>6257</v>
      </c>
      <c r="C9531" s="83" t="s">
        <v>513</v>
      </c>
      <c r="D9531" s="83" t="s">
        <v>504</v>
      </c>
      <c r="E9531" s="84">
        <v>31747</v>
      </c>
      <c r="F9531" s="85">
        <v>17.13</v>
      </c>
      <c r="G9531" s="84">
        <v>222.4</v>
      </c>
      <c r="H9531" s="86">
        <f t="shared" si="592"/>
        <v>1209469.2686400001</v>
      </c>
      <c r="I9531" s="77">
        <f t="shared" si="593"/>
        <v>31747</v>
      </c>
      <c r="J9531" s="77">
        <f t="shared" si="594"/>
        <v>543826.11</v>
      </c>
      <c r="K9531" s="77">
        <f t="shared" si="595"/>
        <v>0</v>
      </c>
    </row>
    <row r="9532" spans="1:11" s="77" customFormat="1">
      <c r="A9532" s="82">
        <v>2016</v>
      </c>
      <c r="B9532" s="82">
        <v>6257</v>
      </c>
      <c r="C9532" s="83" t="s">
        <v>513</v>
      </c>
      <c r="D9532" s="83" t="s">
        <v>504</v>
      </c>
      <c r="E9532" s="84">
        <v>349898</v>
      </c>
      <c r="F9532" s="85">
        <v>16.827999999999999</v>
      </c>
      <c r="G9532" s="84">
        <v>233.8</v>
      </c>
      <c r="H9532" s="86">
        <f t="shared" si="592"/>
        <v>13766339.325871998</v>
      </c>
      <c r="I9532" s="77">
        <f t="shared" si="593"/>
        <v>349898</v>
      </c>
      <c r="J9532" s="77">
        <f t="shared" si="594"/>
        <v>5888083.5439999998</v>
      </c>
      <c r="K9532" s="77">
        <f t="shared" si="595"/>
        <v>0</v>
      </c>
    </row>
    <row r="9533" spans="1:11" s="77" customFormat="1">
      <c r="A9533" s="82">
        <v>2016</v>
      </c>
      <c r="B9533" s="82">
        <v>6257</v>
      </c>
      <c r="C9533" s="83" t="s">
        <v>513</v>
      </c>
      <c r="D9533" s="83" t="s">
        <v>504</v>
      </c>
      <c r="E9533" s="84">
        <v>63595</v>
      </c>
      <c r="F9533" s="85">
        <v>16.795999999999999</v>
      </c>
      <c r="G9533" s="84">
        <v>215.2</v>
      </c>
      <c r="H9533" s="86">
        <f t="shared" si="592"/>
        <v>2298640.7662399998</v>
      </c>
      <c r="I9533" s="77">
        <f t="shared" si="593"/>
        <v>63595</v>
      </c>
      <c r="J9533" s="77">
        <f t="shared" si="594"/>
        <v>1068141.6199999999</v>
      </c>
      <c r="K9533" s="77">
        <f t="shared" si="595"/>
        <v>0</v>
      </c>
    </row>
    <row r="9534" spans="1:11" s="77" customFormat="1">
      <c r="A9534" s="82">
        <v>2016</v>
      </c>
      <c r="B9534" s="82">
        <v>6264</v>
      </c>
      <c r="C9534" s="83" t="s">
        <v>503</v>
      </c>
      <c r="D9534" s="83" t="s">
        <v>504</v>
      </c>
      <c r="E9534" s="84">
        <v>120418</v>
      </c>
      <c r="F9534" s="85">
        <v>25.12</v>
      </c>
      <c r="G9534" s="84">
        <v>186.6</v>
      </c>
      <c r="H9534" s="86">
        <f t="shared" si="592"/>
        <v>5644463.6985599995</v>
      </c>
      <c r="I9534" s="77">
        <f t="shared" si="593"/>
        <v>120418</v>
      </c>
      <c r="J9534" s="77">
        <f t="shared" si="594"/>
        <v>3024900.16</v>
      </c>
      <c r="K9534" s="77">
        <f t="shared" si="595"/>
        <v>0</v>
      </c>
    </row>
    <row r="9535" spans="1:11" s="77" customFormat="1">
      <c r="A9535" s="82">
        <v>2016</v>
      </c>
      <c r="B9535" s="82">
        <v>6264</v>
      </c>
      <c r="C9535" s="83" t="s">
        <v>503</v>
      </c>
      <c r="D9535" s="83" t="s">
        <v>504</v>
      </c>
      <c r="E9535" s="84">
        <v>25490</v>
      </c>
      <c r="F9535" s="85">
        <v>25.245999999999999</v>
      </c>
      <c r="G9535" s="84">
        <v>185.2</v>
      </c>
      <c r="H9535" s="86">
        <f t="shared" si="592"/>
        <v>1191800.0400799997</v>
      </c>
      <c r="I9535" s="77">
        <f t="shared" si="593"/>
        <v>25490</v>
      </c>
      <c r="J9535" s="77">
        <f t="shared" si="594"/>
        <v>643520.53999999992</v>
      </c>
      <c r="K9535" s="77">
        <f t="shared" si="595"/>
        <v>0</v>
      </c>
    </row>
    <row r="9536" spans="1:11" s="77" customFormat="1">
      <c r="A9536" s="82">
        <v>2016</v>
      </c>
      <c r="B9536" s="82">
        <v>6264</v>
      </c>
      <c r="C9536" s="83" t="s">
        <v>503</v>
      </c>
      <c r="D9536" s="83" t="s">
        <v>504</v>
      </c>
      <c r="E9536" s="84">
        <v>28864</v>
      </c>
      <c r="F9536" s="85">
        <v>24.882000000000001</v>
      </c>
      <c r="G9536" s="84">
        <v>240.3</v>
      </c>
      <c r="H9536" s="86">
        <f t="shared" si="592"/>
        <v>1725820.2973440003</v>
      </c>
      <c r="I9536" s="77">
        <f t="shared" si="593"/>
        <v>28864</v>
      </c>
      <c r="J9536" s="77">
        <f t="shared" si="594"/>
        <v>718194.04800000007</v>
      </c>
      <c r="K9536" s="77">
        <f t="shared" si="595"/>
        <v>0</v>
      </c>
    </row>
    <row r="9537" spans="1:11" s="77" customFormat="1">
      <c r="A9537" s="82">
        <v>2016</v>
      </c>
      <c r="B9537" s="82">
        <v>6264</v>
      </c>
      <c r="C9537" s="83" t="s">
        <v>503</v>
      </c>
      <c r="D9537" s="83" t="s">
        <v>504</v>
      </c>
      <c r="E9537" s="84">
        <v>38449</v>
      </c>
      <c r="F9537" s="85">
        <v>25.154</v>
      </c>
      <c r="G9537" s="84">
        <v>230.4</v>
      </c>
      <c r="H9537" s="86">
        <f t="shared" si="592"/>
        <v>2228304.7203840003</v>
      </c>
      <c r="I9537" s="77">
        <f t="shared" si="593"/>
        <v>38449</v>
      </c>
      <c r="J9537" s="77">
        <f t="shared" si="594"/>
        <v>967146.14599999995</v>
      </c>
      <c r="K9537" s="77">
        <f t="shared" si="595"/>
        <v>0</v>
      </c>
    </row>
    <row r="9538" spans="1:11" s="77" customFormat="1">
      <c r="A9538" s="82">
        <v>2016</v>
      </c>
      <c r="B9538" s="82">
        <v>6264</v>
      </c>
      <c r="C9538" s="83" t="s">
        <v>503</v>
      </c>
      <c r="D9538" s="83" t="s">
        <v>504</v>
      </c>
      <c r="E9538" s="84">
        <v>37013</v>
      </c>
      <c r="F9538" s="85">
        <v>26.074000000000002</v>
      </c>
      <c r="G9538" s="84">
        <v>222.9</v>
      </c>
      <c r="H9538" s="86">
        <f t="shared" si="592"/>
        <v>2151156.5482980004</v>
      </c>
      <c r="I9538" s="77">
        <f t="shared" si="593"/>
        <v>37013</v>
      </c>
      <c r="J9538" s="77">
        <f t="shared" si="594"/>
        <v>965076.96200000006</v>
      </c>
      <c r="K9538" s="77">
        <f t="shared" si="595"/>
        <v>0</v>
      </c>
    </row>
    <row r="9539" spans="1:11" s="77" customFormat="1">
      <c r="A9539" s="82">
        <v>2016</v>
      </c>
      <c r="B9539" s="82">
        <v>6288</v>
      </c>
      <c r="C9539" s="83" t="s">
        <v>512</v>
      </c>
      <c r="D9539" s="83" t="s">
        <v>504</v>
      </c>
      <c r="E9539" s="84">
        <v>15</v>
      </c>
      <c r="F9539" s="85">
        <v>15</v>
      </c>
      <c r="G9539" s="84">
        <v>378</v>
      </c>
      <c r="H9539" s="86">
        <f t="shared" si="592"/>
        <v>850.49999999999989</v>
      </c>
      <c r="I9539" s="77">
        <f t="shared" si="593"/>
        <v>15</v>
      </c>
      <c r="J9539" s="77">
        <f t="shared" si="594"/>
        <v>225</v>
      </c>
      <c r="K9539" s="77">
        <f t="shared" si="595"/>
        <v>1</v>
      </c>
    </row>
    <row r="9540" spans="1:11" s="77" customFormat="1">
      <c r="A9540" s="82">
        <v>2016</v>
      </c>
      <c r="B9540" s="82">
        <v>6288</v>
      </c>
      <c r="C9540" s="83" t="s">
        <v>512</v>
      </c>
      <c r="D9540" s="83" t="s">
        <v>504</v>
      </c>
      <c r="E9540" s="84">
        <v>7644</v>
      </c>
      <c r="F9540" s="85">
        <v>14</v>
      </c>
      <c r="G9540" s="84">
        <v>376</v>
      </c>
      <c r="H9540" s="86">
        <f t="shared" si="592"/>
        <v>402380.16000000003</v>
      </c>
      <c r="I9540" s="77">
        <f t="shared" si="593"/>
        <v>7644</v>
      </c>
      <c r="J9540" s="77">
        <f t="shared" si="594"/>
        <v>107016</v>
      </c>
      <c r="K9540" s="77">
        <f t="shared" si="595"/>
        <v>1</v>
      </c>
    </row>
    <row r="9541" spans="1:11" s="77" customFormat="1">
      <c r="A9541" s="82">
        <v>2016</v>
      </c>
      <c r="B9541" s="82">
        <v>6288</v>
      </c>
      <c r="C9541" s="83" t="s">
        <v>515</v>
      </c>
      <c r="D9541" s="83" t="s">
        <v>504</v>
      </c>
      <c r="E9541" s="84">
        <v>5085</v>
      </c>
      <c r="F9541" s="85">
        <v>14</v>
      </c>
      <c r="G9541" s="84">
        <v>185</v>
      </c>
      <c r="H9541" s="86">
        <f t="shared" si="592"/>
        <v>131701.5</v>
      </c>
      <c r="I9541" s="77">
        <f t="shared" si="593"/>
        <v>5085</v>
      </c>
      <c r="J9541" s="77">
        <f t="shared" si="594"/>
        <v>71190</v>
      </c>
      <c r="K9541" s="77">
        <f t="shared" si="595"/>
        <v>0</v>
      </c>
    </row>
    <row r="9542" spans="1:11" s="77" customFormat="1">
      <c r="A9542" s="82">
        <v>2016</v>
      </c>
      <c r="B9542" s="82">
        <v>6288</v>
      </c>
      <c r="C9542" s="83" t="s">
        <v>515</v>
      </c>
      <c r="D9542" s="83" t="s">
        <v>504</v>
      </c>
      <c r="E9542" s="84">
        <v>3</v>
      </c>
      <c r="F9542" s="85">
        <v>15</v>
      </c>
      <c r="G9542" s="84">
        <v>187</v>
      </c>
      <c r="H9542" s="86">
        <f t="shared" si="592"/>
        <v>84.15</v>
      </c>
      <c r="I9542" s="77">
        <f t="shared" si="593"/>
        <v>3</v>
      </c>
      <c r="J9542" s="77">
        <f t="shared" si="594"/>
        <v>45</v>
      </c>
      <c r="K9542" s="77">
        <f t="shared" si="595"/>
        <v>0</v>
      </c>
    </row>
    <row r="9543" spans="1:11" s="77" customFormat="1">
      <c r="A9543" s="82">
        <v>2016</v>
      </c>
      <c r="B9543" s="82">
        <v>6469</v>
      </c>
      <c r="C9543" s="83" t="s">
        <v>512</v>
      </c>
      <c r="D9543" s="83" t="s">
        <v>504</v>
      </c>
      <c r="E9543" s="84">
        <v>485645</v>
      </c>
      <c r="F9543" s="85">
        <v>13.342000000000001</v>
      </c>
      <c r="G9543" s="84">
        <v>91.1</v>
      </c>
      <c r="H9543" s="86">
        <f t="shared" ref="H9543:H9606" si="596">IF(I9543="","",G9543/100*F9543*E9543)</f>
        <v>5902802.2624900006</v>
      </c>
      <c r="I9543" s="77">
        <f t="shared" ref="I9543:I9606" si="597">IF(OR(G9543=".",F9543=".",E9543="."),"",E9543)</f>
        <v>485645</v>
      </c>
      <c r="J9543" s="77">
        <f t="shared" ref="J9543:J9606" si="598">IF(I9543="","",F9543*I9543)</f>
        <v>6479475.5899999999</v>
      </c>
      <c r="K9543" s="77">
        <f t="shared" ref="K9543:K9606" si="599">IF(C9543="LIG",1,0)</f>
        <v>1</v>
      </c>
    </row>
    <row r="9544" spans="1:11" s="77" customFormat="1">
      <c r="A9544" s="82">
        <v>2016</v>
      </c>
      <c r="B9544" s="82">
        <v>6481</v>
      </c>
      <c r="C9544" s="83" t="s">
        <v>503</v>
      </c>
      <c r="D9544" s="83" t="s">
        <v>504</v>
      </c>
      <c r="E9544" s="84">
        <v>89107</v>
      </c>
      <c r="F9544" s="85">
        <v>22.946000000000002</v>
      </c>
      <c r="G9544" s="84">
        <v>222.9</v>
      </c>
      <c r="H9544" s="86">
        <f t="shared" si="596"/>
        <v>4557523.1158380006</v>
      </c>
      <c r="I9544" s="77">
        <f t="shared" si="597"/>
        <v>89107</v>
      </c>
      <c r="J9544" s="77">
        <f t="shared" si="598"/>
        <v>2044649.2220000001</v>
      </c>
      <c r="K9544" s="77">
        <f t="shared" si="599"/>
        <v>0</v>
      </c>
    </row>
    <row r="9545" spans="1:11" s="77" customFormat="1">
      <c r="A9545" s="82">
        <v>2016</v>
      </c>
      <c r="B9545" s="82">
        <v>6481</v>
      </c>
      <c r="C9545" s="83" t="s">
        <v>503</v>
      </c>
      <c r="D9545" s="83" t="s">
        <v>504</v>
      </c>
      <c r="E9545" s="84">
        <v>48368</v>
      </c>
      <c r="F9545" s="85">
        <v>22.251999999999999</v>
      </c>
      <c r="G9545" s="84">
        <v>215.4</v>
      </c>
      <c r="H9545" s="86">
        <f t="shared" si="596"/>
        <v>2318317.3213439998</v>
      </c>
      <c r="I9545" s="77">
        <f t="shared" si="597"/>
        <v>48368</v>
      </c>
      <c r="J9545" s="77">
        <f t="shared" si="598"/>
        <v>1076284.736</v>
      </c>
      <c r="K9545" s="77">
        <f t="shared" si="599"/>
        <v>0</v>
      </c>
    </row>
    <row r="9546" spans="1:11" s="77" customFormat="1">
      <c r="A9546" s="82">
        <v>2016</v>
      </c>
      <c r="B9546" s="82">
        <v>6481</v>
      </c>
      <c r="C9546" s="83" t="s">
        <v>503</v>
      </c>
      <c r="D9546" s="83" t="s">
        <v>504</v>
      </c>
      <c r="E9546" s="84">
        <v>48646</v>
      </c>
      <c r="F9546" s="85">
        <v>23.216999999999999</v>
      </c>
      <c r="G9546" s="84">
        <v>200.8</v>
      </c>
      <c r="H9546" s="86">
        <f t="shared" si="596"/>
        <v>2267863.6774559999</v>
      </c>
      <c r="I9546" s="77">
        <f t="shared" si="597"/>
        <v>48646</v>
      </c>
      <c r="J9546" s="77">
        <f t="shared" si="598"/>
        <v>1129414.182</v>
      </c>
      <c r="K9546" s="77">
        <f t="shared" si="599"/>
        <v>0</v>
      </c>
    </row>
    <row r="9547" spans="1:11" s="77" customFormat="1">
      <c r="A9547" s="82">
        <v>2016</v>
      </c>
      <c r="B9547" s="82">
        <v>6481</v>
      </c>
      <c r="C9547" s="83" t="s">
        <v>503</v>
      </c>
      <c r="D9547" s="83" t="s">
        <v>504</v>
      </c>
      <c r="E9547" s="84">
        <v>22040</v>
      </c>
      <c r="F9547" s="85">
        <v>22.375</v>
      </c>
      <c r="G9547" s="84">
        <v>217.3</v>
      </c>
      <c r="H9547" s="86">
        <f t="shared" si="596"/>
        <v>1071604.085</v>
      </c>
      <c r="I9547" s="77">
        <f t="shared" si="597"/>
        <v>22040</v>
      </c>
      <c r="J9547" s="77">
        <f t="shared" si="598"/>
        <v>493145</v>
      </c>
      <c r="K9547" s="77">
        <f t="shared" si="599"/>
        <v>0</v>
      </c>
    </row>
    <row r="9548" spans="1:11" s="77" customFormat="1">
      <c r="A9548" s="82">
        <v>2016</v>
      </c>
      <c r="B9548" s="82">
        <v>6481</v>
      </c>
      <c r="C9548" s="83" t="s">
        <v>503</v>
      </c>
      <c r="D9548" s="83" t="s">
        <v>504</v>
      </c>
      <c r="E9548" s="84">
        <v>181553</v>
      </c>
      <c r="F9548" s="85">
        <v>20.052</v>
      </c>
      <c r="G9548" s="84">
        <v>183.8</v>
      </c>
      <c r="H9548" s="86">
        <f t="shared" si="596"/>
        <v>6691240.3895279998</v>
      </c>
      <c r="I9548" s="77">
        <f t="shared" si="597"/>
        <v>181553</v>
      </c>
      <c r="J9548" s="77">
        <f t="shared" si="598"/>
        <v>3640500.7560000001</v>
      </c>
      <c r="K9548" s="77">
        <f t="shared" si="599"/>
        <v>0</v>
      </c>
    </row>
    <row r="9549" spans="1:11" s="77" customFormat="1">
      <c r="A9549" s="82">
        <v>2016</v>
      </c>
      <c r="B9549" s="82">
        <v>6481</v>
      </c>
      <c r="C9549" s="83" t="s">
        <v>513</v>
      </c>
      <c r="D9549" s="83" t="s">
        <v>504</v>
      </c>
      <c r="E9549" s="84">
        <v>75590</v>
      </c>
      <c r="F9549" s="85">
        <v>19.891999999999999</v>
      </c>
      <c r="G9549" s="84">
        <v>213.2</v>
      </c>
      <c r="H9549" s="86">
        <f t="shared" si="596"/>
        <v>3205752.5489599993</v>
      </c>
      <c r="I9549" s="77">
        <f t="shared" si="597"/>
        <v>75590</v>
      </c>
      <c r="J9549" s="77">
        <f t="shared" si="598"/>
        <v>1503636.28</v>
      </c>
      <c r="K9549" s="77">
        <f t="shared" si="599"/>
        <v>0</v>
      </c>
    </row>
    <row r="9550" spans="1:11" s="77" customFormat="1">
      <c r="A9550" s="82">
        <v>2016</v>
      </c>
      <c r="B9550" s="82">
        <v>6639</v>
      </c>
      <c r="C9550" s="83" t="s">
        <v>503</v>
      </c>
      <c r="D9550" s="83" t="s">
        <v>504</v>
      </c>
      <c r="E9550" s="84">
        <v>28784</v>
      </c>
      <c r="F9550" s="85">
        <v>23.02</v>
      </c>
      <c r="G9550" s="84">
        <v>258.39999999999998</v>
      </c>
      <c r="H9550" s="86">
        <f t="shared" si="596"/>
        <v>1712178.2451199999</v>
      </c>
      <c r="I9550" s="77">
        <f t="shared" si="597"/>
        <v>28784</v>
      </c>
      <c r="J9550" s="77">
        <f t="shared" si="598"/>
        <v>662607.67999999993</v>
      </c>
      <c r="K9550" s="77">
        <f t="shared" si="599"/>
        <v>0</v>
      </c>
    </row>
    <row r="9551" spans="1:11" s="77" customFormat="1">
      <c r="A9551" s="82">
        <v>2016</v>
      </c>
      <c r="B9551" s="82">
        <v>6639</v>
      </c>
      <c r="C9551" s="83" t="s">
        <v>503</v>
      </c>
      <c r="D9551" s="83" t="s">
        <v>504</v>
      </c>
      <c r="E9551" s="84">
        <v>24535</v>
      </c>
      <c r="F9551" s="85">
        <v>22.24</v>
      </c>
      <c r="G9551" s="84">
        <v>196.2</v>
      </c>
      <c r="H9551" s="86">
        <f t="shared" si="596"/>
        <v>1070581.7807999998</v>
      </c>
      <c r="I9551" s="77">
        <f t="shared" si="597"/>
        <v>24535</v>
      </c>
      <c r="J9551" s="77">
        <f t="shared" si="598"/>
        <v>545658.39999999991</v>
      </c>
      <c r="K9551" s="77">
        <f t="shared" si="599"/>
        <v>0</v>
      </c>
    </row>
    <row r="9552" spans="1:11" s="77" customFormat="1">
      <c r="A9552" s="82">
        <v>2016</v>
      </c>
      <c r="B9552" s="82">
        <v>6639</v>
      </c>
      <c r="C9552" s="83" t="s">
        <v>503</v>
      </c>
      <c r="D9552" s="83" t="s">
        <v>504</v>
      </c>
      <c r="E9552" s="84">
        <v>22401</v>
      </c>
      <c r="F9552" s="85">
        <v>21.74</v>
      </c>
      <c r="G9552" s="84">
        <v>180.2</v>
      </c>
      <c r="H9552" s="86">
        <f t="shared" si="596"/>
        <v>877569.92747999984</v>
      </c>
      <c r="I9552" s="77">
        <f t="shared" si="597"/>
        <v>22401</v>
      </c>
      <c r="J9552" s="77">
        <f t="shared" si="598"/>
        <v>486997.74</v>
      </c>
      <c r="K9552" s="77">
        <f t="shared" si="599"/>
        <v>0</v>
      </c>
    </row>
    <row r="9553" spans="1:11" s="77" customFormat="1">
      <c r="A9553" s="82">
        <v>2016</v>
      </c>
      <c r="B9553" s="82">
        <v>6641</v>
      </c>
      <c r="C9553" s="83" t="s">
        <v>513</v>
      </c>
      <c r="D9553" s="83" t="s">
        <v>504</v>
      </c>
      <c r="E9553" s="84">
        <v>98086</v>
      </c>
      <c r="F9553" s="85">
        <v>16.7</v>
      </c>
      <c r="G9553" s="84">
        <v>215.3</v>
      </c>
      <c r="H9553" s="86">
        <f t="shared" si="596"/>
        <v>3526691.9386</v>
      </c>
      <c r="I9553" s="77">
        <f t="shared" si="597"/>
        <v>98086</v>
      </c>
      <c r="J9553" s="77">
        <f t="shared" si="598"/>
        <v>1638036.2</v>
      </c>
      <c r="K9553" s="77">
        <f t="shared" si="599"/>
        <v>0</v>
      </c>
    </row>
    <row r="9554" spans="1:11" s="77" customFormat="1">
      <c r="A9554" s="82">
        <v>2016</v>
      </c>
      <c r="B9554" s="82">
        <v>6641</v>
      </c>
      <c r="C9554" s="83" t="s">
        <v>513</v>
      </c>
      <c r="D9554" s="83" t="s">
        <v>504</v>
      </c>
      <c r="E9554" s="84">
        <v>82283</v>
      </c>
      <c r="F9554" s="85">
        <v>17.62</v>
      </c>
      <c r="G9554" s="84">
        <v>219.8</v>
      </c>
      <c r="H9554" s="86">
        <f t="shared" si="596"/>
        <v>3186718.55908</v>
      </c>
      <c r="I9554" s="77">
        <f t="shared" si="597"/>
        <v>82283</v>
      </c>
      <c r="J9554" s="77">
        <f t="shared" si="598"/>
        <v>1449826.4600000002</v>
      </c>
      <c r="K9554" s="77">
        <f t="shared" si="599"/>
        <v>0</v>
      </c>
    </row>
    <row r="9555" spans="1:11" s="77" customFormat="1">
      <c r="A9555" s="82">
        <v>2016</v>
      </c>
      <c r="B9555" s="82">
        <v>6641</v>
      </c>
      <c r="C9555" s="83" t="s">
        <v>513</v>
      </c>
      <c r="D9555" s="83" t="s">
        <v>504</v>
      </c>
      <c r="E9555" s="84">
        <v>115195</v>
      </c>
      <c r="F9555" s="85">
        <v>17.91</v>
      </c>
      <c r="G9555" s="84">
        <v>213.7</v>
      </c>
      <c r="H9555" s="86">
        <f t="shared" si="596"/>
        <v>4408935.4156499999</v>
      </c>
      <c r="I9555" s="77">
        <f t="shared" si="597"/>
        <v>115195</v>
      </c>
      <c r="J9555" s="77">
        <f t="shared" si="598"/>
        <v>2063142.45</v>
      </c>
      <c r="K9555" s="77">
        <f t="shared" si="599"/>
        <v>0</v>
      </c>
    </row>
    <row r="9556" spans="1:11" s="77" customFormat="1">
      <c r="A9556" s="82">
        <v>2016</v>
      </c>
      <c r="B9556" s="82">
        <v>6641</v>
      </c>
      <c r="C9556" s="83" t="s">
        <v>513</v>
      </c>
      <c r="D9556" s="83" t="s">
        <v>504</v>
      </c>
      <c r="E9556" s="84">
        <v>65465</v>
      </c>
      <c r="F9556" s="85">
        <v>16.739999999999998</v>
      </c>
      <c r="G9556" s="84">
        <v>206.8</v>
      </c>
      <c r="H9556" s="86">
        <f t="shared" si="596"/>
        <v>2266288.3188</v>
      </c>
      <c r="I9556" s="77">
        <f t="shared" si="597"/>
        <v>65465</v>
      </c>
      <c r="J9556" s="77">
        <f t="shared" si="598"/>
        <v>1095884.0999999999</v>
      </c>
      <c r="K9556" s="77">
        <f t="shared" si="599"/>
        <v>0</v>
      </c>
    </row>
    <row r="9557" spans="1:11" s="77" customFormat="1">
      <c r="A9557" s="82">
        <v>2016</v>
      </c>
      <c r="B9557" s="82">
        <v>6648</v>
      </c>
      <c r="C9557" s="83" t="s">
        <v>512</v>
      </c>
      <c r="D9557" s="83" t="s">
        <v>504</v>
      </c>
      <c r="E9557" s="84">
        <v>341011</v>
      </c>
      <c r="F9557" s="85">
        <v>12.12</v>
      </c>
      <c r="G9557" s="84" t="s">
        <v>514</v>
      </c>
      <c r="H9557" s="86" t="str">
        <f t="shared" si="596"/>
        <v/>
      </c>
      <c r="I9557" s="77" t="str">
        <f t="shared" si="597"/>
        <v/>
      </c>
      <c r="J9557" s="77" t="str">
        <f t="shared" si="598"/>
        <v/>
      </c>
      <c r="K9557" s="77">
        <f t="shared" si="599"/>
        <v>1</v>
      </c>
    </row>
    <row r="9558" spans="1:11" s="77" customFormat="1">
      <c r="A9558" s="82">
        <v>2016</v>
      </c>
      <c r="B9558" s="82">
        <v>6664</v>
      </c>
      <c r="C9558" s="83" t="s">
        <v>513</v>
      </c>
      <c r="D9558" s="83" t="s">
        <v>504</v>
      </c>
      <c r="E9558" s="84">
        <v>16378</v>
      </c>
      <c r="F9558" s="85">
        <v>17.943999999999999</v>
      </c>
      <c r="G9558" s="84">
        <v>186.5</v>
      </c>
      <c r="H9558" s="86">
        <f t="shared" si="596"/>
        <v>548098.94167999993</v>
      </c>
      <c r="I9558" s="77">
        <f t="shared" si="597"/>
        <v>16378</v>
      </c>
      <c r="J9558" s="77">
        <f t="shared" si="598"/>
        <v>293886.83199999999</v>
      </c>
      <c r="K9558" s="77">
        <f t="shared" si="599"/>
        <v>0</v>
      </c>
    </row>
    <row r="9559" spans="1:11" s="77" customFormat="1">
      <c r="A9559" s="82">
        <v>2016</v>
      </c>
      <c r="B9559" s="82">
        <v>6664</v>
      </c>
      <c r="C9559" s="83" t="s">
        <v>513</v>
      </c>
      <c r="D9559" s="83" t="s">
        <v>504</v>
      </c>
      <c r="E9559" s="84">
        <v>48708</v>
      </c>
      <c r="F9559" s="85">
        <v>17.861000000000001</v>
      </c>
      <c r="G9559" s="84">
        <v>179.4</v>
      </c>
      <c r="H9559" s="86">
        <f t="shared" si="596"/>
        <v>1560732.616872</v>
      </c>
      <c r="I9559" s="77">
        <f t="shared" si="597"/>
        <v>48708</v>
      </c>
      <c r="J9559" s="77">
        <f t="shared" si="598"/>
        <v>869973.58799999999</v>
      </c>
      <c r="K9559" s="77">
        <f t="shared" si="599"/>
        <v>0</v>
      </c>
    </row>
    <row r="9560" spans="1:11" s="77" customFormat="1">
      <c r="A9560" s="82">
        <v>2016</v>
      </c>
      <c r="B9560" s="82">
        <v>6664</v>
      </c>
      <c r="C9560" s="83" t="s">
        <v>513</v>
      </c>
      <c r="D9560" s="83" t="s">
        <v>504</v>
      </c>
      <c r="E9560" s="84">
        <v>31754</v>
      </c>
      <c r="F9560" s="85">
        <v>17.649999999999999</v>
      </c>
      <c r="G9560" s="84">
        <v>176.7</v>
      </c>
      <c r="H9560" s="86">
        <f t="shared" si="596"/>
        <v>990329.4626999998</v>
      </c>
      <c r="I9560" s="77">
        <f t="shared" si="597"/>
        <v>31754</v>
      </c>
      <c r="J9560" s="77">
        <f t="shared" si="598"/>
        <v>560458.1</v>
      </c>
      <c r="K9560" s="77">
        <f t="shared" si="599"/>
        <v>0</v>
      </c>
    </row>
    <row r="9561" spans="1:11" s="77" customFormat="1">
      <c r="A9561" s="82">
        <v>2016</v>
      </c>
      <c r="B9561" s="82">
        <v>6664</v>
      </c>
      <c r="C9561" s="83" t="s">
        <v>513</v>
      </c>
      <c r="D9561" s="83" t="s">
        <v>504</v>
      </c>
      <c r="E9561" s="84">
        <v>16307</v>
      </c>
      <c r="F9561" s="85">
        <v>17.713999999999999</v>
      </c>
      <c r="G9561" s="84">
        <v>177.7</v>
      </c>
      <c r="H9561" s="86">
        <f t="shared" si="596"/>
        <v>513308.12584599998</v>
      </c>
      <c r="I9561" s="77">
        <f t="shared" si="597"/>
        <v>16307</v>
      </c>
      <c r="J9561" s="77">
        <f t="shared" si="598"/>
        <v>288862.19799999997</v>
      </c>
      <c r="K9561" s="77">
        <f t="shared" si="599"/>
        <v>0</v>
      </c>
    </row>
    <row r="9562" spans="1:11" s="77" customFormat="1">
      <c r="A9562" s="82">
        <v>2016</v>
      </c>
      <c r="B9562" s="82">
        <v>6664</v>
      </c>
      <c r="C9562" s="83" t="s">
        <v>513</v>
      </c>
      <c r="D9562" s="83" t="s">
        <v>504</v>
      </c>
      <c r="E9562" s="84">
        <v>16055</v>
      </c>
      <c r="F9562" s="85">
        <v>17.155999999999999</v>
      </c>
      <c r="G9562" s="84">
        <v>173.8</v>
      </c>
      <c r="H9562" s="86">
        <f t="shared" si="596"/>
        <v>478713.99004</v>
      </c>
      <c r="I9562" s="77">
        <f t="shared" si="597"/>
        <v>16055</v>
      </c>
      <c r="J9562" s="77">
        <f t="shared" si="598"/>
        <v>275439.57999999996</v>
      </c>
      <c r="K9562" s="77">
        <f t="shared" si="599"/>
        <v>0</v>
      </c>
    </row>
    <row r="9563" spans="1:11" s="77" customFormat="1">
      <c r="A9563" s="82">
        <v>2016</v>
      </c>
      <c r="B9563" s="82">
        <v>6664</v>
      </c>
      <c r="C9563" s="83" t="s">
        <v>513</v>
      </c>
      <c r="D9563" s="83" t="s">
        <v>504</v>
      </c>
      <c r="E9563" s="84">
        <v>48966</v>
      </c>
      <c r="F9563" s="85">
        <v>17.922000000000001</v>
      </c>
      <c r="G9563" s="84">
        <v>157.4</v>
      </c>
      <c r="H9563" s="86">
        <f t="shared" si="596"/>
        <v>1381293.0582480002</v>
      </c>
      <c r="I9563" s="77">
        <f t="shared" si="597"/>
        <v>48966</v>
      </c>
      <c r="J9563" s="77">
        <f t="shared" si="598"/>
        <v>877568.652</v>
      </c>
      <c r="K9563" s="77">
        <f t="shared" si="599"/>
        <v>0</v>
      </c>
    </row>
    <row r="9564" spans="1:11" s="77" customFormat="1">
      <c r="A9564" s="82">
        <v>2016</v>
      </c>
      <c r="B9564" s="82">
        <v>6705</v>
      </c>
      <c r="C9564" s="83" t="s">
        <v>503</v>
      </c>
      <c r="D9564" s="83" t="s">
        <v>504</v>
      </c>
      <c r="E9564" s="84">
        <v>29639</v>
      </c>
      <c r="F9564" s="85">
        <v>23.19</v>
      </c>
      <c r="G9564" s="84" t="s">
        <v>514</v>
      </c>
      <c r="H9564" s="86" t="str">
        <f t="shared" si="596"/>
        <v/>
      </c>
      <c r="I9564" s="77" t="str">
        <f t="shared" si="597"/>
        <v/>
      </c>
      <c r="J9564" s="77" t="str">
        <f t="shared" si="598"/>
        <v/>
      </c>
      <c r="K9564" s="77">
        <f t="shared" si="599"/>
        <v>0</v>
      </c>
    </row>
    <row r="9565" spans="1:11" s="77" customFormat="1">
      <c r="A9565" s="82">
        <v>2016</v>
      </c>
      <c r="B9565" s="82">
        <v>6705</v>
      </c>
      <c r="C9565" s="83" t="s">
        <v>503</v>
      </c>
      <c r="D9565" s="83" t="s">
        <v>504</v>
      </c>
      <c r="E9565" s="84">
        <v>71804</v>
      </c>
      <c r="F9565" s="85">
        <v>22.56</v>
      </c>
      <c r="G9565" s="84" t="s">
        <v>514</v>
      </c>
      <c r="H9565" s="86" t="str">
        <f t="shared" si="596"/>
        <v/>
      </c>
      <c r="I9565" s="77" t="str">
        <f t="shared" si="597"/>
        <v/>
      </c>
      <c r="J9565" s="77" t="str">
        <f t="shared" si="598"/>
        <v/>
      </c>
      <c r="K9565" s="77">
        <f t="shared" si="599"/>
        <v>0</v>
      </c>
    </row>
    <row r="9566" spans="1:11" s="77" customFormat="1">
      <c r="A9566" s="82">
        <v>2016</v>
      </c>
      <c r="B9566" s="82">
        <v>6761</v>
      </c>
      <c r="C9566" s="83" t="s">
        <v>513</v>
      </c>
      <c r="D9566" s="83" t="s">
        <v>504</v>
      </c>
      <c r="E9566" s="84">
        <v>116056</v>
      </c>
      <c r="F9566" s="85">
        <v>17.734999999999999</v>
      </c>
      <c r="G9566" s="84">
        <v>131.1</v>
      </c>
      <c r="H9566" s="86">
        <f t="shared" si="596"/>
        <v>2698369.8927599997</v>
      </c>
      <c r="I9566" s="77">
        <f t="shared" si="597"/>
        <v>116056</v>
      </c>
      <c r="J9566" s="77">
        <f t="shared" si="598"/>
        <v>2058253.16</v>
      </c>
      <c r="K9566" s="77">
        <f t="shared" si="599"/>
        <v>0</v>
      </c>
    </row>
    <row r="9567" spans="1:11" s="77" customFormat="1">
      <c r="A9567" s="82">
        <v>2016</v>
      </c>
      <c r="B9567" s="82">
        <v>6768</v>
      </c>
      <c r="C9567" s="83" t="s">
        <v>513</v>
      </c>
      <c r="D9567" s="83" t="s">
        <v>504</v>
      </c>
      <c r="E9567" s="84">
        <v>63830</v>
      </c>
      <c r="F9567" s="85">
        <v>17.817</v>
      </c>
      <c r="G9567" s="84">
        <v>181.5</v>
      </c>
      <c r="H9567" s="86">
        <f t="shared" si="596"/>
        <v>2064125.2846499998</v>
      </c>
      <c r="I9567" s="77">
        <f t="shared" si="597"/>
        <v>63830</v>
      </c>
      <c r="J9567" s="77">
        <f t="shared" si="598"/>
        <v>1137259.1100000001</v>
      </c>
      <c r="K9567" s="77">
        <f t="shared" si="599"/>
        <v>0</v>
      </c>
    </row>
    <row r="9568" spans="1:11" s="77" customFormat="1">
      <c r="A9568" s="82">
        <v>2016</v>
      </c>
      <c r="B9568" s="82">
        <v>6772</v>
      </c>
      <c r="C9568" s="83" t="s">
        <v>513</v>
      </c>
      <c r="D9568" s="83" t="s">
        <v>504</v>
      </c>
      <c r="E9568" s="84">
        <v>148557</v>
      </c>
      <c r="F9568" s="85">
        <v>16.992000000000001</v>
      </c>
      <c r="G9568" s="84">
        <v>190.7</v>
      </c>
      <c r="H9568" s="86">
        <f t="shared" si="596"/>
        <v>4813802.9974079998</v>
      </c>
      <c r="I9568" s="77">
        <f t="shared" si="597"/>
        <v>148557</v>
      </c>
      <c r="J9568" s="77">
        <f t="shared" si="598"/>
        <v>2524280.5440000002</v>
      </c>
      <c r="K9568" s="77">
        <f t="shared" si="599"/>
        <v>0</v>
      </c>
    </row>
    <row r="9569" spans="1:11" s="77" customFormat="1">
      <c r="A9569" s="82">
        <v>2016</v>
      </c>
      <c r="B9569" s="82">
        <v>6823</v>
      </c>
      <c r="C9569" s="83" t="s">
        <v>503</v>
      </c>
      <c r="D9569" s="83" t="s">
        <v>504</v>
      </c>
      <c r="E9569" s="84">
        <v>43700</v>
      </c>
      <c r="F9569" s="85">
        <v>23.23</v>
      </c>
      <c r="G9569" s="84">
        <v>256.10000000000002</v>
      </c>
      <c r="H9569" s="86">
        <f t="shared" si="596"/>
        <v>2599801.7110000001</v>
      </c>
      <c r="I9569" s="77">
        <f t="shared" si="597"/>
        <v>43700</v>
      </c>
      <c r="J9569" s="77">
        <f t="shared" si="598"/>
        <v>1015151</v>
      </c>
      <c r="K9569" s="77">
        <f t="shared" si="599"/>
        <v>0</v>
      </c>
    </row>
    <row r="9570" spans="1:11" s="77" customFormat="1">
      <c r="A9570" s="82">
        <v>2016</v>
      </c>
      <c r="B9570" s="82">
        <v>6823</v>
      </c>
      <c r="C9570" s="83" t="s">
        <v>503</v>
      </c>
      <c r="D9570" s="83" t="s">
        <v>504</v>
      </c>
      <c r="E9570" s="84">
        <v>16738</v>
      </c>
      <c r="F9570" s="85">
        <v>22.79</v>
      </c>
      <c r="G9570" s="84">
        <v>216</v>
      </c>
      <c r="H9570" s="86">
        <f t="shared" si="596"/>
        <v>823951.48320000002</v>
      </c>
      <c r="I9570" s="77">
        <f t="shared" si="597"/>
        <v>16738</v>
      </c>
      <c r="J9570" s="77">
        <f t="shared" si="598"/>
        <v>381459.01999999996</v>
      </c>
      <c r="K9570" s="77">
        <f t="shared" si="599"/>
        <v>0</v>
      </c>
    </row>
    <row r="9571" spans="1:11" s="77" customFormat="1">
      <c r="A9571" s="82">
        <v>2016</v>
      </c>
      <c r="B9571" s="82">
        <v>6823</v>
      </c>
      <c r="C9571" s="83" t="s">
        <v>503</v>
      </c>
      <c r="D9571" s="83" t="s">
        <v>504</v>
      </c>
      <c r="E9571" s="84">
        <v>43828</v>
      </c>
      <c r="F9571" s="85">
        <v>23.62</v>
      </c>
      <c r="G9571" s="84">
        <v>215.7</v>
      </c>
      <c r="H9571" s="86">
        <f t="shared" si="596"/>
        <v>2232963.84552</v>
      </c>
      <c r="I9571" s="77">
        <f t="shared" si="597"/>
        <v>43828</v>
      </c>
      <c r="J9571" s="77">
        <f t="shared" si="598"/>
        <v>1035217.36</v>
      </c>
      <c r="K9571" s="77">
        <f t="shared" si="599"/>
        <v>0</v>
      </c>
    </row>
    <row r="9572" spans="1:11" s="77" customFormat="1">
      <c r="A9572" s="82">
        <v>2016</v>
      </c>
      <c r="B9572" s="82">
        <v>7030</v>
      </c>
      <c r="C9572" s="83" t="s">
        <v>512</v>
      </c>
      <c r="D9572" s="83" t="s">
        <v>504</v>
      </c>
      <c r="E9572" s="84">
        <v>179515</v>
      </c>
      <c r="F9572" s="85">
        <v>13.538</v>
      </c>
      <c r="G9572" s="84" t="s">
        <v>514</v>
      </c>
      <c r="H9572" s="86" t="str">
        <f t="shared" si="596"/>
        <v/>
      </c>
      <c r="I9572" s="77" t="str">
        <f t="shared" si="597"/>
        <v/>
      </c>
      <c r="J9572" s="77" t="str">
        <f t="shared" si="598"/>
        <v/>
      </c>
      <c r="K9572" s="77">
        <f t="shared" si="599"/>
        <v>1</v>
      </c>
    </row>
    <row r="9573" spans="1:11" s="77" customFormat="1">
      <c r="A9573" s="82">
        <v>2016</v>
      </c>
      <c r="B9573" s="82">
        <v>7210</v>
      </c>
      <c r="C9573" s="83" t="s">
        <v>503</v>
      </c>
      <c r="D9573" s="83" t="s">
        <v>504</v>
      </c>
      <c r="E9573" s="84">
        <v>13172</v>
      </c>
      <c r="F9573" s="85">
        <v>25.42</v>
      </c>
      <c r="G9573" s="84">
        <v>329</v>
      </c>
      <c r="H9573" s="86">
        <f t="shared" si="596"/>
        <v>1101598.0696000003</v>
      </c>
      <c r="I9573" s="77">
        <f t="shared" si="597"/>
        <v>13172</v>
      </c>
      <c r="J9573" s="77">
        <f t="shared" si="598"/>
        <v>334832.24000000005</v>
      </c>
      <c r="K9573" s="77">
        <f t="shared" si="599"/>
        <v>0</v>
      </c>
    </row>
    <row r="9574" spans="1:11" s="77" customFormat="1">
      <c r="A9574" s="82">
        <v>2016</v>
      </c>
      <c r="B9574" s="82">
        <v>7210</v>
      </c>
      <c r="C9574" s="83" t="s">
        <v>503</v>
      </c>
      <c r="D9574" s="83" t="s">
        <v>504</v>
      </c>
      <c r="E9574" s="84">
        <v>13311</v>
      </c>
      <c r="F9574" s="85">
        <v>26.67</v>
      </c>
      <c r="G9574" s="84">
        <v>323.8</v>
      </c>
      <c r="H9574" s="86">
        <f t="shared" si="596"/>
        <v>1149504.1500600001</v>
      </c>
      <c r="I9574" s="77">
        <f t="shared" si="597"/>
        <v>13311</v>
      </c>
      <c r="J9574" s="77">
        <f t="shared" si="598"/>
        <v>355004.37</v>
      </c>
      <c r="K9574" s="77">
        <f t="shared" si="599"/>
        <v>0</v>
      </c>
    </row>
    <row r="9575" spans="1:11" s="77" customFormat="1">
      <c r="A9575" s="82">
        <v>2016</v>
      </c>
      <c r="B9575" s="82">
        <v>7210</v>
      </c>
      <c r="C9575" s="83" t="s">
        <v>503</v>
      </c>
      <c r="D9575" s="83" t="s">
        <v>504</v>
      </c>
      <c r="E9575" s="84">
        <v>26050</v>
      </c>
      <c r="F9575" s="85">
        <v>24.94</v>
      </c>
      <c r="G9575" s="84">
        <v>314.89999999999998</v>
      </c>
      <c r="H9575" s="86">
        <f t="shared" si="596"/>
        <v>2045864.3629999999</v>
      </c>
      <c r="I9575" s="77">
        <f t="shared" si="597"/>
        <v>26050</v>
      </c>
      <c r="J9575" s="77">
        <f t="shared" si="598"/>
        <v>649687</v>
      </c>
      <c r="K9575" s="77">
        <f t="shared" si="599"/>
        <v>0</v>
      </c>
    </row>
    <row r="9576" spans="1:11" s="77" customFormat="1">
      <c r="A9576" s="82">
        <v>2016</v>
      </c>
      <c r="B9576" s="82">
        <v>7213</v>
      </c>
      <c r="C9576" s="83" t="s">
        <v>503</v>
      </c>
      <c r="D9576" s="83" t="s">
        <v>504</v>
      </c>
      <c r="E9576" s="84">
        <v>23544</v>
      </c>
      <c r="F9576" s="85">
        <v>25.574000000000002</v>
      </c>
      <c r="G9576" s="84">
        <v>337.4</v>
      </c>
      <c r="H9576" s="86">
        <f t="shared" si="596"/>
        <v>2031533.4997439999</v>
      </c>
      <c r="I9576" s="77">
        <f t="shared" si="597"/>
        <v>23544</v>
      </c>
      <c r="J9576" s="77">
        <f t="shared" si="598"/>
        <v>602114.25600000005</v>
      </c>
      <c r="K9576" s="77">
        <f t="shared" si="599"/>
        <v>0</v>
      </c>
    </row>
    <row r="9577" spans="1:11" s="77" customFormat="1">
      <c r="A9577" s="82">
        <v>2016</v>
      </c>
      <c r="B9577" s="82">
        <v>7213</v>
      </c>
      <c r="C9577" s="83" t="s">
        <v>503</v>
      </c>
      <c r="D9577" s="83" t="s">
        <v>504</v>
      </c>
      <c r="E9577" s="84">
        <v>11632</v>
      </c>
      <c r="F9577" s="85">
        <v>24.835999999999999</v>
      </c>
      <c r="G9577" s="84">
        <v>299.60000000000002</v>
      </c>
      <c r="H9577" s="86">
        <f t="shared" si="596"/>
        <v>865521.48659200012</v>
      </c>
      <c r="I9577" s="77">
        <f t="shared" si="597"/>
        <v>11632</v>
      </c>
      <c r="J9577" s="77">
        <f t="shared" si="598"/>
        <v>288892.35199999996</v>
      </c>
      <c r="K9577" s="77">
        <f t="shared" si="599"/>
        <v>0</v>
      </c>
    </row>
    <row r="9578" spans="1:11" s="77" customFormat="1">
      <c r="A9578" s="82">
        <v>2016</v>
      </c>
      <c r="B9578" s="82">
        <v>7213</v>
      </c>
      <c r="C9578" s="83" t="s">
        <v>503</v>
      </c>
      <c r="D9578" s="83" t="s">
        <v>504</v>
      </c>
      <c r="E9578" s="84">
        <v>36723</v>
      </c>
      <c r="F9578" s="85">
        <v>24.216999999999999</v>
      </c>
      <c r="G9578" s="84">
        <v>324.10000000000002</v>
      </c>
      <c r="H9578" s="86">
        <f t="shared" si="596"/>
        <v>2882289.007731</v>
      </c>
      <c r="I9578" s="77">
        <f t="shared" si="597"/>
        <v>36723</v>
      </c>
      <c r="J9578" s="77">
        <f t="shared" si="598"/>
        <v>889320.89099999995</v>
      </c>
      <c r="K9578" s="77">
        <f t="shared" si="599"/>
        <v>0</v>
      </c>
    </row>
    <row r="9579" spans="1:11" s="77" customFormat="1">
      <c r="A9579" s="82">
        <v>2016</v>
      </c>
      <c r="B9579" s="82">
        <v>7213</v>
      </c>
      <c r="C9579" s="83" t="s">
        <v>503</v>
      </c>
      <c r="D9579" s="83" t="s">
        <v>504</v>
      </c>
      <c r="E9579" s="84">
        <v>11543</v>
      </c>
      <c r="F9579" s="85">
        <v>25.576000000000001</v>
      </c>
      <c r="G9579" s="84">
        <v>249.2</v>
      </c>
      <c r="H9579" s="86">
        <f t="shared" si="596"/>
        <v>735697.62985600007</v>
      </c>
      <c r="I9579" s="77">
        <f t="shared" si="597"/>
        <v>11543</v>
      </c>
      <c r="J9579" s="77">
        <f t="shared" si="598"/>
        <v>295223.76799999998</v>
      </c>
      <c r="K9579" s="77">
        <f t="shared" si="599"/>
        <v>0</v>
      </c>
    </row>
    <row r="9580" spans="1:11" s="77" customFormat="1">
      <c r="A9580" s="82">
        <v>2016</v>
      </c>
      <c r="B9580" s="82">
        <v>7213</v>
      </c>
      <c r="C9580" s="83" t="s">
        <v>503</v>
      </c>
      <c r="D9580" s="83" t="s">
        <v>504</v>
      </c>
      <c r="E9580" s="84">
        <v>12319</v>
      </c>
      <c r="F9580" s="85">
        <v>23.98</v>
      </c>
      <c r="G9580" s="84">
        <v>221.6</v>
      </c>
      <c r="H9580" s="86">
        <f t="shared" si="596"/>
        <v>654627.71791999985</v>
      </c>
      <c r="I9580" s="77">
        <f t="shared" si="597"/>
        <v>12319</v>
      </c>
      <c r="J9580" s="77">
        <f t="shared" si="598"/>
        <v>295409.62</v>
      </c>
      <c r="K9580" s="77">
        <f t="shared" si="599"/>
        <v>0</v>
      </c>
    </row>
    <row r="9581" spans="1:11" s="77" customFormat="1">
      <c r="A9581" s="82">
        <v>2016</v>
      </c>
      <c r="B9581" s="82">
        <v>7213</v>
      </c>
      <c r="C9581" s="83" t="s">
        <v>503</v>
      </c>
      <c r="D9581" s="83" t="s">
        <v>504</v>
      </c>
      <c r="E9581" s="84">
        <v>35567</v>
      </c>
      <c r="F9581" s="85">
        <v>24.510999999999999</v>
      </c>
      <c r="G9581" s="84">
        <v>221.6</v>
      </c>
      <c r="H9581" s="86">
        <f t="shared" si="596"/>
        <v>1931870.5451919998</v>
      </c>
      <c r="I9581" s="77">
        <f t="shared" si="597"/>
        <v>35567</v>
      </c>
      <c r="J9581" s="77">
        <f t="shared" si="598"/>
        <v>871782.73699999996</v>
      </c>
      <c r="K9581" s="77">
        <f t="shared" si="599"/>
        <v>0</v>
      </c>
    </row>
    <row r="9582" spans="1:11" s="77" customFormat="1">
      <c r="A9582" s="82">
        <v>2016</v>
      </c>
      <c r="B9582" s="82">
        <v>7343</v>
      </c>
      <c r="C9582" s="83" t="s">
        <v>513</v>
      </c>
      <c r="D9582" s="83" t="s">
        <v>504</v>
      </c>
      <c r="E9582" s="84">
        <v>17720</v>
      </c>
      <c r="F9582" s="85">
        <v>17.936</v>
      </c>
      <c r="G9582" s="84">
        <v>169.2</v>
      </c>
      <c r="H9582" s="86">
        <f t="shared" si="596"/>
        <v>537761.45663999999</v>
      </c>
      <c r="I9582" s="77">
        <f t="shared" si="597"/>
        <v>17720</v>
      </c>
      <c r="J9582" s="77">
        <f t="shared" si="598"/>
        <v>317825.91999999998</v>
      </c>
      <c r="K9582" s="77">
        <f t="shared" si="599"/>
        <v>0</v>
      </c>
    </row>
    <row r="9583" spans="1:11" s="77" customFormat="1">
      <c r="A9583" s="82">
        <v>2016</v>
      </c>
      <c r="B9583" s="82">
        <v>7343</v>
      </c>
      <c r="C9583" s="83" t="s">
        <v>513</v>
      </c>
      <c r="D9583" s="83" t="s">
        <v>504</v>
      </c>
      <c r="E9583" s="84">
        <v>17781</v>
      </c>
      <c r="F9583" s="85">
        <v>17.873999999999999</v>
      </c>
      <c r="G9583" s="84">
        <v>165.6</v>
      </c>
      <c r="H9583" s="86">
        <f t="shared" si="596"/>
        <v>526305.93566399987</v>
      </c>
      <c r="I9583" s="77">
        <f t="shared" si="597"/>
        <v>17781</v>
      </c>
      <c r="J9583" s="77">
        <f t="shared" si="598"/>
        <v>317817.59399999998</v>
      </c>
      <c r="K9583" s="77">
        <f t="shared" si="599"/>
        <v>0</v>
      </c>
    </row>
    <row r="9584" spans="1:11" s="77" customFormat="1">
      <c r="A9584" s="82">
        <v>2016</v>
      </c>
      <c r="B9584" s="82">
        <v>7343</v>
      </c>
      <c r="C9584" s="83" t="s">
        <v>513</v>
      </c>
      <c r="D9584" s="83" t="s">
        <v>504</v>
      </c>
      <c r="E9584" s="84">
        <v>17797</v>
      </c>
      <c r="F9584" s="85">
        <v>17.492000000000001</v>
      </c>
      <c r="G9584" s="84">
        <v>168.6</v>
      </c>
      <c r="H9584" s="86">
        <f t="shared" si="596"/>
        <v>524860.43906400003</v>
      </c>
      <c r="I9584" s="77">
        <f t="shared" si="597"/>
        <v>17797</v>
      </c>
      <c r="J9584" s="77">
        <f t="shared" si="598"/>
        <v>311305.12400000001</v>
      </c>
      <c r="K9584" s="77">
        <f t="shared" si="599"/>
        <v>0</v>
      </c>
    </row>
    <row r="9585" spans="1:11" s="77" customFormat="1">
      <c r="A9585" s="82">
        <v>2016</v>
      </c>
      <c r="B9585" s="82">
        <v>7343</v>
      </c>
      <c r="C9585" s="83" t="s">
        <v>513</v>
      </c>
      <c r="D9585" s="83" t="s">
        <v>504</v>
      </c>
      <c r="E9585" s="84">
        <v>35312</v>
      </c>
      <c r="F9585" s="85">
        <v>17.27</v>
      </c>
      <c r="G9585" s="84">
        <v>162.69999999999999</v>
      </c>
      <c r="H9585" s="86">
        <f t="shared" si="596"/>
        <v>992206.8164799998</v>
      </c>
      <c r="I9585" s="77">
        <f t="shared" si="597"/>
        <v>35312</v>
      </c>
      <c r="J9585" s="77">
        <f t="shared" si="598"/>
        <v>609838.24</v>
      </c>
      <c r="K9585" s="77">
        <f t="shared" si="599"/>
        <v>0</v>
      </c>
    </row>
    <row r="9586" spans="1:11" s="77" customFormat="1">
      <c r="A9586" s="82">
        <v>2016</v>
      </c>
      <c r="B9586" s="82">
        <v>7737</v>
      </c>
      <c r="C9586" s="83" t="s">
        <v>503</v>
      </c>
      <c r="D9586" s="83" t="s">
        <v>504</v>
      </c>
      <c r="E9586" s="84">
        <v>15545</v>
      </c>
      <c r="F9586" s="85">
        <v>26.224</v>
      </c>
      <c r="G9586" s="84">
        <v>336.1</v>
      </c>
      <c r="H9586" s="86">
        <f t="shared" si="596"/>
        <v>1370118.6408800001</v>
      </c>
      <c r="I9586" s="77">
        <f t="shared" si="597"/>
        <v>15545</v>
      </c>
      <c r="J9586" s="77">
        <f t="shared" si="598"/>
        <v>407652.08</v>
      </c>
      <c r="K9586" s="77">
        <f t="shared" si="599"/>
        <v>0</v>
      </c>
    </row>
    <row r="9587" spans="1:11" s="77" customFormat="1">
      <c r="A9587" s="82">
        <v>2016</v>
      </c>
      <c r="B9587" s="82">
        <v>7790</v>
      </c>
      <c r="C9587" s="83" t="s">
        <v>503</v>
      </c>
      <c r="D9587" s="83" t="s">
        <v>504</v>
      </c>
      <c r="E9587" s="84">
        <v>163515</v>
      </c>
      <c r="F9587" s="85">
        <v>18</v>
      </c>
      <c r="G9587" s="84">
        <v>208.3</v>
      </c>
      <c r="H9587" s="86">
        <f t="shared" si="596"/>
        <v>6130831.4100000001</v>
      </c>
      <c r="I9587" s="77">
        <f t="shared" si="597"/>
        <v>163515</v>
      </c>
      <c r="J9587" s="77">
        <f t="shared" si="598"/>
        <v>2943270</v>
      </c>
      <c r="K9587" s="77">
        <f t="shared" si="599"/>
        <v>0</v>
      </c>
    </row>
    <row r="9588" spans="1:11" s="77" customFormat="1">
      <c r="A9588" s="82">
        <v>2016</v>
      </c>
      <c r="B9588" s="82">
        <v>7902</v>
      </c>
      <c r="C9588" s="83" t="s">
        <v>512</v>
      </c>
      <c r="D9588" s="83" t="s">
        <v>504</v>
      </c>
      <c r="E9588" s="84">
        <v>147042</v>
      </c>
      <c r="F9588" s="85">
        <v>12.644</v>
      </c>
      <c r="G9588" s="84">
        <v>288.8</v>
      </c>
      <c r="H9588" s="86">
        <f t="shared" si="596"/>
        <v>5369366.8506240007</v>
      </c>
      <c r="I9588" s="77">
        <f t="shared" si="597"/>
        <v>147042</v>
      </c>
      <c r="J9588" s="77">
        <f t="shared" si="598"/>
        <v>1859199.048</v>
      </c>
      <c r="K9588" s="77">
        <f t="shared" si="599"/>
        <v>1</v>
      </c>
    </row>
    <row r="9589" spans="1:11" s="77" customFormat="1">
      <c r="A9589" s="82">
        <v>2016</v>
      </c>
      <c r="B9589" s="82">
        <v>8023</v>
      </c>
      <c r="C9589" s="83" t="s">
        <v>513</v>
      </c>
      <c r="D9589" s="83" t="s">
        <v>504</v>
      </c>
      <c r="E9589" s="84">
        <v>28500</v>
      </c>
      <c r="F9589" s="85">
        <v>16.72</v>
      </c>
      <c r="G9589" s="84">
        <v>243.1</v>
      </c>
      <c r="H9589" s="86">
        <f t="shared" si="596"/>
        <v>1158420.1199999999</v>
      </c>
      <c r="I9589" s="77">
        <f t="shared" si="597"/>
        <v>28500</v>
      </c>
      <c r="J9589" s="77">
        <f t="shared" si="598"/>
        <v>476519.99999999994</v>
      </c>
      <c r="K9589" s="77">
        <f t="shared" si="599"/>
        <v>0</v>
      </c>
    </row>
    <row r="9590" spans="1:11" s="77" customFormat="1">
      <c r="A9590" s="82">
        <v>2016</v>
      </c>
      <c r="B9590" s="82">
        <v>8023</v>
      </c>
      <c r="C9590" s="83" t="s">
        <v>513</v>
      </c>
      <c r="D9590" s="83" t="s">
        <v>504</v>
      </c>
      <c r="E9590" s="84">
        <v>13981</v>
      </c>
      <c r="F9590" s="85">
        <v>17.634</v>
      </c>
      <c r="G9590" s="84">
        <v>248.5</v>
      </c>
      <c r="H9590" s="86">
        <f t="shared" si="596"/>
        <v>612654.27069000003</v>
      </c>
      <c r="I9590" s="77">
        <f t="shared" si="597"/>
        <v>13981</v>
      </c>
      <c r="J9590" s="77">
        <f t="shared" si="598"/>
        <v>246540.954</v>
      </c>
      <c r="K9590" s="77">
        <f t="shared" si="599"/>
        <v>0</v>
      </c>
    </row>
    <row r="9591" spans="1:11" s="77" customFormat="1">
      <c r="A9591" s="82">
        <v>2016</v>
      </c>
      <c r="B9591" s="82">
        <v>8023</v>
      </c>
      <c r="C9591" s="83" t="s">
        <v>513</v>
      </c>
      <c r="D9591" s="83" t="s">
        <v>504</v>
      </c>
      <c r="E9591" s="84">
        <v>13936</v>
      </c>
      <c r="F9591" s="85">
        <v>17.73</v>
      </c>
      <c r="G9591" s="84">
        <v>245.2</v>
      </c>
      <c r="H9591" s="86">
        <f t="shared" si="596"/>
        <v>605853.10655999999</v>
      </c>
      <c r="I9591" s="77">
        <f t="shared" si="597"/>
        <v>13936</v>
      </c>
      <c r="J9591" s="77">
        <f t="shared" si="598"/>
        <v>247085.28</v>
      </c>
      <c r="K9591" s="77">
        <f t="shared" si="599"/>
        <v>0</v>
      </c>
    </row>
    <row r="9592" spans="1:11" s="77" customFormat="1">
      <c r="A9592" s="82">
        <v>2016</v>
      </c>
      <c r="B9592" s="82">
        <v>8023</v>
      </c>
      <c r="C9592" s="83" t="s">
        <v>513</v>
      </c>
      <c r="D9592" s="83" t="s">
        <v>504</v>
      </c>
      <c r="E9592" s="84">
        <v>41748</v>
      </c>
      <c r="F9592" s="85">
        <v>17.866</v>
      </c>
      <c r="G9592" s="84">
        <v>248.5</v>
      </c>
      <c r="H9592" s="86">
        <f t="shared" si="596"/>
        <v>1853486.3734799998</v>
      </c>
      <c r="I9592" s="77">
        <f t="shared" si="597"/>
        <v>41748</v>
      </c>
      <c r="J9592" s="77">
        <f t="shared" si="598"/>
        <v>745869.76800000004</v>
      </c>
      <c r="K9592" s="77">
        <f t="shared" si="599"/>
        <v>0</v>
      </c>
    </row>
    <row r="9593" spans="1:11" s="77" customFormat="1">
      <c r="A9593" s="82">
        <v>2016</v>
      </c>
      <c r="B9593" s="82">
        <v>8023</v>
      </c>
      <c r="C9593" s="83" t="s">
        <v>513</v>
      </c>
      <c r="D9593" s="83" t="s">
        <v>504</v>
      </c>
      <c r="E9593" s="84">
        <v>32666</v>
      </c>
      <c r="F9593" s="85">
        <v>16.838000000000001</v>
      </c>
      <c r="G9593" s="84">
        <v>246.8</v>
      </c>
      <c r="H9593" s="86">
        <f t="shared" si="596"/>
        <v>1357474.3065440001</v>
      </c>
      <c r="I9593" s="77">
        <f t="shared" si="597"/>
        <v>32666</v>
      </c>
      <c r="J9593" s="77">
        <f t="shared" si="598"/>
        <v>550030.10800000001</v>
      </c>
      <c r="K9593" s="77">
        <f t="shared" si="599"/>
        <v>0</v>
      </c>
    </row>
    <row r="9594" spans="1:11" s="77" customFormat="1">
      <c r="A9594" s="82">
        <v>2016</v>
      </c>
      <c r="B9594" s="82">
        <v>8023</v>
      </c>
      <c r="C9594" s="83" t="s">
        <v>513</v>
      </c>
      <c r="D9594" s="83" t="s">
        <v>504</v>
      </c>
      <c r="E9594" s="84">
        <v>27838</v>
      </c>
      <c r="F9594" s="85">
        <v>16.768000000000001</v>
      </c>
      <c r="G9594" s="84">
        <v>247.9</v>
      </c>
      <c r="H9594" s="86">
        <f t="shared" si="596"/>
        <v>1157166.4207359999</v>
      </c>
      <c r="I9594" s="77">
        <f t="shared" si="597"/>
        <v>27838</v>
      </c>
      <c r="J9594" s="77">
        <f t="shared" si="598"/>
        <v>466787.58400000003</v>
      </c>
      <c r="K9594" s="77">
        <f t="shared" si="599"/>
        <v>0</v>
      </c>
    </row>
    <row r="9595" spans="1:11" s="77" customFormat="1">
      <c r="A9595" s="82">
        <v>2016</v>
      </c>
      <c r="B9595" s="82">
        <v>8023</v>
      </c>
      <c r="C9595" s="83" t="s">
        <v>513</v>
      </c>
      <c r="D9595" s="83" t="s">
        <v>504</v>
      </c>
      <c r="E9595" s="84">
        <v>41372</v>
      </c>
      <c r="F9595" s="85">
        <v>17.920000000000002</v>
      </c>
      <c r="G9595" s="84">
        <v>248</v>
      </c>
      <c r="H9595" s="86">
        <f t="shared" si="596"/>
        <v>1838637.8752000001</v>
      </c>
      <c r="I9595" s="77">
        <f t="shared" si="597"/>
        <v>41372</v>
      </c>
      <c r="J9595" s="77">
        <f t="shared" si="598"/>
        <v>741386.24000000011</v>
      </c>
      <c r="K9595" s="77">
        <f t="shared" si="599"/>
        <v>0</v>
      </c>
    </row>
    <row r="9596" spans="1:11" s="77" customFormat="1">
      <c r="A9596" s="82">
        <v>2016</v>
      </c>
      <c r="B9596" s="82">
        <v>8066</v>
      </c>
      <c r="C9596" s="83" t="s">
        <v>513</v>
      </c>
      <c r="D9596" s="83" t="s">
        <v>504</v>
      </c>
      <c r="E9596" s="84">
        <v>196121</v>
      </c>
      <c r="F9596" s="85">
        <v>18.936</v>
      </c>
      <c r="G9596" s="84">
        <v>225</v>
      </c>
      <c r="H9596" s="86">
        <f t="shared" si="596"/>
        <v>8355931.3260000004</v>
      </c>
      <c r="I9596" s="77">
        <f t="shared" si="597"/>
        <v>196121</v>
      </c>
      <c r="J9596" s="77">
        <f t="shared" si="598"/>
        <v>3713747.2560000001</v>
      </c>
      <c r="K9596" s="77">
        <f t="shared" si="599"/>
        <v>0</v>
      </c>
    </row>
    <row r="9597" spans="1:11" s="77" customFormat="1">
      <c r="A9597" s="82">
        <v>2016</v>
      </c>
      <c r="B9597" s="82">
        <v>8066</v>
      </c>
      <c r="C9597" s="83" t="s">
        <v>513</v>
      </c>
      <c r="D9597" s="83" t="s">
        <v>504</v>
      </c>
      <c r="E9597" s="84">
        <v>166849</v>
      </c>
      <c r="F9597" s="85">
        <v>18.036000000000001</v>
      </c>
      <c r="G9597" s="84">
        <v>243.9</v>
      </c>
      <c r="H9597" s="86">
        <f t="shared" si="596"/>
        <v>7339654.8075960008</v>
      </c>
      <c r="I9597" s="77">
        <f t="shared" si="597"/>
        <v>166849</v>
      </c>
      <c r="J9597" s="77">
        <f t="shared" si="598"/>
        <v>3009288.5640000002</v>
      </c>
      <c r="K9597" s="77">
        <f t="shared" si="599"/>
        <v>0</v>
      </c>
    </row>
    <row r="9598" spans="1:11" s="77" customFormat="1">
      <c r="A9598" s="82">
        <v>2016</v>
      </c>
      <c r="B9598" s="82">
        <v>8066</v>
      </c>
      <c r="C9598" s="83" t="s">
        <v>513</v>
      </c>
      <c r="D9598" s="83" t="s">
        <v>504</v>
      </c>
      <c r="E9598" s="84">
        <v>144309</v>
      </c>
      <c r="F9598" s="85">
        <v>18.036000000000001</v>
      </c>
      <c r="G9598" s="84">
        <v>243.9</v>
      </c>
      <c r="H9598" s="86">
        <f t="shared" si="596"/>
        <v>6348124.6254360005</v>
      </c>
      <c r="I9598" s="77">
        <f t="shared" si="597"/>
        <v>144309</v>
      </c>
      <c r="J9598" s="77">
        <f t="shared" si="598"/>
        <v>2602757.1240000003</v>
      </c>
      <c r="K9598" s="77">
        <f t="shared" si="599"/>
        <v>0</v>
      </c>
    </row>
    <row r="9599" spans="1:11" s="77" customFormat="1">
      <c r="A9599" s="82">
        <v>2016</v>
      </c>
      <c r="B9599" s="82">
        <v>8069</v>
      </c>
      <c r="C9599" s="83" t="s">
        <v>503</v>
      </c>
      <c r="D9599" s="83" t="s">
        <v>504</v>
      </c>
      <c r="E9599" s="84">
        <v>66555</v>
      </c>
      <c r="F9599" s="85">
        <v>20.504000000000001</v>
      </c>
      <c r="G9599" s="84">
        <v>204.4</v>
      </c>
      <c r="H9599" s="86">
        <f t="shared" si="596"/>
        <v>2789331.7636800003</v>
      </c>
      <c r="I9599" s="77">
        <f t="shared" si="597"/>
        <v>66555</v>
      </c>
      <c r="J9599" s="77">
        <f t="shared" si="598"/>
        <v>1364643.7200000002</v>
      </c>
      <c r="K9599" s="77">
        <f t="shared" si="599"/>
        <v>0</v>
      </c>
    </row>
    <row r="9600" spans="1:11" s="77" customFormat="1">
      <c r="A9600" s="82">
        <v>2016</v>
      </c>
      <c r="B9600" s="82">
        <v>8069</v>
      </c>
      <c r="C9600" s="83" t="s">
        <v>503</v>
      </c>
      <c r="D9600" s="83" t="s">
        <v>504</v>
      </c>
      <c r="E9600" s="84">
        <v>45447</v>
      </c>
      <c r="F9600" s="85">
        <v>23.978000000000002</v>
      </c>
      <c r="G9600" s="84">
        <v>173.7</v>
      </c>
      <c r="H9600" s="86">
        <f t="shared" si="596"/>
        <v>1892857.8243419998</v>
      </c>
      <c r="I9600" s="77">
        <f t="shared" si="597"/>
        <v>45447</v>
      </c>
      <c r="J9600" s="77">
        <f t="shared" si="598"/>
        <v>1089728.166</v>
      </c>
      <c r="K9600" s="77">
        <f t="shared" si="599"/>
        <v>0</v>
      </c>
    </row>
    <row r="9601" spans="1:11" s="77" customFormat="1">
      <c r="A9601" s="82">
        <v>2016</v>
      </c>
      <c r="B9601" s="82">
        <v>8069</v>
      </c>
      <c r="C9601" s="83" t="s">
        <v>503</v>
      </c>
      <c r="D9601" s="83" t="s">
        <v>504</v>
      </c>
      <c r="E9601" s="84">
        <v>35796</v>
      </c>
      <c r="F9601" s="85">
        <v>24.001999999999999</v>
      </c>
      <c r="G9601" s="84">
        <v>174.6</v>
      </c>
      <c r="H9601" s="86">
        <f t="shared" si="596"/>
        <v>1500120.583632</v>
      </c>
      <c r="I9601" s="77">
        <f t="shared" si="597"/>
        <v>35796</v>
      </c>
      <c r="J9601" s="77">
        <f t="shared" si="598"/>
        <v>859175.59199999995</v>
      </c>
      <c r="K9601" s="77">
        <f t="shared" si="599"/>
        <v>0</v>
      </c>
    </row>
    <row r="9602" spans="1:11" s="77" customFormat="1">
      <c r="A9602" s="82">
        <v>2016</v>
      </c>
      <c r="B9602" s="82">
        <v>8069</v>
      </c>
      <c r="C9602" s="83" t="s">
        <v>503</v>
      </c>
      <c r="D9602" s="83" t="s">
        <v>504</v>
      </c>
      <c r="E9602" s="84">
        <v>22846</v>
      </c>
      <c r="F9602" s="85">
        <v>24.068000000000001</v>
      </c>
      <c r="G9602" s="84">
        <v>172.9</v>
      </c>
      <c r="H9602" s="86">
        <f t="shared" si="596"/>
        <v>950703.66591200011</v>
      </c>
      <c r="I9602" s="77">
        <f t="shared" si="597"/>
        <v>22846</v>
      </c>
      <c r="J9602" s="77">
        <f t="shared" si="598"/>
        <v>549857.52800000005</v>
      </c>
      <c r="K9602" s="77">
        <f t="shared" si="599"/>
        <v>0</v>
      </c>
    </row>
    <row r="9603" spans="1:11" s="77" customFormat="1">
      <c r="A9603" s="82">
        <v>2016</v>
      </c>
      <c r="B9603" s="82">
        <v>8069</v>
      </c>
      <c r="C9603" s="83" t="s">
        <v>503</v>
      </c>
      <c r="D9603" s="83" t="s">
        <v>504</v>
      </c>
      <c r="E9603" s="84">
        <v>53748</v>
      </c>
      <c r="F9603" s="85">
        <v>23.326000000000001</v>
      </c>
      <c r="G9603" s="84">
        <v>179.6</v>
      </c>
      <c r="H9603" s="86">
        <f t="shared" si="596"/>
        <v>2251691.6230079997</v>
      </c>
      <c r="I9603" s="77">
        <f t="shared" si="597"/>
        <v>53748</v>
      </c>
      <c r="J9603" s="77">
        <f t="shared" si="598"/>
        <v>1253725.848</v>
      </c>
      <c r="K9603" s="77">
        <f t="shared" si="599"/>
        <v>0</v>
      </c>
    </row>
    <row r="9604" spans="1:11" s="77" customFormat="1">
      <c r="A9604" s="82">
        <v>2016</v>
      </c>
      <c r="B9604" s="82">
        <v>8102</v>
      </c>
      <c r="C9604" s="83" t="s">
        <v>503</v>
      </c>
      <c r="D9604" s="83" t="s">
        <v>504</v>
      </c>
      <c r="E9604" s="84">
        <v>20042</v>
      </c>
      <c r="F9604" s="85">
        <v>24.536000000000001</v>
      </c>
      <c r="G9604" s="84" t="s">
        <v>514</v>
      </c>
      <c r="H9604" s="86" t="str">
        <f t="shared" si="596"/>
        <v/>
      </c>
      <c r="I9604" s="77" t="str">
        <f t="shared" si="597"/>
        <v/>
      </c>
      <c r="J9604" s="77" t="str">
        <f t="shared" si="598"/>
        <v/>
      </c>
      <c r="K9604" s="77">
        <f t="shared" si="599"/>
        <v>0</v>
      </c>
    </row>
    <row r="9605" spans="1:11" s="77" customFormat="1">
      <c r="A9605" s="82">
        <v>2016</v>
      </c>
      <c r="B9605" s="82">
        <v>8102</v>
      </c>
      <c r="C9605" s="83" t="s">
        <v>503</v>
      </c>
      <c r="D9605" s="83" t="s">
        <v>504</v>
      </c>
      <c r="E9605" s="84">
        <v>20042</v>
      </c>
      <c r="F9605" s="85">
        <v>24.536000000000001</v>
      </c>
      <c r="G9605" s="84" t="s">
        <v>514</v>
      </c>
      <c r="H9605" s="86" t="str">
        <f t="shared" si="596"/>
        <v/>
      </c>
      <c r="I9605" s="77" t="str">
        <f t="shared" si="597"/>
        <v/>
      </c>
      <c r="J9605" s="77" t="str">
        <f t="shared" si="598"/>
        <v/>
      </c>
      <c r="K9605" s="77">
        <f t="shared" si="599"/>
        <v>0</v>
      </c>
    </row>
    <row r="9606" spans="1:11" s="77" customFormat="1">
      <c r="A9606" s="82">
        <v>2016</v>
      </c>
      <c r="B9606" s="82">
        <v>8102</v>
      </c>
      <c r="C9606" s="83" t="s">
        <v>503</v>
      </c>
      <c r="D9606" s="83" t="s">
        <v>504</v>
      </c>
      <c r="E9606" s="84">
        <v>240987</v>
      </c>
      <c r="F9606" s="85">
        <v>25.106000000000002</v>
      </c>
      <c r="G9606" s="84" t="s">
        <v>514</v>
      </c>
      <c r="H9606" s="86" t="str">
        <f t="shared" si="596"/>
        <v/>
      </c>
      <c r="I9606" s="77" t="str">
        <f t="shared" si="597"/>
        <v/>
      </c>
      <c r="J9606" s="77" t="str">
        <f t="shared" si="598"/>
        <v/>
      </c>
      <c r="K9606" s="77">
        <f t="shared" si="599"/>
        <v>0</v>
      </c>
    </row>
    <row r="9607" spans="1:11" s="77" customFormat="1">
      <c r="A9607" s="82">
        <v>2016</v>
      </c>
      <c r="B9607" s="82">
        <v>8102</v>
      </c>
      <c r="C9607" s="83" t="s">
        <v>503</v>
      </c>
      <c r="D9607" s="83" t="s">
        <v>504</v>
      </c>
      <c r="E9607" s="84">
        <v>23799</v>
      </c>
      <c r="F9607" s="85">
        <v>26.116</v>
      </c>
      <c r="G9607" s="84" t="s">
        <v>514</v>
      </c>
      <c r="H9607" s="86" t="str">
        <f t="shared" ref="H9607:H9670" si="600">IF(I9607="","",G9607/100*F9607*E9607)</f>
        <v/>
      </c>
      <c r="I9607" s="77" t="str">
        <f t="shared" ref="I9607:I9670" si="601">IF(OR(G9607=".",F9607=".",E9607="."),"",E9607)</f>
        <v/>
      </c>
      <c r="J9607" s="77" t="str">
        <f t="shared" ref="J9607:J9670" si="602">IF(I9607="","",F9607*I9607)</f>
        <v/>
      </c>
      <c r="K9607" s="77">
        <f t="shared" ref="K9607:K9670" si="603">IF(C9607="LIG",1,0)</f>
        <v>0</v>
      </c>
    </row>
    <row r="9608" spans="1:11" s="77" customFormat="1">
      <c r="A9608" s="82">
        <v>2016</v>
      </c>
      <c r="B9608" s="82">
        <v>8102</v>
      </c>
      <c r="C9608" s="83" t="s">
        <v>503</v>
      </c>
      <c r="D9608" s="83" t="s">
        <v>504</v>
      </c>
      <c r="E9608" s="84">
        <v>52954</v>
      </c>
      <c r="F9608" s="85">
        <v>24.936</v>
      </c>
      <c r="G9608" s="84" t="s">
        <v>514</v>
      </c>
      <c r="H9608" s="86" t="str">
        <f t="shared" si="600"/>
        <v/>
      </c>
      <c r="I9608" s="77" t="str">
        <f t="shared" si="601"/>
        <v/>
      </c>
      <c r="J9608" s="77" t="str">
        <f t="shared" si="602"/>
        <v/>
      </c>
      <c r="K9608" s="77">
        <f t="shared" si="603"/>
        <v>0</v>
      </c>
    </row>
    <row r="9609" spans="1:11" s="77" customFormat="1">
      <c r="A9609" s="82">
        <v>2016</v>
      </c>
      <c r="B9609" s="82">
        <v>8219</v>
      </c>
      <c r="C9609" s="83" t="s">
        <v>513</v>
      </c>
      <c r="D9609" s="83" t="s">
        <v>504</v>
      </c>
      <c r="E9609" s="84">
        <v>29310</v>
      </c>
      <c r="F9609" s="85">
        <v>17.832000000000001</v>
      </c>
      <c r="G9609" s="84">
        <v>148.5</v>
      </c>
      <c r="H9609" s="86">
        <f t="shared" si="600"/>
        <v>776144.04120000009</v>
      </c>
      <c r="I9609" s="77">
        <f t="shared" si="601"/>
        <v>29310</v>
      </c>
      <c r="J9609" s="77">
        <f t="shared" si="602"/>
        <v>522655.92000000004</v>
      </c>
      <c r="K9609" s="77">
        <f t="shared" si="603"/>
        <v>0</v>
      </c>
    </row>
    <row r="9610" spans="1:11" s="77" customFormat="1">
      <c r="A9610" s="82">
        <v>2016</v>
      </c>
      <c r="B9610" s="82">
        <v>8219</v>
      </c>
      <c r="C9610" s="83" t="s">
        <v>513</v>
      </c>
      <c r="D9610" s="83" t="s">
        <v>504</v>
      </c>
      <c r="E9610" s="84">
        <v>29428</v>
      </c>
      <c r="F9610" s="85">
        <v>17.623000000000001</v>
      </c>
      <c r="G9610" s="84">
        <v>147.9</v>
      </c>
      <c r="H9610" s="86">
        <f t="shared" si="600"/>
        <v>767023.66347600007</v>
      </c>
      <c r="I9610" s="77">
        <f t="shared" si="601"/>
        <v>29428</v>
      </c>
      <c r="J9610" s="77">
        <f t="shared" si="602"/>
        <v>518609.64400000003</v>
      </c>
      <c r="K9610" s="77">
        <f t="shared" si="603"/>
        <v>0</v>
      </c>
    </row>
    <row r="9611" spans="1:11" s="77" customFormat="1">
      <c r="A9611" s="82">
        <v>2016</v>
      </c>
      <c r="B9611" s="82">
        <v>8222</v>
      </c>
      <c r="C9611" s="83" t="s">
        <v>512</v>
      </c>
      <c r="D9611" s="83" t="s">
        <v>504</v>
      </c>
      <c r="E9611" s="84">
        <v>185193</v>
      </c>
      <c r="F9611" s="85">
        <v>13.624000000000001</v>
      </c>
      <c r="G9611" s="84">
        <v>194.4</v>
      </c>
      <c r="H9611" s="86">
        <f t="shared" si="600"/>
        <v>4904846.9758080002</v>
      </c>
      <c r="I9611" s="77">
        <f t="shared" si="601"/>
        <v>185193</v>
      </c>
      <c r="J9611" s="77">
        <f t="shared" si="602"/>
        <v>2523069.432</v>
      </c>
      <c r="K9611" s="77">
        <f t="shared" si="603"/>
        <v>1</v>
      </c>
    </row>
    <row r="9612" spans="1:11" s="77" customFormat="1">
      <c r="A9612" s="82">
        <v>2016</v>
      </c>
      <c r="B9612" s="82">
        <v>8223</v>
      </c>
      <c r="C9612" s="83" t="s">
        <v>513</v>
      </c>
      <c r="D9612" s="83" t="s">
        <v>504</v>
      </c>
      <c r="E9612" s="84">
        <v>149862</v>
      </c>
      <c r="F9612" s="85">
        <v>17.68</v>
      </c>
      <c r="G9612" s="84">
        <v>238.9</v>
      </c>
      <c r="H9612" s="86">
        <f t="shared" si="600"/>
        <v>6329799.222240001</v>
      </c>
      <c r="I9612" s="77">
        <f t="shared" si="601"/>
        <v>149862</v>
      </c>
      <c r="J9612" s="77">
        <f t="shared" si="602"/>
        <v>2649560.16</v>
      </c>
      <c r="K9612" s="77">
        <f t="shared" si="603"/>
        <v>0</v>
      </c>
    </row>
    <row r="9613" spans="1:11" s="77" customFormat="1">
      <c r="A9613" s="82">
        <v>2016</v>
      </c>
      <c r="B9613" s="82">
        <v>8223</v>
      </c>
      <c r="C9613" s="83" t="s">
        <v>513</v>
      </c>
      <c r="D9613" s="83" t="s">
        <v>504</v>
      </c>
      <c r="E9613" s="84">
        <v>281474</v>
      </c>
      <c r="F9613" s="85">
        <v>18.28</v>
      </c>
      <c r="G9613" s="84">
        <v>176.2</v>
      </c>
      <c r="H9613" s="86">
        <f t="shared" si="600"/>
        <v>9066097.396639999</v>
      </c>
      <c r="I9613" s="77">
        <f t="shared" si="601"/>
        <v>281474</v>
      </c>
      <c r="J9613" s="77">
        <f t="shared" si="602"/>
        <v>5145344.7200000007</v>
      </c>
      <c r="K9613" s="77">
        <f t="shared" si="603"/>
        <v>0</v>
      </c>
    </row>
    <row r="9614" spans="1:11" s="77" customFormat="1">
      <c r="A9614" s="82">
        <v>2016</v>
      </c>
      <c r="B9614" s="82">
        <v>8223</v>
      </c>
      <c r="C9614" s="83" t="s">
        <v>513</v>
      </c>
      <c r="D9614" s="83" t="s">
        <v>504</v>
      </c>
      <c r="E9614" s="84">
        <v>30108</v>
      </c>
      <c r="F9614" s="85">
        <v>17.760000000000002</v>
      </c>
      <c r="G9614" s="84">
        <v>193.1</v>
      </c>
      <c r="H9614" s="86">
        <f t="shared" si="600"/>
        <v>1032540.6124800001</v>
      </c>
      <c r="I9614" s="77">
        <f t="shared" si="601"/>
        <v>30108</v>
      </c>
      <c r="J9614" s="77">
        <f t="shared" si="602"/>
        <v>534718.08000000007</v>
      </c>
      <c r="K9614" s="77">
        <f t="shared" si="603"/>
        <v>0</v>
      </c>
    </row>
    <row r="9615" spans="1:11" s="77" customFormat="1">
      <c r="A9615" s="82">
        <v>2016</v>
      </c>
      <c r="B9615" s="82">
        <v>8224</v>
      </c>
      <c r="C9615" s="83" t="s">
        <v>503</v>
      </c>
      <c r="D9615" s="83" t="s">
        <v>504</v>
      </c>
      <c r="E9615" s="84">
        <v>36364</v>
      </c>
      <c r="F9615" s="85">
        <v>23.38</v>
      </c>
      <c r="G9615" s="84">
        <v>201</v>
      </c>
      <c r="H9615" s="86">
        <f t="shared" si="600"/>
        <v>1708882.5431999997</v>
      </c>
      <c r="I9615" s="77">
        <f t="shared" si="601"/>
        <v>36364</v>
      </c>
      <c r="J9615" s="77">
        <f t="shared" si="602"/>
        <v>850190.32</v>
      </c>
      <c r="K9615" s="77">
        <f t="shared" si="603"/>
        <v>0</v>
      </c>
    </row>
    <row r="9616" spans="1:11" s="77" customFormat="1">
      <c r="A9616" s="82">
        <v>2016</v>
      </c>
      <c r="B9616" s="82">
        <v>8226</v>
      </c>
      <c r="C9616" s="83" t="s">
        <v>503</v>
      </c>
      <c r="D9616" s="83" t="s">
        <v>504</v>
      </c>
      <c r="E9616" s="84">
        <v>1856</v>
      </c>
      <c r="F9616" s="85">
        <v>25.06</v>
      </c>
      <c r="G9616" s="84" t="s">
        <v>514</v>
      </c>
      <c r="H9616" s="86" t="str">
        <f t="shared" si="600"/>
        <v/>
      </c>
      <c r="I9616" s="77" t="str">
        <f t="shared" si="601"/>
        <v/>
      </c>
      <c r="J9616" s="77" t="str">
        <f t="shared" si="602"/>
        <v/>
      </c>
      <c r="K9616" s="77">
        <f t="shared" si="603"/>
        <v>0</v>
      </c>
    </row>
    <row r="9617" spans="1:11" s="77" customFormat="1">
      <c r="A9617" s="82">
        <v>2016</v>
      </c>
      <c r="B9617" s="82">
        <v>8226</v>
      </c>
      <c r="C9617" s="83" t="s">
        <v>503</v>
      </c>
      <c r="D9617" s="83" t="s">
        <v>504</v>
      </c>
      <c r="E9617" s="84">
        <v>2820</v>
      </c>
      <c r="F9617" s="85">
        <v>25.46</v>
      </c>
      <c r="G9617" s="84" t="s">
        <v>514</v>
      </c>
      <c r="H9617" s="86" t="str">
        <f t="shared" si="600"/>
        <v/>
      </c>
      <c r="I9617" s="77" t="str">
        <f t="shared" si="601"/>
        <v/>
      </c>
      <c r="J9617" s="77" t="str">
        <f t="shared" si="602"/>
        <v/>
      </c>
      <c r="K9617" s="77">
        <f t="shared" si="603"/>
        <v>0</v>
      </c>
    </row>
    <row r="9618" spans="1:11" s="77" customFormat="1">
      <c r="A9618" s="82">
        <v>2016</v>
      </c>
      <c r="B9618" s="82">
        <v>8226</v>
      </c>
      <c r="C9618" s="83" t="s">
        <v>503</v>
      </c>
      <c r="D9618" s="83" t="s">
        <v>504</v>
      </c>
      <c r="E9618" s="84">
        <v>2795</v>
      </c>
      <c r="F9618" s="85">
        <v>25.95</v>
      </c>
      <c r="G9618" s="84" t="s">
        <v>514</v>
      </c>
      <c r="H9618" s="86" t="str">
        <f t="shared" si="600"/>
        <v/>
      </c>
      <c r="I9618" s="77" t="str">
        <f t="shared" si="601"/>
        <v/>
      </c>
      <c r="J9618" s="77" t="str">
        <f t="shared" si="602"/>
        <v/>
      </c>
      <c r="K9618" s="77">
        <f t="shared" si="603"/>
        <v>0</v>
      </c>
    </row>
    <row r="9619" spans="1:11" s="77" customFormat="1">
      <c r="A9619" s="82">
        <v>2016</v>
      </c>
      <c r="B9619" s="82">
        <v>8816</v>
      </c>
      <c r="C9619" s="83" t="s">
        <v>503</v>
      </c>
      <c r="D9619" s="83" t="s">
        <v>504</v>
      </c>
      <c r="E9619" s="84">
        <v>37695</v>
      </c>
      <c r="F9619" s="85">
        <v>22.599</v>
      </c>
      <c r="G9619" s="84">
        <v>239.4</v>
      </c>
      <c r="H9619" s="86">
        <f t="shared" si="600"/>
        <v>2039375.1161700001</v>
      </c>
      <c r="I9619" s="77">
        <f t="shared" si="601"/>
        <v>37695</v>
      </c>
      <c r="J9619" s="77">
        <f t="shared" si="602"/>
        <v>851869.30500000005</v>
      </c>
      <c r="K9619" s="77">
        <f t="shared" si="603"/>
        <v>0</v>
      </c>
    </row>
    <row r="9620" spans="1:11" s="77" customFormat="1">
      <c r="A9620" s="82">
        <v>2016</v>
      </c>
      <c r="B9620" s="82">
        <v>8816</v>
      </c>
      <c r="C9620" s="83" t="s">
        <v>503</v>
      </c>
      <c r="D9620" s="83" t="s">
        <v>504</v>
      </c>
      <c r="E9620" s="84">
        <v>34610</v>
      </c>
      <c r="F9620" s="85">
        <v>22.971</v>
      </c>
      <c r="G9620" s="84">
        <v>270</v>
      </c>
      <c r="H9620" s="86">
        <f t="shared" si="600"/>
        <v>2146571.037</v>
      </c>
      <c r="I9620" s="77">
        <f t="shared" si="601"/>
        <v>34610</v>
      </c>
      <c r="J9620" s="77">
        <f t="shared" si="602"/>
        <v>795026.31</v>
      </c>
      <c r="K9620" s="77">
        <f t="shared" si="603"/>
        <v>0</v>
      </c>
    </row>
    <row r="9621" spans="1:11" s="77" customFormat="1">
      <c r="A9621" s="82">
        <v>2016</v>
      </c>
      <c r="B9621" s="82">
        <v>8827</v>
      </c>
      <c r="C9621" s="83" t="s">
        <v>503</v>
      </c>
      <c r="D9621" s="83" t="s">
        <v>504</v>
      </c>
      <c r="E9621" s="84">
        <v>23733</v>
      </c>
      <c r="F9621" s="85">
        <v>23.585999999999999</v>
      </c>
      <c r="G9621" s="84">
        <v>271.7</v>
      </c>
      <c r="H9621" s="86">
        <f t="shared" si="600"/>
        <v>1520885.6837460001</v>
      </c>
      <c r="I9621" s="77">
        <f t="shared" si="601"/>
        <v>23733</v>
      </c>
      <c r="J9621" s="77">
        <f t="shared" si="602"/>
        <v>559766.53799999994</v>
      </c>
      <c r="K9621" s="77">
        <f t="shared" si="603"/>
        <v>0</v>
      </c>
    </row>
    <row r="9622" spans="1:11" s="77" customFormat="1">
      <c r="A9622" s="82">
        <v>2016</v>
      </c>
      <c r="B9622" s="82">
        <v>8827</v>
      </c>
      <c r="C9622" s="83" t="s">
        <v>503</v>
      </c>
      <c r="D9622" s="83" t="s">
        <v>504</v>
      </c>
      <c r="E9622" s="84">
        <v>1842</v>
      </c>
      <c r="F9622" s="85">
        <v>22.946000000000002</v>
      </c>
      <c r="G9622" s="84">
        <v>262.10000000000002</v>
      </c>
      <c r="H9622" s="86">
        <f t="shared" si="600"/>
        <v>110780.58037200003</v>
      </c>
      <c r="I9622" s="77">
        <f t="shared" si="601"/>
        <v>1842</v>
      </c>
      <c r="J9622" s="77">
        <f t="shared" si="602"/>
        <v>42266.531999999999</v>
      </c>
      <c r="K9622" s="77">
        <f t="shared" si="603"/>
        <v>0</v>
      </c>
    </row>
    <row r="9623" spans="1:11" s="77" customFormat="1">
      <c r="A9623" s="82">
        <v>2016</v>
      </c>
      <c r="B9623" s="82">
        <v>8827</v>
      </c>
      <c r="C9623" s="83" t="s">
        <v>503</v>
      </c>
      <c r="D9623" s="83" t="s">
        <v>504</v>
      </c>
      <c r="E9623" s="84">
        <v>1795</v>
      </c>
      <c r="F9623" s="85">
        <v>23.045999999999999</v>
      </c>
      <c r="G9623" s="84">
        <v>272.3</v>
      </c>
      <c r="H9623" s="86">
        <f t="shared" si="600"/>
        <v>112643.89311000002</v>
      </c>
      <c r="I9623" s="77">
        <f t="shared" si="601"/>
        <v>1795</v>
      </c>
      <c r="J9623" s="77">
        <f t="shared" si="602"/>
        <v>41367.57</v>
      </c>
      <c r="K9623" s="77">
        <f t="shared" si="603"/>
        <v>0</v>
      </c>
    </row>
    <row r="9624" spans="1:11" s="77" customFormat="1">
      <c r="A9624" s="82">
        <v>2016</v>
      </c>
      <c r="B9624" s="82">
        <v>8827</v>
      </c>
      <c r="C9624" s="83" t="s">
        <v>503</v>
      </c>
      <c r="D9624" s="83" t="s">
        <v>504</v>
      </c>
      <c r="E9624" s="84">
        <v>33534</v>
      </c>
      <c r="F9624" s="85">
        <v>22.321999999999999</v>
      </c>
      <c r="G9624" s="84">
        <v>257.5</v>
      </c>
      <c r="H9624" s="86">
        <f t="shared" si="600"/>
        <v>1927505.8161000002</v>
      </c>
      <c r="I9624" s="77">
        <f t="shared" si="601"/>
        <v>33534</v>
      </c>
      <c r="J9624" s="77">
        <f t="shared" si="602"/>
        <v>748545.94799999997</v>
      </c>
      <c r="K9624" s="77">
        <f t="shared" si="603"/>
        <v>0</v>
      </c>
    </row>
    <row r="9625" spans="1:11" s="77" customFormat="1">
      <c r="A9625" s="82">
        <v>2016</v>
      </c>
      <c r="B9625" s="82">
        <v>8827</v>
      </c>
      <c r="C9625" s="83" t="s">
        <v>503</v>
      </c>
      <c r="D9625" s="83" t="s">
        <v>504</v>
      </c>
      <c r="E9625" s="84">
        <v>60556</v>
      </c>
      <c r="F9625" s="85">
        <v>22.326000000000001</v>
      </c>
      <c r="G9625" s="84">
        <v>250.8</v>
      </c>
      <c r="H9625" s="86">
        <f t="shared" si="600"/>
        <v>3390748.9260480003</v>
      </c>
      <c r="I9625" s="77">
        <f t="shared" si="601"/>
        <v>60556</v>
      </c>
      <c r="J9625" s="77">
        <f t="shared" si="602"/>
        <v>1351973.2560000001</v>
      </c>
      <c r="K9625" s="77">
        <f t="shared" si="603"/>
        <v>0</v>
      </c>
    </row>
    <row r="9626" spans="1:11" s="77" customFormat="1">
      <c r="A9626" s="82">
        <v>2016</v>
      </c>
      <c r="B9626" s="82">
        <v>8834</v>
      </c>
      <c r="C9626" s="83" t="s">
        <v>513</v>
      </c>
      <c r="D9626" s="83" t="s">
        <v>504</v>
      </c>
      <c r="E9626" s="84">
        <v>15948</v>
      </c>
      <c r="F9626" s="85">
        <v>17.79</v>
      </c>
      <c r="G9626" s="84">
        <v>177.7</v>
      </c>
      <c r="H9626" s="86">
        <f t="shared" si="600"/>
        <v>504161.41283999995</v>
      </c>
      <c r="I9626" s="77">
        <f t="shared" si="601"/>
        <v>15948</v>
      </c>
      <c r="J9626" s="77">
        <f t="shared" si="602"/>
        <v>283714.92</v>
      </c>
      <c r="K9626" s="77">
        <f t="shared" si="603"/>
        <v>0</v>
      </c>
    </row>
    <row r="9627" spans="1:11" s="77" customFormat="1">
      <c r="A9627" s="82">
        <v>2016</v>
      </c>
      <c r="B9627" s="82">
        <v>8834</v>
      </c>
      <c r="C9627" s="83" t="s">
        <v>513</v>
      </c>
      <c r="D9627" s="83" t="s">
        <v>504</v>
      </c>
      <c r="E9627" s="84">
        <v>48029</v>
      </c>
      <c r="F9627" s="85">
        <v>17.661999999999999</v>
      </c>
      <c r="G9627" s="84">
        <v>163.19999999999999</v>
      </c>
      <c r="H9627" s="86">
        <f t="shared" si="600"/>
        <v>1384406.3391359998</v>
      </c>
      <c r="I9627" s="77">
        <f t="shared" si="601"/>
        <v>48029</v>
      </c>
      <c r="J9627" s="77">
        <f t="shared" si="602"/>
        <v>848288.19799999997</v>
      </c>
      <c r="K9627" s="77">
        <f t="shared" si="603"/>
        <v>0</v>
      </c>
    </row>
    <row r="9628" spans="1:11" s="77" customFormat="1">
      <c r="A9628" s="82">
        <v>2016</v>
      </c>
      <c r="B9628" s="82">
        <v>8835</v>
      </c>
      <c r="C9628" s="83" t="s">
        <v>513</v>
      </c>
      <c r="D9628" s="83" t="s">
        <v>504</v>
      </c>
      <c r="E9628" s="84">
        <v>152225</v>
      </c>
      <c r="F9628" s="85">
        <v>17.564</v>
      </c>
      <c r="G9628" s="84">
        <v>184</v>
      </c>
      <c r="H9628" s="86">
        <f t="shared" si="600"/>
        <v>4919571.0159999998</v>
      </c>
      <c r="I9628" s="77">
        <f t="shared" si="601"/>
        <v>152225</v>
      </c>
      <c r="J9628" s="77">
        <f t="shared" si="602"/>
        <v>2673679.9</v>
      </c>
      <c r="K9628" s="77">
        <f t="shared" si="603"/>
        <v>0</v>
      </c>
    </row>
    <row r="9629" spans="1:11" s="77" customFormat="1">
      <c r="A9629" s="82">
        <v>2016</v>
      </c>
      <c r="B9629" s="82">
        <v>8837</v>
      </c>
      <c r="C9629" s="83" t="s">
        <v>513</v>
      </c>
      <c r="D9629" s="83" t="s">
        <v>504</v>
      </c>
      <c r="E9629" s="84">
        <v>15942</v>
      </c>
      <c r="F9629" s="85">
        <v>17.533999999999999</v>
      </c>
      <c r="G9629" s="84">
        <v>161.19999999999999</v>
      </c>
      <c r="H9629" s="86">
        <f t="shared" si="600"/>
        <v>450597.56913599995</v>
      </c>
      <c r="I9629" s="77">
        <f t="shared" si="601"/>
        <v>15942</v>
      </c>
      <c r="J9629" s="77">
        <f t="shared" si="602"/>
        <v>279527.02799999999</v>
      </c>
      <c r="K9629" s="77">
        <f t="shared" si="603"/>
        <v>0</v>
      </c>
    </row>
    <row r="9630" spans="1:11" s="77" customFormat="1">
      <c r="A9630" s="82">
        <v>2016</v>
      </c>
      <c r="B9630" s="82">
        <v>8837</v>
      </c>
      <c r="C9630" s="83" t="s">
        <v>513</v>
      </c>
      <c r="D9630" s="83" t="s">
        <v>504</v>
      </c>
      <c r="E9630" s="84">
        <v>79865</v>
      </c>
      <c r="F9630" s="85">
        <v>17.77</v>
      </c>
      <c r="G9630" s="84">
        <v>188.7</v>
      </c>
      <c r="H9630" s="86">
        <f t="shared" si="600"/>
        <v>2678032.3813499995</v>
      </c>
      <c r="I9630" s="77">
        <f t="shared" si="601"/>
        <v>79865</v>
      </c>
      <c r="J9630" s="77">
        <f t="shared" si="602"/>
        <v>1419201.05</v>
      </c>
      <c r="K9630" s="77">
        <f t="shared" si="603"/>
        <v>0</v>
      </c>
    </row>
    <row r="9631" spans="1:11" s="77" customFormat="1">
      <c r="A9631" s="82">
        <v>2016</v>
      </c>
      <c r="B9631" s="82">
        <v>8837</v>
      </c>
      <c r="C9631" s="83" t="s">
        <v>503</v>
      </c>
      <c r="D9631" s="83" t="s">
        <v>504</v>
      </c>
      <c r="E9631" s="84">
        <v>150149</v>
      </c>
      <c r="F9631" s="85">
        <v>25.094000000000001</v>
      </c>
      <c r="G9631" s="84">
        <v>250.8</v>
      </c>
      <c r="H9631" s="86">
        <f t="shared" si="600"/>
        <v>9449740.2270480003</v>
      </c>
      <c r="I9631" s="77">
        <f t="shared" si="601"/>
        <v>150149</v>
      </c>
      <c r="J9631" s="77">
        <f t="shared" si="602"/>
        <v>3767839.0060000001</v>
      </c>
      <c r="K9631" s="77">
        <f t="shared" si="603"/>
        <v>0</v>
      </c>
    </row>
    <row r="9632" spans="1:11" s="77" customFormat="1">
      <c r="A9632" s="82">
        <v>2016</v>
      </c>
      <c r="B9632" s="82">
        <v>8837</v>
      </c>
      <c r="C9632" s="83" t="s">
        <v>513</v>
      </c>
      <c r="D9632" s="83" t="s">
        <v>504</v>
      </c>
      <c r="E9632" s="84">
        <v>111219</v>
      </c>
      <c r="F9632" s="85">
        <v>17.8</v>
      </c>
      <c r="G9632" s="84">
        <v>176.9</v>
      </c>
      <c r="H9632" s="86">
        <f t="shared" si="600"/>
        <v>3502086.1158000003</v>
      </c>
      <c r="I9632" s="77">
        <f t="shared" si="601"/>
        <v>111219</v>
      </c>
      <c r="J9632" s="77">
        <f t="shared" si="602"/>
        <v>1979698.2000000002</v>
      </c>
      <c r="K9632" s="77">
        <f t="shared" si="603"/>
        <v>0</v>
      </c>
    </row>
    <row r="9633" spans="1:11" s="77" customFormat="1">
      <c r="A9633" s="82">
        <v>2016</v>
      </c>
      <c r="B9633" s="82">
        <v>8837</v>
      </c>
      <c r="C9633" s="83" t="s">
        <v>513</v>
      </c>
      <c r="D9633" s="83" t="s">
        <v>504</v>
      </c>
      <c r="E9633" s="84">
        <v>111641</v>
      </c>
      <c r="F9633" s="85">
        <v>17.937999999999999</v>
      </c>
      <c r="G9633" s="84">
        <v>173.8</v>
      </c>
      <c r="H9633" s="86">
        <f t="shared" si="600"/>
        <v>3480547.0564040001</v>
      </c>
      <c r="I9633" s="77">
        <f t="shared" si="601"/>
        <v>111641</v>
      </c>
      <c r="J9633" s="77">
        <f t="shared" si="602"/>
        <v>2002616.2579999999</v>
      </c>
      <c r="K9633" s="77">
        <f t="shared" si="603"/>
        <v>0</v>
      </c>
    </row>
    <row r="9634" spans="1:11" s="77" customFormat="1">
      <c r="A9634" s="82">
        <v>2016</v>
      </c>
      <c r="B9634" s="82">
        <v>8837</v>
      </c>
      <c r="C9634" s="83" t="s">
        <v>513</v>
      </c>
      <c r="D9634" s="83" t="s">
        <v>504</v>
      </c>
      <c r="E9634" s="84">
        <v>111789</v>
      </c>
      <c r="F9634" s="85">
        <v>17.724</v>
      </c>
      <c r="G9634" s="84">
        <v>168.3</v>
      </c>
      <c r="H9634" s="86">
        <f t="shared" si="600"/>
        <v>3334609.0811880003</v>
      </c>
      <c r="I9634" s="77">
        <f t="shared" si="601"/>
        <v>111789</v>
      </c>
      <c r="J9634" s="77">
        <f t="shared" si="602"/>
        <v>1981348.236</v>
      </c>
      <c r="K9634" s="77">
        <f t="shared" si="603"/>
        <v>0</v>
      </c>
    </row>
    <row r="9635" spans="1:11" s="77" customFormat="1">
      <c r="A9635" s="82">
        <v>2016</v>
      </c>
      <c r="B9635" s="82">
        <v>8837</v>
      </c>
      <c r="C9635" s="83" t="s">
        <v>513</v>
      </c>
      <c r="D9635" s="83" t="s">
        <v>504</v>
      </c>
      <c r="E9635" s="84">
        <v>15925</v>
      </c>
      <c r="F9635" s="85">
        <v>17.916</v>
      </c>
      <c r="G9635" s="84">
        <v>151.4</v>
      </c>
      <c r="H9635" s="86">
        <f t="shared" si="600"/>
        <v>431962.8222</v>
      </c>
      <c r="I9635" s="77">
        <f t="shared" si="601"/>
        <v>15925</v>
      </c>
      <c r="J9635" s="77">
        <f t="shared" si="602"/>
        <v>285312.3</v>
      </c>
      <c r="K9635" s="77">
        <f t="shared" si="603"/>
        <v>0</v>
      </c>
    </row>
    <row r="9636" spans="1:11" s="77" customFormat="1">
      <c r="A9636" s="82">
        <v>2016</v>
      </c>
      <c r="B9636" s="82">
        <v>8841</v>
      </c>
      <c r="C9636" s="83" t="s">
        <v>513</v>
      </c>
      <c r="D9636" s="83" t="s">
        <v>504</v>
      </c>
      <c r="E9636" s="84">
        <v>35699</v>
      </c>
      <c r="F9636" s="85">
        <v>18.667999999999999</v>
      </c>
      <c r="G9636" s="84">
        <v>203.1</v>
      </c>
      <c r="H9636" s="86">
        <f t="shared" si="600"/>
        <v>1353517.1608920002</v>
      </c>
      <c r="I9636" s="77">
        <f t="shared" si="601"/>
        <v>35699</v>
      </c>
      <c r="J9636" s="77">
        <f t="shared" si="602"/>
        <v>666428.93200000003</v>
      </c>
      <c r="K9636" s="77">
        <f t="shared" si="603"/>
        <v>0</v>
      </c>
    </row>
    <row r="9637" spans="1:11" s="77" customFormat="1">
      <c r="A9637" s="82">
        <v>2016</v>
      </c>
      <c r="B9637" s="82">
        <v>8841</v>
      </c>
      <c r="C9637" s="83" t="s">
        <v>513</v>
      </c>
      <c r="D9637" s="83" t="s">
        <v>504</v>
      </c>
      <c r="E9637" s="84">
        <v>102579</v>
      </c>
      <c r="F9637" s="85">
        <v>18.716000000000001</v>
      </c>
      <c r="G9637" s="84">
        <v>203</v>
      </c>
      <c r="H9637" s="86">
        <f t="shared" si="600"/>
        <v>3897333.1849199999</v>
      </c>
      <c r="I9637" s="77">
        <f t="shared" si="601"/>
        <v>102579</v>
      </c>
      <c r="J9637" s="77">
        <f t="shared" si="602"/>
        <v>1919868.564</v>
      </c>
      <c r="K9637" s="77">
        <f t="shared" si="603"/>
        <v>0</v>
      </c>
    </row>
    <row r="9638" spans="1:11" s="77" customFormat="1">
      <c r="A9638" s="82">
        <v>2016</v>
      </c>
      <c r="B9638" s="82">
        <v>8841</v>
      </c>
      <c r="C9638" s="83" t="s">
        <v>513</v>
      </c>
      <c r="D9638" s="83" t="s">
        <v>504</v>
      </c>
      <c r="E9638" s="84">
        <v>54779</v>
      </c>
      <c r="F9638" s="85">
        <v>18.725000000000001</v>
      </c>
      <c r="G9638" s="84">
        <v>198.1</v>
      </c>
      <c r="H9638" s="86">
        <f t="shared" si="600"/>
        <v>2031984.551275</v>
      </c>
      <c r="I9638" s="77">
        <f t="shared" si="601"/>
        <v>54779</v>
      </c>
      <c r="J9638" s="77">
        <f t="shared" si="602"/>
        <v>1025736.775</v>
      </c>
      <c r="K9638" s="77">
        <f t="shared" si="603"/>
        <v>0</v>
      </c>
    </row>
    <row r="9639" spans="1:11" s="77" customFormat="1">
      <c r="A9639" s="82">
        <v>2016</v>
      </c>
      <c r="B9639" s="82">
        <v>8841</v>
      </c>
      <c r="C9639" s="83" t="s">
        <v>513</v>
      </c>
      <c r="D9639" s="83" t="s">
        <v>504</v>
      </c>
      <c r="E9639" s="84">
        <v>131850</v>
      </c>
      <c r="F9639" s="85">
        <v>19.097999999999999</v>
      </c>
      <c r="G9639" s="84">
        <v>203.8</v>
      </c>
      <c r="H9639" s="86">
        <f t="shared" si="600"/>
        <v>5131829.3094000006</v>
      </c>
      <c r="I9639" s="77">
        <f t="shared" si="601"/>
        <v>131850</v>
      </c>
      <c r="J9639" s="77">
        <f t="shared" si="602"/>
        <v>2518071.2999999998</v>
      </c>
      <c r="K9639" s="77">
        <f t="shared" si="603"/>
        <v>0</v>
      </c>
    </row>
    <row r="9640" spans="1:11" s="77" customFormat="1">
      <c r="A9640" s="82">
        <v>2016</v>
      </c>
      <c r="B9640" s="82">
        <v>8845</v>
      </c>
      <c r="C9640" s="83" t="s">
        <v>503</v>
      </c>
      <c r="D9640" s="83" t="s">
        <v>504</v>
      </c>
      <c r="E9640" s="84">
        <v>5371</v>
      </c>
      <c r="F9640" s="85">
        <v>23.562000000000001</v>
      </c>
      <c r="G9640" s="84" t="s">
        <v>514</v>
      </c>
      <c r="H9640" s="86" t="str">
        <f t="shared" si="600"/>
        <v/>
      </c>
      <c r="I9640" s="77" t="str">
        <f t="shared" si="601"/>
        <v/>
      </c>
      <c r="J9640" s="77" t="str">
        <f t="shared" si="602"/>
        <v/>
      </c>
      <c r="K9640" s="77">
        <f t="shared" si="603"/>
        <v>0</v>
      </c>
    </row>
    <row r="9641" spans="1:11" s="77" customFormat="1">
      <c r="A9641" s="82">
        <v>2016</v>
      </c>
      <c r="B9641" s="82">
        <v>8845</v>
      </c>
      <c r="C9641" s="83" t="s">
        <v>515</v>
      </c>
      <c r="D9641" s="83" t="s">
        <v>504</v>
      </c>
      <c r="E9641" s="84">
        <v>9105</v>
      </c>
      <c r="F9641" s="85">
        <v>16.861999999999998</v>
      </c>
      <c r="G9641" s="84" t="s">
        <v>514</v>
      </c>
      <c r="H9641" s="86" t="str">
        <f t="shared" si="600"/>
        <v/>
      </c>
      <c r="I9641" s="77" t="str">
        <f t="shared" si="601"/>
        <v/>
      </c>
      <c r="J9641" s="77" t="str">
        <f t="shared" si="602"/>
        <v/>
      </c>
      <c r="K9641" s="77">
        <f t="shared" si="603"/>
        <v>0</v>
      </c>
    </row>
    <row r="9642" spans="1:11" s="77" customFormat="1">
      <c r="A9642" s="82">
        <v>2016</v>
      </c>
      <c r="B9642" s="82">
        <v>8845</v>
      </c>
      <c r="C9642" s="83" t="s">
        <v>503</v>
      </c>
      <c r="D9642" s="83" t="s">
        <v>504</v>
      </c>
      <c r="E9642" s="84">
        <v>10545</v>
      </c>
      <c r="F9642" s="85">
        <v>25.416</v>
      </c>
      <c r="G9642" s="84" t="s">
        <v>514</v>
      </c>
      <c r="H9642" s="86" t="str">
        <f t="shared" si="600"/>
        <v/>
      </c>
      <c r="I9642" s="77" t="str">
        <f t="shared" si="601"/>
        <v/>
      </c>
      <c r="J9642" s="77" t="str">
        <f t="shared" si="602"/>
        <v/>
      </c>
      <c r="K9642" s="77">
        <f t="shared" si="603"/>
        <v>0</v>
      </c>
    </row>
    <row r="9643" spans="1:11" s="77" customFormat="1">
      <c r="A9643" s="82">
        <v>2016</v>
      </c>
      <c r="B9643" s="82">
        <v>8845</v>
      </c>
      <c r="C9643" s="83" t="s">
        <v>503</v>
      </c>
      <c r="D9643" s="83" t="s">
        <v>504</v>
      </c>
      <c r="E9643" s="84">
        <v>8766</v>
      </c>
      <c r="F9643" s="85">
        <v>23.664000000000001</v>
      </c>
      <c r="G9643" s="84" t="s">
        <v>514</v>
      </c>
      <c r="H9643" s="86" t="str">
        <f t="shared" si="600"/>
        <v/>
      </c>
      <c r="I9643" s="77" t="str">
        <f t="shared" si="601"/>
        <v/>
      </c>
      <c r="J9643" s="77" t="str">
        <f t="shared" si="602"/>
        <v/>
      </c>
      <c r="K9643" s="77">
        <f t="shared" si="603"/>
        <v>0</v>
      </c>
    </row>
    <row r="9644" spans="1:11" s="77" customFormat="1">
      <c r="A9644" s="82">
        <v>2016</v>
      </c>
      <c r="B9644" s="82">
        <v>8845</v>
      </c>
      <c r="C9644" s="83" t="s">
        <v>503</v>
      </c>
      <c r="D9644" s="83" t="s">
        <v>504</v>
      </c>
      <c r="E9644" s="84">
        <v>150214</v>
      </c>
      <c r="F9644" s="85">
        <v>26.138000000000002</v>
      </c>
      <c r="G9644" s="84" t="s">
        <v>514</v>
      </c>
      <c r="H9644" s="86" t="str">
        <f t="shared" si="600"/>
        <v/>
      </c>
      <c r="I9644" s="77" t="str">
        <f t="shared" si="601"/>
        <v/>
      </c>
      <c r="J9644" s="77" t="str">
        <f t="shared" si="602"/>
        <v/>
      </c>
      <c r="K9644" s="77">
        <f t="shared" si="603"/>
        <v>0</v>
      </c>
    </row>
    <row r="9645" spans="1:11" s="77" customFormat="1">
      <c r="A9645" s="82">
        <v>2016</v>
      </c>
      <c r="B9645" s="82">
        <v>8845</v>
      </c>
      <c r="C9645" s="83" t="s">
        <v>503</v>
      </c>
      <c r="D9645" s="83" t="s">
        <v>504</v>
      </c>
      <c r="E9645" s="84">
        <v>134024</v>
      </c>
      <c r="F9645" s="85">
        <v>25.995999999999999</v>
      </c>
      <c r="G9645" s="84" t="s">
        <v>514</v>
      </c>
      <c r="H9645" s="86" t="str">
        <f t="shared" si="600"/>
        <v/>
      </c>
      <c r="I9645" s="77" t="str">
        <f t="shared" si="601"/>
        <v/>
      </c>
      <c r="J9645" s="77" t="str">
        <f t="shared" si="602"/>
        <v/>
      </c>
      <c r="K9645" s="77">
        <f t="shared" si="603"/>
        <v>0</v>
      </c>
    </row>
    <row r="9646" spans="1:11" s="77" customFormat="1">
      <c r="A9646" s="82">
        <v>2016</v>
      </c>
      <c r="B9646" s="82">
        <v>8846</v>
      </c>
      <c r="C9646" s="83" t="s">
        <v>503</v>
      </c>
      <c r="D9646" s="83" t="s">
        <v>504</v>
      </c>
      <c r="E9646" s="84">
        <v>16309</v>
      </c>
      <c r="F9646" s="85">
        <v>21.72</v>
      </c>
      <c r="G9646" s="84" t="s">
        <v>514</v>
      </c>
      <c r="H9646" s="86" t="str">
        <f t="shared" si="600"/>
        <v/>
      </c>
      <c r="I9646" s="77" t="str">
        <f t="shared" si="601"/>
        <v/>
      </c>
      <c r="J9646" s="77" t="str">
        <f t="shared" si="602"/>
        <v/>
      </c>
      <c r="K9646" s="77">
        <f t="shared" si="603"/>
        <v>0</v>
      </c>
    </row>
    <row r="9647" spans="1:11" s="77" customFormat="1">
      <c r="A9647" s="82">
        <v>2016</v>
      </c>
      <c r="B9647" s="82">
        <v>8846</v>
      </c>
      <c r="C9647" s="83" t="s">
        <v>503</v>
      </c>
      <c r="D9647" s="83" t="s">
        <v>504</v>
      </c>
      <c r="E9647" s="84">
        <v>10563</v>
      </c>
      <c r="F9647" s="85">
        <v>22.22</v>
      </c>
      <c r="G9647" s="84" t="s">
        <v>514</v>
      </c>
      <c r="H9647" s="86" t="str">
        <f t="shared" si="600"/>
        <v/>
      </c>
      <c r="I9647" s="77" t="str">
        <f t="shared" si="601"/>
        <v/>
      </c>
      <c r="J9647" s="77" t="str">
        <f t="shared" si="602"/>
        <v/>
      </c>
      <c r="K9647" s="77">
        <f t="shared" si="603"/>
        <v>0</v>
      </c>
    </row>
    <row r="9648" spans="1:11" s="77" customFormat="1">
      <c r="A9648" s="82">
        <v>2016</v>
      </c>
      <c r="B9648" s="82">
        <v>8846</v>
      </c>
      <c r="C9648" s="83" t="s">
        <v>515</v>
      </c>
      <c r="D9648" s="83" t="s">
        <v>504</v>
      </c>
      <c r="E9648" s="84">
        <v>1391</v>
      </c>
      <c r="F9648" s="85">
        <v>15.182</v>
      </c>
      <c r="G9648" s="84" t="s">
        <v>514</v>
      </c>
      <c r="H9648" s="86" t="str">
        <f t="shared" si="600"/>
        <v/>
      </c>
      <c r="I9648" s="77" t="str">
        <f t="shared" si="601"/>
        <v/>
      </c>
      <c r="J9648" s="77" t="str">
        <f t="shared" si="602"/>
        <v/>
      </c>
      <c r="K9648" s="77">
        <f t="shared" si="603"/>
        <v>0</v>
      </c>
    </row>
    <row r="9649" spans="1:11" s="77" customFormat="1">
      <c r="A9649" s="82">
        <v>2016</v>
      </c>
      <c r="B9649" s="82">
        <v>8846</v>
      </c>
      <c r="C9649" s="83" t="s">
        <v>503</v>
      </c>
      <c r="D9649" s="83" t="s">
        <v>504</v>
      </c>
      <c r="E9649" s="84">
        <v>13231</v>
      </c>
      <c r="F9649" s="85">
        <v>25.681999999999999</v>
      </c>
      <c r="G9649" s="84" t="s">
        <v>514</v>
      </c>
      <c r="H9649" s="86" t="str">
        <f t="shared" si="600"/>
        <v/>
      </c>
      <c r="I9649" s="77" t="str">
        <f t="shared" si="601"/>
        <v/>
      </c>
      <c r="J9649" s="77" t="str">
        <f t="shared" si="602"/>
        <v/>
      </c>
      <c r="K9649" s="77">
        <f t="shared" si="603"/>
        <v>0</v>
      </c>
    </row>
    <row r="9650" spans="1:11" s="77" customFormat="1">
      <c r="A9650" s="82">
        <v>2016</v>
      </c>
      <c r="B9650" s="82">
        <v>8846</v>
      </c>
      <c r="C9650" s="83" t="s">
        <v>503</v>
      </c>
      <c r="D9650" s="83" t="s">
        <v>504</v>
      </c>
      <c r="E9650" s="84">
        <v>17277</v>
      </c>
      <c r="F9650" s="85">
        <v>23.803999999999998</v>
      </c>
      <c r="G9650" s="84" t="s">
        <v>514</v>
      </c>
      <c r="H9650" s="86" t="str">
        <f t="shared" si="600"/>
        <v/>
      </c>
      <c r="I9650" s="77" t="str">
        <f t="shared" si="601"/>
        <v/>
      </c>
      <c r="J9650" s="77" t="str">
        <f t="shared" si="602"/>
        <v/>
      </c>
      <c r="K9650" s="77">
        <f t="shared" si="603"/>
        <v>0</v>
      </c>
    </row>
    <row r="9651" spans="1:11" s="77" customFormat="1">
      <c r="A9651" s="82">
        <v>2016</v>
      </c>
      <c r="B9651" s="82">
        <v>8846</v>
      </c>
      <c r="C9651" s="83" t="s">
        <v>503</v>
      </c>
      <c r="D9651" s="83" t="s">
        <v>504</v>
      </c>
      <c r="E9651" s="84">
        <v>2138</v>
      </c>
      <c r="F9651" s="85">
        <v>24.206</v>
      </c>
      <c r="G9651" s="84" t="s">
        <v>514</v>
      </c>
      <c r="H9651" s="86" t="str">
        <f t="shared" si="600"/>
        <v/>
      </c>
      <c r="I9651" s="77" t="str">
        <f t="shared" si="601"/>
        <v/>
      </c>
      <c r="J9651" s="77" t="str">
        <f t="shared" si="602"/>
        <v/>
      </c>
      <c r="K9651" s="77">
        <f t="shared" si="603"/>
        <v>0</v>
      </c>
    </row>
    <row r="9652" spans="1:11" s="77" customFormat="1">
      <c r="A9652" s="82">
        <v>2016</v>
      </c>
      <c r="B9652" s="82">
        <v>8846</v>
      </c>
      <c r="C9652" s="83" t="s">
        <v>503</v>
      </c>
      <c r="D9652" s="83" t="s">
        <v>504</v>
      </c>
      <c r="E9652" s="84">
        <v>6357</v>
      </c>
      <c r="F9652" s="85">
        <v>17.658000000000001</v>
      </c>
      <c r="G9652" s="84" t="s">
        <v>514</v>
      </c>
      <c r="H9652" s="86" t="str">
        <f t="shared" si="600"/>
        <v/>
      </c>
      <c r="I9652" s="77" t="str">
        <f t="shared" si="601"/>
        <v/>
      </c>
      <c r="J9652" s="77" t="str">
        <f t="shared" si="602"/>
        <v/>
      </c>
      <c r="K9652" s="77">
        <f t="shared" si="603"/>
        <v>0</v>
      </c>
    </row>
    <row r="9653" spans="1:11" s="77" customFormat="1">
      <c r="A9653" s="82">
        <v>2016</v>
      </c>
      <c r="B9653" s="82">
        <v>8846</v>
      </c>
      <c r="C9653" s="83" t="s">
        <v>503</v>
      </c>
      <c r="D9653" s="83" t="s">
        <v>504</v>
      </c>
      <c r="E9653" s="84">
        <v>8778</v>
      </c>
      <c r="F9653" s="85">
        <v>23.501999999999999</v>
      </c>
      <c r="G9653" s="84" t="s">
        <v>514</v>
      </c>
      <c r="H9653" s="86" t="str">
        <f t="shared" si="600"/>
        <v/>
      </c>
      <c r="I9653" s="77" t="str">
        <f t="shared" si="601"/>
        <v/>
      </c>
      <c r="J9653" s="77" t="str">
        <f t="shared" si="602"/>
        <v/>
      </c>
      <c r="K9653" s="77">
        <f t="shared" si="603"/>
        <v>0</v>
      </c>
    </row>
    <row r="9654" spans="1:11" s="77" customFormat="1">
      <c r="A9654" s="82">
        <v>2016</v>
      </c>
      <c r="B9654" s="82">
        <v>8846</v>
      </c>
      <c r="C9654" s="83" t="s">
        <v>503</v>
      </c>
      <c r="D9654" s="83" t="s">
        <v>504</v>
      </c>
      <c r="E9654" s="84">
        <v>6968</v>
      </c>
      <c r="F9654" s="85">
        <v>24.094000000000001</v>
      </c>
      <c r="G9654" s="84" t="s">
        <v>514</v>
      </c>
      <c r="H9654" s="86" t="str">
        <f t="shared" si="600"/>
        <v/>
      </c>
      <c r="I9654" s="77" t="str">
        <f t="shared" si="601"/>
        <v/>
      </c>
      <c r="J9654" s="77" t="str">
        <f t="shared" si="602"/>
        <v/>
      </c>
      <c r="K9654" s="77">
        <f t="shared" si="603"/>
        <v>0</v>
      </c>
    </row>
    <row r="9655" spans="1:11" s="77" customFormat="1">
      <c r="A9655" s="82">
        <v>2016</v>
      </c>
      <c r="B9655" s="82">
        <v>8846</v>
      </c>
      <c r="C9655" s="83" t="s">
        <v>515</v>
      </c>
      <c r="D9655" s="83" t="s">
        <v>504</v>
      </c>
      <c r="E9655" s="84">
        <v>4427</v>
      </c>
      <c r="F9655" s="85">
        <v>17.576000000000001</v>
      </c>
      <c r="G9655" s="84" t="s">
        <v>514</v>
      </c>
      <c r="H9655" s="86" t="str">
        <f t="shared" si="600"/>
        <v/>
      </c>
      <c r="I9655" s="77" t="str">
        <f t="shared" si="601"/>
        <v/>
      </c>
      <c r="J9655" s="77" t="str">
        <f t="shared" si="602"/>
        <v/>
      </c>
      <c r="K9655" s="77">
        <f t="shared" si="603"/>
        <v>0</v>
      </c>
    </row>
    <row r="9656" spans="1:11" s="77" customFormat="1">
      <c r="A9656" s="82">
        <v>2016</v>
      </c>
      <c r="B9656" s="82">
        <v>8846</v>
      </c>
      <c r="C9656" s="83" t="s">
        <v>503</v>
      </c>
      <c r="D9656" s="83" t="s">
        <v>504</v>
      </c>
      <c r="E9656" s="84">
        <v>135393</v>
      </c>
      <c r="F9656" s="85">
        <v>26.032</v>
      </c>
      <c r="G9656" s="84" t="s">
        <v>514</v>
      </c>
      <c r="H9656" s="86" t="str">
        <f t="shared" si="600"/>
        <v/>
      </c>
      <c r="I9656" s="77" t="str">
        <f t="shared" si="601"/>
        <v/>
      </c>
      <c r="J9656" s="77" t="str">
        <f t="shared" si="602"/>
        <v/>
      </c>
      <c r="K9656" s="77">
        <f t="shared" si="603"/>
        <v>0</v>
      </c>
    </row>
    <row r="9657" spans="1:11" s="77" customFormat="1">
      <c r="A9657" s="82">
        <v>2016</v>
      </c>
      <c r="B9657" s="82">
        <v>8846</v>
      </c>
      <c r="C9657" s="83" t="s">
        <v>503</v>
      </c>
      <c r="D9657" s="83" t="s">
        <v>504</v>
      </c>
      <c r="E9657" s="84">
        <v>70078</v>
      </c>
      <c r="F9657" s="85">
        <v>25.923999999999999</v>
      </c>
      <c r="G9657" s="84" t="s">
        <v>514</v>
      </c>
      <c r="H9657" s="86" t="str">
        <f t="shared" si="600"/>
        <v/>
      </c>
      <c r="I9657" s="77" t="str">
        <f t="shared" si="601"/>
        <v/>
      </c>
      <c r="J9657" s="77" t="str">
        <f t="shared" si="602"/>
        <v/>
      </c>
      <c r="K9657" s="77">
        <f t="shared" si="603"/>
        <v>0</v>
      </c>
    </row>
    <row r="9658" spans="1:11" s="77" customFormat="1">
      <c r="A9658" s="82">
        <v>2016</v>
      </c>
      <c r="B9658" s="82">
        <v>8848</v>
      </c>
      <c r="C9658" s="83" t="s">
        <v>503</v>
      </c>
      <c r="D9658" s="83" t="s">
        <v>504</v>
      </c>
      <c r="E9658" s="84">
        <v>28405</v>
      </c>
      <c r="F9658" s="85">
        <v>25.975999999999999</v>
      </c>
      <c r="G9658" s="84">
        <v>175.4</v>
      </c>
      <c r="H9658" s="86">
        <f t="shared" si="600"/>
        <v>1294185.8831199999</v>
      </c>
      <c r="I9658" s="77">
        <f t="shared" si="601"/>
        <v>28405</v>
      </c>
      <c r="J9658" s="77">
        <f t="shared" si="602"/>
        <v>737848.28</v>
      </c>
      <c r="K9658" s="77">
        <f t="shared" si="603"/>
        <v>0</v>
      </c>
    </row>
    <row r="9659" spans="1:11" s="77" customFormat="1">
      <c r="A9659" s="82">
        <v>2016</v>
      </c>
      <c r="B9659" s="82">
        <v>8851</v>
      </c>
      <c r="C9659" s="83" t="s">
        <v>503</v>
      </c>
      <c r="D9659" s="83" t="s">
        <v>504</v>
      </c>
      <c r="E9659" s="84">
        <v>1964</v>
      </c>
      <c r="F9659" s="85">
        <v>22.466000000000001</v>
      </c>
      <c r="G9659" s="84">
        <v>241.1</v>
      </c>
      <c r="H9659" s="86">
        <f t="shared" si="600"/>
        <v>106381.093064</v>
      </c>
      <c r="I9659" s="77">
        <f t="shared" si="601"/>
        <v>1964</v>
      </c>
      <c r="J9659" s="77">
        <f t="shared" si="602"/>
        <v>44123.224000000002</v>
      </c>
      <c r="K9659" s="77">
        <f t="shared" si="603"/>
        <v>0</v>
      </c>
    </row>
    <row r="9660" spans="1:11" s="77" customFormat="1">
      <c r="A9660" s="82">
        <v>2016</v>
      </c>
      <c r="B9660" s="82">
        <v>8851</v>
      </c>
      <c r="C9660" s="83" t="s">
        <v>503</v>
      </c>
      <c r="D9660" s="83" t="s">
        <v>504</v>
      </c>
      <c r="E9660" s="84">
        <v>17736</v>
      </c>
      <c r="F9660" s="85">
        <v>22.995999999999999</v>
      </c>
      <c r="G9660" s="84">
        <v>254.3</v>
      </c>
      <c r="H9660" s="86">
        <f t="shared" si="600"/>
        <v>1037180.493408</v>
      </c>
      <c r="I9660" s="77">
        <f t="shared" si="601"/>
        <v>17736</v>
      </c>
      <c r="J9660" s="77">
        <f t="shared" si="602"/>
        <v>407857.05599999998</v>
      </c>
      <c r="K9660" s="77">
        <f t="shared" si="603"/>
        <v>0</v>
      </c>
    </row>
    <row r="9661" spans="1:11" s="77" customFormat="1">
      <c r="A9661" s="82">
        <v>2016</v>
      </c>
      <c r="B9661" s="82">
        <v>8852</v>
      </c>
      <c r="C9661" s="83" t="s">
        <v>513</v>
      </c>
      <c r="D9661" s="83" t="s">
        <v>504</v>
      </c>
      <c r="E9661" s="84">
        <v>32293</v>
      </c>
      <c r="F9661" s="85">
        <v>18.100000000000001</v>
      </c>
      <c r="G9661" s="84">
        <v>179.1</v>
      </c>
      <c r="H9661" s="86">
        <f t="shared" si="600"/>
        <v>1046845.4102999999</v>
      </c>
      <c r="I9661" s="77">
        <f t="shared" si="601"/>
        <v>32293</v>
      </c>
      <c r="J9661" s="77">
        <f t="shared" si="602"/>
        <v>584503.30000000005</v>
      </c>
      <c r="K9661" s="77">
        <f t="shared" si="603"/>
        <v>0</v>
      </c>
    </row>
    <row r="9662" spans="1:11" s="77" customFormat="1">
      <c r="A9662" s="82">
        <v>2016</v>
      </c>
      <c r="B9662" s="82">
        <v>8852</v>
      </c>
      <c r="C9662" s="83" t="s">
        <v>513</v>
      </c>
      <c r="D9662" s="83" t="s">
        <v>504</v>
      </c>
      <c r="E9662" s="84">
        <v>16454</v>
      </c>
      <c r="F9662" s="85">
        <v>17.143999999999998</v>
      </c>
      <c r="G9662" s="84">
        <v>197.9</v>
      </c>
      <c r="H9662" s="86">
        <f t="shared" si="600"/>
        <v>558250.91710399999</v>
      </c>
      <c r="I9662" s="77">
        <f t="shared" si="601"/>
        <v>16454</v>
      </c>
      <c r="J9662" s="77">
        <f t="shared" si="602"/>
        <v>282087.37599999999</v>
      </c>
      <c r="K9662" s="77">
        <f t="shared" si="603"/>
        <v>0</v>
      </c>
    </row>
    <row r="9663" spans="1:11" s="77" customFormat="1">
      <c r="A9663" s="82">
        <v>2016</v>
      </c>
      <c r="B9663" s="82">
        <v>8852</v>
      </c>
      <c r="C9663" s="83" t="s">
        <v>513</v>
      </c>
      <c r="D9663" s="83" t="s">
        <v>504</v>
      </c>
      <c r="E9663" s="84">
        <v>330016</v>
      </c>
      <c r="F9663" s="85">
        <v>17.507999999999999</v>
      </c>
      <c r="G9663" s="84">
        <v>182.8</v>
      </c>
      <c r="H9663" s="86">
        <f t="shared" si="600"/>
        <v>10562037.993984001</v>
      </c>
      <c r="I9663" s="77">
        <f t="shared" si="601"/>
        <v>330016</v>
      </c>
      <c r="J9663" s="77">
        <f t="shared" si="602"/>
        <v>5777920.1279999996</v>
      </c>
      <c r="K9663" s="77">
        <f t="shared" si="603"/>
        <v>0</v>
      </c>
    </row>
    <row r="9664" spans="1:11" s="77" customFormat="1">
      <c r="A9664" s="82">
        <v>2016</v>
      </c>
      <c r="B9664" s="82">
        <v>8852</v>
      </c>
      <c r="C9664" s="83" t="s">
        <v>513</v>
      </c>
      <c r="D9664" s="83" t="s">
        <v>504</v>
      </c>
      <c r="E9664" s="84">
        <v>32996</v>
      </c>
      <c r="F9664" s="85">
        <v>17.327999999999999</v>
      </c>
      <c r="G9664" s="84">
        <v>188.7</v>
      </c>
      <c r="H9664" s="86">
        <f t="shared" si="600"/>
        <v>1078901.096256</v>
      </c>
      <c r="I9664" s="77">
        <f t="shared" si="601"/>
        <v>32996</v>
      </c>
      <c r="J9664" s="77">
        <f t="shared" si="602"/>
        <v>571754.68799999997</v>
      </c>
      <c r="K9664" s="77">
        <f t="shared" si="603"/>
        <v>0</v>
      </c>
    </row>
    <row r="9665" spans="1:11" s="77" customFormat="1">
      <c r="A9665" s="82">
        <v>2016</v>
      </c>
      <c r="B9665" s="82">
        <v>8899</v>
      </c>
      <c r="C9665" s="83" t="s">
        <v>513</v>
      </c>
      <c r="D9665" s="83" t="s">
        <v>504</v>
      </c>
      <c r="E9665" s="84">
        <v>16051</v>
      </c>
      <c r="F9665" s="85">
        <v>17.687999999999999</v>
      </c>
      <c r="G9665" s="84">
        <v>181.4</v>
      </c>
      <c r="H9665" s="86">
        <f t="shared" si="600"/>
        <v>515012.89963199996</v>
      </c>
      <c r="I9665" s="77">
        <f t="shared" si="601"/>
        <v>16051</v>
      </c>
      <c r="J9665" s="77">
        <f t="shared" si="602"/>
        <v>283910.08799999999</v>
      </c>
      <c r="K9665" s="77">
        <f t="shared" si="603"/>
        <v>0</v>
      </c>
    </row>
    <row r="9666" spans="1:11" s="77" customFormat="1">
      <c r="A9666" s="82">
        <v>2016</v>
      </c>
      <c r="B9666" s="82">
        <v>10017</v>
      </c>
      <c r="C9666" s="83" t="s">
        <v>503</v>
      </c>
      <c r="D9666" s="83" t="s">
        <v>504</v>
      </c>
      <c r="E9666" s="84">
        <v>2000</v>
      </c>
      <c r="F9666" s="85">
        <v>25</v>
      </c>
      <c r="G9666" s="84" t="s">
        <v>514</v>
      </c>
      <c r="H9666" s="86" t="str">
        <f t="shared" si="600"/>
        <v/>
      </c>
      <c r="I9666" s="77" t="str">
        <f t="shared" si="601"/>
        <v/>
      </c>
      <c r="J9666" s="77" t="str">
        <f t="shared" si="602"/>
        <v/>
      </c>
      <c r="K9666" s="77">
        <f t="shared" si="603"/>
        <v>0</v>
      </c>
    </row>
    <row r="9667" spans="1:11" s="77" customFormat="1">
      <c r="A9667" s="82">
        <v>2016</v>
      </c>
      <c r="B9667" s="82">
        <v>10025</v>
      </c>
      <c r="C9667" s="83" t="s">
        <v>503</v>
      </c>
      <c r="D9667" s="83" t="s">
        <v>504</v>
      </c>
      <c r="E9667" s="84">
        <v>8078</v>
      </c>
      <c r="F9667" s="85">
        <v>25.87</v>
      </c>
      <c r="G9667" s="84" t="s">
        <v>514</v>
      </c>
      <c r="H9667" s="86" t="str">
        <f t="shared" si="600"/>
        <v/>
      </c>
      <c r="I9667" s="77" t="str">
        <f t="shared" si="601"/>
        <v/>
      </c>
      <c r="J9667" s="77" t="str">
        <f t="shared" si="602"/>
        <v/>
      </c>
      <c r="K9667" s="77">
        <f t="shared" si="603"/>
        <v>0</v>
      </c>
    </row>
    <row r="9668" spans="1:11" s="77" customFormat="1">
      <c r="A9668" s="82">
        <v>2016</v>
      </c>
      <c r="B9668" s="82">
        <v>10025</v>
      </c>
      <c r="C9668" s="83" t="s">
        <v>503</v>
      </c>
      <c r="D9668" s="83" t="s">
        <v>504</v>
      </c>
      <c r="E9668" s="84">
        <v>16368</v>
      </c>
      <c r="F9668" s="85">
        <v>26.03</v>
      </c>
      <c r="G9668" s="84" t="s">
        <v>514</v>
      </c>
      <c r="H9668" s="86" t="str">
        <f t="shared" si="600"/>
        <v/>
      </c>
      <c r="I9668" s="77" t="str">
        <f t="shared" si="601"/>
        <v/>
      </c>
      <c r="J9668" s="77" t="str">
        <f t="shared" si="602"/>
        <v/>
      </c>
      <c r="K9668" s="77">
        <f t="shared" si="603"/>
        <v>0</v>
      </c>
    </row>
    <row r="9669" spans="1:11" s="77" customFormat="1">
      <c r="A9669" s="82">
        <v>2016</v>
      </c>
      <c r="B9669" s="82">
        <v>10043</v>
      </c>
      <c r="C9669" s="83" t="s">
        <v>503</v>
      </c>
      <c r="D9669" s="83" t="s">
        <v>504</v>
      </c>
      <c r="E9669" s="84">
        <v>3904</v>
      </c>
      <c r="F9669" s="85">
        <v>25.83</v>
      </c>
      <c r="G9669" s="84" t="s">
        <v>514</v>
      </c>
      <c r="H9669" s="86" t="str">
        <f t="shared" si="600"/>
        <v/>
      </c>
      <c r="I9669" s="77" t="str">
        <f t="shared" si="601"/>
        <v/>
      </c>
      <c r="J9669" s="77" t="str">
        <f t="shared" si="602"/>
        <v/>
      </c>
      <c r="K9669" s="77">
        <f t="shared" si="603"/>
        <v>0</v>
      </c>
    </row>
    <row r="9670" spans="1:11" s="77" customFormat="1">
      <c r="A9670" s="82">
        <v>2016</v>
      </c>
      <c r="B9670" s="82">
        <v>10043</v>
      </c>
      <c r="C9670" s="83" t="s">
        <v>503</v>
      </c>
      <c r="D9670" s="83" t="s">
        <v>504</v>
      </c>
      <c r="E9670" s="84">
        <v>4105</v>
      </c>
      <c r="F9670" s="85">
        <v>27.91</v>
      </c>
      <c r="G9670" s="84" t="s">
        <v>514</v>
      </c>
      <c r="H9670" s="86" t="str">
        <f t="shared" si="600"/>
        <v/>
      </c>
      <c r="I9670" s="77" t="str">
        <f t="shared" si="601"/>
        <v/>
      </c>
      <c r="J9670" s="77" t="str">
        <f t="shared" si="602"/>
        <v/>
      </c>
      <c r="K9670" s="77">
        <f t="shared" si="603"/>
        <v>0</v>
      </c>
    </row>
    <row r="9671" spans="1:11" s="77" customFormat="1">
      <c r="A9671" s="82">
        <v>2016</v>
      </c>
      <c r="B9671" s="82">
        <v>10151</v>
      </c>
      <c r="C9671" s="83" t="s">
        <v>515</v>
      </c>
      <c r="D9671" s="83" t="s">
        <v>504</v>
      </c>
      <c r="E9671" s="84">
        <v>8162</v>
      </c>
      <c r="F9671" s="85">
        <v>17.242000000000001</v>
      </c>
      <c r="G9671" s="84" t="s">
        <v>514</v>
      </c>
      <c r="H9671" s="86" t="str">
        <f t="shared" ref="H9671:H9734" si="604">IF(I9671="","",G9671/100*F9671*E9671)</f>
        <v/>
      </c>
      <c r="I9671" s="77" t="str">
        <f t="shared" ref="I9671:I9734" si="605">IF(OR(G9671=".",F9671=".",E9671="."),"",E9671)</f>
        <v/>
      </c>
      <c r="J9671" s="77" t="str">
        <f t="shared" ref="J9671:J9734" si="606">IF(I9671="","",F9671*I9671)</f>
        <v/>
      </c>
      <c r="K9671" s="77">
        <f t="shared" ref="K9671:K9734" si="607">IF(C9671="LIG",1,0)</f>
        <v>0</v>
      </c>
    </row>
    <row r="9672" spans="1:11" s="77" customFormat="1">
      <c r="A9672" s="82">
        <v>2016</v>
      </c>
      <c r="B9672" s="82">
        <v>10151</v>
      </c>
      <c r="C9672" s="83" t="s">
        <v>515</v>
      </c>
      <c r="D9672" s="83" t="s">
        <v>504</v>
      </c>
      <c r="E9672" s="84">
        <v>7288</v>
      </c>
      <c r="F9672" s="85">
        <v>8.9380000000000006</v>
      </c>
      <c r="G9672" s="84" t="s">
        <v>514</v>
      </c>
      <c r="H9672" s="86" t="str">
        <f t="shared" si="604"/>
        <v/>
      </c>
      <c r="I9672" s="77" t="str">
        <f t="shared" si="605"/>
        <v/>
      </c>
      <c r="J9672" s="77" t="str">
        <f t="shared" si="606"/>
        <v/>
      </c>
      <c r="K9672" s="77">
        <f t="shared" si="607"/>
        <v>0</v>
      </c>
    </row>
    <row r="9673" spans="1:11" s="77" customFormat="1">
      <c r="A9673" s="82">
        <v>2016</v>
      </c>
      <c r="B9673" s="82">
        <v>10151</v>
      </c>
      <c r="C9673" s="83" t="s">
        <v>515</v>
      </c>
      <c r="D9673" s="83" t="s">
        <v>504</v>
      </c>
      <c r="E9673" s="84">
        <v>6111</v>
      </c>
      <c r="F9673" s="85">
        <v>9.1519999999999992</v>
      </c>
      <c r="G9673" s="84" t="s">
        <v>514</v>
      </c>
      <c r="H9673" s="86" t="str">
        <f t="shared" si="604"/>
        <v/>
      </c>
      <c r="I9673" s="77" t="str">
        <f t="shared" si="605"/>
        <v/>
      </c>
      <c r="J9673" s="77" t="str">
        <f t="shared" si="606"/>
        <v/>
      </c>
      <c r="K9673" s="77">
        <f t="shared" si="607"/>
        <v>0</v>
      </c>
    </row>
    <row r="9674" spans="1:11" s="77" customFormat="1">
      <c r="A9674" s="82">
        <v>2016</v>
      </c>
      <c r="B9674" s="82">
        <v>10151</v>
      </c>
      <c r="C9674" s="83" t="s">
        <v>515</v>
      </c>
      <c r="D9674" s="83" t="s">
        <v>504</v>
      </c>
      <c r="E9674" s="84">
        <v>3410</v>
      </c>
      <c r="F9674" s="85">
        <v>18.942</v>
      </c>
      <c r="G9674" s="84" t="s">
        <v>514</v>
      </c>
      <c r="H9674" s="86" t="str">
        <f t="shared" si="604"/>
        <v/>
      </c>
      <c r="I9674" s="77" t="str">
        <f t="shared" si="605"/>
        <v/>
      </c>
      <c r="J9674" s="77" t="str">
        <f t="shared" si="606"/>
        <v/>
      </c>
      <c r="K9674" s="77">
        <f t="shared" si="607"/>
        <v>0</v>
      </c>
    </row>
    <row r="9675" spans="1:11" s="77" customFormat="1">
      <c r="A9675" s="82">
        <v>2016</v>
      </c>
      <c r="B9675" s="82">
        <v>10151</v>
      </c>
      <c r="C9675" s="83" t="s">
        <v>515</v>
      </c>
      <c r="D9675" s="83" t="s">
        <v>504</v>
      </c>
      <c r="E9675" s="84">
        <v>244</v>
      </c>
      <c r="F9675" s="85">
        <v>15.605</v>
      </c>
      <c r="G9675" s="84" t="s">
        <v>514</v>
      </c>
      <c r="H9675" s="86" t="str">
        <f t="shared" si="604"/>
        <v/>
      </c>
      <c r="I9675" s="77" t="str">
        <f t="shared" si="605"/>
        <v/>
      </c>
      <c r="J9675" s="77" t="str">
        <f t="shared" si="606"/>
        <v/>
      </c>
      <c r="K9675" s="77">
        <f t="shared" si="607"/>
        <v>0</v>
      </c>
    </row>
    <row r="9676" spans="1:11" s="77" customFormat="1">
      <c r="A9676" s="82">
        <v>2016</v>
      </c>
      <c r="B9676" s="82">
        <v>10151</v>
      </c>
      <c r="C9676" s="83" t="s">
        <v>515</v>
      </c>
      <c r="D9676" s="83" t="s">
        <v>504</v>
      </c>
      <c r="E9676" s="84">
        <v>11200</v>
      </c>
      <c r="F9676" s="85">
        <v>15.885999999999999</v>
      </c>
      <c r="G9676" s="84" t="s">
        <v>514</v>
      </c>
      <c r="H9676" s="86" t="str">
        <f t="shared" si="604"/>
        <v/>
      </c>
      <c r="I9676" s="77" t="str">
        <f t="shared" si="605"/>
        <v/>
      </c>
      <c r="J9676" s="77" t="str">
        <f t="shared" si="606"/>
        <v/>
      </c>
      <c r="K9676" s="77">
        <f t="shared" si="607"/>
        <v>0</v>
      </c>
    </row>
    <row r="9677" spans="1:11" s="77" customFormat="1">
      <c r="A9677" s="82">
        <v>2016</v>
      </c>
      <c r="B9677" s="82">
        <v>10234</v>
      </c>
      <c r="C9677" s="83" t="s">
        <v>513</v>
      </c>
      <c r="D9677" s="83" t="s">
        <v>504</v>
      </c>
      <c r="E9677" s="84">
        <v>13484</v>
      </c>
      <c r="F9677" s="85">
        <v>16.98</v>
      </c>
      <c r="G9677" s="84" t="s">
        <v>514</v>
      </c>
      <c r="H9677" s="86" t="str">
        <f t="shared" si="604"/>
        <v/>
      </c>
      <c r="I9677" s="77" t="str">
        <f t="shared" si="605"/>
        <v/>
      </c>
      <c r="J9677" s="77" t="str">
        <f t="shared" si="606"/>
        <v/>
      </c>
      <c r="K9677" s="77">
        <f t="shared" si="607"/>
        <v>0</v>
      </c>
    </row>
    <row r="9678" spans="1:11" s="77" customFormat="1">
      <c r="A9678" s="82">
        <v>2016</v>
      </c>
      <c r="B9678" s="82">
        <v>10360</v>
      </c>
      <c r="C9678" s="83" t="s">
        <v>503</v>
      </c>
      <c r="D9678" s="83" t="s">
        <v>504</v>
      </c>
      <c r="E9678" s="84">
        <v>13703</v>
      </c>
      <c r="F9678" s="85">
        <v>22.2</v>
      </c>
      <c r="G9678" s="84" t="s">
        <v>514</v>
      </c>
      <c r="H9678" s="86" t="str">
        <f t="shared" si="604"/>
        <v/>
      </c>
      <c r="I9678" s="77" t="str">
        <f t="shared" si="605"/>
        <v/>
      </c>
      <c r="J9678" s="77" t="str">
        <f t="shared" si="606"/>
        <v/>
      </c>
      <c r="K9678" s="77">
        <f t="shared" si="607"/>
        <v>0</v>
      </c>
    </row>
    <row r="9679" spans="1:11" s="77" customFormat="1">
      <c r="A9679" s="82">
        <v>2016</v>
      </c>
      <c r="B9679" s="82">
        <v>10477</v>
      </c>
      <c r="C9679" s="83" t="s">
        <v>513</v>
      </c>
      <c r="D9679" s="83" t="s">
        <v>504</v>
      </c>
      <c r="E9679" s="84">
        <v>12284</v>
      </c>
      <c r="F9679" s="85">
        <v>16.98</v>
      </c>
      <c r="G9679" s="84" t="s">
        <v>514</v>
      </c>
      <c r="H9679" s="86" t="str">
        <f t="shared" si="604"/>
        <v/>
      </c>
      <c r="I9679" s="77" t="str">
        <f t="shared" si="605"/>
        <v/>
      </c>
      <c r="J9679" s="77" t="str">
        <f t="shared" si="606"/>
        <v/>
      </c>
      <c r="K9679" s="77">
        <f t="shared" si="607"/>
        <v>0</v>
      </c>
    </row>
    <row r="9680" spans="1:11" s="77" customFormat="1">
      <c r="A9680" s="82">
        <v>2016</v>
      </c>
      <c r="B9680" s="82">
        <v>10495</v>
      </c>
      <c r="C9680" s="83" t="s">
        <v>503</v>
      </c>
      <c r="D9680" s="83" t="s">
        <v>504</v>
      </c>
      <c r="E9680" s="84">
        <v>4825</v>
      </c>
      <c r="F9680" s="85">
        <v>24.8</v>
      </c>
      <c r="G9680" s="84" t="s">
        <v>514</v>
      </c>
      <c r="H9680" s="86" t="str">
        <f t="shared" si="604"/>
        <v/>
      </c>
      <c r="I9680" s="77" t="str">
        <f t="shared" si="605"/>
        <v/>
      </c>
      <c r="J9680" s="77" t="str">
        <f t="shared" si="606"/>
        <v/>
      </c>
      <c r="K9680" s="77">
        <f t="shared" si="607"/>
        <v>0</v>
      </c>
    </row>
    <row r="9681" spans="1:11" s="77" customFormat="1">
      <c r="A9681" s="82">
        <v>2016</v>
      </c>
      <c r="B9681" s="82">
        <v>10566</v>
      </c>
      <c r="C9681" s="83" t="s">
        <v>503</v>
      </c>
      <c r="D9681" s="83" t="s">
        <v>504</v>
      </c>
      <c r="E9681" s="84">
        <v>33689</v>
      </c>
      <c r="F9681" s="85">
        <v>25.68</v>
      </c>
      <c r="G9681" s="84" t="s">
        <v>514</v>
      </c>
      <c r="H9681" s="86" t="str">
        <f t="shared" si="604"/>
        <v/>
      </c>
      <c r="I9681" s="77" t="str">
        <f t="shared" si="605"/>
        <v/>
      </c>
      <c r="J9681" s="77" t="str">
        <f t="shared" si="606"/>
        <v/>
      </c>
      <c r="K9681" s="77">
        <f t="shared" si="607"/>
        <v>0</v>
      </c>
    </row>
    <row r="9682" spans="1:11" s="77" customFormat="1">
      <c r="A9682" s="82">
        <v>2016</v>
      </c>
      <c r="B9682" s="82">
        <v>10566</v>
      </c>
      <c r="C9682" s="83" t="s">
        <v>503</v>
      </c>
      <c r="D9682" s="83" t="s">
        <v>504</v>
      </c>
      <c r="E9682" s="84">
        <v>10769</v>
      </c>
      <c r="F9682" s="85">
        <v>27.94</v>
      </c>
      <c r="G9682" s="84" t="s">
        <v>514</v>
      </c>
      <c r="H9682" s="86" t="str">
        <f t="shared" si="604"/>
        <v/>
      </c>
      <c r="I9682" s="77" t="str">
        <f t="shared" si="605"/>
        <v/>
      </c>
      <c r="J9682" s="77" t="str">
        <f t="shared" si="606"/>
        <v/>
      </c>
      <c r="K9682" s="77">
        <f t="shared" si="607"/>
        <v>0</v>
      </c>
    </row>
    <row r="9683" spans="1:11" s="77" customFormat="1">
      <c r="A9683" s="82">
        <v>2016</v>
      </c>
      <c r="B9683" s="82">
        <v>10671</v>
      </c>
      <c r="C9683" s="83" t="s">
        <v>503</v>
      </c>
      <c r="D9683" s="83" t="s">
        <v>504</v>
      </c>
      <c r="E9683" s="84">
        <v>28228</v>
      </c>
      <c r="F9683" s="85">
        <v>21.04</v>
      </c>
      <c r="G9683" s="84" t="s">
        <v>514</v>
      </c>
      <c r="H9683" s="86" t="str">
        <f t="shared" si="604"/>
        <v/>
      </c>
      <c r="I9683" s="77" t="str">
        <f t="shared" si="605"/>
        <v/>
      </c>
      <c r="J9683" s="77" t="str">
        <f t="shared" si="606"/>
        <v/>
      </c>
      <c r="K9683" s="77">
        <f t="shared" si="607"/>
        <v>0</v>
      </c>
    </row>
    <row r="9684" spans="1:11" s="77" customFormat="1">
      <c r="A9684" s="82">
        <v>2016</v>
      </c>
      <c r="B9684" s="82">
        <v>10671</v>
      </c>
      <c r="C9684" s="83" t="s">
        <v>513</v>
      </c>
      <c r="D9684" s="83" t="s">
        <v>504</v>
      </c>
      <c r="E9684" s="84">
        <v>14010</v>
      </c>
      <c r="F9684" s="85">
        <v>17.07</v>
      </c>
      <c r="G9684" s="84" t="s">
        <v>514</v>
      </c>
      <c r="H9684" s="86" t="str">
        <f t="shared" si="604"/>
        <v/>
      </c>
      <c r="I9684" s="77" t="str">
        <f t="shared" si="605"/>
        <v/>
      </c>
      <c r="J9684" s="77" t="str">
        <f t="shared" si="606"/>
        <v/>
      </c>
      <c r="K9684" s="77">
        <f t="shared" si="607"/>
        <v>0</v>
      </c>
    </row>
    <row r="9685" spans="1:11" s="77" customFormat="1">
      <c r="A9685" s="82">
        <v>2016</v>
      </c>
      <c r="B9685" s="82">
        <v>10671</v>
      </c>
      <c r="C9685" s="83" t="s">
        <v>503</v>
      </c>
      <c r="D9685" s="83" t="s">
        <v>504</v>
      </c>
      <c r="E9685" s="84">
        <v>3650</v>
      </c>
      <c r="F9685" s="85">
        <v>19.16</v>
      </c>
      <c r="G9685" s="84" t="s">
        <v>514</v>
      </c>
      <c r="H9685" s="86" t="str">
        <f t="shared" si="604"/>
        <v/>
      </c>
      <c r="I9685" s="77" t="str">
        <f t="shared" si="605"/>
        <v/>
      </c>
      <c r="J9685" s="77" t="str">
        <f t="shared" si="606"/>
        <v/>
      </c>
      <c r="K9685" s="77">
        <f t="shared" si="607"/>
        <v>0</v>
      </c>
    </row>
    <row r="9686" spans="1:11" s="77" customFormat="1">
      <c r="A9686" s="82">
        <v>2016</v>
      </c>
      <c r="B9686" s="82">
        <v>10671</v>
      </c>
      <c r="C9686" s="83" t="s">
        <v>503</v>
      </c>
      <c r="D9686" s="83" t="s">
        <v>504</v>
      </c>
      <c r="E9686" s="84">
        <v>1331</v>
      </c>
      <c r="F9686" s="85">
        <v>14.92</v>
      </c>
      <c r="G9686" s="84" t="s">
        <v>514</v>
      </c>
      <c r="H9686" s="86" t="str">
        <f t="shared" si="604"/>
        <v/>
      </c>
      <c r="I9686" s="77" t="str">
        <f t="shared" si="605"/>
        <v/>
      </c>
      <c r="J9686" s="77" t="str">
        <f t="shared" si="606"/>
        <v/>
      </c>
      <c r="K9686" s="77">
        <f t="shared" si="607"/>
        <v>0</v>
      </c>
    </row>
    <row r="9687" spans="1:11" s="77" customFormat="1">
      <c r="A9687" s="82">
        <v>2016</v>
      </c>
      <c r="B9687" s="82">
        <v>10671</v>
      </c>
      <c r="C9687" s="83" t="s">
        <v>513</v>
      </c>
      <c r="D9687" s="83" t="s">
        <v>504</v>
      </c>
      <c r="E9687" s="84">
        <v>41915</v>
      </c>
      <c r="F9687" s="85">
        <v>17.739999999999998</v>
      </c>
      <c r="G9687" s="84" t="s">
        <v>514</v>
      </c>
      <c r="H9687" s="86" t="str">
        <f t="shared" si="604"/>
        <v/>
      </c>
      <c r="I9687" s="77" t="str">
        <f t="shared" si="605"/>
        <v/>
      </c>
      <c r="J9687" s="77" t="str">
        <f t="shared" si="606"/>
        <v/>
      </c>
      <c r="K9687" s="77">
        <f t="shared" si="607"/>
        <v>0</v>
      </c>
    </row>
    <row r="9688" spans="1:11" s="77" customFormat="1">
      <c r="A9688" s="82">
        <v>2016</v>
      </c>
      <c r="B9688" s="82">
        <v>10673</v>
      </c>
      <c r="C9688" s="83" t="s">
        <v>513</v>
      </c>
      <c r="D9688" s="83" t="s">
        <v>504</v>
      </c>
      <c r="E9688" s="84">
        <v>120293</v>
      </c>
      <c r="F9688" s="85">
        <v>19.472999999999999</v>
      </c>
      <c r="G9688" s="84" t="s">
        <v>514</v>
      </c>
      <c r="H9688" s="86" t="str">
        <f t="shared" si="604"/>
        <v/>
      </c>
      <c r="I9688" s="77" t="str">
        <f t="shared" si="605"/>
        <v/>
      </c>
      <c r="J9688" s="77" t="str">
        <f t="shared" si="606"/>
        <v/>
      </c>
      <c r="K9688" s="77">
        <f t="shared" si="607"/>
        <v>0</v>
      </c>
    </row>
    <row r="9689" spans="1:11" s="77" customFormat="1">
      <c r="A9689" s="82">
        <v>2016</v>
      </c>
      <c r="B9689" s="82">
        <v>10678</v>
      </c>
      <c r="C9689" s="83" t="s">
        <v>503</v>
      </c>
      <c r="D9689" s="83" t="s">
        <v>504</v>
      </c>
      <c r="E9689" s="84">
        <v>4505</v>
      </c>
      <c r="F9689" s="85">
        <v>22.09</v>
      </c>
      <c r="G9689" s="84" t="s">
        <v>514</v>
      </c>
      <c r="H9689" s="86" t="str">
        <f t="shared" si="604"/>
        <v/>
      </c>
      <c r="I9689" s="77" t="str">
        <f t="shared" si="605"/>
        <v/>
      </c>
      <c r="J9689" s="77" t="str">
        <f t="shared" si="606"/>
        <v/>
      </c>
      <c r="K9689" s="77">
        <f t="shared" si="607"/>
        <v>0</v>
      </c>
    </row>
    <row r="9690" spans="1:11" s="77" customFormat="1">
      <c r="A9690" s="82">
        <v>2016</v>
      </c>
      <c r="B9690" s="82">
        <v>10678</v>
      </c>
      <c r="C9690" s="83" t="s">
        <v>503</v>
      </c>
      <c r="D9690" s="83" t="s">
        <v>504</v>
      </c>
      <c r="E9690" s="84">
        <v>11984</v>
      </c>
      <c r="F9690" s="85">
        <v>22.48</v>
      </c>
      <c r="G9690" s="84" t="s">
        <v>514</v>
      </c>
      <c r="H9690" s="86" t="str">
        <f t="shared" si="604"/>
        <v/>
      </c>
      <c r="I9690" s="77" t="str">
        <f t="shared" si="605"/>
        <v/>
      </c>
      <c r="J9690" s="77" t="str">
        <f t="shared" si="606"/>
        <v/>
      </c>
      <c r="K9690" s="77">
        <f t="shared" si="607"/>
        <v>0</v>
      </c>
    </row>
    <row r="9691" spans="1:11" s="77" customFormat="1">
      <c r="A9691" s="82">
        <v>2016</v>
      </c>
      <c r="B9691" s="82">
        <v>10678</v>
      </c>
      <c r="C9691" s="83" t="s">
        <v>503</v>
      </c>
      <c r="D9691" s="83" t="s">
        <v>504</v>
      </c>
      <c r="E9691" s="84">
        <v>13493</v>
      </c>
      <c r="F9691" s="85">
        <v>22.54</v>
      </c>
      <c r="G9691" s="84" t="s">
        <v>514</v>
      </c>
      <c r="H9691" s="86" t="str">
        <f t="shared" si="604"/>
        <v/>
      </c>
      <c r="I9691" s="77" t="str">
        <f t="shared" si="605"/>
        <v/>
      </c>
      <c r="J9691" s="77" t="str">
        <f t="shared" si="606"/>
        <v/>
      </c>
      <c r="K9691" s="77">
        <f t="shared" si="607"/>
        <v>0</v>
      </c>
    </row>
    <row r="9692" spans="1:11" s="77" customFormat="1">
      <c r="A9692" s="82">
        <v>2016</v>
      </c>
      <c r="B9692" s="82">
        <v>10678</v>
      </c>
      <c r="C9692" s="83" t="s">
        <v>503</v>
      </c>
      <c r="D9692" s="83" t="s">
        <v>504</v>
      </c>
      <c r="E9692" s="84">
        <v>18606</v>
      </c>
      <c r="F9692" s="85">
        <v>22.09</v>
      </c>
      <c r="G9692" s="84" t="s">
        <v>514</v>
      </c>
      <c r="H9692" s="86" t="str">
        <f t="shared" si="604"/>
        <v/>
      </c>
      <c r="I9692" s="77" t="str">
        <f t="shared" si="605"/>
        <v/>
      </c>
      <c r="J9692" s="77" t="str">
        <f t="shared" si="606"/>
        <v/>
      </c>
      <c r="K9692" s="77">
        <f t="shared" si="607"/>
        <v>0</v>
      </c>
    </row>
    <row r="9693" spans="1:11" s="77" customFormat="1">
      <c r="A9693" s="82">
        <v>2016</v>
      </c>
      <c r="B9693" s="82">
        <v>10684</v>
      </c>
      <c r="C9693" s="83" t="s">
        <v>503</v>
      </c>
      <c r="D9693" s="83" t="s">
        <v>504</v>
      </c>
      <c r="E9693" s="84">
        <v>43618</v>
      </c>
      <c r="F9693" s="85">
        <v>22.936</v>
      </c>
      <c r="G9693" s="84" t="s">
        <v>514</v>
      </c>
      <c r="H9693" s="86" t="str">
        <f t="shared" si="604"/>
        <v/>
      </c>
      <c r="I9693" s="77" t="str">
        <f t="shared" si="605"/>
        <v/>
      </c>
      <c r="J9693" s="77" t="str">
        <f t="shared" si="606"/>
        <v/>
      </c>
      <c r="K9693" s="77">
        <f t="shared" si="607"/>
        <v>0</v>
      </c>
    </row>
    <row r="9694" spans="1:11" s="77" customFormat="1">
      <c r="A9694" s="82">
        <v>2016</v>
      </c>
      <c r="B9694" s="82">
        <v>10864</v>
      </c>
      <c r="C9694" s="83" t="s">
        <v>503</v>
      </c>
      <c r="D9694" s="83" t="s">
        <v>504</v>
      </c>
      <c r="E9694" s="84">
        <v>11229</v>
      </c>
      <c r="F9694" s="85">
        <v>21.8</v>
      </c>
      <c r="G9694" s="84" t="s">
        <v>514</v>
      </c>
      <c r="H9694" s="86" t="str">
        <f t="shared" si="604"/>
        <v/>
      </c>
      <c r="I9694" s="77" t="str">
        <f t="shared" si="605"/>
        <v/>
      </c>
      <c r="J9694" s="77" t="str">
        <f t="shared" si="606"/>
        <v/>
      </c>
      <c r="K9694" s="77">
        <f t="shared" si="607"/>
        <v>0</v>
      </c>
    </row>
    <row r="9695" spans="1:11" s="77" customFormat="1">
      <c r="A9695" s="82">
        <v>2016</v>
      </c>
      <c r="B9695" s="82">
        <v>10864</v>
      </c>
      <c r="C9695" s="83" t="s">
        <v>513</v>
      </c>
      <c r="D9695" s="83" t="s">
        <v>504</v>
      </c>
      <c r="E9695" s="84">
        <v>49451</v>
      </c>
      <c r="F9695" s="85">
        <v>17.5</v>
      </c>
      <c r="G9695" s="84" t="s">
        <v>514</v>
      </c>
      <c r="H9695" s="86" t="str">
        <f t="shared" si="604"/>
        <v/>
      </c>
      <c r="I9695" s="77" t="str">
        <f t="shared" si="605"/>
        <v/>
      </c>
      <c r="J9695" s="77" t="str">
        <f t="shared" si="606"/>
        <v/>
      </c>
      <c r="K9695" s="77">
        <f t="shared" si="607"/>
        <v>0</v>
      </c>
    </row>
    <row r="9696" spans="1:11" s="77" customFormat="1">
      <c r="A9696" s="82">
        <v>2016</v>
      </c>
      <c r="B9696" s="82">
        <v>10865</v>
      </c>
      <c r="C9696" s="83" t="s">
        <v>503</v>
      </c>
      <c r="D9696" s="83" t="s">
        <v>504</v>
      </c>
      <c r="E9696" s="84">
        <v>10671</v>
      </c>
      <c r="F9696" s="85">
        <v>21.7</v>
      </c>
      <c r="G9696" s="84" t="s">
        <v>514</v>
      </c>
      <c r="H9696" s="86" t="str">
        <f t="shared" si="604"/>
        <v/>
      </c>
      <c r="I9696" s="77" t="str">
        <f t="shared" si="605"/>
        <v/>
      </c>
      <c r="J9696" s="77" t="str">
        <f t="shared" si="606"/>
        <v/>
      </c>
      <c r="K9696" s="77">
        <f t="shared" si="607"/>
        <v>0</v>
      </c>
    </row>
    <row r="9697" spans="1:11" s="77" customFormat="1">
      <c r="A9697" s="82">
        <v>2016</v>
      </c>
      <c r="B9697" s="82">
        <v>10865</v>
      </c>
      <c r="C9697" s="83" t="s">
        <v>503</v>
      </c>
      <c r="D9697" s="83" t="s">
        <v>504</v>
      </c>
      <c r="E9697" s="84">
        <v>86958</v>
      </c>
      <c r="F9697" s="85">
        <v>21.7</v>
      </c>
      <c r="G9697" s="84" t="s">
        <v>514</v>
      </c>
      <c r="H9697" s="86" t="str">
        <f t="shared" si="604"/>
        <v/>
      </c>
      <c r="I9697" s="77" t="str">
        <f t="shared" si="605"/>
        <v/>
      </c>
      <c r="J9697" s="77" t="str">
        <f t="shared" si="606"/>
        <v/>
      </c>
      <c r="K9697" s="77">
        <f t="shared" si="607"/>
        <v>0</v>
      </c>
    </row>
    <row r="9698" spans="1:11" s="77" customFormat="1">
      <c r="A9698" s="82">
        <v>2016</v>
      </c>
      <c r="B9698" s="82">
        <v>10865</v>
      </c>
      <c r="C9698" s="83" t="s">
        <v>513</v>
      </c>
      <c r="D9698" s="83" t="s">
        <v>504</v>
      </c>
      <c r="E9698" s="84">
        <v>32396</v>
      </c>
      <c r="F9698" s="85">
        <v>17.399999999999999</v>
      </c>
      <c r="G9698" s="84" t="s">
        <v>514</v>
      </c>
      <c r="H9698" s="86" t="str">
        <f t="shared" si="604"/>
        <v/>
      </c>
      <c r="I9698" s="77" t="str">
        <f t="shared" si="605"/>
        <v/>
      </c>
      <c r="J9698" s="77" t="str">
        <f t="shared" si="606"/>
        <v/>
      </c>
      <c r="K9698" s="77">
        <f t="shared" si="607"/>
        <v>0</v>
      </c>
    </row>
    <row r="9699" spans="1:11" s="77" customFormat="1">
      <c r="A9699" s="82">
        <v>2016</v>
      </c>
      <c r="B9699" s="82">
        <v>10865</v>
      </c>
      <c r="C9699" s="83" t="s">
        <v>513</v>
      </c>
      <c r="D9699" s="83" t="s">
        <v>504</v>
      </c>
      <c r="E9699" s="84">
        <v>16420</v>
      </c>
      <c r="F9699" s="85">
        <v>17.399999999999999</v>
      </c>
      <c r="G9699" s="84" t="s">
        <v>514</v>
      </c>
      <c r="H9699" s="86" t="str">
        <f t="shared" si="604"/>
        <v/>
      </c>
      <c r="I9699" s="77" t="str">
        <f t="shared" si="605"/>
        <v/>
      </c>
      <c r="J9699" s="77" t="str">
        <f t="shared" si="606"/>
        <v/>
      </c>
      <c r="K9699" s="77">
        <f t="shared" si="607"/>
        <v>0</v>
      </c>
    </row>
    <row r="9700" spans="1:11" s="77" customFormat="1">
      <c r="A9700" s="82">
        <v>2016</v>
      </c>
      <c r="B9700" s="82">
        <v>50282</v>
      </c>
      <c r="C9700" s="83" t="s">
        <v>503</v>
      </c>
      <c r="D9700" s="83" t="s">
        <v>504</v>
      </c>
      <c r="E9700" s="84">
        <v>5792</v>
      </c>
      <c r="F9700" s="85">
        <v>21.9</v>
      </c>
      <c r="G9700" s="84" t="s">
        <v>514</v>
      </c>
      <c r="H9700" s="86" t="str">
        <f t="shared" si="604"/>
        <v/>
      </c>
      <c r="I9700" s="77" t="str">
        <f t="shared" si="605"/>
        <v/>
      </c>
      <c r="J9700" s="77" t="str">
        <f t="shared" si="606"/>
        <v/>
      </c>
      <c r="K9700" s="77">
        <f t="shared" si="607"/>
        <v>0</v>
      </c>
    </row>
    <row r="9701" spans="1:11" s="77" customFormat="1">
      <c r="A9701" s="82">
        <v>2016</v>
      </c>
      <c r="B9701" s="82">
        <v>50282</v>
      </c>
      <c r="C9701" s="83" t="s">
        <v>503</v>
      </c>
      <c r="D9701" s="83" t="s">
        <v>504</v>
      </c>
      <c r="E9701" s="84">
        <v>9497</v>
      </c>
      <c r="F9701" s="85">
        <v>22.24</v>
      </c>
      <c r="G9701" s="84" t="s">
        <v>514</v>
      </c>
      <c r="H9701" s="86" t="str">
        <f t="shared" si="604"/>
        <v/>
      </c>
      <c r="I9701" s="77" t="str">
        <f t="shared" si="605"/>
        <v/>
      </c>
      <c r="J9701" s="77" t="str">
        <f t="shared" si="606"/>
        <v/>
      </c>
      <c r="K9701" s="77">
        <f t="shared" si="607"/>
        <v>0</v>
      </c>
    </row>
    <row r="9702" spans="1:11" s="77" customFormat="1">
      <c r="A9702" s="82">
        <v>2016</v>
      </c>
      <c r="B9702" s="82">
        <v>50282</v>
      </c>
      <c r="C9702" s="83" t="s">
        <v>503</v>
      </c>
      <c r="D9702" s="83" t="s">
        <v>504</v>
      </c>
      <c r="E9702" s="84">
        <v>2789</v>
      </c>
      <c r="F9702" s="85">
        <v>20.68</v>
      </c>
      <c r="G9702" s="84" t="s">
        <v>514</v>
      </c>
      <c r="H9702" s="86" t="str">
        <f t="shared" si="604"/>
        <v/>
      </c>
      <c r="I9702" s="77" t="str">
        <f t="shared" si="605"/>
        <v/>
      </c>
      <c r="J9702" s="77" t="str">
        <f t="shared" si="606"/>
        <v/>
      </c>
      <c r="K9702" s="77">
        <f t="shared" si="607"/>
        <v>0</v>
      </c>
    </row>
    <row r="9703" spans="1:11" s="77" customFormat="1">
      <c r="A9703" s="82">
        <v>2016</v>
      </c>
      <c r="B9703" s="82">
        <v>50296</v>
      </c>
      <c r="C9703" s="83" t="s">
        <v>503</v>
      </c>
      <c r="D9703" s="83" t="s">
        <v>504</v>
      </c>
      <c r="E9703" s="84">
        <v>59</v>
      </c>
      <c r="F9703" s="85">
        <v>26.4</v>
      </c>
      <c r="G9703" s="84" t="s">
        <v>514</v>
      </c>
      <c r="H9703" s="86" t="str">
        <f t="shared" si="604"/>
        <v/>
      </c>
      <c r="I9703" s="77" t="str">
        <f t="shared" si="605"/>
        <v/>
      </c>
      <c r="J9703" s="77" t="str">
        <f t="shared" si="606"/>
        <v/>
      </c>
      <c r="K9703" s="77">
        <f t="shared" si="607"/>
        <v>0</v>
      </c>
    </row>
    <row r="9704" spans="1:11" s="77" customFormat="1">
      <c r="A9704" s="82">
        <v>2016</v>
      </c>
      <c r="B9704" s="82">
        <v>50447</v>
      </c>
      <c r="C9704" s="83" t="s">
        <v>503</v>
      </c>
      <c r="D9704" s="83" t="s">
        <v>504</v>
      </c>
      <c r="E9704" s="84">
        <v>1696</v>
      </c>
      <c r="F9704" s="85">
        <v>25.24</v>
      </c>
      <c r="G9704" s="84" t="s">
        <v>514</v>
      </c>
      <c r="H9704" s="86" t="str">
        <f t="shared" si="604"/>
        <v/>
      </c>
      <c r="I9704" s="77" t="str">
        <f t="shared" si="605"/>
        <v/>
      </c>
      <c r="J9704" s="77" t="str">
        <f t="shared" si="606"/>
        <v/>
      </c>
      <c r="K9704" s="77">
        <f t="shared" si="607"/>
        <v>0</v>
      </c>
    </row>
    <row r="9705" spans="1:11" s="77" customFormat="1">
      <c r="A9705" s="82">
        <v>2016</v>
      </c>
      <c r="B9705" s="82">
        <v>50481</v>
      </c>
      <c r="C9705" s="83" t="s">
        <v>503</v>
      </c>
      <c r="D9705" s="83" t="s">
        <v>504</v>
      </c>
      <c r="E9705" s="84">
        <v>19585</v>
      </c>
      <c r="F9705" s="85">
        <v>26.65</v>
      </c>
      <c r="G9705" s="84" t="s">
        <v>514</v>
      </c>
      <c r="H9705" s="86" t="str">
        <f t="shared" si="604"/>
        <v/>
      </c>
      <c r="I9705" s="77" t="str">
        <f t="shared" si="605"/>
        <v/>
      </c>
      <c r="J9705" s="77" t="str">
        <f t="shared" si="606"/>
        <v/>
      </c>
      <c r="K9705" s="77">
        <f t="shared" si="607"/>
        <v>0</v>
      </c>
    </row>
    <row r="9706" spans="1:11" s="77" customFormat="1">
      <c r="A9706" s="82">
        <v>2016</v>
      </c>
      <c r="B9706" s="82">
        <v>50481</v>
      </c>
      <c r="C9706" s="83" t="s">
        <v>503</v>
      </c>
      <c r="D9706" s="83" t="s">
        <v>504</v>
      </c>
      <c r="E9706" s="84">
        <v>14464</v>
      </c>
      <c r="F9706" s="85">
        <v>26.76</v>
      </c>
      <c r="G9706" s="84" t="s">
        <v>514</v>
      </c>
      <c r="H9706" s="86" t="str">
        <f t="shared" si="604"/>
        <v/>
      </c>
      <c r="I9706" s="77" t="str">
        <f t="shared" si="605"/>
        <v/>
      </c>
      <c r="J9706" s="77" t="str">
        <f t="shared" si="606"/>
        <v/>
      </c>
      <c r="K9706" s="77">
        <f t="shared" si="607"/>
        <v>0</v>
      </c>
    </row>
    <row r="9707" spans="1:11" s="77" customFormat="1">
      <c r="A9707" s="82">
        <v>2016</v>
      </c>
      <c r="B9707" s="82">
        <v>50481</v>
      </c>
      <c r="C9707" s="83" t="s">
        <v>503</v>
      </c>
      <c r="D9707" s="83" t="s">
        <v>504</v>
      </c>
      <c r="E9707" s="84">
        <v>20201</v>
      </c>
      <c r="F9707" s="85">
        <v>27.24</v>
      </c>
      <c r="G9707" s="84" t="s">
        <v>514</v>
      </c>
      <c r="H9707" s="86" t="str">
        <f t="shared" si="604"/>
        <v/>
      </c>
      <c r="I9707" s="77" t="str">
        <f t="shared" si="605"/>
        <v/>
      </c>
      <c r="J9707" s="77" t="str">
        <f t="shared" si="606"/>
        <v/>
      </c>
      <c r="K9707" s="77">
        <f t="shared" si="607"/>
        <v>0</v>
      </c>
    </row>
    <row r="9708" spans="1:11" s="77" customFormat="1">
      <c r="A9708" s="82">
        <v>2016</v>
      </c>
      <c r="B9708" s="82">
        <v>50481</v>
      </c>
      <c r="C9708" s="83" t="s">
        <v>503</v>
      </c>
      <c r="D9708" s="83" t="s">
        <v>504</v>
      </c>
      <c r="E9708" s="84">
        <v>9176</v>
      </c>
      <c r="F9708" s="85">
        <v>26.54</v>
      </c>
      <c r="G9708" s="84" t="s">
        <v>514</v>
      </c>
      <c r="H9708" s="86" t="str">
        <f t="shared" si="604"/>
        <v/>
      </c>
      <c r="I9708" s="77" t="str">
        <f t="shared" si="605"/>
        <v/>
      </c>
      <c r="J9708" s="77" t="str">
        <f t="shared" si="606"/>
        <v/>
      </c>
      <c r="K9708" s="77">
        <f t="shared" si="607"/>
        <v>0</v>
      </c>
    </row>
    <row r="9709" spans="1:11" s="77" customFormat="1">
      <c r="A9709" s="82">
        <v>2016</v>
      </c>
      <c r="B9709" s="82">
        <v>50481</v>
      </c>
      <c r="C9709" s="83" t="s">
        <v>503</v>
      </c>
      <c r="D9709" s="83" t="s">
        <v>504</v>
      </c>
      <c r="E9709" s="84">
        <v>8746</v>
      </c>
      <c r="F9709" s="85">
        <v>25.77</v>
      </c>
      <c r="G9709" s="84" t="s">
        <v>514</v>
      </c>
      <c r="H9709" s="86" t="str">
        <f t="shared" si="604"/>
        <v/>
      </c>
      <c r="I9709" s="77" t="str">
        <f t="shared" si="605"/>
        <v/>
      </c>
      <c r="J9709" s="77" t="str">
        <f t="shared" si="606"/>
        <v/>
      </c>
      <c r="K9709" s="77">
        <f t="shared" si="607"/>
        <v>0</v>
      </c>
    </row>
    <row r="9710" spans="1:11" s="77" customFormat="1">
      <c r="A9710" s="82">
        <v>2016</v>
      </c>
      <c r="B9710" s="82">
        <v>50835</v>
      </c>
      <c r="C9710" s="83" t="s">
        <v>503</v>
      </c>
      <c r="D9710" s="83" t="s">
        <v>504</v>
      </c>
      <c r="E9710" s="84">
        <v>17407</v>
      </c>
      <c r="F9710" s="85">
        <v>20.399999999999999</v>
      </c>
      <c r="G9710" s="84" t="s">
        <v>514</v>
      </c>
      <c r="H9710" s="86" t="str">
        <f t="shared" si="604"/>
        <v/>
      </c>
      <c r="I9710" s="77" t="str">
        <f t="shared" si="605"/>
        <v/>
      </c>
      <c r="J9710" s="77" t="str">
        <f t="shared" si="606"/>
        <v/>
      </c>
      <c r="K9710" s="77">
        <f t="shared" si="607"/>
        <v>0</v>
      </c>
    </row>
    <row r="9711" spans="1:11" s="77" customFormat="1">
      <c r="A9711" s="82">
        <v>2016</v>
      </c>
      <c r="B9711" s="82">
        <v>50900</v>
      </c>
      <c r="C9711" s="83" t="s">
        <v>503</v>
      </c>
      <c r="D9711" s="83" t="s">
        <v>504</v>
      </c>
      <c r="E9711" s="84">
        <v>24133</v>
      </c>
      <c r="F9711" s="85">
        <v>26</v>
      </c>
      <c r="G9711" s="84" t="s">
        <v>514</v>
      </c>
      <c r="H9711" s="86" t="str">
        <f t="shared" si="604"/>
        <v/>
      </c>
      <c r="I9711" s="77" t="str">
        <f t="shared" si="605"/>
        <v/>
      </c>
      <c r="J9711" s="77" t="str">
        <f t="shared" si="606"/>
        <v/>
      </c>
      <c r="K9711" s="77">
        <f t="shared" si="607"/>
        <v>0</v>
      </c>
    </row>
    <row r="9712" spans="1:11" s="77" customFormat="1">
      <c r="A9712" s="82">
        <v>2016</v>
      </c>
      <c r="B9712" s="82">
        <v>50969</v>
      </c>
      <c r="C9712" s="83" t="s">
        <v>503</v>
      </c>
      <c r="D9712" s="83" t="s">
        <v>504</v>
      </c>
      <c r="E9712" s="84">
        <v>10465</v>
      </c>
      <c r="F9712" s="85">
        <v>22.64</v>
      </c>
      <c r="G9712" s="84" t="s">
        <v>514</v>
      </c>
      <c r="H9712" s="86" t="str">
        <f t="shared" si="604"/>
        <v/>
      </c>
      <c r="I9712" s="77" t="str">
        <f t="shared" si="605"/>
        <v/>
      </c>
      <c r="J9712" s="77" t="str">
        <f t="shared" si="606"/>
        <v/>
      </c>
      <c r="K9712" s="77">
        <f t="shared" si="607"/>
        <v>0</v>
      </c>
    </row>
    <row r="9713" spans="1:11" s="77" customFormat="1">
      <c r="A9713" s="82">
        <v>2016</v>
      </c>
      <c r="B9713" s="82">
        <v>52151</v>
      </c>
      <c r="C9713" s="83" t="s">
        <v>503</v>
      </c>
      <c r="D9713" s="83" t="s">
        <v>504</v>
      </c>
      <c r="E9713" s="84">
        <v>2721</v>
      </c>
      <c r="F9713" s="85">
        <v>26.4</v>
      </c>
      <c r="G9713" s="84" t="s">
        <v>514</v>
      </c>
      <c r="H9713" s="86" t="str">
        <f t="shared" si="604"/>
        <v/>
      </c>
      <c r="I9713" s="77" t="str">
        <f t="shared" si="605"/>
        <v/>
      </c>
      <c r="J9713" s="77" t="str">
        <f t="shared" si="606"/>
        <v/>
      </c>
      <c r="K9713" s="77">
        <f t="shared" si="607"/>
        <v>0</v>
      </c>
    </row>
    <row r="9714" spans="1:11" s="77" customFormat="1">
      <c r="A9714" s="82">
        <v>2016</v>
      </c>
      <c r="B9714" s="82">
        <v>54081</v>
      </c>
      <c r="C9714" s="83" t="s">
        <v>503</v>
      </c>
      <c r="D9714" s="83" t="s">
        <v>504</v>
      </c>
      <c r="E9714" s="84">
        <v>31968</v>
      </c>
      <c r="F9714" s="85">
        <v>26.22</v>
      </c>
      <c r="G9714" s="84" t="s">
        <v>514</v>
      </c>
      <c r="H9714" s="86" t="str">
        <f t="shared" si="604"/>
        <v/>
      </c>
      <c r="I9714" s="77" t="str">
        <f t="shared" si="605"/>
        <v/>
      </c>
      <c r="J9714" s="77" t="str">
        <f t="shared" si="606"/>
        <v/>
      </c>
      <c r="K9714" s="77">
        <f t="shared" si="607"/>
        <v>0</v>
      </c>
    </row>
    <row r="9715" spans="1:11" s="77" customFormat="1">
      <c r="A9715" s="82">
        <v>2016</v>
      </c>
      <c r="B9715" s="82">
        <v>54081</v>
      </c>
      <c r="C9715" s="83" t="s">
        <v>503</v>
      </c>
      <c r="D9715" s="83" t="s">
        <v>504</v>
      </c>
      <c r="E9715" s="84">
        <v>11132</v>
      </c>
      <c r="F9715" s="85">
        <v>25.97</v>
      </c>
      <c r="G9715" s="84" t="s">
        <v>514</v>
      </c>
      <c r="H9715" s="86" t="str">
        <f t="shared" si="604"/>
        <v/>
      </c>
      <c r="I9715" s="77" t="str">
        <f t="shared" si="605"/>
        <v/>
      </c>
      <c r="J9715" s="77" t="str">
        <f t="shared" si="606"/>
        <v/>
      </c>
      <c r="K9715" s="77">
        <f t="shared" si="607"/>
        <v>0</v>
      </c>
    </row>
    <row r="9716" spans="1:11" s="77" customFormat="1">
      <c r="A9716" s="82">
        <v>2016</v>
      </c>
      <c r="B9716" s="82">
        <v>54101</v>
      </c>
      <c r="C9716" s="83" t="s">
        <v>503</v>
      </c>
      <c r="D9716" s="83" t="s">
        <v>504</v>
      </c>
      <c r="E9716" s="84">
        <v>3409</v>
      </c>
      <c r="F9716" s="85">
        <v>25.044</v>
      </c>
      <c r="G9716" s="84" t="s">
        <v>514</v>
      </c>
      <c r="H9716" s="86" t="str">
        <f t="shared" si="604"/>
        <v/>
      </c>
      <c r="I9716" s="77" t="str">
        <f t="shared" si="605"/>
        <v/>
      </c>
      <c r="J9716" s="77" t="str">
        <f t="shared" si="606"/>
        <v/>
      </c>
      <c r="K9716" s="77">
        <f t="shared" si="607"/>
        <v>0</v>
      </c>
    </row>
    <row r="9717" spans="1:11" s="77" customFormat="1">
      <c r="A9717" s="82">
        <v>2016</v>
      </c>
      <c r="B9717" s="82">
        <v>54101</v>
      </c>
      <c r="C9717" s="83" t="s">
        <v>503</v>
      </c>
      <c r="D9717" s="83" t="s">
        <v>504</v>
      </c>
      <c r="E9717" s="84">
        <v>3257</v>
      </c>
      <c r="F9717" s="85">
        <v>25.4</v>
      </c>
      <c r="G9717" s="84" t="s">
        <v>514</v>
      </c>
      <c r="H9717" s="86" t="str">
        <f t="shared" si="604"/>
        <v/>
      </c>
      <c r="I9717" s="77" t="str">
        <f t="shared" si="605"/>
        <v/>
      </c>
      <c r="J9717" s="77" t="str">
        <f t="shared" si="606"/>
        <v/>
      </c>
      <c r="K9717" s="77">
        <f t="shared" si="607"/>
        <v>0</v>
      </c>
    </row>
    <row r="9718" spans="1:11" s="77" customFormat="1">
      <c r="A9718" s="82">
        <v>2016</v>
      </c>
      <c r="B9718" s="82">
        <v>54101</v>
      </c>
      <c r="C9718" s="83" t="s">
        <v>503</v>
      </c>
      <c r="D9718" s="83" t="s">
        <v>504</v>
      </c>
      <c r="E9718" s="84">
        <v>3352</v>
      </c>
      <c r="F9718" s="85">
        <v>24.884</v>
      </c>
      <c r="G9718" s="84" t="s">
        <v>514</v>
      </c>
      <c r="H9718" s="86" t="str">
        <f t="shared" si="604"/>
        <v/>
      </c>
      <c r="I9718" s="77" t="str">
        <f t="shared" si="605"/>
        <v/>
      </c>
      <c r="J9718" s="77" t="str">
        <f t="shared" si="606"/>
        <v/>
      </c>
      <c r="K9718" s="77">
        <f t="shared" si="607"/>
        <v>0</v>
      </c>
    </row>
    <row r="9719" spans="1:11" s="77" customFormat="1">
      <c r="A9719" s="82">
        <v>2016</v>
      </c>
      <c r="B9719" s="82">
        <v>54104</v>
      </c>
      <c r="C9719" s="83" t="s">
        <v>503</v>
      </c>
      <c r="D9719" s="83" t="s">
        <v>504</v>
      </c>
      <c r="E9719" s="84">
        <v>5194</v>
      </c>
      <c r="F9719" s="85">
        <v>24</v>
      </c>
      <c r="G9719" s="84" t="s">
        <v>514</v>
      </c>
      <c r="H9719" s="86" t="str">
        <f t="shared" si="604"/>
        <v/>
      </c>
      <c r="I9719" s="77" t="str">
        <f t="shared" si="605"/>
        <v/>
      </c>
      <c r="J9719" s="77" t="str">
        <f t="shared" si="606"/>
        <v/>
      </c>
      <c r="K9719" s="77">
        <f t="shared" si="607"/>
        <v>0</v>
      </c>
    </row>
    <row r="9720" spans="1:11" s="77" customFormat="1">
      <c r="A9720" s="82">
        <v>2016</v>
      </c>
      <c r="B9720" s="82">
        <v>54304</v>
      </c>
      <c r="C9720" s="83" t="s">
        <v>503</v>
      </c>
      <c r="D9720" s="83" t="s">
        <v>504</v>
      </c>
      <c r="E9720" s="84">
        <v>11759</v>
      </c>
      <c r="F9720" s="85">
        <v>24.33</v>
      </c>
      <c r="G9720" s="84" t="s">
        <v>514</v>
      </c>
      <c r="H9720" s="86" t="str">
        <f t="shared" si="604"/>
        <v/>
      </c>
      <c r="I9720" s="77" t="str">
        <f t="shared" si="605"/>
        <v/>
      </c>
      <c r="J9720" s="77" t="str">
        <f t="shared" si="606"/>
        <v/>
      </c>
      <c r="K9720" s="77">
        <f t="shared" si="607"/>
        <v>0</v>
      </c>
    </row>
    <row r="9721" spans="1:11" s="77" customFormat="1">
      <c r="A9721" s="82">
        <v>2016</v>
      </c>
      <c r="B9721" s="82">
        <v>54304</v>
      </c>
      <c r="C9721" s="83" t="s">
        <v>503</v>
      </c>
      <c r="D9721" s="83" t="s">
        <v>504</v>
      </c>
      <c r="E9721" s="84">
        <v>11826</v>
      </c>
      <c r="F9721" s="85">
        <v>24.3</v>
      </c>
      <c r="G9721" s="84" t="s">
        <v>514</v>
      </c>
      <c r="H9721" s="86" t="str">
        <f t="shared" si="604"/>
        <v/>
      </c>
      <c r="I9721" s="77" t="str">
        <f t="shared" si="605"/>
        <v/>
      </c>
      <c r="J9721" s="77" t="str">
        <f t="shared" si="606"/>
        <v/>
      </c>
      <c r="K9721" s="77">
        <f t="shared" si="607"/>
        <v>0</v>
      </c>
    </row>
    <row r="9722" spans="1:11" s="77" customFormat="1">
      <c r="A9722" s="82">
        <v>2016</v>
      </c>
      <c r="B9722" s="82">
        <v>54638</v>
      </c>
      <c r="C9722" s="83" t="s">
        <v>503</v>
      </c>
      <c r="D9722" s="83" t="s">
        <v>504</v>
      </c>
      <c r="E9722" s="84">
        <v>75</v>
      </c>
      <c r="F9722" s="85">
        <v>23.19</v>
      </c>
      <c r="G9722" s="84" t="s">
        <v>514</v>
      </c>
      <c r="H9722" s="86" t="str">
        <f t="shared" si="604"/>
        <v/>
      </c>
      <c r="I9722" s="77" t="str">
        <f t="shared" si="605"/>
        <v/>
      </c>
      <c r="J9722" s="77" t="str">
        <f t="shared" si="606"/>
        <v/>
      </c>
      <c r="K9722" s="77">
        <f t="shared" si="607"/>
        <v>0</v>
      </c>
    </row>
    <row r="9723" spans="1:11" s="77" customFormat="1">
      <c r="A9723" s="82">
        <v>2016</v>
      </c>
      <c r="B9723" s="82">
        <v>55076</v>
      </c>
      <c r="C9723" s="83" t="s">
        <v>512</v>
      </c>
      <c r="D9723" s="83" t="s">
        <v>504</v>
      </c>
      <c r="E9723" s="84">
        <v>261336</v>
      </c>
      <c r="F9723" s="85">
        <v>10.59</v>
      </c>
      <c r="G9723" s="84" t="s">
        <v>514</v>
      </c>
      <c r="H9723" s="86" t="str">
        <f t="shared" si="604"/>
        <v/>
      </c>
      <c r="I9723" s="77" t="str">
        <f t="shared" si="605"/>
        <v/>
      </c>
      <c r="J9723" s="77" t="str">
        <f t="shared" si="606"/>
        <v/>
      </c>
      <c r="K9723" s="77">
        <f t="shared" si="607"/>
        <v>1</v>
      </c>
    </row>
    <row r="9724" spans="1:11" s="77" customFormat="1">
      <c r="A9724" s="82">
        <v>2016</v>
      </c>
      <c r="B9724" s="82">
        <v>55856</v>
      </c>
      <c r="C9724" s="83" t="s">
        <v>503</v>
      </c>
      <c r="D9724" s="83" t="s">
        <v>504</v>
      </c>
      <c r="E9724" s="84">
        <v>266718</v>
      </c>
      <c r="F9724" s="85">
        <v>16.8</v>
      </c>
      <c r="G9724" s="84" t="s">
        <v>514</v>
      </c>
      <c r="H9724" s="86" t="str">
        <f t="shared" si="604"/>
        <v/>
      </c>
      <c r="I9724" s="77" t="str">
        <f t="shared" si="605"/>
        <v/>
      </c>
      <c r="J9724" s="77" t="str">
        <f t="shared" si="606"/>
        <v/>
      </c>
      <c r="K9724" s="77">
        <f t="shared" si="607"/>
        <v>0</v>
      </c>
    </row>
    <row r="9725" spans="1:11" s="77" customFormat="1">
      <c r="A9725" s="82">
        <v>2016</v>
      </c>
      <c r="B9725" s="82">
        <v>56068</v>
      </c>
      <c r="C9725" s="83" t="s">
        <v>503</v>
      </c>
      <c r="D9725" s="83" t="s">
        <v>504</v>
      </c>
      <c r="E9725" s="84">
        <v>12594</v>
      </c>
      <c r="F9725" s="85">
        <v>23.23</v>
      </c>
      <c r="G9725" s="84">
        <v>223.6</v>
      </c>
      <c r="H9725" s="86">
        <f t="shared" si="604"/>
        <v>654161.07432000001</v>
      </c>
      <c r="I9725" s="77">
        <f t="shared" si="605"/>
        <v>12594</v>
      </c>
      <c r="J9725" s="77">
        <f t="shared" si="606"/>
        <v>292558.62</v>
      </c>
      <c r="K9725" s="77">
        <f t="shared" si="607"/>
        <v>0</v>
      </c>
    </row>
    <row r="9726" spans="1:11" s="77" customFormat="1">
      <c r="A9726" s="82">
        <v>2016</v>
      </c>
      <c r="B9726" s="82">
        <v>56068</v>
      </c>
      <c r="C9726" s="83" t="s">
        <v>503</v>
      </c>
      <c r="D9726" s="83" t="s">
        <v>504</v>
      </c>
      <c r="E9726" s="84">
        <v>31337</v>
      </c>
      <c r="F9726" s="85">
        <v>26.34</v>
      </c>
      <c r="G9726" s="84">
        <v>250.5</v>
      </c>
      <c r="H9726" s="86">
        <f t="shared" si="604"/>
        <v>2067668.5329000002</v>
      </c>
      <c r="I9726" s="77">
        <f t="shared" si="605"/>
        <v>31337</v>
      </c>
      <c r="J9726" s="77">
        <f t="shared" si="606"/>
        <v>825416.58</v>
      </c>
      <c r="K9726" s="77">
        <f t="shared" si="607"/>
        <v>0</v>
      </c>
    </row>
    <row r="9727" spans="1:11" s="77" customFormat="1">
      <c r="A9727" s="82">
        <v>2016</v>
      </c>
      <c r="B9727" s="82">
        <v>56068</v>
      </c>
      <c r="C9727" s="83" t="s">
        <v>503</v>
      </c>
      <c r="D9727" s="83" t="s">
        <v>504</v>
      </c>
      <c r="E9727" s="84">
        <v>92424</v>
      </c>
      <c r="F9727" s="85">
        <v>26.15</v>
      </c>
      <c r="G9727" s="84">
        <v>278.60000000000002</v>
      </c>
      <c r="H9727" s="86">
        <f t="shared" si="604"/>
        <v>6733448.8536</v>
      </c>
      <c r="I9727" s="77">
        <f t="shared" si="605"/>
        <v>92424</v>
      </c>
      <c r="J9727" s="77">
        <f t="shared" si="606"/>
        <v>2416887.6</v>
      </c>
      <c r="K9727" s="77">
        <f t="shared" si="607"/>
        <v>0</v>
      </c>
    </row>
    <row r="9728" spans="1:11" s="77" customFormat="1">
      <c r="A9728" s="82">
        <v>2016</v>
      </c>
      <c r="B9728" s="82">
        <v>56068</v>
      </c>
      <c r="C9728" s="83" t="s">
        <v>513</v>
      </c>
      <c r="D9728" s="83" t="s">
        <v>504</v>
      </c>
      <c r="E9728" s="84">
        <v>70448</v>
      </c>
      <c r="F9728" s="85">
        <v>17.59</v>
      </c>
      <c r="G9728" s="84">
        <v>190.7</v>
      </c>
      <c r="H9728" s="86">
        <f t="shared" si="604"/>
        <v>2363116.8702399996</v>
      </c>
      <c r="I9728" s="77">
        <f t="shared" si="605"/>
        <v>70448</v>
      </c>
      <c r="J9728" s="77">
        <f t="shared" si="606"/>
        <v>1239180.32</v>
      </c>
      <c r="K9728" s="77">
        <f t="shared" si="607"/>
        <v>0</v>
      </c>
    </row>
    <row r="9729" spans="1:11" s="77" customFormat="1">
      <c r="A9729" s="82">
        <v>2016</v>
      </c>
      <c r="B9729" s="82">
        <v>56224</v>
      </c>
      <c r="C9729" s="83" t="s">
        <v>513</v>
      </c>
      <c r="D9729" s="83" t="s">
        <v>504</v>
      </c>
      <c r="E9729" s="84">
        <v>40260</v>
      </c>
      <c r="F9729" s="85">
        <v>17.844000000000001</v>
      </c>
      <c r="G9729" s="84" t="s">
        <v>514</v>
      </c>
      <c r="H9729" s="86" t="str">
        <f t="shared" si="604"/>
        <v/>
      </c>
      <c r="I9729" s="77" t="str">
        <f t="shared" si="605"/>
        <v/>
      </c>
      <c r="J9729" s="77" t="str">
        <f t="shared" si="606"/>
        <v/>
      </c>
      <c r="K9729" s="77">
        <f t="shared" si="607"/>
        <v>0</v>
      </c>
    </row>
    <row r="9730" spans="1:11" s="77" customFormat="1">
      <c r="A9730" s="82">
        <v>2016</v>
      </c>
      <c r="B9730" s="82">
        <v>56319</v>
      </c>
      <c r="C9730" s="83" t="s">
        <v>513</v>
      </c>
      <c r="D9730" s="83" t="s">
        <v>504</v>
      </c>
      <c r="E9730" s="84">
        <v>43283</v>
      </c>
      <c r="F9730" s="85">
        <v>15.9</v>
      </c>
      <c r="G9730" s="84">
        <v>104.8</v>
      </c>
      <c r="H9730" s="86">
        <f t="shared" si="604"/>
        <v>721233.28559999994</v>
      </c>
      <c r="I9730" s="77">
        <f t="shared" si="605"/>
        <v>43283</v>
      </c>
      <c r="J9730" s="77">
        <f t="shared" si="606"/>
        <v>688199.70000000007</v>
      </c>
      <c r="K9730" s="77">
        <f t="shared" si="607"/>
        <v>0</v>
      </c>
    </row>
    <row r="9731" spans="1:11" s="77" customFormat="1">
      <c r="A9731" s="82">
        <v>2016</v>
      </c>
      <c r="B9731" s="82">
        <v>56456</v>
      </c>
      <c r="C9731" s="83" t="s">
        <v>513</v>
      </c>
      <c r="D9731" s="83" t="s">
        <v>504</v>
      </c>
      <c r="E9731" s="84">
        <v>165451</v>
      </c>
      <c r="F9731" s="85">
        <v>17.7</v>
      </c>
      <c r="G9731" s="84" t="s">
        <v>514</v>
      </c>
      <c r="H9731" s="86" t="str">
        <f t="shared" si="604"/>
        <v/>
      </c>
      <c r="I9731" s="77" t="str">
        <f t="shared" si="605"/>
        <v/>
      </c>
      <c r="J9731" s="77" t="str">
        <f t="shared" si="606"/>
        <v/>
      </c>
      <c r="K9731" s="77">
        <f t="shared" si="607"/>
        <v>0</v>
      </c>
    </row>
    <row r="9732" spans="1:11" s="77" customFormat="1">
      <c r="A9732" s="82">
        <v>2016</v>
      </c>
      <c r="B9732" s="82">
        <v>56456</v>
      </c>
      <c r="C9732" s="83" t="s">
        <v>513</v>
      </c>
      <c r="D9732" s="83" t="s">
        <v>504</v>
      </c>
      <c r="E9732" s="84">
        <v>49540</v>
      </c>
      <c r="F9732" s="85">
        <v>17.8</v>
      </c>
      <c r="G9732" s="84" t="s">
        <v>514</v>
      </c>
      <c r="H9732" s="86" t="str">
        <f t="shared" si="604"/>
        <v/>
      </c>
      <c r="I9732" s="77" t="str">
        <f t="shared" si="605"/>
        <v/>
      </c>
      <c r="J9732" s="77" t="str">
        <f t="shared" si="606"/>
        <v/>
      </c>
      <c r="K9732" s="77">
        <f t="shared" si="607"/>
        <v>0</v>
      </c>
    </row>
    <row r="9733" spans="1:11" s="77" customFormat="1">
      <c r="A9733" s="82">
        <v>2016</v>
      </c>
      <c r="B9733" s="82">
        <v>56564</v>
      </c>
      <c r="C9733" s="83" t="s">
        <v>513</v>
      </c>
      <c r="D9733" s="83" t="s">
        <v>504</v>
      </c>
      <c r="E9733" s="84">
        <v>82797</v>
      </c>
      <c r="F9733" s="85">
        <v>17.768000000000001</v>
      </c>
      <c r="G9733" s="84">
        <v>213.4</v>
      </c>
      <c r="H9733" s="86">
        <f t="shared" si="604"/>
        <v>3139406.5628639995</v>
      </c>
      <c r="I9733" s="77">
        <f t="shared" si="605"/>
        <v>82797</v>
      </c>
      <c r="J9733" s="77">
        <f t="shared" si="606"/>
        <v>1471137.0960000001</v>
      </c>
      <c r="K9733" s="77">
        <f t="shared" si="607"/>
        <v>0</v>
      </c>
    </row>
    <row r="9734" spans="1:11" s="77" customFormat="1">
      <c r="A9734" s="82">
        <v>2016</v>
      </c>
      <c r="B9734" s="82">
        <v>56564</v>
      </c>
      <c r="C9734" s="83" t="s">
        <v>513</v>
      </c>
      <c r="D9734" s="83" t="s">
        <v>504</v>
      </c>
      <c r="E9734" s="84">
        <v>65611</v>
      </c>
      <c r="F9734" s="85">
        <v>17.742000000000001</v>
      </c>
      <c r="G9734" s="84">
        <v>213.1</v>
      </c>
      <c r="H9734" s="86">
        <f t="shared" si="604"/>
        <v>2480633.9414220001</v>
      </c>
      <c r="I9734" s="77">
        <f t="shared" si="605"/>
        <v>65611</v>
      </c>
      <c r="J9734" s="77">
        <f t="shared" si="606"/>
        <v>1164070.362</v>
      </c>
      <c r="K9734" s="77">
        <f t="shared" si="607"/>
        <v>0</v>
      </c>
    </row>
    <row r="9735" spans="1:11" s="77" customFormat="1">
      <c r="A9735" s="82">
        <v>2016</v>
      </c>
      <c r="B9735" s="82">
        <v>56564</v>
      </c>
      <c r="C9735" s="83" t="s">
        <v>513</v>
      </c>
      <c r="D9735" s="83" t="s">
        <v>504</v>
      </c>
      <c r="E9735" s="84">
        <v>32602</v>
      </c>
      <c r="F9735" s="85">
        <v>17.096</v>
      </c>
      <c r="G9735" s="84">
        <v>214</v>
      </c>
      <c r="H9735" s="86">
        <f t="shared" ref="H9735:H9798" si="608">IF(I9735="","",G9735/100*F9735*E9735)</f>
        <v>1192758.5148800001</v>
      </c>
      <c r="I9735" s="77">
        <f t="shared" ref="I9735:I9798" si="609">IF(OR(G9735=".",F9735=".",E9735="."),"",E9735)</f>
        <v>32602</v>
      </c>
      <c r="J9735" s="77">
        <f t="shared" ref="J9735:J9798" si="610">IF(I9735="","",F9735*I9735)</f>
        <v>557363.79200000002</v>
      </c>
      <c r="K9735" s="77">
        <f t="shared" ref="K9735:K9798" si="611">IF(C9735="LIG",1,0)</f>
        <v>0</v>
      </c>
    </row>
    <row r="9736" spans="1:11" s="77" customFormat="1">
      <c r="A9736" s="82">
        <v>2016</v>
      </c>
      <c r="B9736" s="82">
        <v>56609</v>
      </c>
      <c r="C9736" s="83" t="s">
        <v>513</v>
      </c>
      <c r="D9736" s="83" t="s">
        <v>504</v>
      </c>
      <c r="E9736" s="84">
        <v>185243</v>
      </c>
      <c r="F9736" s="85">
        <v>15.946</v>
      </c>
      <c r="G9736" s="84">
        <v>53.3</v>
      </c>
      <c r="H9736" s="86">
        <f t="shared" si="608"/>
        <v>1574420.6399739999</v>
      </c>
      <c r="I9736" s="77">
        <f t="shared" si="609"/>
        <v>185243</v>
      </c>
      <c r="J9736" s="77">
        <f t="shared" si="610"/>
        <v>2953884.878</v>
      </c>
      <c r="K9736" s="77">
        <f t="shared" si="611"/>
        <v>0</v>
      </c>
    </row>
    <row r="9737" spans="1:11" s="77" customFormat="1">
      <c r="A9737" s="82">
        <v>2016</v>
      </c>
      <c r="B9737" s="82">
        <v>56611</v>
      </c>
      <c r="C9737" s="83" t="s">
        <v>513</v>
      </c>
      <c r="D9737" s="83" t="s">
        <v>504</v>
      </c>
      <c r="E9737" s="84">
        <v>227039</v>
      </c>
      <c r="F9737" s="85">
        <v>17.53</v>
      </c>
      <c r="G9737" s="84" t="s">
        <v>514</v>
      </c>
      <c r="H9737" s="86" t="str">
        <f t="shared" si="608"/>
        <v/>
      </c>
      <c r="I9737" s="77" t="str">
        <f t="shared" si="609"/>
        <v/>
      </c>
      <c r="J9737" s="77" t="str">
        <f t="shared" si="610"/>
        <v/>
      </c>
      <c r="K9737" s="77">
        <f t="shared" si="611"/>
        <v>0</v>
      </c>
    </row>
    <row r="9738" spans="1:11" s="77" customFormat="1">
      <c r="A9738" s="82">
        <v>2016</v>
      </c>
      <c r="B9738" s="82">
        <v>56611</v>
      </c>
      <c r="C9738" s="83" t="s">
        <v>513</v>
      </c>
      <c r="D9738" s="83" t="s">
        <v>504</v>
      </c>
      <c r="E9738" s="84">
        <v>18156</v>
      </c>
      <c r="F9738" s="85">
        <v>17.62</v>
      </c>
      <c r="G9738" s="84" t="s">
        <v>514</v>
      </c>
      <c r="H9738" s="86" t="str">
        <f t="shared" si="608"/>
        <v/>
      </c>
      <c r="I9738" s="77" t="str">
        <f t="shared" si="609"/>
        <v/>
      </c>
      <c r="J9738" s="77" t="str">
        <f t="shared" si="610"/>
        <v/>
      </c>
      <c r="K9738" s="77">
        <f t="shared" si="611"/>
        <v>0</v>
      </c>
    </row>
    <row r="9739" spans="1:11" s="77" customFormat="1">
      <c r="A9739" s="82">
        <v>2016</v>
      </c>
      <c r="B9739" s="82">
        <v>56671</v>
      </c>
      <c r="C9739" s="83" t="s">
        <v>503</v>
      </c>
      <c r="D9739" s="83" t="s">
        <v>504</v>
      </c>
      <c r="E9739" s="84">
        <v>139693</v>
      </c>
      <c r="F9739" s="85">
        <v>22.2</v>
      </c>
      <c r="G9739" s="84" t="s">
        <v>514</v>
      </c>
      <c r="H9739" s="86" t="str">
        <f t="shared" si="608"/>
        <v/>
      </c>
      <c r="I9739" s="77" t="str">
        <f t="shared" si="609"/>
        <v/>
      </c>
      <c r="J9739" s="77" t="str">
        <f t="shared" si="610"/>
        <v/>
      </c>
      <c r="K9739" s="77">
        <f t="shared" si="611"/>
        <v>0</v>
      </c>
    </row>
    <row r="9740" spans="1:11" s="77" customFormat="1">
      <c r="A9740" s="82">
        <v>2016</v>
      </c>
      <c r="B9740" s="82">
        <v>56786</v>
      </c>
      <c r="C9740" s="83" t="s">
        <v>512</v>
      </c>
      <c r="D9740" s="83" t="s">
        <v>504</v>
      </c>
      <c r="E9740" s="84">
        <v>15162</v>
      </c>
      <c r="F9740" s="85">
        <v>14.5</v>
      </c>
      <c r="G9740" s="84">
        <v>234</v>
      </c>
      <c r="H9740" s="86">
        <f t="shared" si="608"/>
        <v>514446.66</v>
      </c>
      <c r="I9740" s="77">
        <f t="shared" si="609"/>
        <v>15162</v>
      </c>
      <c r="J9740" s="77">
        <f t="shared" si="610"/>
        <v>219849</v>
      </c>
      <c r="K9740" s="77">
        <f t="shared" si="611"/>
        <v>1</v>
      </c>
    </row>
    <row r="9741" spans="1:11" s="77" customFormat="1">
      <c r="A9741" s="82">
        <v>2016</v>
      </c>
      <c r="B9741" s="82">
        <v>56808</v>
      </c>
      <c r="C9741" s="83" t="s">
        <v>503</v>
      </c>
      <c r="D9741" s="83" t="s">
        <v>504</v>
      </c>
      <c r="E9741" s="84">
        <v>115445</v>
      </c>
      <c r="F9741" s="85">
        <v>15.978</v>
      </c>
      <c r="G9741" s="84">
        <v>254.3</v>
      </c>
      <c r="H9741" s="86">
        <f t="shared" si="608"/>
        <v>4690767.4740300002</v>
      </c>
      <c r="I9741" s="77">
        <f t="shared" si="609"/>
        <v>115445</v>
      </c>
      <c r="J9741" s="77">
        <f t="shared" si="610"/>
        <v>1844580.21</v>
      </c>
      <c r="K9741" s="77">
        <f t="shared" si="611"/>
        <v>0</v>
      </c>
    </row>
    <row r="9742" spans="1:11" s="77" customFormat="1">
      <c r="A9742" s="82">
        <v>2016</v>
      </c>
      <c r="B9742" s="82">
        <v>3</v>
      </c>
      <c r="C9742" s="83" t="s">
        <v>503</v>
      </c>
      <c r="D9742" s="83" t="s">
        <v>504</v>
      </c>
      <c r="E9742" s="84">
        <v>23199</v>
      </c>
      <c r="F9742" s="85">
        <v>22.634</v>
      </c>
      <c r="G9742" s="84">
        <v>284.2</v>
      </c>
      <c r="H9742" s="86">
        <f t="shared" si="608"/>
        <v>1492294.883772</v>
      </c>
      <c r="I9742" s="77">
        <f t="shared" si="609"/>
        <v>23199</v>
      </c>
      <c r="J9742" s="77">
        <f t="shared" si="610"/>
        <v>525086.16599999997</v>
      </c>
      <c r="K9742" s="77">
        <f t="shared" si="611"/>
        <v>0</v>
      </c>
    </row>
    <row r="9743" spans="1:11" s="77" customFormat="1">
      <c r="A9743" s="82">
        <v>2016</v>
      </c>
      <c r="B9743" s="82">
        <v>3</v>
      </c>
      <c r="C9743" s="83" t="s">
        <v>503</v>
      </c>
      <c r="D9743" s="83" t="s">
        <v>504</v>
      </c>
      <c r="E9743" s="84">
        <v>61978</v>
      </c>
      <c r="F9743" s="85">
        <v>21.085999999999999</v>
      </c>
      <c r="G9743" s="84">
        <v>348.2</v>
      </c>
      <c r="H9743" s="86">
        <f t="shared" si="608"/>
        <v>4550514.7520559989</v>
      </c>
      <c r="I9743" s="77">
        <f t="shared" si="609"/>
        <v>61978</v>
      </c>
      <c r="J9743" s="77">
        <f t="shared" si="610"/>
        <v>1306868.108</v>
      </c>
      <c r="K9743" s="77">
        <f t="shared" si="611"/>
        <v>0</v>
      </c>
    </row>
    <row r="9744" spans="1:11" s="77" customFormat="1">
      <c r="A9744" s="82">
        <v>2016</v>
      </c>
      <c r="B9744" s="82">
        <v>8</v>
      </c>
      <c r="C9744" s="83" t="s">
        <v>503</v>
      </c>
      <c r="D9744" s="83" t="s">
        <v>504</v>
      </c>
      <c r="E9744" s="84">
        <v>79065</v>
      </c>
      <c r="F9744" s="85">
        <v>22.936</v>
      </c>
      <c r="G9744" s="84">
        <v>146.30000000000001</v>
      </c>
      <c r="H9744" s="86">
        <f t="shared" si="608"/>
        <v>2653055.1709199999</v>
      </c>
      <c r="I9744" s="77">
        <f t="shared" si="609"/>
        <v>79065</v>
      </c>
      <c r="J9744" s="77">
        <f t="shared" si="610"/>
        <v>1813434.84</v>
      </c>
      <c r="K9744" s="77">
        <f t="shared" si="611"/>
        <v>0</v>
      </c>
    </row>
    <row r="9745" spans="1:11" s="77" customFormat="1">
      <c r="A9745" s="82">
        <v>2016</v>
      </c>
      <c r="B9745" s="82">
        <v>8</v>
      </c>
      <c r="C9745" s="83" t="s">
        <v>503</v>
      </c>
      <c r="D9745" s="83" t="s">
        <v>504</v>
      </c>
      <c r="E9745" s="84">
        <v>31610</v>
      </c>
      <c r="F9745" s="85">
        <v>23.763999999999999</v>
      </c>
      <c r="G9745" s="84">
        <v>284.2</v>
      </c>
      <c r="H9745" s="86">
        <f t="shared" si="608"/>
        <v>2134853.67368</v>
      </c>
      <c r="I9745" s="77">
        <f t="shared" si="609"/>
        <v>31610</v>
      </c>
      <c r="J9745" s="77">
        <f t="shared" si="610"/>
        <v>751180.04</v>
      </c>
      <c r="K9745" s="77">
        <f t="shared" si="611"/>
        <v>0</v>
      </c>
    </row>
    <row r="9746" spans="1:11" s="77" customFormat="1">
      <c r="A9746" s="82">
        <v>2016</v>
      </c>
      <c r="B9746" s="82">
        <v>8</v>
      </c>
      <c r="C9746" s="83" t="s">
        <v>503</v>
      </c>
      <c r="D9746" s="83" t="s">
        <v>504</v>
      </c>
      <c r="E9746" s="84">
        <v>35438</v>
      </c>
      <c r="F9746" s="85">
        <v>23.097999999999999</v>
      </c>
      <c r="G9746" s="84">
        <v>294.60000000000002</v>
      </c>
      <c r="H9746" s="86">
        <f t="shared" si="608"/>
        <v>2411439.2381039998</v>
      </c>
      <c r="I9746" s="77">
        <f t="shared" si="609"/>
        <v>35438</v>
      </c>
      <c r="J9746" s="77">
        <f t="shared" si="610"/>
        <v>818546.924</v>
      </c>
      <c r="K9746" s="77">
        <f t="shared" si="611"/>
        <v>0</v>
      </c>
    </row>
    <row r="9747" spans="1:11" s="77" customFormat="1">
      <c r="A9747" s="82">
        <v>2016</v>
      </c>
      <c r="B9747" s="82">
        <v>26</v>
      </c>
      <c r="C9747" s="83" t="s">
        <v>503</v>
      </c>
      <c r="D9747" s="83" t="s">
        <v>504</v>
      </c>
      <c r="E9747" s="84">
        <v>21049</v>
      </c>
      <c r="F9747" s="85">
        <v>23.254000000000001</v>
      </c>
      <c r="G9747" s="84">
        <v>268.60000000000002</v>
      </c>
      <c r="H9747" s="86">
        <f t="shared" si="608"/>
        <v>1314725.6759560001</v>
      </c>
      <c r="I9747" s="77">
        <f t="shared" si="609"/>
        <v>21049</v>
      </c>
      <c r="J9747" s="77">
        <f t="shared" si="610"/>
        <v>489473.44600000005</v>
      </c>
      <c r="K9747" s="77">
        <f t="shared" si="611"/>
        <v>0</v>
      </c>
    </row>
    <row r="9748" spans="1:11" s="77" customFormat="1">
      <c r="A9748" s="82">
        <v>2016</v>
      </c>
      <c r="B9748" s="82">
        <v>26</v>
      </c>
      <c r="C9748" s="83" t="s">
        <v>503</v>
      </c>
      <c r="D9748" s="83" t="s">
        <v>504</v>
      </c>
      <c r="E9748" s="84">
        <v>63387</v>
      </c>
      <c r="F9748" s="85">
        <v>23.942</v>
      </c>
      <c r="G9748" s="84">
        <v>233.2</v>
      </c>
      <c r="H9748" s="86">
        <f t="shared" si="608"/>
        <v>3539070.1439279998</v>
      </c>
      <c r="I9748" s="77">
        <f t="shared" si="609"/>
        <v>63387</v>
      </c>
      <c r="J9748" s="77">
        <f t="shared" si="610"/>
        <v>1517611.554</v>
      </c>
      <c r="K9748" s="77">
        <f t="shared" si="611"/>
        <v>0</v>
      </c>
    </row>
    <row r="9749" spans="1:11" s="77" customFormat="1">
      <c r="A9749" s="82">
        <v>2016</v>
      </c>
      <c r="B9749" s="82">
        <v>51</v>
      </c>
      <c r="C9749" s="83" t="s">
        <v>512</v>
      </c>
      <c r="D9749" s="83" t="s">
        <v>504</v>
      </c>
      <c r="E9749" s="84">
        <v>39780</v>
      </c>
      <c r="F9749" s="85">
        <v>13.74</v>
      </c>
      <c r="G9749" s="84">
        <v>518.9</v>
      </c>
      <c r="H9749" s="86">
        <f t="shared" si="608"/>
        <v>2836189.0907999999</v>
      </c>
      <c r="I9749" s="77">
        <f t="shared" si="609"/>
        <v>39780</v>
      </c>
      <c r="J9749" s="77">
        <f t="shared" si="610"/>
        <v>546577.19999999995</v>
      </c>
      <c r="K9749" s="77">
        <f t="shared" si="611"/>
        <v>1</v>
      </c>
    </row>
    <row r="9750" spans="1:11" s="77" customFormat="1">
      <c r="A9750" s="82">
        <v>2016</v>
      </c>
      <c r="B9750" s="82">
        <v>51</v>
      </c>
      <c r="C9750" s="83" t="s">
        <v>512</v>
      </c>
      <c r="D9750" s="83" t="s">
        <v>504</v>
      </c>
      <c r="E9750" s="84">
        <v>153725</v>
      </c>
      <c r="F9750" s="85">
        <v>13.53</v>
      </c>
      <c r="G9750" s="84">
        <v>527.29999999999995</v>
      </c>
      <c r="H9750" s="86">
        <f t="shared" si="608"/>
        <v>10967308.74525</v>
      </c>
      <c r="I9750" s="77">
        <f t="shared" si="609"/>
        <v>153725</v>
      </c>
      <c r="J9750" s="77">
        <f t="shared" si="610"/>
        <v>2079899.25</v>
      </c>
      <c r="K9750" s="77">
        <f t="shared" si="611"/>
        <v>1</v>
      </c>
    </row>
    <row r="9751" spans="1:11" s="77" customFormat="1">
      <c r="A9751" s="82">
        <v>2016</v>
      </c>
      <c r="B9751" s="82">
        <v>51</v>
      </c>
      <c r="C9751" s="83" t="s">
        <v>512</v>
      </c>
      <c r="D9751" s="83" t="s">
        <v>504</v>
      </c>
      <c r="E9751" s="84">
        <v>16332</v>
      </c>
      <c r="F9751" s="85">
        <v>15</v>
      </c>
      <c r="G9751" s="84">
        <v>475.4</v>
      </c>
      <c r="H9751" s="86">
        <f t="shared" si="608"/>
        <v>1164634.9199999997</v>
      </c>
      <c r="I9751" s="77">
        <f t="shared" si="609"/>
        <v>16332</v>
      </c>
      <c r="J9751" s="77">
        <f t="shared" si="610"/>
        <v>244980</v>
      </c>
      <c r="K9751" s="77">
        <f t="shared" si="611"/>
        <v>1</v>
      </c>
    </row>
    <row r="9752" spans="1:11" s="77" customFormat="1">
      <c r="A9752" s="82">
        <v>2016</v>
      </c>
      <c r="B9752" s="82">
        <v>56</v>
      </c>
      <c r="C9752" s="83" t="s">
        <v>503</v>
      </c>
      <c r="D9752" s="83" t="s">
        <v>504</v>
      </c>
      <c r="E9752" s="84">
        <v>24567</v>
      </c>
      <c r="F9752" s="85">
        <v>23.074000000000002</v>
      </c>
      <c r="G9752" s="84">
        <v>217.9</v>
      </c>
      <c r="H9752" s="86">
        <f t="shared" si="608"/>
        <v>1235185.6694820002</v>
      </c>
      <c r="I9752" s="77">
        <f t="shared" si="609"/>
        <v>24567</v>
      </c>
      <c r="J9752" s="77">
        <f t="shared" si="610"/>
        <v>566858.95799999998</v>
      </c>
      <c r="K9752" s="77">
        <f t="shared" si="611"/>
        <v>0</v>
      </c>
    </row>
    <row r="9753" spans="1:11" s="77" customFormat="1">
      <c r="A9753" s="82">
        <v>2016</v>
      </c>
      <c r="B9753" s="82">
        <v>56</v>
      </c>
      <c r="C9753" s="83" t="s">
        <v>503</v>
      </c>
      <c r="D9753" s="83" t="s">
        <v>504</v>
      </c>
      <c r="E9753" s="84">
        <v>3106</v>
      </c>
      <c r="F9753" s="85">
        <v>22.436</v>
      </c>
      <c r="G9753" s="84">
        <v>303</v>
      </c>
      <c r="H9753" s="86">
        <f t="shared" si="608"/>
        <v>211149.23447999998</v>
      </c>
      <c r="I9753" s="77">
        <f t="shared" si="609"/>
        <v>3106</v>
      </c>
      <c r="J9753" s="77">
        <f t="shared" si="610"/>
        <v>69686.216</v>
      </c>
      <c r="K9753" s="77">
        <f t="shared" si="611"/>
        <v>0</v>
      </c>
    </row>
    <row r="9754" spans="1:11" s="77" customFormat="1">
      <c r="A9754" s="82">
        <v>2016</v>
      </c>
      <c r="B9754" s="82">
        <v>60</v>
      </c>
      <c r="C9754" s="83" t="s">
        <v>513</v>
      </c>
      <c r="D9754" s="83" t="s">
        <v>504</v>
      </c>
      <c r="E9754" s="84">
        <v>62973</v>
      </c>
      <c r="F9754" s="85">
        <v>16.47</v>
      </c>
      <c r="G9754" s="84">
        <v>142.80000000000001</v>
      </c>
      <c r="H9754" s="86">
        <f t="shared" si="608"/>
        <v>1481072.06268</v>
      </c>
      <c r="I9754" s="77">
        <f t="shared" si="609"/>
        <v>62973</v>
      </c>
      <c r="J9754" s="77">
        <f t="shared" si="610"/>
        <v>1037165.3099999999</v>
      </c>
      <c r="K9754" s="77">
        <f t="shared" si="611"/>
        <v>0</v>
      </c>
    </row>
    <row r="9755" spans="1:11" s="77" customFormat="1">
      <c r="A9755" s="82">
        <v>2016</v>
      </c>
      <c r="B9755" s="82">
        <v>87</v>
      </c>
      <c r="C9755" s="83" t="s">
        <v>513</v>
      </c>
      <c r="D9755" s="83" t="s">
        <v>504</v>
      </c>
      <c r="E9755" s="84">
        <v>30981</v>
      </c>
      <c r="F9755" s="85">
        <v>18.309999999999999</v>
      </c>
      <c r="G9755" s="84">
        <v>208.1</v>
      </c>
      <c r="H9755" s="86">
        <f t="shared" si="608"/>
        <v>1180472.4509099999</v>
      </c>
      <c r="I9755" s="77">
        <f t="shared" si="609"/>
        <v>30981</v>
      </c>
      <c r="J9755" s="77">
        <f t="shared" si="610"/>
        <v>567262.11</v>
      </c>
      <c r="K9755" s="77">
        <f t="shared" si="611"/>
        <v>0</v>
      </c>
    </row>
    <row r="9756" spans="1:11" s="77" customFormat="1">
      <c r="A9756" s="82">
        <v>2016</v>
      </c>
      <c r="B9756" s="82">
        <v>87</v>
      </c>
      <c r="C9756" s="83" t="s">
        <v>513</v>
      </c>
      <c r="D9756" s="83" t="s">
        <v>504</v>
      </c>
      <c r="E9756" s="84">
        <v>20645</v>
      </c>
      <c r="F9756" s="85">
        <v>16.71</v>
      </c>
      <c r="G9756" s="84">
        <v>303.10000000000002</v>
      </c>
      <c r="H9756" s="86">
        <f t="shared" si="608"/>
        <v>1045628.1664500001</v>
      </c>
      <c r="I9756" s="77">
        <f t="shared" si="609"/>
        <v>20645</v>
      </c>
      <c r="J9756" s="77">
        <f t="shared" si="610"/>
        <v>344977.95</v>
      </c>
      <c r="K9756" s="77">
        <f t="shared" si="611"/>
        <v>0</v>
      </c>
    </row>
    <row r="9757" spans="1:11" s="77" customFormat="1">
      <c r="A9757" s="82">
        <v>2016</v>
      </c>
      <c r="B9757" s="82">
        <v>108</v>
      </c>
      <c r="C9757" s="83" t="s">
        <v>513</v>
      </c>
      <c r="D9757" s="83" t="s">
        <v>504</v>
      </c>
      <c r="E9757" s="84">
        <v>15223</v>
      </c>
      <c r="F9757" s="85">
        <v>17.684000000000001</v>
      </c>
      <c r="G9757" s="84">
        <v>131</v>
      </c>
      <c r="H9757" s="86">
        <f t="shared" si="608"/>
        <v>352656.62692000001</v>
      </c>
      <c r="I9757" s="77">
        <f t="shared" si="609"/>
        <v>15223</v>
      </c>
      <c r="J9757" s="77">
        <f t="shared" si="610"/>
        <v>269203.53200000001</v>
      </c>
      <c r="K9757" s="77">
        <f t="shared" si="611"/>
        <v>0</v>
      </c>
    </row>
    <row r="9758" spans="1:11" s="77" customFormat="1">
      <c r="A9758" s="82">
        <v>2016</v>
      </c>
      <c r="B9758" s="82">
        <v>108</v>
      </c>
      <c r="C9758" s="83" t="s">
        <v>513</v>
      </c>
      <c r="D9758" s="83" t="s">
        <v>504</v>
      </c>
      <c r="E9758" s="84">
        <v>14967</v>
      </c>
      <c r="F9758" s="85">
        <v>18.065999999999999</v>
      </c>
      <c r="G9758" s="84">
        <v>128.19999999999999</v>
      </c>
      <c r="H9758" s="86">
        <f t="shared" si="608"/>
        <v>346644.87980399997</v>
      </c>
      <c r="I9758" s="77">
        <f t="shared" si="609"/>
        <v>14967</v>
      </c>
      <c r="J9758" s="77">
        <f t="shared" si="610"/>
        <v>270393.82199999999</v>
      </c>
      <c r="K9758" s="77">
        <f t="shared" si="611"/>
        <v>0</v>
      </c>
    </row>
    <row r="9759" spans="1:11" s="77" customFormat="1">
      <c r="A9759" s="82">
        <v>2016</v>
      </c>
      <c r="B9759" s="82">
        <v>127</v>
      </c>
      <c r="C9759" s="83" t="s">
        <v>513</v>
      </c>
      <c r="D9759" s="83" t="s">
        <v>504</v>
      </c>
      <c r="E9759" s="84">
        <v>59313</v>
      </c>
      <c r="F9759" s="85">
        <v>17.288</v>
      </c>
      <c r="G9759" s="84">
        <v>207.7</v>
      </c>
      <c r="H9759" s="86">
        <f t="shared" si="608"/>
        <v>2129762.3300879998</v>
      </c>
      <c r="I9759" s="77">
        <f t="shared" si="609"/>
        <v>59313</v>
      </c>
      <c r="J9759" s="77">
        <f t="shared" si="610"/>
        <v>1025403.144</v>
      </c>
      <c r="K9759" s="77">
        <f t="shared" si="611"/>
        <v>0</v>
      </c>
    </row>
    <row r="9760" spans="1:11" s="77" customFormat="1">
      <c r="A9760" s="82">
        <v>2016</v>
      </c>
      <c r="B9760" s="82">
        <v>127</v>
      </c>
      <c r="C9760" s="83" t="s">
        <v>513</v>
      </c>
      <c r="D9760" s="83" t="s">
        <v>504</v>
      </c>
      <c r="E9760" s="84">
        <v>30071</v>
      </c>
      <c r="F9760" s="85">
        <v>17.303999999999998</v>
      </c>
      <c r="G9760" s="84">
        <v>198.6</v>
      </c>
      <c r="H9760" s="86">
        <f t="shared" si="608"/>
        <v>1033412.287824</v>
      </c>
      <c r="I9760" s="77">
        <f t="shared" si="609"/>
        <v>30071</v>
      </c>
      <c r="J9760" s="77">
        <f t="shared" si="610"/>
        <v>520348.58399999997</v>
      </c>
      <c r="K9760" s="77">
        <f t="shared" si="611"/>
        <v>0</v>
      </c>
    </row>
    <row r="9761" spans="1:11" s="77" customFormat="1">
      <c r="A9761" s="82">
        <v>2016</v>
      </c>
      <c r="B9761" s="82">
        <v>127</v>
      </c>
      <c r="C9761" s="83" t="s">
        <v>513</v>
      </c>
      <c r="D9761" s="83" t="s">
        <v>504</v>
      </c>
      <c r="E9761" s="84">
        <v>59482</v>
      </c>
      <c r="F9761" s="85">
        <v>17.39</v>
      </c>
      <c r="G9761" s="84">
        <v>200.5</v>
      </c>
      <c r="H9761" s="86">
        <f t="shared" si="608"/>
        <v>2073955.9199000001</v>
      </c>
      <c r="I9761" s="77">
        <f t="shared" si="609"/>
        <v>59482</v>
      </c>
      <c r="J9761" s="77">
        <f t="shared" si="610"/>
        <v>1034391.98</v>
      </c>
      <c r="K9761" s="77">
        <f t="shared" si="611"/>
        <v>0</v>
      </c>
    </row>
    <row r="9762" spans="1:11" s="77" customFormat="1">
      <c r="A9762" s="82">
        <v>2016</v>
      </c>
      <c r="B9762" s="82">
        <v>130</v>
      </c>
      <c r="C9762" s="83" t="s">
        <v>503</v>
      </c>
      <c r="D9762" s="83" t="s">
        <v>504</v>
      </c>
      <c r="E9762" s="84">
        <v>164214</v>
      </c>
      <c r="F9762" s="85">
        <v>25.62</v>
      </c>
      <c r="G9762" s="84">
        <v>331.5</v>
      </c>
      <c r="H9762" s="86">
        <f t="shared" si="608"/>
        <v>13946744.2842</v>
      </c>
      <c r="I9762" s="77">
        <f t="shared" si="609"/>
        <v>164214</v>
      </c>
      <c r="J9762" s="77">
        <f t="shared" si="610"/>
        <v>4207162.68</v>
      </c>
      <c r="K9762" s="77">
        <f t="shared" si="611"/>
        <v>0</v>
      </c>
    </row>
    <row r="9763" spans="1:11" s="77" customFormat="1">
      <c r="A9763" s="82">
        <v>2016</v>
      </c>
      <c r="B9763" s="82">
        <v>130</v>
      </c>
      <c r="C9763" s="83" t="s">
        <v>503</v>
      </c>
      <c r="D9763" s="83" t="s">
        <v>504</v>
      </c>
      <c r="E9763" s="84">
        <v>117629</v>
      </c>
      <c r="F9763" s="85">
        <v>24.06</v>
      </c>
      <c r="G9763" s="84">
        <v>297.7</v>
      </c>
      <c r="H9763" s="86">
        <f t="shared" si="608"/>
        <v>8425367.6839799993</v>
      </c>
      <c r="I9763" s="77">
        <f t="shared" si="609"/>
        <v>117629</v>
      </c>
      <c r="J9763" s="77">
        <f t="shared" si="610"/>
        <v>2830153.7399999998</v>
      </c>
      <c r="K9763" s="77">
        <f t="shared" si="611"/>
        <v>0</v>
      </c>
    </row>
    <row r="9764" spans="1:11" s="77" customFormat="1">
      <c r="A9764" s="82">
        <v>2016</v>
      </c>
      <c r="B9764" s="82">
        <v>136</v>
      </c>
      <c r="C9764" s="83" t="s">
        <v>503</v>
      </c>
      <c r="D9764" s="83" t="s">
        <v>504</v>
      </c>
      <c r="E9764" s="84">
        <v>80271</v>
      </c>
      <c r="F9764" s="85">
        <v>25.07</v>
      </c>
      <c r="G9764" s="84">
        <v>320.2</v>
      </c>
      <c r="H9764" s="86">
        <f t="shared" si="608"/>
        <v>6443685.4919400001</v>
      </c>
      <c r="I9764" s="77">
        <f t="shared" si="609"/>
        <v>80271</v>
      </c>
      <c r="J9764" s="77">
        <f t="shared" si="610"/>
        <v>2012393.97</v>
      </c>
      <c r="K9764" s="77">
        <f t="shared" si="611"/>
        <v>0</v>
      </c>
    </row>
    <row r="9765" spans="1:11" s="77" customFormat="1">
      <c r="A9765" s="82">
        <v>2016</v>
      </c>
      <c r="B9765" s="82">
        <v>136</v>
      </c>
      <c r="C9765" s="83" t="s">
        <v>503</v>
      </c>
      <c r="D9765" s="83" t="s">
        <v>504</v>
      </c>
      <c r="E9765" s="84">
        <v>61112</v>
      </c>
      <c r="F9765" s="85">
        <v>23.93</v>
      </c>
      <c r="G9765" s="84">
        <v>338.5</v>
      </c>
      <c r="H9765" s="86">
        <f t="shared" si="608"/>
        <v>4950258.3915999988</v>
      </c>
      <c r="I9765" s="77">
        <f t="shared" si="609"/>
        <v>61112</v>
      </c>
      <c r="J9765" s="77">
        <f t="shared" si="610"/>
        <v>1462410.16</v>
      </c>
      <c r="K9765" s="77">
        <f t="shared" si="611"/>
        <v>0</v>
      </c>
    </row>
    <row r="9766" spans="1:11" s="77" customFormat="1">
      <c r="A9766" s="82">
        <v>2016</v>
      </c>
      <c r="B9766" s="82">
        <v>136</v>
      </c>
      <c r="C9766" s="83" t="s">
        <v>503</v>
      </c>
      <c r="D9766" s="83" t="s">
        <v>504</v>
      </c>
      <c r="E9766" s="84">
        <v>102190</v>
      </c>
      <c r="F9766" s="85">
        <v>24.65</v>
      </c>
      <c r="G9766" s="84">
        <v>325.7</v>
      </c>
      <c r="H9766" s="86">
        <f t="shared" si="608"/>
        <v>8204329.2594999988</v>
      </c>
      <c r="I9766" s="77">
        <f t="shared" si="609"/>
        <v>102190</v>
      </c>
      <c r="J9766" s="77">
        <f t="shared" si="610"/>
        <v>2518983.5</v>
      </c>
      <c r="K9766" s="77">
        <f t="shared" si="611"/>
        <v>0</v>
      </c>
    </row>
    <row r="9767" spans="1:11" s="77" customFormat="1">
      <c r="A9767" s="82">
        <v>2016</v>
      </c>
      <c r="B9767" s="82">
        <v>160</v>
      </c>
      <c r="C9767" s="83" t="s">
        <v>503</v>
      </c>
      <c r="D9767" s="83" t="s">
        <v>504</v>
      </c>
      <c r="E9767" s="84">
        <v>117</v>
      </c>
      <c r="F9767" s="85">
        <v>22.8</v>
      </c>
      <c r="G9767" s="84">
        <v>221.5</v>
      </c>
      <c r="H9767" s="86">
        <f t="shared" si="608"/>
        <v>5908.7339999999995</v>
      </c>
      <c r="I9767" s="77">
        <f t="shared" si="609"/>
        <v>117</v>
      </c>
      <c r="J9767" s="77">
        <f t="shared" si="610"/>
        <v>2667.6</v>
      </c>
      <c r="K9767" s="77">
        <f t="shared" si="611"/>
        <v>0</v>
      </c>
    </row>
    <row r="9768" spans="1:11" s="77" customFormat="1">
      <c r="A9768" s="82">
        <v>2016</v>
      </c>
      <c r="B9768" s="82">
        <v>160</v>
      </c>
      <c r="C9768" s="83" t="s">
        <v>513</v>
      </c>
      <c r="D9768" s="83" t="s">
        <v>504</v>
      </c>
      <c r="E9768" s="84">
        <v>14160</v>
      </c>
      <c r="F9768" s="85">
        <v>17.751999999999999</v>
      </c>
      <c r="G9768" s="84">
        <v>265.10000000000002</v>
      </c>
      <c r="H9768" s="86">
        <f t="shared" si="608"/>
        <v>666377.41631999996</v>
      </c>
      <c r="I9768" s="77">
        <f t="shared" si="609"/>
        <v>14160</v>
      </c>
      <c r="J9768" s="77">
        <f t="shared" si="610"/>
        <v>251368.31999999998</v>
      </c>
      <c r="K9768" s="77">
        <f t="shared" si="611"/>
        <v>0</v>
      </c>
    </row>
    <row r="9769" spans="1:11" s="77" customFormat="1">
      <c r="A9769" s="82">
        <v>2016</v>
      </c>
      <c r="B9769" s="82">
        <v>160</v>
      </c>
      <c r="C9769" s="83" t="s">
        <v>513</v>
      </c>
      <c r="D9769" s="83" t="s">
        <v>504</v>
      </c>
      <c r="E9769" s="84">
        <v>41167</v>
      </c>
      <c r="F9769" s="85">
        <v>18.454000000000001</v>
      </c>
      <c r="G9769" s="84">
        <v>234</v>
      </c>
      <c r="H9769" s="86">
        <f t="shared" si="608"/>
        <v>1777688.2141199999</v>
      </c>
      <c r="I9769" s="77">
        <f t="shared" si="609"/>
        <v>41167</v>
      </c>
      <c r="J9769" s="77">
        <f t="shared" si="610"/>
        <v>759695.81799999997</v>
      </c>
      <c r="K9769" s="77">
        <f t="shared" si="611"/>
        <v>0</v>
      </c>
    </row>
    <row r="9770" spans="1:11" s="77" customFormat="1">
      <c r="A9770" s="82">
        <v>2016</v>
      </c>
      <c r="B9770" s="82">
        <v>207</v>
      </c>
      <c r="C9770" s="83" t="s">
        <v>503</v>
      </c>
      <c r="D9770" s="83" t="s">
        <v>504</v>
      </c>
      <c r="E9770" s="84">
        <v>26916</v>
      </c>
      <c r="F9770" s="85">
        <v>21.696000000000002</v>
      </c>
      <c r="G9770" s="84">
        <v>415.2</v>
      </c>
      <c r="H9770" s="86">
        <f t="shared" si="608"/>
        <v>2424641.5134720001</v>
      </c>
      <c r="I9770" s="77">
        <f t="shared" si="609"/>
        <v>26916</v>
      </c>
      <c r="J9770" s="77">
        <f t="shared" si="610"/>
        <v>583969.53600000008</v>
      </c>
      <c r="K9770" s="77">
        <f t="shared" si="611"/>
        <v>0</v>
      </c>
    </row>
    <row r="9771" spans="1:11" s="77" customFormat="1">
      <c r="A9771" s="82">
        <v>2016</v>
      </c>
      <c r="B9771" s="82">
        <v>207</v>
      </c>
      <c r="C9771" s="83" t="s">
        <v>503</v>
      </c>
      <c r="D9771" s="83" t="s">
        <v>504</v>
      </c>
      <c r="E9771" s="84">
        <v>126282</v>
      </c>
      <c r="F9771" s="85">
        <v>21.628</v>
      </c>
      <c r="G9771" s="84">
        <v>363.2</v>
      </c>
      <c r="H9771" s="86">
        <f t="shared" si="608"/>
        <v>9919816.8126719985</v>
      </c>
      <c r="I9771" s="77">
        <f t="shared" si="609"/>
        <v>126282</v>
      </c>
      <c r="J9771" s="77">
        <f t="shared" si="610"/>
        <v>2731227.0959999999</v>
      </c>
      <c r="K9771" s="77">
        <f t="shared" si="611"/>
        <v>0</v>
      </c>
    </row>
    <row r="9772" spans="1:11" s="77" customFormat="1">
      <c r="A9772" s="82">
        <v>2016</v>
      </c>
      <c r="B9772" s="82">
        <v>298</v>
      </c>
      <c r="C9772" s="83" t="s">
        <v>513</v>
      </c>
      <c r="D9772" s="83" t="s">
        <v>504</v>
      </c>
      <c r="E9772" s="84">
        <v>32926</v>
      </c>
      <c r="F9772" s="85">
        <v>16.75</v>
      </c>
      <c r="G9772" s="84" t="s">
        <v>514</v>
      </c>
      <c r="H9772" s="86" t="str">
        <f t="shared" si="608"/>
        <v/>
      </c>
      <c r="I9772" s="77" t="str">
        <f t="shared" si="609"/>
        <v/>
      </c>
      <c r="J9772" s="77" t="str">
        <f t="shared" si="610"/>
        <v/>
      </c>
      <c r="K9772" s="77">
        <f t="shared" si="611"/>
        <v>0</v>
      </c>
    </row>
    <row r="9773" spans="1:11" s="77" customFormat="1">
      <c r="A9773" s="82">
        <v>2016</v>
      </c>
      <c r="B9773" s="82">
        <v>298</v>
      </c>
      <c r="C9773" s="83" t="s">
        <v>512</v>
      </c>
      <c r="D9773" s="83" t="s">
        <v>504</v>
      </c>
      <c r="E9773" s="84">
        <v>427135</v>
      </c>
      <c r="F9773" s="85">
        <v>13.95</v>
      </c>
      <c r="G9773" s="84" t="s">
        <v>514</v>
      </c>
      <c r="H9773" s="86" t="str">
        <f t="shared" si="608"/>
        <v/>
      </c>
      <c r="I9773" s="77" t="str">
        <f t="shared" si="609"/>
        <v/>
      </c>
      <c r="J9773" s="77" t="str">
        <f t="shared" si="610"/>
        <v/>
      </c>
      <c r="K9773" s="77">
        <f t="shared" si="611"/>
        <v>1</v>
      </c>
    </row>
    <row r="9774" spans="1:11" s="77" customFormat="1">
      <c r="A9774" s="82">
        <v>2016</v>
      </c>
      <c r="B9774" s="82">
        <v>298</v>
      </c>
      <c r="C9774" s="83" t="s">
        <v>513</v>
      </c>
      <c r="D9774" s="83" t="s">
        <v>504</v>
      </c>
      <c r="E9774" s="84">
        <v>65430</v>
      </c>
      <c r="F9774" s="85">
        <v>16.5</v>
      </c>
      <c r="G9774" s="84" t="s">
        <v>514</v>
      </c>
      <c r="H9774" s="86" t="str">
        <f t="shared" si="608"/>
        <v/>
      </c>
      <c r="I9774" s="77" t="str">
        <f t="shared" si="609"/>
        <v/>
      </c>
      <c r="J9774" s="77" t="str">
        <f t="shared" si="610"/>
        <v/>
      </c>
      <c r="K9774" s="77">
        <f t="shared" si="611"/>
        <v>0</v>
      </c>
    </row>
    <row r="9775" spans="1:11" s="77" customFormat="1">
      <c r="A9775" s="82">
        <v>2016</v>
      </c>
      <c r="B9775" s="82">
        <v>298</v>
      </c>
      <c r="C9775" s="83" t="s">
        <v>513</v>
      </c>
      <c r="D9775" s="83" t="s">
        <v>504</v>
      </c>
      <c r="E9775" s="84">
        <v>31735</v>
      </c>
      <c r="F9775" s="85">
        <v>17.59</v>
      </c>
      <c r="G9775" s="84" t="s">
        <v>514</v>
      </c>
      <c r="H9775" s="86" t="str">
        <f t="shared" si="608"/>
        <v/>
      </c>
      <c r="I9775" s="77" t="str">
        <f t="shared" si="609"/>
        <v/>
      </c>
      <c r="J9775" s="77" t="str">
        <f t="shared" si="610"/>
        <v/>
      </c>
      <c r="K9775" s="77">
        <f t="shared" si="611"/>
        <v>0</v>
      </c>
    </row>
    <row r="9776" spans="1:11" s="77" customFormat="1">
      <c r="A9776" s="82">
        <v>2016</v>
      </c>
      <c r="B9776" s="82">
        <v>298</v>
      </c>
      <c r="C9776" s="83" t="s">
        <v>513</v>
      </c>
      <c r="D9776" s="83" t="s">
        <v>504</v>
      </c>
      <c r="E9776" s="84">
        <v>33039</v>
      </c>
      <c r="F9776" s="85">
        <v>18.010000000000002</v>
      </c>
      <c r="G9776" s="84" t="s">
        <v>514</v>
      </c>
      <c r="H9776" s="86" t="str">
        <f t="shared" si="608"/>
        <v/>
      </c>
      <c r="I9776" s="77" t="str">
        <f t="shared" si="609"/>
        <v/>
      </c>
      <c r="J9776" s="77" t="str">
        <f t="shared" si="610"/>
        <v/>
      </c>
      <c r="K9776" s="77">
        <f t="shared" si="611"/>
        <v>0</v>
      </c>
    </row>
    <row r="9777" spans="1:11" s="77" customFormat="1">
      <c r="A9777" s="82">
        <v>2016</v>
      </c>
      <c r="B9777" s="82">
        <v>298</v>
      </c>
      <c r="C9777" s="83" t="s">
        <v>513</v>
      </c>
      <c r="D9777" s="83" t="s">
        <v>504</v>
      </c>
      <c r="E9777" s="84">
        <v>16463</v>
      </c>
      <c r="F9777" s="85">
        <v>16.87</v>
      </c>
      <c r="G9777" s="84" t="s">
        <v>514</v>
      </c>
      <c r="H9777" s="86" t="str">
        <f t="shared" si="608"/>
        <v/>
      </c>
      <c r="I9777" s="77" t="str">
        <f t="shared" si="609"/>
        <v/>
      </c>
      <c r="J9777" s="77" t="str">
        <f t="shared" si="610"/>
        <v/>
      </c>
      <c r="K9777" s="77">
        <f t="shared" si="611"/>
        <v>0</v>
      </c>
    </row>
    <row r="9778" spans="1:11" s="77" customFormat="1">
      <c r="A9778" s="82">
        <v>2016</v>
      </c>
      <c r="B9778" s="82">
        <v>469</v>
      </c>
      <c r="C9778" s="83" t="s">
        <v>503</v>
      </c>
      <c r="D9778" s="83" t="s">
        <v>504</v>
      </c>
      <c r="E9778" s="84">
        <v>26908</v>
      </c>
      <c r="F9778" s="85">
        <v>22.21</v>
      </c>
      <c r="G9778" s="84">
        <v>279.10000000000002</v>
      </c>
      <c r="H9778" s="86">
        <f t="shared" si="608"/>
        <v>1667976.0638800003</v>
      </c>
      <c r="I9778" s="77">
        <f t="shared" si="609"/>
        <v>26908</v>
      </c>
      <c r="J9778" s="77">
        <f t="shared" si="610"/>
        <v>597626.68000000005</v>
      </c>
      <c r="K9778" s="77">
        <f t="shared" si="611"/>
        <v>0</v>
      </c>
    </row>
    <row r="9779" spans="1:11" s="77" customFormat="1">
      <c r="A9779" s="82">
        <v>2016</v>
      </c>
      <c r="B9779" s="82">
        <v>469</v>
      </c>
      <c r="C9779" s="83" t="s">
        <v>503</v>
      </c>
      <c r="D9779" s="83" t="s">
        <v>504</v>
      </c>
      <c r="E9779" s="84">
        <v>24633</v>
      </c>
      <c r="F9779" s="85">
        <v>23.41</v>
      </c>
      <c r="G9779" s="84">
        <v>234.7</v>
      </c>
      <c r="H9779" s="86">
        <f t="shared" si="608"/>
        <v>1353417.5699099998</v>
      </c>
      <c r="I9779" s="77">
        <f t="shared" si="609"/>
        <v>24633</v>
      </c>
      <c r="J9779" s="77">
        <f t="shared" si="610"/>
        <v>576658.53</v>
      </c>
      <c r="K9779" s="77">
        <f t="shared" si="611"/>
        <v>0</v>
      </c>
    </row>
    <row r="9780" spans="1:11" s="77" customFormat="1">
      <c r="A9780" s="82">
        <v>2016</v>
      </c>
      <c r="B9780" s="82">
        <v>470</v>
      </c>
      <c r="C9780" s="83" t="s">
        <v>513</v>
      </c>
      <c r="D9780" s="83" t="s">
        <v>504</v>
      </c>
      <c r="E9780" s="84">
        <v>105</v>
      </c>
      <c r="F9780" s="85">
        <v>16.93</v>
      </c>
      <c r="G9780" s="84">
        <v>129</v>
      </c>
      <c r="H9780" s="86">
        <f t="shared" si="608"/>
        <v>2293.1685000000002</v>
      </c>
      <c r="I9780" s="77">
        <f t="shared" si="609"/>
        <v>105</v>
      </c>
      <c r="J9780" s="77">
        <f t="shared" si="610"/>
        <v>1777.6499999999999</v>
      </c>
      <c r="K9780" s="77">
        <f t="shared" si="611"/>
        <v>0</v>
      </c>
    </row>
    <row r="9781" spans="1:11" s="77" customFormat="1">
      <c r="A9781" s="82">
        <v>2016</v>
      </c>
      <c r="B9781" s="82">
        <v>470</v>
      </c>
      <c r="C9781" s="83" t="s">
        <v>513</v>
      </c>
      <c r="D9781" s="83" t="s">
        <v>504</v>
      </c>
      <c r="E9781" s="84">
        <v>14112</v>
      </c>
      <c r="F9781" s="85">
        <v>17.14</v>
      </c>
      <c r="G9781" s="84">
        <v>147.9</v>
      </c>
      <c r="H9781" s="86">
        <f t="shared" si="608"/>
        <v>357740.04672000004</v>
      </c>
      <c r="I9781" s="77">
        <f t="shared" si="609"/>
        <v>14112</v>
      </c>
      <c r="J9781" s="77">
        <f t="shared" si="610"/>
        <v>241879.68000000002</v>
      </c>
      <c r="K9781" s="77">
        <f t="shared" si="611"/>
        <v>0</v>
      </c>
    </row>
    <row r="9782" spans="1:11" s="77" customFormat="1">
      <c r="A9782" s="82">
        <v>2016</v>
      </c>
      <c r="B9782" s="82">
        <v>470</v>
      </c>
      <c r="C9782" s="83" t="s">
        <v>513</v>
      </c>
      <c r="D9782" s="83" t="s">
        <v>504</v>
      </c>
      <c r="E9782" s="84">
        <v>42009</v>
      </c>
      <c r="F9782" s="85">
        <v>17.739999999999998</v>
      </c>
      <c r="G9782" s="84">
        <v>148.6</v>
      </c>
      <c r="H9782" s="86">
        <f t="shared" si="608"/>
        <v>1107426.1347599998</v>
      </c>
      <c r="I9782" s="77">
        <f t="shared" si="609"/>
        <v>42009</v>
      </c>
      <c r="J9782" s="77">
        <f t="shared" si="610"/>
        <v>745239.65999999992</v>
      </c>
      <c r="K9782" s="77">
        <f t="shared" si="611"/>
        <v>0</v>
      </c>
    </row>
    <row r="9783" spans="1:11" s="77" customFormat="1">
      <c r="A9783" s="82">
        <v>2016</v>
      </c>
      <c r="B9783" s="82">
        <v>470</v>
      </c>
      <c r="C9783" s="83" t="s">
        <v>513</v>
      </c>
      <c r="D9783" s="83" t="s">
        <v>504</v>
      </c>
      <c r="E9783" s="84">
        <v>27824</v>
      </c>
      <c r="F9783" s="85">
        <v>17.16</v>
      </c>
      <c r="G9783" s="84">
        <v>148.4</v>
      </c>
      <c r="H9783" s="86">
        <f t="shared" si="608"/>
        <v>708550.40256000008</v>
      </c>
      <c r="I9783" s="77">
        <f t="shared" si="609"/>
        <v>27824</v>
      </c>
      <c r="J9783" s="77">
        <f t="shared" si="610"/>
        <v>477459.84</v>
      </c>
      <c r="K9783" s="77">
        <f t="shared" si="611"/>
        <v>0</v>
      </c>
    </row>
    <row r="9784" spans="1:11" s="77" customFormat="1">
      <c r="A9784" s="82">
        <v>2016</v>
      </c>
      <c r="B9784" s="82">
        <v>470</v>
      </c>
      <c r="C9784" s="83" t="s">
        <v>513</v>
      </c>
      <c r="D9784" s="83" t="s">
        <v>504</v>
      </c>
      <c r="E9784" s="84">
        <v>70167</v>
      </c>
      <c r="F9784" s="85">
        <v>17.690000000000001</v>
      </c>
      <c r="G9784" s="84">
        <v>146.6</v>
      </c>
      <c r="H9784" s="86">
        <f t="shared" si="608"/>
        <v>1819678.7011800001</v>
      </c>
      <c r="I9784" s="77">
        <f t="shared" si="609"/>
        <v>70167</v>
      </c>
      <c r="J9784" s="77">
        <f t="shared" si="610"/>
        <v>1241254.23</v>
      </c>
      <c r="K9784" s="77">
        <f t="shared" si="611"/>
        <v>0</v>
      </c>
    </row>
    <row r="9785" spans="1:11" s="77" customFormat="1">
      <c r="A9785" s="82">
        <v>2016</v>
      </c>
      <c r="B9785" s="82">
        <v>470</v>
      </c>
      <c r="C9785" s="83" t="s">
        <v>513</v>
      </c>
      <c r="D9785" s="83" t="s">
        <v>504</v>
      </c>
      <c r="E9785" s="84">
        <v>117</v>
      </c>
      <c r="F9785" s="85">
        <v>16.68</v>
      </c>
      <c r="G9785" s="84">
        <v>130.19999999999999</v>
      </c>
      <c r="H9785" s="86">
        <f t="shared" si="608"/>
        <v>2540.9311199999993</v>
      </c>
      <c r="I9785" s="77">
        <f t="shared" si="609"/>
        <v>117</v>
      </c>
      <c r="J9785" s="77">
        <f t="shared" si="610"/>
        <v>1951.56</v>
      </c>
      <c r="K9785" s="77">
        <f t="shared" si="611"/>
        <v>0</v>
      </c>
    </row>
    <row r="9786" spans="1:11" s="77" customFormat="1">
      <c r="A9786" s="82">
        <v>2016</v>
      </c>
      <c r="B9786" s="82">
        <v>470</v>
      </c>
      <c r="C9786" s="83" t="s">
        <v>513</v>
      </c>
      <c r="D9786" s="83" t="s">
        <v>504</v>
      </c>
      <c r="E9786" s="84">
        <v>27159</v>
      </c>
      <c r="F9786" s="85">
        <v>17.22</v>
      </c>
      <c r="G9786" s="84">
        <v>150.5</v>
      </c>
      <c r="H9786" s="86">
        <f t="shared" si="608"/>
        <v>703855.35989999992</v>
      </c>
      <c r="I9786" s="77">
        <f t="shared" si="609"/>
        <v>27159</v>
      </c>
      <c r="J9786" s="77">
        <f t="shared" si="610"/>
        <v>467677.98</v>
      </c>
      <c r="K9786" s="77">
        <f t="shared" si="611"/>
        <v>0</v>
      </c>
    </row>
    <row r="9787" spans="1:11" s="77" customFormat="1">
      <c r="A9787" s="82">
        <v>2016</v>
      </c>
      <c r="B9787" s="82">
        <v>470</v>
      </c>
      <c r="C9787" s="83" t="s">
        <v>513</v>
      </c>
      <c r="D9787" s="83" t="s">
        <v>504</v>
      </c>
      <c r="E9787" s="84">
        <v>97867</v>
      </c>
      <c r="F9787" s="85">
        <v>17.149999999999999</v>
      </c>
      <c r="G9787" s="84">
        <v>150.80000000000001</v>
      </c>
      <c r="H9787" s="86">
        <f t="shared" si="608"/>
        <v>2531055.9273999999</v>
      </c>
      <c r="I9787" s="77">
        <f t="shared" si="609"/>
        <v>97867</v>
      </c>
      <c r="J9787" s="77">
        <f t="shared" si="610"/>
        <v>1678419.0499999998</v>
      </c>
      <c r="K9787" s="77">
        <f t="shared" si="611"/>
        <v>0</v>
      </c>
    </row>
    <row r="9788" spans="1:11" s="77" customFormat="1">
      <c r="A9788" s="82">
        <v>2016</v>
      </c>
      <c r="B9788" s="82">
        <v>470</v>
      </c>
      <c r="C9788" s="83" t="s">
        <v>513</v>
      </c>
      <c r="D9788" s="83" t="s">
        <v>504</v>
      </c>
      <c r="E9788" s="84">
        <v>27581</v>
      </c>
      <c r="F9788" s="85">
        <v>17.84</v>
      </c>
      <c r="G9788" s="84">
        <v>132</v>
      </c>
      <c r="H9788" s="86">
        <f t="shared" si="608"/>
        <v>649499.45279999997</v>
      </c>
      <c r="I9788" s="77">
        <f t="shared" si="609"/>
        <v>27581</v>
      </c>
      <c r="J9788" s="77">
        <f t="shared" si="610"/>
        <v>492045.04</v>
      </c>
      <c r="K9788" s="77">
        <f t="shared" si="611"/>
        <v>0</v>
      </c>
    </row>
    <row r="9789" spans="1:11" s="77" customFormat="1">
      <c r="A9789" s="82">
        <v>2016</v>
      </c>
      <c r="B9789" s="82">
        <v>470</v>
      </c>
      <c r="C9789" s="83" t="s">
        <v>513</v>
      </c>
      <c r="D9789" s="83" t="s">
        <v>504</v>
      </c>
      <c r="E9789" s="84">
        <v>56273</v>
      </c>
      <c r="F9789" s="85">
        <v>17.170000000000002</v>
      </c>
      <c r="G9789" s="84">
        <v>131.6</v>
      </c>
      <c r="H9789" s="86">
        <f t="shared" si="608"/>
        <v>1271528.95156</v>
      </c>
      <c r="I9789" s="77">
        <f t="shared" si="609"/>
        <v>56273</v>
      </c>
      <c r="J9789" s="77">
        <f t="shared" si="610"/>
        <v>966207.41000000015</v>
      </c>
      <c r="K9789" s="77">
        <f t="shared" si="611"/>
        <v>0</v>
      </c>
    </row>
    <row r="9790" spans="1:11" s="77" customFormat="1">
      <c r="A9790" s="82">
        <v>2016</v>
      </c>
      <c r="B9790" s="82">
        <v>470</v>
      </c>
      <c r="C9790" s="83" t="s">
        <v>513</v>
      </c>
      <c r="D9790" s="83" t="s">
        <v>504</v>
      </c>
      <c r="E9790" s="84">
        <v>83512</v>
      </c>
      <c r="F9790" s="85">
        <v>17.14</v>
      </c>
      <c r="G9790" s="84">
        <v>133.9</v>
      </c>
      <c r="H9790" s="86">
        <f t="shared" si="608"/>
        <v>1916638.8155199999</v>
      </c>
      <c r="I9790" s="77">
        <f t="shared" si="609"/>
        <v>83512</v>
      </c>
      <c r="J9790" s="77">
        <f t="shared" si="610"/>
        <v>1431395.68</v>
      </c>
      <c r="K9790" s="77">
        <f t="shared" si="611"/>
        <v>0</v>
      </c>
    </row>
    <row r="9791" spans="1:11" s="77" customFormat="1">
      <c r="A9791" s="82">
        <v>2016</v>
      </c>
      <c r="B9791" s="82">
        <v>477</v>
      </c>
      <c r="C9791" s="83" t="s">
        <v>503</v>
      </c>
      <c r="D9791" s="83" t="s">
        <v>504</v>
      </c>
      <c r="E9791" s="84">
        <v>12187</v>
      </c>
      <c r="F9791" s="85">
        <v>22.38</v>
      </c>
      <c r="G9791" s="84">
        <v>317.2</v>
      </c>
      <c r="H9791" s="86">
        <f t="shared" si="608"/>
        <v>865147.33031999983</v>
      </c>
      <c r="I9791" s="77">
        <f t="shared" si="609"/>
        <v>12187</v>
      </c>
      <c r="J9791" s="77">
        <f t="shared" si="610"/>
        <v>272745.06</v>
      </c>
      <c r="K9791" s="77">
        <f t="shared" si="611"/>
        <v>0</v>
      </c>
    </row>
    <row r="9792" spans="1:11" s="77" customFormat="1">
      <c r="A9792" s="82">
        <v>2016</v>
      </c>
      <c r="B9792" s="82">
        <v>477</v>
      </c>
      <c r="C9792" s="83" t="s">
        <v>503</v>
      </c>
      <c r="D9792" s="83" t="s">
        <v>504</v>
      </c>
      <c r="E9792" s="84">
        <v>24596</v>
      </c>
      <c r="F9792" s="85">
        <v>23.22</v>
      </c>
      <c r="G9792" s="84">
        <v>262.60000000000002</v>
      </c>
      <c r="H9792" s="86">
        <f t="shared" si="608"/>
        <v>1499758.8091200001</v>
      </c>
      <c r="I9792" s="77">
        <f t="shared" si="609"/>
        <v>24596</v>
      </c>
      <c r="J9792" s="77">
        <f t="shared" si="610"/>
        <v>571119.12</v>
      </c>
      <c r="K9792" s="77">
        <f t="shared" si="611"/>
        <v>0</v>
      </c>
    </row>
    <row r="9793" spans="1:11" s="77" customFormat="1">
      <c r="A9793" s="82">
        <v>2016</v>
      </c>
      <c r="B9793" s="82">
        <v>492</v>
      </c>
      <c r="C9793" s="83" t="s">
        <v>513</v>
      </c>
      <c r="D9793" s="83" t="s">
        <v>504</v>
      </c>
      <c r="E9793" s="84">
        <v>14138</v>
      </c>
      <c r="F9793" s="85">
        <v>17.468</v>
      </c>
      <c r="G9793" s="84">
        <v>142.30000000000001</v>
      </c>
      <c r="H9793" s="86">
        <f t="shared" si="608"/>
        <v>351427.75703199999</v>
      </c>
      <c r="I9793" s="77">
        <f t="shared" si="609"/>
        <v>14138</v>
      </c>
      <c r="J9793" s="77">
        <f t="shared" si="610"/>
        <v>246962.584</v>
      </c>
      <c r="K9793" s="77">
        <f t="shared" si="611"/>
        <v>0</v>
      </c>
    </row>
    <row r="9794" spans="1:11" s="77" customFormat="1">
      <c r="A9794" s="82">
        <v>2016</v>
      </c>
      <c r="B9794" s="82">
        <v>492</v>
      </c>
      <c r="C9794" s="83" t="s">
        <v>513</v>
      </c>
      <c r="D9794" s="83" t="s">
        <v>504</v>
      </c>
      <c r="E9794" s="84">
        <v>28131</v>
      </c>
      <c r="F9794" s="85">
        <v>17.626999999999999</v>
      </c>
      <c r="G9794" s="84">
        <v>146.6</v>
      </c>
      <c r="H9794" s="86">
        <f t="shared" si="608"/>
        <v>726938.29084199993</v>
      </c>
      <c r="I9794" s="77">
        <f t="shared" si="609"/>
        <v>28131</v>
      </c>
      <c r="J9794" s="77">
        <f t="shared" si="610"/>
        <v>495865.13699999999</v>
      </c>
      <c r="K9794" s="77">
        <f t="shared" si="611"/>
        <v>0</v>
      </c>
    </row>
    <row r="9795" spans="1:11" s="77" customFormat="1">
      <c r="A9795" s="82">
        <v>2016</v>
      </c>
      <c r="B9795" s="82">
        <v>525</v>
      </c>
      <c r="C9795" s="83" t="s">
        <v>503</v>
      </c>
      <c r="D9795" s="83" t="s">
        <v>504</v>
      </c>
      <c r="E9795" s="84">
        <v>26934</v>
      </c>
      <c r="F9795" s="85">
        <v>22.28</v>
      </c>
      <c r="G9795" s="84">
        <v>238.2</v>
      </c>
      <c r="H9795" s="86">
        <f t="shared" si="608"/>
        <v>1429413.2366399998</v>
      </c>
      <c r="I9795" s="77">
        <f t="shared" si="609"/>
        <v>26934</v>
      </c>
      <c r="J9795" s="77">
        <f t="shared" si="610"/>
        <v>600089.52</v>
      </c>
      <c r="K9795" s="77">
        <f t="shared" si="611"/>
        <v>0</v>
      </c>
    </row>
    <row r="9796" spans="1:11" s="77" customFormat="1">
      <c r="A9796" s="82">
        <v>2016</v>
      </c>
      <c r="B9796" s="82">
        <v>564</v>
      </c>
      <c r="C9796" s="83" t="s">
        <v>503</v>
      </c>
      <c r="D9796" s="83" t="s">
        <v>504</v>
      </c>
      <c r="E9796" s="84">
        <v>88947</v>
      </c>
      <c r="F9796" s="85">
        <v>23.98</v>
      </c>
      <c r="G9796" s="84">
        <v>240</v>
      </c>
      <c r="H9796" s="86">
        <f t="shared" si="608"/>
        <v>5119077.7439999999</v>
      </c>
      <c r="I9796" s="77">
        <f t="shared" si="609"/>
        <v>88947</v>
      </c>
      <c r="J9796" s="77">
        <f t="shared" si="610"/>
        <v>2132949.06</v>
      </c>
      <c r="K9796" s="77">
        <f t="shared" si="611"/>
        <v>0</v>
      </c>
    </row>
    <row r="9797" spans="1:11" s="77" customFormat="1">
      <c r="A9797" s="82">
        <v>2016</v>
      </c>
      <c r="B9797" s="82">
        <v>564</v>
      </c>
      <c r="C9797" s="83" t="s">
        <v>503</v>
      </c>
      <c r="D9797" s="83" t="s">
        <v>504</v>
      </c>
      <c r="E9797" s="84">
        <v>38973</v>
      </c>
      <c r="F9797" s="85">
        <v>23.87</v>
      </c>
      <c r="G9797" s="84">
        <v>242</v>
      </c>
      <c r="H9797" s="86">
        <f t="shared" si="608"/>
        <v>2251290.9342</v>
      </c>
      <c r="I9797" s="77">
        <f t="shared" si="609"/>
        <v>38973</v>
      </c>
      <c r="J9797" s="77">
        <f t="shared" si="610"/>
        <v>930285.51</v>
      </c>
      <c r="K9797" s="77">
        <f t="shared" si="611"/>
        <v>0</v>
      </c>
    </row>
    <row r="9798" spans="1:11" s="77" customFormat="1">
      <c r="A9798" s="82">
        <v>2016</v>
      </c>
      <c r="B9798" s="82">
        <v>564</v>
      </c>
      <c r="C9798" s="83" t="s">
        <v>503</v>
      </c>
      <c r="D9798" s="83" t="s">
        <v>504</v>
      </c>
      <c r="E9798" s="84">
        <v>37764</v>
      </c>
      <c r="F9798" s="85">
        <v>23.93</v>
      </c>
      <c r="G9798" s="84">
        <v>240</v>
      </c>
      <c r="H9798" s="86">
        <f t="shared" si="608"/>
        <v>2168862.048</v>
      </c>
      <c r="I9798" s="77">
        <f t="shared" si="609"/>
        <v>37764</v>
      </c>
      <c r="J9798" s="77">
        <f t="shared" si="610"/>
        <v>903692.52</v>
      </c>
      <c r="K9798" s="77">
        <f t="shared" si="611"/>
        <v>0</v>
      </c>
    </row>
    <row r="9799" spans="1:11" s="77" customFormat="1">
      <c r="A9799" s="82">
        <v>2016</v>
      </c>
      <c r="B9799" s="82">
        <v>594</v>
      </c>
      <c r="C9799" s="83" t="s">
        <v>503</v>
      </c>
      <c r="D9799" s="83" t="s">
        <v>504</v>
      </c>
      <c r="E9799" s="84">
        <v>29135</v>
      </c>
      <c r="F9799" s="85">
        <v>26.06</v>
      </c>
      <c r="G9799" s="84" t="s">
        <v>514</v>
      </c>
      <c r="H9799" s="86" t="str">
        <f t="shared" ref="H9799:H9862" si="612">IF(I9799="","",G9799/100*F9799*E9799)</f>
        <v/>
      </c>
      <c r="I9799" s="77" t="str">
        <f t="shared" ref="I9799:I9862" si="613">IF(OR(G9799=".",F9799=".",E9799="."),"",E9799)</f>
        <v/>
      </c>
      <c r="J9799" s="77" t="str">
        <f t="shared" ref="J9799:J9862" si="614">IF(I9799="","",F9799*I9799)</f>
        <v/>
      </c>
      <c r="K9799" s="77">
        <f t="shared" ref="K9799:K9862" si="615">IF(C9799="LIG",1,0)</f>
        <v>0</v>
      </c>
    </row>
    <row r="9800" spans="1:11" s="77" customFormat="1">
      <c r="A9800" s="82">
        <v>2016</v>
      </c>
      <c r="B9800" s="82">
        <v>602</v>
      </c>
      <c r="C9800" s="83" t="s">
        <v>503</v>
      </c>
      <c r="D9800" s="83" t="s">
        <v>504</v>
      </c>
      <c r="E9800" s="84">
        <v>218944</v>
      </c>
      <c r="F9800" s="85">
        <v>26</v>
      </c>
      <c r="G9800" s="84" t="s">
        <v>514</v>
      </c>
      <c r="H9800" s="86" t="str">
        <f t="shared" si="612"/>
        <v/>
      </c>
      <c r="I9800" s="77" t="str">
        <f t="shared" si="613"/>
        <v/>
      </c>
      <c r="J9800" s="77" t="str">
        <f t="shared" si="614"/>
        <v/>
      </c>
      <c r="K9800" s="77">
        <f t="shared" si="615"/>
        <v>0</v>
      </c>
    </row>
    <row r="9801" spans="1:11" s="77" customFormat="1">
      <c r="A9801" s="82">
        <v>2016</v>
      </c>
      <c r="B9801" s="82">
        <v>602</v>
      </c>
      <c r="C9801" s="83" t="s">
        <v>503</v>
      </c>
      <c r="D9801" s="83" t="s">
        <v>504</v>
      </c>
      <c r="E9801" s="84">
        <v>30636</v>
      </c>
      <c r="F9801" s="85">
        <v>26.114999999999998</v>
      </c>
      <c r="G9801" s="84" t="s">
        <v>514</v>
      </c>
      <c r="H9801" s="86" t="str">
        <f t="shared" si="612"/>
        <v/>
      </c>
      <c r="I9801" s="77" t="str">
        <f t="shared" si="613"/>
        <v/>
      </c>
      <c r="J9801" s="77" t="str">
        <f t="shared" si="614"/>
        <v/>
      </c>
      <c r="K9801" s="77">
        <f t="shared" si="615"/>
        <v>0</v>
      </c>
    </row>
    <row r="9802" spans="1:11" s="77" customFormat="1">
      <c r="A9802" s="82">
        <v>2016</v>
      </c>
      <c r="B9802" s="82">
        <v>641</v>
      </c>
      <c r="C9802" s="83" t="s">
        <v>503</v>
      </c>
      <c r="D9802" s="83" t="s">
        <v>504</v>
      </c>
      <c r="E9802" s="84">
        <v>101234</v>
      </c>
      <c r="F9802" s="85">
        <v>23.911000000000001</v>
      </c>
      <c r="G9802" s="84">
        <v>278.10000000000002</v>
      </c>
      <c r="H9802" s="86">
        <f t="shared" si="612"/>
        <v>6731705.7698940001</v>
      </c>
      <c r="I9802" s="77">
        <f t="shared" si="613"/>
        <v>101234</v>
      </c>
      <c r="J9802" s="77">
        <f t="shared" si="614"/>
        <v>2420606.1740000001</v>
      </c>
      <c r="K9802" s="77">
        <f t="shared" si="615"/>
        <v>0</v>
      </c>
    </row>
    <row r="9803" spans="1:11" s="77" customFormat="1">
      <c r="A9803" s="82">
        <v>2016</v>
      </c>
      <c r="B9803" s="82">
        <v>645</v>
      </c>
      <c r="C9803" s="83" t="s">
        <v>503</v>
      </c>
      <c r="D9803" s="83" t="s">
        <v>504</v>
      </c>
      <c r="E9803" s="84">
        <v>50190</v>
      </c>
      <c r="F9803" s="85">
        <v>25.806999999999999</v>
      </c>
      <c r="G9803" s="84">
        <v>307.60000000000002</v>
      </c>
      <c r="H9803" s="86">
        <f t="shared" si="612"/>
        <v>3984199.2430799995</v>
      </c>
      <c r="I9803" s="77">
        <f t="shared" si="613"/>
        <v>50190</v>
      </c>
      <c r="J9803" s="77">
        <f t="shared" si="614"/>
        <v>1295253.3299999998</v>
      </c>
      <c r="K9803" s="77">
        <f t="shared" si="615"/>
        <v>0</v>
      </c>
    </row>
    <row r="9804" spans="1:11" s="77" customFormat="1">
      <c r="A9804" s="82">
        <v>2016</v>
      </c>
      <c r="B9804" s="82">
        <v>645</v>
      </c>
      <c r="C9804" s="83" t="s">
        <v>503</v>
      </c>
      <c r="D9804" s="83" t="s">
        <v>504</v>
      </c>
      <c r="E9804" s="84">
        <v>26003</v>
      </c>
      <c r="F9804" s="85">
        <v>23.268000000000001</v>
      </c>
      <c r="G9804" s="84">
        <v>222.2</v>
      </c>
      <c r="H9804" s="86">
        <f t="shared" si="612"/>
        <v>1344394.000488</v>
      </c>
      <c r="I9804" s="77">
        <f t="shared" si="613"/>
        <v>26003</v>
      </c>
      <c r="J9804" s="77">
        <f t="shared" si="614"/>
        <v>605037.804</v>
      </c>
      <c r="K9804" s="77">
        <f t="shared" si="615"/>
        <v>0</v>
      </c>
    </row>
    <row r="9805" spans="1:11" s="77" customFormat="1">
      <c r="A9805" s="82">
        <v>2016</v>
      </c>
      <c r="B9805" s="82">
        <v>645</v>
      </c>
      <c r="C9805" s="83" t="s">
        <v>503</v>
      </c>
      <c r="D9805" s="83" t="s">
        <v>504</v>
      </c>
      <c r="E9805" s="84">
        <v>84958</v>
      </c>
      <c r="F9805" s="85">
        <v>24.948</v>
      </c>
      <c r="G9805" s="84">
        <v>299.39999999999998</v>
      </c>
      <c r="H9805" s="86">
        <f t="shared" si="612"/>
        <v>6345879.3588959994</v>
      </c>
      <c r="I9805" s="77">
        <f t="shared" si="613"/>
        <v>84958</v>
      </c>
      <c r="J9805" s="77">
        <f t="shared" si="614"/>
        <v>2119532.1839999999</v>
      </c>
      <c r="K9805" s="77">
        <f t="shared" si="615"/>
        <v>0</v>
      </c>
    </row>
    <row r="9806" spans="1:11" s="77" customFormat="1">
      <c r="A9806" s="82">
        <v>2016</v>
      </c>
      <c r="B9806" s="82">
        <v>667</v>
      </c>
      <c r="C9806" s="83" t="s">
        <v>503</v>
      </c>
      <c r="D9806" s="83" t="s">
        <v>504</v>
      </c>
      <c r="E9806" s="84">
        <v>33226</v>
      </c>
      <c r="F9806" s="85">
        <v>22.416</v>
      </c>
      <c r="G9806" s="84">
        <v>275.39999999999998</v>
      </c>
      <c r="H9806" s="86">
        <f t="shared" si="612"/>
        <v>2051162.7200639998</v>
      </c>
      <c r="I9806" s="77">
        <f t="shared" si="613"/>
        <v>33226</v>
      </c>
      <c r="J9806" s="77">
        <f t="shared" si="614"/>
        <v>744794.01600000006</v>
      </c>
      <c r="K9806" s="77">
        <f t="shared" si="615"/>
        <v>0</v>
      </c>
    </row>
    <row r="9807" spans="1:11" s="77" customFormat="1">
      <c r="A9807" s="82">
        <v>2016</v>
      </c>
      <c r="B9807" s="82">
        <v>676</v>
      </c>
      <c r="C9807" s="83" t="s">
        <v>503</v>
      </c>
      <c r="D9807" s="83" t="s">
        <v>504</v>
      </c>
      <c r="E9807" s="84">
        <v>53528</v>
      </c>
      <c r="F9807" s="85">
        <v>22.72</v>
      </c>
      <c r="G9807" s="84">
        <v>281.8</v>
      </c>
      <c r="H9807" s="86">
        <f t="shared" si="612"/>
        <v>3427128.0588799994</v>
      </c>
      <c r="I9807" s="77">
        <f t="shared" si="613"/>
        <v>53528</v>
      </c>
      <c r="J9807" s="77">
        <f t="shared" si="614"/>
        <v>1216156.1599999999</v>
      </c>
      <c r="K9807" s="77">
        <f t="shared" si="615"/>
        <v>0</v>
      </c>
    </row>
    <row r="9808" spans="1:11" s="77" customFormat="1">
      <c r="A9808" s="82">
        <v>2016</v>
      </c>
      <c r="B9808" s="82">
        <v>703</v>
      </c>
      <c r="C9808" s="83" t="s">
        <v>503</v>
      </c>
      <c r="D9808" s="83" t="s">
        <v>504</v>
      </c>
      <c r="E9808" s="84">
        <v>251840</v>
      </c>
      <c r="F9808" s="85">
        <v>25.797999999999998</v>
      </c>
      <c r="G9808" s="84">
        <v>266.10000000000002</v>
      </c>
      <c r="H9808" s="86">
        <f t="shared" si="612"/>
        <v>17288432.699519999</v>
      </c>
      <c r="I9808" s="77">
        <f t="shared" si="613"/>
        <v>251840</v>
      </c>
      <c r="J9808" s="77">
        <f t="shared" si="614"/>
        <v>6496968.3199999994</v>
      </c>
      <c r="K9808" s="77">
        <f t="shared" si="615"/>
        <v>0</v>
      </c>
    </row>
    <row r="9809" spans="1:11" s="77" customFormat="1">
      <c r="A9809" s="82">
        <v>2016</v>
      </c>
      <c r="B9809" s="82">
        <v>703</v>
      </c>
      <c r="C9809" s="83" t="s">
        <v>503</v>
      </c>
      <c r="D9809" s="83" t="s">
        <v>504</v>
      </c>
      <c r="E9809" s="84">
        <v>33475</v>
      </c>
      <c r="F9809" s="85">
        <v>23.834</v>
      </c>
      <c r="G9809" s="84">
        <v>349.4</v>
      </c>
      <c r="H9809" s="86">
        <f t="shared" si="612"/>
        <v>2787663.9660999998</v>
      </c>
      <c r="I9809" s="77">
        <f t="shared" si="613"/>
        <v>33475</v>
      </c>
      <c r="J9809" s="77">
        <f t="shared" si="614"/>
        <v>797843.15</v>
      </c>
      <c r="K9809" s="77">
        <f t="shared" si="615"/>
        <v>0</v>
      </c>
    </row>
    <row r="9810" spans="1:11" s="77" customFormat="1">
      <c r="A9810" s="82">
        <v>2016</v>
      </c>
      <c r="B9810" s="82">
        <v>703</v>
      </c>
      <c r="C9810" s="83" t="s">
        <v>503</v>
      </c>
      <c r="D9810" s="83" t="s">
        <v>504</v>
      </c>
      <c r="E9810" s="84">
        <v>21915</v>
      </c>
      <c r="F9810" s="85">
        <v>23.608000000000001</v>
      </c>
      <c r="G9810" s="84">
        <v>314.60000000000002</v>
      </c>
      <c r="H9810" s="86">
        <f t="shared" si="612"/>
        <v>1627643.88072</v>
      </c>
      <c r="I9810" s="77">
        <f t="shared" si="613"/>
        <v>21915</v>
      </c>
      <c r="J9810" s="77">
        <f t="shared" si="614"/>
        <v>517369.32</v>
      </c>
      <c r="K9810" s="77">
        <f t="shared" si="615"/>
        <v>0</v>
      </c>
    </row>
    <row r="9811" spans="1:11" s="77" customFormat="1">
      <c r="A9811" s="82">
        <v>2016</v>
      </c>
      <c r="B9811" s="82">
        <v>703</v>
      </c>
      <c r="C9811" s="83" t="s">
        <v>503</v>
      </c>
      <c r="D9811" s="83" t="s">
        <v>504</v>
      </c>
      <c r="E9811" s="84">
        <v>189631</v>
      </c>
      <c r="F9811" s="85">
        <v>23.934000000000001</v>
      </c>
      <c r="G9811" s="84">
        <v>354.2</v>
      </c>
      <c r="H9811" s="86">
        <f t="shared" si="612"/>
        <v>16075821.629867999</v>
      </c>
      <c r="I9811" s="77">
        <f t="shared" si="613"/>
        <v>189631</v>
      </c>
      <c r="J9811" s="77">
        <f t="shared" si="614"/>
        <v>4538628.3540000003</v>
      </c>
      <c r="K9811" s="77">
        <f t="shared" si="615"/>
        <v>0</v>
      </c>
    </row>
    <row r="9812" spans="1:11" s="77" customFormat="1">
      <c r="A9812" s="82">
        <v>2016</v>
      </c>
      <c r="B9812" s="82">
        <v>703</v>
      </c>
      <c r="C9812" s="83" t="s">
        <v>503</v>
      </c>
      <c r="D9812" s="83" t="s">
        <v>504</v>
      </c>
      <c r="E9812" s="84">
        <v>33319</v>
      </c>
      <c r="F9812" s="85">
        <v>22.943999999999999</v>
      </c>
      <c r="G9812" s="84">
        <v>277.3</v>
      </c>
      <c r="H9812" s="86">
        <f t="shared" si="612"/>
        <v>2119878.460128</v>
      </c>
      <c r="I9812" s="77">
        <f t="shared" si="613"/>
        <v>33319</v>
      </c>
      <c r="J9812" s="77">
        <f t="shared" si="614"/>
        <v>764471.13599999994</v>
      </c>
      <c r="K9812" s="77">
        <f t="shared" si="615"/>
        <v>0</v>
      </c>
    </row>
    <row r="9813" spans="1:11" s="77" customFormat="1">
      <c r="A9813" s="82">
        <v>2016</v>
      </c>
      <c r="B9813" s="82">
        <v>856</v>
      </c>
      <c r="C9813" s="83" t="s">
        <v>513</v>
      </c>
      <c r="D9813" s="83" t="s">
        <v>504</v>
      </c>
      <c r="E9813" s="84">
        <v>113503</v>
      </c>
      <c r="F9813" s="85">
        <v>17.600000000000001</v>
      </c>
      <c r="G9813" s="84" t="s">
        <v>514</v>
      </c>
      <c r="H9813" s="86" t="str">
        <f t="shared" si="612"/>
        <v/>
      </c>
      <c r="I9813" s="77" t="str">
        <f t="shared" si="613"/>
        <v/>
      </c>
      <c r="J9813" s="77" t="str">
        <f t="shared" si="614"/>
        <v/>
      </c>
      <c r="K9813" s="77">
        <f t="shared" si="615"/>
        <v>0</v>
      </c>
    </row>
    <row r="9814" spans="1:11" s="77" customFormat="1">
      <c r="A9814" s="82">
        <v>2016</v>
      </c>
      <c r="B9814" s="82">
        <v>856</v>
      </c>
      <c r="C9814" s="83" t="s">
        <v>513</v>
      </c>
      <c r="D9814" s="83" t="s">
        <v>504</v>
      </c>
      <c r="E9814" s="84">
        <v>64537</v>
      </c>
      <c r="F9814" s="85">
        <v>17.600000000000001</v>
      </c>
      <c r="G9814" s="84" t="s">
        <v>514</v>
      </c>
      <c r="H9814" s="86" t="str">
        <f t="shared" si="612"/>
        <v/>
      </c>
      <c r="I9814" s="77" t="str">
        <f t="shared" si="613"/>
        <v/>
      </c>
      <c r="J9814" s="77" t="str">
        <f t="shared" si="614"/>
        <v/>
      </c>
      <c r="K9814" s="77">
        <f t="shared" si="615"/>
        <v>0</v>
      </c>
    </row>
    <row r="9815" spans="1:11" s="77" customFormat="1">
      <c r="A9815" s="82">
        <v>2016</v>
      </c>
      <c r="B9815" s="82">
        <v>861</v>
      </c>
      <c r="C9815" s="83" t="s">
        <v>513</v>
      </c>
      <c r="D9815" s="83" t="s">
        <v>504</v>
      </c>
      <c r="E9815" s="84">
        <v>223237</v>
      </c>
      <c r="F9815" s="85">
        <v>17.46</v>
      </c>
      <c r="G9815" s="84" t="s">
        <v>514</v>
      </c>
      <c r="H9815" s="86" t="str">
        <f t="shared" si="612"/>
        <v/>
      </c>
      <c r="I9815" s="77" t="str">
        <f t="shared" si="613"/>
        <v/>
      </c>
      <c r="J9815" s="77" t="str">
        <f t="shared" si="614"/>
        <v/>
      </c>
      <c r="K9815" s="77">
        <f t="shared" si="615"/>
        <v>0</v>
      </c>
    </row>
    <row r="9816" spans="1:11" s="77" customFormat="1">
      <c r="A9816" s="82">
        <v>2016</v>
      </c>
      <c r="B9816" s="82">
        <v>861</v>
      </c>
      <c r="C9816" s="83" t="s">
        <v>513</v>
      </c>
      <c r="D9816" s="83" t="s">
        <v>504</v>
      </c>
      <c r="E9816" s="84">
        <v>13897</v>
      </c>
      <c r="F9816" s="85">
        <v>17.46</v>
      </c>
      <c r="G9816" s="84" t="s">
        <v>514</v>
      </c>
      <c r="H9816" s="86" t="str">
        <f t="shared" si="612"/>
        <v/>
      </c>
      <c r="I9816" s="77" t="str">
        <f t="shared" si="613"/>
        <v/>
      </c>
      <c r="J9816" s="77" t="str">
        <f t="shared" si="614"/>
        <v/>
      </c>
      <c r="K9816" s="77">
        <f t="shared" si="615"/>
        <v>0</v>
      </c>
    </row>
    <row r="9817" spans="1:11" s="77" customFormat="1">
      <c r="A9817" s="82">
        <v>2016</v>
      </c>
      <c r="B9817" s="82">
        <v>876</v>
      </c>
      <c r="C9817" s="83" t="s">
        <v>513</v>
      </c>
      <c r="D9817" s="83" t="s">
        <v>504</v>
      </c>
      <c r="E9817" s="84">
        <v>204746</v>
      </c>
      <c r="F9817" s="85">
        <v>17.611000000000001</v>
      </c>
      <c r="G9817" s="84" t="s">
        <v>514</v>
      </c>
      <c r="H9817" s="86" t="str">
        <f t="shared" si="612"/>
        <v/>
      </c>
      <c r="I9817" s="77" t="str">
        <f t="shared" si="613"/>
        <v/>
      </c>
      <c r="J9817" s="77" t="str">
        <f t="shared" si="614"/>
        <v/>
      </c>
      <c r="K9817" s="77">
        <f t="shared" si="615"/>
        <v>0</v>
      </c>
    </row>
    <row r="9818" spans="1:11" s="77" customFormat="1">
      <c r="A9818" s="82">
        <v>2016</v>
      </c>
      <c r="B9818" s="82">
        <v>876</v>
      </c>
      <c r="C9818" s="83" t="s">
        <v>513</v>
      </c>
      <c r="D9818" s="83" t="s">
        <v>504</v>
      </c>
      <c r="E9818" s="84">
        <v>109195</v>
      </c>
      <c r="F9818" s="85">
        <v>17.667999999999999</v>
      </c>
      <c r="G9818" s="84" t="s">
        <v>514</v>
      </c>
      <c r="H9818" s="86" t="str">
        <f t="shared" si="612"/>
        <v/>
      </c>
      <c r="I9818" s="77" t="str">
        <f t="shared" si="613"/>
        <v/>
      </c>
      <c r="J9818" s="77" t="str">
        <f t="shared" si="614"/>
        <v/>
      </c>
      <c r="K9818" s="77">
        <f t="shared" si="615"/>
        <v>0</v>
      </c>
    </row>
    <row r="9819" spans="1:11" s="77" customFormat="1">
      <c r="A9819" s="82">
        <v>2016</v>
      </c>
      <c r="B9819" s="82">
        <v>879</v>
      </c>
      <c r="C9819" s="83" t="s">
        <v>513</v>
      </c>
      <c r="D9819" s="83" t="s">
        <v>504</v>
      </c>
      <c r="E9819" s="84">
        <v>285145</v>
      </c>
      <c r="F9819" s="85">
        <v>17.149999999999999</v>
      </c>
      <c r="G9819" s="84" t="s">
        <v>514</v>
      </c>
      <c r="H9819" s="86" t="str">
        <f t="shared" si="612"/>
        <v/>
      </c>
      <c r="I9819" s="77" t="str">
        <f t="shared" si="613"/>
        <v/>
      </c>
      <c r="J9819" s="77" t="str">
        <f t="shared" si="614"/>
        <v/>
      </c>
      <c r="K9819" s="77">
        <f t="shared" si="615"/>
        <v>0</v>
      </c>
    </row>
    <row r="9820" spans="1:11" s="77" customFormat="1">
      <c r="A9820" s="82">
        <v>2016</v>
      </c>
      <c r="B9820" s="82">
        <v>883</v>
      </c>
      <c r="C9820" s="83" t="s">
        <v>513</v>
      </c>
      <c r="D9820" s="83" t="s">
        <v>504</v>
      </c>
      <c r="E9820" s="84">
        <v>95427</v>
      </c>
      <c r="F9820" s="85">
        <v>17.149999999999999</v>
      </c>
      <c r="G9820" s="84" t="s">
        <v>514</v>
      </c>
      <c r="H9820" s="86" t="str">
        <f t="shared" si="612"/>
        <v/>
      </c>
      <c r="I9820" s="77" t="str">
        <f t="shared" si="613"/>
        <v/>
      </c>
      <c r="J9820" s="77" t="str">
        <f t="shared" si="614"/>
        <v/>
      </c>
      <c r="K9820" s="77">
        <f t="shared" si="615"/>
        <v>0</v>
      </c>
    </row>
    <row r="9821" spans="1:11" s="77" customFormat="1">
      <c r="A9821" s="82">
        <v>2016</v>
      </c>
      <c r="B9821" s="82">
        <v>884</v>
      </c>
      <c r="C9821" s="83" t="s">
        <v>513</v>
      </c>
      <c r="D9821" s="83" t="s">
        <v>504</v>
      </c>
      <c r="E9821" s="84">
        <v>65981</v>
      </c>
      <c r="F9821" s="85">
        <v>17.14</v>
      </c>
      <c r="G9821" s="84" t="s">
        <v>514</v>
      </c>
      <c r="H9821" s="86" t="str">
        <f t="shared" si="612"/>
        <v/>
      </c>
      <c r="I9821" s="77" t="str">
        <f t="shared" si="613"/>
        <v/>
      </c>
      <c r="J9821" s="77" t="str">
        <f t="shared" si="614"/>
        <v/>
      </c>
      <c r="K9821" s="77">
        <f t="shared" si="615"/>
        <v>0</v>
      </c>
    </row>
    <row r="9822" spans="1:11" s="77" customFormat="1">
      <c r="A9822" s="82">
        <v>2016</v>
      </c>
      <c r="B9822" s="82">
        <v>887</v>
      </c>
      <c r="C9822" s="83" t="s">
        <v>513</v>
      </c>
      <c r="D9822" s="83" t="s">
        <v>504</v>
      </c>
      <c r="E9822" s="84">
        <v>80030</v>
      </c>
      <c r="F9822" s="85">
        <v>17.36</v>
      </c>
      <c r="G9822" s="84" t="s">
        <v>514</v>
      </c>
      <c r="H9822" s="86" t="str">
        <f t="shared" si="612"/>
        <v/>
      </c>
      <c r="I9822" s="77" t="str">
        <f t="shared" si="613"/>
        <v/>
      </c>
      <c r="J9822" s="77" t="str">
        <f t="shared" si="614"/>
        <v/>
      </c>
      <c r="K9822" s="77">
        <f t="shared" si="615"/>
        <v>0</v>
      </c>
    </row>
    <row r="9823" spans="1:11" s="77" customFormat="1">
      <c r="A9823" s="82">
        <v>2016</v>
      </c>
      <c r="B9823" s="82">
        <v>887</v>
      </c>
      <c r="C9823" s="83" t="s">
        <v>513</v>
      </c>
      <c r="D9823" s="83" t="s">
        <v>504</v>
      </c>
      <c r="E9823" s="84">
        <v>46959</v>
      </c>
      <c r="F9823" s="85">
        <v>17.36</v>
      </c>
      <c r="G9823" s="84" t="s">
        <v>514</v>
      </c>
      <c r="H9823" s="86" t="str">
        <f t="shared" si="612"/>
        <v/>
      </c>
      <c r="I9823" s="77" t="str">
        <f t="shared" si="613"/>
        <v/>
      </c>
      <c r="J9823" s="77" t="str">
        <f t="shared" si="614"/>
        <v/>
      </c>
      <c r="K9823" s="77">
        <f t="shared" si="615"/>
        <v>0</v>
      </c>
    </row>
    <row r="9824" spans="1:11" s="77" customFormat="1">
      <c r="A9824" s="82">
        <v>2016</v>
      </c>
      <c r="B9824" s="82">
        <v>887</v>
      </c>
      <c r="C9824" s="83" t="s">
        <v>513</v>
      </c>
      <c r="D9824" s="83" t="s">
        <v>504</v>
      </c>
      <c r="E9824" s="84">
        <v>31679</v>
      </c>
      <c r="F9824" s="85">
        <v>17.36</v>
      </c>
      <c r="G9824" s="84" t="s">
        <v>514</v>
      </c>
      <c r="H9824" s="86" t="str">
        <f t="shared" si="612"/>
        <v/>
      </c>
      <c r="I9824" s="77" t="str">
        <f t="shared" si="613"/>
        <v/>
      </c>
      <c r="J9824" s="77" t="str">
        <f t="shared" si="614"/>
        <v/>
      </c>
      <c r="K9824" s="77">
        <f t="shared" si="615"/>
        <v>0</v>
      </c>
    </row>
    <row r="9825" spans="1:11" s="77" customFormat="1">
      <c r="A9825" s="82">
        <v>2016</v>
      </c>
      <c r="B9825" s="82">
        <v>889</v>
      </c>
      <c r="C9825" s="83" t="s">
        <v>513</v>
      </c>
      <c r="D9825" s="83" t="s">
        <v>504</v>
      </c>
      <c r="E9825" s="84">
        <v>367453</v>
      </c>
      <c r="F9825" s="85">
        <v>17.579999999999998</v>
      </c>
      <c r="G9825" s="84" t="s">
        <v>514</v>
      </c>
      <c r="H9825" s="86" t="str">
        <f t="shared" si="612"/>
        <v/>
      </c>
      <c r="I9825" s="77" t="str">
        <f t="shared" si="613"/>
        <v/>
      </c>
      <c r="J9825" s="77" t="str">
        <f t="shared" si="614"/>
        <v/>
      </c>
      <c r="K9825" s="77">
        <f t="shared" si="615"/>
        <v>0</v>
      </c>
    </row>
    <row r="9826" spans="1:11" s="77" customFormat="1">
      <c r="A9826" s="82">
        <v>2016</v>
      </c>
      <c r="B9826" s="82">
        <v>889</v>
      </c>
      <c r="C9826" s="83" t="s">
        <v>513</v>
      </c>
      <c r="D9826" s="83" t="s">
        <v>504</v>
      </c>
      <c r="E9826" s="84">
        <v>102590</v>
      </c>
      <c r="F9826" s="85">
        <v>17.190000000000001</v>
      </c>
      <c r="G9826" s="84" t="s">
        <v>514</v>
      </c>
      <c r="H9826" s="86" t="str">
        <f t="shared" si="612"/>
        <v/>
      </c>
      <c r="I9826" s="77" t="str">
        <f t="shared" si="613"/>
        <v/>
      </c>
      <c r="J9826" s="77" t="str">
        <f t="shared" si="614"/>
        <v/>
      </c>
      <c r="K9826" s="77">
        <f t="shared" si="615"/>
        <v>0</v>
      </c>
    </row>
    <row r="9827" spans="1:11" s="77" customFormat="1">
      <c r="A9827" s="82">
        <v>2016</v>
      </c>
      <c r="B9827" s="82">
        <v>891</v>
      </c>
      <c r="C9827" s="83" t="s">
        <v>513</v>
      </c>
      <c r="D9827" s="83" t="s">
        <v>504</v>
      </c>
      <c r="E9827" s="84">
        <v>84471</v>
      </c>
      <c r="F9827" s="85">
        <v>17.8</v>
      </c>
      <c r="G9827" s="84" t="s">
        <v>514</v>
      </c>
      <c r="H9827" s="86" t="str">
        <f t="shared" si="612"/>
        <v/>
      </c>
      <c r="I9827" s="77" t="str">
        <f t="shared" si="613"/>
        <v/>
      </c>
      <c r="J9827" s="77" t="str">
        <f t="shared" si="614"/>
        <v/>
      </c>
      <c r="K9827" s="77">
        <f t="shared" si="615"/>
        <v>0</v>
      </c>
    </row>
    <row r="9828" spans="1:11" s="77" customFormat="1">
      <c r="A9828" s="82">
        <v>2016</v>
      </c>
      <c r="B9828" s="82">
        <v>891</v>
      </c>
      <c r="C9828" s="83" t="s">
        <v>513</v>
      </c>
      <c r="D9828" s="83" t="s">
        <v>504</v>
      </c>
      <c r="E9828" s="84">
        <v>51261</v>
      </c>
      <c r="F9828" s="85">
        <v>17.5</v>
      </c>
      <c r="G9828" s="84" t="s">
        <v>514</v>
      </c>
      <c r="H9828" s="86" t="str">
        <f t="shared" si="612"/>
        <v/>
      </c>
      <c r="I9828" s="77" t="str">
        <f t="shared" si="613"/>
        <v/>
      </c>
      <c r="J9828" s="77" t="str">
        <f t="shared" si="614"/>
        <v/>
      </c>
      <c r="K9828" s="77">
        <f t="shared" si="615"/>
        <v>0</v>
      </c>
    </row>
    <row r="9829" spans="1:11" s="77" customFormat="1">
      <c r="A9829" s="82">
        <v>2016</v>
      </c>
      <c r="B9829" s="82">
        <v>891</v>
      </c>
      <c r="C9829" s="83" t="s">
        <v>513</v>
      </c>
      <c r="D9829" s="83" t="s">
        <v>504</v>
      </c>
      <c r="E9829" s="84">
        <v>37130</v>
      </c>
      <c r="F9829" s="85">
        <v>17.3</v>
      </c>
      <c r="G9829" s="84" t="s">
        <v>514</v>
      </c>
      <c r="H9829" s="86" t="str">
        <f t="shared" si="612"/>
        <v/>
      </c>
      <c r="I9829" s="77" t="str">
        <f t="shared" si="613"/>
        <v/>
      </c>
      <c r="J9829" s="77" t="str">
        <f t="shared" si="614"/>
        <v/>
      </c>
      <c r="K9829" s="77">
        <f t="shared" si="615"/>
        <v>0</v>
      </c>
    </row>
    <row r="9830" spans="1:11" s="77" customFormat="1">
      <c r="A9830" s="82">
        <v>2016</v>
      </c>
      <c r="B9830" s="82">
        <v>892</v>
      </c>
      <c r="C9830" s="83" t="s">
        <v>513</v>
      </c>
      <c r="D9830" s="83" t="s">
        <v>504</v>
      </c>
      <c r="E9830" s="84">
        <v>43172</v>
      </c>
      <c r="F9830" s="85">
        <v>17.3</v>
      </c>
      <c r="G9830" s="84" t="s">
        <v>514</v>
      </c>
      <c r="H9830" s="86" t="str">
        <f t="shared" si="612"/>
        <v/>
      </c>
      <c r="I9830" s="77" t="str">
        <f t="shared" si="613"/>
        <v/>
      </c>
      <c r="J9830" s="77" t="str">
        <f t="shared" si="614"/>
        <v/>
      </c>
      <c r="K9830" s="77">
        <f t="shared" si="615"/>
        <v>0</v>
      </c>
    </row>
    <row r="9831" spans="1:11" s="77" customFormat="1">
      <c r="A9831" s="82">
        <v>2016</v>
      </c>
      <c r="B9831" s="82">
        <v>892</v>
      </c>
      <c r="C9831" s="83" t="s">
        <v>513</v>
      </c>
      <c r="D9831" s="83" t="s">
        <v>504</v>
      </c>
      <c r="E9831" s="84">
        <v>12594</v>
      </c>
      <c r="F9831" s="85">
        <v>17.8</v>
      </c>
      <c r="G9831" s="84" t="s">
        <v>514</v>
      </c>
      <c r="H9831" s="86" t="str">
        <f t="shared" si="612"/>
        <v/>
      </c>
      <c r="I9831" s="77" t="str">
        <f t="shared" si="613"/>
        <v/>
      </c>
      <c r="J9831" s="77" t="str">
        <f t="shared" si="614"/>
        <v/>
      </c>
      <c r="K9831" s="77">
        <f t="shared" si="615"/>
        <v>0</v>
      </c>
    </row>
    <row r="9832" spans="1:11" s="77" customFormat="1">
      <c r="A9832" s="82">
        <v>2016</v>
      </c>
      <c r="B9832" s="82">
        <v>892</v>
      </c>
      <c r="C9832" s="83" t="s">
        <v>513</v>
      </c>
      <c r="D9832" s="83" t="s">
        <v>504</v>
      </c>
      <c r="E9832" s="84">
        <v>11371</v>
      </c>
      <c r="F9832" s="85">
        <v>17.5</v>
      </c>
      <c r="G9832" s="84" t="s">
        <v>514</v>
      </c>
      <c r="H9832" s="86" t="str">
        <f t="shared" si="612"/>
        <v/>
      </c>
      <c r="I9832" s="77" t="str">
        <f t="shared" si="613"/>
        <v/>
      </c>
      <c r="J9832" s="77" t="str">
        <f t="shared" si="614"/>
        <v/>
      </c>
      <c r="K9832" s="77">
        <f t="shared" si="615"/>
        <v>0</v>
      </c>
    </row>
    <row r="9833" spans="1:11" s="77" customFormat="1">
      <c r="A9833" s="82">
        <v>2016</v>
      </c>
      <c r="B9833" s="82">
        <v>963</v>
      </c>
      <c r="C9833" s="83" t="s">
        <v>503</v>
      </c>
      <c r="D9833" s="83" t="s">
        <v>504</v>
      </c>
      <c r="E9833" s="84">
        <v>62110</v>
      </c>
      <c r="F9833" s="85">
        <v>21.367000000000001</v>
      </c>
      <c r="G9833" s="84">
        <v>178.7</v>
      </c>
      <c r="H9833" s="86">
        <f t="shared" si="612"/>
        <v>2371535.5091899997</v>
      </c>
      <c r="I9833" s="77">
        <f t="shared" si="613"/>
        <v>62110</v>
      </c>
      <c r="J9833" s="77">
        <f t="shared" si="614"/>
        <v>1327104.3700000001</v>
      </c>
      <c r="K9833" s="77">
        <f t="shared" si="615"/>
        <v>0</v>
      </c>
    </row>
    <row r="9834" spans="1:11" s="77" customFormat="1">
      <c r="A9834" s="82">
        <v>2016</v>
      </c>
      <c r="B9834" s="82">
        <v>976</v>
      </c>
      <c r="C9834" s="83" t="s">
        <v>503</v>
      </c>
      <c r="D9834" s="83" t="s">
        <v>504</v>
      </c>
      <c r="E9834" s="84">
        <v>32796</v>
      </c>
      <c r="F9834" s="85">
        <v>25.04</v>
      </c>
      <c r="G9834" s="84">
        <v>214.8</v>
      </c>
      <c r="H9834" s="86">
        <f t="shared" si="612"/>
        <v>1763963.0323200002</v>
      </c>
      <c r="I9834" s="77">
        <f t="shared" si="613"/>
        <v>32796</v>
      </c>
      <c r="J9834" s="77">
        <f t="shared" si="614"/>
        <v>821211.84</v>
      </c>
      <c r="K9834" s="77">
        <f t="shared" si="615"/>
        <v>0</v>
      </c>
    </row>
    <row r="9835" spans="1:11" s="77" customFormat="1">
      <c r="A9835" s="82">
        <v>2016</v>
      </c>
      <c r="B9835" s="82">
        <v>976</v>
      </c>
      <c r="C9835" s="83" t="s">
        <v>503</v>
      </c>
      <c r="D9835" s="83" t="s">
        <v>504</v>
      </c>
      <c r="E9835" s="84">
        <v>13851</v>
      </c>
      <c r="F9835" s="85">
        <v>15.74</v>
      </c>
      <c r="G9835" s="84">
        <v>127.3</v>
      </c>
      <c r="H9835" s="86">
        <f t="shared" si="612"/>
        <v>277532.76402</v>
      </c>
      <c r="I9835" s="77">
        <f t="shared" si="613"/>
        <v>13851</v>
      </c>
      <c r="J9835" s="77">
        <f t="shared" si="614"/>
        <v>218014.74</v>
      </c>
      <c r="K9835" s="77">
        <f t="shared" si="615"/>
        <v>0</v>
      </c>
    </row>
    <row r="9836" spans="1:11" s="77" customFormat="1">
      <c r="A9836" s="82">
        <v>2016</v>
      </c>
      <c r="B9836" s="82">
        <v>976</v>
      </c>
      <c r="C9836" s="83" t="s">
        <v>503</v>
      </c>
      <c r="D9836" s="83" t="s">
        <v>504</v>
      </c>
      <c r="E9836" s="84">
        <v>2664</v>
      </c>
      <c r="F9836" s="85">
        <v>17.399999999999999</v>
      </c>
      <c r="G9836" s="84">
        <v>169.7</v>
      </c>
      <c r="H9836" s="86">
        <f t="shared" si="612"/>
        <v>78662.059199999989</v>
      </c>
      <c r="I9836" s="77">
        <f t="shared" si="613"/>
        <v>2664</v>
      </c>
      <c r="J9836" s="77">
        <f t="shared" si="614"/>
        <v>46353.599999999999</v>
      </c>
      <c r="K9836" s="77">
        <f t="shared" si="615"/>
        <v>0</v>
      </c>
    </row>
    <row r="9837" spans="1:11" s="77" customFormat="1">
      <c r="A9837" s="82">
        <v>2016</v>
      </c>
      <c r="B9837" s="82">
        <v>976</v>
      </c>
      <c r="C9837" s="83" t="s">
        <v>503</v>
      </c>
      <c r="D9837" s="83" t="s">
        <v>504</v>
      </c>
      <c r="E9837" s="84">
        <v>19724</v>
      </c>
      <c r="F9837" s="85">
        <v>21.95</v>
      </c>
      <c r="G9837" s="84">
        <v>203.7</v>
      </c>
      <c r="H9837" s="86">
        <f t="shared" si="612"/>
        <v>881902.44659999991</v>
      </c>
      <c r="I9837" s="77">
        <f t="shared" si="613"/>
        <v>19724</v>
      </c>
      <c r="J9837" s="77">
        <f t="shared" si="614"/>
        <v>432941.8</v>
      </c>
      <c r="K9837" s="77">
        <f t="shared" si="615"/>
        <v>0</v>
      </c>
    </row>
    <row r="9838" spans="1:11" s="77" customFormat="1">
      <c r="A9838" s="82">
        <v>2016</v>
      </c>
      <c r="B9838" s="82">
        <v>976</v>
      </c>
      <c r="C9838" s="83" t="s">
        <v>503</v>
      </c>
      <c r="D9838" s="83" t="s">
        <v>504</v>
      </c>
      <c r="E9838" s="84">
        <v>5665</v>
      </c>
      <c r="F9838" s="85">
        <v>18.29</v>
      </c>
      <c r="G9838" s="84">
        <v>142.69999999999999</v>
      </c>
      <c r="H9838" s="86">
        <f t="shared" si="612"/>
        <v>147855.53694999998</v>
      </c>
      <c r="I9838" s="77">
        <f t="shared" si="613"/>
        <v>5665</v>
      </c>
      <c r="J9838" s="77">
        <f t="shared" si="614"/>
        <v>103612.84999999999</v>
      </c>
      <c r="K9838" s="77">
        <f t="shared" si="615"/>
        <v>0</v>
      </c>
    </row>
    <row r="9839" spans="1:11" s="77" customFormat="1">
      <c r="A9839" s="82">
        <v>2016</v>
      </c>
      <c r="B9839" s="82">
        <v>976</v>
      </c>
      <c r="C9839" s="83" t="s">
        <v>503</v>
      </c>
      <c r="D9839" s="83" t="s">
        <v>504</v>
      </c>
      <c r="E9839" s="84">
        <v>7678</v>
      </c>
      <c r="F9839" s="85">
        <v>19.03</v>
      </c>
      <c r="G9839" s="84">
        <v>159.5</v>
      </c>
      <c r="H9839" s="86">
        <f t="shared" si="612"/>
        <v>233049.18230000001</v>
      </c>
      <c r="I9839" s="77">
        <f t="shared" si="613"/>
        <v>7678</v>
      </c>
      <c r="J9839" s="77">
        <f t="shared" si="614"/>
        <v>146112.34</v>
      </c>
      <c r="K9839" s="77">
        <f t="shared" si="615"/>
        <v>0</v>
      </c>
    </row>
    <row r="9840" spans="1:11" s="77" customFormat="1">
      <c r="A9840" s="82">
        <v>2016</v>
      </c>
      <c r="B9840" s="82">
        <v>983</v>
      </c>
      <c r="C9840" s="83" t="s">
        <v>503</v>
      </c>
      <c r="D9840" s="83" t="s">
        <v>504</v>
      </c>
      <c r="E9840" s="84">
        <v>123706</v>
      </c>
      <c r="F9840" s="85">
        <v>22.312000000000001</v>
      </c>
      <c r="G9840" s="84">
        <v>200.2</v>
      </c>
      <c r="H9840" s="86">
        <f t="shared" si="612"/>
        <v>5525776.8005439993</v>
      </c>
      <c r="I9840" s="77">
        <f t="shared" si="613"/>
        <v>123706</v>
      </c>
      <c r="J9840" s="77">
        <f t="shared" si="614"/>
        <v>2760128.2720000003</v>
      </c>
      <c r="K9840" s="77">
        <f t="shared" si="615"/>
        <v>0</v>
      </c>
    </row>
    <row r="9841" spans="1:11" s="77" customFormat="1">
      <c r="A9841" s="82">
        <v>2016</v>
      </c>
      <c r="B9841" s="82">
        <v>983</v>
      </c>
      <c r="C9841" s="83" t="s">
        <v>503</v>
      </c>
      <c r="D9841" s="83" t="s">
        <v>504</v>
      </c>
      <c r="E9841" s="84">
        <v>114034</v>
      </c>
      <c r="F9841" s="85">
        <v>22.878</v>
      </c>
      <c r="G9841" s="84">
        <v>259</v>
      </c>
      <c r="H9841" s="86">
        <f t="shared" si="612"/>
        <v>6756972.9166799998</v>
      </c>
      <c r="I9841" s="77">
        <f t="shared" si="613"/>
        <v>114034</v>
      </c>
      <c r="J9841" s="77">
        <f t="shared" si="614"/>
        <v>2608869.852</v>
      </c>
      <c r="K9841" s="77">
        <f t="shared" si="615"/>
        <v>0</v>
      </c>
    </row>
    <row r="9842" spans="1:11" s="77" customFormat="1">
      <c r="A9842" s="82">
        <v>2016</v>
      </c>
      <c r="B9842" s="82">
        <v>983</v>
      </c>
      <c r="C9842" s="83" t="s">
        <v>503</v>
      </c>
      <c r="D9842" s="83" t="s">
        <v>504</v>
      </c>
      <c r="E9842" s="84">
        <v>17313</v>
      </c>
      <c r="F9842" s="85">
        <v>22.96</v>
      </c>
      <c r="G9842" s="84">
        <v>189.6</v>
      </c>
      <c r="H9842" s="86">
        <f t="shared" si="612"/>
        <v>753672.28607999999</v>
      </c>
      <c r="I9842" s="77">
        <f t="shared" si="613"/>
        <v>17313</v>
      </c>
      <c r="J9842" s="77">
        <f t="shared" si="614"/>
        <v>397506.48000000004</v>
      </c>
      <c r="K9842" s="77">
        <f t="shared" si="615"/>
        <v>0</v>
      </c>
    </row>
    <row r="9843" spans="1:11" s="77" customFormat="1">
      <c r="A9843" s="82">
        <v>2016</v>
      </c>
      <c r="B9843" s="82">
        <v>994</v>
      </c>
      <c r="C9843" s="83" t="s">
        <v>503</v>
      </c>
      <c r="D9843" s="83" t="s">
        <v>504</v>
      </c>
      <c r="E9843" s="84">
        <v>113217</v>
      </c>
      <c r="F9843" s="85">
        <v>22.2</v>
      </c>
      <c r="G9843" s="84">
        <v>216.5</v>
      </c>
      <c r="H9843" s="86">
        <f t="shared" si="612"/>
        <v>5441548.6710000001</v>
      </c>
      <c r="I9843" s="77">
        <f t="shared" si="613"/>
        <v>113217</v>
      </c>
      <c r="J9843" s="77">
        <f t="shared" si="614"/>
        <v>2513417.4</v>
      </c>
      <c r="K9843" s="77">
        <f t="shared" si="615"/>
        <v>0</v>
      </c>
    </row>
    <row r="9844" spans="1:11" s="77" customFormat="1">
      <c r="A9844" s="82">
        <v>2016</v>
      </c>
      <c r="B9844" s="82">
        <v>994</v>
      </c>
      <c r="C9844" s="83" t="s">
        <v>503</v>
      </c>
      <c r="D9844" s="83" t="s">
        <v>504</v>
      </c>
      <c r="E9844" s="84">
        <v>74940</v>
      </c>
      <c r="F9844" s="85">
        <v>22.46</v>
      </c>
      <c r="G9844" s="84">
        <v>215.4</v>
      </c>
      <c r="H9844" s="86">
        <f t="shared" si="612"/>
        <v>3625510.2695999998</v>
      </c>
      <c r="I9844" s="77">
        <f t="shared" si="613"/>
        <v>74940</v>
      </c>
      <c r="J9844" s="77">
        <f t="shared" si="614"/>
        <v>1683152.4000000001</v>
      </c>
      <c r="K9844" s="77">
        <f t="shared" si="615"/>
        <v>0</v>
      </c>
    </row>
    <row r="9845" spans="1:11" s="77" customFormat="1">
      <c r="A9845" s="82">
        <v>2016</v>
      </c>
      <c r="B9845" s="82">
        <v>994</v>
      </c>
      <c r="C9845" s="83" t="s">
        <v>503</v>
      </c>
      <c r="D9845" s="83" t="s">
        <v>504</v>
      </c>
      <c r="E9845" s="84">
        <v>52751</v>
      </c>
      <c r="F9845" s="85">
        <v>23.1</v>
      </c>
      <c r="G9845" s="84">
        <v>203.4</v>
      </c>
      <c r="H9845" s="86">
        <f t="shared" si="612"/>
        <v>2478526.8354000002</v>
      </c>
      <c r="I9845" s="77">
        <f t="shared" si="613"/>
        <v>52751</v>
      </c>
      <c r="J9845" s="77">
        <f t="shared" si="614"/>
        <v>1218548.1000000001</v>
      </c>
      <c r="K9845" s="77">
        <f t="shared" si="615"/>
        <v>0</v>
      </c>
    </row>
    <row r="9846" spans="1:11" s="77" customFormat="1">
      <c r="A9846" s="82">
        <v>2016</v>
      </c>
      <c r="B9846" s="82">
        <v>994</v>
      </c>
      <c r="C9846" s="83" t="s">
        <v>503</v>
      </c>
      <c r="D9846" s="83" t="s">
        <v>504</v>
      </c>
      <c r="E9846" s="84">
        <v>79139</v>
      </c>
      <c r="F9846" s="85">
        <v>23.31</v>
      </c>
      <c r="G9846" s="84">
        <v>212.4</v>
      </c>
      <c r="H9846" s="86">
        <f t="shared" si="612"/>
        <v>3918206.7111600004</v>
      </c>
      <c r="I9846" s="77">
        <f t="shared" si="613"/>
        <v>79139</v>
      </c>
      <c r="J9846" s="77">
        <f t="shared" si="614"/>
        <v>1844730.0899999999</v>
      </c>
      <c r="K9846" s="77">
        <f t="shared" si="615"/>
        <v>0</v>
      </c>
    </row>
    <row r="9847" spans="1:11" s="77" customFormat="1">
      <c r="A9847" s="82">
        <v>2016</v>
      </c>
      <c r="B9847" s="82">
        <v>994</v>
      </c>
      <c r="C9847" s="83" t="s">
        <v>503</v>
      </c>
      <c r="D9847" s="83" t="s">
        <v>504</v>
      </c>
      <c r="E9847" s="84">
        <v>35698</v>
      </c>
      <c r="F9847" s="85">
        <v>23.04</v>
      </c>
      <c r="G9847" s="84">
        <v>167.2</v>
      </c>
      <c r="H9847" s="86">
        <f t="shared" si="612"/>
        <v>1375189.7702399998</v>
      </c>
      <c r="I9847" s="77">
        <f t="shared" si="613"/>
        <v>35698</v>
      </c>
      <c r="J9847" s="77">
        <f t="shared" si="614"/>
        <v>822481.91999999993</v>
      </c>
      <c r="K9847" s="77">
        <f t="shared" si="615"/>
        <v>0</v>
      </c>
    </row>
    <row r="9848" spans="1:11" s="77" customFormat="1">
      <c r="A9848" s="82">
        <v>2016</v>
      </c>
      <c r="B9848" s="82">
        <v>994</v>
      </c>
      <c r="C9848" s="83" t="s">
        <v>503</v>
      </c>
      <c r="D9848" s="83" t="s">
        <v>504</v>
      </c>
      <c r="E9848" s="84">
        <v>61245</v>
      </c>
      <c r="F9848" s="85">
        <v>22.2</v>
      </c>
      <c r="G9848" s="84">
        <v>170.1</v>
      </c>
      <c r="H9848" s="86">
        <f t="shared" si="612"/>
        <v>2312745.9389999998</v>
      </c>
      <c r="I9848" s="77">
        <f t="shared" si="613"/>
        <v>61245</v>
      </c>
      <c r="J9848" s="77">
        <f t="shared" si="614"/>
        <v>1359639</v>
      </c>
      <c r="K9848" s="77">
        <f t="shared" si="615"/>
        <v>0</v>
      </c>
    </row>
    <row r="9849" spans="1:11" s="77" customFormat="1">
      <c r="A9849" s="82">
        <v>2016</v>
      </c>
      <c r="B9849" s="82">
        <v>994</v>
      </c>
      <c r="C9849" s="83" t="s">
        <v>503</v>
      </c>
      <c r="D9849" s="83" t="s">
        <v>504</v>
      </c>
      <c r="E9849" s="84">
        <v>93370</v>
      </c>
      <c r="F9849" s="85">
        <v>22.55</v>
      </c>
      <c r="G9849" s="84">
        <v>167.4</v>
      </c>
      <c r="H9849" s="86">
        <f t="shared" si="612"/>
        <v>3524596.1190000004</v>
      </c>
      <c r="I9849" s="77">
        <f t="shared" si="613"/>
        <v>93370</v>
      </c>
      <c r="J9849" s="77">
        <f t="shared" si="614"/>
        <v>2105493.5</v>
      </c>
      <c r="K9849" s="77">
        <f t="shared" si="615"/>
        <v>0</v>
      </c>
    </row>
    <row r="9850" spans="1:11" s="77" customFormat="1">
      <c r="A9850" s="82">
        <v>2016</v>
      </c>
      <c r="B9850" s="82">
        <v>995</v>
      </c>
      <c r="C9850" s="83" t="s">
        <v>503</v>
      </c>
      <c r="D9850" s="83" t="s">
        <v>504</v>
      </c>
      <c r="E9850" s="84">
        <v>38942</v>
      </c>
      <c r="F9850" s="85">
        <v>22.925999999999998</v>
      </c>
      <c r="G9850" s="84">
        <v>236.5</v>
      </c>
      <c r="H9850" s="86">
        <f t="shared" si="612"/>
        <v>2111434.8505800003</v>
      </c>
      <c r="I9850" s="77">
        <f t="shared" si="613"/>
        <v>38942</v>
      </c>
      <c r="J9850" s="77">
        <f t="shared" si="614"/>
        <v>892784.2919999999</v>
      </c>
      <c r="K9850" s="77">
        <f t="shared" si="615"/>
        <v>0</v>
      </c>
    </row>
    <row r="9851" spans="1:11" s="77" customFormat="1">
      <c r="A9851" s="82">
        <v>2016</v>
      </c>
      <c r="B9851" s="82">
        <v>995</v>
      </c>
      <c r="C9851" s="83" t="s">
        <v>503</v>
      </c>
      <c r="D9851" s="83" t="s">
        <v>504</v>
      </c>
      <c r="E9851" s="84">
        <v>13469</v>
      </c>
      <c r="F9851" s="85">
        <v>23.67</v>
      </c>
      <c r="G9851" s="84">
        <v>199.8</v>
      </c>
      <c r="H9851" s="86">
        <f t="shared" si="612"/>
        <v>636984.83754000021</v>
      </c>
      <c r="I9851" s="77">
        <f t="shared" si="613"/>
        <v>13469</v>
      </c>
      <c r="J9851" s="77">
        <f t="shared" si="614"/>
        <v>318811.23000000004</v>
      </c>
      <c r="K9851" s="77">
        <f t="shared" si="615"/>
        <v>0</v>
      </c>
    </row>
    <row r="9852" spans="1:11" s="77" customFormat="1">
      <c r="A9852" s="82">
        <v>2016</v>
      </c>
      <c r="B9852" s="82">
        <v>997</v>
      </c>
      <c r="C9852" s="83" t="s">
        <v>513</v>
      </c>
      <c r="D9852" s="83" t="s">
        <v>504</v>
      </c>
      <c r="E9852" s="84">
        <v>63343</v>
      </c>
      <c r="F9852" s="85">
        <v>17.776</v>
      </c>
      <c r="G9852" s="84">
        <v>208.1</v>
      </c>
      <c r="H9852" s="86">
        <f t="shared" si="612"/>
        <v>2343175.1346080001</v>
      </c>
      <c r="I9852" s="77">
        <f t="shared" si="613"/>
        <v>63343</v>
      </c>
      <c r="J9852" s="77">
        <f t="shared" si="614"/>
        <v>1125985.1680000001</v>
      </c>
      <c r="K9852" s="77">
        <f t="shared" si="615"/>
        <v>0</v>
      </c>
    </row>
    <row r="9853" spans="1:11" s="77" customFormat="1">
      <c r="A9853" s="82">
        <v>2016</v>
      </c>
      <c r="B9853" s="82">
        <v>997</v>
      </c>
      <c r="C9853" s="83" t="s">
        <v>513</v>
      </c>
      <c r="D9853" s="83" t="s">
        <v>504</v>
      </c>
      <c r="E9853" s="84">
        <v>7232</v>
      </c>
      <c r="F9853" s="85">
        <v>17.716000000000001</v>
      </c>
      <c r="G9853" s="84">
        <v>206.2</v>
      </c>
      <c r="H9853" s="86">
        <f t="shared" si="612"/>
        <v>264187.79494399996</v>
      </c>
      <c r="I9853" s="77">
        <f t="shared" si="613"/>
        <v>7232</v>
      </c>
      <c r="J9853" s="77">
        <f t="shared" si="614"/>
        <v>128122.11200000001</v>
      </c>
      <c r="K9853" s="77">
        <f t="shared" si="615"/>
        <v>0</v>
      </c>
    </row>
    <row r="9854" spans="1:11" s="77" customFormat="1">
      <c r="A9854" s="82">
        <v>2016</v>
      </c>
      <c r="B9854" s="82">
        <v>1001</v>
      </c>
      <c r="C9854" s="83" t="s">
        <v>503</v>
      </c>
      <c r="D9854" s="83" t="s">
        <v>504</v>
      </c>
      <c r="E9854" s="84">
        <v>11807</v>
      </c>
      <c r="F9854" s="85">
        <v>22.936</v>
      </c>
      <c r="G9854" s="84">
        <v>260.2</v>
      </c>
      <c r="H9854" s="86">
        <f t="shared" si="612"/>
        <v>704635.52590399992</v>
      </c>
      <c r="I9854" s="77">
        <f t="shared" si="613"/>
        <v>11807</v>
      </c>
      <c r="J9854" s="77">
        <f t="shared" si="614"/>
        <v>270805.35200000001</v>
      </c>
      <c r="K9854" s="77">
        <f t="shared" si="615"/>
        <v>0</v>
      </c>
    </row>
    <row r="9855" spans="1:11" s="77" customFormat="1">
      <c r="A9855" s="82">
        <v>2016</v>
      </c>
      <c r="B9855" s="82">
        <v>1001</v>
      </c>
      <c r="C9855" s="83" t="s">
        <v>503</v>
      </c>
      <c r="D9855" s="83" t="s">
        <v>504</v>
      </c>
      <c r="E9855" s="84">
        <v>151179</v>
      </c>
      <c r="F9855" s="85">
        <v>22.248000000000001</v>
      </c>
      <c r="G9855" s="84">
        <v>204</v>
      </c>
      <c r="H9855" s="86">
        <f t="shared" si="612"/>
        <v>6861397.9996800013</v>
      </c>
      <c r="I9855" s="77">
        <f t="shared" si="613"/>
        <v>151179</v>
      </c>
      <c r="J9855" s="77">
        <f t="shared" si="614"/>
        <v>3363430.392</v>
      </c>
      <c r="K9855" s="77">
        <f t="shared" si="615"/>
        <v>0</v>
      </c>
    </row>
    <row r="9856" spans="1:11" s="77" customFormat="1">
      <c r="A9856" s="82">
        <v>2016</v>
      </c>
      <c r="B9856" s="82">
        <v>1004</v>
      </c>
      <c r="C9856" s="83" t="s">
        <v>503</v>
      </c>
      <c r="D9856" s="83" t="s">
        <v>504</v>
      </c>
      <c r="E9856" s="84">
        <v>11607</v>
      </c>
      <c r="F9856" s="85">
        <v>22.616</v>
      </c>
      <c r="G9856" s="84">
        <v>177.1</v>
      </c>
      <c r="H9856" s="86">
        <f t="shared" si="612"/>
        <v>464894.42815199995</v>
      </c>
      <c r="I9856" s="77">
        <f t="shared" si="613"/>
        <v>11607</v>
      </c>
      <c r="J9856" s="77">
        <f t="shared" si="614"/>
        <v>262503.91200000001</v>
      </c>
      <c r="K9856" s="77">
        <f t="shared" si="615"/>
        <v>0</v>
      </c>
    </row>
    <row r="9857" spans="1:11" s="77" customFormat="1">
      <c r="A9857" s="82">
        <v>2016</v>
      </c>
      <c r="B9857" s="82">
        <v>1008</v>
      </c>
      <c r="C9857" s="83" t="s">
        <v>503</v>
      </c>
      <c r="D9857" s="83" t="s">
        <v>504</v>
      </c>
      <c r="E9857" s="84">
        <v>16385</v>
      </c>
      <c r="F9857" s="85">
        <v>24.026</v>
      </c>
      <c r="G9857" s="84">
        <v>215</v>
      </c>
      <c r="H9857" s="86">
        <f t="shared" si="612"/>
        <v>846381.92149999994</v>
      </c>
      <c r="I9857" s="77">
        <f t="shared" si="613"/>
        <v>16385</v>
      </c>
      <c r="J9857" s="77">
        <f t="shared" si="614"/>
        <v>393666.01</v>
      </c>
      <c r="K9857" s="77">
        <f t="shared" si="615"/>
        <v>0</v>
      </c>
    </row>
    <row r="9858" spans="1:11" s="77" customFormat="1">
      <c r="A9858" s="82">
        <v>2016</v>
      </c>
      <c r="B9858" s="82">
        <v>1008</v>
      </c>
      <c r="C9858" s="83" t="s">
        <v>503</v>
      </c>
      <c r="D9858" s="83" t="s">
        <v>504</v>
      </c>
      <c r="E9858" s="84">
        <v>12887</v>
      </c>
      <c r="F9858" s="85">
        <v>22.271999999999998</v>
      </c>
      <c r="G9858" s="84">
        <v>203.3</v>
      </c>
      <c r="H9858" s="86">
        <f t="shared" si="612"/>
        <v>583510.16371199989</v>
      </c>
      <c r="I9858" s="77">
        <f t="shared" si="613"/>
        <v>12887</v>
      </c>
      <c r="J9858" s="77">
        <f t="shared" si="614"/>
        <v>287019.26399999997</v>
      </c>
      <c r="K9858" s="77">
        <f t="shared" si="615"/>
        <v>0</v>
      </c>
    </row>
    <row r="9859" spans="1:11" s="77" customFormat="1">
      <c r="A9859" s="82">
        <v>2016</v>
      </c>
      <c r="B9859" s="82">
        <v>1008</v>
      </c>
      <c r="C9859" s="83" t="s">
        <v>503</v>
      </c>
      <c r="D9859" s="83" t="s">
        <v>504</v>
      </c>
      <c r="E9859" s="84">
        <v>8209</v>
      </c>
      <c r="F9859" s="85">
        <v>24.564</v>
      </c>
      <c r="G9859" s="84">
        <v>221</v>
      </c>
      <c r="H9859" s="86">
        <f t="shared" si="612"/>
        <v>445637.38595999999</v>
      </c>
      <c r="I9859" s="77">
        <f t="shared" si="613"/>
        <v>8209</v>
      </c>
      <c r="J9859" s="77">
        <f t="shared" si="614"/>
        <v>201645.87599999999</v>
      </c>
      <c r="K9859" s="77">
        <f t="shared" si="615"/>
        <v>0</v>
      </c>
    </row>
    <row r="9860" spans="1:11" s="77" customFormat="1">
      <c r="A9860" s="82">
        <v>2016</v>
      </c>
      <c r="B9860" s="82">
        <v>1008</v>
      </c>
      <c r="C9860" s="83" t="s">
        <v>503</v>
      </c>
      <c r="D9860" s="83" t="s">
        <v>504</v>
      </c>
      <c r="E9860" s="84">
        <v>6028</v>
      </c>
      <c r="F9860" s="85">
        <v>24.036000000000001</v>
      </c>
      <c r="G9860" s="84">
        <v>253.7</v>
      </c>
      <c r="H9860" s="86">
        <f t="shared" si="612"/>
        <v>367583.41329599998</v>
      </c>
      <c r="I9860" s="77">
        <f t="shared" si="613"/>
        <v>6028</v>
      </c>
      <c r="J9860" s="77">
        <f t="shared" si="614"/>
        <v>144889.008</v>
      </c>
      <c r="K9860" s="77">
        <f t="shared" si="615"/>
        <v>0</v>
      </c>
    </row>
    <row r="9861" spans="1:11" s="77" customFormat="1">
      <c r="A9861" s="82">
        <v>2016</v>
      </c>
      <c r="B9861" s="82">
        <v>1008</v>
      </c>
      <c r="C9861" s="83" t="s">
        <v>503</v>
      </c>
      <c r="D9861" s="83" t="s">
        <v>504</v>
      </c>
      <c r="E9861" s="84">
        <v>6341</v>
      </c>
      <c r="F9861" s="85">
        <v>23.994</v>
      </c>
      <c r="G9861" s="84">
        <v>257.60000000000002</v>
      </c>
      <c r="H9861" s="86">
        <f t="shared" si="612"/>
        <v>391927.97750400001</v>
      </c>
      <c r="I9861" s="77">
        <f t="shared" si="613"/>
        <v>6341</v>
      </c>
      <c r="J9861" s="77">
        <f t="shared" si="614"/>
        <v>152145.954</v>
      </c>
      <c r="K9861" s="77">
        <f t="shared" si="615"/>
        <v>0</v>
      </c>
    </row>
    <row r="9862" spans="1:11" s="77" customFormat="1">
      <c r="A9862" s="82">
        <v>2016</v>
      </c>
      <c r="B9862" s="82">
        <v>1008</v>
      </c>
      <c r="C9862" s="83" t="s">
        <v>503</v>
      </c>
      <c r="D9862" s="83" t="s">
        <v>504</v>
      </c>
      <c r="E9862" s="84">
        <v>8208</v>
      </c>
      <c r="F9862" s="85">
        <v>23.135999999999999</v>
      </c>
      <c r="G9862" s="84">
        <v>201.2</v>
      </c>
      <c r="H9862" s="86">
        <f t="shared" si="612"/>
        <v>382079.37945599994</v>
      </c>
      <c r="I9862" s="77">
        <f t="shared" si="613"/>
        <v>8208</v>
      </c>
      <c r="J9862" s="77">
        <f t="shared" si="614"/>
        <v>189900.288</v>
      </c>
      <c r="K9862" s="77">
        <f t="shared" si="615"/>
        <v>0</v>
      </c>
    </row>
    <row r="9863" spans="1:11" s="77" customFormat="1">
      <c r="A9863" s="82">
        <v>2016</v>
      </c>
      <c r="B9863" s="82">
        <v>1012</v>
      </c>
      <c r="C9863" s="83" t="s">
        <v>503</v>
      </c>
      <c r="D9863" s="83" t="s">
        <v>504</v>
      </c>
      <c r="E9863" s="84">
        <v>74444</v>
      </c>
      <c r="F9863" s="85">
        <v>23.172000000000001</v>
      </c>
      <c r="G9863" s="84">
        <v>236.1</v>
      </c>
      <c r="H9863" s="86">
        <f t="shared" ref="H9863:H9926" si="616">IF(I9863="","",G9863/100*F9863*E9863)</f>
        <v>4072763.6448479998</v>
      </c>
      <c r="I9863" s="77">
        <f t="shared" ref="I9863:I9926" si="617">IF(OR(G9863=".",F9863=".",E9863="."),"",E9863)</f>
        <v>74444</v>
      </c>
      <c r="J9863" s="77">
        <f t="shared" ref="J9863:J9926" si="618">IF(I9863="","",F9863*I9863)</f>
        <v>1725016.368</v>
      </c>
      <c r="K9863" s="77">
        <f t="shared" ref="K9863:K9926" si="619">IF(C9863="LIG",1,0)</f>
        <v>0</v>
      </c>
    </row>
    <row r="9864" spans="1:11" s="77" customFormat="1">
      <c r="A9864" s="82">
        <v>2016</v>
      </c>
      <c r="B9864" s="82">
        <v>1073</v>
      </c>
      <c r="C9864" s="83" t="s">
        <v>513</v>
      </c>
      <c r="D9864" s="83" t="s">
        <v>504</v>
      </c>
      <c r="E9864" s="84">
        <v>14664</v>
      </c>
      <c r="F9864" s="85">
        <v>17.48</v>
      </c>
      <c r="G9864" s="84">
        <v>186</v>
      </c>
      <c r="H9864" s="86">
        <f t="shared" si="616"/>
        <v>476767.69920000009</v>
      </c>
      <c r="I9864" s="77">
        <f t="shared" si="617"/>
        <v>14664</v>
      </c>
      <c r="J9864" s="77">
        <f t="shared" si="618"/>
        <v>256326.72</v>
      </c>
      <c r="K9864" s="77">
        <f t="shared" si="619"/>
        <v>0</v>
      </c>
    </row>
    <row r="9865" spans="1:11" s="77" customFormat="1">
      <c r="A9865" s="82">
        <v>2016</v>
      </c>
      <c r="B9865" s="82">
        <v>1073</v>
      </c>
      <c r="C9865" s="83" t="s">
        <v>513</v>
      </c>
      <c r="D9865" s="83" t="s">
        <v>504</v>
      </c>
      <c r="E9865" s="84">
        <v>14826</v>
      </c>
      <c r="F9865" s="85">
        <v>17.512</v>
      </c>
      <c r="G9865" s="84">
        <v>199.2</v>
      </c>
      <c r="H9865" s="86">
        <f t="shared" si="616"/>
        <v>517188.76070400001</v>
      </c>
      <c r="I9865" s="77">
        <f t="shared" si="617"/>
        <v>14826</v>
      </c>
      <c r="J9865" s="77">
        <f t="shared" si="618"/>
        <v>259632.91200000001</v>
      </c>
      <c r="K9865" s="77">
        <f t="shared" si="619"/>
        <v>0</v>
      </c>
    </row>
    <row r="9866" spans="1:11" s="77" customFormat="1">
      <c r="A9866" s="82">
        <v>2016</v>
      </c>
      <c r="B9866" s="82">
        <v>1082</v>
      </c>
      <c r="C9866" s="83" t="s">
        <v>513</v>
      </c>
      <c r="D9866" s="83" t="s">
        <v>504</v>
      </c>
      <c r="E9866" s="84">
        <v>16481</v>
      </c>
      <c r="F9866" s="85">
        <v>17.501999999999999</v>
      </c>
      <c r="G9866" s="84">
        <v>145.19999999999999</v>
      </c>
      <c r="H9866" s="86">
        <f t="shared" si="616"/>
        <v>418830.07082399994</v>
      </c>
      <c r="I9866" s="77">
        <f t="shared" si="617"/>
        <v>16481</v>
      </c>
      <c r="J9866" s="77">
        <f t="shared" si="618"/>
        <v>288450.462</v>
      </c>
      <c r="K9866" s="77">
        <f t="shared" si="619"/>
        <v>0</v>
      </c>
    </row>
    <row r="9867" spans="1:11" s="77" customFormat="1">
      <c r="A9867" s="82">
        <v>2016</v>
      </c>
      <c r="B9867" s="82">
        <v>1082</v>
      </c>
      <c r="C9867" s="83" t="s">
        <v>513</v>
      </c>
      <c r="D9867" s="83" t="s">
        <v>504</v>
      </c>
      <c r="E9867" s="84">
        <v>32541</v>
      </c>
      <c r="F9867" s="85">
        <v>17.72</v>
      </c>
      <c r="G9867" s="84">
        <v>133.6</v>
      </c>
      <c r="H9867" s="86">
        <f t="shared" si="616"/>
        <v>770373.03071999981</v>
      </c>
      <c r="I9867" s="77">
        <f t="shared" si="617"/>
        <v>32541</v>
      </c>
      <c r="J9867" s="77">
        <f t="shared" si="618"/>
        <v>576626.52</v>
      </c>
      <c r="K9867" s="77">
        <f t="shared" si="619"/>
        <v>0</v>
      </c>
    </row>
    <row r="9868" spans="1:11" s="77" customFormat="1">
      <c r="A9868" s="82">
        <v>2016</v>
      </c>
      <c r="B9868" s="82">
        <v>1082</v>
      </c>
      <c r="C9868" s="83" t="s">
        <v>513</v>
      </c>
      <c r="D9868" s="83" t="s">
        <v>504</v>
      </c>
      <c r="E9868" s="84">
        <v>48636</v>
      </c>
      <c r="F9868" s="85">
        <v>17.943999999999999</v>
      </c>
      <c r="G9868" s="84">
        <v>133.6</v>
      </c>
      <c r="H9868" s="86">
        <f t="shared" si="616"/>
        <v>1165959.7770239997</v>
      </c>
      <c r="I9868" s="77">
        <f t="shared" si="617"/>
        <v>48636</v>
      </c>
      <c r="J9868" s="77">
        <f t="shared" si="618"/>
        <v>872724.38399999996</v>
      </c>
      <c r="K9868" s="77">
        <f t="shared" si="619"/>
        <v>0</v>
      </c>
    </row>
    <row r="9869" spans="1:11" s="77" customFormat="1">
      <c r="A9869" s="82">
        <v>2016</v>
      </c>
      <c r="B9869" s="82">
        <v>1082</v>
      </c>
      <c r="C9869" s="83" t="s">
        <v>513</v>
      </c>
      <c r="D9869" s="83" t="s">
        <v>504</v>
      </c>
      <c r="E9869" s="84">
        <v>31739</v>
      </c>
      <c r="F9869" s="85">
        <v>16.713999999999999</v>
      </c>
      <c r="G9869" s="84">
        <v>142</v>
      </c>
      <c r="H9869" s="86">
        <f t="shared" si="616"/>
        <v>753289.61731999984</v>
      </c>
      <c r="I9869" s="77">
        <f t="shared" si="617"/>
        <v>31739</v>
      </c>
      <c r="J9869" s="77">
        <f t="shared" si="618"/>
        <v>530485.64599999995</v>
      </c>
      <c r="K9869" s="77">
        <f t="shared" si="619"/>
        <v>0</v>
      </c>
    </row>
    <row r="9870" spans="1:11" s="77" customFormat="1">
      <c r="A9870" s="82">
        <v>2016</v>
      </c>
      <c r="B9870" s="82">
        <v>1082</v>
      </c>
      <c r="C9870" s="83" t="s">
        <v>513</v>
      </c>
      <c r="D9870" s="83" t="s">
        <v>504</v>
      </c>
      <c r="E9870" s="84">
        <v>32162</v>
      </c>
      <c r="F9870" s="85">
        <v>17.033999999999999</v>
      </c>
      <c r="G9870" s="84">
        <v>129.5</v>
      </c>
      <c r="H9870" s="86">
        <f t="shared" si="616"/>
        <v>709462.52285999991</v>
      </c>
      <c r="I9870" s="77">
        <f t="shared" si="617"/>
        <v>32162</v>
      </c>
      <c r="J9870" s="77">
        <f t="shared" si="618"/>
        <v>547847.50799999991</v>
      </c>
      <c r="K9870" s="77">
        <f t="shared" si="619"/>
        <v>0</v>
      </c>
    </row>
    <row r="9871" spans="1:11" s="77" customFormat="1">
      <c r="A9871" s="82">
        <v>2016</v>
      </c>
      <c r="B9871" s="82">
        <v>1082</v>
      </c>
      <c r="C9871" s="83" t="s">
        <v>513</v>
      </c>
      <c r="D9871" s="83" t="s">
        <v>504</v>
      </c>
      <c r="E9871" s="84">
        <v>64698</v>
      </c>
      <c r="F9871" s="85">
        <v>17.643000000000001</v>
      </c>
      <c r="G9871" s="84">
        <v>133.19999999999999</v>
      </c>
      <c r="H9871" s="86">
        <f t="shared" si="616"/>
        <v>1520433.7962479999</v>
      </c>
      <c r="I9871" s="77">
        <f t="shared" si="617"/>
        <v>64698</v>
      </c>
      <c r="J9871" s="77">
        <f t="shared" si="618"/>
        <v>1141466.814</v>
      </c>
      <c r="K9871" s="77">
        <f t="shared" si="619"/>
        <v>0</v>
      </c>
    </row>
    <row r="9872" spans="1:11" s="77" customFormat="1">
      <c r="A9872" s="82">
        <v>2016</v>
      </c>
      <c r="B9872" s="82">
        <v>1082</v>
      </c>
      <c r="C9872" s="83" t="s">
        <v>513</v>
      </c>
      <c r="D9872" s="83" t="s">
        <v>504</v>
      </c>
      <c r="E9872" s="84">
        <v>80934</v>
      </c>
      <c r="F9872" s="85">
        <v>17.576000000000001</v>
      </c>
      <c r="G9872" s="84">
        <v>134.5</v>
      </c>
      <c r="H9872" s="86">
        <f t="shared" si="616"/>
        <v>1913257.0984799999</v>
      </c>
      <c r="I9872" s="77">
        <f t="shared" si="617"/>
        <v>80934</v>
      </c>
      <c r="J9872" s="77">
        <f t="shared" si="618"/>
        <v>1422495.9839999999</v>
      </c>
      <c r="K9872" s="77">
        <f t="shared" si="619"/>
        <v>0</v>
      </c>
    </row>
    <row r="9873" spans="1:11" s="77" customFormat="1">
      <c r="A9873" s="82">
        <v>2016</v>
      </c>
      <c r="B9873" s="82">
        <v>1082</v>
      </c>
      <c r="C9873" s="83" t="s">
        <v>513</v>
      </c>
      <c r="D9873" s="83" t="s">
        <v>504</v>
      </c>
      <c r="E9873" s="84">
        <v>48195</v>
      </c>
      <c r="F9873" s="85">
        <v>18.004999999999999</v>
      </c>
      <c r="G9873" s="84">
        <v>133.4</v>
      </c>
      <c r="H9873" s="86">
        <f t="shared" si="616"/>
        <v>1157579.8006500001</v>
      </c>
      <c r="I9873" s="77">
        <f t="shared" si="617"/>
        <v>48195</v>
      </c>
      <c r="J9873" s="77">
        <f t="shared" si="618"/>
        <v>867750.97499999998</v>
      </c>
      <c r="K9873" s="77">
        <f t="shared" si="619"/>
        <v>0</v>
      </c>
    </row>
    <row r="9874" spans="1:11" s="77" customFormat="1">
      <c r="A9874" s="82">
        <v>2016</v>
      </c>
      <c r="B9874" s="82">
        <v>1082</v>
      </c>
      <c r="C9874" s="83" t="s">
        <v>513</v>
      </c>
      <c r="D9874" s="83" t="s">
        <v>504</v>
      </c>
      <c r="E9874" s="84">
        <v>16265</v>
      </c>
      <c r="F9874" s="85">
        <v>17.797999999999998</v>
      </c>
      <c r="G9874" s="84">
        <v>117.4</v>
      </c>
      <c r="H9874" s="86">
        <f t="shared" si="616"/>
        <v>339854.76777999999</v>
      </c>
      <c r="I9874" s="77">
        <f t="shared" si="617"/>
        <v>16265</v>
      </c>
      <c r="J9874" s="77">
        <f t="shared" si="618"/>
        <v>289484.46999999997</v>
      </c>
      <c r="K9874" s="77">
        <f t="shared" si="619"/>
        <v>0</v>
      </c>
    </row>
    <row r="9875" spans="1:11" s="77" customFormat="1">
      <c r="A9875" s="82">
        <v>2016</v>
      </c>
      <c r="B9875" s="82">
        <v>1091</v>
      </c>
      <c r="C9875" s="83" t="s">
        <v>513</v>
      </c>
      <c r="D9875" s="83" t="s">
        <v>504</v>
      </c>
      <c r="E9875" s="84">
        <v>17297</v>
      </c>
      <c r="F9875" s="85">
        <v>17.03</v>
      </c>
      <c r="G9875" s="84">
        <v>166.6</v>
      </c>
      <c r="H9875" s="86">
        <f t="shared" si="616"/>
        <v>490750.13806000003</v>
      </c>
      <c r="I9875" s="77">
        <f t="shared" si="617"/>
        <v>17297</v>
      </c>
      <c r="J9875" s="77">
        <f t="shared" si="618"/>
        <v>294567.91000000003</v>
      </c>
      <c r="K9875" s="77">
        <f t="shared" si="619"/>
        <v>0</v>
      </c>
    </row>
    <row r="9876" spans="1:11" s="77" customFormat="1">
      <c r="A9876" s="82">
        <v>2016</v>
      </c>
      <c r="B9876" s="82">
        <v>1104</v>
      </c>
      <c r="C9876" s="83" t="s">
        <v>513</v>
      </c>
      <c r="D9876" s="83" t="s">
        <v>504</v>
      </c>
      <c r="E9876" s="84">
        <v>14064</v>
      </c>
      <c r="F9876" s="85">
        <v>17.448</v>
      </c>
      <c r="G9876" s="84">
        <v>167.6</v>
      </c>
      <c r="H9876" s="86">
        <f t="shared" si="616"/>
        <v>411271.41427199997</v>
      </c>
      <c r="I9876" s="77">
        <f t="shared" si="617"/>
        <v>14064</v>
      </c>
      <c r="J9876" s="77">
        <f t="shared" si="618"/>
        <v>245388.67199999999</v>
      </c>
      <c r="K9876" s="77">
        <f t="shared" si="619"/>
        <v>0</v>
      </c>
    </row>
    <row r="9877" spans="1:11" s="77" customFormat="1">
      <c r="A9877" s="82">
        <v>2016</v>
      </c>
      <c r="B9877" s="82">
        <v>1104</v>
      </c>
      <c r="C9877" s="83" t="s">
        <v>513</v>
      </c>
      <c r="D9877" s="83" t="s">
        <v>504</v>
      </c>
      <c r="E9877" s="84">
        <v>14064</v>
      </c>
      <c r="F9877" s="85">
        <v>17.634</v>
      </c>
      <c r="G9877" s="84">
        <v>152.9</v>
      </c>
      <c r="H9877" s="86">
        <f t="shared" si="616"/>
        <v>379198.99670400005</v>
      </c>
      <c r="I9877" s="77">
        <f t="shared" si="617"/>
        <v>14064</v>
      </c>
      <c r="J9877" s="77">
        <f t="shared" si="618"/>
        <v>248004.576</v>
      </c>
      <c r="K9877" s="77">
        <f t="shared" si="619"/>
        <v>0</v>
      </c>
    </row>
    <row r="9878" spans="1:11" s="77" customFormat="1">
      <c r="A9878" s="82">
        <v>2016</v>
      </c>
      <c r="B9878" s="82">
        <v>1104</v>
      </c>
      <c r="C9878" s="83" t="s">
        <v>513</v>
      </c>
      <c r="D9878" s="83" t="s">
        <v>504</v>
      </c>
      <c r="E9878" s="84">
        <v>13907</v>
      </c>
      <c r="F9878" s="85">
        <v>17.684000000000001</v>
      </c>
      <c r="G9878" s="84">
        <v>169.5</v>
      </c>
      <c r="H9878" s="86">
        <f t="shared" si="616"/>
        <v>416853.70266000007</v>
      </c>
      <c r="I9878" s="77">
        <f t="shared" si="617"/>
        <v>13907</v>
      </c>
      <c r="J9878" s="77">
        <f t="shared" si="618"/>
        <v>245931.38800000001</v>
      </c>
      <c r="K9878" s="77">
        <f t="shared" si="619"/>
        <v>0</v>
      </c>
    </row>
    <row r="9879" spans="1:11" s="77" customFormat="1">
      <c r="A9879" s="82">
        <v>2016</v>
      </c>
      <c r="B9879" s="82">
        <v>1104</v>
      </c>
      <c r="C9879" s="83" t="s">
        <v>513</v>
      </c>
      <c r="D9879" s="83" t="s">
        <v>504</v>
      </c>
      <c r="E9879" s="84">
        <v>13833</v>
      </c>
      <c r="F9879" s="85">
        <v>17.071999999999999</v>
      </c>
      <c r="G9879" s="84">
        <v>138.6</v>
      </c>
      <c r="H9879" s="86">
        <f t="shared" si="616"/>
        <v>327313.56873599999</v>
      </c>
      <c r="I9879" s="77">
        <f t="shared" si="617"/>
        <v>13833</v>
      </c>
      <c r="J9879" s="77">
        <f t="shared" si="618"/>
        <v>236156.976</v>
      </c>
      <c r="K9879" s="77">
        <f t="shared" si="619"/>
        <v>0</v>
      </c>
    </row>
    <row r="9880" spans="1:11" s="77" customFormat="1">
      <c r="A9880" s="82">
        <v>2016</v>
      </c>
      <c r="B9880" s="82">
        <v>1167</v>
      </c>
      <c r="C9880" s="83" t="s">
        <v>513</v>
      </c>
      <c r="D9880" s="83" t="s">
        <v>504</v>
      </c>
      <c r="E9880" s="84">
        <v>58128</v>
      </c>
      <c r="F9880" s="85">
        <v>16.978000000000002</v>
      </c>
      <c r="G9880" s="84">
        <v>167.4</v>
      </c>
      <c r="H9880" s="86">
        <f t="shared" si="616"/>
        <v>1652065.8860160003</v>
      </c>
      <c r="I9880" s="77">
        <f t="shared" si="617"/>
        <v>58128</v>
      </c>
      <c r="J9880" s="77">
        <f t="shared" si="618"/>
        <v>986897.18400000012</v>
      </c>
      <c r="K9880" s="77">
        <f t="shared" si="619"/>
        <v>0</v>
      </c>
    </row>
    <row r="9881" spans="1:11" s="77" customFormat="1">
      <c r="A9881" s="82">
        <v>2016</v>
      </c>
      <c r="B9881" s="82">
        <v>1241</v>
      </c>
      <c r="C9881" s="83" t="s">
        <v>503</v>
      </c>
      <c r="D9881" s="83" t="s">
        <v>504</v>
      </c>
      <c r="E9881" s="84">
        <v>15017</v>
      </c>
      <c r="F9881" s="85">
        <v>21.82</v>
      </c>
      <c r="G9881" s="84">
        <v>271.2</v>
      </c>
      <c r="H9881" s="86">
        <f t="shared" si="616"/>
        <v>888643.58927999996</v>
      </c>
      <c r="I9881" s="77">
        <f t="shared" si="617"/>
        <v>15017</v>
      </c>
      <c r="J9881" s="77">
        <f t="shared" si="618"/>
        <v>327670.94</v>
      </c>
      <c r="K9881" s="77">
        <f t="shared" si="619"/>
        <v>0</v>
      </c>
    </row>
    <row r="9882" spans="1:11" s="77" customFormat="1">
      <c r="A9882" s="82">
        <v>2016</v>
      </c>
      <c r="B9882" s="82">
        <v>1241</v>
      </c>
      <c r="C9882" s="83" t="s">
        <v>513</v>
      </c>
      <c r="D9882" s="83" t="s">
        <v>504</v>
      </c>
      <c r="E9882" s="84">
        <v>16155</v>
      </c>
      <c r="F9882" s="85">
        <v>17.829999999999998</v>
      </c>
      <c r="G9882" s="84">
        <v>158.4</v>
      </c>
      <c r="H9882" s="86">
        <f t="shared" si="616"/>
        <v>456261.14159999997</v>
      </c>
      <c r="I9882" s="77">
        <f t="shared" si="617"/>
        <v>16155</v>
      </c>
      <c r="J9882" s="77">
        <f t="shared" si="618"/>
        <v>288043.64999999997</v>
      </c>
      <c r="K9882" s="77">
        <f t="shared" si="619"/>
        <v>0</v>
      </c>
    </row>
    <row r="9883" spans="1:11" s="77" customFormat="1">
      <c r="A9883" s="82">
        <v>2016</v>
      </c>
      <c r="B9883" s="82">
        <v>1241</v>
      </c>
      <c r="C9883" s="83" t="s">
        <v>513</v>
      </c>
      <c r="D9883" s="83" t="s">
        <v>504</v>
      </c>
      <c r="E9883" s="84">
        <v>48389</v>
      </c>
      <c r="F9883" s="85">
        <v>17.7</v>
      </c>
      <c r="G9883" s="84">
        <v>177.3</v>
      </c>
      <c r="H9883" s="86">
        <f t="shared" si="616"/>
        <v>1518548.4369000001</v>
      </c>
      <c r="I9883" s="77">
        <f t="shared" si="617"/>
        <v>48389</v>
      </c>
      <c r="J9883" s="77">
        <f t="shared" si="618"/>
        <v>856485.29999999993</v>
      </c>
      <c r="K9883" s="77">
        <f t="shared" si="619"/>
        <v>0</v>
      </c>
    </row>
    <row r="9884" spans="1:11" s="77" customFormat="1">
      <c r="A9884" s="82">
        <v>2016</v>
      </c>
      <c r="B9884" s="82">
        <v>1241</v>
      </c>
      <c r="C9884" s="83" t="s">
        <v>513</v>
      </c>
      <c r="D9884" s="83" t="s">
        <v>504</v>
      </c>
      <c r="E9884" s="84">
        <v>15930</v>
      </c>
      <c r="F9884" s="85">
        <v>16.59</v>
      </c>
      <c r="G9884" s="84">
        <v>158.80000000000001</v>
      </c>
      <c r="H9884" s="86">
        <f t="shared" si="616"/>
        <v>419674.57560000004</v>
      </c>
      <c r="I9884" s="77">
        <f t="shared" si="617"/>
        <v>15930</v>
      </c>
      <c r="J9884" s="77">
        <f t="shared" si="618"/>
        <v>264278.7</v>
      </c>
      <c r="K9884" s="77">
        <f t="shared" si="619"/>
        <v>0</v>
      </c>
    </row>
    <row r="9885" spans="1:11" s="77" customFormat="1">
      <c r="A9885" s="82">
        <v>2016</v>
      </c>
      <c r="B9885" s="82">
        <v>1241</v>
      </c>
      <c r="C9885" s="83" t="s">
        <v>513</v>
      </c>
      <c r="D9885" s="83" t="s">
        <v>504</v>
      </c>
      <c r="E9885" s="84">
        <v>16036</v>
      </c>
      <c r="F9885" s="85">
        <v>17.54</v>
      </c>
      <c r="G9885" s="84">
        <v>157</v>
      </c>
      <c r="H9885" s="86">
        <f t="shared" si="616"/>
        <v>441596.16080000001</v>
      </c>
      <c r="I9885" s="77">
        <f t="shared" si="617"/>
        <v>16036</v>
      </c>
      <c r="J9885" s="77">
        <f t="shared" si="618"/>
        <v>281271.44</v>
      </c>
      <c r="K9885" s="77">
        <f t="shared" si="619"/>
        <v>0</v>
      </c>
    </row>
    <row r="9886" spans="1:11" s="77" customFormat="1">
      <c r="A9886" s="82">
        <v>2016</v>
      </c>
      <c r="B9886" s="82">
        <v>1241</v>
      </c>
      <c r="C9886" s="83" t="s">
        <v>513</v>
      </c>
      <c r="D9886" s="83" t="s">
        <v>504</v>
      </c>
      <c r="E9886" s="84">
        <v>32448</v>
      </c>
      <c r="F9886" s="85">
        <v>17.45</v>
      </c>
      <c r="G9886" s="84">
        <v>163.6</v>
      </c>
      <c r="H9886" s="86">
        <f t="shared" si="616"/>
        <v>926331.99359999993</v>
      </c>
      <c r="I9886" s="77">
        <f t="shared" si="617"/>
        <v>32448</v>
      </c>
      <c r="J9886" s="77">
        <f t="shared" si="618"/>
        <v>566217.6</v>
      </c>
      <c r="K9886" s="77">
        <f t="shared" si="619"/>
        <v>0</v>
      </c>
    </row>
    <row r="9887" spans="1:11" s="77" customFormat="1">
      <c r="A9887" s="82">
        <v>2016</v>
      </c>
      <c r="B9887" s="82">
        <v>1241</v>
      </c>
      <c r="C9887" s="83" t="s">
        <v>513</v>
      </c>
      <c r="D9887" s="83" t="s">
        <v>504</v>
      </c>
      <c r="E9887" s="84">
        <v>32514</v>
      </c>
      <c r="F9887" s="85">
        <v>16.829999999999998</v>
      </c>
      <c r="G9887" s="84">
        <v>163.6</v>
      </c>
      <c r="H9887" s="86">
        <f t="shared" si="616"/>
        <v>895236.5743199999</v>
      </c>
      <c r="I9887" s="77">
        <f t="shared" si="617"/>
        <v>32514</v>
      </c>
      <c r="J9887" s="77">
        <f t="shared" si="618"/>
        <v>547210.62</v>
      </c>
      <c r="K9887" s="77">
        <f t="shared" si="619"/>
        <v>0</v>
      </c>
    </row>
    <row r="9888" spans="1:11" s="77" customFormat="1">
      <c r="A9888" s="82">
        <v>2016</v>
      </c>
      <c r="B9888" s="82">
        <v>1241</v>
      </c>
      <c r="C9888" s="83" t="s">
        <v>513</v>
      </c>
      <c r="D9888" s="83" t="s">
        <v>504</v>
      </c>
      <c r="E9888" s="84">
        <v>47564</v>
      </c>
      <c r="F9888" s="85">
        <v>17.649999999999999</v>
      </c>
      <c r="G9888" s="84">
        <v>165.7</v>
      </c>
      <c r="H9888" s="86">
        <f t="shared" si="616"/>
        <v>1391059.1221999996</v>
      </c>
      <c r="I9888" s="77">
        <f t="shared" si="617"/>
        <v>47564</v>
      </c>
      <c r="J9888" s="77">
        <f t="shared" si="618"/>
        <v>839504.6</v>
      </c>
      <c r="K9888" s="77">
        <f t="shared" si="619"/>
        <v>0</v>
      </c>
    </row>
    <row r="9889" spans="1:11" s="77" customFormat="1">
      <c r="A9889" s="82">
        <v>2016</v>
      </c>
      <c r="B9889" s="82">
        <v>1241</v>
      </c>
      <c r="C9889" s="83" t="s">
        <v>513</v>
      </c>
      <c r="D9889" s="83" t="s">
        <v>504</v>
      </c>
      <c r="E9889" s="84">
        <v>64874</v>
      </c>
      <c r="F9889" s="85">
        <v>17.149999999999999</v>
      </c>
      <c r="G9889" s="84">
        <v>173.4</v>
      </c>
      <c r="H9889" s="86">
        <f t="shared" si="616"/>
        <v>1929229.4993999996</v>
      </c>
      <c r="I9889" s="77">
        <f t="shared" si="617"/>
        <v>64874</v>
      </c>
      <c r="J9889" s="77">
        <f t="shared" si="618"/>
        <v>1112589.0999999999</v>
      </c>
      <c r="K9889" s="77">
        <f t="shared" si="619"/>
        <v>0</v>
      </c>
    </row>
    <row r="9890" spans="1:11" s="77" customFormat="1">
      <c r="A9890" s="82">
        <v>2016</v>
      </c>
      <c r="B9890" s="82">
        <v>1241</v>
      </c>
      <c r="C9890" s="83" t="s">
        <v>513</v>
      </c>
      <c r="D9890" s="83" t="s">
        <v>504</v>
      </c>
      <c r="E9890" s="84">
        <v>81112</v>
      </c>
      <c r="F9890" s="85">
        <v>17.190000000000001</v>
      </c>
      <c r="G9890" s="84">
        <v>172.8</v>
      </c>
      <c r="H9890" s="86">
        <f t="shared" si="616"/>
        <v>2409376.8038400006</v>
      </c>
      <c r="I9890" s="77">
        <f t="shared" si="617"/>
        <v>81112</v>
      </c>
      <c r="J9890" s="77">
        <f t="shared" si="618"/>
        <v>1394315.28</v>
      </c>
      <c r="K9890" s="77">
        <f t="shared" si="619"/>
        <v>0</v>
      </c>
    </row>
    <row r="9891" spans="1:11" s="77" customFormat="1">
      <c r="A9891" s="82">
        <v>2016</v>
      </c>
      <c r="B9891" s="82">
        <v>1241</v>
      </c>
      <c r="C9891" s="83" t="s">
        <v>513</v>
      </c>
      <c r="D9891" s="83" t="s">
        <v>504</v>
      </c>
      <c r="E9891" s="84">
        <v>16006</v>
      </c>
      <c r="F9891" s="85">
        <v>17.55</v>
      </c>
      <c r="G9891" s="84">
        <v>160.5</v>
      </c>
      <c r="H9891" s="86">
        <f t="shared" si="616"/>
        <v>450853.00650000002</v>
      </c>
      <c r="I9891" s="77">
        <f t="shared" si="617"/>
        <v>16006</v>
      </c>
      <c r="J9891" s="77">
        <f t="shared" si="618"/>
        <v>280905.3</v>
      </c>
      <c r="K9891" s="77">
        <f t="shared" si="619"/>
        <v>0</v>
      </c>
    </row>
    <row r="9892" spans="1:11" s="77" customFormat="1">
      <c r="A9892" s="82">
        <v>2016</v>
      </c>
      <c r="B9892" s="82">
        <v>1250</v>
      </c>
      <c r="C9892" s="83" t="s">
        <v>513</v>
      </c>
      <c r="D9892" s="83" t="s">
        <v>504</v>
      </c>
      <c r="E9892" s="84">
        <v>167150</v>
      </c>
      <c r="F9892" s="85">
        <v>17.768000000000001</v>
      </c>
      <c r="G9892" s="84">
        <v>174.2</v>
      </c>
      <c r="H9892" s="86">
        <f t="shared" si="616"/>
        <v>5173602.7303999998</v>
      </c>
      <c r="I9892" s="77">
        <f t="shared" si="617"/>
        <v>167150</v>
      </c>
      <c r="J9892" s="77">
        <f t="shared" si="618"/>
        <v>2969921.2</v>
      </c>
      <c r="K9892" s="77">
        <f t="shared" si="619"/>
        <v>0</v>
      </c>
    </row>
    <row r="9893" spans="1:11" s="77" customFormat="1">
      <c r="A9893" s="82">
        <v>2016</v>
      </c>
      <c r="B9893" s="82">
        <v>1252</v>
      </c>
      <c r="C9893" s="83" t="s">
        <v>513</v>
      </c>
      <c r="D9893" s="83" t="s">
        <v>504</v>
      </c>
      <c r="E9893" s="84">
        <v>7049</v>
      </c>
      <c r="F9893" s="85">
        <v>17.844000000000001</v>
      </c>
      <c r="G9893" s="84">
        <v>207.4</v>
      </c>
      <c r="H9893" s="86">
        <f t="shared" si="616"/>
        <v>260872.60634400003</v>
      </c>
      <c r="I9893" s="77">
        <f t="shared" si="617"/>
        <v>7049</v>
      </c>
      <c r="J9893" s="77">
        <f t="shared" si="618"/>
        <v>125782.35600000001</v>
      </c>
      <c r="K9893" s="77">
        <f t="shared" si="619"/>
        <v>0</v>
      </c>
    </row>
    <row r="9894" spans="1:11" s="77" customFormat="1">
      <c r="A9894" s="82">
        <v>2016</v>
      </c>
      <c r="B9894" s="82">
        <v>1355</v>
      </c>
      <c r="C9894" s="83" t="s">
        <v>503</v>
      </c>
      <c r="D9894" s="83" t="s">
        <v>504</v>
      </c>
      <c r="E9894" s="84">
        <v>33765</v>
      </c>
      <c r="F9894" s="85">
        <v>23.004000000000001</v>
      </c>
      <c r="G9894" s="84">
        <v>253.4</v>
      </c>
      <c r="H9894" s="86">
        <f t="shared" si="616"/>
        <v>1968233.9720400001</v>
      </c>
      <c r="I9894" s="77">
        <f t="shared" si="617"/>
        <v>33765</v>
      </c>
      <c r="J9894" s="77">
        <f t="shared" si="618"/>
        <v>776730.06</v>
      </c>
      <c r="K9894" s="77">
        <f t="shared" si="619"/>
        <v>0</v>
      </c>
    </row>
    <row r="9895" spans="1:11" s="77" customFormat="1">
      <c r="A9895" s="82">
        <v>2016</v>
      </c>
      <c r="B9895" s="82">
        <v>1355</v>
      </c>
      <c r="C9895" s="83" t="s">
        <v>503</v>
      </c>
      <c r="D9895" s="83" t="s">
        <v>504</v>
      </c>
      <c r="E9895" s="84">
        <v>44840</v>
      </c>
      <c r="F9895" s="85">
        <v>22.42</v>
      </c>
      <c r="G9895" s="84">
        <v>245.6</v>
      </c>
      <c r="H9895" s="86">
        <f t="shared" si="616"/>
        <v>2469048.2368000001</v>
      </c>
      <c r="I9895" s="77">
        <f t="shared" si="617"/>
        <v>44840</v>
      </c>
      <c r="J9895" s="77">
        <f t="shared" si="618"/>
        <v>1005312.8</v>
      </c>
      <c r="K9895" s="77">
        <f t="shared" si="619"/>
        <v>0</v>
      </c>
    </row>
    <row r="9896" spans="1:11" s="77" customFormat="1">
      <c r="A9896" s="82">
        <v>2016</v>
      </c>
      <c r="B9896" s="82">
        <v>1356</v>
      </c>
      <c r="C9896" s="83" t="s">
        <v>503</v>
      </c>
      <c r="D9896" s="83" t="s">
        <v>504</v>
      </c>
      <c r="E9896" s="84">
        <v>65880</v>
      </c>
      <c r="F9896" s="85">
        <v>22.922000000000001</v>
      </c>
      <c r="G9896" s="84">
        <v>216.2</v>
      </c>
      <c r="H9896" s="86">
        <f t="shared" si="616"/>
        <v>3264839.1403199998</v>
      </c>
      <c r="I9896" s="77">
        <f t="shared" si="617"/>
        <v>65880</v>
      </c>
      <c r="J9896" s="77">
        <f t="shared" si="618"/>
        <v>1510101.36</v>
      </c>
      <c r="K9896" s="77">
        <f t="shared" si="619"/>
        <v>0</v>
      </c>
    </row>
    <row r="9897" spans="1:11" s="77" customFormat="1">
      <c r="A9897" s="82">
        <v>2016</v>
      </c>
      <c r="B9897" s="82">
        <v>1356</v>
      </c>
      <c r="C9897" s="83" t="s">
        <v>503</v>
      </c>
      <c r="D9897" s="83" t="s">
        <v>504</v>
      </c>
      <c r="E9897" s="84">
        <v>47880</v>
      </c>
      <c r="F9897" s="85">
        <v>22.396999999999998</v>
      </c>
      <c r="G9897" s="84">
        <v>189.5</v>
      </c>
      <c r="H9897" s="86">
        <f t="shared" si="616"/>
        <v>2032138.0422</v>
      </c>
      <c r="I9897" s="77">
        <f t="shared" si="617"/>
        <v>47880</v>
      </c>
      <c r="J9897" s="77">
        <f t="shared" si="618"/>
        <v>1072368.3599999999</v>
      </c>
      <c r="K9897" s="77">
        <f t="shared" si="619"/>
        <v>0</v>
      </c>
    </row>
    <row r="9898" spans="1:11" s="77" customFormat="1">
      <c r="A9898" s="82">
        <v>2016</v>
      </c>
      <c r="B9898" s="82">
        <v>1356</v>
      </c>
      <c r="C9898" s="83" t="s">
        <v>503</v>
      </c>
      <c r="D9898" s="83" t="s">
        <v>504</v>
      </c>
      <c r="E9898" s="84">
        <v>6299</v>
      </c>
      <c r="F9898" s="85">
        <v>22.946000000000002</v>
      </c>
      <c r="G9898" s="84">
        <v>221.4</v>
      </c>
      <c r="H9898" s="86">
        <f t="shared" si="616"/>
        <v>320004.59475600003</v>
      </c>
      <c r="I9898" s="77">
        <f t="shared" si="617"/>
        <v>6299</v>
      </c>
      <c r="J9898" s="77">
        <f t="shared" si="618"/>
        <v>144536.85400000002</v>
      </c>
      <c r="K9898" s="77">
        <f t="shared" si="619"/>
        <v>0</v>
      </c>
    </row>
    <row r="9899" spans="1:11" s="77" customFormat="1">
      <c r="A9899" s="82">
        <v>2016</v>
      </c>
      <c r="B9899" s="82">
        <v>1356</v>
      </c>
      <c r="C9899" s="83" t="s">
        <v>503</v>
      </c>
      <c r="D9899" s="83" t="s">
        <v>504</v>
      </c>
      <c r="E9899" s="84">
        <v>16551</v>
      </c>
      <c r="F9899" s="85">
        <v>25.54</v>
      </c>
      <c r="G9899" s="84">
        <v>197.2</v>
      </c>
      <c r="H9899" s="86">
        <f t="shared" si="616"/>
        <v>833589.12887999997</v>
      </c>
      <c r="I9899" s="77">
        <f t="shared" si="617"/>
        <v>16551</v>
      </c>
      <c r="J9899" s="77">
        <f t="shared" si="618"/>
        <v>422712.54</v>
      </c>
      <c r="K9899" s="77">
        <f t="shared" si="619"/>
        <v>0</v>
      </c>
    </row>
    <row r="9900" spans="1:11" s="77" customFormat="1">
      <c r="A9900" s="82">
        <v>2016</v>
      </c>
      <c r="B9900" s="82">
        <v>1356</v>
      </c>
      <c r="C9900" s="83" t="s">
        <v>503</v>
      </c>
      <c r="D9900" s="83" t="s">
        <v>504</v>
      </c>
      <c r="E9900" s="84">
        <v>11832</v>
      </c>
      <c r="F9900" s="85">
        <v>22.036000000000001</v>
      </c>
      <c r="G9900" s="84">
        <v>191.7</v>
      </c>
      <c r="H9900" s="86">
        <f t="shared" si="616"/>
        <v>499819.31798400002</v>
      </c>
      <c r="I9900" s="77">
        <f t="shared" si="617"/>
        <v>11832</v>
      </c>
      <c r="J9900" s="77">
        <f t="shared" si="618"/>
        <v>260729.95200000002</v>
      </c>
      <c r="K9900" s="77">
        <f t="shared" si="619"/>
        <v>0</v>
      </c>
    </row>
    <row r="9901" spans="1:11" s="77" customFormat="1">
      <c r="A9901" s="82">
        <v>2016</v>
      </c>
      <c r="B9901" s="82">
        <v>1356</v>
      </c>
      <c r="C9901" s="83" t="s">
        <v>503</v>
      </c>
      <c r="D9901" s="83" t="s">
        <v>504</v>
      </c>
      <c r="E9901" s="84">
        <v>9546</v>
      </c>
      <c r="F9901" s="85">
        <v>22.306999999999999</v>
      </c>
      <c r="G9901" s="84">
        <v>190.3</v>
      </c>
      <c r="H9901" s="86">
        <f t="shared" si="616"/>
        <v>405229.80966600002</v>
      </c>
      <c r="I9901" s="77">
        <f t="shared" si="617"/>
        <v>9546</v>
      </c>
      <c r="J9901" s="77">
        <f t="shared" si="618"/>
        <v>212942.62199999997</v>
      </c>
      <c r="K9901" s="77">
        <f t="shared" si="619"/>
        <v>0</v>
      </c>
    </row>
    <row r="9902" spans="1:11" s="77" customFormat="1">
      <c r="A9902" s="82">
        <v>2016</v>
      </c>
      <c r="B9902" s="82">
        <v>1356</v>
      </c>
      <c r="C9902" s="83" t="s">
        <v>503</v>
      </c>
      <c r="D9902" s="83" t="s">
        <v>504</v>
      </c>
      <c r="E9902" s="84">
        <v>6400</v>
      </c>
      <c r="F9902" s="85">
        <v>22.53</v>
      </c>
      <c r="G9902" s="84">
        <v>212</v>
      </c>
      <c r="H9902" s="86">
        <f t="shared" si="616"/>
        <v>305687.04000000004</v>
      </c>
      <c r="I9902" s="77">
        <f t="shared" si="617"/>
        <v>6400</v>
      </c>
      <c r="J9902" s="77">
        <f t="shared" si="618"/>
        <v>144192</v>
      </c>
      <c r="K9902" s="77">
        <f t="shared" si="619"/>
        <v>0</v>
      </c>
    </row>
    <row r="9903" spans="1:11" s="77" customFormat="1">
      <c r="A9903" s="82">
        <v>2016</v>
      </c>
      <c r="B9903" s="82">
        <v>1356</v>
      </c>
      <c r="C9903" s="83" t="s">
        <v>503</v>
      </c>
      <c r="D9903" s="83" t="s">
        <v>504</v>
      </c>
      <c r="E9903" s="84">
        <v>49366</v>
      </c>
      <c r="F9903" s="85">
        <v>22.247</v>
      </c>
      <c r="G9903" s="84">
        <v>146.6</v>
      </c>
      <c r="H9903" s="86">
        <f t="shared" si="616"/>
        <v>1610027.759332</v>
      </c>
      <c r="I9903" s="77">
        <f t="shared" si="617"/>
        <v>49366</v>
      </c>
      <c r="J9903" s="77">
        <f t="shared" si="618"/>
        <v>1098245.402</v>
      </c>
      <c r="K9903" s="77">
        <f t="shared" si="619"/>
        <v>0</v>
      </c>
    </row>
    <row r="9904" spans="1:11" s="77" customFormat="1">
      <c r="A9904" s="82">
        <v>2016</v>
      </c>
      <c r="B9904" s="82">
        <v>1356</v>
      </c>
      <c r="C9904" s="83" t="s">
        <v>503</v>
      </c>
      <c r="D9904" s="83" t="s">
        <v>504</v>
      </c>
      <c r="E9904" s="84">
        <v>97686</v>
      </c>
      <c r="F9904" s="85">
        <v>22.667999999999999</v>
      </c>
      <c r="G9904" s="84">
        <v>230.3</v>
      </c>
      <c r="H9904" s="86">
        <f t="shared" si="616"/>
        <v>5099639.4091439992</v>
      </c>
      <c r="I9904" s="77">
        <f t="shared" si="617"/>
        <v>97686</v>
      </c>
      <c r="J9904" s="77">
        <f t="shared" si="618"/>
        <v>2214346.2480000001</v>
      </c>
      <c r="K9904" s="77">
        <f t="shared" si="619"/>
        <v>0</v>
      </c>
    </row>
    <row r="9905" spans="1:11" s="77" customFormat="1">
      <c r="A9905" s="82">
        <v>2016</v>
      </c>
      <c r="B9905" s="82">
        <v>1356</v>
      </c>
      <c r="C9905" s="83" t="s">
        <v>503</v>
      </c>
      <c r="D9905" s="83" t="s">
        <v>504</v>
      </c>
      <c r="E9905" s="84">
        <v>3193</v>
      </c>
      <c r="F9905" s="85">
        <v>19.972000000000001</v>
      </c>
      <c r="G9905" s="84">
        <v>144.6</v>
      </c>
      <c r="H9905" s="86">
        <f t="shared" si="616"/>
        <v>92212.281816000002</v>
      </c>
      <c r="I9905" s="77">
        <f t="shared" si="617"/>
        <v>3193</v>
      </c>
      <c r="J9905" s="77">
        <f t="shared" si="618"/>
        <v>63770.596000000005</v>
      </c>
      <c r="K9905" s="77">
        <f t="shared" si="619"/>
        <v>0</v>
      </c>
    </row>
    <row r="9906" spans="1:11" s="77" customFormat="1">
      <c r="A9906" s="82">
        <v>2016</v>
      </c>
      <c r="B9906" s="82">
        <v>1356</v>
      </c>
      <c r="C9906" s="83" t="s">
        <v>503</v>
      </c>
      <c r="D9906" s="83" t="s">
        <v>504</v>
      </c>
      <c r="E9906" s="84">
        <v>3101</v>
      </c>
      <c r="F9906" s="85">
        <v>19.100999999999999</v>
      </c>
      <c r="G9906" s="84">
        <v>175.1</v>
      </c>
      <c r="H9906" s="86">
        <f t="shared" si="616"/>
        <v>103715.58395099999</v>
      </c>
      <c r="I9906" s="77">
        <f t="shared" si="617"/>
        <v>3101</v>
      </c>
      <c r="J9906" s="77">
        <f t="shared" si="618"/>
        <v>59232.200999999994</v>
      </c>
      <c r="K9906" s="77">
        <f t="shared" si="619"/>
        <v>0</v>
      </c>
    </row>
    <row r="9907" spans="1:11" s="77" customFormat="1">
      <c r="A9907" s="82">
        <v>2016</v>
      </c>
      <c r="B9907" s="82">
        <v>1356</v>
      </c>
      <c r="C9907" s="83" t="s">
        <v>503</v>
      </c>
      <c r="D9907" s="83" t="s">
        <v>504</v>
      </c>
      <c r="E9907" s="84">
        <v>111881</v>
      </c>
      <c r="F9907" s="85">
        <v>25.486999999999998</v>
      </c>
      <c r="G9907" s="84">
        <v>220.2</v>
      </c>
      <c r="H9907" s="86">
        <f t="shared" si="616"/>
        <v>6279027.3254939988</v>
      </c>
      <c r="I9907" s="77">
        <f t="shared" si="617"/>
        <v>111881</v>
      </c>
      <c r="J9907" s="77">
        <f t="shared" si="618"/>
        <v>2851511.0469999998</v>
      </c>
      <c r="K9907" s="77">
        <f t="shared" si="619"/>
        <v>0</v>
      </c>
    </row>
    <row r="9908" spans="1:11" s="77" customFormat="1">
      <c r="A9908" s="82">
        <v>2016</v>
      </c>
      <c r="B9908" s="82">
        <v>1356</v>
      </c>
      <c r="C9908" s="83" t="s">
        <v>503</v>
      </c>
      <c r="D9908" s="83" t="s">
        <v>504</v>
      </c>
      <c r="E9908" s="84">
        <v>88771</v>
      </c>
      <c r="F9908" s="85">
        <v>25.518000000000001</v>
      </c>
      <c r="G9908" s="84">
        <v>197.1</v>
      </c>
      <c r="H9908" s="86">
        <f t="shared" si="616"/>
        <v>4464824.2630380001</v>
      </c>
      <c r="I9908" s="77">
        <f t="shared" si="617"/>
        <v>88771</v>
      </c>
      <c r="J9908" s="77">
        <f t="shared" si="618"/>
        <v>2265258.378</v>
      </c>
      <c r="K9908" s="77">
        <f t="shared" si="619"/>
        <v>0</v>
      </c>
    </row>
    <row r="9909" spans="1:11" s="77" customFormat="1">
      <c r="A9909" s="82">
        <v>2016</v>
      </c>
      <c r="B9909" s="82">
        <v>1356</v>
      </c>
      <c r="C9909" s="83" t="s">
        <v>503</v>
      </c>
      <c r="D9909" s="83" t="s">
        <v>504</v>
      </c>
      <c r="E9909" s="84">
        <v>4858</v>
      </c>
      <c r="F9909" s="85">
        <v>22.843</v>
      </c>
      <c r="G9909" s="84">
        <v>224.2</v>
      </c>
      <c r="H9909" s="86">
        <f t="shared" si="616"/>
        <v>248797.641148</v>
      </c>
      <c r="I9909" s="77">
        <f t="shared" si="617"/>
        <v>4858</v>
      </c>
      <c r="J9909" s="77">
        <f t="shared" si="618"/>
        <v>110971.29399999999</v>
      </c>
      <c r="K9909" s="77">
        <f t="shared" si="619"/>
        <v>0</v>
      </c>
    </row>
    <row r="9910" spans="1:11" s="77" customFormat="1">
      <c r="A9910" s="82">
        <v>2016</v>
      </c>
      <c r="B9910" s="82">
        <v>1364</v>
      </c>
      <c r="C9910" s="83" t="s">
        <v>503</v>
      </c>
      <c r="D9910" s="83" t="s">
        <v>504</v>
      </c>
      <c r="E9910" s="84">
        <v>55956</v>
      </c>
      <c r="F9910" s="85">
        <v>22.832999999999998</v>
      </c>
      <c r="G9910" s="84">
        <v>213.9</v>
      </c>
      <c r="H9910" s="86">
        <f t="shared" si="616"/>
        <v>2732879.1213719998</v>
      </c>
      <c r="I9910" s="77">
        <f t="shared" si="617"/>
        <v>55956</v>
      </c>
      <c r="J9910" s="77">
        <f t="shared" si="618"/>
        <v>1277643.348</v>
      </c>
      <c r="K9910" s="77">
        <f t="shared" si="619"/>
        <v>0</v>
      </c>
    </row>
    <row r="9911" spans="1:11" s="77" customFormat="1">
      <c r="A9911" s="82">
        <v>2016</v>
      </c>
      <c r="B9911" s="82">
        <v>1364</v>
      </c>
      <c r="C9911" s="83" t="s">
        <v>503</v>
      </c>
      <c r="D9911" s="83" t="s">
        <v>504</v>
      </c>
      <c r="E9911" s="84">
        <v>89120</v>
      </c>
      <c r="F9911" s="85">
        <v>24.190999999999999</v>
      </c>
      <c r="G9911" s="84">
        <v>215.2</v>
      </c>
      <c r="H9911" s="86">
        <f t="shared" si="616"/>
        <v>4639500.9318399988</v>
      </c>
      <c r="I9911" s="77">
        <f t="shared" si="617"/>
        <v>89120</v>
      </c>
      <c r="J9911" s="77">
        <f t="shared" si="618"/>
        <v>2155901.92</v>
      </c>
      <c r="K9911" s="77">
        <f t="shared" si="619"/>
        <v>0</v>
      </c>
    </row>
    <row r="9912" spans="1:11" s="77" customFormat="1">
      <c r="A9912" s="82">
        <v>2016</v>
      </c>
      <c r="B9912" s="82">
        <v>1364</v>
      </c>
      <c r="C9912" s="83" t="s">
        <v>503</v>
      </c>
      <c r="D9912" s="83" t="s">
        <v>504</v>
      </c>
      <c r="E9912" s="84">
        <v>59345</v>
      </c>
      <c r="F9912" s="85">
        <v>22.032</v>
      </c>
      <c r="G9912" s="84">
        <v>213.4</v>
      </c>
      <c r="H9912" s="86">
        <f t="shared" si="616"/>
        <v>2790181.61136</v>
      </c>
      <c r="I9912" s="77">
        <f t="shared" si="617"/>
        <v>59345</v>
      </c>
      <c r="J9912" s="77">
        <f t="shared" si="618"/>
        <v>1307489.04</v>
      </c>
      <c r="K9912" s="77">
        <f t="shared" si="619"/>
        <v>0</v>
      </c>
    </row>
    <row r="9913" spans="1:11" s="77" customFormat="1">
      <c r="A9913" s="82">
        <v>2016</v>
      </c>
      <c r="B9913" s="82">
        <v>1364</v>
      </c>
      <c r="C9913" s="83" t="s">
        <v>503</v>
      </c>
      <c r="D9913" s="83" t="s">
        <v>504</v>
      </c>
      <c r="E9913" s="84">
        <v>11235</v>
      </c>
      <c r="F9913" s="85">
        <v>22.718</v>
      </c>
      <c r="G9913" s="84">
        <v>217.6</v>
      </c>
      <c r="H9913" s="86">
        <f t="shared" si="616"/>
        <v>555395.12448000011</v>
      </c>
      <c r="I9913" s="77">
        <f t="shared" si="617"/>
        <v>11235</v>
      </c>
      <c r="J9913" s="77">
        <f t="shared" si="618"/>
        <v>255236.73</v>
      </c>
      <c r="K9913" s="77">
        <f t="shared" si="619"/>
        <v>0</v>
      </c>
    </row>
    <row r="9914" spans="1:11" s="77" customFormat="1">
      <c r="A9914" s="82">
        <v>2016</v>
      </c>
      <c r="B9914" s="82">
        <v>1364</v>
      </c>
      <c r="C9914" s="83" t="s">
        <v>503</v>
      </c>
      <c r="D9914" s="83" t="s">
        <v>504</v>
      </c>
      <c r="E9914" s="84">
        <v>1616</v>
      </c>
      <c r="F9914" s="85">
        <v>22.731999999999999</v>
      </c>
      <c r="G9914" s="84">
        <v>204.3</v>
      </c>
      <c r="H9914" s="86">
        <f t="shared" si="616"/>
        <v>75049.425216000003</v>
      </c>
      <c r="I9914" s="77">
        <f t="shared" si="617"/>
        <v>1616</v>
      </c>
      <c r="J9914" s="77">
        <f t="shared" si="618"/>
        <v>36734.911999999997</v>
      </c>
      <c r="K9914" s="77">
        <f t="shared" si="619"/>
        <v>0</v>
      </c>
    </row>
    <row r="9915" spans="1:11" s="77" customFormat="1">
      <c r="A9915" s="82">
        <v>2016</v>
      </c>
      <c r="B9915" s="82">
        <v>1364</v>
      </c>
      <c r="C9915" s="83" t="s">
        <v>503</v>
      </c>
      <c r="D9915" s="83" t="s">
        <v>504</v>
      </c>
      <c r="E9915" s="84">
        <v>15951</v>
      </c>
      <c r="F9915" s="85">
        <v>21.959</v>
      </c>
      <c r="G9915" s="84">
        <v>190.2</v>
      </c>
      <c r="H9915" s="86">
        <f t="shared" si="616"/>
        <v>666209.75311799988</v>
      </c>
      <c r="I9915" s="77">
        <f t="shared" si="617"/>
        <v>15951</v>
      </c>
      <c r="J9915" s="77">
        <f t="shared" si="618"/>
        <v>350268.00900000002</v>
      </c>
      <c r="K9915" s="77">
        <f t="shared" si="619"/>
        <v>0</v>
      </c>
    </row>
    <row r="9916" spans="1:11" s="77" customFormat="1">
      <c r="A9916" s="82">
        <v>2016</v>
      </c>
      <c r="B9916" s="82">
        <v>1364</v>
      </c>
      <c r="C9916" s="83" t="s">
        <v>503</v>
      </c>
      <c r="D9916" s="83" t="s">
        <v>504</v>
      </c>
      <c r="E9916" s="84">
        <v>19912</v>
      </c>
      <c r="F9916" s="85">
        <v>22.152999999999999</v>
      </c>
      <c r="G9916" s="84">
        <v>195.2</v>
      </c>
      <c r="H9916" s="86">
        <f t="shared" si="616"/>
        <v>861047.76627199992</v>
      </c>
      <c r="I9916" s="77">
        <f t="shared" si="617"/>
        <v>19912</v>
      </c>
      <c r="J9916" s="77">
        <f t="shared" si="618"/>
        <v>441110.53599999996</v>
      </c>
      <c r="K9916" s="77">
        <f t="shared" si="619"/>
        <v>0</v>
      </c>
    </row>
    <row r="9917" spans="1:11" s="77" customFormat="1">
      <c r="A9917" s="82">
        <v>2016</v>
      </c>
      <c r="B9917" s="82">
        <v>1364</v>
      </c>
      <c r="C9917" s="83" t="s">
        <v>503</v>
      </c>
      <c r="D9917" s="83" t="s">
        <v>504</v>
      </c>
      <c r="E9917" s="84">
        <v>19961</v>
      </c>
      <c r="F9917" s="85">
        <v>22.8</v>
      </c>
      <c r="G9917" s="84">
        <v>183.7</v>
      </c>
      <c r="H9917" s="86">
        <f t="shared" si="616"/>
        <v>836038.53960000002</v>
      </c>
      <c r="I9917" s="77">
        <f t="shared" si="617"/>
        <v>19961</v>
      </c>
      <c r="J9917" s="77">
        <f t="shared" si="618"/>
        <v>455110.8</v>
      </c>
      <c r="K9917" s="77">
        <f t="shared" si="619"/>
        <v>0</v>
      </c>
    </row>
    <row r="9918" spans="1:11" s="77" customFormat="1">
      <c r="A9918" s="82">
        <v>2016</v>
      </c>
      <c r="B9918" s="82">
        <v>1374</v>
      </c>
      <c r="C9918" s="83" t="s">
        <v>503</v>
      </c>
      <c r="D9918" s="83" t="s">
        <v>504</v>
      </c>
      <c r="E9918" s="84">
        <v>4031</v>
      </c>
      <c r="F9918" s="85">
        <v>23.481999999999999</v>
      </c>
      <c r="G9918" s="84">
        <v>195.5</v>
      </c>
      <c r="H9918" s="86">
        <f t="shared" si="616"/>
        <v>185052.36661</v>
      </c>
      <c r="I9918" s="77">
        <f t="shared" si="617"/>
        <v>4031</v>
      </c>
      <c r="J9918" s="77">
        <f t="shared" si="618"/>
        <v>94655.941999999995</v>
      </c>
      <c r="K9918" s="77">
        <f t="shared" si="619"/>
        <v>0</v>
      </c>
    </row>
    <row r="9919" spans="1:11" s="77" customFormat="1">
      <c r="A9919" s="82">
        <v>2016</v>
      </c>
      <c r="B9919" s="82">
        <v>1374</v>
      </c>
      <c r="C9919" s="83" t="s">
        <v>503</v>
      </c>
      <c r="D9919" s="83" t="s">
        <v>504</v>
      </c>
      <c r="E9919" s="84">
        <v>19303</v>
      </c>
      <c r="F9919" s="85">
        <v>22.277999999999999</v>
      </c>
      <c r="G9919" s="84">
        <v>198.1</v>
      </c>
      <c r="H9919" s="86">
        <f t="shared" si="616"/>
        <v>851893.85555399989</v>
      </c>
      <c r="I9919" s="77">
        <f t="shared" si="617"/>
        <v>19303</v>
      </c>
      <c r="J9919" s="77">
        <f t="shared" si="618"/>
        <v>430032.234</v>
      </c>
      <c r="K9919" s="77">
        <f t="shared" si="619"/>
        <v>0</v>
      </c>
    </row>
    <row r="9920" spans="1:11" s="77" customFormat="1">
      <c r="A9920" s="82">
        <v>2016</v>
      </c>
      <c r="B9920" s="82">
        <v>1374</v>
      </c>
      <c r="C9920" s="83" t="s">
        <v>503</v>
      </c>
      <c r="D9920" s="83" t="s">
        <v>504</v>
      </c>
      <c r="E9920" s="84">
        <v>34823</v>
      </c>
      <c r="F9920" s="85">
        <v>23.484000000000002</v>
      </c>
      <c r="G9920" s="84">
        <v>199.9</v>
      </c>
      <c r="H9920" s="86">
        <f t="shared" si="616"/>
        <v>1634748.8806680003</v>
      </c>
      <c r="I9920" s="77">
        <f t="shared" si="617"/>
        <v>34823</v>
      </c>
      <c r="J9920" s="77">
        <f t="shared" si="618"/>
        <v>817783.33200000005</v>
      </c>
      <c r="K9920" s="77">
        <f t="shared" si="619"/>
        <v>0</v>
      </c>
    </row>
    <row r="9921" spans="1:11" s="77" customFormat="1">
      <c r="A9921" s="82">
        <v>2016</v>
      </c>
      <c r="B9921" s="82">
        <v>1374</v>
      </c>
      <c r="C9921" s="83" t="s">
        <v>503</v>
      </c>
      <c r="D9921" s="83" t="s">
        <v>504</v>
      </c>
      <c r="E9921" s="84">
        <v>28116</v>
      </c>
      <c r="F9921" s="85">
        <v>22.378</v>
      </c>
      <c r="G9921" s="84">
        <v>195</v>
      </c>
      <c r="H9921" s="86">
        <f t="shared" si="616"/>
        <v>1226900.7035999999</v>
      </c>
      <c r="I9921" s="77">
        <f t="shared" si="617"/>
        <v>28116</v>
      </c>
      <c r="J9921" s="77">
        <f t="shared" si="618"/>
        <v>629179.848</v>
      </c>
      <c r="K9921" s="77">
        <f t="shared" si="619"/>
        <v>0</v>
      </c>
    </row>
    <row r="9922" spans="1:11" s="77" customFormat="1">
      <c r="A9922" s="82">
        <v>2016</v>
      </c>
      <c r="B9922" s="82">
        <v>1378</v>
      </c>
      <c r="C9922" s="83" t="s">
        <v>503</v>
      </c>
      <c r="D9922" s="83" t="s">
        <v>504</v>
      </c>
      <c r="E9922" s="84">
        <v>19939</v>
      </c>
      <c r="F9922" s="85">
        <v>23.227</v>
      </c>
      <c r="G9922" s="84">
        <v>261.8</v>
      </c>
      <c r="H9922" s="86">
        <f t="shared" si="616"/>
        <v>1212456.4145540001</v>
      </c>
      <c r="I9922" s="77">
        <f t="shared" si="617"/>
        <v>19939</v>
      </c>
      <c r="J9922" s="77">
        <f t="shared" si="618"/>
        <v>463123.15299999999</v>
      </c>
      <c r="K9922" s="77">
        <f t="shared" si="619"/>
        <v>0</v>
      </c>
    </row>
    <row r="9923" spans="1:11" s="77" customFormat="1">
      <c r="A9923" s="82">
        <v>2016</v>
      </c>
      <c r="B9923" s="82">
        <v>1378</v>
      </c>
      <c r="C9923" s="83" t="s">
        <v>503</v>
      </c>
      <c r="D9923" s="83" t="s">
        <v>504</v>
      </c>
      <c r="E9923" s="84">
        <v>37165</v>
      </c>
      <c r="F9923" s="85">
        <v>25.236000000000001</v>
      </c>
      <c r="G9923" s="84">
        <v>249.7</v>
      </c>
      <c r="H9923" s="86">
        <f t="shared" si="616"/>
        <v>2341926.16218</v>
      </c>
      <c r="I9923" s="77">
        <f t="shared" si="617"/>
        <v>37165</v>
      </c>
      <c r="J9923" s="77">
        <f t="shared" si="618"/>
        <v>937895.94000000006</v>
      </c>
      <c r="K9923" s="77">
        <f t="shared" si="619"/>
        <v>0</v>
      </c>
    </row>
    <row r="9924" spans="1:11" s="77" customFormat="1">
      <c r="A9924" s="82">
        <v>2016</v>
      </c>
      <c r="B9924" s="82">
        <v>1378</v>
      </c>
      <c r="C9924" s="83" t="s">
        <v>503</v>
      </c>
      <c r="D9924" s="83" t="s">
        <v>504</v>
      </c>
      <c r="E9924" s="84">
        <v>11500</v>
      </c>
      <c r="F9924" s="85">
        <v>23.442</v>
      </c>
      <c r="G9924" s="84">
        <v>227.8</v>
      </c>
      <c r="H9924" s="86">
        <f t="shared" si="616"/>
        <v>614110.07400000002</v>
      </c>
      <c r="I9924" s="77">
        <f t="shared" si="617"/>
        <v>11500</v>
      </c>
      <c r="J9924" s="77">
        <f t="shared" si="618"/>
        <v>269583</v>
      </c>
      <c r="K9924" s="77">
        <f t="shared" si="619"/>
        <v>0</v>
      </c>
    </row>
    <row r="9925" spans="1:11" s="77" customFormat="1">
      <c r="A9925" s="82">
        <v>2016</v>
      </c>
      <c r="B9925" s="82">
        <v>1378</v>
      </c>
      <c r="C9925" s="83" t="s">
        <v>503</v>
      </c>
      <c r="D9925" s="83" t="s">
        <v>504</v>
      </c>
      <c r="E9925" s="84">
        <v>5528</v>
      </c>
      <c r="F9925" s="85">
        <v>23.68</v>
      </c>
      <c r="G9925" s="84">
        <v>202</v>
      </c>
      <c r="H9925" s="86">
        <f t="shared" si="616"/>
        <v>264424.14079999999</v>
      </c>
      <c r="I9925" s="77">
        <f t="shared" si="617"/>
        <v>5528</v>
      </c>
      <c r="J9925" s="77">
        <f t="shared" si="618"/>
        <v>130903.03999999999</v>
      </c>
      <c r="K9925" s="77">
        <f t="shared" si="619"/>
        <v>0</v>
      </c>
    </row>
    <row r="9926" spans="1:11" s="77" customFormat="1">
      <c r="A9926" s="82">
        <v>2016</v>
      </c>
      <c r="B9926" s="82">
        <v>1378</v>
      </c>
      <c r="C9926" s="83" t="s">
        <v>503</v>
      </c>
      <c r="D9926" s="83" t="s">
        <v>504</v>
      </c>
      <c r="E9926" s="84">
        <v>132507</v>
      </c>
      <c r="F9926" s="85">
        <v>23.382000000000001</v>
      </c>
      <c r="G9926" s="84">
        <v>214.4</v>
      </c>
      <c r="H9926" s="86">
        <f t="shared" si="616"/>
        <v>6642709.4770560013</v>
      </c>
      <c r="I9926" s="77">
        <f t="shared" si="617"/>
        <v>132507</v>
      </c>
      <c r="J9926" s="77">
        <f t="shared" si="618"/>
        <v>3098278.6740000001</v>
      </c>
      <c r="K9926" s="77">
        <f t="shared" si="619"/>
        <v>0</v>
      </c>
    </row>
    <row r="9927" spans="1:11" s="77" customFormat="1">
      <c r="A9927" s="82">
        <v>2016</v>
      </c>
      <c r="B9927" s="82">
        <v>1378</v>
      </c>
      <c r="C9927" s="83" t="s">
        <v>503</v>
      </c>
      <c r="D9927" s="83" t="s">
        <v>504</v>
      </c>
      <c r="E9927" s="84">
        <v>133887</v>
      </c>
      <c r="F9927" s="85">
        <v>23.584</v>
      </c>
      <c r="G9927" s="84">
        <v>202.8</v>
      </c>
      <c r="H9927" s="86">
        <f t="shared" ref="H9927:H9990" si="620">IF(I9927="","",G9927/100*F9927*E9927)</f>
        <v>6403594.5642240001</v>
      </c>
      <c r="I9927" s="77">
        <f t="shared" ref="I9927:I9990" si="621">IF(OR(G9927=".",F9927=".",E9927="."),"",E9927)</f>
        <v>133887</v>
      </c>
      <c r="J9927" s="77">
        <f t="shared" ref="J9927:J9990" si="622">IF(I9927="","",F9927*I9927)</f>
        <v>3157591.0079999999</v>
      </c>
      <c r="K9927" s="77">
        <f t="shared" ref="K9927:K9990" si="623">IF(C9927="LIG",1,0)</f>
        <v>0</v>
      </c>
    </row>
    <row r="9928" spans="1:11" s="77" customFormat="1">
      <c r="A9928" s="82">
        <v>2016</v>
      </c>
      <c r="B9928" s="82">
        <v>1378</v>
      </c>
      <c r="C9928" s="83" t="s">
        <v>503</v>
      </c>
      <c r="D9928" s="83" t="s">
        <v>504</v>
      </c>
      <c r="E9928" s="84">
        <v>13709</v>
      </c>
      <c r="F9928" s="85">
        <v>23.437999999999999</v>
      </c>
      <c r="G9928" s="84">
        <v>204.4</v>
      </c>
      <c r="H9928" s="86">
        <f t="shared" si="620"/>
        <v>656760.79184800002</v>
      </c>
      <c r="I9928" s="77">
        <f t="shared" si="621"/>
        <v>13709</v>
      </c>
      <c r="J9928" s="77">
        <f t="shared" si="622"/>
        <v>321311.54199999996</v>
      </c>
      <c r="K9928" s="77">
        <f t="shared" si="623"/>
        <v>0</v>
      </c>
    </row>
    <row r="9929" spans="1:11" s="77" customFormat="1">
      <c r="A9929" s="82">
        <v>2016</v>
      </c>
      <c r="B9929" s="82">
        <v>1379</v>
      </c>
      <c r="C9929" s="83" t="s">
        <v>513</v>
      </c>
      <c r="D9929" s="83" t="s">
        <v>504</v>
      </c>
      <c r="E9929" s="84">
        <v>14646</v>
      </c>
      <c r="F9929" s="85">
        <v>17.556000000000001</v>
      </c>
      <c r="G9929" s="84">
        <v>159.4</v>
      </c>
      <c r="H9929" s="86">
        <f t="shared" si="620"/>
        <v>409857.53054400004</v>
      </c>
      <c r="I9929" s="77">
        <f t="shared" si="621"/>
        <v>14646</v>
      </c>
      <c r="J9929" s="77">
        <f t="shared" si="622"/>
        <v>257125.17600000001</v>
      </c>
      <c r="K9929" s="77">
        <f t="shared" si="623"/>
        <v>0</v>
      </c>
    </row>
    <row r="9930" spans="1:11" s="77" customFormat="1">
      <c r="A9930" s="82">
        <v>2016</v>
      </c>
      <c r="B9930" s="82">
        <v>1379</v>
      </c>
      <c r="C9930" s="83" t="s">
        <v>513</v>
      </c>
      <c r="D9930" s="83" t="s">
        <v>504</v>
      </c>
      <c r="E9930" s="84">
        <v>15636</v>
      </c>
      <c r="F9930" s="85">
        <v>17.916</v>
      </c>
      <c r="G9930" s="84">
        <v>180.9</v>
      </c>
      <c r="H9930" s="86">
        <f t="shared" si="620"/>
        <v>506763.44798400009</v>
      </c>
      <c r="I9930" s="77">
        <f t="shared" si="621"/>
        <v>15636</v>
      </c>
      <c r="J9930" s="77">
        <f t="shared" si="622"/>
        <v>280134.576</v>
      </c>
      <c r="K9930" s="77">
        <f t="shared" si="623"/>
        <v>0</v>
      </c>
    </row>
    <row r="9931" spans="1:11" s="77" customFormat="1">
      <c r="A9931" s="82">
        <v>2016</v>
      </c>
      <c r="B9931" s="82">
        <v>1379</v>
      </c>
      <c r="C9931" s="83" t="s">
        <v>513</v>
      </c>
      <c r="D9931" s="83" t="s">
        <v>504</v>
      </c>
      <c r="E9931" s="84">
        <v>79569</v>
      </c>
      <c r="F9931" s="85">
        <v>17.917999999999999</v>
      </c>
      <c r="G9931" s="84">
        <v>173.1</v>
      </c>
      <c r="H9931" s="86">
        <f t="shared" si="620"/>
        <v>2467916.7190019996</v>
      </c>
      <c r="I9931" s="77">
        <f t="shared" si="621"/>
        <v>79569</v>
      </c>
      <c r="J9931" s="77">
        <f t="shared" si="622"/>
        <v>1425717.3419999999</v>
      </c>
      <c r="K9931" s="77">
        <f t="shared" si="623"/>
        <v>0</v>
      </c>
    </row>
    <row r="9932" spans="1:11" s="77" customFormat="1">
      <c r="A9932" s="82">
        <v>2016</v>
      </c>
      <c r="B9932" s="82">
        <v>1379</v>
      </c>
      <c r="C9932" s="83" t="s">
        <v>513</v>
      </c>
      <c r="D9932" s="83" t="s">
        <v>504</v>
      </c>
      <c r="E9932" s="84">
        <v>62936</v>
      </c>
      <c r="F9932" s="85">
        <v>17.606000000000002</v>
      </c>
      <c r="G9932" s="84">
        <v>159.19999999999999</v>
      </c>
      <c r="H9932" s="86">
        <f t="shared" si="620"/>
        <v>1764017.535872</v>
      </c>
      <c r="I9932" s="77">
        <f t="shared" si="621"/>
        <v>62936</v>
      </c>
      <c r="J9932" s="77">
        <f t="shared" si="622"/>
        <v>1108051.216</v>
      </c>
      <c r="K9932" s="77">
        <f t="shared" si="623"/>
        <v>0</v>
      </c>
    </row>
    <row r="9933" spans="1:11" s="77" customFormat="1">
      <c r="A9933" s="82">
        <v>2016</v>
      </c>
      <c r="B9933" s="82">
        <v>1382</v>
      </c>
      <c r="C9933" s="83" t="s">
        <v>503</v>
      </c>
      <c r="D9933" s="83" t="s">
        <v>504</v>
      </c>
      <c r="E9933" s="84">
        <v>25048</v>
      </c>
      <c r="F9933" s="85">
        <v>24.23</v>
      </c>
      <c r="G9933" s="84">
        <v>232.7</v>
      </c>
      <c r="H9933" s="86">
        <f t="shared" si="620"/>
        <v>1412286.64408</v>
      </c>
      <c r="I9933" s="77">
        <f t="shared" si="621"/>
        <v>25048</v>
      </c>
      <c r="J9933" s="77">
        <f t="shared" si="622"/>
        <v>606913.04</v>
      </c>
      <c r="K9933" s="77">
        <f t="shared" si="623"/>
        <v>0</v>
      </c>
    </row>
    <row r="9934" spans="1:11" s="77" customFormat="1">
      <c r="A9934" s="82">
        <v>2016</v>
      </c>
      <c r="B9934" s="82">
        <v>1382</v>
      </c>
      <c r="C9934" s="83" t="s">
        <v>503</v>
      </c>
      <c r="D9934" s="83" t="s">
        <v>504</v>
      </c>
      <c r="E9934" s="84">
        <v>26473</v>
      </c>
      <c r="F9934" s="85">
        <v>24.23</v>
      </c>
      <c r="G9934" s="84">
        <v>223.3</v>
      </c>
      <c r="H9934" s="86">
        <f t="shared" si="620"/>
        <v>1432337.2840700003</v>
      </c>
      <c r="I9934" s="77">
        <f t="shared" si="621"/>
        <v>26473</v>
      </c>
      <c r="J9934" s="77">
        <f t="shared" si="622"/>
        <v>641440.79</v>
      </c>
      <c r="K9934" s="77">
        <f t="shared" si="623"/>
        <v>0</v>
      </c>
    </row>
    <row r="9935" spans="1:11" s="77" customFormat="1">
      <c r="A9935" s="82">
        <v>2016</v>
      </c>
      <c r="B9935" s="82">
        <v>1384</v>
      </c>
      <c r="C9935" s="83" t="s">
        <v>503</v>
      </c>
      <c r="D9935" s="83" t="s">
        <v>504</v>
      </c>
      <c r="E9935" s="84">
        <v>18493</v>
      </c>
      <c r="F9935" s="85">
        <v>24.76</v>
      </c>
      <c r="G9935" s="84">
        <v>244.8</v>
      </c>
      <c r="H9935" s="86">
        <f t="shared" si="620"/>
        <v>1120906.5926400002</v>
      </c>
      <c r="I9935" s="77">
        <f t="shared" si="621"/>
        <v>18493</v>
      </c>
      <c r="J9935" s="77">
        <f t="shared" si="622"/>
        <v>457886.68000000005</v>
      </c>
      <c r="K9935" s="77">
        <f t="shared" si="623"/>
        <v>0</v>
      </c>
    </row>
    <row r="9936" spans="1:11" s="77" customFormat="1">
      <c r="A9936" s="82">
        <v>2016</v>
      </c>
      <c r="B9936" s="82">
        <v>1393</v>
      </c>
      <c r="C9936" s="83" t="s">
        <v>513</v>
      </c>
      <c r="D9936" s="83" t="s">
        <v>504</v>
      </c>
      <c r="E9936" s="84">
        <v>60244</v>
      </c>
      <c r="F9936" s="85">
        <v>16.71</v>
      </c>
      <c r="G9936" s="84">
        <v>244.8</v>
      </c>
      <c r="H9936" s="86">
        <f t="shared" si="620"/>
        <v>2464345.8835200001</v>
      </c>
      <c r="I9936" s="77">
        <f t="shared" si="621"/>
        <v>60244</v>
      </c>
      <c r="J9936" s="77">
        <f t="shared" si="622"/>
        <v>1006677.2400000001</v>
      </c>
      <c r="K9936" s="77">
        <f t="shared" si="623"/>
        <v>0</v>
      </c>
    </row>
    <row r="9937" spans="1:11" s="77" customFormat="1">
      <c r="A9937" s="82">
        <v>2016</v>
      </c>
      <c r="B9937" s="82">
        <v>1393</v>
      </c>
      <c r="C9937" s="83" t="s">
        <v>513</v>
      </c>
      <c r="D9937" s="83" t="s">
        <v>504</v>
      </c>
      <c r="E9937" s="84">
        <v>45480</v>
      </c>
      <c r="F9937" s="85">
        <v>17.82</v>
      </c>
      <c r="G9937" s="84">
        <v>245.3</v>
      </c>
      <c r="H9937" s="86">
        <f t="shared" si="620"/>
        <v>1988042.6808000004</v>
      </c>
      <c r="I9937" s="77">
        <f t="shared" si="621"/>
        <v>45480</v>
      </c>
      <c r="J9937" s="77">
        <f t="shared" si="622"/>
        <v>810453.6</v>
      </c>
      <c r="K9937" s="77">
        <f t="shared" si="623"/>
        <v>0</v>
      </c>
    </row>
    <row r="9938" spans="1:11" s="77" customFormat="1">
      <c r="A9938" s="82">
        <v>2016</v>
      </c>
      <c r="B9938" s="82">
        <v>1393</v>
      </c>
      <c r="C9938" s="83" t="s">
        <v>513</v>
      </c>
      <c r="D9938" s="83" t="s">
        <v>504</v>
      </c>
      <c r="E9938" s="84">
        <v>45027</v>
      </c>
      <c r="F9938" s="85">
        <v>16.78</v>
      </c>
      <c r="G9938" s="84">
        <v>238.5</v>
      </c>
      <c r="H9938" s="86">
        <f t="shared" si="620"/>
        <v>1801994.0481</v>
      </c>
      <c r="I9938" s="77">
        <f t="shared" si="621"/>
        <v>45027</v>
      </c>
      <c r="J9938" s="77">
        <f t="shared" si="622"/>
        <v>755553.06</v>
      </c>
      <c r="K9938" s="77">
        <f t="shared" si="623"/>
        <v>0</v>
      </c>
    </row>
    <row r="9939" spans="1:11" s="77" customFormat="1">
      <c r="A9939" s="82">
        <v>2016</v>
      </c>
      <c r="B9939" s="82">
        <v>1393</v>
      </c>
      <c r="C9939" s="83" t="s">
        <v>513</v>
      </c>
      <c r="D9939" s="83" t="s">
        <v>504</v>
      </c>
      <c r="E9939" s="84">
        <v>30465</v>
      </c>
      <c r="F9939" s="85">
        <v>17.97</v>
      </c>
      <c r="G9939" s="84">
        <v>229.7</v>
      </c>
      <c r="H9939" s="86">
        <f t="shared" si="620"/>
        <v>1257506.5468499998</v>
      </c>
      <c r="I9939" s="77">
        <f t="shared" si="621"/>
        <v>30465</v>
      </c>
      <c r="J9939" s="77">
        <f t="shared" si="622"/>
        <v>547456.04999999993</v>
      </c>
      <c r="K9939" s="77">
        <f t="shared" si="623"/>
        <v>0</v>
      </c>
    </row>
    <row r="9940" spans="1:11" s="77" customFormat="1">
      <c r="A9940" s="82">
        <v>2016</v>
      </c>
      <c r="B9940" s="82">
        <v>1393</v>
      </c>
      <c r="C9940" s="83" t="s">
        <v>513</v>
      </c>
      <c r="D9940" s="83" t="s">
        <v>504</v>
      </c>
      <c r="E9940" s="84">
        <v>15096</v>
      </c>
      <c r="F9940" s="85">
        <v>17.22</v>
      </c>
      <c r="G9940" s="84">
        <v>229.5</v>
      </c>
      <c r="H9940" s="86">
        <f t="shared" si="620"/>
        <v>596592.41039999994</v>
      </c>
      <c r="I9940" s="77">
        <f t="shared" si="621"/>
        <v>15096</v>
      </c>
      <c r="J9940" s="77">
        <f t="shared" si="622"/>
        <v>259953.12</v>
      </c>
      <c r="K9940" s="77">
        <f t="shared" si="623"/>
        <v>0</v>
      </c>
    </row>
    <row r="9941" spans="1:11" s="77" customFormat="1">
      <c r="A9941" s="82">
        <v>2016</v>
      </c>
      <c r="B9941" s="82">
        <v>1552</v>
      </c>
      <c r="C9941" s="83" t="s">
        <v>503</v>
      </c>
      <c r="D9941" s="83" t="s">
        <v>504</v>
      </c>
      <c r="E9941" s="84">
        <v>11529</v>
      </c>
      <c r="F9941" s="85">
        <v>25.5</v>
      </c>
      <c r="G9941" s="84" t="s">
        <v>514</v>
      </c>
      <c r="H9941" s="86" t="str">
        <f t="shared" si="620"/>
        <v/>
      </c>
      <c r="I9941" s="77" t="str">
        <f t="shared" si="621"/>
        <v/>
      </c>
      <c r="J9941" s="77" t="str">
        <f t="shared" si="622"/>
        <v/>
      </c>
      <c r="K9941" s="77">
        <f t="shared" si="623"/>
        <v>0</v>
      </c>
    </row>
    <row r="9942" spans="1:11" s="77" customFormat="1">
      <c r="A9942" s="82">
        <v>2016</v>
      </c>
      <c r="B9942" s="82">
        <v>1552</v>
      </c>
      <c r="C9942" s="83" t="s">
        <v>513</v>
      </c>
      <c r="D9942" s="83" t="s">
        <v>504</v>
      </c>
      <c r="E9942" s="84">
        <v>31166</v>
      </c>
      <c r="F9942" s="85">
        <v>17.600000000000001</v>
      </c>
      <c r="G9942" s="84" t="s">
        <v>514</v>
      </c>
      <c r="H9942" s="86" t="str">
        <f t="shared" si="620"/>
        <v/>
      </c>
      <c r="I9942" s="77" t="str">
        <f t="shared" si="621"/>
        <v/>
      </c>
      <c r="J9942" s="77" t="str">
        <f t="shared" si="622"/>
        <v/>
      </c>
      <c r="K9942" s="77">
        <f t="shared" si="623"/>
        <v>0</v>
      </c>
    </row>
    <row r="9943" spans="1:11" s="77" customFormat="1">
      <c r="A9943" s="82">
        <v>2016</v>
      </c>
      <c r="B9943" s="82">
        <v>1554</v>
      </c>
      <c r="C9943" s="83" t="s">
        <v>503</v>
      </c>
      <c r="D9943" s="83" t="s">
        <v>504</v>
      </c>
      <c r="E9943" s="84">
        <v>13565</v>
      </c>
      <c r="F9943" s="85">
        <v>22.207999999999998</v>
      </c>
      <c r="G9943" s="84" t="s">
        <v>514</v>
      </c>
      <c r="H9943" s="86" t="str">
        <f t="shared" si="620"/>
        <v/>
      </c>
      <c r="I9943" s="77" t="str">
        <f t="shared" si="621"/>
        <v/>
      </c>
      <c r="J9943" s="77" t="str">
        <f t="shared" si="622"/>
        <v/>
      </c>
      <c r="K9943" s="77">
        <f t="shared" si="623"/>
        <v>0</v>
      </c>
    </row>
    <row r="9944" spans="1:11" s="77" customFormat="1">
      <c r="A9944" s="82">
        <v>2016</v>
      </c>
      <c r="B9944" s="82">
        <v>1554</v>
      </c>
      <c r="C9944" s="83" t="s">
        <v>503</v>
      </c>
      <c r="D9944" s="83" t="s">
        <v>504</v>
      </c>
      <c r="E9944" s="84">
        <v>31704</v>
      </c>
      <c r="F9944" s="85">
        <v>24.231999999999999</v>
      </c>
      <c r="G9944" s="84" t="s">
        <v>514</v>
      </c>
      <c r="H9944" s="86" t="str">
        <f t="shared" si="620"/>
        <v/>
      </c>
      <c r="I9944" s="77" t="str">
        <f t="shared" si="621"/>
        <v/>
      </c>
      <c r="J9944" s="77" t="str">
        <f t="shared" si="622"/>
        <v/>
      </c>
      <c r="K9944" s="77">
        <f t="shared" si="623"/>
        <v>0</v>
      </c>
    </row>
    <row r="9945" spans="1:11" s="77" customFormat="1">
      <c r="A9945" s="82">
        <v>2016</v>
      </c>
      <c r="B9945" s="82">
        <v>1571</v>
      </c>
      <c r="C9945" s="83" t="s">
        <v>503</v>
      </c>
      <c r="D9945" s="83" t="s">
        <v>504</v>
      </c>
      <c r="E9945" s="84">
        <v>9473</v>
      </c>
      <c r="F9945" s="85">
        <v>26.18</v>
      </c>
      <c r="G9945" s="84" t="s">
        <v>514</v>
      </c>
      <c r="H9945" s="86" t="str">
        <f t="shared" si="620"/>
        <v/>
      </c>
      <c r="I9945" s="77" t="str">
        <f t="shared" si="621"/>
        <v/>
      </c>
      <c r="J9945" s="77" t="str">
        <f t="shared" si="622"/>
        <v/>
      </c>
      <c r="K9945" s="77">
        <f t="shared" si="623"/>
        <v>0</v>
      </c>
    </row>
    <row r="9946" spans="1:11" s="77" customFormat="1">
      <c r="A9946" s="82">
        <v>2016</v>
      </c>
      <c r="B9946" s="82">
        <v>1571</v>
      </c>
      <c r="C9946" s="83" t="s">
        <v>503</v>
      </c>
      <c r="D9946" s="83" t="s">
        <v>504</v>
      </c>
      <c r="E9946" s="84">
        <v>75204</v>
      </c>
      <c r="F9946" s="85">
        <v>25.91</v>
      </c>
      <c r="G9946" s="84" t="s">
        <v>514</v>
      </c>
      <c r="H9946" s="86" t="str">
        <f t="shared" si="620"/>
        <v/>
      </c>
      <c r="I9946" s="77" t="str">
        <f t="shared" si="621"/>
        <v/>
      </c>
      <c r="J9946" s="77" t="str">
        <f t="shared" si="622"/>
        <v/>
      </c>
      <c r="K9946" s="77">
        <f t="shared" si="623"/>
        <v>0</v>
      </c>
    </row>
    <row r="9947" spans="1:11" s="77" customFormat="1">
      <c r="A9947" s="82">
        <v>2016</v>
      </c>
      <c r="B9947" s="82">
        <v>1572</v>
      </c>
      <c r="C9947" s="83" t="s">
        <v>503</v>
      </c>
      <c r="D9947" s="83" t="s">
        <v>504</v>
      </c>
      <c r="E9947" s="84">
        <v>15363</v>
      </c>
      <c r="F9947" s="85">
        <v>26.13</v>
      </c>
      <c r="G9947" s="84" t="s">
        <v>514</v>
      </c>
      <c r="H9947" s="86" t="str">
        <f t="shared" si="620"/>
        <v/>
      </c>
      <c r="I9947" s="77" t="str">
        <f t="shared" si="621"/>
        <v/>
      </c>
      <c r="J9947" s="77" t="str">
        <f t="shared" si="622"/>
        <v/>
      </c>
      <c r="K9947" s="77">
        <f t="shared" si="623"/>
        <v>0</v>
      </c>
    </row>
    <row r="9948" spans="1:11" s="77" customFormat="1">
      <c r="A9948" s="82">
        <v>2016</v>
      </c>
      <c r="B9948" s="82">
        <v>1572</v>
      </c>
      <c r="C9948" s="83" t="s">
        <v>503</v>
      </c>
      <c r="D9948" s="83" t="s">
        <v>504</v>
      </c>
      <c r="E9948" s="84">
        <v>9253</v>
      </c>
      <c r="F9948" s="85">
        <v>25.56</v>
      </c>
      <c r="G9948" s="84" t="s">
        <v>514</v>
      </c>
      <c r="H9948" s="86" t="str">
        <f t="shared" si="620"/>
        <v/>
      </c>
      <c r="I9948" s="77" t="str">
        <f t="shared" si="621"/>
        <v/>
      </c>
      <c r="J9948" s="77" t="str">
        <f t="shared" si="622"/>
        <v/>
      </c>
      <c r="K9948" s="77">
        <f t="shared" si="623"/>
        <v>0</v>
      </c>
    </row>
    <row r="9949" spans="1:11" s="77" customFormat="1">
      <c r="A9949" s="82">
        <v>2016</v>
      </c>
      <c r="B9949" s="82">
        <v>1573</v>
      </c>
      <c r="C9949" s="83" t="s">
        <v>503</v>
      </c>
      <c r="D9949" s="83" t="s">
        <v>504</v>
      </c>
      <c r="E9949" s="84">
        <v>21255</v>
      </c>
      <c r="F9949" s="85">
        <v>25.95</v>
      </c>
      <c r="G9949" s="84" t="s">
        <v>514</v>
      </c>
      <c r="H9949" s="86" t="str">
        <f t="shared" si="620"/>
        <v/>
      </c>
      <c r="I9949" s="77" t="str">
        <f t="shared" si="621"/>
        <v/>
      </c>
      <c r="J9949" s="77" t="str">
        <f t="shared" si="622"/>
        <v/>
      </c>
      <c r="K9949" s="77">
        <f t="shared" si="623"/>
        <v>0</v>
      </c>
    </row>
    <row r="9950" spans="1:11" s="77" customFormat="1">
      <c r="A9950" s="82">
        <v>2016</v>
      </c>
      <c r="B9950" s="82">
        <v>1573</v>
      </c>
      <c r="C9950" s="83" t="s">
        <v>503</v>
      </c>
      <c r="D9950" s="83" t="s">
        <v>504</v>
      </c>
      <c r="E9950" s="84">
        <v>7226</v>
      </c>
      <c r="F9950" s="85">
        <v>26.03</v>
      </c>
      <c r="G9950" s="84" t="s">
        <v>514</v>
      </c>
      <c r="H9950" s="86" t="str">
        <f t="shared" si="620"/>
        <v/>
      </c>
      <c r="I9950" s="77" t="str">
        <f t="shared" si="621"/>
        <v/>
      </c>
      <c r="J9950" s="77" t="str">
        <f t="shared" si="622"/>
        <v/>
      </c>
      <c r="K9950" s="77">
        <f t="shared" si="623"/>
        <v>0</v>
      </c>
    </row>
    <row r="9951" spans="1:11" s="77" customFormat="1">
      <c r="A9951" s="82">
        <v>2016</v>
      </c>
      <c r="B9951" s="82">
        <v>1573</v>
      </c>
      <c r="C9951" s="83" t="s">
        <v>503</v>
      </c>
      <c r="D9951" s="83" t="s">
        <v>504</v>
      </c>
      <c r="E9951" s="84">
        <v>130921</v>
      </c>
      <c r="F9951" s="85">
        <v>25.88</v>
      </c>
      <c r="G9951" s="84" t="s">
        <v>514</v>
      </c>
      <c r="H9951" s="86" t="str">
        <f t="shared" si="620"/>
        <v/>
      </c>
      <c r="I9951" s="77" t="str">
        <f t="shared" si="621"/>
        <v/>
      </c>
      <c r="J9951" s="77" t="str">
        <f t="shared" si="622"/>
        <v/>
      </c>
      <c r="K9951" s="77">
        <f t="shared" si="623"/>
        <v>0</v>
      </c>
    </row>
    <row r="9952" spans="1:11" s="77" customFormat="1">
      <c r="A9952" s="82">
        <v>2016</v>
      </c>
      <c r="B9952" s="82">
        <v>1573</v>
      </c>
      <c r="C9952" s="83" t="s">
        <v>503</v>
      </c>
      <c r="D9952" s="83" t="s">
        <v>504</v>
      </c>
      <c r="E9952" s="84">
        <v>9096</v>
      </c>
      <c r="F9952" s="85">
        <v>25.29</v>
      </c>
      <c r="G9952" s="84" t="s">
        <v>514</v>
      </c>
      <c r="H9952" s="86" t="str">
        <f t="shared" si="620"/>
        <v/>
      </c>
      <c r="I9952" s="77" t="str">
        <f t="shared" si="621"/>
        <v/>
      </c>
      <c r="J9952" s="77" t="str">
        <f t="shared" si="622"/>
        <v/>
      </c>
      <c r="K9952" s="77">
        <f t="shared" si="623"/>
        <v>0</v>
      </c>
    </row>
    <row r="9953" spans="1:11" s="77" customFormat="1">
      <c r="A9953" s="82">
        <v>2016</v>
      </c>
      <c r="B9953" s="82">
        <v>1702</v>
      </c>
      <c r="C9953" s="83" t="s">
        <v>513</v>
      </c>
      <c r="D9953" s="83" t="s">
        <v>504</v>
      </c>
      <c r="E9953" s="84">
        <v>15881</v>
      </c>
      <c r="F9953" s="85">
        <v>17.815999999999999</v>
      </c>
      <c r="G9953" s="84">
        <v>200.7</v>
      </c>
      <c r="H9953" s="86">
        <f t="shared" si="620"/>
        <v>567852.34327199985</v>
      </c>
      <c r="I9953" s="77">
        <f t="shared" si="621"/>
        <v>15881</v>
      </c>
      <c r="J9953" s="77">
        <f t="shared" si="622"/>
        <v>282935.89600000001</v>
      </c>
      <c r="K9953" s="77">
        <f t="shared" si="623"/>
        <v>0</v>
      </c>
    </row>
    <row r="9954" spans="1:11" s="77" customFormat="1">
      <c r="A9954" s="82">
        <v>2016</v>
      </c>
      <c r="B9954" s="82">
        <v>1702</v>
      </c>
      <c r="C9954" s="83" t="s">
        <v>503</v>
      </c>
      <c r="D9954" s="83" t="s">
        <v>504</v>
      </c>
      <c r="E9954" s="84">
        <v>11888</v>
      </c>
      <c r="F9954" s="85">
        <v>26.245999999999999</v>
      </c>
      <c r="G9954" s="84">
        <v>336.2</v>
      </c>
      <c r="H9954" s="86">
        <f t="shared" si="620"/>
        <v>1048985.850176</v>
      </c>
      <c r="I9954" s="77">
        <f t="shared" si="621"/>
        <v>11888</v>
      </c>
      <c r="J9954" s="77">
        <f t="shared" si="622"/>
        <v>312012.44799999997</v>
      </c>
      <c r="K9954" s="77">
        <f t="shared" si="623"/>
        <v>0</v>
      </c>
    </row>
    <row r="9955" spans="1:11" s="77" customFormat="1">
      <c r="A9955" s="82">
        <v>2016</v>
      </c>
      <c r="B9955" s="82">
        <v>1702</v>
      </c>
      <c r="C9955" s="83" t="s">
        <v>513</v>
      </c>
      <c r="D9955" s="83" t="s">
        <v>504</v>
      </c>
      <c r="E9955" s="84">
        <v>58023</v>
      </c>
      <c r="F9955" s="85">
        <v>18.350999999999999</v>
      </c>
      <c r="G9955" s="84">
        <v>202.9</v>
      </c>
      <c r="H9955" s="86">
        <f t="shared" si="620"/>
        <v>2160438.7681169999</v>
      </c>
      <c r="I9955" s="77">
        <f t="shared" si="621"/>
        <v>58023</v>
      </c>
      <c r="J9955" s="77">
        <f t="shared" si="622"/>
        <v>1064780.0729999999</v>
      </c>
      <c r="K9955" s="77">
        <f t="shared" si="623"/>
        <v>0</v>
      </c>
    </row>
    <row r="9956" spans="1:11" s="77" customFormat="1">
      <c r="A9956" s="82">
        <v>2016</v>
      </c>
      <c r="B9956" s="82">
        <v>1702</v>
      </c>
      <c r="C9956" s="83" t="s">
        <v>513</v>
      </c>
      <c r="D9956" s="83" t="s">
        <v>504</v>
      </c>
      <c r="E9956" s="84">
        <v>47642</v>
      </c>
      <c r="F9956" s="85">
        <v>17.875</v>
      </c>
      <c r="G9956" s="84">
        <v>199</v>
      </c>
      <c r="H9956" s="86">
        <f t="shared" si="620"/>
        <v>1694685.4924999999</v>
      </c>
      <c r="I9956" s="77">
        <f t="shared" si="621"/>
        <v>47642</v>
      </c>
      <c r="J9956" s="77">
        <f t="shared" si="622"/>
        <v>851600.75</v>
      </c>
      <c r="K9956" s="77">
        <f t="shared" si="623"/>
        <v>0</v>
      </c>
    </row>
    <row r="9957" spans="1:11" s="77" customFormat="1">
      <c r="A9957" s="82">
        <v>2016</v>
      </c>
      <c r="B9957" s="82">
        <v>1710</v>
      </c>
      <c r="C9957" s="83" t="s">
        <v>513</v>
      </c>
      <c r="D9957" s="83" t="s">
        <v>504</v>
      </c>
      <c r="E9957" s="84">
        <v>63623</v>
      </c>
      <c r="F9957" s="85">
        <v>17.814</v>
      </c>
      <c r="G9957" s="84">
        <v>242.8</v>
      </c>
      <c r="H9957" s="86">
        <f t="shared" si="620"/>
        <v>2751846.936216</v>
      </c>
      <c r="I9957" s="77">
        <f t="shared" si="621"/>
        <v>63623</v>
      </c>
      <c r="J9957" s="77">
        <f t="shared" si="622"/>
        <v>1133380.122</v>
      </c>
      <c r="K9957" s="77">
        <f t="shared" si="623"/>
        <v>0</v>
      </c>
    </row>
    <row r="9958" spans="1:11" s="77" customFormat="1">
      <c r="A9958" s="82">
        <v>2016</v>
      </c>
      <c r="B9958" s="82">
        <v>1710</v>
      </c>
      <c r="C9958" s="83" t="s">
        <v>513</v>
      </c>
      <c r="D9958" s="83" t="s">
        <v>504</v>
      </c>
      <c r="E9958" s="84">
        <v>15861</v>
      </c>
      <c r="F9958" s="85">
        <v>17.914000000000001</v>
      </c>
      <c r="G9958" s="84">
        <v>246.2</v>
      </c>
      <c r="H9958" s="86">
        <f t="shared" si="620"/>
        <v>699537.79474799999</v>
      </c>
      <c r="I9958" s="77">
        <f t="shared" si="621"/>
        <v>15861</v>
      </c>
      <c r="J9958" s="77">
        <f t="shared" si="622"/>
        <v>284133.95400000003</v>
      </c>
      <c r="K9958" s="77">
        <f t="shared" si="623"/>
        <v>0</v>
      </c>
    </row>
    <row r="9959" spans="1:11" s="77" customFormat="1">
      <c r="A9959" s="82">
        <v>2016</v>
      </c>
      <c r="B9959" s="82">
        <v>1710</v>
      </c>
      <c r="C9959" s="83" t="s">
        <v>513</v>
      </c>
      <c r="D9959" s="83" t="s">
        <v>504</v>
      </c>
      <c r="E9959" s="84">
        <v>15869</v>
      </c>
      <c r="F9959" s="85">
        <v>17.899999999999999</v>
      </c>
      <c r="G9959" s="84">
        <v>235.6</v>
      </c>
      <c r="H9959" s="86">
        <f t="shared" si="620"/>
        <v>669233.81559999997</v>
      </c>
      <c r="I9959" s="77">
        <f t="shared" si="621"/>
        <v>15869</v>
      </c>
      <c r="J9959" s="77">
        <f t="shared" si="622"/>
        <v>284055.09999999998</v>
      </c>
      <c r="K9959" s="77">
        <f t="shared" si="623"/>
        <v>0</v>
      </c>
    </row>
    <row r="9960" spans="1:11" s="77" customFormat="1">
      <c r="A9960" s="82">
        <v>2016</v>
      </c>
      <c r="B9960" s="82">
        <v>1710</v>
      </c>
      <c r="C9960" s="83" t="s">
        <v>513</v>
      </c>
      <c r="D9960" s="83" t="s">
        <v>504</v>
      </c>
      <c r="E9960" s="84">
        <v>31607</v>
      </c>
      <c r="F9960" s="85">
        <v>17.859000000000002</v>
      </c>
      <c r="G9960" s="84">
        <v>260.60000000000002</v>
      </c>
      <c r="H9960" s="86">
        <f t="shared" si="620"/>
        <v>1471007.2902780003</v>
      </c>
      <c r="I9960" s="77">
        <f t="shared" si="621"/>
        <v>31607</v>
      </c>
      <c r="J9960" s="77">
        <f t="shared" si="622"/>
        <v>564469.41300000006</v>
      </c>
      <c r="K9960" s="77">
        <f t="shared" si="623"/>
        <v>0</v>
      </c>
    </row>
    <row r="9961" spans="1:11" s="77" customFormat="1">
      <c r="A9961" s="82">
        <v>2016</v>
      </c>
      <c r="B9961" s="82">
        <v>1710</v>
      </c>
      <c r="C9961" s="83" t="s">
        <v>513</v>
      </c>
      <c r="D9961" s="83" t="s">
        <v>504</v>
      </c>
      <c r="E9961" s="84">
        <v>95365</v>
      </c>
      <c r="F9961" s="85">
        <v>17.759</v>
      </c>
      <c r="G9961" s="84">
        <v>237.7</v>
      </c>
      <c r="H9961" s="86">
        <f t="shared" si="620"/>
        <v>4025656.3821949996</v>
      </c>
      <c r="I9961" s="77">
        <f t="shared" si="621"/>
        <v>95365</v>
      </c>
      <c r="J9961" s="77">
        <f t="shared" si="622"/>
        <v>1693587.0349999999</v>
      </c>
      <c r="K9961" s="77">
        <f t="shared" si="623"/>
        <v>0</v>
      </c>
    </row>
    <row r="9962" spans="1:11" s="77" customFormat="1">
      <c r="A9962" s="82">
        <v>2016</v>
      </c>
      <c r="B9962" s="82">
        <v>1710</v>
      </c>
      <c r="C9962" s="83" t="s">
        <v>513</v>
      </c>
      <c r="D9962" s="83" t="s">
        <v>504</v>
      </c>
      <c r="E9962" s="84">
        <v>63592</v>
      </c>
      <c r="F9962" s="85">
        <v>17.97</v>
      </c>
      <c r="G9962" s="84">
        <v>234.4</v>
      </c>
      <c r="H9962" s="86">
        <f t="shared" si="620"/>
        <v>2678601.8745599999</v>
      </c>
      <c r="I9962" s="77">
        <f t="shared" si="621"/>
        <v>63592</v>
      </c>
      <c r="J9962" s="77">
        <f t="shared" si="622"/>
        <v>1142748.24</v>
      </c>
      <c r="K9962" s="77">
        <f t="shared" si="623"/>
        <v>0</v>
      </c>
    </row>
    <row r="9963" spans="1:11" s="77" customFormat="1">
      <c r="A9963" s="82">
        <v>2016</v>
      </c>
      <c r="B9963" s="82">
        <v>1710</v>
      </c>
      <c r="C9963" s="83" t="s">
        <v>513</v>
      </c>
      <c r="D9963" s="83" t="s">
        <v>504</v>
      </c>
      <c r="E9963" s="84">
        <v>79143</v>
      </c>
      <c r="F9963" s="85">
        <v>17.760999999999999</v>
      </c>
      <c r="G9963" s="84">
        <v>235.9</v>
      </c>
      <c r="H9963" s="86">
        <f t="shared" si="620"/>
        <v>3315949.1634569997</v>
      </c>
      <c r="I9963" s="77">
        <f t="shared" si="621"/>
        <v>79143</v>
      </c>
      <c r="J9963" s="77">
        <f t="shared" si="622"/>
        <v>1405658.8229999999</v>
      </c>
      <c r="K9963" s="77">
        <f t="shared" si="623"/>
        <v>0</v>
      </c>
    </row>
    <row r="9964" spans="1:11" s="77" customFormat="1">
      <c r="A9964" s="82">
        <v>2016</v>
      </c>
      <c r="B9964" s="82">
        <v>1733</v>
      </c>
      <c r="C9964" s="83" t="s">
        <v>503</v>
      </c>
      <c r="D9964" s="83" t="s">
        <v>504</v>
      </c>
      <c r="E9964" s="84">
        <v>46693</v>
      </c>
      <c r="F9964" s="85">
        <v>25.914000000000001</v>
      </c>
      <c r="G9964" s="84">
        <v>207</v>
      </c>
      <c r="H9964" s="86">
        <f t="shared" si="620"/>
        <v>2504704.9721399997</v>
      </c>
      <c r="I9964" s="77">
        <f t="shared" si="621"/>
        <v>46693</v>
      </c>
      <c r="J9964" s="77">
        <f t="shared" si="622"/>
        <v>1210002.402</v>
      </c>
      <c r="K9964" s="77">
        <f t="shared" si="623"/>
        <v>0</v>
      </c>
    </row>
    <row r="9965" spans="1:11" s="77" customFormat="1">
      <c r="A9965" s="82">
        <v>2016</v>
      </c>
      <c r="B9965" s="82">
        <v>1733</v>
      </c>
      <c r="C9965" s="83" t="s">
        <v>513</v>
      </c>
      <c r="D9965" s="83" t="s">
        <v>504</v>
      </c>
      <c r="E9965" s="84">
        <v>61598</v>
      </c>
      <c r="F9965" s="85">
        <v>17.666</v>
      </c>
      <c r="G9965" s="84">
        <v>232.1</v>
      </c>
      <c r="H9965" s="86">
        <f t="shared" si="620"/>
        <v>2525689.6120279995</v>
      </c>
      <c r="I9965" s="77">
        <f t="shared" si="621"/>
        <v>61598</v>
      </c>
      <c r="J9965" s="77">
        <f t="shared" si="622"/>
        <v>1088190.2679999999</v>
      </c>
      <c r="K9965" s="77">
        <f t="shared" si="623"/>
        <v>0</v>
      </c>
    </row>
    <row r="9966" spans="1:11" s="77" customFormat="1">
      <c r="A9966" s="82">
        <v>2016</v>
      </c>
      <c r="B9966" s="82">
        <v>1733</v>
      </c>
      <c r="C9966" s="83" t="s">
        <v>513</v>
      </c>
      <c r="D9966" s="83" t="s">
        <v>504</v>
      </c>
      <c r="E9966" s="84">
        <v>60101</v>
      </c>
      <c r="F9966" s="85">
        <v>17.84</v>
      </c>
      <c r="G9966" s="84">
        <v>222.6</v>
      </c>
      <c r="H9966" s="86">
        <f t="shared" si="620"/>
        <v>2386721.2958400003</v>
      </c>
      <c r="I9966" s="77">
        <f t="shared" si="621"/>
        <v>60101</v>
      </c>
      <c r="J9966" s="77">
        <f t="shared" si="622"/>
        <v>1072201.8400000001</v>
      </c>
      <c r="K9966" s="77">
        <f t="shared" si="623"/>
        <v>0</v>
      </c>
    </row>
    <row r="9967" spans="1:11" s="77" customFormat="1">
      <c r="A9967" s="82">
        <v>2016</v>
      </c>
      <c r="B9967" s="82">
        <v>1733</v>
      </c>
      <c r="C9967" s="83" t="s">
        <v>513</v>
      </c>
      <c r="D9967" s="83" t="s">
        <v>504</v>
      </c>
      <c r="E9967" s="84">
        <v>31105</v>
      </c>
      <c r="F9967" s="85">
        <v>17.995999999999999</v>
      </c>
      <c r="G9967" s="84">
        <v>206.9</v>
      </c>
      <c r="H9967" s="86">
        <f t="shared" si="620"/>
        <v>1158154.9850199998</v>
      </c>
      <c r="I9967" s="77">
        <f t="shared" si="621"/>
        <v>31105</v>
      </c>
      <c r="J9967" s="77">
        <f t="shared" si="622"/>
        <v>559765.57999999996</v>
      </c>
      <c r="K9967" s="77">
        <f t="shared" si="623"/>
        <v>0</v>
      </c>
    </row>
    <row r="9968" spans="1:11" s="77" customFormat="1">
      <c r="A9968" s="82">
        <v>2016</v>
      </c>
      <c r="B9968" s="82">
        <v>1733</v>
      </c>
      <c r="C9968" s="83" t="s">
        <v>513</v>
      </c>
      <c r="D9968" s="83" t="s">
        <v>504</v>
      </c>
      <c r="E9968" s="84">
        <v>30232</v>
      </c>
      <c r="F9968" s="85">
        <v>17.896000000000001</v>
      </c>
      <c r="G9968" s="84">
        <v>207.1</v>
      </c>
      <c r="H9968" s="86">
        <f t="shared" si="620"/>
        <v>1120477.006912</v>
      </c>
      <c r="I9968" s="77">
        <f t="shared" si="621"/>
        <v>30232</v>
      </c>
      <c r="J9968" s="77">
        <f t="shared" si="622"/>
        <v>541031.87199999997</v>
      </c>
      <c r="K9968" s="77">
        <f t="shared" si="623"/>
        <v>0</v>
      </c>
    </row>
    <row r="9969" spans="1:11" s="77" customFormat="1">
      <c r="A9969" s="82">
        <v>2016</v>
      </c>
      <c r="B9969" s="82">
        <v>1733</v>
      </c>
      <c r="C9969" s="83" t="s">
        <v>513</v>
      </c>
      <c r="D9969" s="83" t="s">
        <v>504</v>
      </c>
      <c r="E9969" s="84">
        <v>15809</v>
      </c>
      <c r="F9969" s="85">
        <v>17.718</v>
      </c>
      <c r="G9969" s="84">
        <v>209.2</v>
      </c>
      <c r="H9969" s="86">
        <f t="shared" si="620"/>
        <v>585977.27930400008</v>
      </c>
      <c r="I9969" s="77">
        <f t="shared" si="621"/>
        <v>15809</v>
      </c>
      <c r="J9969" s="77">
        <f t="shared" si="622"/>
        <v>280103.86200000002</v>
      </c>
      <c r="K9969" s="77">
        <f t="shared" si="623"/>
        <v>0</v>
      </c>
    </row>
    <row r="9970" spans="1:11" s="77" customFormat="1">
      <c r="A9970" s="82">
        <v>2016</v>
      </c>
      <c r="B9970" s="82">
        <v>1733</v>
      </c>
      <c r="C9970" s="83" t="s">
        <v>513</v>
      </c>
      <c r="D9970" s="83" t="s">
        <v>504</v>
      </c>
      <c r="E9970" s="84">
        <v>14856</v>
      </c>
      <c r="F9970" s="85">
        <v>17.75</v>
      </c>
      <c r="G9970" s="84">
        <v>232.2</v>
      </c>
      <c r="H9970" s="86">
        <f t="shared" si="620"/>
        <v>612297.46799999999</v>
      </c>
      <c r="I9970" s="77">
        <f t="shared" si="621"/>
        <v>14856</v>
      </c>
      <c r="J9970" s="77">
        <f t="shared" si="622"/>
        <v>263694</v>
      </c>
      <c r="K9970" s="77">
        <f t="shared" si="623"/>
        <v>0</v>
      </c>
    </row>
    <row r="9971" spans="1:11" s="77" customFormat="1">
      <c r="A9971" s="82">
        <v>2016</v>
      </c>
      <c r="B9971" s="82">
        <v>1733</v>
      </c>
      <c r="C9971" s="83" t="s">
        <v>513</v>
      </c>
      <c r="D9971" s="83" t="s">
        <v>504</v>
      </c>
      <c r="E9971" s="84">
        <v>62338</v>
      </c>
      <c r="F9971" s="85">
        <v>17.986000000000001</v>
      </c>
      <c r="G9971" s="84">
        <v>231</v>
      </c>
      <c r="H9971" s="86">
        <f t="shared" si="620"/>
        <v>2589998.0290800002</v>
      </c>
      <c r="I9971" s="77">
        <f t="shared" si="621"/>
        <v>62338</v>
      </c>
      <c r="J9971" s="77">
        <f t="shared" si="622"/>
        <v>1121211.2680000002</v>
      </c>
      <c r="K9971" s="77">
        <f t="shared" si="623"/>
        <v>0</v>
      </c>
    </row>
    <row r="9972" spans="1:11" s="77" customFormat="1">
      <c r="A9972" s="82">
        <v>2016</v>
      </c>
      <c r="B9972" s="82">
        <v>1733</v>
      </c>
      <c r="C9972" s="83" t="s">
        <v>513</v>
      </c>
      <c r="D9972" s="83" t="s">
        <v>504</v>
      </c>
      <c r="E9972" s="84">
        <v>62232</v>
      </c>
      <c r="F9972" s="85">
        <v>17.736999999999998</v>
      </c>
      <c r="G9972" s="84">
        <v>230.7</v>
      </c>
      <c r="H9972" s="86">
        <f t="shared" si="620"/>
        <v>2546487.3260879996</v>
      </c>
      <c r="I9972" s="77">
        <f t="shared" si="621"/>
        <v>62232</v>
      </c>
      <c r="J9972" s="77">
        <f t="shared" si="622"/>
        <v>1103808.9839999999</v>
      </c>
      <c r="K9972" s="77">
        <f t="shared" si="623"/>
        <v>0</v>
      </c>
    </row>
    <row r="9973" spans="1:11" s="77" customFormat="1">
      <c r="A9973" s="82">
        <v>2016</v>
      </c>
      <c r="B9973" s="82">
        <v>1733</v>
      </c>
      <c r="C9973" s="83" t="s">
        <v>513</v>
      </c>
      <c r="D9973" s="83" t="s">
        <v>504</v>
      </c>
      <c r="E9973" s="84">
        <v>66799</v>
      </c>
      <c r="F9973" s="85">
        <v>17.568000000000001</v>
      </c>
      <c r="G9973" s="84">
        <v>227.8</v>
      </c>
      <c r="H9973" s="86">
        <f t="shared" si="620"/>
        <v>2673289.5672960002</v>
      </c>
      <c r="I9973" s="77">
        <f t="shared" si="621"/>
        <v>66799</v>
      </c>
      <c r="J9973" s="77">
        <f t="shared" si="622"/>
        <v>1173524.8320000002</v>
      </c>
      <c r="K9973" s="77">
        <f t="shared" si="623"/>
        <v>0</v>
      </c>
    </row>
    <row r="9974" spans="1:11" s="77" customFormat="1">
      <c r="A9974" s="82">
        <v>2016</v>
      </c>
      <c r="B9974" s="82">
        <v>1733</v>
      </c>
      <c r="C9974" s="83" t="s">
        <v>503</v>
      </c>
      <c r="D9974" s="83" t="s">
        <v>504</v>
      </c>
      <c r="E9974" s="84">
        <v>15080</v>
      </c>
      <c r="F9974" s="85">
        <v>25.704000000000001</v>
      </c>
      <c r="G9974" s="84">
        <v>219.7</v>
      </c>
      <c r="H9974" s="86">
        <f t="shared" si="620"/>
        <v>851593.05504000001</v>
      </c>
      <c r="I9974" s="77">
        <f t="shared" si="621"/>
        <v>15080</v>
      </c>
      <c r="J9974" s="77">
        <f t="shared" si="622"/>
        <v>387616.32</v>
      </c>
      <c r="K9974" s="77">
        <f t="shared" si="623"/>
        <v>0</v>
      </c>
    </row>
    <row r="9975" spans="1:11" s="77" customFormat="1">
      <c r="A9975" s="82">
        <v>2016</v>
      </c>
      <c r="B9975" s="82">
        <v>1733</v>
      </c>
      <c r="C9975" s="83" t="s">
        <v>513</v>
      </c>
      <c r="D9975" s="83" t="s">
        <v>504</v>
      </c>
      <c r="E9975" s="84">
        <v>10558</v>
      </c>
      <c r="F9975" s="85">
        <v>17.512</v>
      </c>
      <c r="G9975" s="84">
        <v>222.5</v>
      </c>
      <c r="H9975" s="86">
        <f t="shared" si="620"/>
        <v>411384.02360000007</v>
      </c>
      <c r="I9975" s="77">
        <f t="shared" si="621"/>
        <v>10558</v>
      </c>
      <c r="J9975" s="77">
        <f t="shared" si="622"/>
        <v>184891.696</v>
      </c>
      <c r="K9975" s="77">
        <f t="shared" si="623"/>
        <v>0</v>
      </c>
    </row>
    <row r="9976" spans="1:11" s="77" customFormat="1">
      <c r="A9976" s="82">
        <v>2016</v>
      </c>
      <c r="B9976" s="82">
        <v>1733</v>
      </c>
      <c r="C9976" s="83" t="s">
        <v>513</v>
      </c>
      <c r="D9976" s="83" t="s">
        <v>504</v>
      </c>
      <c r="E9976" s="84">
        <v>74527</v>
      </c>
      <c r="F9976" s="85">
        <v>17.893000000000001</v>
      </c>
      <c r="G9976" s="84">
        <v>225.7</v>
      </c>
      <c r="H9976" s="86">
        <f t="shared" si="620"/>
        <v>3009735.7060269993</v>
      </c>
      <c r="I9976" s="77">
        <f t="shared" si="621"/>
        <v>74527</v>
      </c>
      <c r="J9976" s="77">
        <f t="shared" si="622"/>
        <v>1333511.611</v>
      </c>
      <c r="K9976" s="77">
        <f t="shared" si="623"/>
        <v>0</v>
      </c>
    </row>
    <row r="9977" spans="1:11" s="77" customFormat="1">
      <c r="A9977" s="82">
        <v>2016</v>
      </c>
      <c r="B9977" s="82">
        <v>1740</v>
      </c>
      <c r="C9977" s="83" t="s">
        <v>513</v>
      </c>
      <c r="D9977" s="83" t="s">
        <v>504</v>
      </c>
      <c r="E9977" s="84">
        <v>15799</v>
      </c>
      <c r="F9977" s="85">
        <v>17.776</v>
      </c>
      <c r="G9977" s="84">
        <v>230.3</v>
      </c>
      <c r="H9977" s="86">
        <f t="shared" si="620"/>
        <v>646781.48427200003</v>
      </c>
      <c r="I9977" s="77">
        <f t="shared" si="621"/>
        <v>15799</v>
      </c>
      <c r="J9977" s="77">
        <f t="shared" si="622"/>
        <v>280843.02399999998</v>
      </c>
      <c r="K9977" s="77">
        <f t="shared" si="623"/>
        <v>0</v>
      </c>
    </row>
    <row r="9978" spans="1:11" s="77" customFormat="1">
      <c r="A9978" s="82">
        <v>2016</v>
      </c>
      <c r="B9978" s="82">
        <v>1743</v>
      </c>
      <c r="C9978" s="83" t="s">
        <v>503</v>
      </c>
      <c r="D9978" s="83" t="s">
        <v>504</v>
      </c>
      <c r="E9978" s="84">
        <v>31105</v>
      </c>
      <c r="F9978" s="85">
        <v>25.882999999999999</v>
      </c>
      <c r="G9978" s="84">
        <v>249.8</v>
      </c>
      <c r="H9978" s="86">
        <f t="shared" si="620"/>
        <v>2011116.6060700002</v>
      </c>
      <c r="I9978" s="77">
        <f t="shared" si="621"/>
        <v>31105</v>
      </c>
      <c r="J9978" s="77">
        <f t="shared" si="622"/>
        <v>805090.71499999997</v>
      </c>
      <c r="K9978" s="77">
        <f t="shared" si="623"/>
        <v>0</v>
      </c>
    </row>
    <row r="9979" spans="1:11" s="77" customFormat="1">
      <c r="A9979" s="82">
        <v>2016</v>
      </c>
      <c r="B9979" s="82">
        <v>1745</v>
      </c>
      <c r="C9979" s="83" t="s">
        <v>513</v>
      </c>
      <c r="D9979" s="83" t="s">
        <v>504</v>
      </c>
      <c r="E9979" s="84">
        <v>13639</v>
      </c>
      <c r="F9979" s="85">
        <v>17.739999999999998</v>
      </c>
      <c r="G9979" s="84">
        <v>217</v>
      </c>
      <c r="H9979" s="86">
        <f t="shared" si="620"/>
        <v>525044.21619999991</v>
      </c>
      <c r="I9979" s="77">
        <f t="shared" si="621"/>
        <v>13639</v>
      </c>
      <c r="J9979" s="77">
        <f t="shared" si="622"/>
        <v>241955.86</v>
      </c>
      <c r="K9979" s="77">
        <f t="shared" si="623"/>
        <v>0</v>
      </c>
    </row>
    <row r="9980" spans="1:11" s="77" customFormat="1">
      <c r="A9980" s="82">
        <v>2016</v>
      </c>
      <c r="B9980" s="82">
        <v>1745</v>
      </c>
      <c r="C9980" s="83" t="s">
        <v>513</v>
      </c>
      <c r="D9980" s="83" t="s">
        <v>504</v>
      </c>
      <c r="E9980" s="84">
        <v>44816</v>
      </c>
      <c r="F9980" s="85">
        <v>17.788</v>
      </c>
      <c r="G9980" s="84">
        <v>235.2</v>
      </c>
      <c r="H9980" s="86">
        <f t="shared" si="620"/>
        <v>1874983.8428159999</v>
      </c>
      <c r="I9980" s="77">
        <f t="shared" si="621"/>
        <v>44816</v>
      </c>
      <c r="J9980" s="77">
        <f t="shared" si="622"/>
        <v>797187.00800000003</v>
      </c>
      <c r="K9980" s="77">
        <f t="shared" si="623"/>
        <v>0</v>
      </c>
    </row>
    <row r="9981" spans="1:11" s="77" customFormat="1">
      <c r="A9981" s="82">
        <v>2016</v>
      </c>
      <c r="B9981" s="82">
        <v>1745</v>
      </c>
      <c r="C9981" s="83" t="s">
        <v>513</v>
      </c>
      <c r="D9981" s="83" t="s">
        <v>504</v>
      </c>
      <c r="E9981" s="84">
        <v>16194</v>
      </c>
      <c r="F9981" s="85">
        <v>17.713999999999999</v>
      </c>
      <c r="G9981" s="84">
        <v>261.7</v>
      </c>
      <c r="H9981" s="86">
        <f t="shared" si="620"/>
        <v>750713.97037200001</v>
      </c>
      <c r="I9981" s="77">
        <f t="shared" si="621"/>
        <v>16194</v>
      </c>
      <c r="J9981" s="77">
        <f t="shared" si="622"/>
        <v>286860.516</v>
      </c>
      <c r="K9981" s="77">
        <f t="shared" si="623"/>
        <v>0</v>
      </c>
    </row>
    <row r="9982" spans="1:11" s="77" customFormat="1">
      <c r="A9982" s="82">
        <v>2016</v>
      </c>
      <c r="B9982" s="82">
        <v>1745</v>
      </c>
      <c r="C9982" s="83" t="s">
        <v>513</v>
      </c>
      <c r="D9982" s="83" t="s">
        <v>504</v>
      </c>
      <c r="E9982" s="84">
        <v>15775</v>
      </c>
      <c r="F9982" s="85">
        <v>17.937999999999999</v>
      </c>
      <c r="G9982" s="84">
        <v>232.6</v>
      </c>
      <c r="H9982" s="86">
        <f t="shared" si="620"/>
        <v>658192.75569999998</v>
      </c>
      <c r="I9982" s="77">
        <f t="shared" si="621"/>
        <v>15775</v>
      </c>
      <c r="J9982" s="77">
        <f t="shared" si="622"/>
        <v>282971.94999999995</v>
      </c>
      <c r="K9982" s="77">
        <f t="shared" si="623"/>
        <v>0</v>
      </c>
    </row>
    <row r="9983" spans="1:11" s="77" customFormat="1">
      <c r="A9983" s="82">
        <v>2016</v>
      </c>
      <c r="B9983" s="82">
        <v>1745</v>
      </c>
      <c r="C9983" s="83" t="s">
        <v>513</v>
      </c>
      <c r="D9983" s="83" t="s">
        <v>504</v>
      </c>
      <c r="E9983" s="84">
        <v>15764</v>
      </c>
      <c r="F9983" s="85">
        <v>17.431999999999999</v>
      </c>
      <c r="G9983" s="84">
        <v>236.7</v>
      </c>
      <c r="H9983" s="86">
        <f t="shared" si="620"/>
        <v>650446.97961599985</v>
      </c>
      <c r="I9983" s="77">
        <f t="shared" si="621"/>
        <v>15764</v>
      </c>
      <c r="J9983" s="77">
        <f t="shared" si="622"/>
        <v>274798.04799999995</v>
      </c>
      <c r="K9983" s="77">
        <f t="shared" si="623"/>
        <v>0</v>
      </c>
    </row>
    <row r="9984" spans="1:11" s="77" customFormat="1">
      <c r="A9984" s="82">
        <v>2016</v>
      </c>
      <c r="B9984" s="82">
        <v>1745</v>
      </c>
      <c r="C9984" s="83" t="s">
        <v>503</v>
      </c>
      <c r="D9984" s="83" t="s">
        <v>504</v>
      </c>
      <c r="E9984" s="84">
        <v>38244</v>
      </c>
      <c r="F9984" s="85">
        <v>25.940999999999999</v>
      </c>
      <c r="G9984" s="84">
        <v>221.2</v>
      </c>
      <c r="H9984" s="86">
        <f t="shared" si="620"/>
        <v>2194497.7800479997</v>
      </c>
      <c r="I9984" s="77">
        <f t="shared" si="621"/>
        <v>38244</v>
      </c>
      <c r="J9984" s="77">
        <f t="shared" si="622"/>
        <v>992087.60399999993</v>
      </c>
      <c r="K9984" s="77">
        <f t="shared" si="623"/>
        <v>0</v>
      </c>
    </row>
    <row r="9985" spans="1:11" s="77" customFormat="1">
      <c r="A9985" s="82">
        <v>2016</v>
      </c>
      <c r="B9985" s="82">
        <v>1769</v>
      </c>
      <c r="C9985" s="83" t="s">
        <v>513</v>
      </c>
      <c r="D9985" s="83" t="s">
        <v>504</v>
      </c>
      <c r="E9985" s="84">
        <v>71583</v>
      </c>
      <c r="F9985" s="85">
        <v>17.344999999999999</v>
      </c>
      <c r="G9985" s="84">
        <v>221.7</v>
      </c>
      <c r="H9985" s="86">
        <f t="shared" si="620"/>
        <v>2752643.0182949998</v>
      </c>
      <c r="I9985" s="77">
        <f t="shared" si="621"/>
        <v>71583</v>
      </c>
      <c r="J9985" s="77">
        <f t="shared" si="622"/>
        <v>1241607.135</v>
      </c>
      <c r="K9985" s="77">
        <f t="shared" si="623"/>
        <v>0</v>
      </c>
    </row>
    <row r="9986" spans="1:11" s="77" customFormat="1">
      <c r="A9986" s="82">
        <v>2016</v>
      </c>
      <c r="B9986" s="82">
        <v>1769</v>
      </c>
      <c r="C9986" s="83" t="s">
        <v>513</v>
      </c>
      <c r="D9986" s="83" t="s">
        <v>504</v>
      </c>
      <c r="E9986" s="84">
        <v>37256</v>
      </c>
      <c r="F9986" s="85">
        <v>17.64</v>
      </c>
      <c r="G9986" s="84">
        <v>229.1</v>
      </c>
      <c r="H9986" s="86">
        <f t="shared" si="620"/>
        <v>1505635.6694400001</v>
      </c>
      <c r="I9986" s="77">
        <f t="shared" si="621"/>
        <v>37256</v>
      </c>
      <c r="J9986" s="77">
        <f t="shared" si="622"/>
        <v>657195.84</v>
      </c>
      <c r="K9986" s="77">
        <f t="shared" si="623"/>
        <v>0</v>
      </c>
    </row>
    <row r="9987" spans="1:11" s="77" customFormat="1">
      <c r="A9987" s="82">
        <v>2016</v>
      </c>
      <c r="B9987" s="82">
        <v>1769</v>
      </c>
      <c r="C9987" s="83" t="s">
        <v>513</v>
      </c>
      <c r="D9987" s="83" t="s">
        <v>504</v>
      </c>
      <c r="E9987" s="84">
        <v>88605</v>
      </c>
      <c r="F9987" s="85">
        <v>18.8</v>
      </c>
      <c r="G9987" s="84">
        <v>206.2</v>
      </c>
      <c r="H9987" s="86">
        <f t="shared" si="620"/>
        <v>3434825.9879999999</v>
      </c>
      <c r="I9987" s="77">
        <f t="shared" si="621"/>
        <v>88605</v>
      </c>
      <c r="J9987" s="77">
        <f t="shared" si="622"/>
        <v>1665774</v>
      </c>
      <c r="K9987" s="77">
        <f t="shared" si="623"/>
        <v>0</v>
      </c>
    </row>
    <row r="9988" spans="1:11" s="77" customFormat="1">
      <c r="A9988" s="82">
        <v>2016</v>
      </c>
      <c r="B9988" s="82">
        <v>1831</v>
      </c>
      <c r="C9988" s="83" t="s">
        <v>513</v>
      </c>
      <c r="D9988" s="83" t="s">
        <v>504</v>
      </c>
      <c r="E9988" s="84">
        <v>38265</v>
      </c>
      <c r="F9988" s="85">
        <v>17.853999999999999</v>
      </c>
      <c r="G9988" s="84">
        <v>242.6</v>
      </c>
      <c r="H9988" s="86">
        <f t="shared" si="620"/>
        <v>1657402.71006</v>
      </c>
      <c r="I9988" s="77">
        <f t="shared" si="621"/>
        <v>38265</v>
      </c>
      <c r="J9988" s="77">
        <f t="shared" si="622"/>
        <v>683183.30999999994</v>
      </c>
      <c r="K9988" s="77">
        <f t="shared" si="623"/>
        <v>0</v>
      </c>
    </row>
    <row r="9989" spans="1:11" s="77" customFormat="1">
      <c r="A9989" s="82">
        <v>2016</v>
      </c>
      <c r="B9989" s="82">
        <v>1893</v>
      </c>
      <c r="C9989" s="83" t="s">
        <v>513</v>
      </c>
      <c r="D9989" s="83" t="s">
        <v>504</v>
      </c>
      <c r="E9989" s="84">
        <v>14061</v>
      </c>
      <c r="F9989" s="85">
        <v>17.760000000000002</v>
      </c>
      <c r="G9989" s="84">
        <v>208.4</v>
      </c>
      <c r="H9989" s="86">
        <f t="shared" si="620"/>
        <v>520423.4822400001</v>
      </c>
      <c r="I9989" s="77">
        <f t="shared" si="621"/>
        <v>14061</v>
      </c>
      <c r="J9989" s="77">
        <f t="shared" si="622"/>
        <v>249723.36000000002</v>
      </c>
      <c r="K9989" s="77">
        <f t="shared" si="623"/>
        <v>0</v>
      </c>
    </row>
    <row r="9990" spans="1:11" s="77" customFormat="1">
      <c r="A9990" s="82">
        <v>2016</v>
      </c>
      <c r="B9990" s="82">
        <v>1893</v>
      </c>
      <c r="C9990" s="83" t="s">
        <v>513</v>
      </c>
      <c r="D9990" s="83" t="s">
        <v>504</v>
      </c>
      <c r="E9990" s="84">
        <v>58098</v>
      </c>
      <c r="F9990" s="85">
        <v>17.72</v>
      </c>
      <c r="G9990" s="84">
        <v>204.9</v>
      </c>
      <c r="H9990" s="86">
        <f t="shared" si="620"/>
        <v>2109438.45144</v>
      </c>
      <c r="I9990" s="77">
        <f t="shared" si="621"/>
        <v>58098</v>
      </c>
      <c r="J9990" s="77">
        <f t="shared" si="622"/>
        <v>1029496.5599999999</v>
      </c>
      <c r="K9990" s="77">
        <f t="shared" si="623"/>
        <v>0</v>
      </c>
    </row>
    <row r="9991" spans="1:11" s="77" customFormat="1">
      <c r="A9991" s="82">
        <v>2016</v>
      </c>
      <c r="B9991" s="82">
        <v>1893</v>
      </c>
      <c r="C9991" s="83" t="s">
        <v>513</v>
      </c>
      <c r="D9991" s="83" t="s">
        <v>504</v>
      </c>
      <c r="E9991" s="84">
        <v>71911</v>
      </c>
      <c r="F9991" s="85">
        <v>18.7</v>
      </c>
      <c r="G9991" s="84">
        <v>186.5</v>
      </c>
      <c r="H9991" s="86">
        <f t="shared" ref="H9991:H10054" si="624">IF(I9991="","",G9991/100*F9991*E9991)</f>
        <v>2507932.0804999997</v>
      </c>
      <c r="I9991" s="77">
        <f t="shared" ref="I9991:I10054" si="625">IF(OR(G9991=".",F9991=".",E9991="."),"",E9991)</f>
        <v>71911</v>
      </c>
      <c r="J9991" s="77">
        <f t="shared" ref="J9991:J10054" si="626">IF(I9991="","",F9991*I9991)</f>
        <v>1344735.7</v>
      </c>
      <c r="K9991" s="77">
        <f t="shared" ref="K9991:K10054" si="627">IF(C9991="LIG",1,0)</f>
        <v>0</v>
      </c>
    </row>
    <row r="9992" spans="1:11" s="77" customFormat="1">
      <c r="A9992" s="82">
        <v>2016</v>
      </c>
      <c r="B9992" s="82">
        <v>1893</v>
      </c>
      <c r="C9992" s="83" t="s">
        <v>513</v>
      </c>
      <c r="D9992" s="83" t="s">
        <v>504</v>
      </c>
      <c r="E9992" s="84">
        <v>130401</v>
      </c>
      <c r="F9992" s="85">
        <v>17.84</v>
      </c>
      <c r="G9992" s="84">
        <v>198.9</v>
      </c>
      <c r="H9992" s="86">
        <f t="shared" si="624"/>
        <v>4627117.7877600007</v>
      </c>
      <c r="I9992" s="77">
        <f t="shared" si="625"/>
        <v>130401</v>
      </c>
      <c r="J9992" s="77">
        <f t="shared" si="626"/>
        <v>2326353.84</v>
      </c>
      <c r="K9992" s="77">
        <f t="shared" si="627"/>
        <v>0</v>
      </c>
    </row>
    <row r="9993" spans="1:11" s="77" customFormat="1">
      <c r="A9993" s="82">
        <v>2016</v>
      </c>
      <c r="B9993" s="82">
        <v>1893</v>
      </c>
      <c r="C9993" s="83" t="s">
        <v>513</v>
      </c>
      <c r="D9993" s="83" t="s">
        <v>504</v>
      </c>
      <c r="E9993" s="84">
        <v>58534</v>
      </c>
      <c r="F9993" s="85">
        <v>18.79</v>
      </c>
      <c r="G9993" s="84">
        <v>202.4</v>
      </c>
      <c r="H9993" s="86">
        <f t="shared" si="624"/>
        <v>2226104.21264</v>
      </c>
      <c r="I9993" s="77">
        <f t="shared" si="625"/>
        <v>58534</v>
      </c>
      <c r="J9993" s="77">
        <f t="shared" si="626"/>
        <v>1099853.8599999999</v>
      </c>
      <c r="K9993" s="77">
        <f t="shared" si="627"/>
        <v>0</v>
      </c>
    </row>
    <row r="9994" spans="1:11" s="77" customFormat="1">
      <c r="A9994" s="82">
        <v>2016</v>
      </c>
      <c r="B9994" s="82">
        <v>1915</v>
      </c>
      <c r="C9994" s="83" t="s">
        <v>513</v>
      </c>
      <c r="D9994" s="83" t="s">
        <v>504</v>
      </c>
      <c r="E9994" s="84">
        <v>51586</v>
      </c>
      <c r="F9994" s="85">
        <v>17.47</v>
      </c>
      <c r="G9994" s="84">
        <v>219.4</v>
      </c>
      <c r="H9994" s="86">
        <f t="shared" si="624"/>
        <v>1977249.0794799996</v>
      </c>
      <c r="I9994" s="77">
        <f t="shared" si="625"/>
        <v>51586</v>
      </c>
      <c r="J9994" s="77">
        <f t="shared" si="626"/>
        <v>901207.41999999993</v>
      </c>
      <c r="K9994" s="77">
        <f t="shared" si="627"/>
        <v>0</v>
      </c>
    </row>
    <row r="9995" spans="1:11" s="77" customFormat="1">
      <c r="A9995" s="82">
        <v>2016</v>
      </c>
      <c r="B9995" s="82">
        <v>1915</v>
      </c>
      <c r="C9995" s="83" t="s">
        <v>513</v>
      </c>
      <c r="D9995" s="83" t="s">
        <v>504</v>
      </c>
      <c r="E9995" s="84">
        <v>12233</v>
      </c>
      <c r="F9995" s="85">
        <v>17.53</v>
      </c>
      <c r="G9995" s="84">
        <v>206.9</v>
      </c>
      <c r="H9995" s="86">
        <f t="shared" si="624"/>
        <v>443685.64981000003</v>
      </c>
      <c r="I9995" s="77">
        <f t="shared" si="625"/>
        <v>12233</v>
      </c>
      <c r="J9995" s="77">
        <f t="shared" si="626"/>
        <v>214444.49000000002</v>
      </c>
      <c r="K9995" s="77">
        <f t="shared" si="627"/>
        <v>0</v>
      </c>
    </row>
    <row r="9996" spans="1:11" s="77" customFormat="1">
      <c r="A9996" s="82">
        <v>2016</v>
      </c>
      <c r="B9996" s="82">
        <v>1915</v>
      </c>
      <c r="C9996" s="83" t="s">
        <v>513</v>
      </c>
      <c r="D9996" s="83" t="s">
        <v>504</v>
      </c>
      <c r="E9996" s="84">
        <v>37074</v>
      </c>
      <c r="F9996" s="85">
        <v>17.55</v>
      </c>
      <c r="G9996" s="84">
        <v>204.5</v>
      </c>
      <c r="H9996" s="86">
        <f t="shared" si="624"/>
        <v>1330576.5914999999</v>
      </c>
      <c r="I9996" s="77">
        <f t="shared" si="625"/>
        <v>37074</v>
      </c>
      <c r="J9996" s="77">
        <f t="shared" si="626"/>
        <v>650648.70000000007</v>
      </c>
      <c r="K9996" s="77">
        <f t="shared" si="627"/>
        <v>0</v>
      </c>
    </row>
    <row r="9997" spans="1:11" s="77" customFormat="1">
      <c r="A9997" s="82">
        <v>2016</v>
      </c>
      <c r="B9997" s="82">
        <v>1915</v>
      </c>
      <c r="C9997" s="83" t="s">
        <v>513</v>
      </c>
      <c r="D9997" s="83" t="s">
        <v>504</v>
      </c>
      <c r="E9997" s="84">
        <v>76529</v>
      </c>
      <c r="F9997" s="85">
        <v>17.73</v>
      </c>
      <c r="G9997" s="84">
        <v>199.4</v>
      </c>
      <c r="H9997" s="86">
        <f t="shared" si="624"/>
        <v>2705577.1849799999</v>
      </c>
      <c r="I9997" s="77">
        <f t="shared" si="625"/>
        <v>76529</v>
      </c>
      <c r="J9997" s="77">
        <f t="shared" si="626"/>
        <v>1356859.17</v>
      </c>
      <c r="K9997" s="77">
        <f t="shared" si="627"/>
        <v>0</v>
      </c>
    </row>
    <row r="9998" spans="1:11" s="77" customFormat="1">
      <c r="A9998" s="82">
        <v>2016</v>
      </c>
      <c r="B9998" s="82">
        <v>2076</v>
      </c>
      <c r="C9998" s="83" t="s">
        <v>513</v>
      </c>
      <c r="D9998" s="83" t="s">
        <v>504</v>
      </c>
      <c r="E9998" s="84">
        <v>30114</v>
      </c>
      <c r="F9998" s="85">
        <v>17.7</v>
      </c>
      <c r="G9998" s="84">
        <v>208.4</v>
      </c>
      <c r="H9998" s="86">
        <f t="shared" si="624"/>
        <v>1110809.0952000001</v>
      </c>
      <c r="I9998" s="77">
        <f t="shared" si="625"/>
        <v>30114</v>
      </c>
      <c r="J9998" s="77">
        <f t="shared" si="626"/>
        <v>533017.79999999993</v>
      </c>
      <c r="K9998" s="77">
        <f t="shared" si="627"/>
        <v>0</v>
      </c>
    </row>
    <row r="9999" spans="1:11" s="77" customFormat="1">
      <c r="A9999" s="82">
        <v>2016</v>
      </c>
      <c r="B9999" s="82">
        <v>2079</v>
      </c>
      <c r="C9999" s="83" t="s">
        <v>513</v>
      </c>
      <c r="D9999" s="83" t="s">
        <v>504</v>
      </c>
      <c r="E9999" s="84">
        <v>15497</v>
      </c>
      <c r="F9999" s="85">
        <v>17.940000000000001</v>
      </c>
      <c r="G9999" s="84">
        <v>144.5</v>
      </c>
      <c r="H9999" s="86">
        <f t="shared" si="624"/>
        <v>401733.38010000007</v>
      </c>
      <c r="I9999" s="77">
        <f t="shared" si="625"/>
        <v>15497</v>
      </c>
      <c r="J9999" s="77">
        <f t="shared" si="626"/>
        <v>278016.18</v>
      </c>
      <c r="K9999" s="77">
        <f t="shared" si="627"/>
        <v>0</v>
      </c>
    </row>
    <row r="10000" spans="1:11" s="77" customFormat="1">
      <c r="A10000" s="82">
        <v>2016</v>
      </c>
      <c r="B10000" s="82">
        <v>2079</v>
      </c>
      <c r="C10000" s="83" t="s">
        <v>513</v>
      </c>
      <c r="D10000" s="83" t="s">
        <v>504</v>
      </c>
      <c r="E10000" s="84">
        <v>16182</v>
      </c>
      <c r="F10000" s="85">
        <v>18.309999999999999</v>
      </c>
      <c r="G10000" s="84">
        <v>139.1</v>
      </c>
      <c r="H10000" s="86">
        <f t="shared" si="624"/>
        <v>412142.75621999992</v>
      </c>
      <c r="I10000" s="77">
        <f t="shared" si="625"/>
        <v>16182</v>
      </c>
      <c r="J10000" s="77">
        <f t="shared" si="626"/>
        <v>296292.42</v>
      </c>
      <c r="K10000" s="77">
        <f t="shared" si="627"/>
        <v>0</v>
      </c>
    </row>
    <row r="10001" spans="1:11" s="77" customFormat="1">
      <c r="A10001" s="82">
        <v>2016</v>
      </c>
      <c r="B10001" s="82">
        <v>2079</v>
      </c>
      <c r="C10001" s="83" t="s">
        <v>513</v>
      </c>
      <c r="D10001" s="83" t="s">
        <v>504</v>
      </c>
      <c r="E10001" s="84">
        <v>16430</v>
      </c>
      <c r="F10001" s="85">
        <v>17.95</v>
      </c>
      <c r="G10001" s="84">
        <v>148</v>
      </c>
      <c r="H10001" s="86">
        <f t="shared" si="624"/>
        <v>436479.38</v>
      </c>
      <c r="I10001" s="77">
        <f t="shared" si="625"/>
        <v>16430</v>
      </c>
      <c r="J10001" s="77">
        <f t="shared" si="626"/>
        <v>294918.5</v>
      </c>
      <c r="K10001" s="77">
        <f t="shared" si="627"/>
        <v>0</v>
      </c>
    </row>
    <row r="10002" spans="1:11" s="77" customFormat="1">
      <c r="A10002" s="82">
        <v>2016</v>
      </c>
      <c r="B10002" s="82">
        <v>2079</v>
      </c>
      <c r="C10002" s="83" t="s">
        <v>513</v>
      </c>
      <c r="D10002" s="83" t="s">
        <v>504</v>
      </c>
      <c r="E10002" s="84">
        <v>16452</v>
      </c>
      <c r="F10002" s="85">
        <v>17.95</v>
      </c>
      <c r="G10002" s="84">
        <v>144.80000000000001</v>
      </c>
      <c r="H10002" s="86">
        <f t="shared" si="624"/>
        <v>427613.80320000002</v>
      </c>
      <c r="I10002" s="77">
        <f t="shared" si="625"/>
        <v>16452</v>
      </c>
      <c r="J10002" s="77">
        <f t="shared" si="626"/>
        <v>295313.39999999997</v>
      </c>
      <c r="K10002" s="77">
        <f t="shared" si="627"/>
        <v>0</v>
      </c>
    </row>
    <row r="10003" spans="1:11" s="77" customFormat="1">
      <c r="A10003" s="82">
        <v>2016</v>
      </c>
      <c r="B10003" s="82">
        <v>2094</v>
      </c>
      <c r="C10003" s="83" t="s">
        <v>513</v>
      </c>
      <c r="D10003" s="83" t="s">
        <v>504</v>
      </c>
      <c r="E10003" s="84">
        <v>25947</v>
      </c>
      <c r="F10003" s="85">
        <v>17.71</v>
      </c>
      <c r="G10003" s="84">
        <v>143.9</v>
      </c>
      <c r="H10003" s="86">
        <f t="shared" si="624"/>
        <v>661251.25143000006</v>
      </c>
      <c r="I10003" s="77">
        <f t="shared" si="625"/>
        <v>25947</v>
      </c>
      <c r="J10003" s="77">
        <f t="shared" si="626"/>
        <v>459521.37</v>
      </c>
      <c r="K10003" s="77">
        <f t="shared" si="627"/>
        <v>0</v>
      </c>
    </row>
    <row r="10004" spans="1:11" s="77" customFormat="1">
      <c r="A10004" s="82">
        <v>2016</v>
      </c>
      <c r="B10004" s="82">
        <v>2098</v>
      </c>
      <c r="C10004" s="83" t="s">
        <v>513</v>
      </c>
      <c r="D10004" s="83" t="s">
        <v>504</v>
      </c>
      <c r="E10004" s="84">
        <v>13355</v>
      </c>
      <c r="F10004" s="85">
        <v>17.54</v>
      </c>
      <c r="G10004" s="84">
        <v>198.3</v>
      </c>
      <c r="H10004" s="86">
        <f t="shared" si="624"/>
        <v>464511.20610000007</v>
      </c>
      <c r="I10004" s="77">
        <f t="shared" si="625"/>
        <v>13355</v>
      </c>
      <c r="J10004" s="77">
        <f t="shared" si="626"/>
        <v>234246.69999999998</v>
      </c>
      <c r="K10004" s="77">
        <f t="shared" si="627"/>
        <v>0</v>
      </c>
    </row>
    <row r="10005" spans="1:11" s="77" customFormat="1">
      <c r="A10005" s="82">
        <v>2016</v>
      </c>
      <c r="B10005" s="82">
        <v>2103</v>
      </c>
      <c r="C10005" s="83" t="s">
        <v>513</v>
      </c>
      <c r="D10005" s="83" t="s">
        <v>504</v>
      </c>
      <c r="E10005" s="84">
        <v>112192</v>
      </c>
      <c r="F10005" s="85">
        <v>17.762</v>
      </c>
      <c r="G10005" s="84">
        <v>186.2</v>
      </c>
      <c r="H10005" s="86">
        <f t="shared" si="624"/>
        <v>3710508.5140479994</v>
      </c>
      <c r="I10005" s="77">
        <f t="shared" si="625"/>
        <v>112192</v>
      </c>
      <c r="J10005" s="77">
        <f t="shared" si="626"/>
        <v>1992754.304</v>
      </c>
      <c r="K10005" s="77">
        <f t="shared" si="627"/>
        <v>0</v>
      </c>
    </row>
    <row r="10006" spans="1:11" s="77" customFormat="1">
      <c r="A10006" s="82">
        <v>2016</v>
      </c>
      <c r="B10006" s="82">
        <v>2103</v>
      </c>
      <c r="C10006" s="83" t="s">
        <v>513</v>
      </c>
      <c r="D10006" s="83" t="s">
        <v>504</v>
      </c>
      <c r="E10006" s="84">
        <v>62640</v>
      </c>
      <c r="F10006" s="85">
        <v>17.036000000000001</v>
      </c>
      <c r="G10006" s="84">
        <v>208</v>
      </c>
      <c r="H10006" s="86">
        <f t="shared" si="624"/>
        <v>2219640.8832000005</v>
      </c>
      <c r="I10006" s="77">
        <f t="shared" si="625"/>
        <v>62640</v>
      </c>
      <c r="J10006" s="77">
        <f t="shared" si="626"/>
        <v>1067135.04</v>
      </c>
      <c r="K10006" s="77">
        <f t="shared" si="627"/>
        <v>0</v>
      </c>
    </row>
    <row r="10007" spans="1:11" s="77" customFormat="1">
      <c r="A10007" s="82">
        <v>2016</v>
      </c>
      <c r="B10007" s="82">
        <v>2103</v>
      </c>
      <c r="C10007" s="83" t="s">
        <v>513</v>
      </c>
      <c r="D10007" s="83" t="s">
        <v>504</v>
      </c>
      <c r="E10007" s="84">
        <v>258711</v>
      </c>
      <c r="F10007" s="85">
        <v>17.591000000000001</v>
      </c>
      <c r="G10007" s="84">
        <v>208.1</v>
      </c>
      <c r="H10007" s="86">
        <f t="shared" si="624"/>
        <v>9470600.2032810003</v>
      </c>
      <c r="I10007" s="77">
        <f t="shared" si="625"/>
        <v>258711</v>
      </c>
      <c r="J10007" s="77">
        <f t="shared" si="626"/>
        <v>4550985.2010000004</v>
      </c>
      <c r="K10007" s="77">
        <f t="shared" si="627"/>
        <v>0</v>
      </c>
    </row>
    <row r="10008" spans="1:11" s="77" customFormat="1">
      <c r="A10008" s="82">
        <v>2016</v>
      </c>
      <c r="B10008" s="82">
        <v>2103</v>
      </c>
      <c r="C10008" s="83" t="s">
        <v>513</v>
      </c>
      <c r="D10008" s="83" t="s">
        <v>504</v>
      </c>
      <c r="E10008" s="84">
        <v>321572</v>
      </c>
      <c r="F10008" s="85">
        <v>17.600999999999999</v>
      </c>
      <c r="G10008" s="84">
        <v>212.1</v>
      </c>
      <c r="H10008" s="86">
        <f t="shared" si="624"/>
        <v>12004836.185411999</v>
      </c>
      <c r="I10008" s="77">
        <f t="shared" si="625"/>
        <v>321572</v>
      </c>
      <c r="J10008" s="77">
        <f t="shared" si="626"/>
        <v>5659988.7719999999</v>
      </c>
      <c r="K10008" s="77">
        <f t="shared" si="627"/>
        <v>0</v>
      </c>
    </row>
    <row r="10009" spans="1:11" s="77" customFormat="1">
      <c r="A10009" s="82">
        <v>2016</v>
      </c>
      <c r="B10009" s="82">
        <v>2104</v>
      </c>
      <c r="C10009" s="83" t="s">
        <v>513</v>
      </c>
      <c r="D10009" s="83" t="s">
        <v>504</v>
      </c>
      <c r="E10009" s="84">
        <v>31476</v>
      </c>
      <c r="F10009" s="85">
        <v>17.806999999999999</v>
      </c>
      <c r="G10009" s="84">
        <v>203.9</v>
      </c>
      <c r="H10009" s="86">
        <f t="shared" si="624"/>
        <v>1142845.496148</v>
      </c>
      <c r="I10009" s="77">
        <f t="shared" si="625"/>
        <v>31476</v>
      </c>
      <c r="J10009" s="77">
        <f t="shared" si="626"/>
        <v>560493.13199999998</v>
      </c>
      <c r="K10009" s="77">
        <f t="shared" si="627"/>
        <v>0</v>
      </c>
    </row>
    <row r="10010" spans="1:11" s="77" customFormat="1">
      <c r="A10010" s="82">
        <v>2016</v>
      </c>
      <c r="B10010" s="82">
        <v>2104</v>
      </c>
      <c r="C10010" s="83" t="s">
        <v>513</v>
      </c>
      <c r="D10010" s="83" t="s">
        <v>504</v>
      </c>
      <c r="E10010" s="84">
        <v>31785</v>
      </c>
      <c r="F10010" s="85">
        <v>17.724</v>
      </c>
      <c r="G10010" s="84">
        <v>210.1</v>
      </c>
      <c r="H10010" s="86">
        <f t="shared" si="624"/>
        <v>1183613.77134</v>
      </c>
      <c r="I10010" s="77">
        <f t="shared" si="625"/>
        <v>31785</v>
      </c>
      <c r="J10010" s="77">
        <f t="shared" si="626"/>
        <v>563357.34</v>
      </c>
      <c r="K10010" s="77">
        <f t="shared" si="627"/>
        <v>0</v>
      </c>
    </row>
    <row r="10011" spans="1:11" s="77" customFormat="1">
      <c r="A10011" s="82">
        <v>2016</v>
      </c>
      <c r="B10011" s="82">
        <v>2104</v>
      </c>
      <c r="C10011" s="83" t="s">
        <v>513</v>
      </c>
      <c r="D10011" s="83" t="s">
        <v>504</v>
      </c>
      <c r="E10011" s="84">
        <v>47572</v>
      </c>
      <c r="F10011" s="85">
        <v>17.120999999999999</v>
      </c>
      <c r="G10011" s="84">
        <v>206.3</v>
      </c>
      <c r="H10011" s="86">
        <f t="shared" si="624"/>
        <v>1680272.6773559998</v>
      </c>
      <c r="I10011" s="77">
        <f t="shared" si="625"/>
        <v>47572</v>
      </c>
      <c r="J10011" s="77">
        <f t="shared" si="626"/>
        <v>814480.21199999994</v>
      </c>
      <c r="K10011" s="77">
        <f t="shared" si="627"/>
        <v>0</v>
      </c>
    </row>
    <row r="10012" spans="1:11" s="77" customFormat="1">
      <c r="A10012" s="82">
        <v>2016</v>
      </c>
      <c r="B10012" s="82">
        <v>2107</v>
      </c>
      <c r="C10012" s="83" t="s">
        <v>503</v>
      </c>
      <c r="D10012" s="83" t="s">
        <v>504</v>
      </c>
      <c r="E10012" s="84">
        <v>20138</v>
      </c>
      <c r="F10012" s="85">
        <v>22.234000000000002</v>
      </c>
      <c r="G10012" s="84">
        <v>157.80000000000001</v>
      </c>
      <c r="H10012" s="86">
        <f t="shared" si="624"/>
        <v>706546.80477600009</v>
      </c>
      <c r="I10012" s="77">
        <f t="shared" si="625"/>
        <v>20138</v>
      </c>
      <c r="J10012" s="77">
        <f t="shared" si="626"/>
        <v>447748.29200000002</v>
      </c>
      <c r="K10012" s="77">
        <f t="shared" si="627"/>
        <v>0</v>
      </c>
    </row>
    <row r="10013" spans="1:11" s="77" customFormat="1">
      <c r="A10013" s="82">
        <v>2016</v>
      </c>
      <c r="B10013" s="82">
        <v>2107</v>
      </c>
      <c r="C10013" s="83" t="s">
        <v>513</v>
      </c>
      <c r="D10013" s="83" t="s">
        <v>504</v>
      </c>
      <c r="E10013" s="84">
        <v>31722</v>
      </c>
      <c r="F10013" s="85">
        <v>17.731000000000002</v>
      </c>
      <c r="G10013" s="84">
        <v>205.1</v>
      </c>
      <c r="H10013" s="86">
        <f t="shared" si="624"/>
        <v>1153611.1658820002</v>
      </c>
      <c r="I10013" s="77">
        <f t="shared" si="625"/>
        <v>31722</v>
      </c>
      <c r="J10013" s="77">
        <f t="shared" si="626"/>
        <v>562462.78200000001</v>
      </c>
      <c r="K10013" s="77">
        <f t="shared" si="627"/>
        <v>0</v>
      </c>
    </row>
    <row r="10014" spans="1:11" s="77" customFormat="1">
      <c r="A10014" s="82">
        <v>2016</v>
      </c>
      <c r="B10014" s="82">
        <v>2107</v>
      </c>
      <c r="C10014" s="83" t="s">
        <v>513</v>
      </c>
      <c r="D10014" s="83" t="s">
        <v>504</v>
      </c>
      <c r="E10014" s="84">
        <v>95114</v>
      </c>
      <c r="F10014" s="85">
        <v>17.521999999999998</v>
      </c>
      <c r="G10014" s="84">
        <v>203</v>
      </c>
      <c r="H10014" s="86">
        <f t="shared" si="624"/>
        <v>3383172.6412399993</v>
      </c>
      <c r="I10014" s="77">
        <f t="shared" si="625"/>
        <v>95114</v>
      </c>
      <c r="J10014" s="77">
        <f t="shared" si="626"/>
        <v>1666587.5079999999</v>
      </c>
      <c r="K10014" s="77">
        <f t="shared" si="627"/>
        <v>0</v>
      </c>
    </row>
    <row r="10015" spans="1:11" s="77" customFormat="1">
      <c r="A10015" s="82">
        <v>2016</v>
      </c>
      <c r="B10015" s="82">
        <v>2167</v>
      </c>
      <c r="C10015" s="83" t="s">
        <v>513</v>
      </c>
      <c r="D10015" s="83" t="s">
        <v>504</v>
      </c>
      <c r="E10015" s="84">
        <v>373903</v>
      </c>
      <c r="F10015" s="85">
        <v>17.613</v>
      </c>
      <c r="G10015" s="84">
        <v>186.2</v>
      </c>
      <c r="H10015" s="86">
        <f t="shared" si="624"/>
        <v>12262300.689618001</v>
      </c>
      <c r="I10015" s="77">
        <f t="shared" si="625"/>
        <v>373903</v>
      </c>
      <c r="J10015" s="77">
        <f t="shared" si="626"/>
        <v>6585553.5389999999</v>
      </c>
      <c r="K10015" s="77">
        <f t="shared" si="627"/>
        <v>0</v>
      </c>
    </row>
    <row r="10016" spans="1:11" s="77" customFormat="1">
      <c r="A10016" s="82">
        <v>2016</v>
      </c>
      <c r="B10016" s="82">
        <v>2168</v>
      </c>
      <c r="C10016" s="83" t="s">
        <v>513</v>
      </c>
      <c r="D10016" s="83" t="s">
        <v>504</v>
      </c>
      <c r="E10016" s="84">
        <v>378927</v>
      </c>
      <c r="F10016" s="85">
        <v>17.638000000000002</v>
      </c>
      <c r="G10016" s="84">
        <v>184.3</v>
      </c>
      <c r="H10016" s="86">
        <f t="shared" si="624"/>
        <v>12317717.087118002</v>
      </c>
      <c r="I10016" s="77">
        <f t="shared" si="625"/>
        <v>378927</v>
      </c>
      <c r="J10016" s="77">
        <f t="shared" si="626"/>
        <v>6683514.4260000009</v>
      </c>
      <c r="K10016" s="77">
        <f t="shared" si="627"/>
        <v>0</v>
      </c>
    </row>
    <row r="10017" spans="1:11" s="77" customFormat="1">
      <c r="A10017" s="82">
        <v>2016</v>
      </c>
      <c r="B10017" s="82">
        <v>2277</v>
      </c>
      <c r="C10017" s="83" t="s">
        <v>513</v>
      </c>
      <c r="D10017" s="83" t="s">
        <v>504</v>
      </c>
      <c r="E10017" s="84">
        <v>58874</v>
      </c>
      <c r="F10017" s="85">
        <v>17.126000000000001</v>
      </c>
      <c r="G10017" s="84">
        <v>164.8</v>
      </c>
      <c r="H10017" s="86">
        <f t="shared" si="624"/>
        <v>1661639.0523520003</v>
      </c>
      <c r="I10017" s="77">
        <f t="shared" si="625"/>
        <v>58874</v>
      </c>
      <c r="J10017" s="77">
        <f t="shared" si="626"/>
        <v>1008276.1240000001</v>
      </c>
      <c r="K10017" s="77">
        <f t="shared" si="627"/>
        <v>0</v>
      </c>
    </row>
    <row r="10018" spans="1:11" s="77" customFormat="1">
      <c r="A10018" s="82">
        <v>2016</v>
      </c>
      <c r="B10018" s="82">
        <v>2291</v>
      </c>
      <c r="C10018" s="83" t="s">
        <v>513</v>
      </c>
      <c r="D10018" s="83" t="s">
        <v>504</v>
      </c>
      <c r="E10018" s="84">
        <v>77314</v>
      </c>
      <c r="F10018" s="85">
        <v>16.95</v>
      </c>
      <c r="G10018" s="84">
        <v>129.19999999999999</v>
      </c>
      <c r="H10018" s="86">
        <f t="shared" si="624"/>
        <v>1693130.2115999998</v>
      </c>
      <c r="I10018" s="77">
        <f t="shared" si="625"/>
        <v>77314</v>
      </c>
      <c r="J10018" s="77">
        <f t="shared" si="626"/>
        <v>1310472.3</v>
      </c>
      <c r="K10018" s="77">
        <f t="shared" si="627"/>
        <v>0</v>
      </c>
    </row>
    <row r="10019" spans="1:11" s="77" customFormat="1">
      <c r="A10019" s="82">
        <v>2016</v>
      </c>
      <c r="B10019" s="82">
        <v>2442</v>
      </c>
      <c r="C10019" s="83" t="s">
        <v>513</v>
      </c>
      <c r="D10019" s="83" t="s">
        <v>504</v>
      </c>
      <c r="E10019" s="84">
        <v>531295</v>
      </c>
      <c r="F10019" s="85">
        <v>17.469000000000001</v>
      </c>
      <c r="G10019" s="84">
        <v>270.2</v>
      </c>
      <c r="H10019" s="86">
        <f t="shared" si="624"/>
        <v>25077781.743210003</v>
      </c>
      <c r="I10019" s="77">
        <f t="shared" si="625"/>
        <v>531295</v>
      </c>
      <c r="J10019" s="77">
        <f t="shared" si="626"/>
        <v>9281192.3550000004</v>
      </c>
      <c r="K10019" s="77">
        <f t="shared" si="627"/>
        <v>0</v>
      </c>
    </row>
    <row r="10020" spans="1:11" s="77" customFormat="1">
      <c r="A10020" s="82">
        <v>2016</v>
      </c>
      <c r="B10020" s="82">
        <v>2451</v>
      </c>
      <c r="C10020" s="83" t="s">
        <v>503</v>
      </c>
      <c r="D10020" s="83" t="s">
        <v>504</v>
      </c>
      <c r="E10020" s="84">
        <v>524899</v>
      </c>
      <c r="F10020" s="85">
        <v>19.138000000000002</v>
      </c>
      <c r="G10020" s="84">
        <v>159</v>
      </c>
      <c r="H10020" s="86">
        <f t="shared" si="624"/>
        <v>15972372.128580002</v>
      </c>
      <c r="I10020" s="77">
        <f t="shared" si="625"/>
        <v>524899</v>
      </c>
      <c r="J10020" s="77">
        <f t="shared" si="626"/>
        <v>10045517.062000001</v>
      </c>
      <c r="K10020" s="77">
        <f t="shared" si="627"/>
        <v>0</v>
      </c>
    </row>
    <row r="10021" spans="1:11" s="77" customFormat="1">
      <c r="A10021" s="82">
        <v>2016</v>
      </c>
      <c r="B10021" s="82">
        <v>2535</v>
      </c>
      <c r="C10021" s="83" t="s">
        <v>503</v>
      </c>
      <c r="D10021" s="83" t="s">
        <v>504</v>
      </c>
      <c r="E10021" s="84">
        <v>2870</v>
      </c>
      <c r="F10021" s="85">
        <v>23.655000000000001</v>
      </c>
      <c r="G10021" s="84" t="s">
        <v>514</v>
      </c>
      <c r="H10021" s="86" t="str">
        <f t="shared" si="624"/>
        <v/>
      </c>
      <c r="I10021" s="77" t="str">
        <f t="shared" si="625"/>
        <v/>
      </c>
      <c r="J10021" s="77" t="str">
        <f t="shared" si="626"/>
        <v/>
      </c>
      <c r="K10021" s="77">
        <f t="shared" si="627"/>
        <v>0</v>
      </c>
    </row>
    <row r="10022" spans="1:11" s="77" customFormat="1">
      <c r="A10022" s="82">
        <v>2016</v>
      </c>
      <c r="B10022" s="82">
        <v>2706</v>
      </c>
      <c r="C10022" s="83" t="s">
        <v>503</v>
      </c>
      <c r="D10022" s="83" t="s">
        <v>504</v>
      </c>
      <c r="E10022" s="84">
        <v>22277</v>
      </c>
      <c r="F10022" s="85">
        <v>23.856000000000002</v>
      </c>
      <c r="G10022" s="84">
        <v>293.10000000000002</v>
      </c>
      <c r="H10022" s="86">
        <f t="shared" si="624"/>
        <v>1557650.9682720001</v>
      </c>
      <c r="I10022" s="77">
        <f t="shared" si="625"/>
        <v>22277</v>
      </c>
      <c r="J10022" s="77">
        <f t="shared" si="626"/>
        <v>531440.11200000008</v>
      </c>
      <c r="K10022" s="77">
        <f t="shared" si="627"/>
        <v>0</v>
      </c>
    </row>
    <row r="10023" spans="1:11" s="77" customFormat="1">
      <c r="A10023" s="82">
        <v>2016</v>
      </c>
      <c r="B10023" s="82">
        <v>2712</v>
      </c>
      <c r="C10023" s="83" t="s">
        <v>503</v>
      </c>
      <c r="D10023" s="83" t="s">
        <v>504</v>
      </c>
      <c r="E10023" s="84">
        <v>35085</v>
      </c>
      <c r="F10023" s="85">
        <v>25.803999999999998</v>
      </c>
      <c r="G10023" s="84">
        <v>279.3</v>
      </c>
      <c r="H10023" s="86">
        <f t="shared" si="624"/>
        <v>2528596.0186199998</v>
      </c>
      <c r="I10023" s="77">
        <f t="shared" si="625"/>
        <v>35085</v>
      </c>
      <c r="J10023" s="77">
        <f t="shared" si="626"/>
        <v>905333.34</v>
      </c>
      <c r="K10023" s="77">
        <f t="shared" si="627"/>
        <v>0</v>
      </c>
    </row>
    <row r="10024" spans="1:11" s="77" customFormat="1">
      <c r="A10024" s="82">
        <v>2016</v>
      </c>
      <c r="B10024" s="82">
        <v>2712</v>
      </c>
      <c r="C10024" s="83" t="s">
        <v>503</v>
      </c>
      <c r="D10024" s="83" t="s">
        <v>504</v>
      </c>
      <c r="E10024" s="84">
        <v>57692</v>
      </c>
      <c r="F10024" s="85">
        <v>23.856000000000002</v>
      </c>
      <c r="G10024" s="84">
        <v>302.2</v>
      </c>
      <c r="H10024" s="86">
        <f t="shared" si="624"/>
        <v>4159179.6637440003</v>
      </c>
      <c r="I10024" s="77">
        <f t="shared" si="625"/>
        <v>57692</v>
      </c>
      <c r="J10024" s="77">
        <f t="shared" si="626"/>
        <v>1376300.3520000002</v>
      </c>
      <c r="K10024" s="77">
        <f t="shared" si="627"/>
        <v>0</v>
      </c>
    </row>
    <row r="10025" spans="1:11" s="77" customFormat="1">
      <c r="A10025" s="82">
        <v>2016</v>
      </c>
      <c r="B10025" s="82">
        <v>2712</v>
      </c>
      <c r="C10025" s="83" t="s">
        <v>503</v>
      </c>
      <c r="D10025" s="83" t="s">
        <v>504</v>
      </c>
      <c r="E10025" s="84">
        <v>63764</v>
      </c>
      <c r="F10025" s="85">
        <v>25.07</v>
      </c>
      <c r="G10025" s="84">
        <v>297.89999999999998</v>
      </c>
      <c r="H10025" s="86">
        <f t="shared" si="624"/>
        <v>4762120.6069199992</v>
      </c>
      <c r="I10025" s="77">
        <f t="shared" si="625"/>
        <v>63764</v>
      </c>
      <c r="J10025" s="77">
        <f t="shared" si="626"/>
        <v>1598563.48</v>
      </c>
      <c r="K10025" s="77">
        <f t="shared" si="627"/>
        <v>0</v>
      </c>
    </row>
    <row r="10026" spans="1:11" s="77" customFormat="1">
      <c r="A10026" s="82">
        <v>2016</v>
      </c>
      <c r="B10026" s="82">
        <v>2712</v>
      </c>
      <c r="C10026" s="83" t="s">
        <v>503</v>
      </c>
      <c r="D10026" s="83" t="s">
        <v>504</v>
      </c>
      <c r="E10026" s="84">
        <v>81689</v>
      </c>
      <c r="F10026" s="85">
        <v>25.718</v>
      </c>
      <c r="G10026" s="84">
        <v>336.4</v>
      </c>
      <c r="H10026" s="86">
        <f t="shared" si="624"/>
        <v>7067352.5895279991</v>
      </c>
      <c r="I10026" s="77">
        <f t="shared" si="625"/>
        <v>81689</v>
      </c>
      <c r="J10026" s="77">
        <f t="shared" si="626"/>
        <v>2100877.702</v>
      </c>
      <c r="K10026" s="77">
        <f t="shared" si="627"/>
        <v>0</v>
      </c>
    </row>
    <row r="10027" spans="1:11" s="77" customFormat="1">
      <c r="A10027" s="82">
        <v>2016</v>
      </c>
      <c r="B10027" s="82">
        <v>2712</v>
      </c>
      <c r="C10027" s="83" t="s">
        <v>503</v>
      </c>
      <c r="D10027" s="83" t="s">
        <v>504</v>
      </c>
      <c r="E10027" s="84">
        <v>34949</v>
      </c>
      <c r="F10027" s="85">
        <v>25.882000000000001</v>
      </c>
      <c r="G10027" s="84">
        <v>279.60000000000002</v>
      </c>
      <c r="H10027" s="86">
        <f t="shared" si="624"/>
        <v>2529121.8503280007</v>
      </c>
      <c r="I10027" s="77">
        <f t="shared" si="625"/>
        <v>34949</v>
      </c>
      <c r="J10027" s="77">
        <f t="shared" si="626"/>
        <v>904550.01800000004</v>
      </c>
      <c r="K10027" s="77">
        <f t="shared" si="627"/>
        <v>0</v>
      </c>
    </row>
    <row r="10028" spans="1:11" s="77" customFormat="1">
      <c r="A10028" s="82">
        <v>2016</v>
      </c>
      <c r="B10028" s="82">
        <v>2712</v>
      </c>
      <c r="C10028" s="83" t="s">
        <v>503</v>
      </c>
      <c r="D10028" s="83" t="s">
        <v>504</v>
      </c>
      <c r="E10028" s="84">
        <v>12899</v>
      </c>
      <c r="F10028" s="85">
        <v>23.603999999999999</v>
      </c>
      <c r="G10028" s="84">
        <v>291.2</v>
      </c>
      <c r="H10028" s="86">
        <f t="shared" si="624"/>
        <v>886610.80435200001</v>
      </c>
      <c r="I10028" s="77">
        <f t="shared" si="625"/>
        <v>12899</v>
      </c>
      <c r="J10028" s="77">
        <f t="shared" si="626"/>
        <v>304467.99599999998</v>
      </c>
      <c r="K10028" s="77">
        <f t="shared" si="627"/>
        <v>0</v>
      </c>
    </row>
    <row r="10029" spans="1:11" s="77" customFormat="1">
      <c r="A10029" s="82">
        <v>2016</v>
      </c>
      <c r="B10029" s="82">
        <v>2718</v>
      </c>
      <c r="C10029" s="83" t="s">
        <v>503</v>
      </c>
      <c r="D10029" s="83" t="s">
        <v>504</v>
      </c>
      <c r="E10029" s="84">
        <v>21107</v>
      </c>
      <c r="F10029" s="85">
        <v>24.21</v>
      </c>
      <c r="G10029" s="84">
        <v>296.3</v>
      </c>
      <c r="H10029" s="86">
        <f t="shared" si="624"/>
        <v>1514094.3926100002</v>
      </c>
      <c r="I10029" s="77">
        <f t="shared" si="625"/>
        <v>21107</v>
      </c>
      <c r="J10029" s="77">
        <f t="shared" si="626"/>
        <v>511000.47000000003</v>
      </c>
      <c r="K10029" s="77">
        <f t="shared" si="627"/>
        <v>0</v>
      </c>
    </row>
    <row r="10030" spans="1:11" s="77" customFormat="1">
      <c r="A10030" s="82">
        <v>2016</v>
      </c>
      <c r="B10030" s="82">
        <v>2718</v>
      </c>
      <c r="C10030" s="83" t="s">
        <v>503</v>
      </c>
      <c r="D10030" s="83" t="s">
        <v>504</v>
      </c>
      <c r="E10030" s="84">
        <v>21779</v>
      </c>
      <c r="F10030" s="85">
        <v>24.218</v>
      </c>
      <c r="G10030" s="84">
        <v>342.8</v>
      </c>
      <c r="H10030" s="86">
        <f t="shared" si="624"/>
        <v>1808077.421816</v>
      </c>
      <c r="I10030" s="77">
        <f t="shared" si="625"/>
        <v>21779</v>
      </c>
      <c r="J10030" s="77">
        <f t="shared" si="626"/>
        <v>527443.82200000004</v>
      </c>
      <c r="K10030" s="77">
        <f t="shared" si="627"/>
        <v>0</v>
      </c>
    </row>
    <row r="10031" spans="1:11" s="77" customFormat="1">
      <c r="A10031" s="82">
        <v>2016</v>
      </c>
      <c r="B10031" s="82">
        <v>2721</v>
      </c>
      <c r="C10031" s="83" t="s">
        <v>503</v>
      </c>
      <c r="D10031" s="83" t="s">
        <v>504</v>
      </c>
      <c r="E10031" s="84">
        <v>114345</v>
      </c>
      <c r="F10031" s="85">
        <v>23.254000000000001</v>
      </c>
      <c r="G10031" s="84">
        <v>404.4</v>
      </c>
      <c r="H10031" s="86">
        <f t="shared" si="624"/>
        <v>10752909.57972</v>
      </c>
      <c r="I10031" s="77">
        <f t="shared" si="625"/>
        <v>114345</v>
      </c>
      <c r="J10031" s="77">
        <f t="shared" si="626"/>
        <v>2658978.6300000004</v>
      </c>
      <c r="K10031" s="77">
        <f t="shared" si="627"/>
        <v>0</v>
      </c>
    </row>
    <row r="10032" spans="1:11" s="77" customFormat="1">
      <c r="A10032" s="82">
        <v>2016</v>
      </c>
      <c r="B10032" s="82">
        <v>2721</v>
      </c>
      <c r="C10032" s="83" t="s">
        <v>503</v>
      </c>
      <c r="D10032" s="83" t="s">
        <v>504</v>
      </c>
      <c r="E10032" s="84">
        <v>64871</v>
      </c>
      <c r="F10032" s="85">
        <v>24.95</v>
      </c>
      <c r="G10032" s="84">
        <v>321.5</v>
      </c>
      <c r="H10032" s="86">
        <f t="shared" si="624"/>
        <v>5203578.6117499992</v>
      </c>
      <c r="I10032" s="77">
        <f t="shared" si="625"/>
        <v>64871</v>
      </c>
      <c r="J10032" s="77">
        <f t="shared" si="626"/>
        <v>1618531.45</v>
      </c>
      <c r="K10032" s="77">
        <f t="shared" si="627"/>
        <v>0</v>
      </c>
    </row>
    <row r="10033" spans="1:11" s="77" customFormat="1">
      <c r="A10033" s="82">
        <v>2016</v>
      </c>
      <c r="B10033" s="82">
        <v>2727</v>
      </c>
      <c r="C10033" s="83" t="s">
        <v>503</v>
      </c>
      <c r="D10033" s="83" t="s">
        <v>504</v>
      </c>
      <c r="E10033" s="84">
        <v>36163</v>
      </c>
      <c r="F10033" s="85">
        <v>26.3</v>
      </c>
      <c r="G10033" s="84">
        <v>272.2</v>
      </c>
      <c r="H10033" s="86">
        <f t="shared" si="624"/>
        <v>2588858.5417999998</v>
      </c>
      <c r="I10033" s="77">
        <f t="shared" si="625"/>
        <v>36163</v>
      </c>
      <c r="J10033" s="77">
        <f t="shared" si="626"/>
        <v>951086.9</v>
      </c>
      <c r="K10033" s="77">
        <f t="shared" si="627"/>
        <v>0</v>
      </c>
    </row>
    <row r="10034" spans="1:11" s="77" customFormat="1">
      <c r="A10034" s="82">
        <v>2016</v>
      </c>
      <c r="B10034" s="82">
        <v>2727</v>
      </c>
      <c r="C10034" s="83" t="s">
        <v>503</v>
      </c>
      <c r="D10034" s="83" t="s">
        <v>504</v>
      </c>
      <c r="E10034" s="84">
        <v>46836</v>
      </c>
      <c r="F10034" s="85">
        <v>24.17</v>
      </c>
      <c r="G10034" s="84">
        <v>304.8</v>
      </c>
      <c r="H10034" s="86">
        <f t="shared" si="624"/>
        <v>3450415.6137600006</v>
      </c>
      <c r="I10034" s="77">
        <f t="shared" si="625"/>
        <v>46836</v>
      </c>
      <c r="J10034" s="77">
        <f t="shared" si="626"/>
        <v>1132026.1200000001</v>
      </c>
      <c r="K10034" s="77">
        <f t="shared" si="627"/>
        <v>0</v>
      </c>
    </row>
    <row r="10035" spans="1:11" s="77" customFormat="1">
      <c r="A10035" s="82">
        <v>2016</v>
      </c>
      <c r="B10035" s="82">
        <v>2727</v>
      </c>
      <c r="C10035" s="83" t="s">
        <v>503</v>
      </c>
      <c r="D10035" s="83" t="s">
        <v>504</v>
      </c>
      <c r="E10035" s="84">
        <v>36040</v>
      </c>
      <c r="F10035" s="85">
        <v>25.372</v>
      </c>
      <c r="G10035" s="84">
        <v>286</v>
      </c>
      <c r="H10035" s="86">
        <f t="shared" si="624"/>
        <v>2615203.6768</v>
      </c>
      <c r="I10035" s="77">
        <f t="shared" si="625"/>
        <v>36040</v>
      </c>
      <c r="J10035" s="77">
        <f t="shared" si="626"/>
        <v>914406.88</v>
      </c>
      <c r="K10035" s="77">
        <f t="shared" si="627"/>
        <v>0</v>
      </c>
    </row>
    <row r="10036" spans="1:11" s="77" customFormat="1">
      <c r="A10036" s="82">
        <v>2016</v>
      </c>
      <c r="B10036" s="82">
        <v>2727</v>
      </c>
      <c r="C10036" s="83" t="s">
        <v>503</v>
      </c>
      <c r="D10036" s="83" t="s">
        <v>504</v>
      </c>
      <c r="E10036" s="84">
        <v>23121</v>
      </c>
      <c r="F10036" s="85">
        <v>26.574000000000002</v>
      </c>
      <c r="G10036" s="84">
        <v>320</v>
      </c>
      <c r="H10036" s="86">
        <f t="shared" si="624"/>
        <v>1966135.8528000002</v>
      </c>
      <c r="I10036" s="77">
        <f t="shared" si="625"/>
        <v>23121</v>
      </c>
      <c r="J10036" s="77">
        <f t="shared" si="626"/>
        <v>614417.45400000003</v>
      </c>
      <c r="K10036" s="77">
        <f t="shared" si="627"/>
        <v>0</v>
      </c>
    </row>
    <row r="10037" spans="1:11" s="77" customFormat="1">
      <c r="A10037" s="82">
        <v>2016</v>
      </c>
      <c r="B10037" s="82">
        <v>2727</v>
      </c>
      <c r="C10037" s="83" t="s">
        <v>503</v>
      </c>
      <c r="D10037" s="83" t="s">
        <v>504</v>
      </c>
      <c r="E10037" s="84">
        <v>59314</v>
      </c>
      <c r="F10037" s="85">
        <v>24.356000000000002</v>
      </c>
      <c r="G10037" s="84">
        <v>277.5</v>
      </c>
      <c r="H10037" s="86">
        <f t="shared" si="624"/>
        <v>4008908.7006000001</v>
      </c>
      <c r="I10037" s="77">
        <f t="shared" si="625"/>
        <v>59314</v>
      </c>
      <c r="J10037" s="77">
        <f t="shared" si="626"/>
        <v>1444651.784</v>
      </c>
      <c r="K10037" s="77">
        <f t="shared" si="627"/>
        <v>0</v>
      </c>
    </row>
    <row r="10038" spans="1:11" s="77" customFormat="1">
      <c r="A10038" s="82">
        <v>2016</v>
      </c>
      <c r="B10038" s="82">
        <v>2727</v>
      </c>
      <c r="C10038" s="83" t="s">
        <v>503</v>
      </c>
      <c r="D10038" s="83" t="s">
        <v>504</v>
      </c>
      <c r="E10038" s="84">
        <v>12218</v>
      </c>
      <c r="F10038" s="85">
        <v>26.19</v>
      </c>
      <c r="G10038" s="84">
        <v>300.39999999999998</v>
      </c>
      <c r="H10038" s="86">
        <f t="shared" si="624"/>
        <v>961248.21767999989</v>
      </c>
      <c r="I10038" s="77">
        <f t="shared" si="625"/>
        <v>12218</v>
      </c>
      <c r="J10038" s="77">
        <f t="shared" si="626"/>
        <v>319989.42000000004</v>
      </c>
      <c r="K10038" s="77">
        <f t="shared" si="627"/>
        <v>0</v>
      </c>
    </row>
    <row r="10039" spans="1:11" s="77" customFormat="1">
      <c r="A10039" s="82">
        <v>2016</v>
      </c>
      <c r="B10039" s="82">
        <v>2727</v>
      </c>
      <c r="C10039" s="83" t="s">
        <v>503</v>
      </c>
      <c r="D10039" s="83" t="s">
        <v>504</v>
      </c>
      <c r="E10039" s="84">
        <v>36314</v>
      </c>
      <c r="F10039" s="85">
        <v>24.01</v>
      </c>
      <c r="G10039" s="84">
        <v>276</v>
      </c>
      <c r="H10039" s="86">
        <f t="shared" si="624"/>
        <v>2406441.6264</v>
      </c>
      <c r="I10039" s="77">
        <f t="shared" si="625"/>
        <v>36314</v>
      </c>
      <c r="J10039" s="77">
        <f t="shared" si="626"/>
        <v>871899.14</v>
      </c>
      <c r="K10039" s="77">
        <f t="shared" si="627"/>
        <v>0</v>
      </c>
    </row>
    <row r="10040" spans="1:11" s="77" customFormat="1">
      <c r="A10040" s="82">
        <v>2016</v>
      </c>
      <c r="B10040" s="82">
        <v>2727</v>
      </c>
      <c r="C10040" s="83" t="s">
        <v>503</v>
      </c>
      <c r="D10040" s="83" t="s">
        <v>504</v>
      </c>
      <c r="E10040" s="84">
        <v>23875</v>
      </c>
      <c r="F10040" s="85">
        <v>24.102</v>
      </c>
      <c r="G10040" s="84">
        <v>302.5</v>
      </c>
      <c r="H10040" s="86">
        <f t="shared" si="624"/>
        <v>1740691.6312500001</v>
      </c>
      <c r="I10040" s="77">
        <f t="shared" si="625"/>
        <v>23875</v>
      </c>
      <c r="J10040" s="77">
        <f t="shared" si="626"/>
        <v>575435.25</v>
      </c>
      <c r="K10040" s="77">
        <f t="shared" si="627"/>
        <v>0</v>
      </c>
    </row>
    <row r="10041" spans="1:11" s="77" customFormat="1">
      <c r="A10041" s="82">
        <v>2016</v>
      </c>
      <c r="B10041" s="82">
        <v>2727</v>
      </c>
      <c r="C10041" s="83" t="s">
        <v>503</v>
      </c>
      <c r="D10041" s="83" t="s">
        <v>504</v>
      </c>
      <c r="E10041" s="84">
        <v>12028</v>
      </c>
      <c r="F10041" s="85">
        <v>25.015999999999998</v>
      </c>
      <c r="G10041" s="84">
        <v>266.39999999999998</v>
      </c>
      <c r="H10041" s="86">
        <f t="shared" si="624"/>
        <v>801577.48147199978</v>
      </c>
      <c r="I10041" s="77">
        <f t="shared" si="625"/>
        <v>12028</v>
      </c>
      <c r="J10041" s="77">
        <f t="shared" si="626"/>
        <v>300892.44799999997</v>
      </c>
      <c r="K10041" s="77">
        <f t="shared" si="627"/>
        <v>0</v>
      </c>
    </row>
    <row r="10042" spans="1:11" s="77" customFormat="1">
      <c r="A10042" s="82">
        <v>2016</v>
      </c>
      <c r="B10042" s="82">
        <v>2817</v>
      </c>
      <c r="C10042" s="83" t="s">
        <v>512</v>
      </c>
      <c r="D10042" s="83" t="s">
        <v>504</v>
      </c>
      <c r="E10042" s="84">
        <v>180592</v>
      </c>
      <c r="F10042" s="85">
        <v>13.236000000000001</v>
      </c>
      <c r="G10042" s="84">
        <v>120.1</v>
      </c>
      <c r="H10042" s="86">
        <f t="shared" si="624"/>
        <v>2870769.1701119998</v>
      </c>
      <c r="I10042" s="77">
        <f t="shared" si="625"/>
        <v>180592</v>
      </c>
      <c r="J10042" s="77">
        <f t="shared" si="626"/>
        <v>2390315.7120000003</v>
      </c>
      <c r="K10042" s="77">
        <f t="shared" si="627"/>
        <v>1</v>
      </c>
    </row>
    <row r="10043" spans="1:11" s="77" customFormat="1">
      <c r="A10043" s="82">
        <v>2016</v>
      </c>
      <c r="B10043" s="82">
        <v>2823</v>
      </c>
      <c r="C10043" s="83" t="s">
        <v>512</v>
      </c>
      <c r="D10043" s="83" t="s">
        <v>504</v>
      </c>
      <c r="E10043" s="84">
        <v>151689</v>
      </c>
      <c r="F10043" s="85">
        <v>13.49</v>
      </c>
      <c r="G10043" s="84">
        <v>121.3</v>
      </c>
      <c r="H10043" s="86">
        <f t="shared" si="624"/>
        <v>2482143.2319299998</v>
      </c>
      <c r="I10043" s="77">
        <f t="shared" si="625"/>
        <v>151689</v>
      </c>
      <c r="J10043" s="77">
        <f t="shared" si="626"/>
        <v>2046284.61</v>
      </c>
      <c r="K10043" s="77">
        <f t="shared" si="627"/>
        <v>1</v>
      </c>
    </row>
    <row r="10044" spans="1:11" s="77" customFormat="1">
      <c r="A10044" s="82">
        <v>2016</v>
      </c>
      <c r="B10044" s="82">
        <v>2823</v>
      </c>
      <c r="C10044" s="83" t="s">
        <v>512</v>
      </c>
      <c r="D10044" s="83" t="s">
        <v>504</v>
      </c>
      <c r="E10044" s="84">
        <v>54119</v>
      </c>
      <c r="F10044" s="85">
        <v>13.302</v>
      </c>
      <c r="G10044" s="84">
        <v>774.6</v>
      </c>
      <c r="H10044" s="86">
        <f t="shared" si="624"/>
        <v>5576275.2057480002</v>
      </c>
      <c r="I10044" s="77">
        <f t="shared" si="625"/>
        <v>54119</v>
      </c>
      <c r="J10044" s="77">
        <f t="shared" si="626"/>
        <v>719890.93799999997</v>
      </c>
      <c r="K10044" s="77">
        <f t="shared" si="627"/>
        <v>1</v>
      </c>
    </row>
    <row r="10045" spans="1:11" s="77" customFormat="1">
      <c r="A10045" s="82">
        <v>2016</v>
      </c>
      <c r="B10045" s="82">
        <v>2824</v>
      </c>
      <c r="C10045" s="83" t="s">
        <v>513</v>
      </c>
      <c r="D10045" s="83" t="s">
        <v>504</v>
      </c>
      <c r="E10045" s="84">
        <v>68200</v>
      </c>
      <c r="F10045" s="85">
        <v>18.7</v>
      </c>
      <c r="G10045" s="84">
        <v>155.69999999999999</v>
      </c>
      <c r="H10045" s="86">
        <f t="shared" si="624"/>
        <v>1985704.3799999997</v>
      </c>
      <c r="I10045" s="77">
        <f t="shared" si="625"/>
        <v>68200</v>
      </c>
      <c r="J10045" s="77">
        <f t="shared" si="626"/>
        <v>1275340</v>
      </c>
      <c r="K10045" s="77">
        <f t="shared" si="627"/>
        <v>0</v>
      </c>
    </row>
    <row r="10046" spans="1:11" s="77" customFormat="1">
      <c r="A10046" s="82">
        <v>2016</v>
      </c>
      <c r="B10046" s="82">
        <v>2828</v>
      </c>
      <c r="C10046" s="83" t="s">
        <v>503</v>
      </c>
      <c r="D10046" s="83" t="s">
        <v>504</v>
      </c>
      <c r="E10046" s="84">
        <v>25636</v>
      </c>
      <c r="F10046" s="85">
        <v>24.736000000000001</v>
      </c>
      <c r="G10046" s="84" t="s">
        <v>514</v>
      </c>
      <c r="H10046" s="86" t="str">
        <f t="shared" si="624"/>
        <v/>
      </c>
      <c r="I10046" s="77" t="str">
        <f t="shared" si="625"/>
        <v/>
      </c>
      <c r="J10046" s="77" t="str">
        <f t="shared" si="626"/>
        <v/>
      </c>
      <c r="K10046" s="77">
        <f t="shared" si="627"/>
        <v>0</v>
      </c>
    </row>
    <row r="10047" spans="1:11" s="77" customFormat="1">
      <c r="A10047" s="82">
        <v>2016</v>
      </c>
      <c r="B10047" s="82">
        <v>2828</v>
      </c>
      <c r="C10047" s="83" t="s">
        <v>503</v>
      </c>
      <c r="D10047" s="83" t="s">
        <v>504</v>
      </c>
      <c r="E10047" s="84">
        <v>1564</v>
      </c>
      <c r="F10047" s="85">
        <v>24.736000000000001</v>
      </c>
      <c r="G10047" s="84" t="s">
        <v>514</v>
      </c>
      <c r="H10047" s="86" t="str">
        <f t="shared" si="624"/>
        <v/>
      </c>
      <c r="I10047" s="77" t="str">
        <f t="shared" si="625"/>
        <v/>
      </c>
      <c r="J10047" s="77" t="str">
        <f t="shared" si="626"/>
        <v/>
      </c>
      <c r="K10047" s="77">
        <f t="shared" si="627"/>
        <v>0</v>
      </c>
    </row>
    <row r="10048" spans="1:11" s="77" customFormat="1">
      <c r="A10048" s="82">
        <v>2016</v>
      </c>
      <c r="B10048" s="82">
        <v>2828</v>
      </c>
      <c r="C10048" s="83" t="s">
        <v>503</v>
      </c>
      <c r="D10048" s="83" t="s">
        <v>504</v>
      </c>
      <c r="E10048" s="84">
        <v>71804</v>
      </c>
      <c r="F10048" s="85">
        <v>24.878</v>
      </c>
      <c r="G10048" s="84" t="s">
        <v>514</v>
      </c>
      <c r="H10048" s="86" t="str">
        <f t="shared" si="624"/>
        <v/>
      </c>
      <c r="I10048" s="77" t="str">
        <f t="shared" si="625"/>
        <v/>
      </c>
      <c r="J10048" s="77" t="str">
        <f t="shared" si="626"/>
        <v/>
      </c>
      <c r="K10048" s="77">
        <f t="shared" si="627"/>
        <v>0</v>
      </c>
    </row>
    <row r="10049" spans="1:11" s="77" customFormat="1">
      <c r="A10049" s="82">
        <v>2016</v>
      </c>
      <c r="B10049" s="82">
        <v>2828</v>
      </c>
      <c r="C10049" s="83" t="s">
        <v>503</v>
      </c>
      <c r="D10049" s="83" t="s">
        <v>504</v>
      </c>
      <c r="E10049" s="84">
        <v>9002</v>
      </c>
      <c r="F10049" s="85">
        <v>23.704000000000001</v>
      </c>
      <c r="G10049" s="84" t="s">
        <v>514</v>
      </c>
      <c r="H10049" s="86" t="str">
        <f t="shared" si="624"/>
        <v/>
      </c>
      <c r="I10049" s="77" t="str">
        <f t="shared" si="625"/>
        <v/>
      </c>
      <c r="J10049" s="77" t="str">
        <f t="shared" si="626"/>
        <v/>
      </c>
      <c r="K10049" s="77">
        <f t="shared" si="627"/>
        <v>0</v>
      </c>
    </row>
    <row r="10050" spans="1:11" s="77" customFormat="1">
      <c r="A10050" s="82">
        <v>2016</v>
      </c>
      <c r="B10050" s="82">
        <v>2828</v>
      </c>
      <c r="C10050" s="83" t="s">
        <v>503</v>
      </c>
      <c r="D10050" s="83" t="s">
        <v>504</v>
      </c>
      <c r="E10050" s="84">
        <v>33113</v>
      </c>
      <c r="F10050" s="85">
        <v>25.172000000000001</v>
      </c>
      <c r="G10050" s="84" t="s">
        <v>514</v>
      </c>
      <c r="H10050" s="86" t="str">
        <f t="shared" si="624"/>
        <v/>
      </c>
      <c r="I10050" s="77" t="str">
        <f t="shared" si="625"/>
        <v/>
      </c>
      <c r="J10050" s="77" t="str">
        <f t="shared" si="626"/>
        <v/>
      </c>
      <c r="K10050" s="77">
        <f t="shared" si="627"/>
        <v>0</v>
      </c>
    </row>
    <row r="10051" spans="1:11" s="77" customFormat="1">
      <c r="A10051" s="82">
        <v>2016</v>
      </c>
      <c r="B10051" s="82">
        <v>2828</v>
      </c>
      <c r="C10051" s="83" t="s">
        <v>503</v>
      </c>
      <c r="D10051" s="83" t="s">
        <v>504</v>
      </c>
      <c r="E10051" s="84">
        <v>33113</v>
      </c>
      <c r="F10051" s="85">
        <v>25.172000000000001</v>
      </c>
      <c r="G10051" s="84" t="s">
        <v>514</v>
      </c>
      <c r="H10051" s="86" t="str">
        <f t="shared" si="624"/>
        <v/>
      </c>
      <c r="I10051" s="77" t="str">
        <f t="shared" si="625"/>
        <v/>
      </c>
      <c r="J10051" s="77" t="str">
        <f t="shared" si="626"/>
        <v/>
      </c>
      <c r="K10051" s="77">
        <f t="shared" si="627"/>
        <v>0</v>
      </c>
    </row>
    <row r="10052" spans="1:11" s="77" customFormat="1">
      <c r="A10052" s="82">
        <v>2016</v>
      </c>
      <c r="B10052" s="82">
        <v>2828</v>
      </c>
      <c r="C10052" s="83" t="s">
        <v>503</v>
      </c>
      <c r="D10052" s="83" t="s">
        <v>504</v>
      </c>
      <c r="E10052" s="84">
        <v>48764</v>
      </c>
      <c r="F10052" s="85">
        <v>25.187999999999999</v>
      </c>
      <c r="G10052" s="84" t="s">
        <v>514</v>
      </c>
      <c r="H10052" s="86" t="str">
        <f t="shared" si="624"/>
        <v/>
      </c>
      <c r="I10052" s="77" t="str">
        <f t="shared" si="625"/>
        <v/>
      </c>
      <c r="J10052" s="77" t="str">
        <f t="shared" si="626"/>
        <v/>
      </c>
      <c r="K10052" s="77">
        <f t="shared" si="627"/>
        <v>0</v>
      </c>
    </row>
    <row r="10053" spans="1:11" s="77" customFormat="1">
      <c r="A10053" s="82">
        <v>2016</v>
      </c>
      <c r="B10053" s="82">
        <v>2828</v>
      </c>
      <c r="C10053" s="83" t="s">
        <v>503</v>
      </c>
      <c r="D10053" s="83" t="s">
        <v>504</v>
      </c>
      <c r="E10053" s="84">
        <v>48764</v>
      </c>
      <c r="F10053" s="85">
        <v>25.187999999999999</v>
      </c>
      <c r="G10053" s="84" t="s">
        <v>514</v>
      </c>
      <c r="H10053" s="86" t="str">
        <f t="shared" si="624"/>
        <v/>
      </c>
      <c r="I10053" s="77" t="str">
        <f t="shared" si="625"/>
        <v/>
      </c>
      <c r="J10053" s="77" t="str">
        <f t="shared" si="626"/>
        <v/>
      </c>
      <c r="K10053" s="77">
        <f t="shared" si="627"/>
        <v>0</v>
      </c>
    </row>
    <row r="10054" spans="1:11" s="77" customFormat="1">
      <c r="A10054" s="82">
        <v>2016</v>
      </c>
      <c r="B10054" s="82">
        <v>2828</v>
      </c>
      <c r="C10054" s="83" t="s">
        <v>503</v>
      </c>
      <c r="D10054" s="83" t="s">
        <v>504</v>
      </c>
      <c r="E10054" s="84">
        <v>60999</v>
      </c>
      <c r="F10054" s="85">
        <v>26.08</v>
      </c>
      <c r="G10054" s="84" t="s">
        <v>514</v>
      </c>
      <c r="H10054" s="86" t="str">
        <f t="shared" si="624"/>
        <v/>
      </c>
      <c r="I10054" s="77" t="str">
        <f t="shared" si="625"/>
        <v/>
      </c>
      <c r="J10054" s="77" t="str">
        <f t="shared" si="626"/>
        <v/>
      </c>
      <c r="K10054" s="77">
        <f t="shared" si="627"/>
        <v>0</v>
      </c>
    </row>
    <row r="10055" spans="1:11" s="77" customFormat="1">
      <c r="A10055" s="82">
        <v>2016</v>
      </c>
      <c r="B10055" s="82">
        <v>2828</v>
      </c>
      <c r="C10055" s="83" t="s">
        <v>503</v>
      </c>
      <c r="D10055" s="83" t="s">
        <v>504</v>
      </c>
      <c r="E10055" s="84">
        <v>95809</v>
      </c>
      <c r="F10055" s="85">
        <v>25</v>
      </c>
      <c r="G10055" s="84" t="s">
        <v>514</v>
      </c>
      <c r="H10055" s="86" t="str">
        <f t="shared" ref="H10055:H10118" si="628">IF(I10055="","",G10055/100*F10055*E10055)</f>
        <v/>
      </c>
      <c r="I10055" s="77" t="str">
        <f t="shared" ref="I10055:I10118" si="629">IF(OR(G10055=".",F10055=".",E10055="."),"",E10055)</f>
        <v/>
      </c>
      <c r="J10055" s="77" t="str">
        <f t="shared" ref="J10055:J10118" si="630">IF(I10055="","",F10055*I10055)</f>
        <v/>
      </c>
      <c r="K10055" s="77">
        <f t="shared" ref="K10055:K10118" si="631">IF(C10055="LIG",1,0)</f>
        <v>0</v>
      </c>
    </row>
    <row r="10056" spans="1:11" s="77" customFormat="1">
      <c r="A10056" s="82">
        <v>2016</v>
      </c>
      <c r="B10056" s="82">
        <v>2828</v>
      </c>
      <c r="C10056" s="83" t="s">
        <v>503</v>
      </c>
      <c r="D10056" s="83" t="s">
        <v>504</v>
      </c>
      <c r="E10056" s="84">
        <v>25646</v>
      </c>
      <c r="F10056" s="85">
        <v>25.013999999999999</v>
      </c>
      <c r="G10056" s="84" t="s">
        <v>514</v>
      </c>
      <c r="H10056" s="86" t="str">
        <f t="shared" si="628"/>
        <v/>
      </c>
      <c r="I10056" s="77" t="str">
        <f t="shared" si="629"/>
        <v/>
      </c>
      <c r="J10056" s="77" t="str">
        <f t="shared" si="630"/>
        <v/>
      </c>
      <c r="K10056" s="77">
        <f t="shared" si="631"/>
        <v>0</v>
      </c>
    </row>
    <row r="10057" spans="1:11" s="77" customFormat="1">
      <c r="A10057" s="82">
        <v>2016</v>
      </c>
      <c r="B10057" s="82">
        <v>2832</v>
      </c>
      <c r="C10057" s="83" t="s">
        <v>503</v>
      </c>
      <c r="D10057" s="83" t="s">
        <v>504</v>
      </c>
      <c r="E10057" s="84">
        <v>56656</v>
      </c>
      <c r="F10057" s="85">
        <v>22.172000000000001</v>
      </c>
      <c r="G10057" s="84" t="s">
        <v>514</v>
      </c>
      <c r="H10057" s="86" t="str">
        <f t="shared" si="628"/>
        <v/>
      </c>
      <c r="I10057" s="77" t="str">
        <f t="shared" si="629"/>
        <v/>
      </c>
      <c r="J10057" s="77" t="str">
        <f t="shared" si="630"/>
        <v/>
      </c>
      <c r="K10057" s="77">
        <f t="shared" si="631"/>
        <v>0</v>
      </c>
    </row>
    <row r="10058" spans="1:11" s="77" customFormat="1">
      <c r="A10058" s="82">
        <v>2016</v>
      </c>
      <c r="B10058" s="82">
        <v>2832</v>
      </c>
      <c r="C10058" s="83" t="s">
        <v>503</v>
      </c>
      <c r="D10058" s="83" t="s">
        <v>504</v>
      </c>
      <c r="E10058" s="84">
        <v>37135</v>
      </c>
      <c r="F10058" s="85">
        <v>25.114000000000001</v>
      </c>
      <c r="G10058" s="84" t="s">
        <v>514</v>
      </c>
      <c r="H10058" s="86" t="str">
        <f t="shared" si="628"/>
        <v/>
      </c>
      <c r="I10058" s="77" t="str">
        <f t="shared" si="629"/>
        <v/>
      </c>
      <c r="J10058" s="77" t="str">
        <f t="shared" si="630"/>
        <v/>
      </c>
      <c r="K10058" s="77">
        <f t="shared" si="631"/>
        <v>0</v>
      </c>
    </row>
    <row r="10059" spans="1:11" s="77" customFormat="1">
      <c r="A10059" s="82">
        <v>2016</v>
      </c>
      <c r="B10059" s="82">
        <v>2832</v>
      </c>
      <c r="C10059" s="83" t="s">
        <v>503</v>
      </c>
      <c r="D10059" s="83" t="s">
        <v>504</v>
      </c>
      <c r="E10059" s="84">
        <v>27680</v>
      </c>
      <c r="F10059" s="85">
        <v>26.038</v>
      </c>
      <c r="G10059" s="84" t="s">
        <v>514</v>
      </c>
      <c r="H10059" s="86" t="str">
        <f t="shared" si="628"/>
        <v/>
      </c>
      <c r="I10059" s="77" t="str">
        <f t="shared" si="629"/>
        <v/>
      </c>
      <c r="J10059" s="77" t="str">
        <f t="shared" si="630"/>
        <v/>
      </c>
      <c r="K10059" s="77">
        <f t="shared" si="631"/>
        <v>0</v>
      </c>
    </row>
    <row r="10060" spans="1:11" s="77" customFormat="1">
      <c r="A10060" s="82">
        <v>2016</v>
      </c>
      <c r="B10060" s="82">
        <v>2832</v>
      </c>
      <c r="C10060" s="83" t="s">
        <v>503</v>
      </c>
      <c r="D10060" s="83" t="s">
        <v>504</v>
      </c>
      <c r="E10060" s="84">
        <v>20775</v>
      </c>
      <c r="F10060" s="85">
        <v>25.196000000000002</v>
      </c>
      <c r="G10060" s="84" t="s">
        <v>514</v>
      </c>
      <c r="H10060" s="86" t="str">
        <f t="shared" si="628"/>
        <v/>
      </c>
      <c r="I10060" s="77" t="str">
        <f t="shared" si="629"/>
        <v/>
      </c>
      <c r="J10060" s="77" t="str">
        <f t="shared" si="630"/>
        <v/>
      </c>
      <c r="K10060" s="77">
        <f t="shared" si="631"/>
        <v>0</v>
      </c>
    </row>
    <row r="10061" spans="1:11" s="77" customFormat="1">
      <c r="A10061" s="82">
        <v>2016</v>
      </c>
      <c r="B10061" s="82">
        <v>2832</v>
      </c>
      <c r="C10061" s="83" t="s">
        <v>503</v>
      </c>
      <c r="D10061" s="83" t="s">
        <v>504</v>
      </c>
      <c r="E10061" s="84">
        <v>17431</v>
      </c>
      <c r="F10061" s="85">
        <v>25.187999999999999</v>
      </c>
      <c r="G10061" s="84" t="s">
        <v>514</v>
      </c>
      <c r="H10061" s="86" t="str">
        <f t="shared" si="628"/>
        <v/>
      </c>
      <c r="I10061" s="77" t="str">
        <f t="shared" si="629"/>
        <v/>
      </c>
      <c r="J10061" s="77" t="str">
        <f t="shared" si="630"/>
        <v/>
      </c>
      <c r="K10061" s="77">
        <f t="shared" si="631"/>
        <v>0</v>
      </c>
    </row>
    <row r="10062" spans="1:11" s="77" customFormat="1">
      <c r="A10062" s="82">
        <v>2016</v>
      </c>
      <c r="B10062" s="82">
        <v>2832</v>
      </c>
      <c r="C10062" s="83" t="s">
        <v>503</v>
      </c>
      <c r="D10062" s="83" t="s">
        <v>504</v>
      </c>
      <c r="E10062" s="84">
        <v>5180</v>
      </c>
      <c r="F10062" s="85">
        <v>25.222000000000001</v>
      </c>
      <c r="G10062" s="84" t="s">
        <v>514</v>
      </c>
      <c r="H10062" s="86" t="str">
        <f t="shared" si="628"/>
        <v/>
      </c>
      <c r="I10062" s="77" t="str">
        <f t="shared" si="629"/>
        <v/>
      </c>
      <c r="J10062" s="77" t="str">
        <f t="shared" si="630"/>
        <v/>
      </c>
      <c r="K10062" s="77">
        <f t="shared" si="631"/>
        <v>0</v>
      </c>
    </row>
    <row r="10063" spans="1:11" s="77" customFormat="1">
      <c r="A10063" s="82">
        <v>2016</v>
      </c>
      <c r="B10063" s="82">
        <v>2832</v>
      </c>
      <c r="C10063" s="83" t="s">
        <v>503</v>
      </c>
      <c r="D10063" s="83" t="s">
        <v>504</v>
      </c>
      <c r="E10063" s="84">
        <v>15527</v>
      </c>
      <c r="F10063" s="85">
        <v>25.116</v>
      </c>
      <c r="G10063" s="84" t="s">
        <v>514</v>
      </c>
      <c r="H10063" s="86" t="str">
        <f t="shared" si="628"/>
        <v/>
      </c>
      <c r="I10063" s="77" t="str">
        <f t="shared" si="629"/>
        <v/>
      </c>
      <c r="J10063" s="77" t="str">
        <f t="shared" si="630"/>
        <v/>
      </c>
      <c r="K10063" s="77">
        <f t="shared" si="631"/>
        <v>0</v>
      </c>
    </row>
    <row r="10064" spans="1:11" s="77" customFormat="1">
      <c r="A10064" s="82">
        <v>2016</v>
      </c>
      <c r="B10064" s="82">
        <v>2832</v>
      </c>
      <c r="C10064" s="83" t="s">
        <v>503</v>
      </c>
      <c r="D10064" s="83" t="s">
        <v>504</v>
      </c>
      <c r="E10064" s="84">
        <v>72981</v>
      </c>
      <c r="F10064" s="85">
        <v>25.484000000000002</v>
      </c>
      <c r="G10064" s="84" t="s">
        <v>514</v>
      </c>
      <c r="H10064" s="86" t="str">
        <f t="shared" si="628"/>
        <v/>
      </c>
      <c r="I10064" s="77" t="str">
        <f t="shared" si="629"/>
        <v/>
      </c>
      <c r="J10064" s="77" t="str">
        <f t="shared" si="630"/>
        <v/>
      </c>
      <c r="K10064" s="77">
        <f t="shared" si="631"/>
        <v>0</v>
      </c>
    </row>
    <row r="10065" spans="1:11" s="77" customFormat="1">
      <c r="A10065" s="82">
        <v>2016</v>
      </c>
      <c r="B10065" s="82">
        <v>2836</v>
      </c>
      <c r="C10065" s="83" t="s">
        <v>503</v>
      </c>
      <c r="D10065" s="83" t="s">
        <v>504</v>
      </c>
      <c r="E10065" s="84">
        <v>23452</v>
      </c>
      <c r="F10065" s="85">
        <v>22.99</v>
      </c>
      <c r="G10065" s="84" t="s">
        <v>514</v>
      </c>
      <c r="H10065" s="86" t="str">
        <f t="shared" si="628"/>
        <v/>
      </c>
      <c r="I10065" s="77" t="str">
        <f t="shared" si="629"/>
        <v/>
      </c>
      <c r="J10065" s="77" t="str">
        <f t="shared" si="630"/>
        <v/>
      </c>
      <c r="K10065" s="77">
        <f t="shared" si="631"/>
        <v>0</v>
      </c>
    </row>
    <row r="10066" spans="1:11" s="77" customFormat="1">
      <c r="A10066" s="82">
        <v>2016</v>
      </c>
      <c r="B10066" s="82">
        <v>2840</v>
      </c>
      <c r="C10066" s="83" t="s">
        <v>503</v>
      </c>
      <c r="D10066" s="83" t="s">
        <v>504</v>
      </c>
      <c r="E10066" s="84">
        <v>56720</v>
      </c>
      <c r="F10066" s="85">
        <v>22.873999999999999</v>
      </c>
      <c r="G10066" s="84" t="s">
        <v>514</v>
      </c>
      <c r="H10066" s="86" t="str">
        <f t="shared" si="628"/>
        <v/>
      </c>
      <c r="I10066" s="77" t="str">
        <f t="shared" si="629"/>
        <v/>
      </c>
      <c r="J10066" s="77" t="str">
        <f t="shared" si="630"/>
        <v/>
      </c>
      <c r="K10066" s="77">
        <f t="shared" si="631"/>
        <v>0</v>
      </c>
    </row>
    <row r="10067" spans="1:11" s="77" customFormat="1">
      <c r="A10067" s="82">
        <v>2016</v>
      </c>
      <c r="B10067" s="82">
        <v>2840</v>
      </c>
      <c r="C10067" s="83" t="s">
        <v>503</v>
      </c>
      <c r="D10067" s="83" t="s">
        <v>504</v>
      </c>
      <c r="E10067" s="84">
        <v>43399</v>
      </c>
      <c r="F10067" s="85">
        <v>23.94</v>
      </c>
      <c r="G10067" s="84" t="s">
        <v>514</v>
      </c>
      <c r="H10067" s="86" t="str">
        <f t="shared" si="628"/>
        <v/>
      </c>
      <c r="I10067" s="77" t="str">
        <f t="shared" si="629"/>
        <v/>
      </c>
      <c r="J10067" s="77" t="str">
        <f t="shared" si="630"/>
        <v/>
      </c>
      <c r="K10067" s="77">
        <f t="shared" si="631"/>
        <v>0</v>
      </c>
    </row>
    <row r="10068" spans="1:11" s="77" customFormat="1">
      <c r="A10068" s="82">
        <v>2016</v>
      </c>
      <c r="B10068" s="82">
        <v>2840</v>
      </c>
      <c r="C10068" s="83" t="s">
        <v>503</v>
      </c>
      <c r="D10068" s="83" t="s">
        <v>504</v>
      </c>
      <c r="E10068" s="84">
        <v>35673</v>
      </c>
      <c r="F10068" s="85">
        <v>23.611999999999998</v>
      </c>
      <c r="G10068" s="84" t="s">
        <v>514</v>
      </c>
      <c r="H10068" s="86" t="str">
        <f t="shared" si="628"/>
        <v/>
      </c>
      <c r="I10068" s="77" t="str">
        <f t="shared" si="629"/>
        <v/>
      </c>
      <c r="J10068" s="77" t="str">
        <f t="shared" si="630"/>
        <v/>
      </c>
      <c r="K10068" s="77">
        <f t="shared" si="631"/>
        <v>0</v>
      </c>
    </row>
    <row r="10069" spans="1:11" s="77" customFormat="1">
      <c r="A10069" s="82">
        <v>2016</v>
      </c>
      <c r="B10069" s="82">
        <v>2850</v>
      </c>
      <c r="C10069" s="83" t="s">
        <v>503</v>
      </c>
      <c r="D10069" s="83" t="s">
        <v>504</v>
      </c>
      <c r="E10069" s="84">
        <v>16821</v>
      </c>
      <c r="F10069" s="85">
        <v>23.83</v>
      </c>
      <c r="G10069" s="84">
        <v>170.1</v>
      </c>
      <c r="H10069" s="86">
        <f t="shared" si="628"/>
        <v>681836.3754299999</v>
      </c>
      <c r="I10069" s="77">
        <f t="shared" si="629"/>
        <v>16821</v>
      </c>
      <c r="J10069" s="77">
        <f t="shared" si="630"/>
        <v>400844.43</v>
      </c>
      <c r="K10069" s="77">
        <f t="shared" si="631"/>
        <v>0</v>
      </c>
    </row>
    <row r="10070" spans="1:11" s="77" customFormat="1">
      <c r="A10070" s="82">
        <v>2016</v>
      </c>
      <c r="B10070" s="82">
        <v>2850</v>
      </c>
      <c r="C10070" s="83" t="s">
        <v>503</v>
      </c>
      <c r="D10070" s="83" t="s">
        <v>504</v>
      </c>
      <c r="E10070" s="84">
        <v>120253</v>
      </c>
      <c r="F10070" s="85">
        <v>23.97</v>
      </c>
      <c r="G10070" s="84">
        <v>211.7</v>
      </c>
      <c r="H10070" s="86">
        <f t="shared" si="628"/>
        <v>6102177.1559699997</v>
      </c>
      <c r="I10070" s="77">
        <f t="shared" si="629"/>
        <v>120253</v>
      </c>
      <c r="J10070" s="77">
        <f t="shared" si="630"/>
        <v>2882464.4099999997</v>
      </c>
      <c r="K10070" s="77">
        <f t="shared" si="631"/>
        <v>0</v>
      </c>
    </row>
    <row r="10071" spans="1:11" s="77" customFormat="1">
      <c r="A10071" s="82">
        <v>2016</v>
      </c>
      <c r="B10071" s="82">
        <v>2850</v>
      </c>
      <c r="C10071" s="83" t="s">
        <v>503</v>
      </c>
      <c r="D10071" s="83" t="s">
        <v>504</v>
      </c>
      <c r="E10071" s="84">
        <v>14114</v>
      </c>
      <c r="F10071" s="85">
        <v>23.74</v>
      </c>
      <c r="G10071" s="84">
        <v>175</v>
      </c>
      <c r="H10071" s="86">
        <f t="shared" si="628"/>
        <v>586366.12999999989</v>
      </c>
      <c r="I10071" s="77">
        <f t="shared" si="629"/>
        <v>14114</v>
      </c>
      <c r="J10071" s="77">
        <f t="shared" si="630"/>
        <v>335066.36</v>
      </c>
      <c r="K10071" s="77">
        <f t="shared" si="631"/>
        <v>0</v>
      </c>
    </row>
    <row r="10072" spans="1:11" s="77" customFormat="1">
      <c r="A10072" s="82">
        <v>2016</v>
      </c>
      <c r="B10072" s="82">
        <v>2850</v>
      </c>
      <c r="C10072" s="83" t="s">
        <v>503</v>
      </c>
      <c r="D10072" s="83" t="s">
        <v>504</v>
      </c>
      <c r="E10072" s="84">
        <v>19202</v>
      </c>
      <c r="F10072" s="85">
        <v>23.74</v>
      </c>
      <c r="G10072" s="84">
        <v>179.7</v>
      </c>
      <c r="H10072" s="86">
        <f t="shared" si="628"/>
        <v>819172.29755999986</v>
      </c>
      <c r="I10072" s="77">
        <f t="shared" si="629"/>
        <v>19202</v>
      </c>
      <c r="J10072" s="77">
        <f t="shared" si="630"/>
        <v>455855.48</v>
      </c>
      <c r="K10072" s="77">
        <f t="shared" si="631"/>
        <v>0</v>
      </c>
    </row>
    <row r="10073" spans="1:11" s="77" customFormat="1">
      <c r="A10073" s="82">
        <v>2016</v>
      </c>
      <c r="B10073" s="82">
        <v>2850</v>
      </c>
      <c r="C10073" s="83" t="s">
        <v>503</v>
      </c>
      <c r="D10073" s="83" t="s">
        <v>504</v>
      </c>
      <c r="E10073" s="84">
        <v>103007</v>
      </c>
      <c r="F10073" s="85">
        <v>25.12</v>
      </c>
      <c r="G10073" s="84">
        <v>179</v>
      </c>
      <c r="H10073" s="86">
        <f t="shared" si="628"/>
        <v>4631689.1536000008</v>
      </c>
      <c r="I10073" s="77">
        <f t="shared" si="629"/>
        <v>103007</v>
      </c>
      <c r="J10073" s="77">
        <f t="shared" si="630"/>
        <v>2587535.8400000003</v>
      </c>
      <c r="K10073" s="77">
        <f t="shared" si="631"/>
        <v>0</v>
      </c>
    </row>
    <row r="10074" spans="1:11" s="77" customFormat="1">
      <c r="A10074" s="82">
        <v>2016</v>
      </c>
      <c r="B10074" s="82">
        <v>2850</v>
      </c>
      <c r="C10074" s="83" t="s">
        <v>503</v>
      </c>
      <c r="D10074" s="83" t="s">
        <v>504</v>
      </c>
      <c r="E10074" s="84">
        <v>28047</v>
      </c>
      <c r="F10074" s="85">
        <v>23.64</v>
      </c>
      <c r="G10074" s="84">
        <v>211.3</v>
      </c>
      <c r="H10074" s="86">
        <f t="shared" si="628"/>
        <v>1400984.6720400001</v>
      </c>
      <c r="I10074" s="77">
        <f t="shared" si="629"/>
        <v>28047</v>
      </c>
      <c r="J10074" s="77">
        <f t="shared" si="630"/>
        <v>663031.07999999996</v>
      </c>
      <c r="K10074" s="77">
        <f t="shared" si="631"/>
        <v>0</v>
      </c>
    </row>
    <row r="10075" spans="1:11" s="77" customFormat="1">
      <c r="A10075" s="82">
        <v>2016</v>
      </c>
      <c r="B10075" s="82">
        <v>2850</v>
      </c>
      <c r="C10075" s="83" t="s">
        <v>503</v>
      </c>
      <c r="D10075" s="83" t="s">
        <v>504</v>
      </c>
      <c r="E10075" s="84">
        <v>25549</v>
      </c>
      <c r="F10075" s="85">
        <v>23.11</v>
      </c>
      <c r="G10075" s="84">
        <v>159.19999999999999</v>
      </c>
      <c r="H10075" s="86">
        <f t="shared" si="628"/>
        <v>939976.32487999997</v>
      </c>
      <c r="I10075" s="77">
        <f t="shared" si="629"/>
        <v>25549</v>
      </c>
      <c r="J10075" s="77">
        <f t="shared" si="630"/>
        <v>590437.39</v>
      </c>
      <c r="K10075" s="77">
        <f t="shared" si="631"/>
        <v>0</v>
      </c>
    </row>
    <row r="10076" spans="1:11" s="77" customFormat="1">
      <c r="A10076" s="82">
        <v>2016</v>
      </c>
      <c r="B10076" s="82">
        <v>2850</v>
      </c>
      <c r="C10076" s="83" t="s">
        <v>503</v>
      </c>
      <c r="D10076" s="83" t="s">
        <v>504</v>
      </c>
      <c r="E10076" s="84">
        <v>34116</v>
      </c>
      <c r="F10076" s="85">
        <v>25.05</v>
      </c>
      <c r="G10076" s="84">
        <v>159.1</v>
      </c>
      <c r="H10076" s="86">
        <f t="shared" si="628"/>
        <v>1359677.8278000001</v>
      </c>
      <c r="I10076" s="77">
        <f t="shared" si="629"/>
        <v>34116</v>
      </c>
      <c r="J10076" s="77">
        <f t="shared" si="630"/>
        <v>854605.8</v>
      </c>
      <c r="K10076" s="77">
        <f t="shared" si="631"/>
        <v>0</v>
      </c>
    </row>
    <row r="10077" spans="1:11" s="77" customFormat="1">
      <c r="A10077" s="82">
        <v>2016</v>
      </c>
      <c r="B10077" s="82">
        <v>2850</v>
      </c>
      <c r="C10077" s="83" t="s">
        <v>503</v>
      </c>
      <c r="D10077" s="83" t="s">
        <v>504</v>
      </c>
      <c r="E10077" s="84">
        <v>1554</v>
      </c>
      <c r="F10077" s="85">
        <v>23.3</v>
      </c>
      <c r="G10077" s="84">
        <v>145.9</v>
      </c>
      <c r="H10077" s="86">
        <f t="shared" si="628"/>
        <v>52827.763800000001</v>
      </c>
      <c r="I10077" s="77">
        <f t="shared" si="629"/>
        <v>1554</v>
      </c>
      <c r="J10077" s="77">
        <f t="shared" si="630"/>
        <v>36208.200000000004</v>
      </c>
      <c r="K10077" s="77">
        <f t="shared" si="631"/>
        <v>0</v>
      </c>
    </row>
    <row r="10078" spans="1:11" s="77" customFormat="1">
      <c r="A10078" s="82">
        <v>2016</v>
      </c>
      <c r="B10078" s="82">
        <v>2850</v>
      </c>
      <c r="C10078" s="83" t="s">
        <v>503</v>
      </c>
      <c r="D10078" s="83" t="s">
        <v>504</v>
      </c>
      <c r="E10078" s="84">
        <v>68207</v>
      </c>
      <c r="F10078" s="85">
        <v>23.92</v>
      </c>
      <c r="G10078" s="84">
        <v>145.6</v>
      </c>
      <c r="H10078" s="86">
        <f t="shared" si="628"/>
        <v>2375480.6566400002</v>
      </c>
      <c r="I10078" s="77">
        <f t="shared" si="629"/>
        <v>68207</v>
      </c>
      <c r="J10078" s="77">
        <f t="shared" si="630"/>
        <v>1631511.4400000002</v>
      </c>
      <c r="K10078" s="77">
        <f t="shared" si="631"/>
        <v>0</v>
      </c>
    </row>
    <row r="10079" spans="1:11" s="77" customFormat="1">
      <c r="A10079" s="82">
        <v>2016</v>
      </c>
      <c r="B10079" s="82">
        <v>2866</v>
      </c>
      <c r="C10079" s="83" t="s">
        <v>503</v>
      </c>
      <c r="D10079" s="83" t="s">
        <v>504</v>
      </c>
      <c r="E10079" s="84">
        <v>5442</v>
      </c>
      <c r="F10079" s="85">
        <v>23.45</v>
      </c>
      <c r="G10079" s="84" t="s">
        <v>514</v>
      </c>
      <c r="H10079" s="86" t="str">
        <f t="shared" si="628"/>
        <v/>
      </c>
      <c r="I10079" s="77" t="str">
        <f t="shared" si="629"/>
        <v/>
      </c>
      <c r="J10079" s="77" t="str">
        <f t="shared" si="630"/>
        <v/>
      </c>
      <c r="K10079" s="77">
        <f t="shared" si="631"/>
        <v>0</v>
      </c>
    </row>
    <row r="10080" spans="1:11" s="77" customFormat="1">
      <c r="A10080" s="82">
        <v>2016</v>
      </c>
      <c r="B10080" s="82">
        <v>2866</v>
      </c>
      <c r="C10080" s="83" t="s">
        <v>503</v>
      </c>
      <c r="D10080" s="83" t="s">
        <v>504</v>
      </c>
      <c r="E10080" s="84">
        <v>208</v>
      </c>
      <c r="F10080" s="85">
        <v>17.059999999999999</v>
      </c>
      <c r="G10080" s="84" t="s">
        <v>514</v>
      </c>
      <c r="H10080" s="86" t="str">
        <f t="shared" si="628"/>
        <v/>
      </c>
      <c r="I10080" s="77" t="str">
        <f t="shared" si="629"/>
        <v/>
      </c>
      <c r="J10080" s="77" t="str">
        <f t="shared" si="630"/>
        <v/>
      </c>
      <c r="K10080" s="77">
        <f t="shared" si="631"/>
        <v>0</v>
      </c>
    </row>
    <row r="10081" spans="1:11" s="77" customFormat="1">
      <c r="A10081" s="82">
        <v>2016</v>
      </c>
      <c r="B10081" s="82">
        <v>2866</v>
      </c>
      <c r="C10081" s="83" t="s">
        <v>503</v>
      </c>
      <c r="D10081" s="83" t="s">
        <v>504</v>
      </c>
      <c r="E10081" s="84">
        <v>71780</v>
      </c>
      <c r="F10081" s="85">
        <v>25.46</v>
      </c>
      <c r="G10081" s="84" t="s">
        <v>514</v>
      </c>
      <c r="H10081" s="86" t="str">
        <f t="shared" si="628"/>
        <v/>
      </c>
      <c r="I10081" s="77" t="str">
        <f t="shared" si="629"/>
        <v/>
      </c>
      <c r="J10081" s="77" t="str">
        <f t="shared" si="630"/>
        <v/>
      </c>
      <c r="K10081" s="77">
        <f t="shared" si="631"/>
        <v>0</v>
      </c>
    </row>
    <row r="10082" spans="1:11" s="77" customFormat="1">
      <c r="A10082" s="82">
        <v>2016</v>
      </c>
      <c r="B10082" s="82">
        <v>2866</v>
      </c>
      <c r="C10082" s="83" t="s">
        <v>503</v>
      </c>
      <c r="D10082" s="83" t="s">
        <v>504</v>
      </c>
      <c r="E10082" s="84">
        <v>51053</v>
      </c>
      <c r="F10082" s="85">
        <v>26.03</v>
      </c>
      <c r="G10082" s="84" t="s">
        <v>514</v>
      </c>
      <c r="H10082" s="86" t="str">
        <f t="shared" si="628"/>
        <v/>
      </c>
      <c r="I10082" s="77" t="str">
        <f t="shared" si="629"/>
        <v/>
      </c>
      <c r="J10082" s="77" t="str">
        <f t="shared" si="630"/>
        <v/>
      </c>
      <c r="K10082" s="77">
        <f t="shared" si="631"/>
        <v>0</v>
      </c>
    </row>
    <row r="10083" spans="1:11" s="77" customFormat="1">
      <c r="A10083" s="82">
        <v>2016</v>
      </c>
      <c r="B10083" s="82">
        <v>2866</v>
      </c>
      <c r="C10083" s="83" t="s">
        <v>503</v>
      </c>
      <c r="D10083" s="83" t="s">
        <v>504</v>
      </c>
      <c r="E10083" s="84">
        <v>59443</v>
      </c>
      <c r="F10083" s="85">
        <v>25.21</v>
      </c>
      <c r="G10083" s="84" t="s">
        <v>514</v>
      </c>
      <c r="H10083" s="86" t="str">
        <f t="shared" si="628"/>
        <v/>
      </c>
      <c r="I10083" s="77" t="str">
        <f t="shared" si="629"/>
        <v/>
      </c>
      <c r="J10083" s="77" t="str">
        <f t="shared" si="630"/>
        <v/>
      </c>
      <c r="K10083" s="77">
        <f t="shared" si="631"/>
        <v>0</v>
      </c>
    </row>
    <row r="10084" spans="1:11" s="77" customFormat="1">
      <c r="A10084" s="82">
        <v>2016</v>
      </c>
      <c r="B10084" s="82">
        <v>2866</v>
      </c>
      <c r="C10084" s="83" t="s">
        <v>503</v>
      </c>
      <c r="D10084" s="83" t="s">
        <v>504</v>
      </c>
      <c r="E10084" s="84">
        <v>4633</v>
      </c>
      <c r="F10084" s="85">
        <v>26.08</v>
      </c>
      <c r="G10084" s="84" t="s">
        <v>514</v>
      </c>
      <c r="H10084" s="86" t="str">
        <f t="shared" si="628"/>
        <v/>
      </c>
      <c r="I10084" s="77" t="str">
        <f t="shared" si="629"/>
        <v/>
      </c>
      <c r="J10084" s="77" t="str">
        <f t="shared" si="630"/>
        <v/>
      </c>
      <c r="K10084" s="77">
        <f t="shared" si="631"/>
        <v>0</v>
      </c>
    </row>
    <row r="10085" spans="1:11" s="77" customFormat="1">
      <c r="A10085" s="82">
        <v>2016</v>
      </c>
      <c r="B10085" s="82">
        <v>2866</v>
      </c>
      <c r="C10085" s="83" t="s">
        <v>513</v>
      </c>
      <c r="D10085" s="83" t="s">
        <v>504</v>
      </c>
      <c r="E10085" s="84">
        <v>15402</v>
      </c>
      <c r="F10085" s="85">
        <v>18.04</v>
      </c>
      <c r="G10085" s="84" t="s">
        <v>514</v>
      </c>
      <c r="H10085" s="86" t="str">
        <f t="shared" si="628"/>
        <v/>
      </c>
      <c r="I10085" s="77" t="str">
        <f t="shared" si="629"/>
        <v/>
      </c>
      <c r="J10085" s="77" t="str">
        <f t="shared" si="630"/>
        <v/>
      </c>
      <c r="K10085" s="77">
        <f t="shared" si="631"/>
        <v>0</v>
      </c>
    </row>
    <row r="10086" spans="1:11" s="77" customFormat="1">
      <c r="A10086" s="82">
        <v>2016</v>
      </c>
      <c r="B10086" s="82">
        <v>2866</v>
      </c>
      <c r="C10086" s="83" t="s">
        <v>513</v>
      </c>
      <c r="D10086" s="83" t="s">
        <v>504</v>
      </c>
      <c r="E10086" s="84">
        <v>14766</v>
      </c>
      <c r="F10086" s="85">
        <v>17.670000000000002</v>
      </c>
      <c r="G10086" s="84" t="s">
        <v>514</v>
      </c>
      <c r="H10086" s="86" t="str">
        <f t="shared" si="628"/>
        <v/>
      </c>
      <c r="I10086" s="77" t="str">
        <f t="shared" si="629"/>
        <v/>
      </c>
      <c r="J10086" s="77" t="str">
        <f t="shared" si="630"/>
        <v/>
      </c>
      <c r="K10086" s="77">
        <f t="shared" si="631"/>
        <v>0</v>
      </c>
    </row>
    <row r="10087" spans="1:11" s="77" customFormat="1">
      <c r="A10087" s="82">
        <v>2016</v>
      </c>
      <c r="B10087" s="82">
        <v>2876</v>
      </c>
      <c r="C10087" s="83" t="s">
        <v>503</v>
      </c>
      <c r="D10087" s="83" t="s">
        <v>504</v>
      </c>
      <c r="E10087" s="84">
        <v>128607</v>
      </c>
      <c r="F10087" s="85">
        <v>25.321999999999999</v>
      </c>
      <c r="G10087" s="84">
        <v>189.7</v>
      </c>
      <c r="H10087" s="86">
        <f t="shared" si="628"/>
        <v>6177744.503237999</v>
      </c>
      <c r="I10087" s="77">
        <f t="shared" si="629"/>
        <v>128607</v>
      </c>
      <c r="J10087" s="77">
        <f t="shared" si="630"/>
        <v>3256586.4539999999</v>
      </c>
      <c r="K10087" s="77">
        <f t="shared" si="631"/>
        <v>0</v>
      </c>
    </row>
    <row r="10088" spans="1:11" s="77" customFormat="1">
      <c r="A10088" s="82">
        <v>2016</v>
      </c>
      <c r="B10088" s="82">
        <v>2952</v>
      </c>
      <c r="C10088" s="83" t="s">
        <v>513</v>
      </c>
      <c r="D10088" s="83" t="s">
        <v>504</v>
      </c>
      <c r="E10088" s="84">
        <v>305244</v>
      </c>
      <c r="F10088" s="85">
        <v>17.062000000000001</v>
      </c>
      <c r="G10088" s="84">
        <v>210.9</v>
      </c>
      <c r="H10088" s="86">
        <f t="shared" si="628"/>
        <v>10983826.226952</v>
      </c>
      <c r="I10088" s="77">
        <f t="shared" si="629"/>
        <v>305244</v>
      </c>
      <c r="J10088" s="77">
        <f t="shared" si="630"/>
        <v>5208073.1280000005</v>
      </c>
      <c r="K10088" s="77">
        <f t="shared" si="631"/>
        <v>0</v>
      </c>
    </row>
    <row r="10089" spans="1:11" s="77" customFormat="1">
      <c r="A10089" s="82">
        <v>2016</v>
      </c>
      <c r="B10089" s="82">
        <v>2952</v>
      </c>
      <c r="C10089" s="83" t="s">
        <v>513</v>
      </c>
      <c r="D10089" s="83" t="s">
        <v>504</v>
      </c>
      <c r="E10089" s="84">
        <v>112742</v>
      </c>
      <c r="F10089" s="85">
        <v>17.762</v>
      </c>
      <c r="G10089" s="84">
        <v>179.6</v>
      </c>
      <c r="H10089" s="86">
        <f t="shared" si="628"/>
        <v>3596532.0335840001</v>
      </c>
      <c r="I10089" s="77">
        <f t="shared" si="629"/>
        <v>112742</v>
      </c>
      <c r="J10089" s="77">
        <f t="shared" si="630"/>
        <v>2002523.4040000001</v>
      </c>
      <c r="K10089" s="77">
        <f t="shared" si="631"/>
        <v>0</v>
      </c>
    </row>
    <row r="10090" spans="1:11" s="77" customFormat="1">
      <c r="A10090" s="82">
        <v>2016</v>
      </c>
      <c r="B10090" s="82">
        <v>2963</v>
      </c>
      <c r="C10090" s="83" t="s">
        <v>513</v>
      </c>
      <c r="D10090" s="83" t="s">
        <v>504</v>
      </c>
      <c r="E10090" s="84">
        <v>364</v>
      </c>
      <c r="F10090" s="85">
        <v>17.39</v>
      </c>
      <c r="G10090" s="84">
        <v>200.7</v>
      </c>
      <c r="H10090" s="86">
        <f t="shared" si="628"/>
        <v>12704.229719999998</v>
      </c>
      <c r="I10090" s="77">
        <f t="shared" si="629"/>
        <v>364</v>
      </c>
      <c r="J10090" s="77">
        <f t="shared" si="630"/>
        <v>6329.96</v>
      </c>
      <c r="K10090" s="77">
        <f t="shared" si="631"/>
        <v>0</v>
      </c>
    </row>
    <row r="10091" spans="1:11" s="77" customFormat="1">
      <c r="A10091" s="82">
        <v>2016</v>
      </c>
      <c r="B10091" s="82">
        <v>2963</v>
      </c>
      <c r="C10091" s="83" t="s">
        <v>513</v>
      </c>
      <c r="D10091" s="83" t="s">
        <v>504</v>
      </c>
      <c r="E10091" s="84">
        <v>31624</v>
      </c>
      <c r="F10091" s="85">
        <v>17.417999999999999</v>
      </c>
      <c r="G10091" s="84">
        <v>141.69999999999999</v>
      </c>
      <c r="H10091" s="86">
        <f t="shared" si="628"/>
        <v>780521.62094399985</v>
      </c>
      <c r="I10091" s="77">
        <f t="shared" si="629"/>
        <v>31624</v>
      </c>
      <c r="J10091" s="77">
        <f t="shared" si="630"/>
        <v>550826.83199999994</v>
      </c>
      <c r="K10091" s="77">
        <f t="shared" si="631"/>
        <v>0</v>
      </c>
    </row>
    <row r="10092" spans="1:11" s="77" customFormat="1">
      <c r="A10092" s="82">
        <v>2016</v>
      </c>
      <c r="B10092" s="82">
        <v>3122</v>
      </c>
      <c r="C10092" s="83" t="s">
        <v>503</v>
      </c>
      <c r="D10092" s="83" t="s">
        <v>504</v>
      </c>
      <c r="E10092" s="84">
        <v>4664</v>
      </c>
      <c r="F10092" s="85">
        <v>24</v>
      </c>
      <c r="G10092" s="84" t="s">
        <v>514</v>
      </c>
      <c r="H10092" s="86" t="str">
        <f t="shared" si="628"/>
        <v/>
      </c>
      <c r="I10092" s="77" t="str">
        <f t="shared" si="629"/>
        <v/>
      </c>
      <c r="J10092" s="77" t="str">
        <f t="shared" si="630"/>
        <v/>
      </c>
      <c r="K10092" s="77">
        <f t="shared" si="631"/>
        <v>0</v>
      </c>
    </row>
    <row r="10093" spans="1:11" s="77" customFormat="1">
      <c r="A10093" s="82">
        <v>2016</v>
      </c>
      <c r="B10093" s="82">
        <v>3122</v>
      </c>
      <c r="C10093" s="83" t="s">
        <v>503</v>
      </c>
      <c r="D10093" s="83" t="s">
        <v>504</v>
      </c>
      <c r="E10093" s="84">
        <v>1008</v>
      </c>
      <c r="F10093" s="85">
        <v>24</v>
      </c>
      <c r="G10093" s="84" t="s">
        <v>514</v>
      </c>
      <c r="H10093" s="86" t="str">
        <f t="shared" si="628"/>
        <v/>
      </c>
      <c r="I10093" s="77" t="str">
        <f t="shared" si="629"/>
        <v/>
      </c>
      <c r="J10093" s="77" t="str">
        <f t="shared" si="630"/>
        <v/>
      </c>
      <c r="K10093" s="77">
        <f t="shared" si="631"/>
        <v>0</v>
      </c>
    </row>
    <row r="10094" spans="1:11" s="77" customFormat="1">
      <c r="A10094" s="82">
        <v>2016</v>
      </c>
      <c r="B10094" s="82">
        <v>3122</v>
      </c>
      <c r="C10094" s="83" t="s">
        <v>503</v>
      </c>
      <c r="D10094" s="83" t="s">
        <v>504</v>
      </c>
      <c r="E10094" s="84">
        <v>2646</v>
      </c>
      <c r="F10094" s="85">
        <v>25</v>
      </c>
      <c r="G10094" s="84" t="s">
        <v>514</v>
      </c>
      <c r="H10094" s="86" t="str">
        <f t="shared" si="628"/>
        <v/>
      </c>
      <c r="I10094" s="77" t="str">
        <f t="shared" si="629"/>
        <v/>
      </c>
      <c r="J10094" s="77" t="str">
        <f t="shared" si="630"/>
        <v/>
      </c>
      <c r="K10094" s="77">
        <f t="shared" si="631"/>
        <v>0</v>
      </c>
    </row>
    <row r="10095" spans="1:11" s="77" customFormat="1">
      <c r="A10095" s="82">
        <v>2016</v>
      </c>
      <c r="B10095" s="82">
        <v>3122</v>
      </c>
      <c r="C10095" s="83" t="s">
        <v>503</v>
      </c>
      <c r="D10095" s="83" t="s">
        <v>504</v>
      </c>
      <c r="E10095" s="84">
        <v>9765</v>
      </c>
      <c r="F10095" s="85">
        <v>24</v>
      </c>
      <c r="G10095" s="84" t="s">
        <v>514</v>
      </c>
      <c r="H10095" s="86" t="str">
        <f t="shared" si="628"/>
        <v/>
      </c>
      <c r="I10095" s="77" t="str">
        <f t="shared" si="629"/>
        <v/>
      </c>
      <c r="J10095" s="77" t="str">
        <f t="shared" si="630"/>
        <v/>
      </c>
      <c r="K10095" s="77">
        <f t="shared" si="631"/>
        <v>0</v>
      </c>
    </row>
    <row r="10096" spans="1:11" s="77" customFormat="1">
      <c r="A10096" s="82">
        <v>2016</v>
      </c>
      <c r="B10096" s="82">
        <v>3122</v>
      </c>
      <c r="C10096" s="83" t="s">
        <v>503</v>
      </c>
      <c r="D10096" s="83" t="s">
        <v>504</v>
      </c>
      <c r="E10096" s="84">
        <v>6586</v>
      </c>
      <c r="F10096" s="85">
        <v>24</v>
      </c>
      <c r="G10096" s="84" t="s">
        <v>514</v>
      </c>
      <c r="H10096" s="86" t="str">
        <f t="shared" si="628"/>
        <v/>
      </c>
      <c r="I10096" s="77" t="str">
        <f t="shared" si="629"/>
        <v/>
      </c>
      <c r="J10096" s="77" t="str">
        <f t="shared" si="630"/>
        <v/>
      </c>
      <c r="K10096" s="77">
        <f t="shared" si="631"/>
        <v>0</v>
      </c>
    </row>
    <row r="10097" spans="1:11" s="77" customFormat="1">
      <c r="A10097" s="82">
        <v>2016</v>
      </c>
      <c r="B10097" s="82">
        <v>3122</v>
      </c>
      <c r="C10097" s="83" t="s">
        <v>503</v>
      </c>
      <c r="D10097" s="83" t="s">
        <v>504</v>
      </c>
      <c r="E10097" s="84">
        <v>3864</v>
      </c>
      <c r="F10097" s="85">
        <v>24</v>
      </c>
      <c r="G10097" s="84" t="s">
        <v>514</v>
      </c>
      <c r="H10097" s="86" t="str">
        <f t="shared" si="628"/>
        <v/>
      </c>
      <c r="I10097" s="77" t="str">
        <f t="shared" si="629"/>
        <v/>
      </c>
      <c r="J10097" s="77" t="str">
        <f t="shared" si="630"/>
        <v/>
      </c>
      <c r="K10097" s="77">
        <f t="shared" si="631"/>
        <v>0</v>
      </c>
    </row>
    <row r="10098" spans="1:11" s="77" customFormat="1">
      <c r="A10098" s="82">
        <v>2016</v>
      </c>
      <c r="B10098" s="82">
        <v>3122</v>
      </c>
      <c r="C10098" s="83" t="s">
        <v>503</v>
      </c>
      <c r="D10098" s="83" t="s">
        <v>504</v>
      </c>
      <c r="E10098" s="84">
        <v>3604</v>
      </c>
      <c r="F10098" s="85">
        <v>24</v>
      </c>
      <c r="G10098" s="84" t="s">
        <v>514</v>
      </c>
      <c r="H10098" s="86" t="str">
        <f t="shared" si="628"/>
        <v/>
      </c>
      <c r="I10098" s="77" t="str">
        <f t="shared" si="629"/>
        <v/>
      </c>
      <c r="J10098" s="77" t="str">
        <f t="shared" si="630"/>
        <v/>
      </c>
      <c r="K10098" s="77">
        <f t="shared" si="631"/>
        <v>0</v>
      </c>
    </row>
    <row r="10099" spans="1:11" s="77" customFormat="1">
      <c r="A10099" s="82">
        <v>2016</v>
      </c>
      <c r="B10099" s="82">
        <v>3122</v>
      </c>
      <c r="C10099" s="83" t="s">
        <v>503</v>
      </c>
      <c r="D10099" s="83" t="s">
        <v>504</v>
      </c>
      <c r="E10099" s="84">
        <v>2761</v>
      </c>
      <c r="F10099" s="85">
        <v>25</v>
      </c>
      <c r="G10099" s="84" t="s">
        <v>514</v>
      </c>
      <c r="H10099" s="86" t="str">
        <f t="shared" si="628"/>
        <v/>
      </c>
      <c r="I10099" s="77" t="str">
        <f t="shared" si="629"/>
        <v/>
      </c>
      <c r="J10099" s="77" t="str">
        <f t="shared" si="630"/>
        <v/>
      </c>
      <c r="K10099" s="77">
        <f t="shared" si="631"/>
        <v>0</v>
      </c>
    </row>
    <row r="10100" spans="1:11" s="77" customFormat="1">
      <c r="A10100" s="82">
        <v>2016</v>
      </c>
      <c r="B10100" s="82">
        <v>3122</v>
      </c>
      <c r="C10100" s="83" t="s">
        <v>503</v>
      </c>
      <c r="D10100" s="83" t="s">
        <v>504</v>
      </c>
      <c r="E10100" s="84">
        <v>128594</v>
      </c>
      <c r="F10100" s="85">
        <v>26</v>
      </c>
      <c r="G10100" s="84" t="s">
        <v>514</v>
      </c>
      <c r="H10100" s="86" t="str">
        <f t="shared" si="628"/>
        <v/>
      </c>
      <c r="I10100" s="77" t="str">
        <f t="shared" si="629"/>
        <v/>
      </c>
      <c r="J10100" s="77" t="str">
        <f t="shared" si="630"/>
        <v/>
      </c>
      <c r="K10100" s="77">
        <f t="shared" si="631"/>
        <v>0</v>
      </c>
    </row>
    <row r="10101" spans="1:11" s="77" customFormat="1">
      <c r="A10101" s="82">
        <v>2016</v>
      </c>
      <c r="B10101" s="82">
        <v>3130</v>
      </c>
      <c r="C10101" s="83" t="s">
        <v>515</v>
      </c>
      <c r="D10101" s="83" t="s">
        <v>504</v>
      </c>
      <c r="E10101" s="84">
        <v>277552</v>
      </c>
      <c r="F10101" s="85">
        <v>11.91</v>
      </c>
      <c r="G10101" s="84" t="s">
        <v>514</v>
      </c>
      <c r="H10101" s="86" t="str">
        <f t="shared" si="628"/>
        <v/>
      </c>
      <c r="I10101" s="77" t="str">
        <f t="shared" si="629"/>
        <v/>
      </c>
      <c r="J10101" s="77" t="str">
        <f t="shared" si="630"/>
        <v/>
      </c>
      <c r="K10101" s="77">
        <f t="shared" si="631"/>
        <v>0</v>
      </c>
    </row>
    <row r="10102" spans="1:11" s="77" customFormat="1">
      <c r="A10102" s="82">
        <v>2016</v>
      </c>
      <c r="B10102" s="82">
        <v>3140</v>
      </c>
      <c r="C10102" s="83" t="s">
        <v>503</v>
      </c>
      <c r="D10102" s="83" t="s">
        <v>504</v>
      </c>
      <c r="E10102" s="84">
        <v>61038</v>
      </c>
      <c r="F10102" s="85">
        <v>25.998000000000001</v>
      </c>
      <c r="G10102" s="84" t="s">
        <v>514</v>
      </c>
      <c r="H10102" s="86" t="str">
        <f t="shared" si="628"/>
        <v/>
      </c>
      <c r="I10102" s="77" t="str">
        <f t="shared" si="629"/>
        <v/>
      </c>
      <c r="J10102" s="77" t="str">
        <f t="shared" si="630"/>
        <v/>
      </c>
      <c r="K10102" s="77">
        <f t="shared" si="631"/>
        <v>0</v>
      </c>
    </row>
    <row r="10103" spans="1:11" s="77" customFormat="1">
      <c r="A10103" s="82">
        <v>2016</v>
      </c>
      <c r="B10103" s="82">
        <v>3140</v>
      </c>
      <c r="C10103" s="83" t="s">
        <v>503</v>
      </c>
      <c r="D10103" s="83" t="s">
        <v>504</v>
      </c>
      <c r="E10103" s="84">
        <v>15455</v>
      </c>
      <c r="F10103" s="85">
        <v>26.094000000000001</v>
      </c>
      <c r="G10103" s="84" t="s">
        <v>514</v>
      </c>
      <c r="H10103" s="86" t="str">
        <f t="shared" si="628"/>
        <v/>
      </c>
      <c r="I10103" s="77" t="str">
        <f t="shared" si="629"/>
        <v/>
      </c>
      <c r="J10103" s="77" t="str">
        <f t="shared" si="630"/>
        <v/>
      </c>
      <c r="K10103" s="77">
        <f t="shared" si="631"/>
        <v>0</v>
      </c>
    </row>
    <row r="10104" spans="1:11" s="77" customFormat="1">
      <c r="A10104" s="82">
        <v>2016</v>
      </c>
      <c r="B10104" s="82">
        <v>3140</v>
      </c>
      <c r="C10104" s="83" t="s">
        <v>503</v>
      </c>
      <c r="D10104" s="83" t="s">
        <v>504</v>
      </c>
      <c r="E10104" s="84">
        <v>15409</v>
      </c>
      <c r="F10104" s="85">
        <v>24.143999999999998</v>
      </c>
      <c r="G10104" s="84" t="s">
        <v>514</v>
      </c>
      <c r="H10104" s="86" t="str">
        <f t="shared" si="628"/>
        <v/>
      </c>
      <c r="I10104" s="77" t="str">
        <f t="shared" si="629"/>
        <v/>
      </c>
      <c r="J10104" s="77" t="str">
        <f t="shared" si="630"/>
        <v/>
      </c>
      <c r="K10104" s="77">
        <f t="shared" si="631"/>
        <v>0</v>
      </c>
    </row>
    <row r="10105" spans="1:11" s="77" customFormat="1">
      <c r="A10105" s="82">
        <v>2016</v>
      </c>
      <c r="B10105" s="82">
        <v>3149</v>
      </c>
      <c r="C10105" s="83" t="s">
        <v>503</v>
      </c>
      <c r="D10105" s="83" t="s">
        <v>504</v>
      </c>
      <c r="E10105" s="84">
        <v>123964</v>
      </c>
      <c r="F10105" s="85">
        <v>26.062000000000001</v>
      </c>
      <c r="G10105" s="84" t="s">
        <v>514</v>
      </c>
      <c r="H10105" s="86" t="str">
        <f t="shared" si="628"/>
        <v/>
      </c>
      <c r="I10105" s="77" t="str">
        <f t="shared" si="629"/>
        <v/>
      </c>
      <c r="J10105" s="77" t="str">
        <f t="shared" si="630"/>
        <v/>
      </c>
      <c r="K10105" s="77">
        <f t="shared" si="631"/>
        <v>0</v>
      </c>
    </row>
    <row r="10106" spans="1:11" s="77" customFormat="1">
      <c r="A10106" s="82">
        <v>2016</v>
      </c>
      <c r="B10106" s="82">
        <v>3297</v>
      </c>
      <c r="C10106" s="83" t="s">
        <v>503</v>
      </c>
      <c r="D10106" s="83" t="s">
        <v>504</v>
      </c>
      <c r="E10106" s="84">
        <v>13155</v>
      </c>
      <c r="F10106" s="85">
        <v>25.1</v>
      </c>
      <c r="G10106" s="84">
        <v>371.7</v>
      </c>
      <c r="H10106" s="86">
        <f t="shared" si="628"/>
        <v>1227318.0885000001</v>
      </c>
      <c r="I10106" s="77">
        <f t="shared" si="629"/>
        <v>13155</v>
      </c>
      <c r="J10106" s="77">
        <f t="shared" si="630"/>
        <v>330190.5</v>
      </c>
      <c r="K10106" s="77">
        <f t="shared" si="631"/>
        <v>0</v>
      </c>
    </row>
    <row r="10107" spans="1:11" s="77" customFormat="1">
      <c r="A10107" s="82">
        <v>2016</v>
      </c>
      <c r="B10107" s="82">
        <v>3297</v>
      </c>
      <c r="C10107" s="83" t="s">
        <v>503</v>
      </c>
      <c r="D10107" s="83" t="s">
        <v>504</v>
      </c>
      <c r="E10107" s="84">
        <v>12994</v>
      </c>
      <c r="F10107" s="85">
        <v>24.88</v>
      </c>
      <c r="G10107" s="84">
        <v>313.8</v>
      </c>
      <c r="H10107" s="86">
        <f t="shared" si="628"/>
        <v>1014486.2793599999</v>
      </c>
      <c r="I10107" s="77">
        <f t="shared" si="629"/>
        <v>12994</v>
      </c>
      <c r="J10107" s="77">
        <f t="shared" si="630"/>
        <v>323290.71999999997</v>
      </c>
      <c r="K10107" s="77">
        <f t="shared" si="631"/>
        <v>0</v>
      </c>
    </row>
    <row r="10108" spans="1:11" s="77" customFormat="1">
      <c r="A10108" s="82">
        <v>2016</v>
      </c>
      <c r="B10108" s="82">
        <v>3297</v>
      </c>
      <c r="C10108" s="83" t="s">
        <v>503</v>
      </c>
      <c r="D10108" s="83" t="s">
        <v>504</v>
      </c>
      <c r="E10108" s="84">
        <v>12851</v>
      </c>
      <c r="F10108" s="85">
        <v>26.16</v>
      </c>
      <c r="G10108" s="84">
        <v>330.6</v>
      </c>
      <c r="H10108" s="86">
        <f t="shared" si="628"/>
        <v>1111418.2209600001</v>
      </c>
      <c r="I10108" s="77">
        <f t="shared" si="629"/>
        <v>12851</v>
      </c>
      <c r="J10108" s="77">
        <f t="shared" si="630"/>
        <v>336182.16</v>
      </c>
      <c r="K10108" s="77">
        <f t="shared" si="631"/>
        <v>0</v>
      </c>
    </row>
    <row r="10109" spans="1:11" s="77" customFormat="1">
      <c r="A10109" s="82">
        <v>2016</v>
      </c>
      <c r="B10109" s="82">
        <v>3297</v>
      </c>
      <c r="C10109" s="83" t="s">
        <v>503</v>
      </c>
      <c r="D10109" s="83" t="s">
        <v>504</v>
      </c>
      <c r="E10109" s="84">
        <v>23318</v>
      </c>
      <c r="F10109" s="85">
        <v>25.7</v>
      </c>
      <c r="G10109" s="84">
        <v>367.5</v>
      </c>
      <c r="H10109" s="86">
        <f t="shared" si="628"/>
        <v>2202326.8049999997</v>
      </c>
      <c r="I10109" s="77">
        <f t="shared" si="629"/>
        <v>23318</v>
      </c>
      <c r="J10109" s="77">
        <f t="shared" si="630"/>
        <v>599272.6</v>
      </c>
      <c r="K10109" s="77">
        <f t="shared" si="631"/>
        <v>0</v>
      </c>
    </row>
    <row r="10110" spans="1:11" s="77" customFormat="1">
      <c r="A10110" s="82">
        <v>2016</v>
      </c>
      <c r="B10110" s="82">
        <v>3297</v>
      </c>
      <c r="C10110" s="83" t="s">
        <v>503</v>
      </c>
      <c r="D10110" s="83" t="s">
        <v>504</v>
      </c>
      <c r="E10110" s="84">
        <v>25924</v>
      </c>
      <c r="F10110" s="85">
        <v>25.14</v>
      </c>
      <c r="G10110" s="84">
        <v>336.7</v>
      </c>
      <c r="H10110" s="86">
        <f t="shared" si="628"/>
        <v>2194372.7551200003</v>
      </c>
      <c r="I10110" s="77">
        <f t="shared" si="629"/>
        <v>25924</v>
      </c>
      <c r="J10110" s="77">
        <f t="shared" si="630"/>
        <v>651729.36</v>
      </c>
      <c r="K10110" s="77">
        <f t="shared" si="631"/>
        <v>0</v>
      </c>
    </row>
    <row r="10111" spans="1:11" s="77" customFormat="1">
      <c r="A10111" s="82">
        <v>2016</v>
      </c>
      <c r="B10111" s="82">
        <v>3297</v>
      </c>
      <c r="C10111" s="83" t="s">
        <v>503</v>
      </c>
      <c r="D10111" s="83" t="s">
        <v>504</v>
      </c>
      <c r="E10111" s="84">
        <v>113</v>
      </c>
      <c r="F10111" s="85">
        <v>26.12</v>
      </c>
      <c r="G10111" s="84">
        <v>282</v>
      </c>
      <c r="H10111" s="86">
        <f t="shared" si="628"/>
        <v>8323.3991999999998</v>
      </c>
      <c r="I10111" s="77">
        <f t="shared" si="629"/>
        <v>113</v>
      </c>
      <c r="J10111" s="77">
        <f t="shared" si="630"/>
        <v>2951.56</v>
      </c>
      <c r="K10111" s="77">
        <f t="shared" si="631"/>
        <v>0</v>
      </c>
    </row>
    <row r="10112" spans="1:11" s="77" customFormat="1">
      <c r="A10112" s="82">
        <v>2016</v>
      </c>
      <c r="B10112" s="82">
        <v>3297</v>
      </c>
      <c r="C10112" s="83" t="s">
        <v>503</v>
      </c>
      <c r="D10112" s="83" t="s">
        <v>504</v>
      </c>
      <c r="E10112" s="84">
        <v>26251</v>
      </c>
      <c r="F10112" s="85">
        <v>25.23</v>
      </c>
      <c r="G10112" s="84">
        <v>291.2</v>
      </c>
      <c r="H10112" s="86">
        <f t="shared" si="628"/>
        <v>1928654.6697599997</v>
      </c>
      <c r="I10112" s="77">
        <f t="shared" si="629"/>
        <v>26251</v>
      </c>
      <c r="J10112" s="77">
        <f t="shared" si="630"/>
        <v>662312.73</v>
      </c>
      <c r="K10112" s="77">
        <f t="shared" si="631"/>
        <v>0</v>
      </c>
    </row>
    <row r="10113" spans="1:11" s="77" customFormat="1">
      <c r="A10113" s="82">
        <v>2016</v>
      </c>
      <c r="B10113" s="82">
        <v>3298</v>
      </c>
      <c r="C10113" s="83" t="s">
        <v>503</v>
      </c>
      <c r="D10113" s="83" t="s">
        <v>504</v>
      </c>
      <c r="E10113" s="84">
        <v>25233</v>
      </c>
      <c r="F10113" s="85">
        <v>25.95</v>
      </c>
      <c r="G10113" s="84">
        <v>355.1</v>
      </c>
      <c r="H10113" s="86">
        <f t="shared" si="628"/>
        <v>2325181.8388499999</v>
      </c>
      <c r="I10113" s="77">
        <f t="shared" si="629"/>
        <v>25233</v>
      </c>
      <c r="J10113" s="77">
        <f t="shared" si="630"/>
        <v>654796.35</v>
      </c>
      <c r="K10113" s="77">
        <f t="shared" si="631"/>
        <v>0</v>
      </c>
    </row>
    <row r="10114" spans="1:11" s="77" customFormat="1">
      <c r="A10114" s="82">
        <v>2016</v>
      </c>
      <c r="B10114" s="82">
        <v>3298</v>
      </c>
      <c r="C10114" s="83" t="s">
        <v>503</v>
      </c>
      <c r="D10114" s="83" t="s">
        <v>504</v>
      </c>
      <c r="E10114" s="84">
        <v>13102</v>
      </c>
      <c r="F10114" s="85">
        <v>24.79</v>
      </c>
      <c r="G10114" s="84">
        <v>333.9</v>
      </c>
      <c r="H10114" s="86">
        <f t="shared" si="628"/>
        <v>1084502.4586199999</v>
      </c>
      <c r="I10114" s="77">
        <f t="shared" si="629"/>
        <v>13102</v>
      </c>
      <c r="J10114" s="77">
        <f t="shared" si="630"/>
        <v>324798.58</v>
      </c>
      <c r="K10114" s="77">
        <f t="shared" si="631"/>
        <v>0</v>
      </c>
    </row>
    <row r="10115" spans="1:11" s="77" customFormat="1">
      <c r="A10115" s="82">
        <v>2016</v>
      </c>
      <c r="B10115" s="82">
        <v>3298</v>
      </c>
      <c r="C10115" s="83" t="s">
        <v>503</v>
      </c>
      <c r="D10115" s="83" t="s">
        <v>504</v>
      </c>
      <c r="E10115" s="84">
        <v>13089</v>
      </c>
      <c r="F10115" s="85">
        <v>26.21</v>
      </c>
      <c r="G10115" s="84">
        <v>334</v>
      </c>
      <c r="H10115" s="86">
        <f t="shared" si="628"/>
        <v>1145829.3846</v>
      </c>
      <c r="I10115" s="77">
        <f t="shared" si="629"/>
        <v>13089</v>
      </c>
      <c r="J10115" s="77">
        <f t="shared" si="630"/>
        <v>343062.69</v>
      </c>
      <c r="K10115" s="77">
        <f t="shared" si="631"/>
        <v>0</v>
      </c>
    </row>
    <row r="10116" spans="1:11" s="77" customFormat="1">
      <c r="A10116" s="82">
        <v>2016</v>
      </c>
      <c r="B10116" s="82">
        <v>3298</v>
      </c>
      <c r="C10116" s="83" t="s">
        <v>503</v>
      </c>
      <c r="D10116" s="83" t="s">
        <v>504</v>
      </c>
      <c r="E10116" s="84">
        <v>12800</v>
      </c>
      <c r="F10116" s="85">
        <v>25.99</v>
      </c>
      <c r="G10116" s="84">
        <v>285.2</v>
      </c>
      <c r="H10116" s="86">
        <f t="shared" si="628"/>
        <v>948780.54399999988</v>
      </c>
      <c r="I10116" s="77">
        <f t="shared" si="629"/>
        <v>12800</v>
      </c>
      <c r="J10116" s="77">
        <f t="shared" si="630"/>
        <v>332672</v>
      </c>
      <c r="K10116" s="77">
        <f t="shared" si="631"/>
        <v>0</v>
      </c>
    </row>
    <row r="10117" spans="1:11" s="77" customFormat="1">
      <c r="A10117" s="82">
        <v>2016</v>
      </c>
      <c r="B10117" s="82">
        <v>3298</v>
      </c>
      <c r="C10117" s="83" t="s">
        <v>503</v>
      </c>
      <c r="D10117" s="83" t="s">
        <v>504</v>
      </c>
      <c r="E10117" s="84">
        <v>12670</v>
      </c>
      <c r="F10117" s="85">
        <v>25.78</v>
      </c>
      <c r="G10117" s="84">
        <v>291.89999999999998</v>
      </c>
      <c r="H10117" s="86">
        <f t="shared" si="628"/>
        <v>953440.55939999991</v>
      </c>
      <c r="I10117" s="77">
        <f t="shared" si="629"/>
        <v>12670</v>
      </c>
      <c r="J10117" s="77">
        <f t="shared" si="630"/>
        <v>326632.60000000003</v>
      </c>
      <c r="K10117" s="77">
        <f t="shared" si="631"/>
        <v>0</v>
      </c>
    </row>
    <row r="10118" spans="1:11" s="77" customFormat="1">
      <c r="A10118" s="82">
        <v>2016</v>
      </c>
      <c r="B10118" s="82">
        <v>3396</v>
      </c>
      <c r="C10118" s="83" t="s">
        <v>503</v>
      </c>
      <c r="D10118" s="83" t="s">
        <v>504</v>
      </c>
      <c r="E10118" s="84">
        <v>11256</v>
      </c>
      <c r="F10118" s="85">
        <v>23.2</v>
      </c>
      <c r="G10118" s="84">
        <v>310.3</v>
      </c>
      <c r="H10118" s="86">
        <f t="shared" si="628"/>
        <v>810314.93759999995</v>
      </c>
      <c r="I10118" s="77">
        <f t="shared" si="629"/>
        <v>11256</v>
      </c>
      <c r="J10118" s="77">
        <f t="shared" si="630"/>
        <v>261139.19999999998</v>
      </c>
      <c r="K10118" s="77">
        <f t="shared" si="631"/>
        <v>0</v>
      </c>
    </row>
    <row r="10119" spans="1:11" s="77" customFormat="1">
      <c r="A10119" s="82">
        <v>2016</v>
      </c>
      <c r="B10119" s="82">
        <v>3396</v>
      </c>
      <c r="C10119" s="83" t="s">
        <v>503</v>
      </c>
      <c r="D10119" s="83" t="s">
        <v>504</v>
      </c>
      <c r="E10119" s="84">
        <v>23074</v>
      </c>
      <c r="F10119" s="85">
        <v>24.718</v>
      </c>
      <c r="G10119" s="84">
        <v>246.2</v>
      </c>
      <c r="H10119" s="86">
        <f t="shared" ref="H10119:H10182" si="632">IF(I10119="","",G10119/100*F10119*E10119)</f>
        <v>1404184.7909839998</v>
      </c>
      <c r="I10119" s="77">
        <f t="shared" ref="I10119:I10182" si="633">IF(OR(G10119=".",F10119=".",E10119="."),"",E10119)</f>
        <v>23074</v>
      </c>
      <c r="J10119" s="77">
        <f t="shared" ref="J10119:J10182" si="634">IF(I10119="","",F10119*I10119)</f>
        <v>570343.13199999998</v>
      </c>
      <c r="K10119" s="77">
        <f t="shared" ref="K10119:K10182" si="635">IF(C10119="LIG",1,0)</f>
        <v>0</v>
      </c>
    </row>
    <row r="10120" spans="1:11" s="77" customFormat="1">
      <c r="A10120" s="82">
        <v>2016</v>
      </c>
      <c r="B10120" s="82">
        <v>3396</v>
      </c>
      <c r="C10120" s="83" t="s">
        <v>503</v>
      </c>
      <c r="D10120" s="83" t="s">
        <v>504</v>
      </c>
      <c r="E10120" s="84">
        <v>11559</v>
      </c>
      <c r="F10120" s="85">
        <v>24.202000000000002</v>
      </c>
      <c r="G10120" s="84">
        <v>279.89999999999998</v>
      </c>
      <c r="H10120" s="86">
        <f t="shared" si="632"/>
        <v>783022.81948200008</v>
      </c>
      <c r="I10120" s="77">
        <f t="shared" si="633"/>
        <v>11559</v>
      </c>
      <c r="J10120" s="77">
        <f t="shared" si="634"/>
        <v>279750.91800000001</v>
      </c>
      <c r="K10120" s="77">
        <f t="shared" si="635"/>
        <v>0</v>
      </c>
    </row>
    <row r="10121" spans="1:11" s="77" customFormat="1">
      <c r="A10121" s="82">
        <v>2016</v>
      </c>
      <c r="B10121" s="82">
        <v>3396</v>
      </c>
      <c r="C10121" s="83" t="s">
        <v>503</v>
      </c>
      <c r="D10121" s="83" t="s">
        <v>504</v>
      </c>
      <c r="E10121" s="84">
        <v>11455</v>
      </c>
      <c r="F10121" s="85">
        <v>26.204000000000001</v>
      </c>
      <c r="G10121" s="84">
        <v>234.7</v>
      </c>
      <c r="H10121" s="86">
        <f t="shared" si="632"/>
        <v>704491.52653999999</v>
      </c>
      <c r="I10121" s="77">
        <f t="shared" si="633"/>
        <v>11455</v>
      </c>
      <c r="J10121" s="77">
        <f t="shared" si="634"/>
        <v>300166.82</v>
      </c>
      <c r="K10121" s="77">
        <f t="shared" si="635"/>
        <v>0</v>
      </c>
    </row>
    <row r="10122" spans="1:11" s="77" customFormat="1">
      <c r="A10122" s="82">
        <v>2016</v>
      </c>
      <c r="B10122" s="82">
        <v>3396</v>
      </c>
      <c r="C10122" s="83" t="s">
        <v>503</v>
      </c>
      <c r="D10122" s="83" t="s">
        <v>504</v>
      </c>
      <c r="E10122" s="84">
        <v>10861</v>
      </c>
      <c r="F10122" s="85">
        <v>24.835999999999999</v>
      </c>
      <c r="G10122" s="84">
        <v>261.89999999999998</v>
      </c>
      <c r="H10122" s="86">
        <f t="shared" si="632"/>
        <v>706459.00172399986</v>
      </c>
      <c r="I10122" s="77">
        <f t="shared" si="633"/>
        <v>10861</v>
      </c>
      <c r="J10122" s="77">
        <f t="shared" si="634"/>
        <v>269743.79599999997</v>
      </c>
      <c r="K10122" s="77">
        <f t="shared" si="635"/>
        <v>0</v>
      </c>
    </row>
    <row r="10123" spans="1:11" s="77" customFormat="1">
      <c r="A10123" s="82">
        <v>2016</v>
      </c>
      <c r="B10123" s="82">
        <v>3399</v>
      </c>
      <c r="C10123" s="83" t="s">
        <v>503</v>
      </c>
      <c r="D10123" s="83" t="s">
        <v>504</v>
      </c>
      <c r="E10123" s="84">
        <v>56578</v>
      </c>
      <c r="F10123" s="85">
        <v>23</v>
      </c>
      <c r="G10123" s="84">
        <v>240.3</v>
      </c>
      <c r="H10123" s="86">
        <f t="shared" si="632"/>
        <v>3127009.4819999998</v>
      </c>
      <c r="I10123" s="77">
        <f t="shared" si="633"/>
        <v>56578</v>
      </c>
      <c r="J10123" s="77">
        <f t="shared" si="634"/>
        <v>1301294</v>
      </c>
      <c r="K10123" s="77">
        <f t="shared" si="635"/>
        <v>0</v>
      </c>
    </row>
    <row r="10124" spans="1:11" s="77" customFormat="1">
      <c r="A10124" s="82">
        <v>2016</v>
      </c>
      <c r="B10124" s="82">
        <v>3399</v>
      </c>
      <c r="C10124" s="83" t="s">
        <v>503</v>
      </c>
      <c r="D10124" s="83" t="s">
        <v>504</v>
      </c>
      <c r="E10124" s="84">
        <v>76222</v>
      </c>
      <c r="F10124" s="85">
        <v>23.788</v>
      </c>
      <c r="G10124" s="84">
        <v>221.1</v>
      </c>
      <c r="H10124" s="86">
        <f t="shared" si="632"/>
        <v>4008916.5174959996</v>
      </c>
      <c r="I10124" s="77">
        <f t="shared" si="633"/>
        <v>76222</v>
      </c>
      <c r="J10124" s="77">
        <f t="shared" si="634"/>
        <v>1813168.936</v>
      </c>
      <c r="K10124" s="77">
        <f t="shared" si="635"/>
        <v>0</v>
      </c>
    </row>
    <row r="10125" spans="1:11" s="77" customFormat="1">
      <c r="A10125" s="82">
        <v>2016</v>
      </c>
      <c r="B10125" s="82">
        <v>3399</v>
      </c>
      <c r="C10125" s="83" t="s">
        <v>503</v>
      </c>
      <c r="D10125" s="83" t="s">
        <v>504</v>
      </c>
      <c r="E10125" s="84">
        <v>138021</v>
      </c>
      <c r="F10125" s="85">
        <v>24.402000000000001</v>
      </c>
      <c r="G10125" s="84">
        <v>196.2</v>
      </c>
      <c r="H10125" s="86">
        <f t="shared" si="632"/>
        <v>6607993.3232040005</v>
      </c>
      <c r="I10125" s="77">
        <f t="shared" si="633"/>
        <v>138021</v>
      </c>
      <c r="J10125" s="77">
        <f t="shared" si="634"/>
        <v>3367988.4420000003</v>
      </c>
      <c r="K10125" s="77">
        <f t="shared" si="635"/>
        <v>0</v>
      </c>
    </row>
    <row r="10126" spans="1:11" s="77" customFormat="1">
      <c r="A10126" s="82">
        <v>2016</v>
      </c>
      <c r="B10126" s="82">
        <v>3407</v>
      </c>
      <c r="C10126" s="83" t="s">
        <v>503</v>
      </c>
      <c r="D10126" s="83" t="s">
        <v>504</v>
      </c>
      <c r="E10126" s="84">
        <v>91258</v>
      </c>
      <c r="F10126" s="85">
        <v>22.25</v>
      </c>
      <c r="G10126" s="84">
        <v>247.3</v>
      </c>
      <c r="H10126" s="86">
        <f t="shared" si="632"/>
        <v>5021403.0065000011</v>
      </c>
      <c r="I10126" s="77">
        <f t="shared" si="633"/>
        <v>91258</v>
      </c>
      <c r="J10126" s="77">
        <f t="shared" si="634"/>
        <v>2030490.5</v>
      </c>
      <c r="K10126" s="77">
        <f t="shared" si="635"/>
        <v>0</v>
      </c>
    </row>
    <row r="10127" spans="1:11" s="77" customFormat="1">
      <c r="A10127" s="82">
        <v>2016</v>
      </c>
      <c r="B10127" s="82">
        <v>3407</v>
      </c>
      <c r="C10127" s="83" t="s">
        <v>503</v>
      </c>
      <c r="D10127" s="83" t="s">
        <v>504</v>
      </c>
      <c r="E10127" s="84">
        <v>11695</v>
      </c>
      <c r="F10127" s="85">
        <v>23.329000000000001</v>
      </c>
      <c r="G10127" s="84">
        <v>326.7</v>
      </c>
      <c r="H10127" s="86">
        <f t="shared" si="632"/>
        <v>891344.28388500004</v>
      </c>
      <c r="I10127" s="77">
        <f t="shared" si="633"/>
        <v>11695</v>
      </c>
      <c r="J10127" s="77">
        <f t="shared" si="634"/>
        <v>272832.65500000003</v>
      </c>
      <c r="K10127" s="77">
        <f t="shared" si="635"/>
        <v>0</v>
      </c>
    </row>
    <row r="10128" spans="1:11" s="77" customFormat="1">
      <c r="A10128" s="82">
        <v>2016</v>
      </c>
      <c r="B10128" s="82">
        <v>3407</v>
      </c>
      <c r="C10128" s="83" t="s">
        <v>503</v>
      </c>
      <c r="D10128" s="83" t="s">
        <v>504</v>
      </c>
      <c r="E10128" s="84">
        <v>35240</v>
      </c>
      <c r="F10128" s="85">
        <v>23.334</v>
      </c>
      <c r="G10128" s="84">
        <v>274.7</v>
      </c>
      <c r="H10128" s="86">
        <f t="shared" si="632"/>
        <v>2258831.0695199999</v>
      </c>
      <c r="I10128" s="77">
        <f t="shared" si="633"/>
        <v>35240</v>
      </c>
      <c r="J10128" s="77">
        <f t="shared" si="634"/>
        <v>822290.16</v>
      </c>
      <c r="K10128" s="77">
        <f t="shared" si="635"/>
        <v>0</v>
      </c>
    </row>
    <row r="10129" spans="1:11" s="77" customFormat="1">
      <c r="A10129" s="82">
        <v>2016</v>
      </c>
      <c r="B10129" s="82">
        <v>3407</v>
      </c>
      <c r="C10129" s="83" t="s">
        <v>513</v>
      </c>
      <c r="D10129" s="83" t="s">
        <v>504</v>
      </c>
      <c r="E10129" s="84">
        <v>72901</v>
      </c>
      <c r="F10129" s="85">
        <v>17.696000000000002</v>
      </c>
      <c r="G10129" s="84">
        <v>239.7</v>
      </c>
      <c r="H10129" s="86">
        <f t="shared" si="632"/>
        <v>3092264.4621120002</v>
      </c>
      <c r="I10129" s="77">
        <f t="shared" si="633"/>
        <v>72901</v>
      </c>
      <c r="J10129" s="77">
        <f t="shared" si="634"/>
        <v>1290056.0960000001</v>
      </c>
      <c r="K10129" s="77">
        <f t="shared" si="635"/>
        <v>0</v>
      </c>
    </row>
    <row r="10130" spans="1:11" s="77" customFormat="1">
      <c r="A10130" s="82">
        <v>2016</v>
      </c>
      <c r="B10130" s="82">
        <v>3407</v>
      </c>
      <c r="C10130" s="83" t="s">
        <v>513</v>
      </c>
      <c r="D10130" s="83" t="s">
        <v>504</v>
      </c>
      <c r="E10130" s="84">
        <v>41892</v>
      </c>
      <c r="F10130" s="85">
        <v>18.038</v>
      </c>
      <c r="G10130" s="84">
        <v>236.4</v>
      </c>
      <c r="H10130" s="86">
        <f t="shared" si="632"/>
        <v>1786351.6261440001</v>
      </c>
      <c r="I10130" s="77">
        <f t="shared" si="633"/>
        <v>41892</v>
      </c>
      <c r="J10130" s="77">
        <f t="shared" si="634"/>
        <v>755647.89600000007</v>
      </c>
      <c r="K10130" s="77">
        <f t="shared" si="635"/>
        <v>0</v>
      </c>
    </row>
    <row r="10131" spans="1:11" s="77" customFormat="1">
      <c r="A10131" s="82">
        <v>2016</v>
      </c>
      <c r="B10131" s="82">
        <v>3470</v>
      </c>
      <c r="C10131" s="83" t="s">
        <v>513</v>
      </c>
      <c r="D10131" s="83" t="s">
        <v>504</v>
      </c>
      <c r="E10131" s="84">
        <v>196221</v>
      </c>
      <c r="F10131" s="85">
        <v>16.649999999999999</v>
      </c>
      <c r="G10131" s="84" t="s">
        <v>514</v>
      </c>
      <c r="H10131" s="86" t="str">
        <f t="shared" si="632"/>
        <v/>
      </c>
      <c r="I10131" s="77" t="str">
        <f t="shared" si="633"/>
        <v/>
      </c>
      <c r="J10131" s="77" t="str">
        <f t="shared" si="634"/>
        <v/>
      </c>
      <c r="K10131" s="77">
        <f t="shared" si="635"/>
        <v>0</v>
      </c>
    </row>
    <row r="10132" spans="1:11" s="77" customFormat="1">
      <c r="A10132" s="82">
        <v>2016</v>
      </c>
      <c r="B10132" s="82">
        <v>3470</v>
      </c>
      <c r="C10132" s="83" t="s">
        <v>513</v>
      </c>
      <c r="D10132" s="83" t="s">
        <v>504</v>
      </c>
      <c r="E10132" s="84">
        <v>15121</v>
      </c>
      <c r="F10132" s="85">
        <v>17.84</v>
      </c>
      <c r="G10132" s="84" t="s">
        <v>514</v>
      </c>
      <c r="H10132" s="86" t="str">
        <f t="shared" si="632"/>
        <v/>
      </c>
      <c r="I10132" s="77" t="str">
        <f t="shared" si="633"/>
        <v/>
      </c>
      <c r="J10132" s="77" t="str">
        <f t="shared" si="634"/>
        <v/>
      </c>
      <c r="K10132" s="77">
        <f t="shared" si="635"/>
        <v>0</v>
      </c>
    </row>
    <row r="10133" spans="1:11" s="77" customFormat="1">
      <c r="A10133" s="82">
        <v>2016</v>
      </c>
      <c r="B10133" s="82">
        <v>3470</v>
      </c>
      <c r="C10133" s="83" t="s">
        <v>513</v>
      </c>
      <c r="D10133" s="83" t="s">
        <v>504</v>
      </c>
      <c r="E10133" s="84">
        <v>211200</v>
      </c>
      <c r="F10133" s="85">
        <v>16.760000000000002</v>
      </c>
      <c r="G10133" s="84" t="s">
        <v>514</v>
      </c>
      <c r="H10133" s="86" t="str">
        <f t="shared" si="632"/>
        <v/>
      </c>
      <c r="I10133" s="77" t="str">
        <f t="shared" si="633"/>
        <v/>
      </c>
      <c r="J10133" s="77" t="str">
        <f t="shared" si="634"/>
        <v/>
      </c>
      <c r="K10133" s="77">
        <f t="shared" si="635"/>
        <v>0</v>
      </c>
    </row>
    <row r="10134" spans="1:11" s="77" customFormat="1">
      <c r="A10134" s="82">
        <v>2016</v>
      </c>
      <c r="B10134" s="82">
        <v>3470</v>
      </c>
      <c r="C10134" s="83" t="s">
        <v>513</v>
      </c>
      <c r="D10134" s="83" t="s">
        <v>504</v>
      </c>
      <c r="E10134" s="84">
        <v>225504</v>
      </c>
      <c r="F10134" s="85">
        <v>17.420000000000002</v>
      </c>
      <c r="G10134" s="84" t="s">
        <v>514</v>
      </c>
      <c r="H10134" s="86" t="str">
        <f t="shared" si="632"/>
        <v/>
      </c>
      <c r="I10134" s="77" t="str">
        <f t="shared" si="633"/>
        <v/>
      </c>
      <c r="J10134" s="77" t="str">
        <f t="shared" si="634"/>
        <v/>
      </c>
      <c r="K10134" s="77">
        <f t="shared" si="635"/>
        <v>0</v>
      </c>
    </row>
    <row r="10135" spans="1:11" s="77" customFormat="1">
      <c r="A10135" s="82">
        <v>2016</v>
      </c>
      <c r="B10135" s="82">
        <v>3470</v>
      </c>
      <c r="C10135" s="83" t="s">
        <v>513</v>
      </c>
      <c r="D10135" s="83" t="s">
        <v>504</v>
      </c>
      <c r="E10135" s="84">
        <v>165699</v>
      </c>
      <c r="F10135" s="85">
        <v>16.48</v>
      </c>
      <c r="G10135" s="84" t="s">
        <v>514</v>
      </c>
      <c r="H10135" s="86" t="str">
        <f t="shared" si="632"/>
        <v/>
      </c>
      <c r="I10135" s="77" t="str">
        <f t="shared" si="633"/>
        <v/>
      </c>
      <c r="J10135" s="77" t="str">
        <f t="shared" si="634"/>
        <v/>
      </c>
      <c r="K10135" s="77">
        <f t="shared" si="635"/>
        <v>0</v>
      </c>
    </row>
    <row r="10136" spans="1:11" s="77" customFormat="1">
      <c r="A10136" s="82">
        <v>2016</v>
      </c>
      <c r="B10136" s="82">
        <v>3470</v>
      </c>
      <c r="C10136" s="83" t="s">
        <v>513</v>
      </c>
      <c r="D10136" s="83" t="s">
        <v>504</v>
      </c>
      <c r="E10136" s="84">
        <v>136555</v>
      </c>
      <c r="F10136" s="85">
        <v>17.82</v>
      </c>
      <c r="G10136" s="84" t="s">
        <v>514</v>
      </c>
      <c r="H10136" s="86" t="str">
        <f t="shared" si="632"/>
        <v/>
      </c>
      <c r="I10136" s="77" t="str">
        <f t="shared" si="633"/>
        <v/>
      </c>
      <c r="J10136" s="77" t="str">
        <f t="shared" si="634"/>
        <v/>
      </c>
      <c r="K10136" s="77">
        <f t="shared" si="635"/>
        <v>0</v>
      </c>
    </row>
    <row r="10137" spans="1:11" s="77" customFormat="1">
      <c r="A10137" s="82">
        <v>2016</v>
      </c>
      <c r="B10137" s="82">
        <v>3470</v>
      </c>
      <c r="C10137" s="83" t="s">
        <v>513</v>
      </c>
      <c r="D10137" s="83" t="s">
        <v>504</v>
      </c>
      <c r="E10137" s="84">
        <v>15122</v>
      </c>
      <c r="F10137" s="85">
        <v>17.850000000000001</v>
      </c>
      <c r="G10137" s="84" t="s">
        <v>514</v>
      </c>
      <c r="H10137" s="86" t="str">
        <f t="shared" si="632"/>
        <v/>
      </c>
      <c r="I10137" s="77" t="str">
        <f t="shared" si="633"/>
        <v/>
      </c>
      <c r="J10137" s="77" t="str">
        <f t="shared" si="634"/>
        <v/>
      </c>
      <c r="K10137" s="77">
        <f t="shared" si="635"/>
        <v>0</v>
      </c>
    </row>
    <row r="10138" spans="1:11" s="77" customFormat="1">
      <c r="A10138" s="82">
        <v>2016</v>
      </c>
      <c r="B10138" s="82">
        <v>3470</v>
      </c>
      <c r="C10138" s="83" t="s">
        <v>513</v>
      </c>
      <c r="D10138" s="83" t="s">
        <v>504</v>
      </c>
      <c r="E10138" s="84">
        <v>15136</v>
      </c>
      <c r="F10138" s="85">
        <v>17.940000000000001</v>
      </c>
      <c r="G10138" s="84" t="s">
        <v>514</v>
      </c>
      <c r="H10138" s="86" t="str">
        <f t="shared" si="632"/>
        <v/>
      </c>
      <c r="I10138" s="77" t="str">
        <f t="shared" si="633"/>
        <v/>
      </c>
      <c r="J10138" s="77" t="str">
        <f t="shared" si="634"/>
        <v/>
      </c>
      <c r="K10138" s="77">
        <f t="shared" si="635"/>
        <v>0</v>
      </c>
    </row>
    <row r="10139" spans="1:11" s="77" customFormat="1">
      <c r="A10139" s="82">
        <v>2016</v>
      </c>
      <c r="B10139" s="82">
        <v>3470</v>
      </c>
      <c r="C10139" s="83" t="s">
        <v>513</v>
      </c>
      <c r="D10139" s="83" t="s">
        <v>504</v>
      </c>
      <c r="E10139" s="84">
        <v>29593</v>
      </c>
      <c r="F10139" s="85">
        <v>17.809999999999999</v>
      </c>
      <c r="G10139" s="84" t="s">
        <v>514</v>
      </c>
      <c r="H10139" s="86" t="str">
        <f t="shared" si="632"/>
        <v/>
      </c>
      <c r="I10139" s="77" t="str">
        <f t="shared" si="633"/>
        <v/>
      </c>
      <c r="J10139" s="77" t="str">
        <f t="shared" si="634"/>
        <v/>
      </c>
      <c r="K10139" s="77">
        <f t="shared" si="635"/>
        <v>0</v>
      </c>
    </row>
    <row r="10140" spans="1:11" s="77" customFormat="1">
      <c r="A10140" s="82">
        <v>2016</v>
      </c>
      <c r="B10140" s="82">
        <v>3470</v>
      </c>
      <c r="C10140" s="83" t="s">
        <v>513</v>
      </c>
      <c r="D10140" s="83" t="s">
        <v>504</v>
      </c>
      <c r="E10140" s="84">
        <v>45308</v>
      </c>
      <c r="F10140" s="85">
        <v>17.12</v>
      </c>
      <c r="G10140" s="84" t="s">
        <v>514</v>
      </c>
      <c r="H10140" s="86" t="str">
        <f t="shared" si="632"/>
        <v/>
      </c>
      <c r="I10140" s="77" t="str">
        <f t="shared" si="633"/>
        <v/>
      </c>
      <c r="J10140" s="77" t="str">
        <f t="shared" si="634"/>
        <v/>
      </c>
      <c r="K10140" s="77">
        <f t="shared" si="635"/>
        <v>0</v>
      </c>
    </row>
    <row r="10141" spans="1:11" s="77" customFormat="1">
      <c r="A10141" s="82">
        <v>2016</v>
      </c>
      <c r="B10141" s="82">
        <v>3497</v>
      </c>
      <c r="C10141" s="83" t="s">
        <v>513</v>
      </c>
      <c r="D10141" s="83" t="s">
        <v>504</v>
      </c>
      <c r="E10141" s="84">
        <v>375619</v>
      </c>
      <c r="F10141" s="85">
        <v>16.600000000000001</v>
      </c>
      <c r="G10141" s="84" t="s">
        <v>514</v>
      </c>
      <c r="H10141" s="86" t="str">
        <f t="shared" si="632"/>
        <v/>
      </c>
      <c r="I10141" s="77" t="str">
        <f t="shared" si="633"/>
        <v/>
      </c>
      <c r="J10141" s="77" t="str">
        <f t="shared" si="634"/>
        <v/>
      </c>
      <c r="K10141" s="77">
        <f t="shared" si="635"/>
        <v>0</v>
      </c>
    </row>
    <row r="10142" spans="1:11" s="77" customFormat="1">
      <c r="A10142" s="82">
        <v>2016</v>
      </c>
      <c r="B10142" s="82">
        <v>3497</v>
      </c>
      <c r="C10142" s="83" t="s">
        <v>512</v>
      </c>
      <c r="D10142" s="83" t="s">
        <v>504</v>
      </c>
      <c r="E10142" s="84">
        <v>64630</v>
      </c>
      <c r="F10142" s="85">
        <v>14.02</v>
      </c>
      <c r="G10142" s="84" t="s">
        <v>514</v>
      </c>
      <c r="H10142" s="86" t="str">
        <f t="shared" si="632"/>
        <v/>
      </c>
      <c r="I10142" s="77" t="str">
        <f t="shared" si="633"/>
        <v/>
      </c>
      <c r="J10142" s="77" t="str">
        <f t="shared" si="634"/>
        <v/>
      </c>
      <c r="K10142" s="77">
        <f t="shared" si="635"/>
        <v>1</v>
      </c>
    </row>
    <row r="10143" spans="1:11" s="77" customFormat="1">
      <c r="A10143" s="82">
        <v>2016</v>
      </c>
      <c r="B10143" s="82">
        <v>3797</v>
      </c>
      <c r="C10143" s="83" t="s">
        <v>503</v>
      </c>
      <c r="D10143" s="83" t="s">
        <v>504</v>
      </c>
      <c r="E10143" s="84">
        <v>11817</v>
      </c>
      <c r="F10143" s="85">
        <v>24.841999999999999</v>
      </c>
      <c r="G10143" s="84">
        <v>350.6</v>
      </c>
      <c r="H10143" s="86">
        <f t="shared" si="632"/>
        <v>1029214.046484</v>
      </c>
      <c r="I10143" s="77">
        <f t="shared" si="633"/>
        <v>11817</v>
      </c>
      <c r="J10143" s="77">
        <f t="shared" si="634"/>
        <v>293557.91399999999</v>
      </c>
      <c r="K10143" s="77">
        <f t="shared" si="635"/>
        <v>0</v>
      </c>
    </row>
    <row r="10144" spans="1:11" s="77" customFormat="1">
      <c r="A10144" s="82">
        <v>2016</v>
      </c>
      <c r="B10144" s="82">
        <v>3797</v>
      </c>
      <c r="C10144" s="83" t="s">
        <v>503</v>
      </c>
      <c r="D10144" s="83" t="s">
        <v>504</v>
      </c>
      <c r="E10144" s="84">
        <v>11298</v>
      </c>
      <c r="F10144" s="85">
        <v>27.417999999999999</v>
      </c>
      <c r="G10144" s="84">
        <v>339.5</v>
      </c>
      <c r="H10144" s="86">
        <f t="shared" si="632"/>
        <v>1051664.2747799999</v>
      </c>
      <c r="I10144" s="77">
        <f t="shared" si="633"/>
        <v>11298</v>
      </c>
      <c r="J10144" s="77">
        <f t="shared" si="634"/>
        <v>309768.56400000001</v>
      </c>
      <c r="K10144" s="77">
        <f t="shared" si="635"/>
        <v>0</v>
      </c>
    </row>
    <row r="10145" spans="1:11" s="77" customFormat="1">
      <c r="A10145" s="82">
        <v>2016</v>
      </c>
      <c r="B10145" s="82">
        <v>3797</v>
      </c>
      <c r="C10145" s="83" t="s">
        <v>503</v>
      </c>
      <c r="D10145" s="83" t="s">
        <v>504</v>
      </c>
      <c r="E10145" s="84">
        <v>35852</v>
      </c>
      <c r="F10145" s="85">
        <v>25.87</v>
      </c>
      <c r="G10145" s="84">
        <v>342.3</v>
      </c>
      <c r="H10145" s="86">
        <f t="shared" si="632"/>
        <v>3174802.5145200002</v>
      </c>
      <c r="I10145" s="77">
        <f t="shared" si="633"/>
        <v>35852</v>
      </c>
      <c r="J10145" s="77">
        <f t="shared" si="634"/>
        <v>927491.24</v>
      </c>
      <c r="K10145" s="77">
        <f t="shared" si="635"/>
        <v>0</v>
      </c>
    </row>
    <row r="10146" spans="1:11" s="77" customFormat="1">
      <c r="A10146" s="82">
        <v>2016</v>
      </c>
      <c r="B10146" s="82">
        <v>3797</v>
      </c>
      <c r="C10146" s="83" t="s">
        <v>503</v>
      </c>
      <c r="D10146" s="83" t="s">
        <v>504</v>
      </c>
      <c r="E10146" s="84">
        <v>23927</v>
      </c>
      <c r="F10146" s="85">
        <v>25.783000000000001</v>
      </c>
      <c r="G10146" s="84">
        <v>301.39999999999998</v>
      </c>
      <c r="H10146" s="86">
        <f t="shared" si="632"/>
        <v>1859366.2607740001</v>
      </c>
      <c r="I10146" s="77">
        <f t="shared" si="633"/>
        <v>23927</v>
      </c>
      <c r="J10146" s="77">
        <f t="shared" si="634"/>
        <v>616909.84100000001</v>
      </c>
      <c r="K10146" s="77">
        <f t="shared" si="635"/>
        <v>0</v>
      </c>
    </row>
    <row r="10147" spans="1:11" s="77" customFormat="1">
      <c r="A10147" s="82">
        <v>2016</v>
      </c>
      <c r="B10147" s="82">
        <v>3797</v>
      </c>
      <c r="C10147" s="83" t="s">
        <v>503</v>
      </c>
      <c r="D10147" s="83" t="s">
        <v>504</v>
      </c>
      <c r="E10147" s="84">
        <v>11754</v>
      </c>
      <c r="F10147" s="85">
        <v>25.01</v>
      </c>
      <c r="G10147" s="84">
        <v>269.39999999999998</v>
      </c>
      <c r="H10147" s="86">
        <f t="shared" si="632"/>
        <v>791948.55276000011</v>
      </c>
      <c r="I10147" s="77">
        <f t="shared" si="633"/>
        <v>11754</v>
      </c>
      <c r="J10147" s="77">
        <f t="shared" si="634"/>
        <v>293967.54000000004</v>
      </c>
      <c r="K10147" s="77">
        <f t="shared" si="635"/>
        <v>0</v>
      </c>
    </row>
    <row r="10148" spans="1:11" s="77" customFormat="1">
      <c r="A10148" s="82">
        <v>2016</v>
      </c>
      <c r="B10148" s="82">
        <v>3797</v>
      </c>
      <c r="C10148" s="83" t="s">
        <v>503</v>
      </c>
      <c r="D10148" s="83" t="s">
        <v>504</v>
      </c>
      <c r="E10148" s="84">
        <v>11363</v>
      </c>
      <c r="F10148" s="85">
        <v>24.71</v>
      </c>
      <c r="G10148" s="84">
        <v>272.39999999999998</v>
      </c>
      <c r="H10148" s="86">
        <f t="shared" si="632"/>
        <v>764843.98452000006</v>
      </c>
      <c r="I10148" s="77">
        <f t="shared" si="633"/>
        <v>11363</v>
      </c>
      <c r="J10148" s="77">
        <f t="shared" si="634"/>
        <v>280779.73</v>
      </c>
      <c r="K10148" s="77">
        <f t="shared" si="635"/>
        <v>0</v>
      </c>
    </row>
    <row r="10149" spans="1:11" s="77" customFormat="1">
      <c r="A10149" s="82">
        <v>2016</v>
      </c>
      <c r="B10149" s="82">
        <v>3797</v>
      </c>
      <c r="C10149" s="83" t="s">
        <v>503</v>
      </c>
      <c r="D10149" s="83" t="s">
        <v>504</v>
      </c>
      <c r="E10149" s="84">
        <v>11149</v>
      </c>
      <c r="F10149" s="85">
        <v>25.684000000000001</v>
      </c>
      <c r="G10149" s="84">
        <v>265.5</v>
      </c>
      <c r="H10149" s="86">
        <f t="shared" si="632"/>
        <v>760261.68197999999</v>
      </c>
      <c r="I10149" s="77">
        <f t="shared" si="633"/>
        <v>11149</v>
      </c>
      <c r="J10149" s="77">
        <f t="shared" si="634"/>
        <v>286350.91600000003</v>
      </c>
      <c r="K10149" s="77">
        <f t="shared" si="635"/>
        <v>0</v>
      </c>
    </row>
    <row r="10150" spans="1:11" s="77" customFormat="1">
      <c r="A10150" s="82">
        <v>2016</v>
      </c>
      <c r="B10150" s="82">
        <v>3797</v>
      </c>
      <c r="C10150" s="83" t="s">
        <v>503</v>
      </c>
      <c r="D10150" s="83" t="s">
        <v>504</v>
      </c>
      <c r="E10150" s="84">
        <v>11947</v>
      </c>
      <c r="F10150" s="85">
        <v>24.417999999999999</v>
      </c>
      <c r="G10150" s="84">
        <v>283.8</v>
      </c>
      <c r="H10150" s="86">
        <f t="shared" si="632"/>
        <v>827906.598948</v>
      </c>
      <c r="I10150" s="77">
        <f t="shared" si="633"/>
        <v>11947</v>
      </c>
      <c r="J10150" s="77">
        <f t="shared" si="634"/>
        <v>291721.84600000002</v>
      </c>
      <c r="K10150" s="77">
        <f t="shared" si="635"/>
        <v>0</v>
      </c>
    </row>
    <row r="10151" spans="1:11" s="77" customFormat="1">
      <c r="A10151" s="82">
        <v>2016</v>
      </c>
      <c r="B10151" s="82">
        <v>3845</v>
      </c>
      <c r="C10151" s="83" t="s">
        <v>513</v>
      </c>
      <c r="D10151" s="83" t="s">
        <v>504</v>
      </c>
      <c r="E10151" s="84">
        <v>367912</v>
      </c>
      <c r="F10151" s="85">
        <v>17.14</v>
      </c>
      <c r="G10151" s="84" t="s">
        <v>514</v>
      </c>
      <c r="H10151" s="86" t="str">
        <f t="shared" si="632"/>
        <v/>
      </c>
      <c r="I10151" s="77" t="str">
        <f t="shared" si="633"/>
        <v/>
      </c>
      <c r="J10151" s="77" t="str">
        <f t="shared" si="634"/>
        <v/>
      </c>
      <c r="K10151" s="77">
        <f t="shared" si="635"/>
        <v>0</v>
      </c>
    </row>
    <row r="10152" spans="1:11" s="77" customFormat="1">
      <c r="A10152" s="82">
        <v>2016</v>
      </c>
      <c r="B10152" s="82">
        <v>3845</v>
      </c>
      <c r="C10152" s="83" t="s">
        <v>513</v>
      </c>
      <c r="D10152" s="83" t="s">
        <v>504</v>
      </c>
      <c r="E10152" s="84">
        <v>87243</v>
      </c>
      <c r="F10152" s="85">
        <v>16.489999999999998</v>
      </c>
      <c r="G10152" s="84" t="s">
        <v>514</v>
      </c>
      <c r="H10152" s="86" t="str">
        <f t="shared" si="632"/>
        <v/>
      </c>
      <c r="I10152" s="77" t="str">
        <f t="shared" si="633"/>
        <v/>
      </c>
      <c r="J10152" s="77" t="str">
        <f t="shared" si="634"/>
        <v/>
      </c>
      <c r="K10152" s="77">
        <f t="shared" si="635"/>
        <v>0</v>
      </c>
    </row>
    <row r="10153" spans="1:11" s="77" customFormat="1">
      <c r="A10153" s="82">
        <v>2016</v>
      </c>
      <c r="B10153" s="82">
        <v>3845</v>
      </c>
      <c r="C10153" s="83" t="s">
        <v>515</v>
      </c>
      <c r="D10153" s="83" t="s">
        <v>504</v>
      </c>
      <c r="E10153" s="84">
        <v>1504</v>
      </c>
      <c r="F10153" s="85">
        <v>14.75</v>
      </c>
      <c r="G10153" s="84" t="s">
        <v>514</v>
      </c>
      <c r="H10153" s="86" t="str">
        <f t="shared" si="632"/>
        <v/>
      </c>
      <c r="I10153" s="77" t="str">
        <f t="shared" si="633"/>
        <v/>
      </c>
      <c r="J10153" s="77" t="str">
        <f t="shared" si="634"/>
        <v/>
      </c>
      <c r="K10153" s="77">
        <f t="shared" si="635"/>
        <v>0</v>
      </c>
    </row>
    <row r="10154" spans="1:11" s="77" customFormat="1">
      <c r="A10154" s="82">
        <v>2016</v>
      </c>
      <c r="B10154" s="82">
        <v>3935</v>
      </c>
      <c r="C10154" s="83" t="s">
        <v>503</v>
      </c>
      <c r="D10154" s="83" t="s">
        <v>504</v>
      </c>
      <c r="E10154" s="84">
        <v>10823</v>
      </c>
      <c r="F10154" s="85">
        <v>23.462</v>
      </c>
      <c r="G10154" s="84">
        <v>235.9</v>
      </c>
      <c r="H10154" s="86">
        <f t="shared" si="632"/>
        <v>599019.04413399997</v>
      </c>
      <c r="I10154" s="77">
        <f t="shared" si="633"/>
        <v>10823</v>
      </c>
      <c r="J10154" s="77">
        <f t="shared" si="634"/>
        <v>253929.226</v>
      </c>
      <c r="K10154" s="77">
        <f t="shared" si="635"/>
        <v>0</v>
      </c>
    </row>
    <row r="10155" spans="1:11" s="77" customFormat="1">
      <c r="A10155" s="82">
        <v>2016</v>
      </c>
      <c r="B10155" s="82">
        <v>3935</v>
      </c>
      <c r="C10155" s="83" t="s">
        <v>503</v>
      </c>
      <c r="D10155" s="83" t="s">
        <v>504</v>
      </c>
      <c r="E10155" s="84">
        <v>10823</v>
      </c>
      <c r="F10155" s="85">
        <v>23.462</v>
      </c>
      <c r="G10155" s="84">
        <v>235.9</v>
      </c>
      <c r="H10155" s="86">
        <f t="shared" si="632"/>
        <v>599019.04413399997</v>
      </c>
      <c r="I10155" s="77">
        <f t="shared" si="633"/>
        <v>10823</v>
      </c>
      <c r="J10155" s="77">
        <f t="shared" si="634"/>
        <v>253929.226</v>
      </c>
      <c r="K10155" s="77">
        <f t="shared" si="635"/>
        <v>0</v>
      </c>
    </row>
    <row r="10156" spans="1:11" s="77" customFormat="1">
      <c r="A10156" s="82">
        <v>2016</v>
      </c>
      <c r="B10156" s="82">
        <v>3935</v>
      </c>
      <c r="C10156" s="83" t="s">
        <v>503</v>
      </c>
      <c r="D10156" s="83" t="s">
        <v>504</v>
      </c>
      <c r="E10156" s="84">
        <v>32621</v>
      </c>
      <c r="F10156" s="85">
        <v>24.443999999999999</v>
      </c>
      <c r="G10156" s="84">
        <v>226.2</v>
      </c>
      <c r="H10156" s="86">
        <f t="shared" si="632"/>
        <v>1803691.0316879998</v>
      </c>
      <c r="I10156" s="77">
        <f t="shared" si="633"/>
        <v>32621</v>
      </c>
      <c r="J10156" s="77">
        <f t="shared" si="634"/>
        <v>797387.72399999993</v>
      </c>
      <c r="K10156" s="77">
        <f t="shared" si="635"/>
        <v>0</v>
      </c>
    </row>
    <row r="10157" spans="1:11" s="77" customFormat="1">
      <c r="A10157" s="82">
        <v>2016</v>
      </c>
      <c r="B10157" s="82">
        <v>3935</v>
      </c>
      <c r="C10157" s="83" t="s">
        <v>503</v>
      </c>
      <c r="D10157" s="83" t="s">
        <v>504</v>
      </c>
      <c r="E10157" s="84">
        <v>19433</v>
      </c>
      <c r="F10157" s="85">
        <v>24.161999999999999</v>
      </c>
      <c r="G10157" s="84">
        <v>214.2</v>
      </c>
      <c r="H10157" s="86">
        <f t="shared" si="632"/>
        <v>1005754.9927319998</v>
      </c>
      <c r="I10157" s="77">
        <f t="shared" si="633"/>
        <v>19433</v>
      </c>
      <c r="J10157" s="77">
        <f t="shared" si="634"/>
        <v>469540.14600000001</v>
      </c>
      <c r="K10157" s="77">
        <f t="shared" si="635"/>
        <v>0</v>
      </c>
    </row>
    <row r="10158" spans="1:11" s="77" customFormat="1">
      <c r="A10158" s="82">
        <v>2016</v>
      </c>
      <c r="B10158" s="82">
        <v>3935</v>
      </c>
      <c r="C10158" s="83" t="s">
        <v>503</v>
      </c>
      <c r="D10158" s="83" t="s">
        <v>504</v>
      </c>
      <c r="E10158" s="84">
        <v>19433</v>
      </c>
      <c r="F10158" s="85">
        <v>24.161999999999999</v>
      </c>
      <c r="G10158" s="84">
        <v>214.2</v>
      </c>
      <c r="H10158" s="86">
        <f t="shared" si="632"/>
        <v>1005754.9927319998</v>
      </c>
      <c r="I10158" s="77">
        <f t="shared" si="633"/>
        <v>19433</v>
      </c>
      <c r="J10158" s="77">
        <f t="shared" si="634"/>
        <v>469540.14600000001</v>
      </c>
      <c r="K10158" s="77">
        <f t="shared" si="635"/>
        <v>0</v>
      </c>
    </row>
    <row r="10159" spans="1:11" s="77" customFormat="1">
      <c r="A10159" s="82">
        <v>2016</v>
      </c>
      <c r="B10159" s="82">
        <v>3935</v>
      </c>
      <c r="C10159" s="83" t="s">
        <v>503</v>
      </c>
      <c r="D10159" s="83" t="s">
        <v>504</v>
      </c>
      <c r="E10159" s="84">
        <v>61843</v>
      </c>
      <c r="F10159" s="85">
        <v>25.225999999999999</v>
      </c>
      <c r="G10159" s="84">
        <v>232.3</v>
      </c>
      <c r="H10159" s="86">
        <f t="shared" si="632"/>
        <v>3623999.676314</v>
      </c>
      <c r="I10159" s="77">
        <f t="shared" si="633"/>
        <v>61843</v>
      </c>
      <c r="J10159" s="77">
        <f t="shared" si="634"/>
        <v>1560051.5179999999</v>
      </c>
      <c r="K10159" s="77">
        <f t="shared" si="635"/>
        <v>0</v>
      </c>
    </row>
    <row r="10160" spans="1:11" s="77" customFormat="1">
      <c r="A10160" s="82">
        <v>2016</v>
      </c>
      <c r="B10160" s="82">
        <v>3935</v>
      </c>
      <c r="C10160" s="83" t="s">
        <v>503</v>
      </c>
      <c r="D10160" s="83" t="s">
        <v>504</v>
      </c>
      <c r="E10160" s="84">
        <v>218807</v>
      </c>
      <c r="F10160" s="85">
        <v>25.245999999999999</v>
      </c>
      <c r="G10160" s="84">
        <v>191.4</v>
      </c>
      <c r="H10160" s="86">
        <f t="shared" si="632"/>
        <v>10572938.913108001</v>
      </c>
      <c r="I10160" s="77">
        <f t="shared" si="633"/>
        <v>218807</v>
      </c>
      <c r="J10160" s="77">
        <f t="shared" si="634"/>
        <v>5524001.5219999999</v>
      </c>
      <c r="K10160" s="77">
        <f t="shared" si="635"/>
        <v>0</v>
      </c>
    </row>
    <row r="10161" spans="1:11" s="77" customFormat="1">
      <c r="A10161" s="82">
        <v>2016</v>
      </c>
      <c r="B10161" s="82">
        <v>3935</v>
      </c>
      <c r="C10161" s="83" t="s">
        <v>503</v>
      </c>
      <c r="D10161" s="83" t="s">
        <v>504</v>
      </c>
      <c r="E10161" s="84">
        <v>11697</v>
      </c>
      <c r="F10161" s="85">
        <v>25.498000000000001</v>
      </c>
      <c r="G10161" s="84">
        <v>228.5</v>
      </c>
      <c r="H10161" s="86">
        <f t="shared" si="632"/>
        <v>681501.49221000005</v>
      </c>
      <c r="I10161" s="77">
        <f t="shared" si="633"/>
        <v>11697</v>
      </c>
      <c r="J10161" s="77">
        <f t="shared" si="634"/>
        <v>298250.10600000003</v>
      </c>
      <c r="K10161" s="77">
        <f t="shared" si="635"/>
        <v>0</v>
      </c>
    </row>
    <row r="10162" spans="1:11" s="77" customFormat="1">
      <c r="A10162" s="82">
        <v>2016</v>
      </c>
      <c r="B10162" s="82">
        <v>3935</v>
      </c>
      <c r="C10162" s="83" t="s">
        <v>503</v>
      </c>
      <c r="D10162" s="83" t="s">
        <v>504</v>
      </c>
      <c r="E10162" s="84">
        <v>12578</v>
      </c>
      <c r="F10162" s="85">
        <v>25.777999999999999</v>
      </c>
      <c r="G10162" s="84">
        <v>190.1</v>
      </c>
      <c r="H10162" s="86">
        <f t="shared" si="632"/>
        <v>616372.03528399998</v>
      </c>
      <c r="I10162" s="77">
        <f t="shared" si="633"/>
        <v>12578</v>
      </c>
      <c r="J10162" s="77">
        <f t="shared" si="634"/>
        <v>324235.68400000001</v>
      </c>
      <c r="K10162" s="77">
        <f t="shared" si="635"/>
        <v>0</v>
      </c>
    </row>
    <row r="10163" spans="1:11" s="77" customFormat="1">
      <c r="A10163" s="82">
        <v>2016</v>
      </c>
      <c r="B10163" s="82">
        <v>3935</v>
      </c>
      <c r="C10163" s="83" t="s">
        <v>503</v>
      </c>
      <c r="D10163" s="83" t="s">
        <v>504</v>
      </c>
      <c r="E10163" s="84">
        <v>5672</v>
      </c>
      <c r="F10163" s="85">
        <v>24.286000000000001</v>
      </c>
      <c r="G10163" s="84">
        <v>265.39999999999998</v>
      </c>
      <c r="H10163" s="86">
        <f t="shared" si="632"/>
        <v>365589.00956799998</v>
      </c>
      <c r="I10163" s="77">
        <f t="shared" si="633"/>
        <v>5672</v>
      </c>
      <c r="J10163" s="77">
        <f t="shared" si="634"/>
        <v>137750.19200000001</v>
      </c>
      <c r="K10163" s="77">
        <f t="shared" si="635"/>
        <v>0</v>
      </c>
    </row>
    <row r="10164" spans="1:11" s="77" customFormat="1">
      <c r="A10164" s="82">
        <v>2016</v>
      </c>
      <c r="B10164" s="82">
        <v>3935</v>
      </c>
      <c r="C10164" s="83" t="s">
        <v>503</v>
      </c>
      <c r="D10164" s="83" t="s">
        <v>504</v>
      </c>
      <c r="E10164" s="84">
        <v>5672</v>
      </c>
      <c r="F10164" s="85">
        <v>24.286000000000001</v>
      </c>
      <c r="G10164" s="84">
        <v>265.39999999999998</v>
      </c>
      <c r="H10164" s="86">
        <f t="shared" si="632"/>
        <v>365589.00956799998</v>
      </c>
      <c r="I10164" s="77">
        <f t="shared" si="633"/>
        <v>5672</v>
      </c>
      <c r="J10164" s="77">
        <f t="shared" si="634"/>
        <v>137750.19200000001</v>
      </c>
      <c r="K10164" s="77">
        <f t="shared" si="635"/>
        <v>0</v>
      </c>
    </row>
    <row r="10165" spans="1:11" s="77" customFormat="1">
      <c r="A10165" s="82">
        <v>2016</v>
      </c>
      <c r="B10165" s="82">
        <v>3935</v>
      </c>
      <c r="C10165" s="83" t="s">
        <v>503</v>
      </c>
      <c r="D10165" s="83" t="s">
        <v>504</v>
      </c>
      <c r="E10165" s="84">
        <v>36461</v>
      </c>
      <c r="F10165" s="85">
        <v>23.956</v>
      </c>
      <c r="G10165" s="84">
        <v>217.8</v>
      </c>
      <c r="H10165" s="86">
        <f t="shared" si="632"/>
        <v>1902395.2614479999</v>
      </c>
      <c r="I10165" s="77">
        <f t="shared" si="633"/>
        <v>36461</v>
      </c>
      <c r="J10165" s="77">
        <f t="shared" si="634"/>
        <v>873459.71600000001</v>
      </c>
      <c r="K10165" s="77">
        <f t="shared" si="635"/>
        <v>0</v>
      </c>
    </row>
    <row r="10166" spans="1:11" s="77" customFormat="1">
      <c r="A10166" s="82">
        <v>2016</v>
      </c>
      <c r="B10166" s="82">
        <v>3935</v>
      </c>
      <c r="C10166" s="83" t="s">
        <v>503</v>
      </c>
      <c r="D10166" s="83" t="s">
        <v>504</v>
      </c>
      <c r="E10166" s="84">
        <v>9494</v>
      </c>
      <c r="F10166" s="85">
        <v>23.606000000000002</v>
      </c>
      <c r="G10166" s="84">
        <v>222.3</v>
      </c>
      <c r="H10166" s="86">
        <f t="shared" si="632"/>
        <v>498208.45417200011</v>
      </c>
      <c r="I10166" s="77">
        <f t="shared" si="633"/>
        <v>9494</v>
      </c>
      <c r="J10166" s="77">
        <f t="shared" si="634"/>
        <v>224115.364</v>
      </c>
      <c r="K10166" s="77">
        <f t="shared" si="635"/>
        <v>0</v>
      </c>
    </row>
    <row r="10167" spans="1:11" s="77" customFormat="1">
      <c r="A10167" s="82">
        <v>2016</v>
      </c>
      <c r="B10167" s="82">
        <v>3935</v>
      </c>
      <c r="C10167" s="83" t="s">
        <v>503</v>
      </c>
      <c r="D10167" s="83" t="s">
        <v>504</v>
      </c>
      <c r="E10167" s="84">
        <v>36461</v>
      </c>
      <c r="F10167" s="85">
        <v>23.956</v>
      </c>
      <c r="G10167" s="84">
        <v>217.8</v>
      </c>
      <c r="H10167" s="86">
        <f t="shared" si="632"/>
        <v>1902395.2614479999</v>
      </c>
      <c r="I10167" s="77">
        <f t="shared" si="633"/>
        <v>36461</v>
      </c>
      <c r="J10167" s="77">
        <f t="shared" si="634"/>
        <v>873459.71600000001</v>
      </c>
      <c r="K10167" s="77">
        <f t="shared" si="635"/>
        <v>0</v>
      </c>
    </row>
    <row r="10168" spans="1:11" s="77" customFormat="1">
      <c r="A10168" s="82">
        <v>2016</v>
      </c>
      <c r="B10168" s="82">
        <v>3935</v>
      </c>
      <c r="C10168" s="83" t="s">
        <v>503</v>
      </c>
      <c r="D10168" s="83" t="s">
        <v>504</v>
      </c>
      <c r="E10168" s="84">
        <v>25715</v>
      </c>
      <c r="F10168" s="85">
        <v>24.148</v>
      </c>
      <c r="G10168" s="84">
        <v>216.5</v>
      </c>
      <c r="H10168" s="86">
        <f t="shared" si="632"/>
        <v>1344391.0003</v>
      </c>
      <c r="I10168" s="77">
        <f t="shared" si="633"/>
        <v>25715</v>
      </c>
      <c r="J10168" s="77">
        <f t="shared" si="634"/>
        <v>620965.81999999995</v>
      </c>
      <c r="K10168" s="77">
        <f t="shared" si="635"/>
        <v>0</v>
      </c>
    </row>
    <row r="10169" spans="1:11" s="77" customFormat="1">
      <c r="A10169" s="82">
        <v>2016</v>
      </c>
      <c r="B10169" s="82">
        <v>3935</v>
      </c>
      <c r="C10169" s="83" t="s">
        <v>503</v>
      </c>
      <c r="D10169" s="83" t="s">
        <v>504</v>
      </c>
      <c r="E10169" s="84">
        <v>25715</v>
      </c>
      <c r="F10169" s="85">
        <v>24.148</v>
      </c>
      <c r="G10169" s="84">
        <v>216.5</v>
      </c>
      <c r="H10169" s="86">
        <f t="shared" si="632"/>
        <v>1344391.0003</v>
      </c>
      <c r="I10169" s="77">
        <f t="shared" si="633"/>
        <v>25715</v>
      </c>
      <c r="J10169" s="77">
        <f t="shared" si="634"/>
        <v>620965.81999999995</v>
      </c>
      <c r="K10169" s="77">
        <f t="shared" si="635"/>
        <v>0</v>
      </c>
    </row>
    <row r="10170" spans="1:11" s="77" customFormat="1">
      <c r="A10170" s="82">
        <v>2016</v>
      </c>
      <c r="B10170" s="82">
        <v>3943</v>
      </c>
      <c r="C10170" s="83" t="s">
        <v>503</v>
      </c>
      <c r="D10170" s="83" t="s">
        <v>504</v>
      </c>
      <c r="E10170" s="84">
        <v>116063</v>
      </c>
      <c r="F10170" s="85">
        <v>26.02</v>
      </c>
      <c r="G10170" s="84">
        <v>174.5</v>
      </c>
      <c r="H10170" s="86">
        <f t="shared" si="632"/>
        <v>5269828.9087000005</v>
      </c>
      <c r="I10170" s="77">
        <f t="shared" si="633"/>
        <v>116063</v>
      </c>
      <c r="J10170" s="77">
        <f t="shared" si="634"/>
        <v>3019959.26</v>
      </c>
      <c r="K10170" s="77">
        <f t="shared" si="635"/>
        <v>0</v>
      </c>
    </row>
    <row r="10171" spans="1:11" s="77" customFormat="1">
      <c r="A10171" s="82">
        <v>2016</v>
      </c>
      <c r="B10171" s="82">
        <v>3943</v>
      </c>
      <c r="C10171" s="83" t="s">
        <v>503</v>
      </c>
      <c r="D10171" s="83" t="s">
        <v>504</v>
      </c>
      <c r="E10171" s="84">
        <v>75897</v>
      </c>
      <c r="F10171" s="85">
        <v>24.19</v>
      </c>
      <c r="G10171" s="84">
        <v>217.7</v>
      </c>
      <c r="H10171" s="86">
        <f t="shared" si="632"/>
        <v>3996859.7321100002</v>
      </c>
      <c r="I10171" s="77">
        <f t="shared" si="633"/>
        <v>75897</v>
      </c>
      <c r="J10171" s="77">
        <f t="shared" si="634"/>
        <v>1835948.4300000002</v>
      </c>
      <c r="K10171" s="77">
        <f t="shared" si="635"/>
        <v>0</v>
      </c>
    </row>
    <row r="10172" spans="1:11" s="77" customFormat="1">
      <c r="A10172" s="82">
        <v>2016</v>
      </c>
      <c r="B10172" s="82">
        <v>3943</v>
      </c>
      <c r="C10172" s="83" t="s">
        <v>503</v>
      </c>
      <c r="D10172" s="83" t="s">
        <v>504</v>
      </c>
      <c r="E10172" s="84">
        <v>56475</v>
      </c>
      <c r="F10172" s="85">
        <v>25.22</v>
      </c>
      <c r="G10172" s="84">
        <v>245.3</v>
      </c>
      <c r="H10172" s="86">
        <f t="shared" si="632"/>
        <v>3493806.6735000005</v>
      </c>
      <c r="I10172" s="77">
        <f t="shared" si="633"/>
        <v>56475</v>
      </c>
      <c r="J10172" s="77">
        <f t="shared" si="634"/>
        <v>1424299.5</v>
      </c>
      <c r="K10172" s="77">
        <f t="shared" si="635"/>
        <v>0</v>
      </c>
    </row>
    <row r="10173" spans="1:11" s="77" customFormat="1">
      <c r="A10173" s="82">
        <v>2016</v>
      </c>
      <c r="B10173" s="82">
        <v>3944</v>
      </c>
      <c r="C10173" s="83" t="s">
        <v>503</v>
      </c>
      <c r="D10173" s="83" t="s">
        <v>504</v>
      </c>
      <c r="E10173" s="84">
        <v>398647</v>
      </c>
      <c r="F10173" s="85">
        <v>25.01</v>
      </c>
      <c r="G10173" s="84">
        <v>233.3</v>
      </c>
      <c r="H10173" s="86">
        <f t="shared" si="632"/>
        <v>23260386.709510006</v>
      </c>
      <c r="I10173" s="77">
        <f t="shared" si="633"/>
        <v>398647</v>
      </c>
      <c r="J10173" s="77">
        <f t="shared" si="634"/>
        <v>9970161.4700000007</v>
      </c>
      <c r="K10173" s="77">
        <f t="shared" si="635"/>
        <v>0</v>
      </c>
    </row>
    <row r="10174" spans="1:11" s="77" customFormat="1">
      <c r="A10174" s="82">
        <v>2016</v>
      </c>
      <c r="B10174" s="82">
        <v>3948</v>
      </c>
      <c r="C10174" s="83" t="s">
        <v>503</v>
      </c>
      <c r="D10174" s="83" t="s">
        <v>504</v>
      </c>
      <c r="E10174" s="84">
        <v>5561</v>
      </c>
      <c r="F10174" s="85">
        <v>24.166</v>
      </c>
      <c r="G10174" s="84">
        <v>279.5</v>
      </c>
      <c r="H10174" s="86">
        <f t="shared" si="632"/>
        <v>375612.01717000001</v>
      </c>
      <c r="I10174" s="77">
        <f t="shared" si="633"/>
        <v>5561</v>
      </c>
      <c r="J10174" s="77">
        <f t="shared" si="634"/>
        <v>134387.12599999999</v>
      </c>
      <c r="K10174" s="77">
        <f t="shared" si="635"/>
        <v>0</v>
      </c>
    </row>
    <row r="10175" spans="1:11" s="77" customFormat="1">
      <c r="A10175" s="82">
        <v>2016</v>
      </c>
      <c r="B10175" s="82">
        <v>3948</v>
      </c>
      <c r="C10175" s="83" t="s">
        <v>503</v>
      </c>
      <c r="D10175" s="83" t="s">
        <v>504</v>
      </c>
      <c r="E10175" s="84">
        <v>5561</v>
      </c>
      <c r="F10175" s="85">
        <v>24.166</v>
      </c>
      <c r="G10175" s="84">
        <v>279.5</v>
      </c>
      <c r="H10175" s="86">
        <f t="shared" si="632"/>
        <v>375612.01717000001</v>
      </c>
      <c r="I10175" s="77">
        <f t="shared" si="633"/>
        <v>5561</v>
      </c>
      <c r="J10175" s="77">
        <f t="shared" si="634"/>
        <v>134387.12599999999</v>
      </c>
      <c r="K10175" s="77">
        <f t="shared" si="635"/>
        <v>0</v>
      </c>
    </row>
    <row r="10176" spans="1:11" s="77" customFormat="1">
      <c r="A10176" s="82">
        <v>2016</v>
      </c>
      <c r="B10176" s="82">
        <v>3948</v>
      </c>
      <c r="C10176" s="83" t="s">
        <v>503</v>
      </c>
      <c r="D10176" s="83" t="s">
        <v>504</v>
      </c>
      <c r="E10176" s="84">
        <v>16722</v>
      </c>
      <c r="F10176" s="85">
        <v>25.085999999999999</v>
      </c>
      <c r="G10176" s="84">
        <v>227.3</v>
      </c>
      <c r="H10176" s="86">
        <f t="shared" si="632"/>
        <v>953496.43311599991</v>
      </c>
      <c r="I10176" s="77">
        <f t="shared" si="633"/>
        <v>16722</v>
      </c>
      <c r="J10176" s="77">
        <f t="shared" si="634"/>
        <v>419488.092</v>
      </c>
      <c r="K10176" s="77">
        <f t="shared" si="635"/>
        <v>0</v>
      </c>
    </row>
    <row r="10177" spans="1:11" s="77" customFormat="1">
      <c r="A10177" s="82">
        <v>2016</v>
      </c>
      <c r="B10177" s="82">
        <v>3948</v>
      </c>
      <c r="C10177" s="83" t="s">
        <v>503</v>
      </c>
      <c r="D10177" s="83" t="s">
        <v>504</v>
      </c>
      <c r="E10177" s="84">
        <v>15788</v>
      </c>
      <c r="F10177" s="85">
        <v>24.074000000000002</v>
      </c>
      <c r="G10177" s="84">
        <v>272.8</v>
      </c>
      <c r="H10177" s="86">
        <f t="shared" si="632"/>
        <v>1036859.091136</v>
      </c>
      <c r="I10177" s="77">
        <f t="shared" si="633"/>
        <v>15788</v>
      </c>
      <c r="J10177" s="77">
        <f t="shared" si="634"/>
        <v>380080.31200000003</v>
      </c>
      <c r="K10177" s="77">
        <f t="shared" si="635"/>
        <v>0</v>
      </c>
    </row>
    <row r="10178" spans="1:11" s="77" customFormat="1">
      <c r="A10178" s="82">
        <v>2016</v>
      </c>
      <c r="B10178" s="82">
        <v>3948</v>
      </c>
      <c r="C10178" s="83" t="s">
        <v>503</v>
      </c>
      <c r="D10178" s="83" t="s">
        <v>504</v>
      </c>
      <c r="E10178" s="84">
        <v>15788</v>
      </c>
      <c r="F10178" s="85">
        <v>24.074000000000002</v>
      </c>
      <c r="G10178" s="84">
        <v>272.8</v>
      </c>
      <c r="H10178" s="86">
        <f t="shared" si="632"/>
        <v>1036859.091136</v>
      </c>
      <c r="I10178" s="77">
        <f t="shared" si="633"/>
        <v>15788</v>
      </c>
      <c r="J10178" s="77">
        <f t="shared" si="634"/>
        <v>380080.31200000003</v>
      </c>
      <c r="K10178" s="77">
        <f t="shared" si="635"/>
        <v>0</v>
      </c>
    </row>
    <row r="10179" spans="1:11" s="77" customFormat="1">
      <c r="A10179" s="82">
        <v>2016</v>
      </c>
      <c r="B10179" s="82">
        <v>3948</v>
      </c>
      <c r="C10179" s="83" t="s">
        <v>503</v>
      </c>
      <c r="D10179" s="83" t="s">
        <v>504</v>
      </c>
      <c r="E10179" s="84">
        <v>75548</v>
      </c>
      <c r="F10179" s="85">
        <v>24.13</v>
      </c>
      <c r="G10179" s="84">
        <v>263.39999999999998</v>
      </c>
      <c r="H10179" s="86">
        <f t="shared" si="632"/>
        <v>4801711.5141599998</v>
      </c>
      <c r="I10179" s="77">
        <f t="shared" si="633"/>
        <v>75548</v>
      </c>
      <c r="J10179" s="77">
        <f t="shared" si="634"/>
        <v>1822973.24</v>
      </c>
      <c r="K10179" s="77">
        <f t="shared" si="635"/>
        <v>0</v>
      </c>
    </row>
    <row r="10180" spans="1:11" s="77" customFormat="1">
      <c r="A10180" s="82">
        <v>2016</v>
      </c>
      <c r="B10180" s="82">
        <v>3948</v>
      </c>
      <c r="C10180" s="83" t="s">
        <v>503</v>
      </c>
      <c r="D10180" s="83" t="s">
        <v>504</v>
      </c>
      <c r="E10180" s="84">
        <v>160460</v>
      </c>
      <c r="F10180" s="85">
        <v>25.338000000000001</v>
      </c>
      <c r="G10180" s="84">
        <v>198.3</v>
      </c>
      <c r="H10180" s="86">
        <f t="shared" si="632"/>
        <v>8062353.4568400001</v>
      </c>
      <c r="I10180" s="77">
        <f t="shared" si="633"/>
        <v>160460</v>
      </c>
      <c r="J10180" s="77">
        <f t="shared" si="634"/>
        <v>4065735.48</v>
      </c>
      <c r="K10180" s="77">
        <f t="shared" si="635"/>
        <v>0</v>
      </c>
    </row>
    <row r="10181" spans="1:11" s="77" customFormat="1">
      <c r="A10181" s="82">
        <v>2016</v>
      </c>
      <c r="B10181" s="82">
        <v>3948</v>
      </c>
      <c r="C10181" s="83" t="s">
        <v>503</v>
      </c>
      <c r="D10181" s="83" t="s">
        <v>504</v>
      </c>
      <c r="E10181" s="84">
        <v>8155</v>
      </c>
      <c r="F10181" s="85">
        <v>24.544</v>
      </c>
      <c r="G10181" s="84">
        <v>262</v>
      </c>
      <c r="H10181" s="86">
        <f t="shared" si="632"/>
        <v>524409.5584000001</v>
      </c>
      <c r="I10181" s="77">
        <f t="shared" si="633"/>
        <v>8155</v>
      </c>
      <c r="J10181" s="77">
        <f t="shared" si="634"/>
        <v>200156.32</v>
      </c>
      <c r="K10181" s="77">
        <f t="shared" si="635"/>
        <v>0</v>
      </c>
    </row>
    <row r="10182" spans="1:11" s="77" customFormat="1">
      <c r="A10182" s="82">
        <v>2016</v>
      </c>
      <c r="B10182" s="82">
        <v>3948</v>
      </c>
      <c r="C10182" s="83" t="s">
        <v>503</v>
      </c>
      <c r="D10182" s="83" t="s">
        <v>504</v>
      </c>
      <c r="E10182" s="84">
        <v>2230</v>
      </c>
      <c r="F10182" s="85">
        <v>23.76</v>
      </c>
      <c r="G10182" s="84">
        <v>289.8</v>
      </c>
      <c r="H10182" s="86">
        <f t="shared" si="632"/>
        <v>153549.9504</v>
      </c>
      <c r="I10182" s="77">
        <f t="shared" si="633"/>
        <v>2230</v>
      </c>
      <c r="J10182" s="77">
        <f t="shared" si="634"/>
        <v>52984.800000000003</v>
      </c>
      <c r="K10182" s="77">
        <f t="shared" si="635"/>
        <v>0</v>
      </c>
    </row>
    <row r="10183" spans="1:11" s="77" customFormat="1">
      <c r="A10183" s="82">
        <v>2016</v>
      </c>
      <c r="B10183" s="82">
        <v>3948</v>
      </c>
      <c r="C10183" s="83" t="s">
        <v>503</v>
      </c>
      <c r="D10183" s="83" t="s">
        <v>504</v>
      </c>
      <c r="E10183" s="84">
        <v>2230</v>
      </c>
      <c r="F10183" s="85">
        <v>23.76</v>
      </c>
      <c r="G10183" s="84">
        <v>289.8</v>
      </c>
      <c r="H10183" s="86">
        <f t="shared" ref="H10183:H10246" si="636">IF(I10183="","",G10183/100*F10183*E10183)</f>
        <v>153549.9504</v>
      </c>
      <c r="I10183" s="77">
        <f t="shared" ref="I10183:I10246" si="637">IF(OR(G10183=".",F10183=".",E10183="."),"",E10183)</f>
        <v>2230</v>
      </c>
      <c r="J10183" s="77">
        <f t="shared" ref="J10183:J10246" si="638">IF(I10183="","",F10183*I10183)</f>
        <v>52984.800000000003</v>
      </c>
      <c r="K10183" s="77">
        <f t="shared" ref="K10183:K10246" si="639">IF(C10183="LIG",1,0)</f>
        <v>0</v>
      </c>
    </row>
    <row r="10184" spans="1:11" s="77" customFormat="1">
      <c r="A10184" s="82">
        <v>2016</v>
      </c>
      <c r="B10184" s="82">
        <v>3954</v>
      </c>
      <c r="C10184" s="83" t="s">
        <v>503</v>
      </c>
      <c r="D10184" s="83" t="s">
        <v>504</v>
      </c>
      <c r="E10184" s="84">
        <v>22396</v>
      </c>
      <c r="F10184" s="85">
        <v>23.73</v>
      </c>
      <c r="G10184" s="84">
        <v>198.1</v>
      </c>
      <c r="H10184" s="86">
        <f t="shared" si="636"/>
        <v>1052816.47548</v>
      </c>
      <c r="I10184" s="77">
        <f t="shared" si="637"/>
        <v>22396</v>
      </c>
      <c r="J10184" s="77">
        <f t="shared" si="638"/>
        <v>531457.07999999996</v>
      </c>
      <c r="K10184" s="77">
        <f t="shared" si="639"/>
        <v>0</v>
      </c>
    </row>
    <row r="10185" spans="1:11" s="77" customFormat="1">
      <c r="A10185" s="82">
        <v>2016</v>
      </c>
      <c r="B10185" s="82">
        <v>3954</v>
      </c>
      <c r="C10185" s="83" t="s">
        <v>503</v>
      </c>
      <c r="D10185" s="83" t="s">
        <v>504</v>
      </c>
      <c r="E10185" s="84">
        <v>8666</v>
      </c>
      <c r="F10185" s="85">
        <v>22.562000000000001</v>
      </c>
      <c r="G10185" s="84">
        <v>212.7</v>
      </c>
      <c r="H10185" s="86">
        <f t="shared" si="636"/>
        <v>415875.91508399998</v>
      </c>
      <c r="I10185" s="77">
        <f t="shared" si="637"/>
        <v>8666</v>
      </c>
      <c r="J10185" s="77">
        <f t="shared" si="638"/>
        <v>195522.29200000002</v>
      </c>
      <c r="K10185" s="77">
        <f t="shared" si="639"/>
        <v>0</v>
      </c>
    </row>
    <row r="10186" spans="1:11" s="77" customFormat="1">
      <c r="A10186" s="82">
        <v>2016</v>
      </c>
      <c r="B10186" s="82">
        <v>3954</v>
      </c>
      <c r="C10186" s="83" t="s">
        <v>503</v>
      </c>
      <c r="D10186" s="83" t="s">
        <v>504</v>
      </c>
      <c r="E10186" s="84">
        <v>53748</v>
      </c>
      <c r="F10186" s="85">
        <v>26.152000000000001</v>
      </c>
      <c r="G10186" s="84">
        <v>242.1</v>
      </c>
      <c r="H10186" s="86">
        <f t="shared" si="636"/>
        <v>3403000.4420159999</v>
      </c>
      <c r="I10186" s="77">
        <f t="shared" si="637"/>
        <v>53748</v>
      </c>
      <c r="J10186" s="77">
        <f t="shared" si="638"/>
        <v>1405617.696</v>
      </c>
      <c r="K10186" s="77">
        <f t="shared" si="639"/>
        <v>0</v>
      </c>
    </row>
    <row r="10187" spans="1:11" s="77" customFormat="1">
      <c r="A10187" s="82">
        <v>2016</v>
      </c>
      <c r="B10187" s="82">
        <v>3954</v>
      </c>
      <c r="C10187" s="83" t="s">
        <v>503</v>
      </c>
      <c r="D10187" s="83" t="s">
        <v>504</v>
      </c>
      <c r="E10187" s="84">
        <v>109450</v>
      </c>
      <c r="F10187" s="85">
        <v>22.975999999999999</v>
      </c>
      <c r="G10187" s="84">
        <v>317.60000000000002</v>
      </c>
      <c r="H10187" s="86">
        <f t="shared" si="636"/>
        <v>7986760.883200001</v>
      </c>
      <c r="I10187" s="77">
        <f t="shared" si="637"/>
        <v>109450</v>
      </c>
      <c r="J10187" s="77">
        <f t="shared" si="638"/>
        <v>2514723.1999999997</v>
      </c>
      <c r="K10187" s="77">
        <f t="shared" si="639"/>
        <v>0</v>
      </c>
    </row>
    <row r="10188" spans="1:11" s="77" customFormat="1">
      <c r="A10188" s="82">
        <v>2016</v>
      </c>
      <c r="B10188" s="82">
        <v>3954</v>
      </c>
      <c r="C10188" s="83" t="s">
        <v>503</v>
      </c>
      <c r="D10188" s="83" t="s">
        <v>504</v>
      </c>
      <c r="E10188" s="84">
        <v>44772</v>
      </c>
      <c r="F10188" s="85">
        <v>25.934000000000001</v>
      </c>
      <c r="G10188" s="84">
        <v>212.1</v>
      </c>
      <c r="H10188" s="86">
        <f t="shared" si="636"/>
        <v>2462729.258808</v>
      </c>
      <c r="I10188" s="77">
        <f t="shared" si="637"/>
        <v>44772</v>
      </c>
      <c r="J10188" s="77">
        <f t="shared" si="638"/>
        <v>1161117.048</v>
      </c>
      <c r="K10188" s="77">
        <f t="shared" si="639"/>
        <v>0</v>
      </c>
    </row>
    <row r="10189" spans="1:11" s="77" customFormat="1">
      <c r="A10189" s="82">
        <v>2016</v>
      </c>
      <c r="B10189" s="82">
        <v>4041</v>
      </c>
      <c r="C10189" s="83" t="s">
        <v>513</v>
      </c>
      <c r="D10189" s="83" t="s">
        <v>504</v>
      </c>
      <c r="E10189" s="84">
        <v>51763</v>
      </c>
      <c r="F10189" s="85">
        <v>17.690000000000001</v>
      </c>
      <c r="G10189" s="84">
        <v>186.1</v>
      </c>
      <c r="H10189" s="86">
        <f t="shared" si="636"/>
        <v>1704094.38167</v>
      </c>
      <c r="I10189" s="77">
        <f t="shared" si="637"/>
        <v>51763</v>
      </c>
      <c r="J10189" s="77">
        <f t="shared" si="638"/>
        <v>915687.47000000009</v>
      </c>
      <c r="K10189" s="77">
        <f t="shared" si="639"/>
        <v>0</v>
      </c>
    </row>
    <row r="10190" spans="1:11" s="77" customFormat="1">
      <c r="A10190" s="82">
        <v>2016</v>
      </c>
      <c r="B10190" s="82">
        <v>4041</v>
      </c>
      <c r="C10190" s="83" t="s">
        <v>513</v>
      </c>
      <c r="D10190" s="83" t="s">
        <v>504</v>
      </c>
      <c r="E10190" s="84">
        <v>122245</v>
      </c>
      <c r="F10190" s="85">
        <v>17.62</v>
      </c>
      <c r="G10190" s="84">
        <v>187.7</v>
      </c>
      <c r="H10190" s="86">
        <f t="shared" si="636"/>
        <v>4042977.1012999993</v>
      </c>
      <c r="I10190" s="77">
        <f t="shared" si="637"/>
        <v>122245</v>
      </c>
      <c r="J10190" s="77">
        <f t="shared" si="638"/>
        <v>2153956.9</v>
      </c>
      <c r="K10190" s="77">
        <f t="shared" si="639"/>
        <v>0</v>
      </c>
    </row>
    <row r="10191" spans="1:11" s="77" customFormat="1">
      <c r="A10191" s="82">
        <v>2016</v>
      </c>
      <c r="B10191" s="82">
        <v>4050</v>
      </c>
      <c r="C10191" s="83" t="s">
        <v>513</v>
      </c>
      <c r="D10191" s="83" t="s">
        <v>504</v>
      </c>
      <c r="E10191" s="84">
        <v>15055</v>
      </c>
      <c r="F10191" s="85">
        <v>17.442</v>
      </c>
      <c r="G10191" s="84">
        <v>235.1</v>
      </c>
      <c r="H10191" s="86">
        <f t="shared" si="636"/>
        <v>617347.46780999994</v>
      </c>
      <c r="I10191" s="77">
        <f t="shared" si="637"/>
        <v>15055</v>
      </c>
      <c r="J10191" s="77">
        <f t="shared" si="638"/>
        <v>262589.31</v>
      </c>
      <c r="K10191" s="77">
        <f t="shared" si="639"/>
        <v>0</v>
      </c>
    </row>
    <row r="10192" spans="1:11" s="77" customFormat="1">
      <c r="A10192" s="82">
        <v>2016</v>
      </c>
      <c r="B10192" s="82">
        <v>4050</v>
      </c>
      <c r="C10192" s="83" t="s">
        <v>513</v>
      </c>
      <c r="D10192" s="83" t="s">
        <v>504</v>
      </c>
      <c r="E10192" s="84">
        <v>15161</v>
      </c>
      <c r="F10192" s="85">
        <v>16.899999999999999</v>
      </c>
      <c r="G10192" s="84">
        <v>223.7</v>
      </c>
      <c r="H10192" s="86">
        <f t="shared" si="636"/>
        <v>573166.15329999989</v>
      </c>
      <c r="I10192" s="77">
        <f t="shared" si="637"/>
        <v>15161</v>
      </c>
      <c r="J10192" s="77">
        <f t="shared" si="638"/>
        <v>256220.89999999997</v>
      </c>
      <c r="K10192" s="77">
        <f t="shared" si="639"/>
        <v>0</v>
      </c>
    </row>
    <row r="10193" spans="1:11" s="77" customFormat="1">
      <c r="A10193" s="82">
        <v>2016</v>
      </c>
      <c r="B10193" s="82">
        <v>4050</v>
      </c>
      <c r="C10193" s="83" t="s">
        <v>513</v>
      </c>
      <c r="D10193" s="83" t="s">
        <v>504</v>
      </c>
      <c r="E10193" s="84">
        <v>15203</v>
      </c>
      <c r="F10193" s="85">
        <v>18.123999999999999</v>
      </c>
      <c r="G10193" s="84">
        <v>229.7</v>
      </c>
      <c r="H10193" s="86">
        <f t="shared" si="636"/>
        <v>632913.47808399994</v>
      </c>
      <c r="I10193" s="77">
        <f t="shared" si="637"/>
        <v>15203</v>
      </c>
      <c r="J10193" s="77">
        <f t="shared" si="638"/>
        <v>275539.17199999996</v>
      </c>
      <c r="K10193" s="77">
        <f t="shared" si="639"/>
        <v>0</v>
      </c>
    </row>
    <row r="10194" spans="1:11" s="77" customFormat="1">
      <c r="A10194" s="82">
        <v>2016</v>
      </c>
      <c r="B10194" s="82">
        <v>4050</v>
      </c>
      <c r="C10194" s="83" t="s">
        <v>513</v>
      </c>
      <c r="D10194" s="83" t="s">
        <v>504</v>
      </c>
      <c r="E10194" s="84">
        <v>15064</v>
      </c>
      <c r="F10194" s="85">
        <v>17.673999999999999</v>
      </c>
      <c r="G10194" s="84">
        <v>231.7</v>
      </c>
      <c r="H10194" s="86">
        <f t="shared" si="636"/>
        <v>616880.71211199998</v>
      </c>
      <c r="I10194" s="77">
        <f t="shared" si="637"/>
        <v>15064</v>
      </c>
      <c r="J10194" s="77">
        <f t="shared" si="638"/>
        <v>266241.136</v>
      </c>
      <c r="K10194" s="77">
        <f t="shared" si="639"/>
        <v>0</v>
      </c>
    </row>
    <row r="10195" spans="1:11" s="77" customFormat="1">
      <c r="A10195" s="82">
        <v>2016</v>
      </c>
      <c r="B10195" s="82">
        <v>4050</v>
      </c>
      <c r="C10195" s="83" t="s">
        <v>513</v>
      </c>
      <c r="D10195" s="83" t="s">
        <v>504</v>
      </c>
      <c r="E10195" s="84">
        <v>15007</v>
      </c>
      <c r="F10195" s="85">
        <v>17.603999999999999</v>
      </c>
      <c r="G10195" s="84">
        <v>217.8</v>
      </c>
      <c r="H10195" s="86">
        <f t="shared" si="636"/>
        <v>575391.07058399997</v>
      </c>
      <c r="I10195" s="77">
        <f t="shared" si="637"/>
        <v>15007</v>
      </c>
      <c r="J10195" s="77">
        <f t="shared" si="638"/>
        <v>264183.228</v>
      </c>
      <c r="K10195" s="77">
        <f t="shared" si="639"/>
        <v>0</v>
      </c>
    </row>
    <row r="10196" spans="1:11" s="77" customFormat="1">
      <c r="A10196" s="82">
        <v>2016</v>
      </c>
      <c r="B10196" s="82">
        <v>4050</v>
      </c>
      <c r="C10196" s="83" t="s">
        <v>513</v>
      </c>
      <c r="D10196" s="83" t="s">
        <v>504</v>
      </c>
      <c r="E10196" s="84">
        <v>76133</v>
      </c>
      <c r="F10196" s="85">
        <v>17.922000000000001</v>
      </c>
      <c r="G10196" s="84">
        <v>232.1</v>
      </c>
      <c r="H10196" s="86">
        <f t="shared" si="636"/>
        <v>3166901.507946</v>
      </c>
      <c r="I10196" s="77">
        <f t="shared" si="637"/>
        <v>76133</v>
      </c>
      <c r="J10196" s="77">
        <f t="shared" si="638"/>
        <v>1364455.6259999999</v>
      </c>
      <c r="K10196" s="77">
        <f t="shared" si="639"/>
        <v>0</v>
      </c>
    </row>
    <row r="10197" spans="1:11" s="77" customFormat="1">
      <c r="A10197" s="82">
        <v>2016</v>
      </c>
      <c r="B10197" s="82">
        <v>4050</v>
      </c>
      <c r="C10197" s="83" t="s">
        <v>513</v>
      </c>
      <c r="D10197" s="83" t="s">
        <v>504</v>
      </c>
      <c r="E10197" s="84">
        <v>30327</v>
      </c>
      <c r="F10197" s="85">
        <v>16.718</v>
      </c>
      <c r="G10197" s="84">
        <v>231.3</v>
      </c>
      <c r="H10197" s="86">
        <f t="shared" si="636"/>
        <v>1172706.6960180001</v>
      </c>
      <c r="I10197" s="77">
        <f t="shared" si="637"/>
        <v>30327</v>
      </c>
      <c r="J10197" s="77">
        <f t="shared" si="638"/>
        <v>507006.78600000002</v>
      </c>
      <c r="K10197" s="77">
        <f t="shared" si="639"/>
        <v>0</v>
      </c>
    </row>
    <row r="10198" spans="1:11" s="77" customFormat="1">
      <c r="A10198" s="82">
        <v>2016</v>
      </c>
      <c r="B10198" s="82">
        <v>4050</v>
      </c>
      <c r="C10198" s="83" t="s">
        <v>513</v>
      </c>
      <c r="D10198" s="83" t="s">
        <v>504</v>
      </c>
      <c r="E10198" s="84">
        <v>29913</v>
      </c>
      <c r="F10198" s="85">
        <v>16.704000000000001</v>
      </c>
      <c r="G10198" s="84">
        <v>210.6</v>
      </c>
      <c r="H10198" s="86">
        <f t="shared" si="636"/>
        <v>1052298.1797120001</v>
      </c>
      <c r="I10198" s="77">
        <f t="shared" si="637"/>
        <v>29913</v>
      </c>
      <c r="J10198" s="77">
        <f t="shared" si="638"/>
        <v>499666.75200000004</v>
      </c>
      <c r="K10198" s="77">
        <f t="shared" si="639"/>
        <v>0</v>
      </c>
    </row>
    <row r="10199" spans="1:11" s="77" customFormat="1">
      <c r="A10199" s="82">
        <v>2016</v>
      </c>
      <c r="B10199" s="82">
        <v>4078</v>
      </c>
      <c r="C10199" s="83" t="s">
        <v>513</v>
      </c>
      <c r="D10199" s="83" t="s">
        <v>504</v>
      </c>
      <c r="E10199" s="84">
        <v>33536</v>
      </c>
      <c r="F10199" s="85">
        <v>17.54</v>
      </c>
      <c r="G10199" s="84">
        <v>228.7</v>
      </c>
      <c r="H10199" s="86">
        <f t="shared" si="636"/>
        <v>1345262.43328</v>
      </c>
      <c r="I10199" s="77">
        <f t="shared" si="637"/>
        <v>33536</v>
      </c>
      <c r="J10199" s="77">
        <f t="shared" si="638"/>
        <v>588221.43999999994</v>
      </c>
      <c r="K10199" s="77">
        <f t="shared" si="639"/>
        <v>0</v>
      </c>
    </row>
    <row r="10200" spans="1:11" s="77" customFormat="1">
      <c r="A10200" s="82">
        <v>2016</v>
      </c>
      <c r="B10200" s="82">
        <v>4078</v>
      </c>
      <c r="C10200" s="83" t="s">
        <v>513</v>
      </c>
      <c r="D10200" s="83" t="s">
        <v>504</v>
      </c>
      <c r="E10200" s="84">
        <v>66647</v>
      </c>
      <c r="F10200" s="85">
        <v>17.71</v>
      </c>
      <c r="G10200" s="84">
        <v>234.9</v>
      </c>
      <c r="H10200" s="86">
        <f t="shared" si="636"/>
        <v>2772567.8511300003</v>
      </c>
      <c r="I10200" s="77">
        <f t="shared" si="637"/>
        <v>66647</v>
      </c>
      <c r="J10200" s="77">
        <f t="shared" si="638"/>
        <v>1180318.3700000001</v>
      </c>
      <c r="K10200" s="77">
        <f t="shared" si="639"/>
        <v>0</v>
      </c>
    </row>
    <row r="10201" spans="1:11" s="77" customFormat="1">
      <c r="A10201" s="82">
        <v>2016</v>
      </c>
      <c r="B10201" s="82">
        <v>4078</v>
      </c>
      <c r="C10201" s="83" t="s">
        <v>513</v>
      </c>
      <c r="D10201" s="83" t="s">
        <v>504</v>
      </c>
      <c r="E10201" s="84">
        <v>85434</v>
      </c>
      <c r="F10201" s="85">
        <v>17.73</v>
      </c>
      <c r="G10201" s="84">
        <v>230.1</v>
      </c>
      <c r="H10201" s="86">
        <f t="shared" si="636"/>
        <v>3485427.8308200003</v>
      </c>
      <c r="I10201" s="77">
        <f t="shared" si="637"/>
        <v>85434</v>
      </c>
      <c r="J10201" s="77">
        <f t="shared" si="638"/>
        <v>1514744.82</v>
      </c>
      <c r="K10201" s="77">
        <f t="shared" si="639"/>
        <v>0</v>
      </c>
    </row>
    <row r="10202" spans="1:11" s="77" customFormat="1">
      <c r="A10202" s="82">
        <v>2016</v>
      </c>
      <c r="B10202" s="82">
        <v>4158</v>
      </c>
      <c r="C10202" s="83" t="s">
        <v>513</v>
      </c>
      <c r="D10202" s="83" t="s">
        <v>504</v>
      </c>
      <c r="E10202" s="84">
        <v>201595</v>
      </c>
      <c r="F10202" s="85">
        <v>15.87</v>
      </c>
      <c r="G10202" s="84">
        <v>103.6</v>
      </c>
      <c r="H10202" s="86">
        <f t="shared" si="636"/>
        <v>3314487.9054</v>
      </c>
      <c r="I10202" s="77">
        <f t="shared" si="637"/>
        <v>201595</v>
      </c>
      <c r="J10202" s="77">
        <f t="shared" si="638"/>
        <v>3199312.65</v>
      </c>
      <c r="K10202" s="77">
        <f t="shared" si="639"/>
        <v>0</v>
      </c>
    </row>
    <row r="10203" spans="1:11" s="77" customFormat="1">
      <c r="A10203" s="82">
        <v>2016</v>
      </c>
      <c r="B10203" s="82">
        <v>4158</v>
      </c>
      <c r="C10203" s="83" t="s">
        <v>513</v>
      </c>
      <c r="D10203" s="83" t="s">
        <v>504</v>
      </c>
      <c r="E10203" s="84">
        <v>15607</v>
      </c>
      <c r="F10203" s="85">
        <v>16.783999999999999</v>
      </c>
      <c r="G10203" s="84">
        <v>97.4</v>
      </c>
      <c r="H10203" s="86">
        <f t="shared" si="636"/>
        <v>255137.24291200005</v>
      </c>
      <c r="I10203" s="77">
        <f t="shared" si="637"/>
        <v>15607</v>
      </c>
      <c r="J10203" s="77">
        <f t="shared" si="638"/>
        <v>261947.88799999998</v>
      </c>
      <c r="K10203" s="77">
        <f t="shared" si="639"/>
        <v>0</v>
      </c>
    </row>
    <row r="10204" spans="1:11" s="77" customFormat="1">
      <c r="A10204" s="82">
        <v>2016</v>
      </c>
      <c r="B10204" s="82">
        <v>4162</v>
      </c>
      <c r="C10204" s="83" t="s">
        <v>513</v>
      </c>
      <c r="D10204" s="83" t="s">
        <v>504</v>
      </c>
      <c r="E10204" s="84">
        <v>207110</v>
      </c>
      <c r="F10204" s="85">
        <v>20.335999999999999</v>
      </c>
      <c r="G10204" s="84">
        <v>213.4</v>
      </c>
      <c r="H10204" s="86">
        <f t="shared" si="636"/>
        <v>8987957.640639998</v>
      </c>
      <c r="I10204" s="77">
        <f t="shared" si="637"/>
        <v>207110</v>
      </c>
      <c r="J10204" s="77">
        <f t="shared" si="638"/>
        <v>4211788.96</v>
      </c>
      <c r="K10204" s="77">
        <f t="shared" si="639"/>
        <v>0</v>
      </c>
    </row>
    <row r="10205" spans="1:11" s="77" customFormat="1">
      <c r="A10205" s="82">
        <v>2016</v>
      </c>
      <c r="B10205" s="82">
        <v>4271</v>
      </c>
      <c r="C10205" s="83" t="s">
        <v>513</v>
      </c>
      <c r="D10205" s="83" t="s">
        <v>504</v>
      </c>
      <c r="E10205" s="84">
        <v>58151</v>
      </c>
      <c r="F10205" s="85">
        <v>17.638000000000002</v>
      </c>
      <c r="G10205" s="84">
        <v>234.9</v>
      </c>
      <c r="H10205" s="86">
        <f t="shared" si="636"/>
        <v>2409292.5769620007</v>
      </c>
      <c r="I10205" s="77">
        <f t="shared" si="637"/>
        <v>58151</v>
      </c>
      <c r="J10205" s="77">
        <f t="shared" si="638"/>
        <v>1025667.3380000001</v>
      </c>
      <c r="K10205" s="77">
        <f t="shared" si="639"/>
        <v>0</v>
      </c>
    </row>
    <row r="10206" spans="1:11" s="77" customFormat="1">
      <c r="A10206" s="82">
        <v>2016</v>
      </c>
      <c r="B10206" s="82">
        <v>4271</v>
      </c>
      <c r="C10206" s="83" t="s">
        <v>513</v>
      </c>
      <c r="D10206" s="83" t="s">
        <v>504</v>
      </c>
      <c r="E10206" s="84">
        <v>72773</v>
      </c>
      <c r="F10206" s="85">
        <v>18.012</v>
      </c>
      <c r="G10206" s="84">
        <v>233.3</v>
      </c>
      <c r="H10206" s="86">
        <f t="shared" si="636"/>
        <v>3058066.7149080001</v>
      </c>
      <c r="I10206" s="77">
        <f t="shared" si="637"/>
        <v>72773</v>
      </c>
      <c r="J10206" s="77">
        <f t="shared" si="638"/>
        <v>1310787.2760000001</v>
      </c>
      <c r="K10206" s="77">
        <f t="shared" si="639"/>
        <v>0</v>
      </c>
    </row>
    <row r="10207" spans="1:11" s="77" customFormat="1">
      <c r="A10207" s="82">
        <v>2016</v>
      </c>
      <c r="B10207" s="82">
        <v>4941</v>
      </c>
      <c r="C10207" s="83" t="s">
        <v>503</v>
      </c>
      <c r="D10207" s="83" t="s">
        <v>504</v>
      </c>
      <c r="E10207" s="84">
        <v>626941</v>
      </c>
      <c r="F10207" s="85">
        <v>21.5</v>
      </c>
      <c r="G10207" s="84">
        <v>201.6</v>
      </c>
      <c r="H10207" s="86">
        <f t="shared" si="636"/>
        <v>27174130.704</v>
      </c>
      <c r="I10207" s="77">
        <f t="shared" si="637"/>
        <v>626941</v>
      </c>
      <c r="J10207" s="77">
        <f t="shared" si="638"/>
        <v>13479231.5</v>
      </c>
      <c r="K10207" s="77">
        <f t="shared" si="639"/>
        <v>0</v>
      </c>
    </row>
    <row r="10208" spans="1:11" s="77" customFormat="1">
      <c r="A10208" s="82">
        <v>2016</v>
      </c>
      <c r="B10208" s="82">
        <v>6002</v>
      </c>
      <c r="C10208" s="83" t="s">
        <v>513</v>
      </c>
      <c r="D10208" s="83" t="s">
        <v>504</v>
      </c>
      <c r="E10208" s="84">
        <v>96238</v>
      </c>
      <c r="F10208" s="85">
        <v>17.648</v>
      </c>
      <c r="G10208" s="84">
        <v>149.9</v>
      </c>
      <c r="H10208" s="86">
        <f t="shared" si="636"/>
        <v>2545913.927776</v>
      </c>
      <c r="I10208" s="77">
        <f t="shared" si="637"/>
        <v>96238</v>
      </c>
      <c r="J10208" s="77">
        <f t="shared" si="638"/>
        <v>1698408.2239999999</v>
      </c>
      <c r="K10208" s="77">
        <f t="shared" si="639"/>
        <v>0</v>
      </c>
    </row>
    <row r="10209" spans="1:11" s="77" customFormat="1">
      <c r="A10209" s="82">
        <v>2016</v>
      </c>
      <c r="B10209" s="82">
        <v>6002</v>
      </c>
      <c r="C10209" s="83" t="s">
        <v>513</v>
      </c>
      <c r="D10209" s="83" t="s">
        <v>504</v>
      </c>
      <c r="E10209" s="84">
        <v>64243</v>
      </c>
      <c r="F10209" s="85">
        <v>17.745999999999999</v>
      </c>
      <c r="G10209" s="84">
        <v>144.1</v>
      </c>
      <c r="H10209" s="86">
        <f t="shared" si="636"/>
        <v>1642821.0965979998</v>
      </c>
      <c r="I10209" s="77">
        <f t="shared" si="637"/>
        <v>64243</v>
      </c>
      <c r="J10209" s="77">
        <f t="shared" si="638"/>
        <v>1140056.2779999999</v>
      </c>
      <c r="K10209" s="77">
        <f t="shared" si="639"/>
        <v>0</v>
      </c>
    </row>
    <row r="10210" spans="1:11" s="77" customFormat="1">
      <c r="A10210" s="82">
        <v>2016</v>
      </c>
      <c r="B10210" s="82">
        <v>6002</v>
      </c>
      <c r="C10210" s="83" t="s">
        <v>513</v>
      </c>
      <c r="D10210" s="83" t="s">
        <v>504</v>
      </c>
      <c r="E10210" s="84">
        <v>255715</v>
      </c>
      <c r="F10210" s="85">
        <v>17.608000000000001</v>
      </c>
      <c r="G10210" s="84">
        <v>168.1</v>
      </c>
      <c r="H10210" s="86">
        <f t="shared" si="636"/>
        <v>7568920.5593200009</v>
      </c>
      <c r="I10210" s="77">
        <f t="shared" si="637"/>
        <v>255715</v>
      </c>
      <c r="J10210" s="77">
        <f t="shared" si="638"/>
        <v>4502629.72</v>
      </c>
      <c r="K10210" s="77">
        <f t="shared" si="639"/>
        <v>0</v>
      </c>
    </row>
    <row r="10211" spans="1:11" s="77" customFormat="1">
      <c r="A10211" s="82">
        <v>2016</v>
      </c>
      <c r="B10211" s="82">
        <v>6002</v>
      </c>
      <c r="C10211" s="83" t="s">
        <v>513</v>
      </c>
      <c r="D10211" s="83" t="s">
        <v>504</v>
      </c>
      <c r="E10211" s="84">
        <v>176015</v>
      </c>
      <c r="F10211" s="85">
        <v>17.734000000000002</v>
      </c>
      <c r="G10211" s="84">
        <v>161.30000000000001</v>
      </c>
      <c r="H10211" s="86">
        <f t="shared" si="636"/>
        <v>5034898.8661300018</v>
      </c>
      <c r="I10211" s="77">
        <f t="shared" si="637"/>
        <v>176015</v>
      </c>
      <c r="J10211" s="77">
        <f t="shared" si="638"/>
        <v>3121450.0100000002</v>
      </c>
      <c r="K10211" s="77">
        <f t="shared" si="639"/>
        <v>0</v>
      </c>
    </row>
    <row r="10212" spans="1:11" s="77" customFormat="1">
      <c r="A10212" s="82">
        <v>2016</v>
      </c>
      <c r="B10212" s="82">
        <v>6002</v>
      </c>
      <c r="C10212" s="83" t="s">
        <v>513</v>
      </c>
      <c r="D10212" s="83" t="s">
        <v>504</v>
      </c>
      <c r="E10212" s="84">
        <v>128164</v>
      </c>
      <c r="F10212" s="85">
        <v>17.687999999999999</v>
      </c>
      <c r="G10212" s="84">
        <v>161.19999999999999</v>
      </c>
      <c r="H10212" s="86">
        <f t="shared" si="636"/>
        <v>3654347.3091839994</v>
      </c>
      <c r="I10212" s="77">
        <f t="shared" si="637"/>
        <v>128164</v>
      </c>
      <c r="J10212" s="77">
        <f t="shared" si="638"/>
        <v>2266964.8319999999</v>
      </c>
      <c r="K10212" s="77">
        <f t="shared" si="639"/>
        <v>0</v>
      </c>
    </row>
    <row r="10213" spans="1:11" s="77" customFormat="1">
      <c r="A10213" s="82">
        <v>2016</v>
      </c>
      <c r="B10213" s="82">
        <v>6002</v>
      </c>
      <c r="C10213" s="83" t="s">
        <v>513</v>
      </c>
      <c r="D10213" s="83" t="s">
        <v>504</v>
      </c>
      <c r="E10213" s="84">
        <v>32026</v>
      </c>
      <c r="F10213" s="85">
        <v>17.704000000000001</v>
      </c>
      <c r="G10213" s="84">
        <v>147.19999999999999</v>
      </c>
      <c r="H10213" s="86">
        <f t="shared" si="636"/>
        <v>834606.78348800004</v>
      </c>
      <c r="I10213" s="77">
        <f t="shared" si="637"/>
        <v>32026</v>
      </c>
      <c r="J10213" s="77">
        <f t="shared" si="638"/>
        <v>566988.304</v>
      </c>
      <c r="K10213" s="77">
        <f t="shared" si="639"/>
        <v>0</v>
      </c>
    </row>
    <row r="10214" spans="1:11" s="77" customFormat="1">
      <c r="A10214" s="82">
        <v>2016</v>
      </c>
      <c r="B10214" s="82">
        <v>6002</v>
      </c>
      <c r="C10214" s="83" t="s">
        <v>513</v>
      </c>
      <c r="D10214" s="83" t="s">
        <v>504</v>
      </c>
      <c r="E10214" s="84">
        <v>192206</v>
      </c>
      <c r="F10214" s="85">
        <v>17.425999999999998</v>
      </c>
      <c r="G10214" s="84">
        <v>149.4</v>
      </c>
      <c r="H10214" s="86">
        <f t="shared" si="636"/>
        <v>5003976.3434639992</v>
      </c>
      <c r="I10214" s="77">
        <f t="shared" si="637"/>
        <v>192206</v>
      </c>
      <c r="J10214" s="77">
        <f t="shared" si="638"/>
        <v>3349381.7559999996</v>
      </c>
      <c r="K10214" s="77">
        <f t="shared" si="639"/>
        <v>0</v>
      </c>
    </row>
    <row r="10215" spans="1:11" s="77" customFormat="1">
      <c r="A10215" s="82">
        <v>2016</v>
      </c>
      <c r="B10215" s="82">
        <v>6004</v>
      </c>
      <c r="C10215" s="83" t="s">
        <v>503</v>
      </c>
      <c r="D10215" s="83" t="s">
        <v>504</v>
      </c>
      <c r="E10215" s="84">
        <v>163546</v>
      </c>
      <c r="F10215" s="85">
        <v>24.9</v>
      </c>
      <c r="G10215" s="84" t="s">
        <v>514</v>
      </c>
      <c r="H10215" s="86" t="str">
        <f t="shared" si="636"/>
        <v/>
      </c>
      <c r="I10215" s="77" t="str">
        <f t="shared" si="637"/>
        <v/>
      </c>
      <c r="J10215" s="77" t="str">
        <f t="shared" si="638"/>
        <v/>
      </c>
      <c r="K10215" s="77">
        <f t="shared" si="639"/>
        <v>0</v>
      </c>
    </row>
    <row r="10216" spans="1:11" s="77" customFormat="1">
      <c r="A10216" s="82">
        <v>2016</v>
      </c>
      <c r="B10216" s="82">
        <v>6004</v>
      </c>
      <c r="C10216" s="83" t="s">
        <v>503</v>
      </c>
      <c r="D10216" s="83" t="s">
        <v>504</v>
      </c>
      <c r="E10216" s="84">
        <v>77209</v>
      </c>
      <c r="F10216" s="85">
        <v>25.21</v>
      </c>
      <c r="G10216" s="84" t="s">
        <v>514</v>
      </c>
      <c r="H10216" s="86" t="str">
        <f t="shared" si="636"/>
        <v/>
      </c>
      <c r="I10216" s="77" t="str">
        <f t="shared" si="637"/>
        <v/>
      </c>
      <c r="J10216" s="77" t="str">
        <f t="shared" si="638"/>
        <v/>
      </c>
      <c r="K10216" s="77">
        <f t="shared" si="639"/>
        <v>0</v>
      </c>
    </row>
    <row r="10217" spans="1:11" s="77" customFormat="1">
      <c r="A10217" s="82">
        <v>2016</v>
      </c>
      <c r="B10217" s="82">
        <v>6009</v>
      </c>
      <c r="C10217" s="83" t="s">
        <v>513</v>
      </c>
      <c r="D10217" s="83" t="s">
        <v>504</v>
      </c>
      <c r="E10217" s="84">
        <v>97914</v>
      </c>
      <c r="F10217" s="85">
        <v>16.760000000000002</v>
      </c>
      <c r="G10217" s="84">
        <v>213.1</v>
      </c>
      <c r="H10217" s="86">
        <f t="shared" si="636"/>
        <v>3497053.3418399994</v>
      </c>
      <c r="I10217" s="77">
        <f t="shared" si="637"/>
        <v>97914</v>
      </c>
      <c r="J10217" s="77">
        <f t="shared" si="638"/>
        <v>1641038.6400000001</v>
      </c>
      <c r="K10217" s="77">
        <f t="shared" si="639"/>
        <v>0</v>
      </c>
    </row>
    <row r="10218" spans="1:11" s="77" customFormat="1">
      <c r="A10218" s="82">
        <v>2016</v>
      </c>
      <c r="B10218" s="82">
        <v>6009</v>
      </c>
      <c r="C10218" s="83" t="s">
        <v>513</v>
      </c>
      <c r="D10218" s="83" t="s">
        <v>504</v>
      </c>
      <c r="E10218" s="84">
        <v>49123</v>
      </c>
      <c r="F10218" s="85">
        <v>17.5</v>
      </c>
      <c r="G10218" s="84">
        <v>219.8</v>
      </c>
      <c r="H10218" s="86">
        <f t="shared" si="636"/>
        <v>1889516.1949999998</v>
      </c>
      <c r="I10218" s="77">
        <f t="shared" si="637"/>
        <v>49123</v>
      </c>
      <c r="J10218" s="77">
        <f t="shared" si="638"/>
        <v>859652.5</v>
      </c>
      <c r="K10218" s="77">
        <f t="shared" si="639"/>
        <v>0</v>
      </c>
    </row>
    <row r="10219" spans="1:11" s="77" customFormat="1">
      <c r="A10219" s="82">
        <v>2016</v>
      </c>
      <c r="B10219" s="82">
        <v>6009</v>
      </c>
      <c r="C10219" s="83" t="s">
        <v>513</v>
      </c>
      <c r="D10219" s="83" t="s">
        <v>504</v>
      </c>
      <c r="E10219" s="84">
        <v>49346</v>
      </c>
      <c r="F10219" s="85">
        <v>16.760000000000002</v>
      </c>
      <c r="G10219" s="84">
        <v>205.6</v>
      </c>
      <c r="H10219" s="86">
        <f t="shared" si="636"/>
        <v>1700392.1017600002</v>
      </c>
      <c r="I10219" s="77">
        <f t="shared" si="637"/>
        <v>49346</v>
      </c>
      <c r="J10219" s="77">
        <f t="shared" si="638"/>
        <v>827038.96000000008</v>
      </c>
      <c r="K10219" s="77">
        <f t="shared" si="639"/>
        <v>0</v>
      </c>
    </row>
    <row r="10220" spans="1:11" s="77" customFormat="1">
      <c r="A10220" s="82">
        <v>2016</v>
      </c>
      <c r="B10220" s="82">
        <v>6009</v>
      </c>
      <c r="C10220" s="83" t="s">
        <v>513</v>
      </c>
      <c r="D10220" s="83" t="s">
        <v>504</v>
      </c>
      <c r="E10220" s="84">
        <v>81128</v>
      </c>
      <c r="F10220" s="85">
        <v>17.18</v>
      </c>
      <c r="G10220" s="84">
        <v>171.5</v>
      </c>
      <c r="H10220" s="86">
        <f t="shared" si="636"/>
        <v>2390331.0535999998</v>
      </c>
      <c r="I10220" s="77">
        <f t="shared" si="637"/>
        <v>81128</v>
      </c>
      <c r="J10220" s="77">
        <f t="shared" si="638"/>
        <v>1393779.04</v>
      </c>
      <c r="K10220" s="77">
        <f t="shared" si="639"/>
        <v>0</v>
      </c>
    </row>
    <row r="10221" spans="1:11" s="77" customFormat="1">
      <c r="A10221" s="82">
        <v>2016</v>
      </c>
      <c r="B10221" s="82">
        <v>6009</v>
      </c>
      <c r="C10221" s="83" t="s">
        <v>513</v>
      </c>
      <c r="D10221" s="83" t="s">
        <v>504</v>
      </c>
      <c r="E10221" s="84">
        <v>82115</v>
      </c>
      <c r="F10221" s="85">
        <v>17.809999999999999</v>
      </c>
      <c r="G10221" s="84">
        <v>219.3</v>
      </c>
      <c r="H10221" s="86">
        <f t="shared" si="636"/>
        <v>3207192.65295</v>
      </c>
      <c r="I10221" s="77">
        <f t="shared" si="637"/>
        <v>82115</v>
      </c>
      <c r="J10221" s="77">
        <f t="shared" si="638"/>
        <v>1462468.15</v>
      </c>
      <c r="K10221" s="77">
        <f t="shared" si="639"/>
        <v>0</v>
      </c>
    </row>
    <row r="10222" spans="1:11" s="77" customFormat="1">
      <c r="A10222" s="82">
        <v>2016</v>
      </c>
      <c r="B10222" s="82">
        <v>6009</v>
      </c>
      <c r="C10222" s="83" t="s">
        <v>513</v>
      </c>
      <c r="D10222" s="83" t="s">
        <v>504</v>
      </c>
      <c r="E10222" s="84">
        <v>80346</v>
      </c>
      <c r="F10222" s="85">
        <v>16.87</v>
      </c>
      <c r="G10222" s="84">
        <v>248</v>
      </c>
      <c r="H10222" s="86">
        <f t="shared" si="636"/>
        <v>3361483.8096000003</v>
      </c>
      <c r="I10222" s="77">
        <f t="shared" si="637"/>
        <v>80346</v>
      </c>
      <c r="J10222" s="77">
        <f t="shared" si="638"/>
        <v>1355437.02</v>
      </c>
      <c r="K10222" s="77">
        <f t="shared" si="639"/>
        <v>0</v>
      </c>
    </row>
    <row r="10223" spans="1:11" s="77" customFormat="1">
      <c r="A10223" s="82">
        <v>2016</v>
      </c>
      <c r="B10223" s="82">
        <v>6016</v>
      </c>
      <c r="C10223" s="83" t="s">
        <v>513</v>
      </c>
      <c r="D10223" s="83" t="s">
        <v>504</v>
      </c>
      <c r="E10223" s="84">
        <v>97098</v>
      </c>
      <c r="F10223" s="85">
        <v>17.96</v>
      </c>
      <c r="G10223" s="84" t="s">
        <v>514</v>
      </c>
      <c r="H10223" s="86" t="str">
        <f t="shared" si="636"/>
        <v/>
      </c>
      <c r="I10223" s="77" t="str">
        <f t="shared" si="637"/>
        <v/>
      </c>
      <c r="J10223" s="77" t="str">
        <f t="shared" si="638"/>
        <v/>
      </c>
      <c r="K10223" s="77">
        <f t="shared" si="639"/>
        <v>0</v>
      </c>
    </row>
    <row r="10224" spans="1:11" s="77" customFormat="1">
      <c r="A10224" s="82">
        <v>2016</v>
      </c>
      <c r="B10224" s="82">
        <v>6017</v>
      </c>
      <c r="C10224" s="83" t="s">
        <v>513</v>
      </c>
      <c r="D10224" s="83" t="s">
        <v>504</v>
      </c>
      <c r="E10224" s="84">
        <v>135933</v>
      </c>
      <c r="F10224" s="85">
        <v>17.600000000000001</v>
      </c>
      <c r="G10224" s="84" t="s">
        <v>514</v>
      </c>
      <c r="H10224" s="86" t="str">
        <f t="shared" si="636"/>
        <v/>
      </c>
      <c r="I10224" s="77" t="str">
        <f t="shared" si="637"/>
        <v/>
      </c>
      <c r="J10224" s="77" t="str">
        <f t="shared" si="638"/>
        <v/>
      </c>
      <c r="K10224" s="77">
        <f t="shared" si="639"/>
        <v>0</v>
      </c>
    </row>
    <row r="10225" spans="1:11" s="77" customFormat="1">
      <c r="A10225" s="82">
        <v>2016</v>
      </c>
      <c r="B10225" s="82">
        <v>6018</v>
      </c>
      <c r="C10225" s="83" t="s">
        <v>503</v>
      </c>
      <c r="D10225" s="83" t="s">
        <v>504</v>
      </c>
      <c r="E10225" s="84">
        <v>9566</v>
      </c>
      <c r="F10225" s="85">
        <v>22.204000000000001</v>
      </c>
      <c r="G10225" s="84">
        <v>201.8</v>
      </c>
      <c r="H10225" s="86">
        <f t="shared" si="636"/>
        <v>428630.19035200006</v>
      </c>
      <c r="I10225" s="77">
        <f t="shared" si="637"/>
        <v>9566</v>
      </c>
      <c r="J10225" s="77">
        <f t="shared" si="638"/>
        <v>212403.46400000001</v>
      </c>
      <c r="K10225" s="77">
        <f t="shared" si="639"/>
        <v>0</v>
      </c>
    </row>
    <row r="10226" spans="1:11" s="77" customFormat="1">
      <c r="A10226" s="82">
        <v>2016</v>
      </c>
      <c r="B10226" s="82">
        <v>6018</v>
      </c>
      <c r="C10226" s="83" t="s">
        <v>503</v>
      </c>
      <c r="D10226" s="83" t="s">
        <v>504</v>
      </c>
      <c r="E10226" s="84">
        <v>35305</v>
      </c>
      <c r="F10226" s="85">
        <v>25.936</v>
      </c>
      <c r="G10226" s="84">
        <v>184.4</v>
      </c>
      <c r="H10226" s="86">
        <f t="shared" si="636"/>
        <v>1688496.3651200002</v>
      </c>
      <c r="I10226" s="77">
        <f t="shared" si="637"/>
        <v>35305</v>
      </c>
      <c r="J10226" s="77">
        <f t="shared" si="638"/>
        <v>915670.48</v>
      </c>
      <c r="K10226" s="77">
        <f t="shared" si="639"/>
        <v>0</v>
      </c>
    </row>
    <row r="10227" spans="1:11" s="77" customFormat="1">
      <c r="A10227" s="82">
        <v>2016</v>
      </c>
      <c r="B10227" s="82">
        <v>6018</v>
      </c>
      <c r="C10227" s="83" t="s">
        <v>503</v>
      </c>
      <c r="D10227" s="83" t="s">
        <v>504</v>
      </c>
      <c r="E10227" s="84">
        <v>34825</v>
      </c>
      <c r="F10227" s="85">
        <v>22.966000000000001</v>
      </c>
      <c r="G10227" s="84">
        <v>224.1</v>
      </c>
      <c r="H10227" s="86">
        <f t="shared" si="636"/>
        <v>1792331.5189500002</v>
      </c>
      <c r="I10227" s="77">
        <f t="shared" si="637"/>
        <v>34825</v>
      </c>
      <c r="J10227" s="77">
        <f t="shared" si="638"/>
        <v>799790.95000000007</v>
      </c>
      <c r="K10227" s="77">
        <f t="shared" si="639"/>
        <v>0</v>
      </c>
    </row>
    <row r="10228" spans="1:11" s="77" customFormat="1">
      <c r="A10228" s="82">
        <v>2016</v>
      </c>
      <c r="B10228" s="82">
        <v>6018</v>
      </c>
      <c r="C10228" s="83" t="s">
        <v>503</v>
      </c>
      <c r="D10228" s="83" t="s">
        <v>504</v>
      </c>
      <c r="E10228" s="84">
        <v>17536</v>
      </c>
      <c r="F10228" s="85">
        <v>23.42</v>
      </c>
      <c r="G10228" s="84">
        <v>187.6</v>
      </c>
      <c r="H10228" s="86">
        <f t="shared" si="636"/>
        <v>770460.29312000005</v>
      </c>
      <c r="I10228" s="77">
        <f t="shared" si="637"/>
        <v>17536</v>
      </c>
      <c r="J10228" s="77">
        <f t="shared" si="638"/>
        <v>410693.12000000005</v>
      </c>
      <c r="K10228" s="77">
        <f t="shared" si="639"/>
        <v>0</v>
      </c>
    </row>
    <row r="10229" spans="1:11" s="77" customFormat="1">
      <c r="A10229" s="82">
        <v>2016</v>
      </c>
      <c r="B10229" s="82">
        <v>6018</v>
      </c>
      <c r="C10229" s="83" t="s">
        <v>503</v>
      </c>
      <c r="D10229" s="83" t="s">
        <v>504</v>
      </c>
      <c r="E10229" s="84">
        <v>2974</v>
      </c>
      <c r="F10229" s="85">
        <v>25.09</v>
      </c>
      <c r="G10229" s="84">
        <v>181</v>
      </c>
      <c r="H10229" s="86">
        <f t="shared" si="636"/>
        <v>135057.96460000001</v>
      </c>
      <c r="I10229" s="77">
        <f t="shared" si="637"/>
        <v>2974</v>
      </c>
      <c r="J10229" s="77">
        <f t="shared" si="638"/>
        <v>74617.66</v>
      </c>
      <c r="K10229" s="77">
        <f t="shared" si="639"/>
        <v>0</v>
      </c>
    </row>
    <row r="10230" spans="1:11" s="77" customFormat="1">
      <c r="A10230" s="82">
        <v>2016</v>
      </c>
      <c r="B10230" s="82">
        <v>6018</v>
      </c>
      <c r="C10230" s="83" t="s">
        <v>503</v>
      </c>
      <c r="D10230" s="83" t="s">
        <v>504</v>
      </c>
      <c r="E10230" s="84">
        <v>25424</v>
      </c>
      <c r="F10230" s="85">
        <v>26.117999999999999</v>
      </c>
      <c r="G10230" s="84">
        <v>195.2</v>
      </c>
      <c r="H10230" s="86">
        <f t="shared" si="636"/>
        <v>1296174.910464</v>
      </c>
      <c r="I10230" s="77">
        <f t="shared" si="637"/>
        <v>25424</v>
      </c>
      <c r="J10230" s="77">
        <f t="shared" si="638"/>
        <v>664024.03200000001</v>
      </c>
      <c r="K10230" s="77">
        <f t="shared" si="639"/>
        <v>0</v>
      </c>
    </row>
    <row r="10231" spans="1:11" s="77" customFormat="1">
      <c r="A10231" s="82">
        <v>2016</v>
      </c>
      <c r="B10231" s="82">
        <v>6018</v>
      </c>
      <c r="C10231" s="83" t="s">
        <v>503</v>
      </c>
      <c r="D10231" s="83" t="s">
        <v>504</v>
      </c>
      <c r="E10231" s="84">
        <v>8622</v>
      </c>
      <c r="F10231" s="85">
        <v>22.382000000000001</v>
      </c>
      <c r="G10231" s="84">
        <v>199</v>
      </c>
      <c r="H10231" s="86">
        <f t="shared" si="636"/>
        <v>384025.43196000002</v>
      </c>
      <c r="I10231" s="77">
        <f t="shared" si="637"/>
        <v>8622</v>
      </c>
      <c r="J10231" s="77">
        <f t="shared" si="638"/>
        <v>192977.60400000002</v>
      </c>
      <c r="K10231" s="77">
        <f t="shared" si="639"/>
        <v>0</v>
      </c>
    </row>
    <row r="10232" spans="1:11" s="77" customFormat="1">
      <c r="A10232" s="82">
        <v>2016</v>
      </c>
      <c r="B10232" s="82">
        <v>6019</v>
      </c>
      <c r="C10232" s="83" t="s">
        <v>503</v>
      </c>
      <c r="D10232" s="83" t="s">
        <v>504</v>
      </c>
      <c r="E10232" s="84">
        <v>34943</v>
      </c>
      <c r="F10232" s="85">
        <v>25.51</v>
      </c>
      <c r="G10232" s="84" t="s">
        <v>514</v>
      </c>
      <c r="H10232" s="86" t="str">
        <f t="shared" si="636"/>
        <v/>
      </c>
      <c r="I10232" s="77" t="str">
        <f t="shared" si="637"/>
        <v/>
      </c>
      <c r="J10232" s="77" t="str">
        <f t="shared" si="638"/>
        <v/>
      </c>
      <c r="K10232" s="77">
        <f t="shared" si="639"/>
        <v>0</v>
      </c>
    </row>
    <row r="10233" spans="1:11" s="77" customFormat="1">
      <c r="A10233" s="82">
        <v>2016</v>
      </c>
      <c r="B10233" s="82">
        <v>6019</v>
      </c>
      <c r="C10233" s="83" t="s">
        <v>503</v>
      </c>
      <c r="D10233" s="83" t="s">
        <v>504</v>
      </c>
      <c r="E10233" s="84">
        <v>42962</v>
      </c>
      <c r="F10233" s="85">
        <v>26.02</v>
      </c>
      <c r="G10233" s="84" t="s">
        <v>514</v>
      </c>
      <c r="H10233" s="86" t="str">
        <f t="shared" si="636"/>
        <v/>
      </c>
      <c r="I10233" s="77" t="str">
        <f t="shared" si="637"/>
        <v/>
      </c>
      <c r="J10233" s="77" t="str">
        <f t="shared" si="638"/>
        <v/>
      </c>
      <c r="K10233" s="77">
        <f t="shared" si="639"/>
        <v>0</v>
      </c>
    </row>
    <row r="10234" spans="1:11" s="77" customFormat="1">
      <c r="A10234" s="82">
        <v>2016</v>
      </c>
      <c r="B10234" s="82">
        <v>6019</v>
      </c>
      <c r="C10234" s="83" t="s">
        <v>503</v>
      </c>
      <c r="D10234" s="83" t="s">
        <v>504</v>
      </c>
      <c r="E10234" s="84">
        <v>17322</v>
      </c>
      <c r="F10234" s="85">
        <v>25.4</v>
      </c>
      <c r="G10234" s="84" t="s">
        <v>514</v>
      </c>
      <c r="H10234" s="86" t="str">
        <f t="shared" si="636"/>
        <v/>
      </c>
      <c r="I10234" s="77" t="str">
        <f t="shared" si="637"/>
        <v/>
      </c>
      <c r="J10234" s="77" t="str">
        <f t="shared" si="638"/>
        <v/>
      </c>
      <c r="K10234" s="77">
        <f t="shared" si="639"/>
        <v>0</v>
      </c>
    </row>
    <row r="10235" spans="1:11" s="77" customFormat="1">
      <c r="A10235" s="82">
        <v>2016</v>
      </c>
      <c r="B10235" s="82">
        <v>6019</v>
      </c>
      <c r="C10235" s="83" t="s">
        <v>503</v>
      </c>
      <c r="D10235" s="83" t="s">
        <v>504</v>
      </c>
      <c r="E10235" s="84">
        <v>15580</v>
      </c>
      <c r="F10235" s="85">
        <v>22.83</v>
      </c>
      <c r="G10235" s="84" t="s">
        <v>514</v>
      </c>
      <c r="H10235" s="86" t="str">
        <f t="shared" si="636"/>
        <v/>
      </c>
      <c r="I10235" s="77" t="str">
        <f t="shared" si="637"/>
        <v/>
      </c>
      <c r="J10235" s="77" t="str">
        <f t="shared" si="638"/>
        <v/>
      </c>
      <c r="K10235" s="77">
        <f t="shared" si="639"/>
        <v>0</v>
      </c>
    </row>
    <row r="10236" spans="1:11" s="77" customFormat="1">
      <c r="A10236" s="82">
        <v>2016</v>
      </c>
      <c r="B10236" s="82">
        <v>6019</v>
      </c>
      <c r="C10236" s="83" t="s">
        <v>503</v>
      </c>
      <c r="D10236" s="83" t="s">
        <v>504</v>
      </c>
      <c r="E10236" s="84">
        <v>44500</v>
      </c>
      <c r="F10236" s="85">
        <v>25.44</v>
      </c>
      <c r="G10236" s="84" t="s">
        <v>514</v>
      </c>
      <c r="H10236" s="86" t="str">
        <f t="shared" si="636"/>
        <v/>
      </c>
      <c r="I10236" s="77" t="str">
        <f t="shared" si="637"/>
        <v/>
      </c>
      <c r="J10236" s="77" t="str">
        <f t="shared" si="638"/>
        <v/>
      </c>
      <c r="K10236" s="77">
        <f t="shared" si="639"/>
        <v>0</v>
      </c>
    </row>
    <row r="10237" spans="1:11" s="77" customFormat="1">
      <c r="A10237" s="82">
        <v>2016</v>
      </c>
      <c r="B10237" s="82">
        <v>6019</v>
      </c>
      <c r="C10237" s="83" t="s">
        <v>503</v>
      </c>
      <c r="D10237" s="83" t="s">
        <v>504</v>
      </c>
      <c r="E10237" s="84">
        <v>82168</v>
      </c>
      <c r="F10237" s="85">
        <v>22.09</v>
      </c>
      <c r="G10237" s="84" t="s">
        <v>514</v>
      </c>
      <c r="H10237" s="86" t="str">
        <f t="shared" si="636"/>
        <v/>
      </c>
      <c r="I10237" s="77" t="str">
        <f t="shared" si="637"/>
        <v/>
      </c>
      <c r="J10237" s="77" t="str">
        <f t="shared" si="638"/>
        <v/>
      </c>
      <c r="K10237" s="77">
        <f t="shared" si="639"/>
        <v>0</v>
      </c>
    </row>
    <row r="10238" spans="1:11" s="77" customFormat="1">
      <c r="A10238" s="82">
        <v>2016</v>
      </c>
      <c r="B10238" s="82">
        <v>6021</v>
      </c>
      <c r="C10238" s="83" t="s">
        <v>513</v>
      </c>
      <c r="D10238" s="83" t="s">
        <v>504</v>
      </c>
      <c r="E10238" s="84">
        <v>97657</v>
      </c>
      <c r="F10238" s="85">
        <v>20.27</v>
      </c>
      <c r="G10238" s="84">
        <v>234.5</v>
      </c>
      <c r="H10238" s="86">
        <f t="shared" si="636"/>
        <v>4641944.8295500008</v>
      </c>
      <c r="I10238" s="77">
        <f t="shared" si="637"/>
        <v>97657</v>
      </c>
      <c r="J10238" s="77">
        <f t="shared" si="638"/>
        <v>1979507.39</v>
      </c>
      <c r="K10238" s="77">
        <f t="shared" si="639"/>
        <v>0</v>
      </c>
    </row>
    <row r="10239" spans="1:11" s="77" customFormat="1">
      <c r="A10239" s="82">
        <v>2016</v>
      </c>
      <c r="B10239" s="82">
        <v>6021</v>
      </c>
      <c r="C10239" s="83" t="s">
        <v>513</v>
      </c>
      <c r="D10239" s="83" t="s">
        <v>504</v>
      </c>
      <c r="E10239" s="84">
        <v>87404</v>
      </c>
      <c r="F10239" s="85">
        <v>20.27</v>
      </c>
      <c r="G10239" s="84">
        <v>288.7</v>
      </c>
      <c r="H10239" s="86">
        <f t="shared" si="636"/>
        <v>5114837.5039599994</v>
      </c>
      <c r="I10239" s="77">
        <f t="shared" si="637"/>
        <v>87404</v>
      </c>
      <c r="J10239" s="77">
        <f t="shared" si="638"/>
        <v>1771679.08</v>
      </c>
      <c r="K10239" s="77">
        <f t="shared" si="639"/>
        <v>0</v>
      </c>
    </row>
    <row r="10240" spans="1:11" s="77" customFormat="1">
      <c r="A10240" s="82">
        <v>2016</v>
      </c>
      <c r="B10240" s="82">
        <v>6021</v>
      </c>
      <c r="C10240" s="83" t="s">
        <v>513</v>
      </c>
      <c r="D10240" s="83" t="s">
        <v>504</v>
      </c>
      <c r="E10240" s="84">
        <v>146240</v>
      </c>
      <c r="F10240" s="85">
        <v>19.89</v>
      </c>
      <c r="G10240" s="84">
        <v>67.8</v>
      </c>
      <c r="H10240" s="86">
        <f t="shared" si="636"/>
        <v>1972107.8207999999</v>
      </c>
      <c r="I10240" s="77">
        <f t="shared" si="637"/>
        <v>146240</v>
      </c>
      <c r="J10240" s="77">
        <f t="shared" si="638"/>
        <v>2908713.6</v>
      </c>
      <c r="K10240" s="77">
        <f t="shared" si="639"/>
        <v>0</v>
      </c>
    </row>
    <row r="10241" spans="1:11" s="77" customFormat="1">
      <c r="A10241" s="82">
        <v>2016</v>
      </c>
      <c r="B10241" s="82">
        <v>6030</v>
      </c>
      <c r="C10241" s="83" t="s">
        <v>512</v>
      </c>
      <c r="D10241" s="83" t="s">
        <v>504</v>
      </c>
      <c r="E10241" s="84">
        <v>692557</v>
      </c>
      <c r="F10241" s="85">
        <v>12.7</v>
      </c>
      <c r="G10241" s="84">
        <v>174.7</v>
      </c>
      <c r="H10241" s="86">
        <f t="shared" si="636"/>
        <v>15365692.903299998</v>
      </c>
      <c r="I10241" s="77">
        <f t="shared" si="637"/>
        <v>692557</v>
      </c>
      <c r="J10241" s="77">
        <f t="shared" si="638"/>
        <v>8795473.9000000004</v>
      </c>
      <c r="K10241" s="77">
        <f t="shared" si="639"/>
        <v>1</v>
      </c>
    </row>
    <row r="10242" spans="1:11" s="77" customFormat="1">
      <c r="A10242" s="82">
        <v>2016</v>
      </c>
      <c r="B10242" s="82">
        <v>6031</v>
      </c>
      <c r="C10242" s="83" t="s">
        <v>503</v>
      </c>
      <c r="D10242" s="83" t="s">
        <v>504</v>
      </c>
      <c r="E10242" s="84">
        <v>9847</v>
      </c>
      <c r="F10242" s="85">
        <v>23.83</v>
      </c>
      <c r="G10242" s="84">
        <v>170.1</v>
      </c>
      <c r="H10242" s="86">
        <f t="shared" si="636"/>
        <v>399146.47100999992</v>
      </c>
      <c r="I10242" s="77">
        <f t="shared" si="637"/>
        <v>9847</v>
      </c>
      <c r="J10242" s="77">
        <f t="shared" si="638"/>
        <v>234654.00999999998</v>
      </c>
      <c r="K10242" s="77">
        <f t="shared" si="639"/>
        <v>0</v>
      </c>
    </row>
    <row r="10243" spans="1:11" s="77" customFormat="1">
      <c r="A10243" s="82">
        <v>2016</v>
      </c>
      <c r="B10243" s="82">
        <v>6031</v>
      </c>
      <c r="C10243" s="83" t="s">
        <v>503</v>
      </c>
      <c r="D10243" s="83" t="s">
        <v>504</v>
      </c>
      <c r="E10243" s="84">
        <v>27957</v>
      </c>
      <c r="F10243" s="85">
        <v>23.67</v>
      </c>
      <c r="G10243" s="84">
        <v>175</v>
      </c>
      <c r="H10243" s="86">
        <f t="shared" si="636"/>
        <v>1158048.8325</v>
      </c>
      <c r="I10243" s="77">
        <f t="shared" si="637"/>
        <v>27957</v>
      </c>
      <c r="J10243" s="77">
        <f t="shared" si="638"/>
        <v>661742.19000000006</v>
      </c>
      <c r="K10243" s="77">
        <f t="shared" si="639"/>
        <v>0</v>
      </c>
    </row>
    <row r="10244" spans="1:11" s="77" customFormat="1">
      <c r="A10244" s="82">
        <v>2016</v>
      </c>
      <c r="B10244" s="82">
        <v>6031</v>
      </c>
      <c r="C10244" s="83" t="s">
        <v>503</v>
      </c>
      <c r="D10244" s="83" t="s">
        <v>504</v>
      </c>
      <c r="E10244" s="84">
        <v>4716</v>
      </c>
      <c r="F10244" s="85">
        <v>23.08</v>
      </c>
      <c r="G10244" s="84">
        <v>159.19999999999999</v>
      </c>
      <c r="H10244" s="86">
        <f t="shared" si="636"/>
        <v>173281.68575999999</v>
      </c>
      <c r="I10244" s="77">
        <f t="shared" si="637"/>
        <v>4716</v>
      </c>
      <c r="J10244" s="77">
        <f t="shared" si="638"/>
        <v>108845.28</v>
      </c>
      <c r="K10244" s="77">
        <f t="shared" si="639"/>
        <v>0</v>
      </c>
    </row>
    <row r="10245" spans="1:11" s="77" customFormat="1">
      <c r="A10245" s="82">
        <v>2016</v>
      </c>
      <c r="B10245" s="82">
        <v>6031</v>
      </c>
      <c r="C10245" s="83" t="s">
        <v>503</v>
      </c>
      <c r="D10245" s="83" t="s">
        <v>504</v>
      </c>
      <c r="E10245" s="84">
        <v>44942</v>
      </c>
      <c r="F10245" s="85">
        <v>23.93</v>
      </c>
      <c r="G10245" s="84">
        <v>145.6</v>
      </c>
      <c r="H10245" s="86">
        <f t="shared" si="636"/>
        <v>1565872.7593599998</v>
      </c>
      <c r="I10245" s="77">
        <f t="shared" si="637"/>
        <v>44942</v>
      </c>
      <c r="J10245" s="77">
        <f t="shared" si="638"/>
        <v>1075462.06</v>
      </c>
      <c r="K10245" s="77">
        <f t="shared" si="639"/>
        <v>0</v>
      </c>
    </row>
    <row r="10246" spans="1:11" s="77" customFormat="1">
      <c r="A10246" s="82">
        <v>2016</v>
      </c>
      <c r="B10246" s="82">
        <v>6031</v>
      </c>
      <c r="C10246" s="83" t="s">
        <v>503</v>
      </c>
      <c r="D10246" s="83" t="s">
        <v>504</v>
      </c>
      <c r="E10246" s="84">
        <v>4727</v>
      </c>
      <c r="F10246" s="85">
        <v>23.97</v>
      </c>
      <c r="G10246" s="84">
        <v>211</v>
      </c>
      <c r="H10246" s="86">
        <f t="shared" si="636"/>
        <v>239076.06089999998</v>
      </c>
      <c r="I10246" s="77">
        <f t="shared" si="637"/>
        <v>4727</v>
      </c>
      <c r="J10246" s="77">
        <f t="shared" si="638"/>
        <v>113306.18999999999</v>
      </c>
      <c r="K10246" s="77">
        <f t="shared" si="639"/>
        <v>0</v>
      </c>
    </row>
    <row r="10247" spans="1:11" s="77" customFormat="1">
      <c r="A10247" s="82">
        <v>2016</v>
      </c>
      <c r="B10247" s="82">
        <v>6031</v>
      </c>
      <c r="C10247" s="83" t="s">
        <v>503</v>
      </c>
      <c r="D10247" s="83" t="s">
        <v>504</v>
      </c>
      <c r="E10247" s="84">
        <v>33466</v>
      </c>
      <c r="F10247" s="85">
        <v>23.08</v>
      </c>
      <c r="G10247" s="84">
        <v>146.19999999999999</v>
      </c>
      <c r="H10247" s="86">
        <f t="shared" ref="H10247:H10310" si="640">IF(I10247="","",G10247/100*F10247*E10247)</f>
        <v>1129241.8993599999</v>
      </c>
      <c r="I10247" s="77">
        <f t="shared" ref="I10247:I10310" si="641">IF(OR(G10247=".",F10247=".",E10247="."),"",E10247)</f>
        <v>33466</v>
      </c>
      <c r="J10247" s="77">
        <f t="shared" ref="J10247:J10310" si="642">IF(I10247="","",F10247*I10247)</f>
        <v>772395.27999999991</v>
      </c>
      <c r="K10247" s="77">
        <f t="shared" ref="K10247:K10310" si="643">IF(C10247="LIG",1,0)</f>
        <v>0</v>
      </c>
    </row>
    <row r="10248" spans="1:11" s="77" customFormat="1">
      <c r="A10248" s="82">
        <v>2016</v>
      </c>
      <c r="B10248" s="82">
        <v>6041</v>
      </c>
      <c r="C10248" s="83" t="s">
        <v>503</v>
      </c>
      <c r="D10248" s="83" t="s">
        <v>504</v>
      </c>
      <c r="E10248" s="84">
        <v>62917</v>
      </c>
      <c r="F10248" s="85">
        <v>22.78</v>
      </c>
      <c r="G10248" s="84">
        <v>196.4</v>
      </c>
      <c r="H10248" s="86">
        <f t="shared" si="640"/>
        <v>2814901.5466400003</v>
      </c>
      <c r="I10248" s="77">
        <f t="shared" si="641"/>
        <v>62917</v>
      </c>
      <c r="J10248" s="77">
        <f t="shared" si="642"/>
        <v>1433249.26</v>
      </c>
      <c r="K10248" s="77">
        <f t="shared" si="643"/>
        <v>0</v>
      </c>
    </row>
    <row r="10249" spans="1:11" s="77" customFormat="1">
      <c r="A10249" s="82">
        <v>2016</v>
      </c>
      <c r="B10249" s="82">
        <v>6041</v>
      </c>
      <c r="C10249" s="83" t="s">
        <v>503</v>
      </c>
      <c r="D10249" s="83" t="s">
        <v>504</v>
      </c>
      <c r="E10249" s="84">
        <v>20462</v>
      </c>
      <c r="F10249" s="85">
        <v>22.83</v>
      </c>
      <c r="G10249" s="84">
        <v>183.6</v>
      </c>
      <c r="H10249" s="86">
        <f t="shared" si="640"/>
        <v>857682.73655999987</v>
      </c>
      <c r="I10249" s="77">
        <f t="shared" si="641"/>
        <v>20462</v>
      </c>
      <c r="J10249" s="77">
        <f t="shared" si="642"/>
        <v>467147.45999999996</v>
      </c>
      <c r="K10249" s="77">
        <f t="shared" si="643"/>
        <v>0</v>
      </c>
    </row>
    <row r="10250" spans="1:11" s="77" customFormat="1">
      <c r="A10250" s="82">
        <v>2016</v>
      </c>
      <c r="B10250" s="82">
        <v>6041</v>
      </c>
      <c r="C10250" s="83" t="s">
        <v>503</v>
      </c>
      <c r="D10250" s="83" t="s">
        <v>504</v>
      </c>
      <c r="E10250" s="84">
        <v>21954</v>
      </c>
      <c r="F10250" s="85">
        <v>23.7</v>
      </c>
      <c r="G10250" s="84">
        <v>254.7</v>
      </c>
      <c r="H10250" s="86">
        <f t="shared" si="640"/>
        <v>1325229.0606</v>
      </c>
      <c r="I10250" s="77">
        <f t="shared" si="641"/>
        <v>21954</v>
      </c>
      <c r="J10250" s="77">
        <f t="shared" si="642"/>
        <v>520309.8</v>
      </c>
      <c r="K10250" s="77">
        <f t="shared" si="643"/>
        <v>0</v>
      </c>
    </row>
    <row r="10251" spans="1:11" s="77" customFormat="1">
      <c r="A10251" s="82">
        <v>2016</v>
      </c>
      <c r="B10251" s="82">
        <v>6041</v>
      </c>
      <c r="C10251" s="83" t="s">
        <v>503</v>
      </c>
      <c r="D10251" s="83" t="s">
        <v>504</v>
      </c>
      <c r="E10251" s="84">
        <v>19531</v>
      </c>
      <c r="F10251" s="85">
        <v>23.85</v>
      </c>
      <c r="G10251" s="84">
        <v>228.9</v>
      </c>
      <c r="H10251" s="86">
        <f t="shared" si="640"/>
        <v>1066249.0471500002</v>
      </c>
      <c r="I10251" s="77">
        <f t="shared" si="641"/>
        <v>19531</v>
      </c>
      <c r="J10251" s="77">
        <f t="shared" si="642"/>
        <v>465814.35000000003</v>
      </c>
      <c r="K10251" s="77">
        <f t="shared" si="643"/>
        <v>0</v>
      </c>
    </row>
    <row r="10252" spans="1:11" s="77" customFormat="1">
      <c r="A10252" s="82">
        <v>2016</v>
      </c>
      <c r="B10252" s="82">
        <v>6041</v>
      </c>
      <c r="C10252" s="83" t="s">
        <v>503</v>
      </c>
      <c r="D10252" s="83" t="s">
        <v>504</v>
      </c>
      <c r="E10252" s="84">
        <v>30260</v>
      </c>
      <c r="F10252" s="85">
        <v>22.9</v>
      </c>
      <c r="G10252" s="84">
        <v>268.3</v>
      </c>
      <c r="H10252" s="86">
        <f t="shared" si="640"/>
        <v>1859195.5819999999</v>
      </c>
      <c r="I10252" s="77">
        <f t="shared" si="641"/>
        <v>30260</v>
      </c>
      <c r="J10252" s="77">
        <f t="shared" si="642"/>
        <v>692954</v>
      </c>
      <c r="K10252" s="77">
        <f t="shared" si="643"/>
        <v>0</v>
      </c>
    </row>
    <row r="10253" spans="1:11" s="77" customFormat="1">
      <c r="A10253" s="82">
        <v>2016</v>
      </c>
      <c r="B10253" s="82">
        <v>6041</v>
      </c>
      <c r="C10253" s="83" t="s">
        <v>503</v>
      </c>
      <c r="D10253" s="83" t="s">
        <v>504</v>
      </c>
      <c r="E10253" s="84">
        <v>31219</v>
      </c>
      <c r="F10253" s="85">
        <v>22.06</v>
      </c>
      <c r="G10253" s="84">
        <v>241.6</v>
      </c>
      <c r="H10253" s="86">
        <f t="shared" si="640"/>
        <v>1663877.79424</v>
      </c>
      <c r="I10253" s="77">
        <f t="shared" si="641"/>
        <v>31219</v>
      </c>
      <c r="J10253" s="77">
        <f t="shared" si="642"/>
        <v>688691.14</v>
      </c>
      <c r="K10253" s="77">
        <f t="shared" si="643"/>
        <v>0</v>
      </c>
    </row>
    <row r="10254" spans="1:11" s="77" customFormat="1">
      <c r="A10254" s="82">
        <v>2016</v>
      </c>
      <c r="B10254" s="82">
        <v>6041</v>
      </c>
      <c r="C10254" s="83" t="s">
        <v>503</v>
      </c>
      <c r="D10254" s="83" t="s">
        <v>504</v>
      </c>
      <c r="E10254" s="84">
        <v>9671</v>
      </c>
      <c r="F10254" s="85">
        <v>22.13</v>
      </c>
      <c r="G10254" s="84">
        <v>180.3</v>
      </c>
      <c r="H10254" s="86">
        <f t="shared" si="640"/>
        <v>385876.67168999999</v>
      </c>
      <c r="I10254" s="77">
        <f t="shared" si="641"/>
        <v>9671</v>
      </c>
      <c r="J10254" s="77">
        <f t="shared" si="642"/>
        <v>214019.22999999998</v>
      </c>
      <c r="K10254" s="77">
        <f t="shared" si="643"/>
        <v>0</v>
      </c>
    </row>
    <row r="10255" spans="1:11" s="77" customFormat="1">
      <c r="A10255" s="82">
        <v>2016</v>
      </c>
      <c r="B10255" s="82">
        <v>6041</v>
      </c>
      <c r="C10255" s="83" t="s">
        <v>503</v>
      </c>
      <c r="D10255" s="83" t="s">
        <v>504</v>
      </c>
      <c r="E10255" s="84">
        <v>6418</v>
      </c>
      <c r="F10255" s="85">
        <v>24.09</v>
      </c>
      <c r="G10255" s="84">
        <v>245.3</v>
      </c>
      <c r="H10255" s="86">
        <f t="shared" si="640"/>
        <v>379257.39786000008</v>
      </c>
      <c r="I10255" s="77">
        <f t="shared" si="641"/>
        <v>6418</v>
      </c>
      <c r="J10255" s="77">
        <f t="shared" si="642"/>
        <v>154609.62</v>
      </c>
      <c r="K10255" s="77">
        <f t="shared" si="643"/>
        <v>0</v>
      </c>
    </row>
    <row r="10256" spans="1:11" s="77" customFormat="1">
      <c r="A10256" s="82">
        <v>2016</v>
      </c>
      <c r="B10256" s="82">
        <v>6041</v>
      </c>
      <c r="C10256" s="83" t="s">
        <v>503</v>
      </c>
      <c r="D10256" s="83" t="s">
        <v>504</v>
      </c>
      <c r="E10256" s="84">
        <v>19956</v>
      </c>
      <c r="F10256" s="85">
        <v>22.37</v>
      </c>
      <c r="G10256" s="84">
        <v>185.2</v>
      </c>
      <c r="H10256" s="86">
        <f t="shared" si="640"/>
        <v>826761.91344000003</v>
      </c>
      <c r="I10256" s="77">
        <f t="shared" si="641"/>
        <v>19956</v>
      </c>
      <c r="J10256" s="77">
        <f t="shared" si="642"/>
        <v>446415.72000000003</v>
      </c>
      <c r="K10256" s="77">
        <f t="shared" si="643"/>
        <v>0</v>
      </c>
    </row>
    <row r="10257" spans="1:11" s="77" customFormat="1">
      <c r="A10257" s="82">
        <v>2016</v>
      </c>
      <c r="B10257" s="82">
        <v>6041</v>
      </c>
      <c r="C10257" s="83" t="s">
        <v>503</v>
      </c>
      <c r="D10257" s="83" t="s">
        <v>504</v>
      </c>
      <c r="E10257" s="84">
        <v>3199</v>
      </c>
      <c r="F10257" s="85">
        <v>24.1</v>
      </c>
      <c r="G10257" s="84">
        <v>196.3</v>
      </c>
      <c r="H10257" s="86">
        <f t="shared" si="640"/>
        <v>151339.25170000002</v>
      </c>
      <c r="I10257" s="77">
        <f t="shared" si="641"/>
        <v>3199</v>
      </c>
      <c r="J10257" s="77">
        <f t="shared" si="642"/>
        <v>77095.900000000009</v>
      </c>
      <c r="K10257" s="77">
        <f t="shared" si="643"/>
        <v>0</v>
      </c>
    </row>
    <row r="10258" spans="1:11" s="77" customFormat="1">
      <c r="A10258" s="82">
        <v>2016</v>
      </c>
      <c r="B10258" s="82">
        <v>6041</v>
      </c>
      <c r="C10258" s="83" t="s">
        <v>503</v>
      </c>
      <c r="D10258" s="83" t="s">
        <v>504</v>
      </c>
      <c r="E10258" s="84">
        <v>8470</v>
      </c>
      <c r="F10258" s="85">
        <v>23.19</v>
      </c>
      <c r="G10258" s="84">
        <v>198.2</v>
      </c>
      <c r="H10258" s="86">
        <f t="shared" si="640"/>
        <v>389303.0526</v>
      </c>
      <c r="I10258" s="77">
        <f t="shared" si="641"/>
        <v>8470</v>
      </c>
      <c r="J10258" s="77">
        <f t="shared" si="642"/>
        <v>196419.30000000002</v>
      </c>
      <c r="K10258" s="77">
        <f t="shared" si="643"/>
        <v>0</v>
      </c>
    </row>
    <row r="10259" spans="1:11" s="77" customFormat="1">
      <c r="A10259" s="82">
        <v>2016</v>
      </c>
      <c r="B10259" s="82">
        <v>6041</v>
      </c>
      <c r="C10259" s="83" t="s">
        <v>503</v>
      </c>
      <c r="D10259" s="83" t="s">
        <v>504</v>
      </c>
      <c r="E10259" s="84">
        <v>6347</v>
      </c>
      <c r="F10259" s="85">
        <v>23.69</v>
      </c>
      <c r="G10259" s="84">
        <v>199.7</v>
      </c>
      <c r="H10259" s="86">
        <f t="shared" si="640"/>
        <v>300269.77870999998</v>
      </c>
      <c r="I10259" s="77">
        <f t="shared" si="641"/>
        <v>6347</v>
      </c>
      <c r="J10259" s="77">
        <f t="shared" si="642"/>
        <v>150360.43000000002</v>
      </c>
      <c r="K10259" s="77">
        <f t="shared" si="643"/>
        <v>0</v>
      </c>
    </row>
    <row r="10260" spans="1:11" s="77" customFormat="1">
      <c r="A10260" s="82">
        <v>2016</v>
      </c>
      <c r="B10260" s="82">
        <v>6041</v>
      </c>
      <c r="C10260" s="83" t="s">
        <v>503</v>
      </c>
      <c r="D10260" s="83" t="s">
        <v>504</v>
      </c>
      <c r="E10260" s="84">
        <v>16027</v>
      </c>
      <c r="F10260" s="85">
        <v>25.22</v>
      </c>
      <c r="G10260" s="84">
        <v>244.9</v>
      </c>
      <c r="H10260" s="86">
        <f t="shared" si="640"/>
        <v>989888.10205999983</v>
      </c>
      <c r="I10260" s="77">
        <f t="shared" si="641"/>
        <v>16027</v>
      </c>
      <c r="J10260" s="77">
        <f t="shared" si="642"/>
        <v>404200.94</v>
      </c>
      <c r="K10260" s="77">
        <f t="shared" si="643"/>
        <v>0</v>
      </c>
    </row>
    <row r="10261" spans="1:11" s="77" customFormat="1">
      <c r="A10261" s="82">
        <v>2016</v>
      </c>
      <c r="B10261" s="82">
        <v>6041</v>
      </c>
      <c r="C10261" s="83" t="s">
        <v>503</v>
      </c>
      <c r="D10261" s="83" t="s">
        <v>504</v>
      </c>
      <c r="E10261" s="84">
        <v>9489</v>
      </c>
      <c r="F10261" s="85">
        <v>23.26</v>
      </c>
      <c r="G10261" s="84">
        <v>227.3</v>
      </c>
      <c r="H10261" s="86">
        <f t="shared" si="640"/>
        <v>501683.24022000004</v>
      </c>
      <c r="I10261" s="77">
        <f t="shared" si="641"/>
        <v>9489</v>
      </c>
      <c r="J10261" s="77">
        <f t="shared" si="642"/>
        <v>220714.14</v>
      </c>
      <c r="K10261" s="77">
        <f t="shared" si="643"/>
        <v>0</v>
      </c>
    </row>
    <row r="10262" spans="1:11" s="77" customFormat="1">
      <c r="A10262" s="82">
        <v>2016</v>
      </c>
      <c r="B10262" s="82">
        <v>6041</v>
      </c>
      <c r="C10262" s="83" t="s">
        <v>503</v>
      </c>
      <c r="D10262" s="83" t="s">
        <v>504</v>
      </c>
      <c r="E10262" s="84">
        <v>9312</v>
      </c>
      <c r="F10262" s="85">
        <v>23.53</v>
      </c>
      <c r="G10262" s="84">
        <v>267.8</v>
      </c>
      <c r="H10262" s="86">
        <f t="shared" si="640"/>
        <v>586780.22207999998</v>
      </c>
      <c r="I10262" s="77">
        <f t="shared" si="641"/>
        <v>9312</v>
      </c>
      <c r="J10262" s="77">
        <f t="shared" si="642"/>
        <v>219111.36000000002</v>
      </c>
      <c r="K10262" s="77">
        <f t="shared" si="643"/>
        <v>0</v>
      </c>
    </row>
    <row r="10263" spans="1:11" s="77" customFormat="1">
      <c r="A10263" s="82">
        <v>2016</v>
      </c>
      <c r="B10263" s="82">
        <v>6041</v>
      </c>
      <c r="C10263" s="83" t="s">
        <v>503</v>
      </c>
      <c r="D10263" s="83" t="s">
        <v>504</v>
      </c>
      <c r="E10263" s="84">
        <v>10611</v>
      </c>
      <c r="F10263" s="85">
        <v>25.16</v>
      </c>
      <c r="G10263" s="84">
        <v>196</v>
      </c>
      <c r="H10263" s="86">
        <f t="shared" si="640"/>
        <v>523266.60960000003</v>
      </c>
      <c r="I10263" s="77">
        <f t="shared" si="641"/>
        <v>10611</v>
      </c>
      <c r="J10263" s="77">
        <f t="shared" si="642"/>
        <v>266972.76</v>
      </c>
      <c r="K10263" s="77">
        <f t="shared" si="643"/>
        <v>0</v>
      </c>
    </row>
    <row r="10264" spans="1:11" s="77" customFormat="1">
      <c r="A10264" s="82">
        <v>2016</v>
      </c>
      <c r="B10264" s="82">
        <v>6041</v>
      </c>
      <c r="C10264" s="83" t="s">
        <v>503</v>
      </c>
      <c r="D10264" s="83" t="s">
        <v>504</v>
      </c>
      <c r="E10264" s="84">
        <v>32874</v>
      </c>
      <c r="F10264" s="85">
        <v>23.67</v>
      </c>
      <c r="G10264" s="84">
        <v>239.1</v>
      </c>
      <c r="H10264" s="86">
        <f t="shared" si="640"/>
        <v>1860503.0437800002</v>
      </c>
      <c r="I10264" s="77">
        <f t="shared" si="641"/>
        <v>32874</v>
      </c>
      <c r="J10264" s="77">
        <f t="shared" si="642"/>
        <v>778127.58000000007</v>
      </c>
      <c r="K10264" s="77">
        <f t="shared" si="643"/>
        <v>0</v>
      </c>
    </row>
    <row r="10265" spans="1:11" s="77" customFormat="1">
      <c r="A10265" s="82">
        <v>2016</v>
      </c>
      <c r="B10265" s="82">
        <v>6041</v>
      </c>
      <c r="C10265" s="83" t="s">
        <v>503</v>
      </c>
      <c r="D10265" s="83" t="s">
        <v>504</v>
      </c>
      <c r="E10265" s="84">
        <v>10751</v>
      </c>
      <c r="F10265" s="85">
        <v>23.68</v>
      </c>
      <c r="G10265" s="84">
        <v>224.7</v>
      </c>
      <c r="H10265" s="86">
        <f t="shared" si="640"/>
        <v>572049.52896000003</v>
      </c>
      <c r="I10265" s="77">
        <f t="shared" si="641"/>
        <v>10751</v>
      </c>
      <c r="J10265" s="77">
        <f t="shared" si="642"/>
        <v>254583.67999999999</v>
      </c>
      <c r="K10265" s="77">
        <f t="shared" si="643"/>
        <v>0</v>
      </c>
    </row>
    <row r="10266" spans="1:11" s="77" customFormat="1">
      <c r="A10266" s="82">
        <v>2016</v>
      </c>
      <c r="B10266" s="82">
        <v>6052</v>
      </c>
      <c r="C10266" s="83" t="s">
        <v>503</v>
      </c>
      <c r="D10266" s="83" t="s">
        <v>504</v>
      </c>
      <c r="E10266" s="84">
        <v>37985</v>
      </c>
      <c r="F10266" s="85">
        <v>23.96</v>
      </c>
      <c r="G10266" s="84">
        <v>287.8</v>
      </c>
      <c r="H10266" s="86">
        <f t="shared" si="640"/>
        <v>2619327.0867999997</v>
      </c>
      <c r="I10266" s="77">
        <f t="shared" si="641"/>
        <v>37985</v>
      </c>
      <c r="J10266" s="77">
        <f t="shared" si="642"/>
        <v>910120.6</v>
      </c>
      <c r="K10266" s="77">
        <f t="shared" si="643"/>
        <v>0</v>
      </c>
    </row>
    <row r="10267" spans="1:11" s="77" customFormat="1">
      <c r="A10267" s="82">
        <v>2016</v>
      </c>
      <c r="B10267" s="82">
        <v>6052</v>
      </c>
      <c r="C10267" s="83" t="s">
        <v>503</v>
      </c>
      <c r="D10267" s="83" t="s">
        <v>504</v>
      </c>
      <c r="E10267" s="84">
        <v>12690</v>
      </c>
      <c r="F10267" s="85">
        <v>23.917999999999999</v>
      </c>
      <c r="G10267" s="84">
        <v>236.9</v>
      </c>
      <c r="H10267" s="86">
        <f t="shared" si="640"/>
        <v>719037.50598000002</v>
      </c>
      <c r="I10267" s="77">
        <f t="shared" si="641"/>
        <v>12690</v>
      </c>
      <c r="J10267" s="77">
        <f t="shared" si="642"/>
        <v>303519.42</v>
      </c>
      <c r="K10267" s="77">
        <f t="shared" si="643"/>
        <v>0</v>
      </c>
    </row>
    <row r="10268" spans="1:11" s="77" customFormat="1">
      <c r="A10268" s="82">
        <v>2016</v>
      </c>
      <c r="B10268" s="82">
        <v>6052</v>
      </c>
      <c r="C10268" s="83" t="s">
        <v>503</v>
      </c>
      <c r="D10268" s="83" t="s">
        <v>504</v>
      </c>
      <c r="E10268" s="84">
        <v>37607</v>
      </c>
      <c r="F10268" s="85">
        <v>22.96</v>
      </c>
      <c r="G10268" s="84">
        <v>280.60000000000002</v>
      </c>
      <c r="H10268" s="86">
        <f t="shared" si="640"/>
        <v>2422859.55632</v>
      </c>
      <c r="I10268" s="77">
        <f t="shared" si="641"/>
        <v>37607</v>
      </c>
      <c r="J10268" s="77">
        <f t="shared" si="642"/>
        <v>863456.72000000009</v>
      </c>
      <c r="K10268" s="77">
        <f t="shared" si="643"/>
        <v>0</v>
      </c>
    </row>
    <row r="10269" spans="1:11" s="77" customFormat="1">
      <c r="A10269" s="82">
        <v>2016</v>
      </c>
      <c r="B10269" s="82">
        <v>6052</v>
      </c>
      <c r="C10269" s="83" t="s">
        <v>503</v>
      </c>
      <c r="D10269" s="83" t="s">
        <v>504</v>
      </c>
      <c r="E10269" s="84">
        <v>11717</v>
      </c>
      <c r="F10269" s="85">
        <v>25.893999999999998</v>
      </c>
      <c r="G10269" s="84">
        <v>265.10000000000002</v>
      </c>
      <c r="H10269" s="86">
        <f t="shared" si="640"/>
        <v>804313.39469799993</v>
      </c>
      <c r="I10269" s="77">
        <f t="shared" si="641"/>
        <v>11717</v>
      </c>
      <c r="J10269" s="77">
        <f t="shared" si="642"/>
        <v>303399.99799999996</v>
      </c>
      <c r="K10269" s="77">
        <f t="shared" si="643"/>
        <v>0</v>
      </c>
    </row>
    <row r="10270" spans="1:11" s="77" customFormat="1">
      <c r="A10270" s="82">
        <v>2016</v>
      </c>
      <c r="B10270" s="82">
        <v>6052</v>
      </c>
      <c r="C10270" s="83" t="s">
        <v>503</v>
      </c>
      <c r="D10270" s="83" t="s">
        <v>504</v>
      </c>
      <c r="E10270" s="84">
        <v>37611</v>
      </c>
      <c r="F10270" s="85">
        <v>23.803999999999998</v>
      </c>
      <c r="G10270" s="84">
        <v>292.39999999999998</v>
      </c>
      <c r="H10270" s="86">
        <f t="shared" si="640"/>
        <v>2617834.5214559995</v>
      </c>
      <c r="I10270" s="77">
        <f t="shared" si="641"/>
        <v>37611</v>
      </c>
      <c r="J10270" s="77">
        <f t="shared" si="642"/>
        <v>895292.24399999995</v>
      </c>
      <c r="K10270" s="77">
        <f t="shared" si="643"/>
        <v>0</v>
      </c>
    </row>
    <row r="10271" spans="1:11" s="77" customFormat="1">
      <c r="A10271" s="82">
        <v>2016</v>
      </c>
      <c r="B10271" s="82">
        <v>6055</v>
      </c>
      <c r="C10271" s="83" t="s">
        <v>513</v>
      </c>
      <c r="D10271" s="83" t="s">
        <v>504</v>
      </c>
      <c r="E10271" s="84">
        <v>48980</v>
      </c>
      <c r="F10271" s="85">
        <v>16.760000000000002</v>
      </c>
      <c r="G10271" s="84" t="s">
        <v>514</v>
      </c>
      <c r="H10271" s="86" t="str">
        <f t="shared" si="640"/>
        <v/>
      </c>
      <c r="I10271" s="77" t="str">
        <f t="shared" si="641"/>
        <v/>
      </c>
      <c r="J10271" s="77" t="str">
        <f t="shared" si="642"/>
        <v/>
      </c>
      <c r="K10271" s="77">
        <f t="shared" si="643"/>
        <v>0</v>
      </c>
    </row>
    <row r="10272" spans="1:11" s="77" customFormat="1">
      <c r="A10272" s="82">
        <v>2016</v>
      </c>
      <c r="B10272" s="82">
        <v>6055</v>
      </c>
      <c r="C10272" s="83" t="s">
        <v>513</v>
      </c>
      <c r="D10272" s="83" t="s">
        <v>504</v>
      </c>
      <c r="E10272" s="84">
        <v>16492</v>
      </c>
      <c r="F10272" s="85">
        <v>17.95</v>
      </c>
      <c r="G10272" s="84" t="s">
        <v>514</v>
      </c>
      <c r="H10272" s="86" t="str">
        <f t="shared" si="640"/>
        <v/>
      </c>
      <c r="I10272" s="77" t="str">
        <f t="shared" si="641"/>
        <v/>
      </c>
      <c r="J10272" s="77" t="str">
        <f t="shared" si="642"/>
        <v/>
      </c>
      <c r="K10272" s="77">
        <f t="shared" si="643"/>
        <v>0</v>
      </c>
    </row>
    <row r="10273" spans="1:11" s="77" customFormat="1">
      <c r="A10273" s="82">
        <v>2016</v>
      </c>
      <c r="B10273" s="82">
        <v>6055</v>
      </c>
      <c r="C10273" s="83" t="s">
        <v>513</v>
      </c>
      <c r="D10273" s="83" t="s">
        <v>504</v>
      </c>
      <c r="E10273" s="84">
        <v>49328</v>
      </c>
      <c r="F10273" s="85">
        <v>16.489999999999998</v>
      </c>
      <c r="G10273" s="84" t="s">
        <v>514</v>
      </c>
      <c r="H10273" s="86" t="str">
        <f t="shared" si="640"/>
        <v/>
      </c>
      <c r="I10273" s="77" t="str">
        <f t="shared" si="641"/>
        <v/>
      </c>
      <c r="J10273" s="77" t="str">
        <f t="shared" si="642"/>
        <v/>
      </c>
      <c r="K10273" s="77">
        <f t="shared" si="643"/>
        <v>0</v>
      </c>
    </row>
    <row r="10274" spans="1:11" s="77" customFormat="1">
      <c r="A10274" s="82">
        <v>2016</v>
      </c>
      <c r="B10274" s="82">
        <v>6055</v>
      </c>
      <c r="C10274" s="83" t="s">
        <v>513</v>
      </c>
      <c r="D10274" s="83" t="s">
        <v>504</v>
      </c>
      <c r="E10274" s="84">
        <v>49413</v>
      </c>
      <c r="F10274" s="85">
        <v>16.760000000000002</v>
      </c>
      <c r="G10274" s="84" t="s">
        <v>514</v>
      </c>
      <c r="H10274" s="86" t="str">
        <f t="shared" si="640"/>
        <v/>
      </c>
      <c r="I10274" s="77" t="str">
        <f t="shared" si="641"/>
        <v/>
      </c>
      <c r="J10274" s="77" t="str">
        <f t="shared" si="642"/>
        <v/>
      </c>
      <c r="K10274" s="77">
        <f t="shared" si="643"/>
        <v>0</v>
      </c>
    </row>
    <row r="10275" spans="1:11" s="77" customFormat="1">
      <c r="A10275" s="82">
        <v>2016</v>
      </c>
      <c r="B10275" s="82">
        <v>6055</v>
      </c>
      <c r="C10275" s="83" t="s">
        <v>513</v>
      </c>
      <c r="D10275" s="83" t="s">
        <v>504</v>
      </c>
      <c r="E10275" s="84">
        <v>48772</v>
      </c>
      <c r="F10275" s="85">
        <v>17.84</v>
      </c>
      <c r="G10275" s="84" t="s">
        <v>514</v>
      </c>
      <c r="H10275" s="86" t="str">
        <f t="shared" si="640"/>
        <v/>
      </c>
      <c r="I10275" s="77" t="str">
        <f t="shared" si="641"/>
        <v/>
      </c>
      <c r="J10275" s="77" t="str">
        <f t="shared" si="642"/>
        <v/>
      </c>
      <c r="K10275" s="77">
        <f t="shared" si="643"/>
        <v>0</v>
      </c>
    </row>
    <row r="10276" spans="1:11" s="77" customFormat="1">
      <c r="A10276" s="82">
        <v>2016</v>
      </c>
      <c r="B10276" s="82">
        <v>6055</v>
      </c>
      <c r="C10276" s="83" t="s">
        <v>513</v>
      </c>
      <c r="D10276" s="83" t="s">
        <v>504</v>
      </c>
      <c r="E10276" s="84">
        <v>32755</v>
      </c>
      <c r="F10276" s="85">
        <v>17.170000000000002</v>
      </c>
      <c r="G10276" s="84" t="s">
        <v>514</v>
      </c>
      <c r="H10276" s="86" t="str">
        <f t="shared" si="640"/>
        <v/>
      </c>
      <c r="I10276" s="77" t="str">
        <f t="shared" si="641"/>
        <v/>
      </c>
      <c r="J10276" s="77" t="str">
        <f t="shared" si="642"/>
        <v/>
      </c>
      <c r="K10276" s="77">
        <f t="shared" si="643"/>
        <v>0</v>
      </c>
    </row>
    <row r="10277" spans="1:11" s="77" customFormat="1">
      <c r="A10277" s="82">
        <v>2016</v>
      </c>
      <c r="B10277" s="82">
        <v>6065</v>
      </c>
      <c r="C10277" s="83" t="s">
        <v>513</v>
      </c>
      <c r="D10277" s="83" t="s">
        <v>504</v>
      </c>
      <c r="E10277" s="84">
        <v>48455</v>
      </c>
      <c r="F10277" s="85">
        <v>17.77</v>
      </c>
      <c r="G10277" s="84">
        <v>138.1</v>
      </c>
      <c r="H10277" s="86">
        <f t="shared" si="640"/>
        <v>1189103.6283499999</v>
      </c>
      <c r="I10277" s="77">
        <f t="shared" si="641"/>
        <v>48455</v>
      </c>
      <c r="J10277" s="77">
        <f t="shared" si="642"/>
        <v>861045.35</v>
      </c>
      <c r="K10277" s="77">
        <f t="shared" si="643"/>
        <v>0</v>
      </c>
    </row>
    <row r="10278" spans="1:11" s="77" customFormat="1">
      <c r="A10278" s="82">
        <v>2016</v>
      </c>
      <c r="B10278" s="82">
        <v>6065</v>
      </c>
      <c r="C10278" s="83" t="s">
        <v>513</v>
      </c>
      <c r="D10278" s="83" t="s">
        <v>504</v>
      </c>
      <c r="E10278" s="84">
        <v>32468</v>
      </c>
      <c r="F10278" s="85">
        <v>17.84</v>
      </c>
      <c r="G10278" s="84">
        <v>154.69999999999999</v>
      </c>
      <c r="H10278" s="86">
        <f t="shared" si="640"/>
        <v>896067.44863999996</v>
      </c>
      <c r="I10278" s="77">
        <f t="shared" si="641"/>
        <v>32468</v>
      </c>
      <c r="J10278" s="77">
        <f t="shared" si="642"/>
        <v>579229.12</v>
      </c>
      <c r="K10278" s="77">
        <f t="shared" si="643"/>
        <v>0</v>
      </c>
    </row>
    <row r="10279" spans="1:11" s="77" customFormat="1">
      <c r="A10279" s="82">
        <v>2016</v>
      </c>
      <c r="B10279" s="82">
        <v>6065</v>
      </c>
      <c r="C10279" s="83" t="s">
        <v>513</v>
      </c>
      <c r="D10279" s="83" t="s">
        <v>504</v>
      </c>
      <c r="E10279" s="84">
        <v>16393</v>
      </c>
      <c r="F10279" s="85">
        <v>16.64</v>
      </c>
      <c r="G10279" s="84">
        <v>135.69999999999999</v>
      </c>
      <c r="H10279" s="86">
        <f t="shared" si="640"/>
        <v>370161.80864</v>
      </c>
      <c r="I10279" s="77">
        <f t="shared" si="641"/>
        <v>16393</v>
      </c>
      <c r="J10279" s="77">
        <f t="shared" si="642"/>
        <v>272779.52000000002</v>
      </c>
      <c r="K10279" s="77">
        <f t="shared" si="643"/>
        <v>0</v>
      </c>
    </row>
    <row r="10280" spans="1:11" s="77" customFormat="1">
      <c r="A10280" s="82">
        <v>2016</v>
      </c>
      <c r="B10280" s="82">
        <v>6065</v>
      </c>
      <c r="C10280" s="83" t="s">
        <v>513</v>
      </c>
      <c r="D10280" s="83" t="s">
        <v>504</v>
      </c>
      <c r="E10280" s="84">
        <v>16359</v>
      </c>
      <c r="F10280" s="85">
        <v>17.57</v>
      </c>
      <c r="G10280" s="84">
        <v>139.19999999999999</v>
      </c>
      <c r="H10280" s="86">
        <f t="shared" si="640"/>
        <v>400099.26095999999</v>
      </c>
      <c r="I10280" s="77">
        <f t="shared" si="641"/>
        <v>16359</v>
      </c>
      <c r="J10280" s="77">
        <f t="shared" si="642"/>
        <v>287427.63</v>
      </c>
      <c r="K10280" s="77">
        <f t="shared" si="643"/>
        <v>0</v>
      </c>
    </row>
    <row r="10281" spans="1:11" s="77" customFormat="1">
      <c r="A10281" s="82">
        <v>2016</v>
      </c>
      <c r="B10281" s="82">
        <v>6065</v>
      </c>
      <c r="C10281" s="83" t="s">
        <v>513</v>
      </c>
      <c r="D10281" s="83" t="s">
        <v>504</v>
      </c>
      <c r="E10281" s="84">
        <v>16270</v>
      </c>
      <c r="F10281" s="85">
        <v>17.14</v>
      </c>
      <c r="G10281" s="84">
        <v>137.69999999999999</v>
      </c>
      <c r="H10281" s="86">
        <f t="shared" si="640"/>
        <v>384000.96059999999</v>
      </c>
      <c r="I10281" s="77">
        <f t="shared" si="641"/>
        <v>16270</v>
      </c>
      <c r="J10281" s="77">
        <f t="shared" si="642"/>
        <v>278867.8</v>
      </c>
      <c r="K10281" s="77">
        <f t="shared" si="643"/>
        <v>0</v>
      </c>
    </row>
    <row r="10282" spans="1:11" s="77" customFormat="1">
      <c r="A10282" s="82">
        <v>2016</v>
      </c>
      <c r="B10282" s="82">
        <v>6065</v>
      </c>
      <c r="C10282" s="83" t="s">
        <v>513</v>
      </c>
      <c r="D10282" s="83" t="s">
        <v>504</v>
      </c>
      <c r="E10282" s="84">
        <v>16205</v>
      </c>
      <c r="F10282" s="85">
        <v>17.91</v>
      </c>
      <c r="G10282" s="84">
        <v>137.6</v>
      </c>
      <c r="H10282" s="86">
        <f t="shared" si="640"/>
        <v>399358.6128</v>
      </c>
      <c r="I10282" s="77">
        <f t="shared" si="641"/>
        <v>16205</v>
      </c>
      <c r="J10282" s="77">
        <f t="shared" si="642"/>
        <v>290231.55</v>
      </c>
      <c r="K10282" s="77">
        <f t="shared" si="643"/>
        <v>0</v>
      </c>
    </row>
    <row r="10283" spans="1:11" s="77" customFormat="1">
      <c r="A10283" s="82">
        <v>2016</v>
      </c>
      <c r="B10283" s="82">
        <v>6065</v>
      </c>
      <c r="C10283" s="83" t="s">
        <v>513</v>
      </c>
      <c r="D10283" s="83" t="s">
        <v>504</v>
      </c>
      <c r="E10283" s="84">
        <v>15548</v>
      </c>
      <c r="F10283" s="85">
        <v>17.82</v>
      </c>
      <c r="G10283" s="84">
        <v>144.69999999999999</v>
      </c>
      <c r="H10283" s="86">
        <f t="shared" si="640"/>
        <v>400913.57591999997</v>
      </c>
      <c r="I10283" s="77">
        <f t="shared" si="641"/>
        <v>15548</v>
      </c>
      <c r="J10283" s="77">
        <f t="shared" si="642"/>
        <v>277065.36</v>
      </c>
      <c r="K10283" s="77">
        <f t="shared" si="643"/>
        <v>0</v>
      </c>
    </row>
    <row r="10284" spans="1:11" s="77" customFormat="1">
      <c r="A10284" s="82">
        <v>2016</v>
      </c>
      <c r="B10284" s="82">
        <v>6065</v>
      </c>
      <c r="C10284" s="83" t="s">
        <v>513</v>
      </c>
      <c r="D10284" s="83" t="s">
        <v>504</v>
      </c>
      <c r="E10284" s="84">
        <v>31851</v>
      </c>
      <c r="F10284" s="85">
        <v>17.41</v>
      </c>
      <c r="G10284" s="84">
        <v>137.5</v>
      </c>
      <c r="H10284" s="86">
        <f t="shared" si="640"/>
        <v>762473.12624999997</v>
      </c>
      <c r="I10284" s="77">
        <f t="shared" si="641"/>
        <v>31851</v>
      </c>
      <c r="J10284" s="77">
        <f t="shared" si="642"/>
        <v>554525.91</v>
      </c>
      <c r="K10284" s="77">
        <f t="shared" si="643"/>
        <v>0</v>
      </c>
    </row>
    <row r="10285" spans="1:11" s="77" customFormat="1">
      <c r="A10285" s="82">
        <v>2016</v>
      </c>
      <c r="B10285" s="82">
        <v>6065</v>
      </c>
      <c r="C10285" s="83" t="s">
        <v>513</v>
      </c>
      <c r="D10285" s="83" t="s">
        <v>504</v>
      </c>
      <c r="E10285" s="84">
        <v>64497</v>
      </c>
      <c r="F10285" s="85">
        <v>17.57</v>
      </c>
      <c r="G10285" s="84">
        <v>141.80000000000001</v>
      </c>
      <c r="H10285" s="86">
        <f t="shared" si="640"/>
        <v>1606895.02722</v>
      </c>
      <c r="I10285" s="77">
        <f t="shared" si="641"/>
        <v>64497</v>
      </c>
      <c r="J10285" s="77">
        <f t="shared" si="642"/>
        <v>1133212.29</v>
      </c>
      <c r="K10285" s="77">
        <f t="shared" si="643"/>
        <v>0</v>
      </c>
    </row>
    <row r="10286" spans="1:11" s="77" customFormat="1">
      <c r="A10286" s="82">
        <v>2016</v>
      </c>
      <c r="B10286" s="82">
        <v>6065</v>
      </c>
      <c r="C10286" s="83" t="s">
        <v>513</v>
      </c>
      <c r="D10286" s="83" t="s">
        <v>504</v>
      </c>
      <c r="E10286" s="84">
        <v>112021</v>
      </c>
      <c r="F10286" s="85">
        <v>17.2</v>
      </c>
      <c r="G10286" s="84">
        <v>151.6</v>
      </c>
      <c r="H10286" s="86">
        <f t="shared" si="640"/>
        <v>2920969.9791999999</v>
      </c>
      <c r="I10286" s="77">
        <f t="shared" si="641"/>
        <v>112021</v>
      </c>
      <c r="J10286" s="77">
        <f t="shared" si="642"/>
        <v>1926761.2</v>
      </c>
      <c r="K10286" s="77">
        <f t="shared" si="643"/>
        <v>0</v>
      </c>
    </row>
    <row r="10287" spans="1:11" s="77" customFormat="1">
      <c r="A10287" s="82">
        <v>2016</v>
      </c>
      <c r="B10287" s="82">
        <v>6065</v>
      </c>
      <c r="C10287" s="83" t="s">
        <v>513</v>
      </c>
      <c r="D10287" s="83" t="s">
        <v>504</v>
      </c>
      <c r="E10287" s="84">
        <v>16435</v>
      </c>
      <c r="F10287" s="85">
        <v>17.670000000000002</v>
      </c>
      <c r="G10287" s="84">
        <v>135.6</v>
      </c>
      <c r="H10287" s="86">
        <f t="shared" si="640"/>
        <v>393791.14619999996</v>
      </c>
      <c r="I10287" s="77">
        <f t="shared" si="641"/>
        <v>16435</v>
      </c>
      <c r="J10287" s="77">
        <f t="shared" si="642"/>
        <v>290406.45</v>
      </c>
      <c r="K10287" s="77">
        <f t="shared" si="643"/>
        <v>0</v>
      </c>
    </row>
    <row r="10288" spans="1:11" s="77" customFormat="1">
      <c r="A10288" s="82">
        <v>2016</v>
      </c>
      <c r="B10288" s="82">
        <v>6068</v>
      </c>
      <c r="C10288" s="83" t="s">
        <v>513</v>
      </c>
      <c r="D10288" s="83" t="s">
        <v>504</v>
      </c>
      <c r="E10288" s="84">
        <v>633717</v>
      </c>
      <c r="F10288" s="85">
        <v>16.738</v>
      </c>
      <c r="G10288" s="84">
        <v>166.3</v>
      </c>
      <c r="H10288" s="86">
        <f t="shared" si="640"/>
        <v>17639699.007798001</v>
      </c>
      <c r="I10288" s="77">
        <f t="shared" si="641"/>
        <v>633717</v>
      </c>
      <c r="J10288" s="77">
        <f t="shared" si="642"/>
        <v>10607155.146</v>
      </c>
      <c r="K10288" s="77">
        <f t="shared" si="643"/>
        <v>0</v>
      </c>
    </row>
    <row r="10289" spans="1:11" s="77" customFormat="1">
      <c r="A10289" s="82">
        <v>2016</v>
      </c>
      <c r="B10289" s="82">
        <v>6071</v>
      </c>
      <c r="C10289" s="83" t="s">
        <v>503</v>
      </c>
      <c r="D10289" s="83" t="s">
        <v>504</v>
      </c>
      <c r="E10289" s="84">
        <v>30620</v>
      </c>
      <c r="F10289" s="85">
        <v>22.867999999999999</v>
      </c>
      <c r="G10289" s="84">
        <v>215</v>
      </c>
      <c r="H10289" s="86">
        <f t="shared" si="640"/>
        <v>1505469.044</v>
      </c>
      <c r="I10289" s="77">
        <f t="shared" si="641"/>
        <v>30620</v>
      </c>
      <c r="J10289" s="77">
        <f t="shared" si="642"/>
        <v>700218.15999999992</v>
      </c>
      <c r="K10289" s="77">
        <f t="shared" si="643"/>
        <v>0</v>
      </c>
    </row>
    <row r="10290" spans="1:11" s="77" customFormat="1">
      <c r="A10290" s="82">
        <v>2016</v>
      </c>
      <c r="B10290" s="82">
        <v>6071</v>
      </c>
      <c r="C10290" s="83" t="s">
        <v>503</v>
      </c>
      <c r="D10290" s="83" t="s">
        <v>504</v>
      </c>
      <c r="E10290" s="84">
        <v>69718</v>
      </c>
      <c r="F10290" s="85">
        <v>22.795000000000002</v>
      </c>
      <c r="G10290" s="84">
        <v>218.3</v>
      </c>
      <c r="H10290" s="86">
        <f t="shared" si="640"/>
        <v>3469271.2112300005</v>
      </c>
      <c r="I10290" s="77">
        <f t="shared" si="641"/>
        <v>69718</v>
      </c>
      <c r="J10290" s="77">
        <f t="shared" si="642"/>
        <v>1589221.81</v>
      </c>
      <c r="K10290" s="77">
        <f t="shared" si="643"/>
        <v>0</v>
      </c>
    </row>
    <row r="10291" spans="1:11" s="77" customFormat="1">
      <c r="A10291" s="82">
        <v>2016</v>
      </c>
      <c r="B10291" s="82">
        <v>6071</v>
      </c>
      <c r="C10291" s="83" t="s">
        <v>513</v>
      </c>
      <c r="D10291" s="83" t="s">
        <v>504</v>
      </c>
      <c r="E10291" s="84">
        <v>46111</v>
      </c>
      <c r="F10291" s="85">
        <v>17.940999999999999</v>
      </c>
      <c r="G10291" s="84">
        <v>218.7</v>
      </c>
      <c r="H10291" s="86">
        <f t="shared" si="640"/>
        <v>1809255.7853369997</v>
      </c>
      <c r="I10291" s="77">
        <f t="shared" si="641"/>
        <v>46111</v>
      </c>
      <c r="J10291" s="77">
        <f t="shared" si="642"/>
        <v>827277.451</v>
      </c>
      <c r="K10291" s="77">
        <f t="shared" si="643"/>
        <v>0</v>
      </c>
    </row>
    <row r="10292" spans="1:11" s="77" customFormat="1">
      <c r="A10292" s="82">
        <v>2016</v>
      </c>
      <c r="B10292" s="82">
        <v>6071</v>
      </c>
      <c r="C10292" s="83" t="s">
        <v>503</v>
      </c>
      <c r="D10292" s="83" t="s">
        <v>504</v>
      </c>
      <c r="E10292" s="84">
        <v>9816</v>
      </c>
      <c r="F10292" s="85">
        <v>25.567</v>
      </c>
      <c r="G10292" s="84">
        <v>195.8</v>
      </c>
      <c r="H10292" s="86">
        <f t="shared" si="640"/>
        <v>491390.785776</v>
      </c>
      <c r="I10292" s="77">
        <f t="shared" si="641"/>
        <v>9816</v>
      </c>
      <c r="J10292" s="77">
        <f t="shared" si="642"/>
        <v>250965.67199999999</v>
      </c>
      <c r="K10292" s="77">
        <f t="shared" si="643"/>
        <v>0</v>
      </c>
    </row>
    <row r="10293" spans="1:11" s="77" customFormat="1">
      <c r="A10293" s="82">
        <v>2016</v>
      </c>
      <c r="B10293" s="82">
        <v>6071</v>
      </c>
      <c r="C10293" s="83" t="s">
        <v>503</v>
      </c>
      <c r="D10293" s="83" t="s">
        <v>504</v>
      </c>
      <c r="E10293" s="84">
        <v>38138</v>
      </c>
      <c r="F10293" s="85">
        <v>22.289000000000001</v>
      </c>
      <c r="G10293" s="84">
        <v>144.6</v>
      </c>
      <c r="H10293" s="86">
        <f t="shared" si="640"/>
        <v>1229183.697372</v>
      </c>
      <c r="I10293" s="77">
        <f t="shared" si="641"/>
        <v>38138</v>
      </c>
      <c r="J10293" s="77">
        <f t="shared" si="642"/>
        <v>850057.8820000001</v>
      </c>
      <c r="K10293" s="77">
        <f t="shared" si="643"/>
        <v>0</v>
      </c>
    </row>
    <row r="10294" spans="1:11" s="77" customFormat="1">
      <c r="A10294" s="82">
        <v>2016</v>
      </c>
      <c r="B10294" s="82">
        <v>6071</v>
      </c>
      <c r="C10294" s="83" t="s">
        <v>503</v>
      </c>
      <c r="D10294" s="83" t="s">
        <v>504</v>
      </c>
      <c r="E10294" s="84">
        <v>4679</v>
      </c>
      <c r="F10294" s="85">
        <v>18.686</v>
      </c>
      <c r="G10294" s="84">
        <v>175.9</v>
      </c>
      <c r="H10294" s="86">
        <f t="shared" si="640"/>
        <v>153792.52564599999</v>
      </c>
      <c r="I10294" s="77">
        <f t="shared" si="641"/>
        <v>4679</v>
      </c>
      <c r="J10294" s="77">
        <f t="shared" si="642"/>
        <v>87431.793999999994</v>
      </c>
      <c r="K10294" s="77">
        <f t="shared" si="643"/>
        <v>0</v>
      </c>
    </row>
    <row r="10295" spans="1:11" s="77" customFormat="1">
      <c r="A10295" s="82">
        <v>2016</v>
      </c>
      <c r="B10295" s="82">
        <v>6071</v>
      </c>
      <c r="C10295" s="83" t="s">
        <v>503</v>
      </c>
      <c r="D10295" s="83" t="s">
        <v>504</v>
      </c>
      <c r="E10295" s="84">
        <v>1648</v>
      </c>
      <c r="F10295" s="85">
        <v>19.713999999999999</v>
      </c>
      <c r="G10295" s="84">
        <v>151.69999999999999</v>
      </c>
      <c r="H10295" s="86">
        <f t="shared" si="640"/>
        <v>49285.315423999993</v>
      </c>
      <c r="I10295" s="77">
        <f t="shared" si="641"/>
        <v>1648</v>
      </c>
      <c r="J10295" s="77">
        <f t="shared" si="642"/>
        <v>32488.671999999999</v>
      </c>
      <c r="K10295" s="77">
        <f t="shared" si="643"/>
        <v>0</v>
      </c>
    </row>
    <row r="10296" spans="1:11" s="77" customFormat="1">
      <c r="A10296" s="82">
        <v>2016</v>
      </c>
      <c r="B10296" s="82">
        <v>6071</v>
      </c>
      <c r="C10296" s="83" t="s">
        <v>503</v>
      </c>
      <c r="D10296" s="83" t="s">
        <v>504</v>
      </c>
      <c r="E10296" s="84">
        <v>74001</v>
      </c>
      <c r="F10296" s="85">
        <v>22.818999999999999</v>
      </c>
      <c r="G10296" s="84">
        <v>222.7</v>
      </c>
      <c r="H10296" s="86">
        <f t="shared" si="640"/>
        <v>3760576.3799129999</v>
      </c>
      <c r="I10296" s="77">
        <f t="shared" si="641"/>
        <v>74001</v>
      </c>
      <c r="J10296" s="77">
        <f t="shared" si="642"/>
        <v>1688628.8189999999</v>
      </c>
      <c r="K10296" s="77">
        <f t="shared" si="643"/>
        <v>0</v>
      </c>
    </row>
    <row r="10297" spans="1:11" s="77" customFormat="1">
      <c r="A10297" s="82">
        <v>2016</v>
      </c>
      <c r="B10297" s="82">
        <v>6071</v>
      </c>
      <c r="C10297" s="83" t="s">
        <v>503</v>
      </c>
      <c r="D10297" s="83" t="s">
        <v>504</v>
      </c>
      <c r="E10297" s="84">
        <v>14031</v>
      </c>
      <c r="F10297" s="85">
        <v>25.495999999999999</v>
      </c>
      <c r="G10297" s="84">
        <v>218.9</v>
      </c>
      <c r="H10297" s="86">
        <f t="shared" si="640"/>
        <v>783080.54906400002</v>
      </c>
      <c r="I10297" s="77">
        <f t="shared" si="641"/>
        <v>14031</v>
      </c>
      <c r="J10297" s="77">
        <f t="shared" si="642"/>
        <v>357734.37599999999</v>
      </c>
      <c r="K10297" s="77">
        <f t="shared" si="643"/>
        <v>0</v>
      </c>
    </row>
    <row r="10298" spans="1:11" s="77" customFormat="1">
      <c r="A10298" s="82">
        <v>2016</v>
      </c>
      <c r="B10298" s="82">
        <v>6073</v>
      </c>
      <c r="C10298" s="83" t="s">
        <v>503</v>
      </c>
      <c r="D10298" s="83" t="s">
        <v>504</v>
      </c>
      <c r="E10298" s="84">
        <v>85960</v>
      </c>
      <c r="F10298" s="85">
        <v>23.277999999999999</v>
      </c>
      <c r="G10298" s="84">
        <v>296.10000000000002</v>
      </c>
      <c r="H10298" s="86">
        <f t="shared" si="640"/>
        <v>5924892.5416799998</v>
      </c>
      <c r="I10298" s="77">
        <f t="shared" si="641"/>
        <v>85960</v>
      </c>
      <c r="J10298" s="77">
        <f t="shared" si="642"/>
        <v>2000976.88</v>
      </c>
      <c r="K10298" s="77">
        <f t="shared" si="643"/>
        <v>0</v>
      </c>
    </row>
    <row r="10299" spans="1:11" s="77" customFormat="1">
      <c r="A10299" s="82">
        <v>2016</v>
      </c>
      <c r="B10299" s="82">
        <v>6073</v>
      </c>
      <c r="C10299" s="83" t="s">
        <v>513</v>
      </c>
      <c r="D10299" s="83" t="s">
        <v>504</v>
      </c>
      <c r="E10299" s="84">
        <v>83281</v>
      </c>
      <c r="F10299" s="85">
        <v>17.756</v>
      </c>
      <c r="G10299" s="84">
        <v>246.8</v>
      </c>
      <c r="H10299" s="86">
        <f t="shared" si="640"/>
        <v>3649523.992048</v>
      </c>
      <c r="I10299" s="77">
        <f t="shared" si="641"/>
        <v>83281</v>
      </c>
      <c r="J10299" s="77">
        <f t="shared" si="642"/>
        <v>1478737.436</v>
      </c>
      <c r="K10299" s="77">
        <f t="shared" si="643"/>
        <v>0</v>
      </c>
    </row>
    <row r="10300" spans="1:11" s="77" customFormat="1">
      <c r="A10300" s="82">
        <v>2016</v>
      </c>
      <c r="B10300" s="82">
        <v>6076</v>
      </c>
      <c r="C10300" s="83" t="s">
        <v>513</v>
      </c>
      <c r="D10300" s="83" t="s">
        <v>504</v>
      </c>
      <c r="E10300" s="84">
        <v>231616</v>
      </c>
      <c r="F10300" s="85">
        <v>17.434000000000001</v>
      </c>
      <c r="G10300" s="84" t="s">
        <v>514</v>
      </c>
      <c r="H10300" s="86" t="str">
        <f t="shared" si="640"/>
        <v/>
      </c>
      <c r="I10300" s="77" t="str">
        <f t="shared" si="641"/>
        <v/>
      </c>
      <c r="J10300" s="77" t="str">
        <f t="shared" si="642"/>
        <v/>
      </c>
      <c r="K10300" s="77">
        <f t="shared" si="643"/>
        <v>0</v>
      </c>
    </row>
    <row r="10301" spans="1:11" s="77" customFormat="1">
      <c r="A10301" s="82">
        <v>2016</v>
      </c>
      <c r="B10301" s="82">
        <v>6076</v>
      </c>
      <c r="C10301" s="83" t="s">
        <v>513</v>
      </c>
      <c r="D10301" s="83" t="s">
        <v>504</v>
      </c>
      <c r="E10301" s="84">
        <v>516148</v>
      </c>
      <c r="F10301" s="85">
        <v>16.52</v>
      </c>
      <c r="G10301" s="84" t="s">
        <v>514</v>
      </c>
      <c r="H10301" s="86" t="str">
        <f t="shared" si="640"/>
        <v/>
      </c>
      <c r="I10301" s="77" t="str">
        <f t="shared" si="641"/>
        <v/>
      </c>
      <c r="J10301" s="77" t="str">
        <f t="shared" si="642"/>
        <v/>
      </c>
      <c r="K10301" s="77">
        <f t="shared" si="643"/>
        <v>0</v>
      </c>
    </row>
    <row r="10302" spans="1:11" s="77" customFormat="1">
      <c r="A10302" s="82">
        <v>2016</v>
      </c>
      <c r="B10302" s="82">
        <v>6077</v>
      </c>
      <c r="C10302" s="83" t="s">
        <v>513</v>
      </c>
      <c r="D10302" s="83" t="s">
        <v>504</v>
      </c>
      <c r="E10302" s="84">
        <v>17070</v>
      </c>
      <c r="F10302" s="85">
        <v>16.763999999999999</v>
      </c>
      <c r="G10302" s="84">
        <v>120.8</v>
      </c>
      <c r="H10302" s="86">
        <f t="shared" si="640"/>
        <v>345683.06783999997</v>
      </c>
      <c r="I10302" s="77">
        <f t="shared" si="641"/>
        <v>17070</v>
      </c>
      <c r="J10302" s="77">
        <f t="shared" si="642"/>
        <v>286161.48</v>
      </c>
      <c r="K10302" s="77">
        <f t="shared" si="643"/>
        <v>0</v>
      </c>
    </row>
    <row r="10303" spans="1:11" s="77" customFormat="1">
      <c r="A10303" s="82">
        <v>2016</v>
      </c>
      <c r="B10303" s="82">
        <v>6077</v>
      </c>
      <c r="C10303" s="83" t="s">
        <v>513</v>
      </c>
      <c r="D10303" s="83" t="s">
        <v>504</v>
      </c>
      <c r="E10303" s="84">
        <v>200829</v>
      </c>
      <c r="F10303" s="85">
        <v>17.186</v>
      </c>
      <c r="G10303" s="84">
        <v>127.4</v>
      </c>
      <c r="H10303" s="86">
        <f t="shared" si="640"/>
        <v>4397143.7251559999</v>
      </c>
      <c r="I10303" s="77">
        <f t="shared" si="641"/>
        <v>200829</v>
      </c>
      <c r="J10303" s="77">
        <f t="shared" si="642"/>
        <v>3451447.1940000001</v>
      </c>
      <c r="K10303" s="77">
        <f t="shared" si="643"/>
        <v>0</v>
      </c>
    </row>
    <row r="10304" spans="1:11" s="77" customFormat="1">
      <c r="A10304" s="82">
        <v>2016</v>
      </c>
      <c r="B10304" s="82">
        <v>6077</v>
      </c>
      <c r="C10304" s="83" t="s">
        <v>513</v>
      </c>
      <c r="D10304" s="83" t="s">
        <v>504</v>
      </c>
      <c r="E10304" s="84">
        <v>118583</v>
      </c>
      <c r="F10304" s="85">
        <v>16.792999999999999</v>
      </c>
      <c r="G10304" s="84">
        <v>128</v>
      </c>
      <c r="H10304" s="86">
        <f t="shared" si="640"/>
        <v>2548946.3283199999</v>
      </c>
      <c r="I10304" s="77">
        <f t="shared" si="641"/>
        <v>118583</v>
      </c>
      <c r="J10304" s="77">
        <f t="shared" si="642"/>
        <v>1991364.3189999999</v>
      </c>
      <c r="K10304" s="77">
        <f t="shared" si="643"/>
        <v>0</v>
      </c>
    </row>
    <row r="10305" spans="1:11" s="77" customFormat="1">
      <c r="A10305" s="82">
        <v>2016</v>
      </c>
      <c r="B10305" s="82">
        <v>6077</v>
      </c>
      <c r="C10305" s="83" t="s">
        <v>513</v>
      </c>
      <c r="D10305" s="83" t="s">
        <v>504</v>
      </c>
      <c r="E10305" s="84">
        <v>84746</v>
      </c>
      <c r="F10305" s="85">
        <v>17.067</v>
      </c>
      <c r="G10305" s="84">
        <v>124</v>
      </c>
      <c r="H10305" s="86">
        <f t="shared" si="640"/>
        <v>1793486.3776800002</v>
      </c>
      <c r="I10305" s="77">
        <f t="shared" si="641"/>
        <v>84746</v>
      </c>
      <c r="J10305" s="77">
        <f t="shared" si="642"/>
        <v>1446359.9820000001</v>
      </c>
      <c r="K10305" s="77">
        <f t="shared" si="643"/>
        <v>0</v>
      </c>
    </row>
    <row r="10306" spans="1:11" s="77" customFormat="1">
      <c r="A10306" s="82">
        <v>2016</v>
      </c>
      <c r="B10306" s="82">
        <v>6082</v>
      </c>
      <c r="C10306" s="83" t="s">
        <v>503</v>
      </c>
      <c r="D10306" s="83" t="s">
        <v>504</v>
      </c>
      <c r="E10306" s="84">
        <v>42752</v>
      </c>
      <c r="F10306" s="85">
        <v>25.84</v>
      </c>
      <c r="G10306" s="84" t="s">
        <v>514</v>
      </c>
      <c r="H10306" s="86" t="str">
        <f t="shared" si="640"/>
        <v/>
      </c>
      <c r="I10306" s="77" t="str">
        <f t="shared" si="641"/>
        <v/>
      </c>
      <c r="J10306" s="77" t="str">
        <f t="shared" si="642"/>
        <v/>
      </c>
      <c r="K10306" s="77">
        <f t="shared" si="643"/>
        <v>0</v>
      </c>
    </row>
    <row r="10307" spans="1:11" s="77" customFormat="1">
      <c r="A10307" s="82">
        <v>2016</v>
      </c>
      <c r="B10307" s="82">
        <v>6082</v>
      </c>
      <c r="C10307" s="83" t="s">
        <v>503</v>
      </c>
      <c r="D10307" s="83" t="s">
        <v>504</v>
      </c>
      <c r="E10307" s="84">
        <v>41777</v>
      </c>
      <c r="F10307" s="85">
        <v>26.05</v>
      </c>
      <c r="G10307" s="84" t="s">
        <v>514</v>
      </c>
      <c r="H10307" s="86" t="str">
        <f t="shared" si="640"/>
        <v/>
      </c>
      <c r="I10307" s="77" t="str">
        <f t="shared" si="641"/>
        <v/>
      </c>
      <c r="J10307" s="77" t="str">
        <f t="shared" si="642"/>
        <v/>
      </c>
      <c r="K10307" s="77">
        <f t="shared" si="643"/>
        <v>0</v>
      </c>
    </row>
    <row r="10308" spans="1:11" s="77" customFormat="1">
      <c r="A10308" s="82">
        <v>2016</v>
      </c>
      <c r="B10308" s="82">
        <v>6085</v>
      </c>
      <c r="C10308" s="83" t="s">
        <v>513</v>
      </c>
      <c r="D10308" s="83" t="s">
        <v>504</v>
      </c>
      <c r="E10308" s="84">
        <v>30268</v>
      </c>
      <c r="F10308" s="85">
        <v>18.053999999999998</v>
      </c>
      <c r="G10308" s="84">
        <v>230.3</v>
      </c>
      <c r="H10308" s="86">
        <f t="shared" si="640"/>
        <v>1258493.8610159999</v>
      </c>
      <c r="I10308" s="77">
        <f t="shared" si="641"/>
        <v>30268</v>
      </c>
      <c r="J10308" s="77">
        <f t="shared" si="642"/>
        <v>546458.47199999995</v>
      </c>
      <c r="K10308" s="77">
        <f t="shared" si="643"/>
        <v>0</v>
      </c>
    </row>
    <row r="10309" spans="1:11" s="77" customFormat="1">
      <c r="A10309" s="82">
        <v>2016</v>
      </c>
      <c r="B10309" s="82">
        <v>6085</v>
      </c>
      <c r="C10309" s="83" t="s">
        <v>513</v>
      </c>
      <c r="D10309" s="83" t="s">
        <v>504</v>
      </c>
      <c r="E10309" s="84">
        <v>32247</v>
      </c>
      <c r="F10309" s="85">
        <v>17.632000000000001</v>
      </c>
      <c r="G10309" s="84">
        <v>232.5</v>
      </c>
      <c r="H10309" s="86">
        <f t="shared" si="640"/>
        <v>1321946.4168000002</v>
      </c>
      <c r="I10309" s="77">
        <f t="shared" si="641"/>
        <v>32247</v>
      </c>
      <c r="J10309" s="77">
        <f t="shared" si="642"/>
        <v>568579.10400000005</v>
      </c>
      <c r="K10309" s="77">
        <f t="shared" si="643"/>
        <v>0</v>
      </c>
    </row>
    <row r="10310" spans="1:11" s="77" customFormat="1">
      <c r="A10310" s="82">
        <v>2016</v>
      </c>
      <c r="B10310" s="82">
        <v>6085</v>
      </c>
      <c r="C10310" s="83" t="s">
        <v>503</v>
      </c>
      <c r="D10310" s="83" t="s">
        <v>504</v>
      </c>
      <c r="E10310" s="84">
        <v>170451</v>
      </c>
      <c r="F10310" s="85">
        <v>21.872</v>
      </c>
      <c r="G10310" s="84">
        <v>259.39999999999998</v>
      </c>
      <c r="H10310" s="86">
        <f t="shared" si="640"/>
        <v>9670702.4815679993</v>
      </c>
      <c r="I10310" s="77">
        <f t="shared" si="641"/>
        <v>170451</v>
      </c>
      <c r="J10310" s="77">
        <f t="shared" si="642"/>
        <v>3728104.2719999999</v>
      </c>
      <c r="K10310" s="77">
        <f t="shared" si="643"/>
        <v>0</v>
      </c>
    </row>
    <row r="10311" spans="1:11" s="77" customFormat="1">
      <c r="A10311" s="82">
        <v>2016</v>
      </c>
      <c r="B10311" s="82">
        <v>6085</v>
      </c>
      <c r="C10311" s="83" t="s">
        <v>503</v>
      </c>
      <c r="D10311" s="83" t="s">
        <v>504</v>
      </c>
      <c r="E10311" s="84">
        <v>14923</v>
      </c>
      <c r="F10311" s="85">
        <v>26.045999999999999</v>
      </c>
      <c r="G10311" s="84">
        <v>215.8</v>
      </c>
      <c r="H10311" s="86">
        <f t="shared" ref="H10311:H10374" si="644">IF(I10311="","",G10311/100*F10311*E10311)</f>
        <v>838781.06036400003</v>
      </c>
      <c r="I10311" s="77">
        <f t="shared" ref="I10311:I10374" si="645">IF(OR(G10311=".",F10311=".",E10311="."),"",E10311)</f>
        <v>14923</v>
      </c>
      <c r="J10311" s="77">
        <f t="shared" ref="J10311:J10374" si="646">IF(I10311="","",F10311*I10311)</f>
        <v>388684.45799999998</v>
      </c>
      <c r="K10311" s="77">
        <f t="shared" ref="K10311:K10374" si="647">IF(C10311="LIG",1,0)</f>
        <v>0</v>
      </c>
    </row>
    <row r="10312" spans="1:11" s="77" customFormat="1">
      <c r="A10312" s="82">
        <v>2016</v>
      </c>
      <c r="B10312" s="82">
        <v>6090</v>
      </c>
      <c r="C10312" s="83" t="s">
        <v>513</v>
      </c>
      <c r="D10312" s="83" t="s">
        <v>504</v>
      </c>
      <c r="E10312" s="84">
        <v>144746</v>
      </c>
      <c r="F10312" s="85">
        <v>17.05</v>
      </c>
      <c r="G10312" s="84">
        <v>204.4</v>
      </c>
      <c r="H10312" s="86">
        <f t="shared" si="644"/>
        <v>5044427.0492000002</v>
      </c>
      <c r="I10312" s="77">
        <f t="shared" si="645"/>
        <v>144746</v>
      </c>
      <c r="J10312" s="77">
        <f t="shared" si="646"/>
        <v>2467919.3000000003</v>
      </c>
      <c r="K10312" s="77">
        <f t="shared" si="647"/>
        <v>0</v>
      </c>
    </row>
    <row r="10313" spans="1:11" s="77" customFormat="1">
      <c r="A10313" s="82">
        <v>2016</v>
      </c>
      <c r="B10313" s="82">
        <v>6090</v>
      </c>
      <c r="C10313" s="83" t="s">
        <v>513</v>
      </c>
      <c r="D10313" s="83" t="s">
        <v>504</v>
      </c>
      <c r="E10313" s="84">
        <v>14928</v>
      </c>
      <c r="F10313" s="85">
        <v>17.920000000000002</v>
      </c>
      <c r="G10313" s="84">
        <v>212.1</v>
      </c>
      <c r="H10313" s="86">
        <f t="shared" si="644"/>
        <v>567388.20096000005</v>
      </c>
      <c r="I10313" s="77">
        <f t="shared" si="645"/>
        <v>14928</v>
      </c>
      <c r="J10313" s="77">
        <f t="shared" si="646"/>
        <v>267509.76000000001</v>
      </c>
      <c r="K10313" s="77">
        <f t="shared" si="647"/>
        <v>0</v>
      </c>
    </row>
    <row r="10314" spans="1:11" s="77" customFormat="1">
      <c r="A10314" s="82">
        <v>2016</v>
      </c>
      <c r="B10314" s="82">
        <v>6090</v>
      </c>
      <c r="C10314" s="83" t="s">
        <v>513</v>
      </c>
      <c r="D10314" s="83" t="s">
        <v>504</v>
      </c>
      <c r="E10314" s="84">
        <v>30065</v>
      </c>
      <c r="F10314" s="85">
        <v>17.93</v>
      </c>
      <c r="G10314" s="84">
        <v>203.8</v>
      </c>
      <c r="H10314" s="86">
        <f t="shared" si="644"/>
        <v>1098615.3871000002</v>
      </c>
      <c r="I10314" s="77">
        <f t="shared" si="645"/>
        <v>30065</v>
      </c>
      <c r="J10314" s="77">
        <f t="shared" si="646"/>
        <v>539065.44999999995</v>
      </c>
      <c r="K10314" s="77">
        <f t="shared" si="647"/>
        <v>0</v>
      </c>
    </row>
    <row r="10315" spans="1:11" s="77" customFormat="1">
      <c r="A10315" s="82">
        <v>2016</v>
      </c>
      <c r="B10315" s="82">
        <v>6090</v>
      </c>
      <c r="C10315" s="83" t="s">
        <v>513</v>
      </c>
      <c r="D10315" s="83" t="s">
        <v>504</v>
      </c>
      <c r="E10315" s="84">
        <v>43237</v>
      </c>
      <c r="F10315" s="85">
        <v>17.13</v>
      </c>
      <c r="G10315" s="84">
        <v>193.3</v>
      </c>
      <c r="H10315" s="86">
        <f t="shared" si="644"/>
        <v>1431676.0827300001</v>
      </c>
      <c r="I10315" s="77">
        <f t="shared" si="645"/>
        <v>43237</v>
      </c>
      <c r="J10315" s="77">
        <f t="shared" si="646"/>
        <v>740649.80999999994</v>
      </c>
      <c r="K10315" s="77">
        <f t="shared" si="647"/>
        <v>0</v>
      </c>
    </row>
    <row r="10316" spans="1:11" s="77" customFormat="1">
      <c r="A10316" s="82">
        <v>2016</v>
      </c>
      <c r="B10316" s="82">
        <v>6090</v>
      </c>
      <c r="C10316" s="83" t="s">
        <v>513</v>
      </c>
      <c r="D10316" s="83" t="s">
        <v>504</v>
      </c>
      <c r="E10316" s="84">
        <v>14524</v>
      </c>
      <c r="F10316" s="85">
        <v>16.97</v>
      </c>
      <c r="G10316" s="84">
        <v>200.4</v>
      </c>
      <c r="H10316" s="86">
        <f t="shared" si="644"/>
        <v>493930.44912</v>
      </c>
      <c r="I10316" s="77">
        <f t="shared" si="645"/>
        <v>14524</v>
      </c>
      <c r="J10316" s="77">
        <f t="shared" si="646"/>
        <v>246472.27999999997</v>
      </c>
      <c r="K10316" s="77">
        <f t="shared" si="647"/>
        <v>0</v>
      </c>
    </row>
    <row r="10317" spans="1:11" s="77" customFormat="1">
      <c r="A10317" s="82">
        <v>2016</v>
      </c>
      <c r="B10317" s="82">
        <v>6090</v>
      </c>
      <c r="C10317" s="83" t="s">
        <v>513</v>
      </c>
      <c r="D10317" s="83" t="s">
        <v>504</v>
      </c>
      <c r="E10317" s="84">
        <v>42313</v>
      </c>
      <c r="F10317" s="85">
        <v>18.010000000000002</v>
      </c>
      <c r="G10317" s="84">
        <v>214.4</v>
      </c>
      <c r="H10317" s="86">
        <f t="shared" si="644"/>
        <v>1633850.4867200002</v>
      </c>
      <c r="I10317" s="77">
        <f t="shared" si="645"/>
        <v>42313</v>
      </c>
      <c r="J10317" s="77">
        <f t="shared" si="646"/>
        <v>762057.13000000012</v>
      </c>
      <c r="K10317" s="77">
        <f t="shared" si="647"/>
        <v>0</v>
      </c>
    </row>
    <row r="10318" spans="1:11" s="77" customFormat="1">
      <c r="A10318" s="82">
        <v>2016</v>
      </c>
      <c r="B10318" s="82">
        <v>6090</v>
      </c>
      <c r="C10318" s="83" t="s">
        <v>513</v>
      </c>
      <c r="D10318" s="83" t="s">
        <v>504</v>
      </c>
      <c r="E10318" s="84">
        <v>39594</v>
      </c>
      <c r="F10318" s="85">
        <v>17.54</v>
      </c>
      <c r="G10318" s="84">
        <v>219.9</v>
      </c>
      <c r="H10318" s="86">
        <f t="shared" si="644"/>
        <v>1527158.7932399998</v>
      </c>
      <c r="I10318" s="77">
        <f t="shared" si="645"/>
        <v>39594</v>
      </c>
      <c r="J10318" s="77">
        <f t="shared" si="646"/>
        <v>694478.76</v>
      </c>
      <c r="K10318" s="77">
        <f t="shared" si="647"/>
        <v>0</v>
      </c>
    </row>
    <row r="10319" spans="1:11" s="77" customFormat="1">
      <c r="A10319" s="82">
        <v>2016</v>
      </c>
      <c r="B10319" s="82">
        <v>6090</v>
      </c>
      <c r="C10319" s="83" t="s">
        <v>513</v>
      </c>
      <c r="D10319" s="83" t="s">
        <v>504</v>
      </c>
      <c r="E10319" s="84">
        <v>58399</v>
      </c>
      <c r="F10319" s="85">
        <v>17.739999999999998</v>
      </c>
      <c r="G10319" s="84">
        <v>170.3</v>
      </c>
      <c r="H10319" s="86">
        <f t="shared" si="644"/>
        <v>1764305.0367799997</v>
      </c>
      <c r="I10319" s="77">
        <f t="shared" si="645"/>
        <v>58399</v>
      </c>
      <c r="J10319" s="77">
        <f t="shared" si="646"/>
        <v>1035998.2599999999</v>
      </c>
      <c r="K10319" s="77">
        <f t="shared" si="647"/>
        <v>0</v>
      </c>
    </row>
    <row r="10320" spans="1:11" s="77" customFormat="1">
      <c r="A10320" s="82">
        <v>2016</v>
      </c>
      <c r="B10320" s="82">
        <v>6090</v>
      </c>
      <c r="C10320" s="83" t="s">
        <v>513</v>
      </c>
      <c r="D10320" s="83" t="s">
        <v>504</v>
      </c>
      <c r="E10320" s="84">
        <v>42009</v>
      </c>
      <c r="F10320" s="85">
        <v>17.309999999999999</v>
      </c>
      <c r="G10320" s="84" t="s">
        <v>514</v>
      </c>
      <c r="H10320" s="86" t="str">
        <f t="shared" si="644"/>
        <v/>
      </c>
      <c r="I10320" s="77" t="str">
        <f t="shared" si="645"/>
        <v/>
      </c>
      <c r="J10320" s="77" t="str">
        <f t="shared" si="646"/>
        <v/>
      </c>
      <c r="K10320" s="77">
        <f t="shared" si="647"/>
        <v>0</v>
      </c>
    </row>
    <row r="10321" spans="1:11" s="77" customFormat="1">
      <c r="A10321" s="82">
        <v>2016</v>
      </c>
      <c r="B10321" s="82">
        <v>6094</v>
      </c>
      <c r="C10321" s="83" t="s">
        <v>503</v>
      </c>
      <c r="D10321" s="83" t="s">
        <v>504</v>
      </c>
      <c r="E10321" s="84">
        <v>11044</v>
      </c>
      <c r="F10321" s="85">
        <v>16.82</v>
      </c>
      <c r="G10321" s="84" t="s">
        <v>514</v>
      </c>
      <c r="H10321" s="86" t="str">
        <f t="shared" si="644"/>
        <v/>
      </c>
      <c r="I10321" s="77" t="str">
        <f t="shared" si="645"/>
        <v/>
      </c>
      <c r="J10321" s="77" t="str">
        <f t="shared" si="646"/>
        <v/>
      </c>
      <c r="K10321" s="77">
        <f t="shared" si="647"/>
        <v>0</v>
      </c>
    </row>
    <row r="10322" spans="1:11" s="77" customFormat="1">
      <c r="A10322" s="82">
        <v>2016</v>
      </c>
      <c r="B10322" s="82">
        <v>6094</v>
      </c>
      <c r="C10322" s="83" t="s">
        <v>503</v>
      </c>
      <c r="D10322" s="83" t="s">
        <v>504</v>
      </c>
      <c r="E10322" s="84">
        <v>270232</v>
      </c>
      <c r="F10322" s="85">
        <v>25.35</v>
      </c>
      <c r="G10322" s="84" t="s">
        <v>514</v>
      </c>
      <c r="H10322" s="86" t="str">
        <f t="shared" si="644"/>
        <v/>
      </c>
      <c r="I10322" s="77" t="str">
        <f t="shared" si="645"/>
        <v/>
      </c>
      <c r="J10322" s="77" t="str">
        <f t="shared" si="646"/>
        <v/>
      </c>
      <c r="K10322" s="77">
        <f t="shared" si="647"/>
        <v>0</v>
      </c>
    </row>
    <row r="10323" spans="1:11" s="77" customFormat="1">
      <c r="A10323" s="82">
        <v>2016</v>
      </c>
      <c r="B10323" s="82">
        <v>6094</v>
      </c>
      <c r="C10323" s="83" t="s">
        <v>503</v>
      </c>
      <c r="D10323" s="83" t="s">
        <v>504</v>
      </c>
      <c r="E10323" s="84">
        <v>23374</v>
      </c>
      <c r="F10323" s="85">
        <v>26.02</v>
      </c>
      <c r="G10323" s="84" t="s">
        <v>514</v>
      </c>
      <c r="H10323" s="86" t="str">
        <f t="shared" si="644"/>
        <v/>
      </c>
      <c r="I10323" s="77" t="str">
        <f t="shared" si="645"/>
        <v/>
      </c>
      <c r="J10323" s="77" t="str">
        <f t="shared" si="646"/>
        <v/>
      </c>
      <c r="K10323" s="77">
        <f t="shared" si="647"/>
        <v>0</v>
      </c>
    </row>
    <row r="10324" spans="1:11" s="77" customFormat="1">
      <c r="A10324" s="82">
        <v>2016</v>
      </c>
      <c r="B10324" s="82">
        <v>6095</v>
      </c>
      <c r="C10324" s="83" t="s">
        <v>513</v>
      </c>
      <c r="D10324" s="83" t="s">
        <v>504</v>
      </c>
      <c r="E10324" s="84">
        <v>251516</v>
      </c>
      <c r="F10324" s="85">
        <v>17.056000000000001</v>
      </c>
      <c r="G10324" s="84">
        <v>201</v>
      </c>
      <c r="H10324" s="86">
        <f t="shared" si="644"/>
        <v>8622612.3609599993</v>
      </c>
      <c r="I10324" s="77">
        <f t="shared" si="645"/>
        <v>251516</v>
      </c>
      <c r="J10324" s="77">
        <f t="shared" si="646"/>
        <v>4289856.8960000006</v>
      </c>
      <c r="K10324" s="77">
        <f t="shared" si="647"/>
        <v>0</v>
      </c>
    </row>
    <row r="10325" spans="1:11" s="77" customFormat="1">
      <c r="A10325" s="82">
        <v>2016</v>
      </c>
      <c r="B10325" s="82">
        <v>6095</v>
      </c>
      <c r="C10325" s="83" t="s">
        <v>513</v>
      </c>
      <c r="D10325" s="83" t="s">
        <v>504</v>
      </c>
      <c r="E10325" s="84">
        <v>17572</v>
      </c>
      <c r="F10325" s="85">
        <v>17.408000000000001</v>
      </c>
      <c r="G10325" s="84">
        <v>181.9</v>
      </c>
      <c r="H10325" s="86">
        <f t="shared" si="644"/>
        <v>556420.05094400002</v>
      </c>
      <c r="I10325" s="77">
        <f t="shared" si="645"/>
        <v>17572</v>
      </c>
      <c r="J10325" s="77">
        <f t="shared" si="646"/>
        <v>305893.37600000005</v>
      </c>
      <c r="K10325" s="77">
        <f t="shared" si="647"/>
        <v>0</v>
      </c>
    </row>
    <row r="10326" spans="1:11" s="77" customFormat="1">
      <c r="A10326" s="82">
        <v>2016</v>
      </c>
      <c r="B10326" s="82">
        <v>6095</v>
      </c>
      <c r="C10326" s="83" t="s">
        <v>513</v>
      </c>
      <c r="D10326" s="83" t="s">
        <v>504</v>
      </c>
      <c r="E10326" s="84">
        <v>108272</v>
      </c>
      <c r="F10326" s="85">
        <v>17.72</v>
      </c>
      <c r="G10326" s="84">
        <v>171.4</v>
      </c>
      <c r="H10326" s="86">
        <f t="shared" si="644"/>
        <v>3288445.8457599995</v>
      </c>
      <c r="I10326" s="77">
        <f t="shared" si="645"/>
        <v>108272</v>
      </c>
      <c r="J10326" s="77">
        <f t="shared" si="646"/>
        <v>1918579.8399999999</v>
      </c>
      <c r="K10326" s="77">
        <f t="shared" si="647"/>
        <v>0</v>
      </c>
    </row>
    <row r="10327" spans="1:11" s="77" customFormat="1">
      <c r="A10327" s="82">
        <v>2016</v>
      </c>
      <c r="B10327" s="82">
        <v>6096</v>
      </c>
      <c r="C10327" s="83" t="s">
        <v>513</v>
      </c>
      <c r="D10327" s="83" t="s">
        <v>504</v>
      </c>
      <c r="E10327" s="84">
        <v>283144</v>
      </c>
      <c r="F10327" s="85">
        <v>16.690000000000001</v>
      </c>
      <c r="G10327" s="84">
        <v>144.5</v>
      </c>
      <c r="H10327" s="86">
        <f t="shared" si="644"/>
        <v>6828598.0052000005</v>
      </c>
      <c r="I10327" s="77">
        <f t="shared" si="645"/>
        <v>283144</v>
      </c>
      <c r="J10327" s="77">
        <f t="shared" si="646"/>
        <v>4725673.3600000003</v>
      </c>
      <c r="K10327" s="77">
        <f t="shared" si="647"/>
        <v>0</v>
      </c>
    </row>
    <row r="10328" spans="1:11" s="77" customFormat="1">
      <c r="A10328" s="82">
        <v>2016</v>
      </c>
      <c r="B10328" s="82">
        <v>6096</v>
      </c>
      <c r="C10328" s="83" t="s">
        <v>513</v>
      </c>
      <c r="D10328" s="83" t="s">
        <v>504</v>
      </c>
      <c r="E10328" s="84">
        <v>63914</v>
      </c>
      <c r="F10328" s="85">
        <v>16.760000000000002</v>
      </c>
      <c r="G10328" s="84">
        <v>135</v>
      </c>
      <c r="H10328" s="86">
        <f t="shared" si="644"/>
        <v>1446118.1640000003</v>
      </c>
      <c r="I10328" s="77">
        <f t="shared" si="645"/>
        <v>63914</v>
      </c>
      <c r="J10328" s="77">
        <f t="shared" si="646"/>
        <v>1071198.6400000001</v>
      </c>
      <c r="K10328" s="77">
        <f t="shared" si="647"/>
        <v>0</v>
      </c>
    </row>
    <row r="10329" spans="1:11" s="77" customFormat="1">
      <c r="A10329" s="82">
        <v>2016</v>
      </c>
      <c r="B10329" s="82">
        <v>6098</v>
      </c>
      <c r="C10329" s="83" t="s">
        <v>513</v>
      </c>
      <c r="D10329" s="83" t="s">
        <v>504</v>
      </c>
      <c r="E10329" s="84">
        <v>41362</v>
      </c>
      <c r="F10329" s="85">
        <v>16.734000000000002</v>
      </c>
      <c r="G10329" s="84">
        <v>225.5</v>
      </c>
      <c r="H10329" s="86">
        <f t="shared" si="644"/>
        <v>1560802.1015400002</v>
      </c>
      <c r="I10329" s="77">
        <f t="shared" si="645"/>
        <v>41362</v>
      </c>
      <c r="J10329" s="77">
        <f t="shared" si="646"/>
        <v>692151.7080000001</v>
      </c>
      <c r="K10329" s="77">
        <f t="shared" si="647"/>
        <v>0</v>
      </c>
    </row>
    <row r="10330" spans="1:11" s="77" customFormat="1">
      <c r="A10330" s="82">
        <v>2016</v>
      </c>
      <c r="B10330" s="82">
        <v>6098</v>
      </c>
      <c r="C10330" s="83" t="s">
        <v>513</v>
      </c>
      <c r="D10330" s="83" t="s">
        <v>504</v>
      </c>
      <c r="E10330" s="84">
        <v>54130</v>
      </c>
      <c r="F10330" s="85">
        <v>16.373999999999999</v>
      </c>
      <c r="G10330" s="84">
        <v>238.1</v>
      </c>
      <c r="H10330" s="86">
        <f t="shared" si="644"/>
        <v>2110338.9202199997</v>
      </c>
      <c r="I10330" s="77">
        <f t="shared" si="645"/>
        <v>54130</v>
      </c>
      <c r="J10330" s="77">
        <f t="shared" si="646"/>
        <v>886324.61999999988</v>
      </c>
      <c r="K10330" s="77">
        <f t="shared" si="647"/>
        <v>0</v>
      </c>
    </row>
    <row r="10331" spans="1:11" s="77" customFormat="1">
      <c r="A10331" s="82">
        <v>2016</v>
      </c>
      <c r="B10331" s="82">
        <v>6101</v>
      </c>
      <c r="C10331" s="83" t="s">
        <v>513</v>
      </c>
      <c r="D10331" s="83" t="s">
        <v>504</v>
      </c>
      <c r="E10331" s="84">
        <v>173183</v>
      </c>
      <c r="F10331" s="85">
        <v>16.135999999999999</v>
      </c>
      <c r="G10331" s="84">
        <v>112.5</v>
      </c>
      <c r="H10331" s="86">
        <f t="shared" si="644"/>
        <v>3143790.9989999998</v>
      </c>
      <c r="I10331" s="77">
        <f t="shared" si="645"/>
        <v>173183</v>
      </c>
      <c r="J10331" s="77">
        <f t="shared" si="646"/>
        <v>2794480.8879999998</v>
      </c>
      <c r="K10331" s="77">
        <f t="shared" si="647"/>
        <v>0</v>
      </c>
    </row>
    <row r="10332" spans="1:11" s="77" customFormat="1">
      <c r="A10332" s="82">
        <v>2016</v>
      </c>
      <c r="B10332" s="82">
        <v>6106</v>
      </c>
      <c r="C10332" s="83" t="s">
        <v>513</v>
      </c>
      <c r="D10332" s="83" t="s">
        <v>504</v>
      </c>
      <c r="E10332" s="84">
        <v>27816</v>
      </c>
      <c r="F10332" s="85">
        <v>17.02</v>
      </c>
      <c r="G10332" s="84">
        <v>233</v>
      </c>
      <c r="H10332" s="86">
        <f t="shared" si="644"/>
        <v>1103087.9856</v>
      </c>
      <c r="I10332" s="77">
        <f t="shared" si="645"/>
        <v>27816</v>
      </c>
      <c r="J10332" s="77">
        <f t="shared" si="646"/>
        <v>473428.32</v>
      </c>
      <c r="K10332" s="77">
        <f t="shared" si="647"/>
        <v>0</v>
      </c>
    </row>
    <row r="10333" spans="1:11" s="77" customFormat="1">
      <c r="A10333" s="82">
        <v>2016</v>
      </c>
      <c r="B10333" s="82">
        <v>6106</v>
      </c>
      <c r="C10333" s="83" t="s">
        <v>513</v>
      </c>
      <c r="D10333" s="83" t="s">
        <v>504</v>
      </c>
      <c r="E10333" s="84">
        <v>14745</v>
      </c>
      <c r="F10333" s="85">
        <v>17.46</v>
      </c>
      <c r="G10333" s="84">
        <v>232.4</v>
      </c>
      <c r="H10333" s="86">
        <f t="shared" si="644"/>
        <v>598308.45479999995</v>
      </c>
      <c r="I10333" s="77">
        <f t="shared" si="645"/>
        <v>14745</v>
      </c>
      <c r="J10333" s="77">
        <f t="shared" si="646"/>
        <v>257447.7</v>
      </c>
      <c r="K10333" s="77">
        <f t="shared" si="647"/>
        <v>0</v>
      </c>
    </row>
    <row r="10334" spans="1:11" s="77" customFormat="1">
      <c r="A10334" s="82">
        <v>2016</v>
      </c>
      <c r="B10334" s="82">
        <v>6113</v>
      </c>
      <c r="C10334" s="83" t="s">
        <v>503</v>
      </c>
      <c r="D10334" s="83" t="s">
        <v>504</v>
      </c>
      <c r="E10334" s="84">
        <v>126322</v>
      </c>
      <c r="F10334" s="85">
        <v>23.116</v>
      </c>
      <c r="G10334" s="84">
        <v>372.3</v>
      </c>
      <c r="H10334" s="86">
        <f t="shared" si="644"/>
        <v>10871380.967496</v>
      </c>
      <c r="I10334" s="77">
        <f t="shared" si="645"/>
        <v>126322</v>
      </c>
      <c r="J10334" s="77">
        <f t="shared" si="646"/>
        <v>2920059.352</v>
      </c>
      <c r="K10334" s="77">
        <f t="shared" si="647"/>
        <v>0</v>
      </c>
    </row>
    <row r="10335" spans="1:11" s="77" customFormat="1">
      <c r="A10335" s="82">
        <v>2016</v>
      </c>
      <c r="B10335" s="82">
        <v>6113</v>
      </c>
      <c r="C10335" s="83" t="s">
        <v>503</v>
      </c>
      <c r="D10335" s="83" t="s">
        <v>504</v>
      </c>
      <c r="E10335" s="84">
        <v>163059</v>
      </c>
      <c r="F10335" s="85">
        <v>23.187999999999999</v>
      </c>
      <c r="G10335" s="84">
        <v>208.8</v>
      </c>
      <c r="H10335" s="86">
        <f t="shared" si="644"/>
        <v>7894753.2480960004</v>
      </c>
      <c r="I10335" s="77">
        <f t="shared" si="645"/>
        <v>163059</v>
      </c>
      <c r="J10335" s="77">
        <f t="shared" si="646"/>
        <v>3781012.0919999997</v>
      </c>
      <c r="K10335" s="77">
        <f t="shared" si="647"/>
        <v>0</v>
      </c>
    </row>
    <row r="10336" spans="1:11" s="77" customFormat="1">
      <c r="A10336" s="82">
        <v>2016</v>
      </c>
      <c r="B10336" s="82">
        <v>6113</v>
      </c>
      <c r="C10336" s="83" t="s">
        <v>503</v>
      </c>
      <c r="D10336" s="83" t="s">
        <v>504</v>
      </c>
      <c r="E10336" s="84">
        <v>54935</v>
      </c>
      <c r="F10336" s="85">
        <v>21.904</v>
      </c>
      <c r="G10336" s="84">
        <v>197.7</v>
      </c>
      <c r="H10336" s="86">
        <f t="shared" si="644"/>
        <v>2378916.6664799997</v>
      </c>
      <c r="I10336" s="77">
        <f t="shared" si="645"/>
        <v>54935</v>
      </c>
      <c r="J10336" s="77">
        <f t="shared" si="646"/>
        <v>1203296.24</v>
      </c>
      <c r="K10336" s="77">
        <f t="shared" si="647"/>
        <v>0</v>
      </c>
    </row>
    <row r="10337" spans="1:11" s="77" customFormat="1">
      <c r="A10337" s="82">
        <v>2016</v>
      </c>
      <c r="B10337" s="82">
        <v>6113</v>
      </c>
      <c r="C10337" s="83" t="s">
        <v>503</v>
      </c>
      <c r="D10337" s="83" t="s">
        <v>504</v>
      </c>
      <c r="E10337" s="84">
        <v>139008</v>
      </c>
      <c r="F10337" s="85">
        <v>21.981999999999999</v>
      </c>
      <c r="G10337" s="84">
        <v>212.8</v>
      </c>
      <c r="H10337" s="86">
        <f t="shared" si="644"/>
        <v>6502473.9655679995</v>
      </c>
      <c r="I10337" s="77">
        <f t="shared" si="645"/>
        <v>139008</v>
      </c>
      <c r="J10337" s="77">
        <f t="shared" si="646"/>
        <v>3055673.8559999997</v>
      </c>
      <c r="K10337" s="77">
        <f t="shared" si="647"/>
        <v>0</v>
      </c>
    </row>
    <row r="10338" spans="1:11" s="77" customFormat="1">
      <c r="A10338" s="82">
        <v>2016</v>
      </c>
      <c r="B10338" s="82">
        <v>6113</v>
      </c>
      <c r="C10338" s="83" t="s">
        <v>503</v>
      </c>
      <c r="D10338" s="83" t="s">
        <v>504</v>
      </c>
      <c r="E10338" s="84">
        <v>23488</v>
      </c>
      <c r="F10338" s="85">
        <v>23.192</v>
      </c>
      <c r="G10338" s="84">
        <v>192.5</v>
      </c>
      <c r="H10338" s="86">
        <f t="shared" si="644"/>
        <v>1048612.3648000001</v>
      </c>
      <c r="I10338" s="77">
        <f t="shared" si="645"/>
        <v>23488</v>
      </c>
      <c r="J10338" s="77">
        <f t="shared" si="646"/>
        <v>544733.696</v>
      </c>
      <c r="K10338" s="77">
        <f t="shared" si="647"/>
        <v>0</v>
      </c>
    </row>
    <row r="10339" spans="1:11" s="77" customFormat="1">
      <c r="A10339" s="82">
        <v>2016</v>
      </c>
      <c r="B10339" s="82">
        <v>6113</v>
      </c>
      <c r="C10339" s="83" t="s">
        <v>503</v>
      </c>
      <c r="D10339" s="83" t="s">
        <v>504</v>
      </c>
      <c r="E10339" s="84">
        <v>41794</v>
      </c>
      <c r="F10339" s="85">
        <v>21.562000000000001</v>
      </c>
      <c r="G10339" s="84">
        <v>183.8</v>
      </c>
      <c r="H10339" s="86">
        <f t="shared" si="644"/>
        <v>1656336.1750640003</v>
      </c>
      <c r="I10339" s="77">
        <f t="shared" si="645"/>
        <v>41794</v>
      </c>
      <c r="J10339" s="77">
        <f t="shared" si="646"/>
        <v>901162.228</v>
      </c>
      <c r="K10339" s="77">
        <f t="shared" si="647"/>
        <v>0</v>
      </c>
    </row>
    <row r="10340" spans="1:11" s="77" customFormat="1">
      <c r="A10340" s="82">
        <v>2016</v>
      </c>
      <c r="B10340" s="82">
        <v>6136</v>
      </c>
      <c r="C10340" s="83" t="s">
        <v>513</v>
      </c>
      <c r="D10340" s="83" t="s">
        <v>504</v>
      </c>
      <c r="E10340" s="84">
        <v>120456</v>
      </c>
      <c r="F10340" s="85">
        <v>16.155999999999999</v>
      </c>
      <c r="G10340" s="84">
        <v>211.4</v>
      </c>
      <c r="H10340" s="86">
        <f t="shared" si="644"/>
        <v>4114028.2055039993</v>
      </c>
      <c r="I10340" s="77">
        <f t="shared" si="645"/>
        <v>120456</v>
      </c>
      <c r="J10340" s="77">
        <f t="shared" si="646"/>
        <v>1946087.1359999999</v>
      </c>
      <c r="K10340" s="77">
        <f t="shared" si="647"/>
        <v>0</v>
      </c>
    </row>
    <row r="10341" spans="1:11" s="77" customFormat="1">
      <c r="A10341" s="82">
        <v>2016</v>
      </c>
      <c r="B10341" s="82">
        <v>6137</v>
      </c>
      <c r="C10341" s="83" t="s">
        <v>503</v>
      </c>
      <c r="D10341" s="83" t="s">
        <v>504</v>
      </c>
      <c r="E10341" s="84">
        <v>96791</v>
      </c>
      <c r="F10341" s="85">
        <v>22.99</v>
      </c>
      <c r="G10341" s="84">
        <v>229.7</v>
      </c>
      <c r="H10341" s="86">
        <f t="shared" si="644"/>
        <v>5111342.031729999</v>
      </c>
      <c r="I10341" s="77">
        <f t="shared" si="645"/>
        <v>96791</v>
      </c>
      <c r="J10341" s="77">
        <f t="shared" si="646"/>
        <v>2225225.09</v>
      </c>
      <c r="K10341" s="77">
        <f t="shared" si="647"/>
        <v>0</v>
      </c>
    </row>
    <row r="10342" spans="1:11" s="77" customFormat="1">
      <c r="A10342" s="82">
        <v>2016</v>
      </c>
      <c r="B10342" s="82">
        <v>6138</v>
      </c>
      <c r="C10342" s="83" t="s">
        <v>513</v>
      </c>
      <c r="D10342" s="83" t="s">
        <v>504</v>
      </c>
      <c r="E10342" s="84">
        <v>60389</v>
      </c>
      <c r="F10342" s="85">
        <v>17.329999999999998</v>
      </c>
      <c r="G10342" s="84">
        <v>181.7</v>
      </c>
      <c r="H10342" s="86">
        <f t="shared" si="644"/>
        <v>1901565.6692899999</v>
      </c>
      <c r="I10342" s="77">
        <f t="shared" si="645"/>
        <v>60389</v>
      </c>
      <c r="J10342" s="77">
        <f t="shared" si="646"/>
        <v>1046541.3699999999</v>
      </c>
      <c r="K10342" s="77">
        <f t="shared" si="647"/>
        <v>0</v>
      </c>
    </row>
    <row r="10343" spans="1:11" s="77" customFormat="1">
      <c r="A10343" s="82">
        <v>2016</v>
      </c>
      <c r="B10343" s="82">
        <v>6138</v>
      </c>
      <c r="C10343" s="83" t="s">
        <v>513</v>
      </c>
      <c r="D10343" s="83" t="s">
        <v>504</v>
      </c>
      <c r="E10343" s="84">
        <v>61171</v>
      </c>
      <c r="F10343" s="85">
        <v>17.170000000000002</v>
      </c>
      <c r="G10343" s="84">
        <v>159.69999999999999</v>
      </c>
      <c r="H10343" s="86">
        <f t="shared" si="644"/>
        <v>1677338.79379</v>
      </c>
      <c r="I10343" s="77">
        <f t="shared" si="645"/>
        <v>61171</v>
      </c>
      <c r="J10343" s="77">
        <f t="shared" si="646"/>
        <v>1050306.07</v>
      </c>
      <c r="K10343" s="77">
        <f t="shared" si="647"/>
        <v>0</v>
      </c>
    </row>
    <row r="10344" spans="1:11" s="77" customFormat="1">
      <c r="A10344" s="82">
        <v>2016</v>
      </c>
      <c r="B10344" s="82">
        <v>6139</v>
      </c>
      <c r="C10344" s="83" t="s">
        <v>513</v>
      </c>
      <c r="D10344" s="83" t="s">
        <v>504</v>
      </c>
      <c r="E10344" s="84">
        <v>45898</v>
      </c>
      <c r="F10344" s="85">
        <v>17.134</v>
      </c>
      <c r="G10344" s="84">
        <v>200.1</v>
      </c>
      <c r="H10344" s="86">
        <f t="shared" si="644"/>
        <v>1573619.080332</v>
      </c>
      <c r="I10344" s="77">
        <f t="shared" si="645"/>
        <v>45898</v>
      </c>
      <c r="J10344" s="77">
        <f t="shared" si="646"/>
        <v>786416.33200000005</v>
      </c>
      <c r="K10344" s="77">
        <f t="shared" si="647"/>
        <v>0</v>
      </c>
    </row>
    <row r="10345" spans="1:11" s="77" customFormat="1">
      <c r="A10345" s="82">
        <v>2016</v>
      </c>
      <c r="B10345" s="82">
        <v>6139</v>
      </c>
      <c r="C10345" s="83" t="s">
        <v>513</v>
      </c>
      <c r="D10345" s="83" t="s">
        <v>504</v>
      </c>
      <c r="E10345" s="84">
        <v>91292</v>
      </c>
      <c r="F10345" s="85">
        <v>17.37</v>
      </c>
      <c r="G10345" s="84">
        <v>211.3</v>
      </c>
      <c r="H10345" s="86">
        <f t="shared" si="644"/>
        <v>3350672.9305199999</v>
      </c>
      <c r="I10345" s="77">
        <f t="shared" si="645"/>
        <v>91292</v>
      </c>
      <c r="J10345" s="77">
        <f t="shared" si="646"/>
        <v>1585742.04</v>
      </c>
      <c r="K10345" s="77">
        <f t="shared" si="647"/>
        <v>0</v>
      </c>
    </row>
    <row r="10346" spans="1:11" s="77" customFormat="1">
      <c r="A10346" s="82">
        <v>2016</v>
      </c>
      <c r="B10346" s="82">
        <v>6139</v>
      </c>
      <c r="C10346" s="83" t="s">
        <v>513</v>
      </c>
      <c r="D10346" s="83" t="s">
        <v>504</v>
      </c>
      <c r="E10346" s="84">
        <v>122</v>
      </c>
      <c r="F10346" s="85">
        <v>17.218</v>
      </c>
      <c r="G10346" s="84">
        <v>188.1</v>
      </c>
      <c r="H10346" s="86">
        <f t="shared" si="644"/>
        <v>3951.2210760000003</v>
      </c>
      <c r="I10346" s="77">
        <f t="shared" si="645"/>
        <v>122</v>
      </c>
      <c r="J10346" s="77">
        <f t="shared" si="646"/>
        <v>2100.596</v>
      </c>
      <c r="K10346" s="77">
        <f t="shared" si="647"/>
        <v>0</v>
      </c>
    </row>
    <row r="10347" spans="1:11" s="77" customFormat="1">
      <c r="A10347" s="82">
        <v>2016</v>
      </c>
      <c r="B10347" s="82">
        <v>6146</v>
      </c>
      <c r="C10347" s="83" t="s">
        <v>513</v>
      </c>
      <c r="D10347" s="83" t="s">
        <v>504</v>
      </c>
      <c r="E10347" s="84">
        <v>383814</v>
      </c>
      <c r="F10347" s="85">
        <v>16.64</v>
      </c>
      <c r="G10347" s="84" t="s">
        <v>514</v>
      </c>
      <c r="H10347" s="86" t="str">
        <f t="shared" si="644"/>
        <v/>
      </c>
      <c r="I10347" s="77" t="str">
        <f t="shared" si="645"/>
        <v/>
      </c>
      <c r="J10347" s="77" t="str">
        <f t="shared" si="646"/>
        <v/>
      </c>
      <c r="K10347" s="77">
        <f t="shared" si="647"/>
        <v>0</v>
      </c>
    </row>
    <row r="10348" spans="1:11" s="77" customFormat="1">
      <c r="A10348" s="82">
        <v>2016</v>
      </c>
      <c r="B10348" s="82">
        <v>6146</v>
      </c>
      <c r="C10348" s="83" t="s">
        <v>512</v>
      </c>
      <c r="D10348" s="83" t="s">
        <v>504</v>
      </c>
      <c r="E10348" s="84">
        <v>646322</v>
      </c>
      <c r="F10348" s="85">
        <v>13.86</v>
      </c>
      <c r="G10348" s="84" t="s">
        <v>514</v>
      </c>
      <c r="H10348" s="86" t="str">
        <f t="shared" si="644"/>
        <v/>
      </c>
      <c r="I10348" s="77" t="str">
        <f t="shared" si="645"/>
        <v/>
      </c>
      <c r="J10348" s="77" t="str">
        <f t="shared" si="646"/>
        <v/>
      </c>
      <c r="K10348" s="77">
        <f t="shared" si="647"/>
        <v>1</v>
      </c>
    </row>
    <row r="10349" spans="1:11" s="77" customFormat="1">
      <c r="A10349" s="82">
        <v>2016</v>
      </c>
      <c r="B10349" s="82">
        <v>6147</v>
      </c>
      <c r="C10349" s="83" t="s">
        <v>513</v>
      </c>
      <c r="D10349" s="83" t="s">
        <v>504</v>
      </c>
      <c r="E10349" s="84">
        <v>573854</v>
      </c>
      <c r="F10349" s="85">
        <v>16.48</v>
      </c>
      <c r="G10349" s="84" t="s">
        <v>514</v>
      </c>
      <c r="H10349" s="86" t="str">
        <f t="shared" si="644"/>
        <v/>
      </c>
      <c r="I10349" s="77" t="str">
        <f t="shared" si="645"/>
        <v/>
      </c>
      <c r="J10349" s="77" t="str">
        <f t="shared" si="646"/>
        <v/>
      </c>
      <c r="K10349" s="77">
        <f t="shared" si="647"/>
        <v>0</v>
      </c>
    </row>
    <row r="10350" spans="1:11" s="77" customFormat="1">
      <c r="A10350" s="82">
        <v>2016</v>
      </c>
      <c r="B10350" s="82">
        <v>6155</v>
      </c>
      <c r="C10350" s="83" t="s">
        <v>513</v>
      </c>
      <c r="D10350" s="83" t="s">
        <v>504</v>
      </c>
      <c r="E10350" s="84">
        <v>285601</v>
      </c>
      <c r="F10350" s="85">
        <v>17.114999999999998</v>
      </c>
      <c r="G10350" s="84">
        <v>210.1</v>
      </c>
      <c r="H10350" s="86">
        <f t="shared" si="644"/>
        <v>10269816.402614998</v>
      </c>
      <c r="I10350" s="77">
        <f t="shared" si="645"/>
        <v>285601</v>
      </c>
      <c r="J10350" s="77">
        <f t="shared" si="646"/>
        <v>4888061.1149999993</v>
      </c>
      <c r="K10350" s="77">
        <f t="shared" si="647"/>
        <v>0</v>
      </c>
    </row>
    <row r="10351" spans="1:11" s="77" customFormat="1">
      <c r="A10351" s="82">
        <v>2016</v>
      </c>
      <c r="B10351" s="82">
        <v>6165</v>
      </c>
      <c r="C10351" s="83" t="s">
        <v>503</v>
      </c>
      <c r="D10351" s="83" t="s">
        <v>504</v>
      </c>
      <c r="E10351" s="84">
        <v>22963</v>
      </c>
      <c r="F10351" s="85">
        <v>23.608000000000001</v>
      </c>
      <c r="G10351" s="84">
        <v>187.1</v>
      </c>
      <c r="H10351" s="86">
        <f t="shared" si="644"/>
        <v>1014288.752984</v>
      </c>
      <c r="I10351" s="77">
        <f t="shared" si="645"/>
        <v>22963</v>
      </c>
      <c r="J10351" s="77">
        <f t="shared" si="646"/>
        <v>542110.50399999996</v>
      </c>
      <c r="K10351" s="77">
        <f t="shared" si="647"/>
        <v>0</v>
      </c>
    </row>
    <row r="10352" spans="1:11" s="77" customFormat="1">
      <c r="A10352" s="82">
        <v>2016</v>
      </c>
      <c r="B10352" s="82">
        <v>6165</v>
      </c>
      <c r="C10352" s="83" t="s">
        <v>503</v>
      </c>
      <c r="D10352" s="83" t="s">
        <v>504</v>
      </c>
      <c r="E10352" s="84">
        <v>323644</v>
      </c>
      <c r="F10352" s="85">
        <v>22.07</v>
      </c>
      <c r="G10352" s="84">
        <v>166.2</v>
      </c>
      <c r="H10352" s="86">
        <f t="shared" si="644"/>
        <v>11871371.95896</v>
      </c>
      <c r="I10352" s="77">
        <f t="shared" si="645"/>
        <v>323644</v>
      </c>
      <c r="J10352" s="77">
        <f t="shared" si="646"/>
        <v>7142823.0800000001</v>
      </c>
      <c r="K10352" s="77">
        <f t="shared" si="647"/>
        <v>0</v>
      </c>
    </row>
    <row r="10353" spans="1:11" s="77" customFormat="1">
      <c r="A10353" s="82">
        <v>2016</v>
      </c>
      <c r="B10353" s="82">
        <v>6166</v>
      </c>
      <c r="C10353" s="83" t="s">
        <v>503</v>
      </c>
      <c r="D10353" s="83" t="s">
        <v>504</v>
      </c>
      <c r="E10353" s="84">
        <v>9294</v>
      </c>
      <c r="F10353" s="85">
        <v>23.864000000000001</v>
      </c>
      <c r="G10353" s="84">
        <v>243.9</v>
      </c>
      <c r="H10353" s="86">
        <f t="shared" si="644"/>
        <v>540950.72702400002</v>
      </c>
      <c r="I10353" s="77">
        <f t="shared" si="645"/>
        <v>9294</v>
      </c>
      <c r="J10353" s="77">
        <f t="shared" si="646"/>
        <v>221792.016</v>
      </c>
      <c r="K10353" s="77">
        <f t="shared" si="647"/>
        <v>0</v>
      </c>
    </row>
    <row r="10354" spans="1:11" s="77" customFormat="1">
      <c r="A10354" s="82">
        <v>2016</v>
      </c>
      <c r="B10354" s="82">
        <v>6166</v>
      </c>
      <c r="C10354" s="83" t="s">
        <v>503</v>
      </c>
      <c r="D10354" s="83" t="s">
        <v>504</v>
      </c>
      <c r="E10354" s="84">
        <v>1566</v>
      </c>
      <c r="F10354" s="85">
        <v>25.09</v>
      </c>
      <c r="G10354" s="84">
        <v>220.3</v>
      </c>
      <c r="H10354" s="86">
        <f t="shared" si="644"/>
        <v>86557.940820000003</v>
      </c>
      <c r="I10354" s="77">
        <f t="shared" si="645"/>
        <v>1566</v>
      </c>
      <c r="J10354" s="77">
        <f t="shared" si="646"/>
        <v>39290.94</v>
      </c>
      <c r="K10354" s="77">
        <f t="shared" si="647"/>
        <v>0</v>
      </c>
    </row>
    <row r="10355" spans="1:11" s="77" customFormat="1">
      <c r="A10355" s="82">
        <v>2016</v>
      </c>
      <c r="B10355" s="82">
        <v>6166</v>
      </c>
      <c r="C10355" s="83" t="s">
        <v>503</v>
      </c>
      <c r="D10355" s="83" t="s">
        <v>504</v>
      </c>
      <c r="E10355" s="84">
        <v>3457</v>
      </c>
      <c r="F10355" s="85">
        <v>23.66</v>
      </c>
      <c r="G10355" s="84">
        <v>243.8</v>
      </c>
      <c r="H10355" s="86">
        <f t="shared" si="644"/>
        <v>199410.40756000002</v>
      </c>
      <c r="I10355" s="77">
        <f t="shared" si="645"/>
        <v>3457</v>
      </c>
      <c r="J10355" s="77">
        <f t="shared" si="646"/>
        <v>81792.62</v>
      </c>
      <c r="K10355" s="77">
        <f t="shared" si="647"/>
        <v>0</v>
      </c>
    </row>
    <row r="10356" spans="1:11" s="77" customFormat="1">
      <c r="A10356" s="82">
        <v>2016</v>
      </c>
      <c r="B10356" s="82">
        <v>6170</v>
      </c>
      <c r="C10356" s="83" t="s">
        <v>513</v>
      </c>
      <c r="D10356" s="83" t="s">
        <v>504</v>
      </c>
      <c r="E10356" s="84">
        <v>308113</v>
      </c>
      <c r="F10356" s="85">
        <v>16.72</v>
      </c>
      <c r="G10356" s="84">
        <v>180.7</v>
      </c>
      <c r="H10356" s="86">
        <f t="shared" si="644"/>
        <v>9309030.3935199995</v>
      </c>
      <c r="I10356" s="77">
        <f t="shared" si="645"/>
        <v>308113</v>
      </c>
      <c r="J10356" s="77">
        <f t="shared" si="646"/>
        <v>5151649.3599999994</v>
      </c>
      <c r="K10356" s="77">
        <f t="shared" si="647"/>
        <v>0</v>
      </c>
    </row>
    <row r="10357" spans="1:11" s="77" customFormat="1">
      <c r="A10357" s="82">
        <v>2016</v>
      </c>
      <c r="B10357" s="82">
        <v>6170</v>
      </c>
      <c r="C10357" s="83" t="s">
        <v>513</v>
      </c>
      <c r="D10357" s="83" t="s">
        <v>504</v>
      </c>
      <c r="E10357" s="84">
        <v>33395</v>
      </c>
      <c r="F10357" s="85">
        <v>16.77</v>
      </c>
      <c r="G10357" s="84">
        <v>179.7</v>
      </c>
      <c r="H10357" s="86">
        <f t="shared" si="644"/>
        <v>1006381.3675499998</v>
      </c>
      <c r="I10357" s="77">
        <f t="shared" si="645"/>
        <v>33395</v>
      </c>
      <c r="J10357" s="77">
        <f t="shared" si="646"/>
        <v>560034.15</v>
      </c>
      <c r="K10357" s="77">
        <f t="shared" si="647"/>
        <v>0</v>
      </c>
    </row>
    <row r="10358" spans="1:11" s="77" customFormat="1">
      <c r="A10358" s="82">
        <v>2016</v>
      </c>
      <c r="B10358" s="82">
        <v>6170</v>
      </c>
      <c r="C10358" s="83" t="s">
        <v>513</v>
      </c>
      <c r="D10358" s="83" t="s">
        <v>504</v>
      </c>
      <c r="E10358" s="84">
        <v>17600</v>
      </c>
      <c r="F10358" s="85">
        <v>17.53</v>
      </c>
      <c r="G10358" s="84">
        <v>169.5</v>
      </c>
      <c r="H10358" s="86">
        <f t="shared" si="644"/>
        <v>522954.96</v>
      </c>
      <c r="I10358" s="77">
        <f t="shared" si="645"/>
        <v>17600</v>
      </c>
      <c r="J10358" s="77">
        <f t="shared" si="646"/>
        <v>308528</v>
      </c>
      <c r="K10358" s="77">
        <f t="shared" si="647"/>
        <v>0</v>
      </c>
    </row>
    <row r="10359" spans="1:11" s="77" customFormat="1">
      <c r="A10359" s="82">
        <v>2016</v>
      </c>
      <c r="B10359" s="82">
        <v>6177</v>
      </c>
      <c r="C10359" s="83" t="s">
        <v>513</v>
      </c>
      <c r="D10359" s="83" t="s">
        <v>504</v>
      </c>
      <c r="E10359" s="84">
        <v>90030</v>
      </c>
      <c r="F10359" s="85">
        <v>17.899999999999999</v>
      </c>
      <c r="G10359" s="84">
        <v>236.3</v>
      </c>
      <c r="H10359" s="86">
        <f t="shared" si="644"/>
        <v>3808061.9309999999</v>
      </c>
      <c r="I10359" s="77">
        <f t="shared" si="645"/>
        <v>90030</v>
      </c>
      <c r="J10359" s="77">
        <f t="shared" si="646"/>
        <v>1611536.9999999998</v>
      </c>
      <c r="K10359" s="77">
        <f t="shared" si="647"/>
        <v>0</v>
      </c>
    </row>
    <row r="10360" spans="1:11" s="77" customFormat="1">
      <c r="A10360" s="82">
        <v>2016</v>
      </c>
      <c r="B10360" s="82">
        <v>6177</v>
      </c>
      <c r="C10360" s="83" t="s">
        <v>513</v>
      </c>
      <c r="D10360" s="83" t="s">
        <v>504</v>
      </c>
      <c r="E10360" s="84">
        <v>14906</v>
      </c>
      <c r="F10360" s="85">
        <v>18.7</v>
      </c>
      <c r="G10360" s="84">
        <v>222.9</v>
      </c>
      <c r="H10360" s="86">
        <f t="shared" si="644"/>
        <v>621316.36379999993</v>
      </c>
      <c r="I10360" s="77">
        <f t="shared" si="645"/>
        <v>14906</v>
      </c>
      <c r="J10360" s="77">
        <f t="shared" si="646"/>
        <v>278742.2</v>
      </c>
      <c r="K10360" s="77">
        <f t="shared" si="647"/>
        <v>0</v>
      </c>
    </row>
    <row r="10361" spans="1:11" s="77" customFormat="1">
      <c r="A10361" s="82">
        <v>2016</v>
      </c>
      <c r="B10361" s="82">
        <v>6178</v>
      </c>
      <c r="C10361" s="83" t="s">
        <v>513</v>
      </c>
      <c r="D10361" s="83" t="s">
        <v>504</v>
      </c>
      <c r="E10361" s="84">
        <v>125309</v>
      </c>
      <c r="F10361" s="85">
        <v>17.91</v>
      </c>
      <c r="G10361" s="84" t="s">
        <v>514</v>
      </c>
      <c r="H10361" s="86" t="str">
        <f t="shared" si="644"/>
        <v/>
      </c>
      <c r="I10361" s="77" t="str">
        <f t="shared" si="645"/>
        <v/>
      </c>
      <c r="J10361" s="77" t="str">
        <f t="shared" si="646"/>
        <v/>
      </c>
      <c r="K10361" s="77">
        <f t="shared" si="647"/>
        <v>0</v>
      </c>
    </row>
    <row r="10362" spans="1:11" s="77" customFormat="1">
      <c r="A10362" s="82">
        <v>2016</v>
      </c>
      <c r="B10362" s="82">
        <v>6178</v>
      </c>
      <c r="C10362" s="83" t="s">
        <v>513</v>
      </c>
      <c r="D10362" s="83" t="s">
        <v>504</v>
      </c>
      <c r="E10362" s="84">
        <v>65642</v>
      </c>
      <c r="F10362" s="85">
        <v>17.670000000000002</v>
      </c>
      <c r="G10362" s="84" t="s">
        <v>514</v>
      </c>
      <c r="H10362" s="86" t="str">
        <f t="shared" si="644"/>
        <v/>
      </c>
      <c r="I10362" s="77" t="str">
        <f t="shared" si="645"/>
        <v/>
      </c>
      <c r="J10362" s="77" t="str">
        <f t="shared" si="646"/>
        <v/>
      </c>
      <c r="K10362" s="77">
        <f t="shared" si="647"/>
        <v>0</v>
      </c>
    </row>
    <row r="10363" spans="1:11" s="77" customFormat="1">
      <c r="A10363" s="82">
        <v>2016</v>
      </c>
      <c r="B10363" s="82">
        <v>6179</v>
      </c>
      <c r="C10363" s="83" t="s">
        <v>513</v>
      </c>
      <c r="D10363" s="83" t="s">
        <v>504</v>
      </c>
      <c r="E10363" s="84">
        <v>90619</v>
      </c>
      <c r="F10363" s="85">
        <v>16.72</v>
      </c>
      <c r="G10363" s="84">
        <v>191.1</v>
      </c>
      <c r="H10363" s="86">
        <f t="shared" si="644"/>
        <v>2895451.0384799996</v>
      </c>
      <c r="I10363" s="77">
        <f t="shared" si="645"/>
        <v>90619</v>
      </c>
      <c r="J10363" s="77">
        <f t="shared" si="646"/>
        <v>1515149.68</v>
      </c>
      <c r="K10363" s="77">
        <f t="shared" si="647"/>
        <v>0</v>
      </c>
    </row>
    <row r="10364" spans="1:11" s="77" customFormat="1">
      <c r="A10364" s="82">
        <v>2016</v>
      </c>
      <c r="B10364" s="82">
        <v>6179</v>
      </c>
      <c r="C10364" s="83" t="s">
        <v>513</v>
      </c>
      <c r="D10364" s="83" t="s">
        <v>504</v>
      </c>
      <c r="E10364" s="84">
        <v>30235</v>
      </c>
      <c r="F10364" s="85">
        <v>16.742000000000001</v>
      </c>
      <c r="G10364" s="84">
        <v>195.3</v>
      </c>
      <c r="H10364" s="86">
        <f t="shared" si="644"/>
        <v>988597.60461000015</v>
      </c>
      <c r="I10364" s="77">
        <f t="shared" si="645"/>
        <v>30235</v>
      </c>
      <c r="J10364" s="77">
        <f t="shared" si="646"/>
        <v>506194.37000000005</v>
      </c>
      <c r="K10364" s="77">
        <f t="shared" si="647"/>
        <v>0</v>
      </c>
    </row>
    <row r="10365" spans="1:11" s="77" customFormat="1">
      <c r="A10365" s="82">
        <v>2016</v>
      </c>
      <c r="B10365" s="82">
        <v>6179</v>
      </c>
      <c r="C10365" s="83" t="s">
        <v>513</v>
      </c>
      <c r="D10365" s="83" t="s">
        <v>504</v>
      </c>
      <c r="E10365" s="84">
        <v>44482</v>
      </c>
      <c r="F10365" s="85">
        <v>16.443000000000001</v>
      </c>
      <c r="G10365" s="84">
        <v>194.5</v>
      </c>
      <c r="H10365" s="86">
        <f t="shared" si="644"/>
        <v>1422607.0880700003</v>
      </c>
      <c r="I10365" s="77">
        <f t="shared" si="645"/>
        <v>44482</v>
      </c>
      <c r="J10365" s="77">
        <f t="shared" si="646"/>
        <v>731417.52600000007</v>
      </c>
      <c r="K10365" s="77">
        <f t="shared" si="647"/>
        <v>0</v>
      </c>
    </row>
    <row r="10366" spans="1:11" s="77" customFormat="1">
      <c r="A10366" s="82">
        <v>2016</v>
      </c>
      <c r="B10366" s="82">
        <v>6179</v>
      </c>
      <c r="C10366" s="83" t="s">
        <v>513</v>
      </c>
      <c r="D10366" s="83" t="s">
        <v>504</v>
      </c>
      <c r="E10366" s="84">
        <v>45372</v>
      </c>
      <c r="F10366" s="85">
        <v>16.911999999999999</v>
      </c>
      <c r="G10366" s="84">
        <v>185.2</v>
      </c>
      <c r="H10366" s="86">
        <f t="shared" si="644"/>
        <v>1421097.5009279998</v>
      </c>
      <c r="I10366" s="77">
        <f t="shared" si="645"/>
        <v>45372</v>
      </c>
      <c r="J10366" s="77">
        <f t="shared" si="646"/>
        <v>767331.26399999997</v>
      </c>
      <c r="K10366" s="77">
        <f t="shared" si="647"/>
        <v>0</v>
      </c>
    </row>
    <row r="10367" spans="1:11" s="77" customFormat="1">
      <c r="A10367" s="82">
        <v>2016</v>
      </c>
      <c r="B10367" s="82">
        <v>6179</v>
      </c>
      <c r="C10367" s="83" t="s">
        <v>513</v>
      </c>
      <c r="D10367" s="83" t="s">
        <v>504</v>
      </c>
      <c r="E10367" s="84">
        <v>14946</v>
      </c>
      <c r="F10367" s="85">
        <v>16.77</v>
      </c>
      <c r="G10367" s="84">
        <v>179.8</v>
      </c>
      <c r="H10367" s="86">
        <f t="shared" si="644"/>
        <v>450658.66716000001</v>
      </c>
      <c r="I10367" s="77">
        <f t="shared" si="645"/>
        <v>14946</v>
      </c>
      <c r="J10367" s="77">
        <f t="shared" si="646"/>
        <v>250644.41999999998</v>
      </c>
      <c r="K10367" s="77">
        <f t="shared" si="647"/>
        <v>0</v>
      </c>
    </row>
    <row r="10368" spans="1:11" s="77" customFormat="1">
      <c r="A10368" s="82">
        <v>2016</v>
      </c>
      <c r="B10368" s="82">
        <v>6179</v>
      </c>
      <c r="C10368" s="83" t="s">
        <v>513</v>
      </c>
      <c r="D10368" s="83" t="s">
        <v>504</v>
      </c>
      <c r="E10368" s="84">
        <v>105605</v>
      </c>
      <c r="F10368" s="85">
        <v>16.617000000000001</v>
      </c>
      <c r="G10368" s="84">
        <v>178.1</v>
      </c>
      <c r="H10368" s="86">
        <f t="shared" si="644"/>
        <v>3125366.9855849999</v>
      </c>
      <c r="I10368" s="77">
        <f t="shared" si="645"/>
        <v>105605</v>
      </c>
      <c r="J10368" s="77">
        <f t="shared" si="646"/>
        <v>1754838.2850000001</v>
      </c>
      <c r="K10368" s="77">
        <f t="shared" si="647"/>
        <v>0</v>
      </c>
    </row>
    <row r="10369" spans="1:11" s="77" customFormat="1">
      <c r="A10369" s="82">
        <v>2016</v>
      </c>
      <c r="B10369" s="82">
        <v>6179</v>
      </c>
      <c r="C10369" s="83" t="s">
        <v>513</v>
      </c>
      <c r="D10369" s="83" t="s">
        <v>504</v>
      </c>
      <c r="E10369" s="84">
        <v>75629</v>
      </c>
      <c r="F10369" s="85">
        <v>17.036000000000001</v>
      </c>
      <c r="G10369" s="84">
        <v>175.4</v>
      </c>
      <c r="H10369" s="86">
        <f t="shared" si="644"/>
        <v>2259881.0395760001</v>
      </c>
      <c r="I10369" s="77">
        <f t="shared" si="645"/>
        <v>75629</v>
      </c>
      <c r="J10369" s="77">
        <f t="shared" si="646"/>
        <v>1288415.6440000001</v>
      </c>
      <c r="K10369" s="77">
        <f t="shared" si="647"/>
        <v>0</v>
      </c>
    </row>
    <row r="10370" spans="1:11" s="77" customFormat="1">
      <c r="A10370" s="82">
        <v>2016</v>
      </c>
      <c r="B10370" s="82">
        <v>6179</v>
      </c>
      <c r="C10370" s="83" t="s">
        <v>513</v>
      </c>
      <c r="D10370" s="83" t="s">
        <v>504</v>
      </c>
      <c r="E10370" s="84">
        <v>75362</v>
      </c>
      <c r="F10370" s="85">
        <v>16.681999999999999</v>
      </c>
      <c r="G10370" s="84">
        <v>169.2</v>
      </c>
      <c r="H10370" s="86">
        <f t="shared" si="644"/>
        <v>2127163.591728</v>
      </c>
      <c r="I10370" s="77">
        <f t="shared" si="645"/>
        <v>75362</v>
      </c>
      <c r="J10370" s="77">
        <f t="shared" si="646"/>
        <v>1257188.8839999998</v>
      </c>
      <c r="K10370" s="77">
        <f t="shared" si="647"/>
        <v>0</v>
      </c>
    </row>
    <row r="10371" spans="1:11" s="77" customFormat="1">
      <c r="A10371" s="82">
        <v>2016</v>
      </c>
      <c r="B10371" s="82">
        <v>6179</v>
      </c>
      <c r="C10371" s="83" t="s">
        <v>513</v>
      </c>
      <c r="D10371" s="83" t="s">
        <v>504</v>
      </c>
      <c r="E10371" s="84">
        <v>45391</v>
      </c>
      <c r="F10371" s="85">
        <v>16.704000000000001</v>
      </c>
      <c r="G10371" s="84">
        <v>174.7</v>
      </c>
      <c r="H10371" s="86">
        <f t="shared" si="644"/>
        <v>1324595.0782079999</v>
      </c>
      <c r="I10371" s="77">
        <f t="shared" si="645"/>
        <v>45391</v>
      </c>
      <c r="J10371" s="77">
        <f t="shared" si="646"/>
        <v>758211.26400000008</v>
      </c>
      <c r="K10371" s="77">
        <f t="shared" si="647"/>
        <v>0</v>
      </c>
    </row>
    <row r="10372" spans="1:11" s="77" customFormat="1">
      <c r="A10372" s="82">
        <v>2016</v>
      </c>
      <c r="B10372" s="82">
        <v>6179</v>
      </c>
      <c r="C10372" s="83" t="s">
        <v>513</v>
      </c>
      <c r="D10372" s="83" t="s">
        <v>504</v>
      </c>
      <c r="E10372" s="84">
        <v>29921</v>
      </c>
      <c r="F10372" s="85">
        <v>17.11</v>
      </c>
      <c r="G10372" s="84">
        <v>177</v>
      </c>
      <c r="H10372" s="86">
        <f t="shared" si="644"/>
        <v>906148.50870000001</v>
      </c>
      <c r="I10372" s="77">
        <f t="shared" si="645"/>
        <v>29921</v>
      </c>
      <c r="J10372" s="77">
        <f t="shared" si="646"/>
        <v>511948.31</v>
      </c>
      <c r="K10372" s="77">
        <f t="shared" si="647"/>
        <v>0</v>
      </c>
    </row>
    <row r="10373" spans="1:11" s="77" customFormat="1">
      <c r="A10373" s="82">
        <v>2016</v>
      </c>
      <c r="B10373" s="82">
        <v>6179</v>
      </c>
      <c r="C10373" s="83" t="s">
        <v>513</v>
      </c>
      <c r="D10373" s="83" t="s">
        <v>504</v>
      </c>
      <c r="E10373" s="84">
        <v>45158</v>
      </c>
      <c r="F10373" s="85">
        <v>17.766999999999999</v>
      </c>
      <c r="G10373" s="84">
        <v>171.9</v>
      </c>
      <c r="H10373" s="86">
        <f t="shared" si="644"/>
        <v>1379191.8377340001</v>
      </c>
      <c r="I10373" s="77">
        <f t="shared" si="645"/>
        <v>45158</v>
      </c>
      <c r="J10373" s="77">
        <f t="shared" si="646"/>
        <v>802322.18599999999</v>
      </c>
      <c r="K10373" s="77">
        <f t="shared" si="647"/>
        <v>0</v>
      </c>
    </row>
    <row r="10374" spans="1:11" s="77" customFormat="1">
      <c r="A10374" s="82">
        <v>2016</v>
      </c>
      <c r="B10374" s="82">
        <v>6180</v>
      </c>
      <c r="C10374" s="83" t="s">
        <v>512</v>
      </c>
      <c r="D10374" s="83" t="s">
        <v>504</v>
      </c>
      <c r="E10374" s="84">
        <v>857147</v>
      </c>
      <c r="F10374" s="85">
        <v>13.55</v>
      </c>
      <c r="G10374" s="84" t="s">
        <v>514</v>
      </c>
      <c r="H10374" s="86" t="str">
        <f t="shared" si="644"/>
        <v/>
      </c>
      <c r="I10374" s="77" t="str">
        <f t="shared" si="645"/>
        <v/>
      </c>
      <c r="J10374" s="77" t="str">
        <f t="shared" si="646"/>
        <v/>
      </c>
      <c r="K10374" s="77">
        <f t="shared" si="647"/>
        <v>1</v>
      </c>
    </row>
    <row r="10375" spans="1:11" s="77" customFormat="1">
      <c r="A10375" s="82">
        <v>2016</v>
      </c>
      <c r="B10375" s="82">
        <v>6181</v>
      </c>
      <c r="C10375" s="83" t="s">
        <v>513</v>
      </c>
      <c r="D10375" s="83" t="s">
        <v>504</v>
      </c>
      <c r="E10375" s="84">
        <v>52873</v>
      </c>
      <c r="F10375" s="85">
        <v>17.518000000000001</v>
      </c>
      <c r="G10375" s="84">
        <v>241.2</v>
      </c>
      <c r="H10375" s="86">
        <f t="shared" ref="H10375:H10438" si="648">IF(I10375="","",G10375/100*F10375*E10375)</f>
        <v>2234064.8641679999</v>
      </c>
      <c r="I10375" s="77">
        <f t="shared" ref="I10375:I10438" si="649">IF(OR(G10375=".",F10375=".",E10375="."),"",E10375)</f>
        <v>52873</v>
      </c>
      <c r="J10375" s="77">
        <f t="shared" ref="J10375:J10438" si="650">IF(I10375="","",F10375*I10375)</f>
        <v>926229.21400000004</v>
      </c>
      <c r="K10375" s="77">
        <f t="shared" ref="K10375:K10438" si="651">IF(C10375="LIG",1,0)</f>
        <v>0</v>
      </c>
    </row>
    <row r="10376" spans="1:11" s="77" customFormat="1">
      <c r="A10376" s="82">
        <v>2016</v>
      </c>
      <c r="B10376" s="82">
        <v>6181</v>
      </c>
      <c r="C10376" s="83" t="s">
        <v>513</v>
      </c>
      <c r="D10376" s="83" t="s">
        <v>504</v>
      </c>
      <c r="E10376" s="84">
        <v>323793</v>
      </c>
      <c r="F10376" s="85">
        <v>16.782</v>
      </c>
      <c r="G10376" s="84">
        <v>226.9</v>
      </c>
      <c r="H10376" s="86">
        <f t="shared" si="648"/>
        <v>12329505.771894</v>
      </c>
      <c r="I10376" s="77">
        <f t="shared" si="649"/>
        <v>323793</v>
      </c>
      <c r="J10376" s="77">
        <f t="shared" si="650"/>
        <v>5433894.1260000002</v>
      </c>
      <c r="K10376" s="77">
        <f t="shared" si="651"/>
        <v>0</v>
      </c>
    </row>
    <row r="10377" spans="1:11" s="77" customFormat="1">
      <c r="A10377" s="82">
        <v>2016</v>
      </c>
      <c r="B10377" s="82">
        <v>6183</v>
      </c>
      <c r="C10377" s="83" t="s">
        <v>512</v>
      </c>
      <c r="D10377" s="83" t="s">
        <v>504</v>
      </c>
      <c r="E10377" s="84">
        <v>280818</v>
      </c>
      <c r="F10377" s="85">
        <v>10.7</v>
      </c>
      <c r="G10377" s="84">
        <v>263</v>
      </c>
      <c r="H10377" s="86">
        <f t="shared" si="648"/>
        <v>7902499.3379999995</v>
      </c>
      <c r="I10377" s="77">
        <f t="shared" si="649"/>
        <v>280818</v>
      </c>
      <c r="J10377" s="77">
        <f t="shared" si="650"/>
        <v>3004752.5999999996</v>
      </c>
      <c r="K10377" s="77">
        <f t="shared" si="651"/>
        <v>1</v>
      </c>
    </row>
    <row r="10378" spans="1:11" s="77" customFormat="1">
      <c r="A10378" s="82">
        <v>2016</v>
      </c>
      <c r="B10378" s="82">
        <v>6190</v>
      </c>
      <c r="C10378" s="83" t="s">
        <v>513</v>
      </c>
      <c r="D10378" s="83" t="s">
        <v>504</v>
      </c>
      <c r="E10378" s="84">
        <v>32121</v>
      </c>
      <c r="F10378" s="85">
        <v>18.010000000000002</v>
      </c>
      <c r="G10378" s="84">
        <v>251.3</v>
      </c>
      <c r="H10378" s="86">
        <f t="shared" si="648"/>
        <v>1453768.5147299999</v>
      </c>
      <c r="I10378" s="77">
        <f t="shared" si="649"/>
        <v>32121</v>
      </c>
      <c r="J10378" s="77">
        <f t="shared" si="650"/>
        <v>578499.21000000008</v>
      </c>
      <c r="K10378" s="77">
        <f t="shared" si="651"/>
        <v>0</v>
      </c>
    </row>
    <row r="10379" spans="1:11" s="77" customFormat="1">
      <c r="A10379" s="82">
        <v>2016</v>
      </c>
      <c r="B10379" s="82">
        <v>6190</v>
      </c>
      <c r="C10379" s="83" t="s">
        <v>513</v>
      </c>
      <c r="D10379" s="83" t="s">
        <v>504</v>
      </c>
      <c r="E10379" s="84">
        <v>49066</v>
      </c>
      <c r="F10379" s="85">
        <v>17.66</v>
      </c>
      <c r="G10379" s="84">
        <v>249.8</v>
      </c>
      <c r="H10379" s="86">
        <f t="shared" si="648"/>
        <v>2164530.8888800004</v>
      </c>
      <c r="I10379" s="77">
        <f t="shared" si="649"/>
        <v>49066</v>
      </c>
      <c r="J10379" s="77">
        <f t="shared" si="650"/>
        <v>866505.56</v>
      </c>
      <c r="K10379" s="77">
        <f t="shared" si="651"/>
        <v>0</v>
      </c>
    </row>
    <row r="10380" spans="1:11" s="77" customFormat="1">
      <c r="A10380" s="82">
        <v>2016</v>
      </c>
      <c r="B10380" s="82">
        <v>6193</v>
      </c>
      <c r="C10380" s="83" t="s">
        <v>513</v>
      </c>
      <c r="D10380" s="83" t="s">
        <v>504</v>
      </c>
      <c r="E10380" s="84">
        <v>249066</v>
      </c>
      <c r="F10380" s="85">
        <v>17.788</v>
      </c>
      <c r="G10380" s="84">
        <v>168.8</v>
      </c>
      <c r="H10380" s="86">
        <f t="shared" si="648"/>
        <v>7478491.5815040004</v>
      </c>
      <c r="I10380" s="77">
        <f t="shared" si="649"/>
        <v>249066</v>
      </c>
      <c r="J10380" s="77">
        <f t="shared" si="650"/>
        <v>4430386.0080000004</v>
      </c>
      <c r="K10380" s="77">
        <f t="shared" si="651"/>
        <v>0</v>
      </c>
    </row>
    <row r="10381" spans="1:11" s="77" customFormat="1">
      <c r="A10381" s="82">
        <v>2016</v>
      </c>
      <c r="B10381" s="82">
        <v>6194</v>
      </c>
      <c r="C10381" s="83" t="s">
        <v>513</v>
      </c>
      <c r="D10381" s="83" t="s">
        <v>504</v>
      </c>
      <c r="E10381" s="84">
        <v>275945</v>
      </c>
      <c r="F10381" s="85">
        <v>17.756</v>
      </c>
      <c r="G10381" s="84">
        <v>186.9</v>
      </c>
      <c r="H10381" s="86">
        <f t="shared" si="648"/>
        <v>9157500.83598</v>
      </c>
      <c r="I10381" s="77">
        <f t="shared" si="649"/>
        <v>275945</v>
      </c>
      <c r="J10381" s="77">
        <f t="shared" si="650"/>
        <v>4899679.42</v>
      </c>
      <c r="K10381" s="77">
        <f t="shared" si="651"/>
        <v>0</v>
      </c>
    </row>
    <row r="10382" spans="1:11" s="77" customFormat="1">
      <c r="A10382" s="82">
        <v>2016</v>
      </c>
      <c r="B10382" s="82">
        <v>6195</v>
      </c>
      <c r="C10382" s="83" t="s">
        <v>513</v>
      </c>
      <c r="D10382" s="83" t="s">
        <v>504</v>
      </c>
      <c r="E10382" s="84">
        <v>29995</v>
      </c>
      <c r="F10382" s="85">
        <v>16.8</v>
      </c>
      <c r="G10382" s="84">
        <v>220.1</v>
      </c>
      <c r="H10382" s="86">
        <f t="shared" si="648"/>
        <v>1109119.1160000002</v>
      </c>
      <c r="I10382" s="77">
        <f t="shared" si="649"/>
        <v>29995</v>
      </c>
      <c r="J10382" s="77">
        <f t="shared" si="650"/>
        <v>503916</v>
      </c>
      <c r="K10382" s="77">
        <f t="shared" si="651"/>
        <v>0</v>
      </c>
    </row>
    <row r="10383" spans="1:11" s="77" customFormat="1">
      <c r="A10383" s="82">
        <v>2016</v>
      </c>
      <c r="B10383" s="82">
        <v>6195</v>
      </c>
      <c r="C10383" s="83" t="s">
        <v>513</v>
      </c>
      <c r="D10383" s="83" t="s">
        <v>504</v>
      </c>
      <c r="E10383" s="84">
        <v>31645</v>
      </c>
      <c r="F10383" s="85">
        <v>17.783999999999999</v>
      </c>
      <c r="G10383" s="84">
        <v>238.7</v>
      </c>
      <c r="H10383" s="86">
        <f t="shared" si="648"/>
        <v>1343343.1611599999</v>
      </c>
      <c r="I10383" s="77">
        <f t="shared" si="649"/>
        <v>31645</v>
      </c>
      <c r="J10383" s="77">
        <f t="shared" si="650"/>
        <v>562774.67999999993</v>
      </c>
      <c r="K10383" s="77">
        <f t="shared" si="651"/>
        <v>0</v>
      </c>
    </row>
    <row r="10384" spans="1:11" s="77" customFormat="1">
      <c r="A10384" s="82">
        <v>2016</v>
      </c>
      <c r="B10384" s="82">
        <v>6195</v>
      </c>
      <c r="C10384" s="83" t="s">
        <v>513</v>
      </c>
      <c r="D10384" s="83" t="s">
        <v>504</v>
      </c>
      <c r="E10384" s="84">
        <v>79110</v>
      </c>
      <c r="F10384" s="85">
        <v>17.7</v>
      </c>
      <c r="G10384" s="84">
        <v>220.1</v>
      </c>
      <c r="H10384" s="86">
        <f t="shared" si="648"/>
        <v>3081943.6470000003</v>
      </c>
      <c r="I10384" s="77">
        <f t="shared" si="649"/>
        <v>79110</v>
      </c>
      <c r="J10384" s="77">
        <f t="shared" si="650"/>
        <v>1400247</v>
      </c>
      <c r="K10384" s="77">
        <f t="shared" si="651"/>
        <v>0</v>
      </c>
    </row>
    <row r="10385" spans="1:11" s="77" customFormat="1">
      <c r="A10385" s="82">
        <v>2016</v>
      </c>
      <c r="B10385" s="82">
        <v>6204</v>
      </c>
      <c r="C10385" s="83" t="s">
        <v>513</v>
      </c>
      <c r="D10385" s="83" t="s">
        <v>504</v>
      </c>
      <c r="E10385" s="84">
        <v>89912</v>
      </c>
      <c r="F10385" s="85">
        <v>17.64</v>
      </c>
      <c r="G10385" s="84">
        <v>107</v>
      </c>
      <c r="H10385" s="86">
        <f t="shared" si="648"/>
        <v>1697071.0176000001</v>
      </c>
      <c r="I10385" s="77">
        <f t="shared" si="649"/>
        <v>89912</v>
      </c>
      <c r="J10385" s="77">
        <f t="shared" si="650"/>
        <v>1586047.68</v>
      </c>
      <c r="K10385" s="77">
        <f t="shared" si="651"/>
        <v>0</v>
      </c>
    </row>
    <row r="10386" spans="1:11" s="77" customFormat="1">
      <c r="A10386" s="82">
        <v>2016</v>
      </c>
      <c r="B10386" s="82">
        <v>6204</v>
      </c>
      <c r="C10386" s="83" t="s">
        <v>513</v>
      </c>
      <c r="D10386" s="83" t="s">
        <v>504</v>
      </c>
      <c r="E10386" s="84">
        <v>89285</v>
      </c>
      <c r="F10386" s="85">
        <v>17.260000000000002</v>
      </c>
      <c r="G10386" s="84">
        <v>110.2</v>
      </c>
      <c r="H10386" s="86">
        <f t="shared" si="648"/>
        <v>1698247.1282000004</v>
      </c>
      <c r="I10386" s="77">
        <f t="shared" si="649"/>
        <v>89285</v>
      </c>
      <c r="J10386" s="77">
        <f t="shared" si="650"/>
        <v>1541059.1</v>
      </c>
      <c r="K10386" s="77">
        <f t="shared" si="651"/>
        <v>0</v>
      </c>
    </row>
    <row r="10387" spans="1:11" s="77" customFormat="1">
      <c r="A10387" s="82">
        <v>2016</v>
      </c>
      <c r="B10387" s="82">
        <v>6204</v>
      </c>
      <c r="C10387" s="83" t="s">
        <v>513</v>
      </c>
      <c r="D10387" s="83" t="s">
        <v>504</v>
      </c>
      <c r="E10387" s="84">
        <v>239314</v>
      </c>
      <c r="F10387" s="85">
        <v>17.89</v>
      </c>
      <c r="G10387" s="84">
        <v>109.7</v>
      </c>
      <c r="H10387" s="86">
        <f t="shared" si="648"/>
        <v>4696616.2236200003</v>
      </c>
      <c r="I10387" s="77">
        <f t="shared" si="649"/>
        <v>239314</v>
      </c>
      <c r="J10387" s="77">
        <f t="shared" si="650"/>
        <v>4281327.46</v>
      </c>
      <c r="K10387" s="77">
        <f t="shared" si="651"/>
        <v>0</v>
      </c>
    </row>
    <row r="10388" spans="1:11" s="77" customFormat="1">
      <c r="A10388" s="82">
        <v>2016</v>
      </c>
      <c r="B10388" s="82">
        <v>6204</v>
      </c>
      <c r="C10388" s="83" t="s">
        <v>513</v>
      </c>
      <c r="D10388" s="83" t="s">
        <v>504</v>
      </c>
      <c r="E10388" s="84">
        <v>14877</v>
      </c>
      <c r="F10388" s="85">
        <v>17.78</v>
      </c>
      <c r="G10388" s="84">
        <v>103.5</v>
      </c>
      <c r="H10388" s="86">
        <f t="shared" si="648"/>
        <v>273771.0171</v>
      </c>
      <c r="I10388" s="77">
        <f t="shared" si="649"/>
        <v>14877</v>
      </c>
      <c r="J10388" s="77">
        <f t="shared" si="650"/>
        <v>264513.06</v>
      </c>
      <c r="K10388" s="77">
        <f t="shared" si="651"/>
        <v>0</v>
      </c>
    </row>
    <row r="10389" spans="1:11" s="77" customFormat="1">
      <c r="A10389" s="82">
        <v>2016</v>
      </c>
      <c r="B10389" s="82">
        <v>6204</v>
      </c>
      <c r="C10389" s="83" t="s">
        <v>513</v>
      </c>
      <c r="D10389" s="83" t="s">
        <v>504</v>
      </c>
      <c r="E10389" s="84">
        <v>193547</v>
      </c>
      <c r="F10389" s="85">
        <v>16.091999999999999</v>
      </c>
      <c r="G10389" s="84">
        <v>100</v>
      </c>
      <c r="H10389" s="86">
        <f t="shared" si="648"/>
        <v>3114558.3239999996</v>
      </c>
      <c r="I10389" s="77">
        <f t="shared" si="649"/>
        <v>193547</v>
      </c>
      <c r="J10389" s="77">
        <f t="shared" si="650"/>
        <v>3114558.3239999996</v>
      </c>
      <c r="K10389" s="77">
        <f t="shared" si="651"/>
        <v>0</v>
      </c>
    </row>
    <row r="10390" spans="1:11" s="77" customFormat="1">
      <c r="A10390" s="82">
        <v>2016</v>
      </c>
      <c r="B10390" s="82">
        <v>6213</v>
      </c>
      <c r="C10390" s="83" t="s">
        <v>503</v>
      </c>
      <c r="D10390" s="83" t="s">
        <v>504</v>
      </c>
      <c r="E10390" s="84">
        <v>83943</v>
      </c>
      <c r="F10390" s="85">
        <v>22.96</v>
      </c>
      <c r="G10390" s="84">
        <v>205.4</v>
      </c>
      <c r="H10390" s="86">
        <f t="shared" si="648"/>
        <v>3958738.4491200009</v>
      </c>
      <c r="I10390" s="77">
        <f t="shared" si="649"/>
        <v>83943</v>
      </c>
      <c r="J10390" s="77">
        <f t="shared" si="650"/>
        <v>1927331.28</v>
      </c>
      <c r="K10390" s="77">
        <f t="shared" si="651"/>
        <v>0</v>
      </c>
    </row>
    <row r="10391" spans="1:11" s="77" customFormat="1">
      <c r="A10391" s="82">
        <v>2016</v>
      </c>
      <c r="B10391" s="82">
        <v>6213</v>
      </c>
      <c r="C10391" s="83" t="s">
        <v>503</v>
      </c>
      <c r="D10391" s="83" t="s">
        <v>504</v>
      </c>
      <c r="E10391" s="84">
        <v>96199</v>
      </c>
      <c r="F10391" s="85">
        <v>22.16</v>
      </c>
      <c r="G10391" s="84">
        <v>208.7</v>
      </c>
      <c r="H10391" s="86">
        <f t="shared" si="648"/>
        <v>4449003.6560799992</v>
      </c>
      <c r="I10391" s="77">
        <f t="shared" si="649"/>
        <v>96199</v>
      </c>
      <c r="J10391" s="77">
        <f t="shared" si="650"/>
        <v>2131769.84</v>
      </c>
      <c r="K10391" s="77">
        <f t="shared" si="651"/>
        <v>0</v>
      </c>
    </row>
    <row r="10392" spans="1:11" s="77" customFormat="1">
      <c r="A10392" s="82">
        <v>2016</v>
      </c>
      <c r="B10392" s="82">
        <v>6248</v>
      </c>
      <c r="C10392" s="83" t="s">
        <v>513</v>
      </c>
      <c r="D10392" s="83" t="s">
        <v>504</v>
      </c>
      <c r="E10392" s="84">
        <v>28136</v>
      </c>
      <c r="F10392" s="85">
        <v>16.8</v>
      </c>
      <c r="G10392" s="84">
        <v>132.4</v>
      </c>
      <c r="H10392" s="86">
        <f t="shared" si="648"/>
        <v>625834.67520000006</v>
      </c>
      <c r="I10392" s="77">
        <f t="shared" si="649"/>
        <v>28136</v>
      </c>
      <c r="J10392" s="77">
        <f t="shared" si="650"/>
        <v>472684.80000000005</v>
      </c>
      <c r="K10392" s="77">
        <f t="shared" si="651"/>
        <v>0</v>
      </c>
    </row>
    <row r="10393" spans="1:11" s="77" customFormat="1">
      <c r="A10393" s="82">
        <v>2016</v>
      </c>
      <c r="B10393" s="82">
        <v>6248</v>
      </c>
      <c r="C10393" s="83" t="s">
        <v>513</v>
      </c>
      <c r="D10393" s="83" t="s">
        <v>504</v>
      </c>
      <c r="E10393" s="84">
        <v>13939</v>
      </c>
      <c r="F10393" s="85">
        <v>16.68</v>
      </c>
      <c r="G10393" s="84">
        <v>130.19999999999999</v>
      </c>
      <c r="H10393" s="86">
        <f t="shared" si="648"/>
        <v>302718.28103999991</v>
      </c>
      <c r="I10393" s="77">
        <f t="shared" si="649"/>
        <v>13939</v>
      </c>
      <c r="J10393" s="77">
        <f t="shared" si="650"/>
        <v>232502.52</v>
      </c>
      <c r="K10393" s="77">
        <f t="shared" si="651"/>
        <v>0</v>
      </c>
    </row>
    <row r="10394" spans="1:11" s="77" customFormat="1">
      <c r="A10394" s="82">
        <v>2016</v>
      </c>
      <c r="B10394" s="82">
        <v>6248</v>
      </c>
      <c r="C10394" s="83" t="s">
        <v>513</v>
      </c>
      <c r="D10394" s="83" t="s">
        <v>504</v>
      </c>
      <c r="E10394" s="84">
        <v>39086</v>
      </c>
      <c r="F10394" s="85">
        <v>16.600000000000001</v>
      </c>
      <c r="G10394" s="84">
        <v>122.2</v>
      </c>
      <c r="H10394" s="86">
        <f t="shared" si="648"/>
        <v>792867.32719999994</v>
      </c>
      <c r="I10394" s="77">
        <f t="shared" si="649"/>
        <v>39086</v>
      </c>
      <c r="J10394" s="77">
        <f t="shared" si="650"/>
        <v>648827.60000000009</v>
      </c>
      <c r="K10394" s="77">
        <f t="shared" si="651"/>
        <v>0</v>
      </c>
    </row>
    <row r="10395" spans="1:11" s="77" customFormat="1">
      <c r="A10395" s="82">
        <v>2016</v>
      </c>
      <c r="B10395" s="82">
        <v>6248</v>
      </c>
      <c r="C10395" s="83" t="s">
        <v>513</v>
      </c>
      <c r="D10395" s="83" t="s">
        <v>504</v>
      </c>
      <c r="E10395" s="84">
        <v>107407</v>
      </c>
      <c r="F10395" s="85">
        <v>17.14</v>
      </c>
      <c r="G10395" s="84">
        <v>114</v>
      </c>
      <c r="H10395" s="86">
        <f t="shared" si="648"/>
        <v>2098689.8171999999</v>
      </c>
      <c r="I10395" s="77">
        <f t="shared" si="649"/>
        <v>107407</v>
      </c>
      <c r="J10395" s="77">
        <f t="shared" si="650"/>
        <v>1840955.98</v>
      </c>
      <c r="K10395" s="77">
        <f t="shared" si="651"/>
        <v>0</v>
      </c>
    </row>
    <row r="10396" spans="1:11" s="77" customFormat="1">
      <c r="A10396" s="82">
        <v>2016</v>
      </c>
      <c r="B10396" s="82">
        <v>6249</v>
      </c>
      <c r="C10396" s="83" t="s">
        <v>503</v>
      </c>
      <c r="D10396" s="83" t="s">
        <v>504</v>
      </c>
      <c r="E10396" s="84">
        <v>25994</v>
      </c>
      <c r="F10396" s="85">
        <v>24.71</v>
      </c>
      <c r="G10396" s="84">
        <v>321.8</v>
      </c>
      <c r="H10396" s="86">
        <f t="shared" si="648"/>
        <v>2066959.1793199999</v>
      </c>
      <c r="I10396" s="77">
        <f t="shared" si="649"/>
        <v>25994</v>
      </c>
      <c r="J10396" s="77">
        <f t="shared" si="650"/>
        <v>642311.74</v>
      </c>
      <c r="K10396" s="77">
        <f t="shared" si="651"/>
        <v>0</v>
      </c>
    </row>
    <row r="10397" spans="1:11" s="77" customFormat="1">
      <c r="A10397" s="82">
        <v>2016</v>
      </c>
      <c r="B10397" s="82">
        <v>6249</v>
      </c>
      <c r="C10397" s="83" t="s">
        <v>503</v>
      </c>
      <c r="D10397" s="83" t="s">
        <v>504</v>
      </c>
      <c r="E10397" s="84">
        <v>30148</v>
      </c>
      <c r="F10397" s="85">
        <v>23.7</v>
      </c>
      <c r="G10397" s="84">
        <v>353.2</v>
      </c>
      <c r="H10397" s="86">
        <f t="shared" si="648"/>
        <v>2523640.8432</v>
      </c>
      <c r="I10397" s="77">
        <f t="shared" si="649"/>
        <v>30148</v>
      </c>
      <c r="J10397" s="77">
        <f t="shared" si="650"/>
        <v>714507.6</v>
      </c>
      <c r="K10397" s="77">
        <f t="shared" si="651"/>
        <v>0</v>
      </c>
    </row>
    <row r="10398" spans="1:11" s="77" customFormat="1">
      <c r="A10398" s="82">
        <v>2016</v>
      </c>
      <c r="B10398" s="82">
        <v>6250</v>
      </c>
      <c r="C10398" s="83" t="s">
        <v>503</v>
      </c>
      <c r="D10398" s="83" t="s">
        <v>504</v>
      </c>
      <c r="E10398" s="84">
        <v>81763</v>
      </c>
      <c r="F10398" s="85">
        <v>25.722000000000001</v>
      </c>
      <c r="G10398" s="84">
        <v>279.2</v>
      </c>
      <c r="H10398" s="86">
        <f t="shared" si="648"/>
        <v>5871877.2177119991</v>
      </c>
      <c r="I10398" s="77">
        <f t="shared" si="649"/>
        <v>81763</v>
      </c>
      <c r="J10398" s="77">
        <f t="shared" si="650"/>
        <v>2103107.8859999999</v>
      </c>
      <c r="K10398" s="77">
        <f t="shared" si="651"/>
        <v>0</v>
      </c>
    </row>
    <row r="10399" spans="1:11" s="77" customFormat="1">
      <c r="A10399" s="82">
        <v>2016</v>
      </c>
      <c r="B10399" s="82">
        <v>6250</v>
      </c>
      <c r="C10399" s="83" t="s">
        <v>503</v>
      </c>
      <c r="D10399" s="83" t="s">
        <v>504</v>
      </c>
      <c r="E10399" s="84">
        <v>35035</v>
      </c>
      <c r="F10399" s="85">
        <v>25.751999999999999</v>
      </c>
      <c r="G10399" s="84">
        <v>278.89999999999998</v>
      </c>
      <c r="H10399" s="86">
        <f t="shared" si="648"/>
        <v>2516295.2614799994</v>
      </c>
      <c r="I10399" s="77">
        <f t="shared" si="649"/>
        <v>35035</v>
      </c>
      <c r="J10399" s="77">
        <f t="shared" si="650"/>
        <v>902221.32</v>
      </c>
      <c r="K10399" s="77">
        <f t="shared" si="651"/>
        <v>0</v>
      </c>
    </row>
    <row r="10400" spans="1:11" s="77" customFormat="1">
      <c r="A10400" s="82">
        <v>2016</v>
      </c>
      <c r="B10400" s="82">
        <v>6250</v>
      </c>
      <c r="C10400" s="83" t="s">
        <v>503</v>
      </c>
      <c r="D10400" s="83" t="s">
        <v>504</v>
      </c>
      <c r="E10400" s="84">
        <v>47114</v>
      </c>
      <c r="F10400" s="85">
        <v>25.808</v>
      </c>
      <c r="G10400" s="84">
        <v>333.8</v>
      </c>
      <c r="H10400" s="86">
        <f t="shared" si="648"/>
        <v>4058734.6578560001</v>
      </c>
      <c r="I10400" s="77">
        <f t="shared" si="649"/>
        <v>47114</v>
      </c>
      <c r="J10400" s="77">
        <f t="shared" si="650"/>
        <v>1215918.112</v>
      </c>
      <c r="K10400" s="77">
        <f t="shared" si="651"/>
        <v>0</v>
      </c>
    </row>
    <row r="10401" spans="1:11" s="77" customFormat="1">
      <c r="A10401" s="82">
        <v>2016</v>
      </c>
      <c r="B10401" s="82">
        <v>6254</v>
      </c>
      <c r="C10401" s="83" t="s">
        <v>513</v>
      </c>
      <c r="D10401" s="83" t="s">
        <v>504</v>
      </c>
      <c r="E10401" s="84">
        <v>30725</v>
      </c>
      <c r="F10401" s="85">
        <v>17.916</v>
      </c>
      <c r="G10401" s="84">
        <v>156.69999999999999</v>
      </c>
      <c r="H10401" s="86">
        <f t="shared" si="648"/>
        <v>862585.0797</v>
      </c>
      <c r="I10401" s="77">
        <f t="shared" si="649"/>
        <v>30725</v>
      </c>
      <c r="J10401" s="77">
        <f t="shared" si="650"/>
        <v>550469.1</v>
      </c>
      <c r="K10401" s="77">
        <f t="shared" si="651"/>
        <v>0</v>
      </c>
    </row>
    <row r="10402" spans="1:11" s="77" customFormat="1">
      <c r="A10402" s="82">
        <v>2016</v>
      </c>
      <c r="B10402" s="82">
        <v>6254</v>
      </c>
      <c r="C10402" s="83" t="s">
        <v>513</v>
      </c>
      <c r="D10402" s="83" t="s">
        <v>504</v>
      </c>
      <c r="E10402" s="84">
        <v>120101</v>
      </c>
      <c r="F10402" s="85">
        <v>16.734000000000002</v>
      </c>
      <c r="G10402" s="84">
        <v>162.19999999999999</v>
      </c>
      <c r="H10402" s="86">
        <f t="shared" si="648"/>
        <v>3259847.157348</v>
      </c>
      <c r="I10402" s="77">
        <f t="shared" si="649"/>
        <v>120101</v>
      </c>
      <c r="J10402" s="77">
        <f t="shared" si="650"/>
        <v>2009770.1340000003</v>
      </c>
      <c r="K10402" s="77">
        <f t="shared" si="651"/>
        <v>0</v>
      </c>
    </row>
    <row r="10403" spans="1:11" s="77" customFormat="1">
      <c r="A10403" s="82">
        <v>2016</v>
      </c>
      <c r="B10403" s="82">
        <v>6254</v>
      </c>
      <c r="C10403" s="83" t="s">
        <v>513</v>
      </c>
      <c r="D10403" s="83" t="s">
        <v>504</v>
      </c>
      <c r="E10403" s="84">
        <v>103388</v>
      </c>
      <c r="F10403" s="85">
        <v>17.027999999999999</v>
      </c>
      <c r="G10403" s="84">
        <v>165.5</v>
      </c>
      <c r="H10403" s="86">
        <f t="shared" si="648"/>
        <v>2913612.3799199997</v>
      </c>
      <c r="I10403" s="77">
        <f t="shared" si="649"/>
        <v>103388</v>
      </c>
      <c r="J10403" s="77">
        <f t="shared" si="650"/>
        <v>1760490.8639999998</v>
      </c>
      <c r="K10403" s="77">
        <f t="shared" si="651"/>
        <v>0</v>
      </c>
    </row>
    <row r="10404" spans="1:11" s="77" customFormat="1">
      <c r="A10404" s="82">
        <v>2016</v>
      </c>
      <c r="B10404" s="82">
        <v>6257</v>
      </c>
      <c r="C10404" s="83" t="s">
        <v>513</v>
      </c>
      <c r="D10404" s="83" t="s">
        <v>504</v>
      </c>
      <c r="E10404" s="84">
        <v>222675</v>
      </c>
      <c r="F10404" s="85">
        <v>16.574000000000002</v>
      </c>
      <c r="G10404" s="84">
        <v>237.5</v>
      </c>
      <c r="H10404" s="86">
        <f t="shared" si="648"/>
        <v>8765211.6937499996</v>
      </c>
      <c r="I10404" s="77">
        <f t="shared" si="649"/>
        <v>222675</v>
      </c>
      <c r="J10404" s="77">
        <f t="shared" si="650"/>
        <v>3690615.45</v>
      </c>
      <c r="K10404" s="77">
        <f t="shared" si="651"/>
        <v>0</v>
      </c>
    </row>
    <row r="10405" spans="1:11" s="77" customFormat="1">
      <c r="A10405" s="82">
        <v>2016</v>
      </c>
      <c r="B10405" s="82">
        <v>6257</v>
      </c>
      <c r="C10405" s="83" t="s">
        <v>513</v>
      </c>
      <c r="D10405" s="83" t="s">
        <v>504</v>
      </c>
      <c r="E10405" s="84">
        <v>191236</v>
      </c>
      <c r="F10405" s="85">
        <v>16.861999999999998</v>
      </c>
      <c r="G10405" s="84">
        <v>242.1</v>
      </c>
      <c r="H10405" s="86">
        <f t="shared" si="648"/>
        <v>7806808.4868719988</v>
      </c>
      <c r="I10405" s="77">
        <f t="shared" si="649"/>
        <v>191236</v>
      </c>
      <c r="J10405" s="77">
        <f t="shared" si="650"/>
        <v>3224621.4319999996</v>
      </c>
      <c r="K10405" s="77">
        <f t="shared" si="651"/>
        <v>0</v>
      </c>
    </row>
    <row r="10406" spans="1:11" s="77" customFormat="1">
      <c r="A10406" s="82">
        <v>2016</v>
      </c>
      <c r="B10406" s="82">
        <v>6257</v>
      </c>
      <c r="C10406" s="83" t="s">
        <v>513</v>
      </c>
      <c r="D10406" s="83" t="s">
        <v>504</v>
      </c>
      <c r="E10406" s="84">
        <v>31782</v>
      </c>
      <c r="F10406" s="85">
        <v>16.686</v>
      </c>
      <c r="G10406" s="84">
        <v>216.9</v>
      </c>
      <c r="H10406" s="86">
        <f t="shared" si="648"/>
        <v>1150252.046388</v>
      </c>
      <c r="I10406" s="77">
        <f t="shared" si="649"/>
        <v>31782</v>
      </c>
      <c r="J10406" s="77">
        <f t="shared" si="650"/>
        <v>530314.45200000005</v>
      </c>
      <c r="K10406" s="77">
        <f t="shared" si="651"/>
        <v>0</v>
      </c>
    </row>
    <row r="10407" spans="1:11" s="77" customFormat="1">
      <c r="A10407" s="82">
        <v>2016</v>
      </c>
      <c r="B10407" s="82">
        <v>6257</v>
      </c>
      <c r="C10407" s="83" t="s">
        <v>513</v>
      </c>
      <c r="D10407" s="83" t="s">
        <v>504</v>
      </c>
      <c r="E10407" s="84">
        <v>47809</v>
      </c>
      <c r="F10407" s="85">
        <v>17.533999999999999</v>
      </c>
      <c r="G10407" s="84">
        <v>252.2</v>
      </c>
      <c r="H10407" s="86">
        <f t="shared" si="648"/>
        <v>2114149.7411319995</v>
      </c>
      <c r="I10407" s="77">
        <f t="shared" si="649"/>
        <v>47809</v>
      </c>
      <c r="J10407" s="77">
        <f t="shared" si="650"/>
        <v>838283.00599999994</v>
      </c>
      <c r="K10407" s="77">
        <f t="shared" si="651"/>
        <v>0</v>
      </c>
    </row>
    <row r="10408" spans="1:11" s="77" customFormat="1">
      <c r="A10408" s="82">
        <v>2016</v>
      </c>
      <c r="B10408" s="82">
        <v>6257</v>
      </c>
      <c r="C10408" s="83" t="s">
        <v>513</v>
      </c>
      <c r="D10408" s="83" t="s">
        <v>504</v>
      </c>
      <c r="E10408" s="84">
        <v>174550</v>
      </c>
      <c r="F10408" s="85">
        <v>16.79</v>
      </c>
      <c r="G10408" s="84">
        <v>219.6</v>
      </c>
      <c r="H10408" s="86">
        <f t="shared" si="648"/>
        <v>6435805.1219999986</v>
      </c>
      <c r="I10408" s="77">
        <f t="shared" si="649"/>
        <v>174550</v>
      </c>
      <c r="J10408" s="77">
        <f t="shared" si="650"/>
        <v>2930694.5</v>
      </c>
      <c r="K10408" s="77">
        <f t="shared" si="651"/>
        <v>0</v>
      </c>
    </row>
    <row r="10409" spans="1:11" s="77" customFormat="1">
      <c r="A10409" s="82">
        <v>2016</v>
      </c>
      <c r="B10409" s="82">
        <v>6257</v>
      </c>
      <c r="C10409" s="83" t="s">
        <v>513</v>
      </c>
      <c r="D10409" s="83" t="s">
        <v>504</v>
      </c>
      <c r="E10409" s="84">
        <v>127098</v>
      </c>
      <c r="F10409" s="85">
        <v>17.053999999999998</v>
      </c>
      <c r="G10409" s="84">
        <v>224.2</v>
      </c>
      <c r="H10409" s="86">
        <f t="shared" si="648"/>
        <v>4859600.6726639997</v>
      </c>
      <c r="I10409" s="77">
        <f t="shared" si="649"/>
        <v>127098</v>
      </c>
      <c r="J10409" s="77">
        <f t="shared" si="650"/>
        <v>2167529.2919999999</v>
      </c>
      <c r="K10409" s="77">
        <f t="shared" si="651"/>
        <v>0</v>
      </c>
    </row>
    <row r="10410" spans="1:11" s="77" customFormat="1">
      <c r="A10410" s="82">
        <v>2016</v>
      </c>
      <c r="B10410" s="82">
        <v>6257</v>
      </c>
      <c r="C10410" s="83" t="s">
        <v>513</v>
      </c>
      <c r="D10410" s="83" t="s">
        <v>504</v>
      </c>
      <c r="E10410" s="84">
        <v>31663</v>
      </c>
      <c r="F10410" s="85">
        <v>16.902000000000001</v>
      </c>
      <c r="G10410" s="84">
        <v>222.6</v>
      </c>
      <c r="H10410" s="86">
        <f t="shared" si="648"/>
        <v>1191284.0258760001</v>
      </c>
      <c r="I10410" s="77">
        <f t="shared" si="649"/>
        <v>31663</v>
      </c>
      <c r="J10410" s="77">
        <f t="shared" si="650"/>
        <v>535168.02600000007</v>
      </c>
      <c r="K10410" s="77">
        <f t="shared" si="651"/>
        <v>0</v>
      </c>
    </row>
    <row r="10411" spans="1:11" s="77" customFormat="1">
      <c r="A10411" s="82">
        <v>2016</v>
      </c>
      <c r="B10411" s="82">
        <v>6264</v>
      </c>
      <c r="C10411" s="83" t="s">
        <v>503</v>
      </c>
      <c r="D10411" s="83" t="s">
        <v>504</v>
      </c>
      <c r="E10411" s="84">
        <v>129581</v>
      </c>
      <c r="F10411" s="85">
        <v>24.994</v>
      </c>
      <c r="G10411" s="84">
        <v>186.4</v>
      </c>
      <c r="H10411" s="86">
        <f t="shared" si="648"/>
        <v>6037025.3660960002</v>
      </c>
      <c r="I10411" s="77">
        <f t="shared" si="649"/>
        <v>129581</v>
      </c>
      <c r="J10411" s="77">
        <f t="shared" si="650"/>
        <v>3238747.514</v>
      </c>
      <c r="K10411" s="77">
        <f t="shared" si="651"/>
        <v>0</v>
      </c>
    </row>
    <row r="10412" spans="1:11" s="77" customFormat="1">
      <c r="A10412" s="82">
        <v>2016</v>
      </c>
      <c r="B10412" s="82">
        <v>6264</v>
      </c>
      <c r="C10412" s="83" t="s">
        <v>503</v>
      </c>
      <c r="D10412" s="83" t="s">
        <v>504</v>
      </c>
      <c r="E10412" s="84">
        <v>70525</v>
      </c>
      <c r="F10412" s="85">
        <v>25.015999999999998</v>
      </c>
      <c r="G10412" s="84">
        <v>229.9</v>
      </c>
      <c r="H10412" s="86">
        <f t="shared" si="648"/>
        <v>4056018.5665999996</v>
      </c>
      <c r="I10412" s="77">
        <f t="shared" si="649"/>
        <v>70525</v>
      </c>
      <c r="J10412" s="77">
        <f t="shared" si="650"/>
        <v>1764253.4</v>
      </c>
      <c r="K10412" s="77">
        <f t="shared" si="651"/>
        <v>0</v>
      </c>
    </row>
    <row r="10413" spans="1:11" s="77" customFormat="1">
      <c r="A10413" s="82">
        <v>2016</v>
      </c>
      <c r="B10413" s="82">
        <v>6264</v>
      </c>
      <c r="C10413" s="83" t="s">
        <v>503</v>
      </c>
      <c r="D10413" s="83" t="s">
        <v>504</v>
      </c>
      <c r="E10413" s="84">
        <v>14758</v>
      </c>
      <c r="F10413" s="85">
        <v>24.667999999999999</v>
      </c>
      <c r="G10413" s="84">
        <v>233.3</v>
      </c>
      <c r="H10413" s="86">
        <f t="shared" si="648"/>
        <v>849329.45255200006</v>
      </c>
      <c r="I10413" s="77">
        <f t="shared" si="649"/>
        <v>14758</v>
      </c>
      <c r="J10413" s="77">
        <f t="shared" si="650"/>
        <v>364050.34399999998</v>
      </c>
      <c r="K10413" s="77">
        <f t="shared" si="651"/>
        <v>0</v>
      </c>
    </row>
    <row r="10414" spans="1:11" s="77" customFormat="1">
      <c r="A10414" s="82">
        <v>2016</v>
      </c>
      <c r="B10414" s="82">
        <v>6264</v>
      </c>
      <c r="C10414" s="83" t="s">
        <v>503</v>
      </c>
      <c r="D10414" s="83" t="s">
        <v>504</v>
      </c>
      <c r="E10414" s="84">
        <v>22616</v>
      </c>
      <c r="F10414" s="85">
        <v>25.972000000000001</v>
      </c>
      <c r="G10414" s="84">
        <v>230.8</v>
      </c>
      <c r="H10414" s="86">
        <f t="shared" si="648"/>
        <v>1355679.3916160001</v>
      </c>
      <c r="I10414" s="77">
        <f t="shared" si="649"/>
        <v>22616</v>
      </c>
      <c r="J10414" s="77">
        <f t="shared" si="650"/>
        <v>587382.75199999998</v>
      </c>
      <c r="K10414" s="77">
        <f t="shared" si="651"/>
        <v>0</v>
      </c>
    </row>
    <row r="10415" spans="1:11" s="77" customFormat="1">
      <c r="A10415" s="82">
        <v>2016</v>
      </c>
      <c r="B10415" s="82">
        <v>6288</v>
      </c>
      <c r="C10415" s="83" t="s">
        <v>512</v>
      </c>
      <c r="D10415" s="83" t="s">
        <v>504</v>
      </c>
      <c r="E10415" s="84">
        <v>8337</v>
      </c>
      <c r="F10415" s="85">
        <v>14</v>
      </c>
      <c r="G10415" s="84">
        <v>380</v>
      </c>
      <c r="H10415" s="86">
        <f t="shared" si="648"/>
        <v>443528.39999999997</v>
      </c>
      <c r="I10415" s="77">
        <f t="shared" si="649"/>
        <v>8337</v>
      </c>
      <c r="J10415" s="77">
        <f t="shared" si="650"/>
        <v>116718</v>
      </c>
      <c r="K10415" s="77">
        <f t="shared" si="651"/>
        <v>1</v>
      </c>
    </row>
    <row r="10416" spans="1:11" s="77" customFormat="1">
      <c r="A10416" s="82">
        <v>2016</v>
      </c>
      <c r="B10416" s="82">
        <v>6288</v>
      </c>
      <c r="C10416" s="83" t="s">
        <v>515</v>
      </c>
      <c r="D10416" s="83" t="s">
        <v>504</v>
      </c>
      <c r="E10416" s="84">
        <v>5469</v>
      </c>
      <c r="F10416" s="85">
        <v>14</v>
      </c>
      <c r="G10416" s="84">
        <v>190</v>
      </c>
      <c r="H10416" s="86">
        <f t="shared" si="648"/>
        <v>145475.4</v>
      </c>
      <c r="I10416" s="77">
        <f t="shared" si="649"/>
        <v>5469</v>
      </c>
      <c r="J10416" s="77">
        <f t="shared" si="650"/>
        <v>76566</v>
      </c>
      <c r="K10416" s="77">
        <f t="shared" si="651"/>
        <v>0</v>
      </c>
    </row>
    <row r="10417" spans="1:11" s="77" customFormat="1">
      <c r="A10417" s="82">
        <v>2016</v>
      </c>
      <c r="B10417" s="82">
        <v>6469</v>
      </c>
      <c r="C10417" s="83" t="s">
        <v>512</v>
      </c>
      <c r="D10417" s="83" t="s">
        <v>504</v>
      </c>
      <c r="E10417" s="84">
        <v>478870</v>
      </c>
      <c r="F10417" s="85">
        <v>13.724</v>
      </c>
      <c r="G10417" s="84">
        <v>88.3</v>
      </c>
      <c r="H10417" s="86">
        <f t="shared" si="648"/>
        <v>5803086.4900400005</v>
      </c>
      <c r="I10417" s="77">
        <f t="shared" si="649"/>
        <v>478870</v>
      </c>
      <c r="J10417" s="77">
        <f t="shared" si="650"/>
        <v>6572011.8799999999</v>
      </c>
      <c r="K10417" s="77">
        <f t="shared" si="651"/>
        <v>1</v>
      </c>
    </row>
    <row r="10418" spans="1:11" s="77" customFormat="1">
      <c r="A10418" s="82">
        <v>2016</v>
      </c>
      <c r="B10418" s="82">
        <v>6481</v>
      </c>
      <c r="C10418" s="83" t="s">
        <v>503</v>
      </c>
      <c r="D10418" s="83" t="s">
        <v>504</v>
      </c>
      <c r="E10418" s="84">
        <v>23093</v>
      </c>
      <c r="F10418" s="85">
        <v>22.271000000000001</v>
      </c>
      <c r="G10418" s="84">
        <v>217.3</v>
      </c>
      <c r="H10418" s="86">
        <f t="shared" si="648"/>
        <v>1117583.033119</v>
      </c>
      <c r="I10418" s="77">
        <f t="shared" si="649"/>
        <v>23093</v>
      </c>
      <c r="J10418" s="77">
        <f t="shared" si="650"/>
        <v>514304.20300000004</v>
      </c>
      <c r="K10418" s="77">
        <f t="shared" si="651"/>
        <v>0</v>
      </c>
    </row>
    <row r="10419" spans="1:11" s="77" customFormat="1">
      <c r="A10419" s="82">
        <v>2016</v>
      </c>
      <c r="B10419" s="82">
        <v>6481</v>
      </c>
      <c r="C10419" s="83" t="s">
        <v>503</v>
      </c>
      <c r="D10419" s="83" t="s">
        <v>504</v>
      </c>
      <c r="E10419" s="84">
        <v>122729</v>
      </c>
      <c r="F10419" s="85">
        <v>22.768000000000001</v>
      </c>
      <c r="G10419" s="84">
        <v>224</v>
      </c>
      <c r="H10419" s="86">
        <f t="shared" si="648"/>
        <v>6259218.2732800012</v>
      </c>
      <c r="I10419" s="77">
        <f t="shared" si="649"/>
        <v>122729</v>
      </c>
      <c r="J10419" s="77">
        <f t="shared" si="650"/>
        <v>2794293.872</v>
      </c>
      <c r="K10419" s="77">
        <f t="shared" si="651"/>
        <v>0</v>
      </c>
    </row>
    <row r="10420" spans="1:11" s="77" customFormat="1">
      <c r="A10420" s="82">
        <v>2016</v>
      </c>
      <c r="B10420" s="82">
        <v>6481</v>
      </c>
      <c r="C10420" s="83" t="s">
        <v>503</v>
      </c>
      <c r="D10420" s="83" t="s">
        <v>504</v>
      </c>
      <c r="E10420" s="84">
        <v>49010</v>
      </c>
      <c r="F10420" s="85">
        <v>23.172999999999998</v>
      </c>
      <c r="G10420" s="84">
        <v>205.9</v>
      </c>
      <c r="H10420" s="86">
        <f t="shared" si="648"/>
        <v>2338424.27507</v>
      </c>
      <c r="I10420" s="77">
        <f t="shared" si="649"/>
        <v>49010</v>
      </c>
      <c r="J10420" s="77">
        <f t="shared" si="650"/>
        <v>1135708.73</v>
      </c>
      <c r="K10420" s="77">
        <f t="shared" si="651"/>
        <v>0</v>
      </c>
    </row>
    <row r="10421" spans="1:11" s="77" customFormat="1">
      <c r="A10421" s="82">
        <v>2016</v>
      </c>
      <c r="B10421" s="82">
        <v>6481</v>
      </c>
      <c r="C10421" s="83" t="s">
        <v>503</v>
      </c>
      <c r="D10421" s="83" t="s">
        <v>504</v>
      </c>
      <c r="E10421" s="84">
        <v>10954</v>
      </c>
      <c r="F10421" s="85">
        <v>22.23</v>
      </c>
      <c r="G10421" s="84">
        <v>218.6</v>
      </c>
      <c r="H10421" s="86">
        <f t="shared" si="648"/>
        <v>532307.22011999995</v>
      </c>
      <c r="I10421" s="77">
        <f t="shared" si="649"/>
        <v>10954</v>
      </c>
      <c r="J10421" s="77">
        <f t="shared" si="650"/>
        <v>243507.42</v>
      </c>
      <c r="K10421" s="77">
        <f t="shared" si="651"/>
        <v>0</v>
      </c>
    </row>
    <row r="10422" spans="1:11" s="77" customFormat="1">
      <c r="A10422" s="82">
        <v>2016</v>
      </c>
      <c r="B10422" s="82">
        <v>6481</v>
      </c>
      <c r="C10422" s="83" t="s">
        <v>503</v>
      </c>
      <c r="D10422" s="83" t="s">
        <v>504</v>
      </c>
      <c r="E10422" s="84">
        <v>160232</v>
      </c>
      <c r="F10422" s="85">
        <v>21.239000000000001</v>
      </c>
      <c r="G10422" s="84">
        <v>217.6</v>
      </c>
      <c r="H10422" s="86">
        <f t="shared" si="648"/>
        <v>7405292.3668480003</v>
      </c>
      <c r="I10422" s="77">
        <f t="shared" si="649"/>
        <v>160232</v>
      </c>
      <c r="J10422" s="77">
        <f t="shared" si="650"/>
        <v>3403167.4480000003</v>
      </c>
      <c r="K10422" s="77">
        <f t="shared" si="651"/>
        <v>0</v>
      </c>
    </row>
    <row r="10423" spans="1:11" s="77" customFormat="1">
      <c r="A10423" s="82">
        <v>2016</v>
      </c>
      <c r="B10423" s="82">
        <v>6481</v>
      </c>
      <c r="C10423" s="83" t="s">
        <v>513</v>
      </c>
      <c r="D10423" s="83" t="s">
        <v>504</v>
      </c>
      <c r="E10423" s="84">
        <v>84439</v>
      </c>
      <c r="F10423" s="85">
        <v>19.451000000000001</v>
      </c>
      <c r="G10423" s="84">
        <v>217.6</v>
      </c>
      <c r="H10423" s="86">
        <f t="shared" si="648"/>
        <v>3573912.4240640006</v>
      </c>
      <c r="I10423" s="77">
        <f t="shared" si="649"/>
        <v>84439</v>
      </c>
      <c r="J10423" s="77">
        <f t="shared" si="650"/>
        <v>1642422.9890000001</v>
      </c>
      <c r="K10423" s="77">
        <f t="shared" si="651"/>
        <v>0</v>
      </c>
    </row>
    <row r="10424" spans="1:11" s="77" customFormat="1">
      <c r="A10424" s="82">
        <v>2016</v>
      </c>
      <c r="B10424" s="82">
        <v>6639</v>
      </c>
      <c r="C10424" s="83" t="s">
        <v>503</v>
      </c>
      <c r="D10424" s="83" t="s">
        <v>504</v>
      </c>
      <c r="E10424" s="84">
        <v>58971</v>
      </c>
      <c r="F10424" s="85">
        <v>23.07</v>
      </c>
      <c r="G10424" s="84">
        <v>264</v>
      </c>
      <c r="H10424" s="86">
        <f t="shared" si="648"/>
        <v>3591616.9608</v>
      </c>
      <c r="I10424" s="77">
        <f t="shared" si="649"/>
        <v>58971</v>
      </c>
      <c r="J10424" s="77">
        <f t="shared" si="650"/>
        <v>1360460.97</v>
      </c>
      <c r="K10424" s="77">
        <f t="shared" si="651"/>
        <v>0</v>
      </c>
    </row>
    <row r="10425" spans="1:11" s="77" customFormat="1">
      <c r="A10425" s="82">
        <v>2016</v>
      </c>
      <c r="B10425" s="82">
        <v>6639</v>
      </c>
      <c r="C10425" s="83" t="s">
        <v>503</v>
      </c>
      <c r="D10425" s="83" t="s">
        <v>504</v>
      </c>
      <c r="E10425" s="84">
        <v>24706</v>
      </c>
      <c r="F10425" s="85">
        <v>22.03</v>
      </c>
      <c r="G10425" s="84">
        <v>202.1</v>
      </c>
      <c r="H10425" s="86">
        <f t="shared" si="648"/>
        <v>1099976.09678</v>
      </c>
      <c r="I10425" s="77">
        <f t="shared" si="649"/>
        <v>24706</v>
      </c>
      <c r="J10425" s="77">
        <f t="shared" si="650"/>
        <v>544273.18000000005</v>
      </c>
      <c r="K10425" s="77">
        <f t="shared" si="651"/>
        <v>0</v>
      </c>
    </row>
    <row r="10426" spans="1:11" s="77" customFormat="1">
      <c r="A10426" s="82">
        <v>2016</v>
      </c>
      <c r="B10426" s="82">
        <v>6641</v>
      </c>
      <c r="C10426" s="83" t="s">
        <v>513</v>
      </c>
      <c r="D10426" s="83" t="s">
        <v>504</v>
      </c>
      <c r="E10426" s="84">
        <v>98371</v>
      </c>
      <c r="F10426" s="85">
        <v>17.46</v>
      </c>
      <c r="G10426" s="84">
        <v>222.2</v>
      </c>
      <c r="H10426" s="86">
        <f t="shared" si="648"/>
        <v>3816413.1205200003</v>
      </c>
      <c r="I10426" s="77">
        <f t="shared" si="649"/>
        <v>98371</v>
      </c>
      <c r="J10426" s="77">
        <f t="shared" si="650"/>
        <v>1717557.6600000001</v>
      </c>
      <c r="K10426" s="77">
        <f t="shared" si="651"/>
        <v>0</v>
      </c>
    </row>
    <row r="10427" spans="1:11" s="77" customFormat="1">
      <c r="A10427" s="82">
        <v>2016</v>
      </c>
      <c r="B10427" s="82">
        <v>6641</v>
      </c>
      <c r="C10427" s="83" t="s">
        <v>513</v>
      </c>
      <c r="D10427" s="83" t="s">
        <v>504</v>
      </c>
      <c r="E10427" s="84">
        <v>81968</v>
      </c>
      <c r="F10427" s="85">
        <v>16.77</v>
      </c>
      <c r="G10427" s="84">
        <v>214.6</v>
      </c>
      <c r="H10427" s="86">
        <f t="shared" si="648"/>
        <v>2949898.8105599997</v>
      </c>
      <c r="I10427" s="77">
        <f t="shared" si="649"/>
        <v>81968</v>
      </c>
      <c r="J10427" s="77">
        <f t="shared" si="650"/>
        <v>1374603.3599999999</v>
      </c>
      <c r="K10427" s="77">
        <f t="shared" si="651"/>
        <v>0</v>
      </c>
    </row>
    <row r="10428" spans="1:11" s="77" customFormat="1">
      <c r="A10428" s="82">
        <v>2016</v>
      </c>
      <c r="B10428" s="82">
        <v>6641</v>
      </c>
      <c r="C10428" s="83" t="s">
        <v>513</v>
      </c>
      <c r="D10428" s="83" t="s">
        <v>504</v>
      </c>
      <c r="E10428" s="84">
        <v>82111</v>
      </c>
      <c r="F10428" s="85">
        <v>17.8</v>
      </c>
      <c r="G10428" s="84">
        <v>221.1</v>
      </c>
      <c r="H10428" s="86">
        <f t="shared" si="648"/>
        <v>3231544.0938000004</v>
      </c>
      <c r="I10428" s="77">
        <f t="shared" si="649"/>
        <v>82111</v>
      </c>
      <c r="J10428" s="77">
        <f t="shared" si="650"/>
        <v>1461575.8</v>
      </c>
      <c r="K10428" s="77">
        <f t="shared" si="651"/>
        <v>0</v>
      </c>
    </row>
    <row r="10429" spans="1:11" s="77" customFormat="1">
      <c r="A10429" s="82">
        <v>2016</v>
      </c>
      <c r="B10429" s="82">
        <v>6641</v>
      </c>
      <c r="C10429" s="83" t="s">
        <v>513</v>
      </c>
      <c r="D10429" s="83" t="s">
        <v>504</v>
      </c>
      <c r="E10429" s="84">
        <v>81317</v>
      </c>
      <c r="F10429" s="85">
        <v>16.760000000000002</v>
      </c>
      <c r="G10429" s="84">
        <v>201.4</v>
      </c>
      <c r="H10429" s="86">
        <f t="shared" si="648"/>
        <v>2744826.0608800007</v>
      </c>
      <c r="I10429" s="77">
        <f t="shared" si="649"/>
        <v>81317</v>
      </c>
      <c r="J10429" s="77">
        <f t="shared" si="650"/>
        <v>1362872.9200000002</v>
      </c>
      <c r="K10429" s="77">
        <f t="shared" si="651"/>
        <v>0</v>
      </c>
    </row>
    <row r="10430" spans="1:11" s="77" customFormat="1">
      <c r="A10430" s="82">
        <v>2016</v>
      </c>
      <c r="B10430" s="82">
        <v>6641</v>
      </c>
      <c r="C10430" s="83" t="s">
        <v>513</v>
      </c>
      <c r="D10430" s="83" t="s">
        <v>504</v>
      </c>
      <c r="E10430" s="84">
        <v>16429</v>
      </c>
      <c r="F10430" s="85">
        <v>16.7</v>
      </c>
      <c r="G10430" s="84">
        <v>205.9</v>
      </c>
      <c r="H10430" s="86">
        <f t="shared" si="648"/>
        <v>564916.09369999997</v>
      </c>
      <c r="I10430" s="77">
        <f t="shared" si="649"/>
        <v>16429</v>
      </c>
      <c r="J10430" s="77">
        <f t="shared" si="650"/>
        <v>274364.3</v>
      </c>
      <c r="K10430" s="77">
        <f t="shared" si="651"/>
        <v>0</v>
      </c>
    </row>
    <row r="10431" spans="1:11" s="77" customFormat="1">
      <c r="A10431" s="82">
        <v>2016</v>
      </c>
      <c r="B10431" s="82">
        <v>6648</v>
      </c>
      <c r="C10431" s="83" t="s">
        <v>512</v>
      </c>
      <c r="D10431" s="83" t="s">
        <v>504</v>
      </c>
      <c r="E10431" s="84">
        <v>526874</v>
      </c>
      <c r="F10431" s="85">
        <v>11.94</v>
      </c>
      <c r="G10431" s="84" t="s">
        <v>514</v>
      </c>
      <c r="H10431" s="86" t="str">
        <f t="shared" si="648"/>
        <v/>
      </c>
      <c r="I10431" s="77" t="str">
        <f t="shared" si="649"/>
        <v/>
      </c>
      <c r="J10431" s="77" t="str">
        <f t="shared" si="650"/>
        <v/>
      </c>
      <c r="K10431" s="77">
        <f t="shared" si="651"/>
        <v>1</v>
      </c>
    </row>
    <row r="10432" spans="1:11" s="77" customFormat="1">
      <c r="A10432" s="82">
        <v>2016</v>
      </c>
      <c r="B10432" s="82">
        <v>6664</v>
      </c>
      <c r="C10432" s="83" t="s">
        <v>513</v>
      </c>
      <c r="D10432" s="83" t="s">
        <v>504</v>
      </c>
      <c r="E10432" s="84">
        <v>31687</v>
      </c>
      <c r="F10432" s="85">
        <v>17.716999999999999</v>
      </c>
      <c r="G10432" s="84">
        <v>189.2</v>
      </c>
      <c r="H10432" s="86">
        <f t="shared" si="648"/>
        <v>1062166.1114679999</v>
      </c>
      <c r="I10432" s="77">
        <f t="shared" si="649"/>
        <v>31687</v>
      </c>
      <c r="J10432" s="77">
        <f t="shared" si="650"/>
        <v>561398.57899999991</v>
      </c>
      <c r="K10432" s="77">
        <f t="shared" si="651"/>
        <v>0</v>
      </c>
    </row>
    <row r="10433" spans="1:11" s="77" customFormat="1">
      <c r="A10433" s="82">
        <v>2016</v>
      </c>
      <c r="B10433" s="82">
        <v>6664</v>
      </c>
      <c r="C10433" s="83" t="s">
        <v>513</v>
      </c>
      <c r="D10433" s="83" t="s">
        <v>504</v>
      </c>
      <c r="E10433" s="84">
        <v>16338</v>
      </c>
      <c r="F10433" s="85">
        <v>17.89</v>
      </c>
      <c r="G10433" s="84">
        <v>186.2</v>
      </c>
      <c r="H10433" s="86">
        <f t="shared" si="648"/>
        <v>544238.05883999995</v>
      </c>
      <c r="I10433" s="77">
        <f t="shared" si="649"/>
        <v>16338</v>
      </c>
      <c r="J10433" s="77">
        <f t="shared" si="650"/>
        <v>292286.82</v>
      </c>
      <c r="K10433" s="77">
        <f t="shared" si="651"/>
        <v>0</v>
      </c>
    </row>
    <row r="10434" spans="1:11" s="77" customFormat="1">
      <c r="A10434" s="82">
        <v>2016</v>
      </c>
      <c r="B10434" s="82">
        <v>6664</v>
      </c>
      <c r="C10434" s="83" t="s">
        <v>513</v>
      </c>
      <c r="D10434" s="83" t="s">
        <v>504</v>
      </c>
      <c r="E10434" s="84">
        <v>48500</v>
      </c>
      <c r="F10434" s="85">
        <v>17.856000000000002</v>
      </c>
      <c r="G10434" s="84">
        <v>180.4</v>
      </c>
      <c r="H10434" s="86">
        <f t="shared" si="648"/>
        <v>1562292.8640000003</v>
      </c>
      <c r="I10434" s="77">
        <f t="shared" si="649"/>
        <v>48500</v>
      </c>
      <c r="J10434" s="77">
        <f t="shared" si="650"/>
        <v>866016.00000000012</v>
      </c>
      <c r="K10434" s="77">
        <f t="shared" si="651"/>
        <v>0</v>
      </c>
    </row>
    <row r="10435" spans="1:11" s="77" customFormat="1">
      <c r="A10435" s="82">
        <v>2016</v>
      </c>
      <c r="B10435" s="82">
        <v>6664</v>
      </c>
      <c r="C10435" s="83" t="s">
        <v>513</v>
      </c>
      <c r="D10435" s="83" t="s">
        <v>504</v>
      </c>
      <c r="E10435" s="84">
        <v>32010</v>
      </c>
      <c r="F10435" s="85">
        <v>17.594000000000001</v>
      </c>
      <c r="G10435" s="84">
        <v>179.4</v>
      </c>
      <c r="H10435" s="86">
        <f t="shared" si="648"/>
        <v>1010351.9883600001</v>
      </c>
      <c r="I10435" s="77">
        <f t="shared" si="649"/>
        <v>32010</v>
      </c>
      <c r="J10435" s="77">
        <f t="shared" si="650"/>
        <v>563183.94000000006</v>
      </c>
      <c r="K10435" s="77">
        <f t="shared" si="651"/>
        <v>0</v>
      </c>
    </row>
    <row r="10436" spans="1:11" s="77" customFormat="1">
      <c r="A10436" s="82">
        <v>2016</v>
      </c>
      <c r="B10436" s="82">
        <v>6664</v>
      </c>
      <c r="C10436" s="83" t="s">
        <v>513</v>
      </c>
      <c r="D10436" s="83" t="s">
        <v>504</v>
      </c>
      <c r="E10436" s="84">
        <v>32564</v>
      </c>
      <c r="F10436" s="85">
        <v>17.856000000000002</v>
      </c>
      <c r="G10436" s="84">
        <v>158.69999999999999</v>
      </c>
      <c r="H10436" s="86">
        <f t="shared" si="648"/>
        <v>922781.43820800004</v>
      </c>
      <c r="I10436" s="77">
        <f t="shared" si="649"/>
        <v>32564</v>
      </c>
      <c r="J10436" s="77">
        <f t="shared" si="650"/>
        <v>581462.7840000001</v>
      </c>
      <c r="K10436" s="77">
        <f t="shared" si="651"/>
        <v>0</v>
      </c>
    </row>
    <row r="10437" spans="1:11" s="77" customFormat="1">
      <c r="A10437" s="82">
        <v>2016</v>
      </c>
      <c r="B10437" s="82">
        <v>6664</v>
      </c>
      <c r="C10437" s="83" t="s">
        <v>513</v>
      </c>
      <c r="D10437" s="83" t="s">
        <v>504</v>
      </c>
      <c r="E10437" s="84">
        <v>32037</v>
      </c>
      <c r="F10437" s="85">
        <v>17.797999999999998</v>
      </c>
      <c r="G10437" s="84">
        <v>161.69999999999999</v>
      </c>
      <c r="H10437" s="86">
        <f t="shared" si="648"/>
        <v>922004.54854199989</v>
      </c>
      <c r="I10437" s="77">
        <f t="shared" si="649"/>
        <v>32037</v>
      </c>
      <c r="J10437" s="77">
        <f t="shared" si="650"/>
        <v>570194.52599999995</v>
      </c>
      <c r="K10437" s="77">
        <f t="shared" si="651"/>
        <v>0</v>
      </c>
    </row>
    <row r="10438" spans="1:11" s="77" customFormat="1">
      <c r="A10438" s="82">
        <v>2016</v>
      </c>
      <c r="B10438" s="82">
        <v>6705</v>
      </c>
      <c r="C10438" s="83" t="s">
        <v>503</v>
      </c>
      <c r="D10438" s="83" t="s">
        <v>504</v>
      </c>
      <c r="E10438" s="84">
        <v>67426</v>
      </c>
      <c r="F10438" s="85">
        <v>22.86</v>
      </c>
      <c r="G10438" s="84" t="s">
        <v>514</v>
      </c>
      <c r="H10438" s="86" t="str">
        <f t="shared" si="648"/>
        <v/>
      </c>
      <c r="I10438" s="77" t="str">
        <f t="shared" si="649"/>
        <v/>
      </c>
      <c r="J10438" s="77" t="str">
        <f t="shared" si="650"/>
        <v/>
      </c>
      <c r="K10438" s="77">
        <f t="shared" si="651"/>
        <v>0</v>
      </c>
    </row>
    <row r="10439" spans="1:11" s="77" customFormat="1">
      <c r="A10439" s="82">
        <v>2016</v>
      </c>
      <c r="B10439" s="82">
        <v>6705</v>
      </c>
      <c r="C10439" s="83" t="s">
        <v>503</v>
      </c>
      <c r="D10439" s="83" t="s">
        <v>504</v>
      </c>
      <c r="E10439" s="84">
        <v>7021</v>
      </c>
      <c r="F10439" s="85">
        <v>23.29</v>
      </c>
      <c r="G10439" s="84" t="s">
        <v>514</v>
      </c>
      <c r="H10439" s="86" t="str">
        <f t="shared" ref="H10439:H10502" si="652">IF(I10439="","",G10439/100*F10439*E10439)</f>
        <v/>
      </c>
      <c r="I10439" s="77" t="str">
        <f t="shared" ref="I10439:I10502" si="653">IF(OR(G10439=".",F10439=".",E10439="."),"",E10439)</f>
        <v/>
      </c>
      <c r="J10439" s="77" t="str">
        <f t="shared" ref="J10439:J10502" si="654">IF(I10439="","",F10439*I10439)</f>
        <v/>
      </c>
      <c r="K10439" s="77">
        <f t="shared" ref="K10439:K10502" si="655">IF(C10439="LIG",1,0)</f>
        <v>0</v>
      </c>
    </row>
    <row r="10440" spans="1:11" s="77" customFormat="1">
      <c r="A10440" s="82">
        <v>2016</v>
      </c>
      <c r="B10440" s="82">
        <v>6761</v>
      </c>
      <c r="C10440" s="83" t="s">
        <v>513</v>
      </c>
      <c r="D10440" s="83" t="s">
        <v>504</v>
      </c>
      <c r="E10440" s="84">
        <v>100743</v>
      </c>
      <c r="F10440" s="85">
        <v>17.797000000000001</v>
      </c>
      <c r="G10440" s="84">
        <v>132.80000000000001</v>
      </c>
      <c r="H10440" s="86">
        <f t="shared" si="652"/>
        <v>2381001.9710880001</v>
      </c>
      <c r="I10440" s="77">
        <f t="shared" si="653"/>
        <v>100743</v>
      </c>
      <c r="J10440" s="77">
        <f t="shared" si="654"/>
        <v>1792923.1710000001</v>
      </c>
      <c r="K10440" s="77">
        <f t="shared" si="655"/>
        <v>0</v>
      </c>
    </row>
    <row r="10441" spans="1:11" s="77" customFormat="1">
      <c r="A10441" s="82">
        <v>2016</v>
      </c>
      <c r="B10441" s="82">
        <v>6768</v>
      </c>
      <c r="C10441" s="83" t="s">
        <v>513</v>
      </c>
      <c r="D10441" s="83" t="s">
        <v>504</v>
      </c>
      <c r="E10441" s="84">
        <v>79377</v>
      </c>
      <c r="F10441" s="85">
        <v>17.899999999999999</v>
      </c>
      <c r="G10441" s="84">
        <v>179.3</v>
      </c>
      <c r="H10441" s="86">
        <f t="shared" si="652"/>
        <v>2547581.0019</v>
      </c>
      <c r="I10441" s="77">
        <f t="shared" si="653"/>
        <v>79377</v>
      </c>
      <c r="J10441" s="77">
        <f t="shared" si="654"/>
        <v>1420848.2999999998</v>
      </c>
      <c r="K10441" s="77">
        <f t="shared" si="655"/>
        <v>0</v>
      </c>
    </row>
    <row r="10442" spans="1:11" s="77" customFormat="1">
      <c r="A10442" s="82">
        <v>2016</v>
      </c>
      <c r="B10442" s="82">
        <v>6772</v>
      </c>
      <c r="C10442" s="83" t="s">
        <v>513</v>
      </c>
      <c r="D10442" s="83" t="s">
        <v>504</v>
      </c>
      <c r="E10442" s="84">
        <v>115576</v>
      </c>
      <c r="F10442" s="85">
        <v>17.100000000000001</v>
      </c>
      <c r="G10442" s="84">
        <v>191.8</v>
      </c>
      <c r="H10442" s="86">
        <f t="shared" si="652"/>
        <v>3790638.5328000002</v>
      </c>
      <c r="I10442" s="77">
        <f t="shared" si="653"/>
        <v>115576</v>
      </c>
      <c r="J10442" s="77">
        <f t="shared" si="654"/>
        <v>1976349.6</v>
      </c>
      <c r="K10442" s="77">
        <f t="shared" si="655"/>
        <v>0</v>
      </c>
    </row>
    <row r="10443" spans="1:11" s="77" customFormat="1">
      <c r="A10443" s="82">
        <v>2016</v>
      </c>
      <c r="B10443" s="82">
        <v>6823</v>
      </c>
      <c r="C10443" s="83" t="s">
        <v>503</v>
      </c>
      <c r="D10443" s="83" t="s">
        <v>504</v>
      </c>
      <c r="E10443" s="84">
        <v>34658</v>
      </c>
      <c r="F10443" s="85">
        <v>23.01</v>
      </c>
      <c r="G10443" s="84">
        <v>264.10000000000002</v>
      </c>
      <c r="H10443" s="86">
        <f t="shared" si="652"/>
        <v>2106146.2117800005</v>
      </c>
      <c r="I10443" s="77">
        <f t="shared" si="653"/>
        <v>34658</v>
      </c>
      <c r="J10443" s="77">
        <f t="shared" si="654"/>
        <v>797480.58000000007</v>
      </c>
      <c r="K10443" s="77">
        <f t="shared" si="655"/>
        <v>0</v>
      </c>
    </row>
    <row r="10444" spans="1:11" s="77" customFormat="1">
      <c r="A10444" s="82">
        <v>2016</v>
      </c>
      <c r="B10444" s="82">
        <v>6823</v>
      </c>
      <c r="C10444" s="83" t="s">
        <v>503</v>
      </c>
      <c r="D10444" s="83" t="s">
        <v>504</v>
      </c>
      <c r="E10444" s="84">
        <v>38780</v>
      </c>
      <c r="F10444" s="85">
        <v>23.51</v>
      </c>
      <c r="G10444" s="84">
        <v>215.8</v>
      </c>
      <c r="H10444" s="86">
        <f t="shared" si="652"/>
        <v>1967487.0124000001</v>
      </c>
      <c r="I10444" s="77">
        <f t="shared" si="653"/>
        <v>38780</v>
      </c>
      <c r="J10444" s="77">
        <f t="shared" si="654"/>
        <v>911717.8</v>
      </c>
      <c r="K10444" s="77">
        <f t="shared" si="655"/>
        <v>0</v>
      </c>
    </row>
    <row r="10445" spans="1:11" s="77" customFormat="1">
      <c r="A10445" s="82">
        <v>2016</v>
      </c>
      <c r="B10445" s="82">
        <v>7030</v>
      </c>
      <c r="C10445" s="83" t="s">
        <v>512</v>
      </c>
      <c r="D10445" s="83" t="s">
        <v>504</v>
      </c>
      <c r="E10445" s="84">
        <v>175624</v>
      </c>
      <c r="F10445" s="85">
        <v>13.694000000000001</v>
      </c>
      <c r="G10445" s="84" t="s">
        <v>514</v>
      </c>
      <c r="H10445" s="86" t="str">
        <f t="shared" si="652"/>
        <v/>
      </c>
      <c r="I10445" s="77" t="str">
        <f t="shared" si="653"/>
        <v/>
      </c>
      <c r="J10445" s="77" t="str">
        <f t="shared" si="654"/>
        <v/>
      </c>
      <c r="K10445" s="77">
        <f t="shared" si="655"/>
        <v>1</v>
      </c>
    </row>
    <row r="10446" spans="1:11" s="77" customFormat="1">
      <c r="A10446" s="82">
        <v>2016</v>
      </c>
      <c r="B10446" s="82">
        <v>7210</v>
      </c>
      <c r="C10446" s="83" t="s">
        <v>503</v>
      </c>
      <c r="D10446" s="83" t="s">
        <v>504</v>
      </c>
      <c r="E10446" s="84">
        <v>13132</v>
      </c>
      <c r="F10446" s="85">
        <v>25.18</v>
      </c>
      <c r="G10446" s="84">
        <v>314.60000000000002</v>
      </c>
      <c r="H10446" s="86">
        <f t="shared" si="652"/>
        <v>1040268.1889600002</v>
      </c>
      <c r="I10446" s="77">
        <f t="shared" si="653"/>
        <v>13132</v>
      </c>
      <c r="J10446" s="77">
        <f t="shared" si="654"/>
        <v>330663.76</v>
      </c>
      <c r="K10446" s="77">
        <f t="shared" si="655"/>
        <v>0</v>
      </c>
    </row>
    <row r="10447" spans="1:11" s="77" customFormat="1">
      <c r="A10447" s="82">
        <v>2016</v>
      </c>
      <c r="B10447" s="82">
        <v>7210</v>
      </c>
      <c r="C10447" s="83" t="s">
        <v>503</v>
      </c>
      <c r="D10447" s="83" t="s">
        <v>504</v>
      </c>
      <c r="E10447" s="84">
        <v>38987</v>
      </c>
      <c r="F10447" s="85">
        <v>24.94</v>
      </c>
      <c r="G10447" s="84">
        <v>317.10000000000002</v>
      </c>
      <c r="H10447" s="86">
        <f t="shared" si="652"/>
        <v>3083276.7583800005</v>
      </c>
      <c r="I10447" s="77">
        <f t="shared" si="653"/>
        <v>38987</v>
      </c>
      <c r="J10447" s="77">
        <f t="shared" si="654"/>
        <v>972335.78</v>
      </c>
      <c r="K10447" s="77">
        <f t="shared" si="655"/>
        <v>0</v>
      </c>
    </row>
    <row r="10448" spans="1:11" s="77" customFormat="1">
      <c r="A10448" s="82">
        <v>2016</v>
      </c>
      <c r="B10448" s="82">
        <v>7210</v>
      </c>
      <c r="C10448" s="83" t="s">
        <v>503</v>
      </c>
      <c r="D10448" s="83" t="s">
        <v>504</v>
      </c>
      <c r="E10448" s="84">
        <v>12872</v>
      </c>
      <c r="F10448" s="85">
        <v>25.29</v>
      </c>
      <c r="G10448" s="84">
        <v>327.2</v>
      </c>
      <c r="H10448" s="86">
        <f t="shared" si="652"/>
        <v>1065143.5833599998</v>
      </c>
      <c r="I10448" s="77">
        <f t="shared" si="653"/>
        <v>12872</v>
      </c>
      <c r="J10448" s="77">
        <f t="shared" si="654"/>
        <v>325532.88</v>
      </c>
      <c r="K10448" s="77">
        <f t="shared" si="655"/>
        <v>0</v>
      </c>
    </row>
    <row r="10449" spans="1:11" s="77" customFormat="1">
      <c r="A10449" s="82">
        <v>2016</v>
      </c>
      <c r="B10449" s="82">
        <v>7213</v>
      </c>
      <c r="C10449" s="83" t="s">
        <v>503</v>
      </c>
      <c r="D10449" s="83" t="s">
        <v>504</v>
      </c>
      <c r="E10449" s="84">
        <v>12316</v>
      </c>
      <c r="F10449" s="85">
        <v>24.05</v>
      </c>
      <c r="G10449" s="84">
        <v>326.2</v>
      </c>
      <c r="H10449" s="86">
        <f t="shared" si="652"/>
        <v>966203.7476</v>
      </c>
      <c r="I10449" s="77">
        <f t="shared" si="653"/>
        <v>12316</v>
      </c>
      <c r="J10449" s="77">
        <f t="shared" si="654"/>
        <v>296199.8</v>
      </c>
      <c r="K10449" s="77">
        <f t="shared" si="655"/>
        <v>0</v>
      </c>
    </row>
    <row r="10450" spans="1:11" s="77" customFormat="1">
      <c r="A10450" s="82">
        <v>2016</v>
      </c>
      <c r="B10450" s="82">
        <v>7213</v>
      </c>
      <c r="C10450" s="83" t="s">
        <v>503</v>
      </c>
      <c r="D10450" s="83" t="s">
        <v>504</v>
      </c>
      <c r="E10450" s="84">
        <v>10664</v>
      </c>
      <c r="F10450" s="85">
        <v>24.956</v>
      </c>
      <c r="G10450" s="84">
        <v>340</v>
      </c>
      <c r="H10450" s="86">
        <f t="shared" si="652"/>
        <v>904844.66559999995</v>
      </c>
      <c r="I10450" s="77">
        <f t="shared" si="653"/>
        <v>10664</v>
      </c>
      <c r="J10450" s="77">
        <f t="shared" si="654"/>
        <v>266130.78399999999</v>
      </c>
      <c r="K10450" s="77">
        <f t="shared" si="655"/>
        <v>0</v>
      </c>
    </row>
    <row r="10451" spans="1:11" s="77" customFormat="1">
      <c r="A10451" s="82">
        <v>2016</v>
      </c>
      <c r="B10451" s="82">
        <v>7213</v>
      </c>
      <c r="C10451" s="83" t="s">
        <v>503</v>
      </c>
      <c r="D10451" s="83" t="s">
        <v>504</v>
      </c>
      <c r="E10451" s="84">
        <v>11781</v>
      </c>
      <c r="F10451" s="85">
        <v>23.98</v>
      </c>
      <c r="G10451" s="84">
        <v>238.7</v>
      </c>
      <c r="H10451" s="86">
        <f t="shared" si="652"/>
        <v>674347.50306000002</v>
      </c>
      <c r="I10451" s="77">
        <f t="shared" si="653"/>
        <v>11781</v>
      </c>
      <c r="J10451" s="77">
        <f t="shared" si="654"/>
        <v>282508.38</v>
      </c>
      <c r="K10451" s="77">
        <f t="shared" si="655"/>
        <v>0</v>
      </c>
    </row>
    <row r="10452" spans="1:11" s="77" customFormat="1">
      <c r="A10452" s="82">
        <v>2016</v>
      </c>
      <c r="B10452" s="82">
        <v>7213</v>
      </c>
      <c r="C10452" s="83" t="s">
        <v>503</v>
      </c>
      <c r="D10452" s="83" t="s">
        <v>504</v>
      </c>
      <c r="E10452" s="84">
        <v>11865</v>
      </c>
      <c r="F10452" s="85">
        <v>25.256</v>
      </c>
      <c r="G10452" s="84">
        <v>299.3</v>
      </c>
      <c r="H10452" s="86">
        <f t="shared" si="652"/>
        <v>896889.68292000005</v>
      </c>
      <c r="I10452" s="77">
        <f t="shared" si="653"/>
        <v>11865</v>
      </c>
      <c r="J10452" s="77">
        <f t="shared" si="654"/>
        <v>299662.44</v>
      </c>
      <c r="K10452" s="77">
        <f t="shared" si="655"/>
        <v>0</v>
      </c>
    </row>
    <row r="10453" spans="1:11" s="77" customFormat="1">
      <c r="A10453" s="82">
        <v>2016</v>
      </c>
      <c r="B10453" s="82">
        <v>7213</v>
      </c>
      <c r="C10453" s="83" t="s">
        <v>503</v>
      </c>
      <c r="D10453" s="83" t="s">
        <v>504</v>
      </c>
      <c r="E10453" s="84">
        <v>12182</v>
      </c>
      <c r="F10453" s="85">
        <v>25.288</v>
      </c>
      <c r="G10453" s="84">
        <v>339.4</v>
      </c>
      <c r="H10453" s="86">
        <f t="shared" si="652"/>
        <v>1045550.2639039998</v>
      </c>
      <c r="I10453" s="77">
        <f t="shared" si="653"/>
        <v>12182</v>
      </c>
      <c r="J10453" s="77">
        <f t="shared" si="654"/>
        <v>308058.41600000003</v>
      </c>
      <c r="K10453" s="77">
        <f t="shared" si="655"/>
        <v>0</v>
      </c>
    </row>
    <row r="10454" spans="1:11" s="77" customFormat="1">
      <c r="A10454" s="82">
        <v>2016</v>
      </c>
      <c r="B10454" s="82">
        <v>7213</v>
      </c>
      <c r="C10454" s="83" t="s">
        <v>503</v>
      </c>
      <c r="D10454" s="83" t="s">
        <v>504</v>
      </c>
      <c r="E10454" s="84">
        <v>24625</v>
      </c>
      <c r="F10454" s="85">
        <v>24.187000000000001</v>
      </c>
      <c r="G10454" s="84">
        <v>305.39999999999998</v>
      </c>
      <c r="H10454" s="86">
        <f t="shared" si="652"/>
        <v>1818977.28825</v>
      </c>
      <c r="I10454" s="77">
        <f t="shared" si="653"/>
        <v>24625</v>
      </c>
      <c r="J10454" s="77">
        <f t="shared" si="654"/>
        <v>595604.875</v>
      </c>
      <c r="K10454" s="77">
        <f t="shared" si="655"/>
        <v>0</v>
      </c>
    </row>
    <row r="10455" spans="1:11" s="77" customFormat="1">
      <c r="A10455" s="82">
        <v>2016</v>
      </c>
      <c r="B10455" s="82">
        <v>7213</v>
      </c>
      <c r="C10455" s="83" t="s">
        <v>503</v>
      </c>
      <c r="D10455" s="83" t="s">
        <v>504</v>
      </c>
      <c r="E10455" s="84">
        <v>11898</v>
      </c>
      <c r="F10455" s="85">
        <v>25.585999999999999</v>
      </c>
      <c r="G10455" s="84">
        <v>243.5</v>
      </c>
      <c r="H10455" s="86">
        <f t="shared" si="652"/>
        <v>741268.12517999997</v>
      </c>
      <c r="I10455" s="77">
        <f t="shared" si="653"/>
        <v>11898</v>
      </c>
      <c r="J10455" s="77">
        <f t="shared" si="654"/>
        <v>304422.228</v>
      </c>
      <c r="K10455" s="77">
        <f t="shared" si="655"/>
        <v>0</v>
      </c>
    </row>
    <row r="10456" spans="1:11" s="77" customFormat="1">
      <c r="A10456" s="82">
        <v>2016</v>
      </c>
      <c r="B10456" s="82">
        <v>7213</v>
      </c>
      <c r="C10456" s="83" t="s">
        <v>503</v>
      </c>
      <c r="D10456" s="83" t="s">
        <v>504</v>
      </c>
      <c r="E10456" s="84">
        <v>35450</v>
      </c>
      <c r="F10456" s="85">
        <v>24.838999999999999</v>
      </c>
      <c r="G10456" s="84">
        <v>221</v>
      </c>
      <c r="H10456" s="86">
        <f t="shared" si="652"/>
        <v>1945999.0354999998</v>
      </c>
      <c r="I10456" s="77">
        <f t="shared" si="653"/>
        <v>35450</v>
      </c>
      <c r="J10456" s="77">
        <f t="shared" si="654"/>
        <v>880542.54999999993</v>
      </c>
      <c r="K10456" s="77">
        <f t="shared" si="655"/>
        <v>0</v>
      </c>
    </row>
    <row r="10457" spans="1:11" s="77" customFormat="1">
      <c r="A10457" s="82">
        <v>2016</v>
      </c>
      <c r="B10457" s="82">
        <v>7213</v>
      </c>
      <c r="C10457" s="83" t="s">
        <v>503</v>
      </c>
      <c r="D10457" s="83" t="s">
        <v>504</v>
      </c>
      <c r="E10457" s="84">
        <v>12314</v>
      </c>
      <c r="F10457" s="85">
        <v>24.088000000000001</v>
      </c>
      <c r="G10457" s="84">
        <v>221.4</v>
      </c>
      <c r="H10457" s="86">
        <f t="shared" si="652"/>
        <v>656715.86524800002</v>
      </c>
      <c r="I10457" s="77">
        <f t="shared" si="653"/>
        <v>12314</v>
      </c>
      <c r="J10457" s="77">
        <f t="shared" si="654"/>
        <v>296619.63199999998</v>
      </c>
      <c r="K10457" s="77">
        <f t="shared" si="655"/>
        <v>0</v>
      </c>
    </row>
    <row r="10458" spans="1:11" s="77" customFormat="1">
      <c r="A10458" s="82">
        <v>2016</v>
      </c>
      <c r="B10458" s="82">
        <v>7343</v>
      </c>
      <c r="C10458" s="83" t="s">
        <v>513</v>
      </c>
      <c r="D10458" s="83" t="s">
        <v>504</v>
      </c>
      <c r="E10458" s="84">
        <v>35450</v>
      </c>
      <c r="F10458" s="85">
        <v>17.105</v>
      </c>
      <c r="G10458" s="84">
        <v>163.6</v>
      </c>
      <c r="H10458" s="86">
        <f t="shared" si="652"/>
        <v>992025.00099999993</v>
      </c>
      <c r="I10458" s="77">
        <f t="shared" si="653"/>
        <v>35450</v>
      </c>
      <c r="J10458" s="77">
        <f t="shared" si="654"/>
        <v>606372.25</v>
      </c>
      <c r="K10458" s="77">
        <f t="shared" si="655"/>
        <v>0</v>
      </c>
    </row>
    <row r="10459" spans="1:11" s="77" customFormat="1">
      <c r="A10459" s="82">
        <v>2016</v>
      </c>
      <c r="B10459" s="82">
        <v>7343</v>
      </c>
      <c r="C10459" s="83" t="s">
        <v>513</v>
      </c>
      <c r="D10459" s="83" t="s">
        <v>504</v>
      </c>
      <c r="E10459" s="84">
        <v>17481</v>
      </c>
      <c r="F10459" s="85">
        <v>17.835999999999999</v>
      </c>
      <c r="G10459" s="84">
        <v>165.8</v>
      </c>
      <c r="H10459" s="86">
        <f t="shared" si="652"/>
        <v>516949.67032800004</v>
      </c>
      <c r="I10459" s="77">
        <f t="shared" si="653"/>
        <v>17481</v>
      </c>
      <c r="J10459" s="77">
        <f t="shared" si="654"/>
        <v>311791.11599999998</v>
      </c>
      <c r="K10459" s="77">
        <f t="shared" si="655"/>
        <v>0</v>
      </c>
    </row>
    <row r="10460" spans="1:11" s="77" customFormat="1">
      <c r="A10460" s="82">
        <v>2016</v>
      </c>
      <c r="B10460" s="82">
        <v>7343</v>
      </c>
      <c r="C10460" s="83" t="s">
        <v>513</v>
      </c>
      <c r="D10460" s="83" t="s">
        <v>504</v>
      </c>
      <c r="E10460" s="84">
        <v>17629</v>
      </c>
      <c r="F10460" s="85">
        <v>17.66</v>
      </c>
      <c r="G10460" s="84">
        <v>167.8</v>
      </c>
      <c r="H10460" s="86">
        <f t="shared" si="652"/>
        <v>522408.61892000004</v>
      </c>
      <c r="I10460" s="77">
        <f t="shared" si="653"/>
        <v>17629</v>
      </c>
      <c r="J10460" s="77">
        <f t="shared" si="654"/>
        <v>311328.14</v>
      </c>
      <c r="K10460" s="77">
        <f t="shared" si="655"/>
        <v>0</v>
      </c>
    </row>
    <row r="10461" spans="1:11" s="77" customFormat="1">
      <c r="A10461" s="82">
        <v>2016</v>
      </c>
      <c r="B10461" s="82">
        <v>7737</v>
      </c>
      <c r="C10461" s="83" t="s">
        <v>503</v>
      </c>
      <c r="D10461" s="83" t="s">
        <v>504</v>
      </c>
      <c r="E10461" s="84">
        <v>15063</v>
      </c>
      <c r="F10461" s="85">
        <v>26.047000000000001</v>
      </c>
      <c r="G10461" s="84">
        <v>338.8</v>
      </c>
      <c r="H10461" s="86">
        <f t="shared" si="652"/>
        <v>1329268.1158680001</v>
      </c>
      <c r="I10461" s="77">
        <f t="shared" si="653"/>
        <v>15063</v>
      </c>
      <c r="J10461" s="77">
        <f t="shared" si="654"/>
        <v>392345.96100000001</v>
      </c>
      <c r="K10461" s="77">
        <f t="shared" si="655"/>
        <v>0</v>
      </c>
    </row>
    <row r="10462" spans="1:11" s="77" customFormat="1">
      <c r="A10462" s="82">
        <v>2016</v>
      </c>
      <c r="B10462" s="82">
        <v>7790</v>
      </c>
      <c r="C10462" s="83" t="s">
        <v>503</v>
      </c>
      <c r="D10462" s="83" t="s">
        <v>504</v>
      </c>
      <c r="E10462" s="84">
        <v>105440</v>
      </c>
      <c r="F10462" s="85">
        <v>18.2</v>
      </c>
      <c r="G10462" s="84">
        <v>205.2</v>
      </c>
      <c r="H10462" s="86">
        <f t="shared" si="652"/>
        <v>3937804.4160000002</v>
      </c>
      <c r="I10462" s="77">
        <f t="shared" si="653"/>
        <v>105440</v>
      </c>
      <c r="J10462" s="77">
        <f t="shared" si="654"/>
        <v>1919008</v>
      </c>
      <c r="K10462" s="77">
        <f t="shared" si="655"/>
        <v>0</v>
      </c>
    </row>
    <row r="10463" spans="1:11" s="77" customFormat="1">
      <c r="A10463" s="82">
        <v>2016</v>
      </c>
      <c r="B10463" s="82">
        <v>7902</v>
      </c>
      <c r="C10463" s="83" t="s">
        <v>512</v>
      </c>
      <c r="D10463" s="83" t="s">
        <v>504</v>
      </c>
      <c r="E10463" s="84">
        <v>400141</v>
      </c>
      <c r="F10463" s="85">
        <v>12.884</v>
      </c>
      <c r="G10463" s="84">
        <v>296.10000000000002</v>
      </c>
      <c r="H10463" s="86">
        <f t="shared" si="652"/>
        <v>15265188.682884002</v>
      </c>
      <c r="I10463" s="77">
        <f t="shared" si="653"/>
        <v>400141</v>
      </c>
      <c r="J10463" s="77">
        <f t="shared" si="654"/>
        <v>5155416.6440000003</v>
      </c>
      <c r="K10463" s="77">
        <f t="shared" si="655"/>
        <v>1</v>
      </c>
    </row>
    <row r="10464" spans="1:11" s="77" customFormat="1">
      <c r="A10464" s="82">
        <v>2016</v>
      </c>
      <c r="B10464" s="82">
        <v>8023</v>
      </c>
      <c r="C10464" s="83" t="s">
        <v>513</v>
      </c>
      <c r="D10464" s="83" t="s">
        <v>504</v>
      </c>
      <c r="E10464" s="84">
        <v>41419</v>
      </c>
      <c r="F10464" s="85">
        <v>17.45</v>
      </c>
      <c r="G10464" s="84">
        <v>251.7</v>
      </c>
      <c r="H10464" s="86">
        <f t="shared" si="652"/>
        <v>1819190.8213500001</v>
      </c>
      <c r="I10464" s="77">
        <f t="shared" si="653"/>
        <v>41419</v>
      </c>
      <c r="J10464" s="77">
        <f t="shared" si="654"/>
        <v>722761.54999999993</v>
      </c>
      <c r="K10464" s="77">
        <f t="shared" si="655"/>
        <v>0</v>
      </c>
    </row>
    <row r="10465" spans="1:11" s="77" customFormat="1">
      <c r="A10465" s="82">
        <v>2016</v>
      </c>
      <c r="B10465" s="82">
        <v>8023</v>
      </c>
      <c r="C10465" s="83" t="s">
        <v>513</v>
      </c>
      <c r="D10465" s="83" t="s">
        <v>504</v>
      </c>
      <c r="E10465" s="84">
        <v>81435</v>
      </c>
      <c r="F10465" s="85">
        <v>16.72</v>
      </c>
      <c r="G10465" s="84">
        <v>243.1</v>
      </c>
      <c r="H10465" s="86">
        <f t="shared" si="652"/>
        <v>3310033.0691999998</v>
      </c>
      <c r="I10465" s="77">
        <f t="shared" si="653"/>
        <v>81435</v>
      </c>
      <c r="J10465" s="77">
        <f t="shared" si="654"/>
        <v>1361593.2</v>
      </c>
      <c r="K10465" s="77">
        <f t="shared" si="655"/>
        <v>0</v>
      </c>
    </row>
    <row r="10466" spans="1:11" s="77" customFormat="1">
      <c r="A10466" s="82">
        <v>2016</v>
      </c>
      <c r="B10466" s="82">
        <v>8023</v>
      </c>
      <c r="C10466" s="83" t="s">
        <v>513</v>
      </c>
      <c r="D10466" s="83" t="s">
        <v>504</v>
      </c>
      <c r="E10466" s="84">
        <v>13591</v>
      </c>
      <c r="F10466" s="85">
        <v>17.428000000000001</v>
      </c>
      <c r="G10466" s="84">
        <v>251.1</v>
      </c>
      <c r="H10466" s="86">
        <f t="shared" si="652"/>
        <v>594765.37342800014</v>
      </c>
      <c r="I10466" s="77">
        <f t="shared" si="653"/>
        <v>13591</v>
      </c>
      <c r="J10466" s="77">
        <f t="shared" si="654"/>
        <v>236863.948</v>
      </c>
      <c r="K10466" s="77">
        <f t="shared" si="655"/>
        <v>0</v>
      </c>
    </row>
    <row r="10467" spans="1:11" s="77" customFormat="1">
      <c r="A10467" s="82">
        <v>2016</v>
      </c>
      <c r="B10467" s="82">
        <v>8023</v>
      </c>
      <c r="C10467" s="83" t="s">
        <v>513</v>
      </c>
      <c r="D10467" s="83" t="s">
        <v>504</v>
      </c>
      <c r="E10467" s="84">
        <v>27824</v>
      </c>
      <c r="F10467" s="85">
        <v>16.731999999999999</v>
      </c>
      <c r="G10467" s="84">
        <v>243.8</v>
      </c>
      <c r="H10467" s="86">
        <f t="shared" si="652"/>
        <v>1135013.747584</v>
      </c>
      <c r="I10467" s="77">
        <f t="shared" si="653"/>
        <v>27824</v>
      </c>
      <c r="J10467" s="77">
        <f t="shared" si="654"/>
        <v>465551.16800000001</v>
      </c>
      <c r="K10467" s="77">
        <f t="shared" si="655"/>
        <v>0</v>
      </c>
    </row>
    <row r="10468" spans="1:11" s="77" customFormat="1">
      <c r="A10468" s="82">
        <v>2016</v>
      </c>
      <c r="B10468" s="82">
        <v>8023</v>
      </c>
      <c r="C10468" s="83" t="s">
        <v>513</v>
      </c>
      <c r="D10468" s="83" t="s">
        <v>504</v>
      </c>
      <c r="E10468" s="84">
        <v>13910</v>
      </c>
      <c r="F10468" s="85">
        <v>17.866</v>
      </c>
      <c r="G10468" s="84">
        <v>248.5</v>
      </c>
      <c r="H10468" s="86">
        <f t="shared" si="652"/>
        <v>617562.40909999993</v>
      </c>
      <c r="I10468" s="77">
        <f t="shared" si="653"/>
        <v>13910</v>
      </c>
      <c r="J10468" s="77">
        <f t="shared" si="654"/>
        <v>248516.06</v>
      </c>
      <c r="K10468" s="77">
        <f t="shared" si="655"/>
        <v>0</v>
      </c>
    </row>
    <row r="10469" spans="1:11" s="77" customFormat="1">
      <c r="A10469" s="82">
        <v>2016</v>
      </c>
      <c r="B10469" s="82">
        <v>8023</v>
      </c>
      <c r="C10469" s="83" t="s">
        <v>513</v>
      </c>
      <c r="D10469" s="83" t="s">
        <v>504</v>
      </c>
      <c r="E10469" s="84">
        <v>41381</v>
      </c>
      <c r="F10469" s="85">
        <v>16.768000000000001</v>
      </c>
      <c r="G10469" s="84">
        <v>247.9</v>
      </c>
      <c r="H10469" s="86">
        <f t="shared" si="652"/>
        <v>1720120.1112319999</v>
      </c>
      <c r="I10469" s="77">
        <f t="shared" si="653"/>
        <v>41381</v>
      </c>
      <c r="J10469" s="77">
        <f t="shared" si="654"/>
        <v>693876.60800000001</v>
      </c>
      <c r="K10469" s="77">
        <f t="shared" si="655"/>
        <v>0</v>
      </c>
    </row>
    <row r="10470" spans="1:11" s="77" customFormat="1">
      <c r="A10470" s="82">
        <v>2016</v>
      </c>
      <c r="B10470" s="82">
        <v>8023</v>
      </c>
      <c r="C10470" s="83" t="s">
        <v>513</v>
      </c>
      <c r="D10470" s="83" t="s">
        <v>504</v>
      </c>
      <c r="E10470" s="84">
        <v>59430</v>
      </c>
      <c r="F10470" s="85">
        <v>17.96</v>
      </c>
      <c r="G10470" s="84">
        <v>248.5</v>
      </c>
      <c r="H10470" s="86">
        <f t="shared" si="652"/>
        <v>2652396.5580000002</v>
      </c>
      <c r="I10470" s="77">
        <f t="shared" si="653"/>
        <v>59430</v>
      </c>
      <c r="J10470" s="77">
        <f t="shared" si="654"/>
        <v>1067362.8</v>
      </c>
      <c r="K10470" s="77">
        <f t="shared" si="655"/>
        <v>0</v>
      </c>
    </row>
    <row r="10471" spans="1:11" s="77" customFormat="1">
      <c r="A10471" s="82">
        <v>2016</v>
      </c>
      <c r="B10471" s="82">
        <v>8023</v>
      </c>
      <c r="C10471" s="83" t="s">
        <v>513</v>
      </c>
      <c r="D10471" s="83" t="s">
        <v>504</v>
      </c>
      <c r="E10471" s="84">
        <v>68456</v>
      </c>
      <c r="F10471" s="85">
        <v>16.78</v>
      </c>
      <c r="G10471" s="84">
        <v>248.7</v>
      </c>
      <c r="H10471" s="86">
        <f t="shared" si="652"/>
        <v>2856796.2081600004</v>
      </c>
      <c r="I10471" s="77">
        <f t="shared" si="653"/>
        <v>68456</v>
      </c>
      <c r="J10471" s="77">
        <f t="shared" si="654"/>
        <v>1148691.6800000002</v>
      </c>
      <c r="K10471" s="77">
        <f t="shared" si="655"/>
        <v>0</v>
      </c>
    </row>
    <row r="10472" spans="1:11" s="77" customFormat="1">
      <c r="A10472" s="82">
        <v>2016</v>
      </c>
      <c r="B10472" s="82">
        <v>8042</v>
      </c>
      <c r="C10472" s="83" t="s">
        <v>503</v>
      </c>
      <c r="D10472" s="83" t="s">
        <v>504</v>
      </c>
      <c r="E10472" s="84">
        <v>11185</v>
      </c>
      <c r="F10472" s="85">
        <v>23.634</v>
      </c>
      <c r="G10472" s="84">
        <v>280.5</v>
      </c>
      <c r="H10472" s="86">
        <f t="shared" si="652"/>
        <v>741491.34345000016</v>
      </c>
      <c r="I10472" s="77">
        <f t="shared" si="653"/>
        <v>11185</v>
      </c>
      <c r="J10472" s="77">
        <f t="shared" si="654"/>
        <v>264346.28999999998</v>
      </c>
      <c r="K10472" s="77">
        <f t="shared" si="655"/>
        <v>0</v>
      </c>
    </row>
    <row r="10473" spans="1:11" s="77" customFormat="1">
      <c r="A10473" s="82">
        <v>2016</v>
      </c>
      <c r="B10473" s="82">
        <v>8042</v>
      </c>
      <c r="C10473" s="83" t="s">
        <v>503</v>
      </c>
      <c r="D10473" s="83" t="s">
        <v>504</v>
      </c>
      <c r="E10473" s="84">
        <v>11951</v>
      </c>
      <c r="F10473" s="85">
        <v>24.436</v>
      </c>
      <c r="G10473" s="84">
        <v>280.8</v>
      </c>
      <c r="H10473" s="86">
        <f t="shared" si="652"/>
        <v>820033.25788800011</v>
      </c>
      <c r="I10473" s="77">
        <f t="shared" si="653"/>
        <v>11951</v>
      </c>
      <c r="J10473" s="77">
        <f t="shared" si="654"/>
        <v>292034.636</v>
      </c>
      <c r="K10473" s="77">
        <f t="shared" si="655"/>
        <v>0</v>
      </c>
    </row>
    <row r="10474" spans="1:11" s="77" customFormat="1">
      <c r="A10474" s="82">
        <v>2016</v>
      </c>
      <c r="B10474" s="82">
        <v>8042</v>
      </c>
      <c r="C10474" s="83" t="s">
        <v>503</v>
      </c>
      <c r="D10474" s="83" t="s">
        <v>504</v>
      </c>
      <c r="E10474" s="84">
        <v>23296</v>
      </c>
      <c r="F10474" s="85">
        <v>25.948</v>
      </c>
      <c r="G10474" s="84">
        <v>267</v>
      </c>
      <c r="H10474" s="86">
        <f t="shared" si="652"/>
        <v>1613973.9033599999</v>
      </c>
      <c r="I10474" s="77">
        <f t="shared" si="653"/>
        <v>23296</v>
      </c>
      <c r="J10474" s="77">
        <f t="shared" si="654"/>
        <v>604484.60800000001</v>
      </c>
      <c r="K10474" s="77">
        <f t="shared" si="655"/>
        <v>0</v>
      </c>
    </row>
    <row r="10475" spans="1:11" s="77" customFormat="1">
      <c r="A10475" s="82">
        <v>2016</v>
      </c>
      <c r="B10475" s="82">
        <v>8042</v>
      </c>
      <c r="C10475" s="83" t="s">
        <v>503</v>
      </c>
      <c r="D10475" s="83" t="s">
        <v>504</v>
      </c>
      <c r="E10475" s="84">
        <v>11487</v>
      </c>
      <c r="F10475" s="85">
        <v>25.774000000000001</v>
      </c>
      <c r="G10475" s="84">
        <v>305.8</v>
      </c>
      <c r="H10475" s="86">
        <f t="shared" si="652"/>
        <v>905369.63840400008</v>
      </c>
      <c r="I10475" s="77">
        <f t="shared" si="653"/>
        <v>11487</v>
      </c>
      <c r="J10475" s="77">
        <f t="shared" si="654"/>
        <v>296065.93800000002</v>
      </c>
      <c r="K10475" s="77">
        <f t="shared" si="655"/>
        <v>0</v>
      </c>
    </row>
    <row r="10476" spans="1:11" s="77" customFormat="1">
      <c r="A10476" s="82">
        <v>2016</v>
      </c>
      <c r="B10476" s="82">
        <v>8066</v>
      </c>
      <c r="C10476" s="83" t="s">
        <v>513</v>
      </c>
      <c r="D10476" s="83" t="s">
        <v>504</v>
      </c>
      <c r="E10476" s="84">
        <v>200632</v>
      </c>
      <c r="F10476" s="85">
        <v>18.745999999999999</v>
      </c>
      <c r="G10476" s="84">
        <v>227.1</v>
      </c>
      <c r="H10476" s="86">
        <f t="shared" si="652"/>
        <v>8541338.8089119997</v>
      </c>
      <c r="I10476" s="77">
        <f t="shared" si="653"/>
        <v>200632</v>
      </c>
      <c r="J10476" s="77">
        <f t="shared" si="654"/>
        <v>3761047.4719999996</v>
      </c>
      <c r="K10476" s="77">
        <f t="shared" si="655"/>
        <v>0</v>
      </c>
    </row>
    <row r="10477" spans="1:11" s="77" customFormat="1">
      <c r="A10477" s="82">
        <v>2016</v>
      </c>
      <c r="B10477" s="82">
        <v>8066</v>
      </c>
      <c r="C10477" s="83" t="s">
        <v>513</v>
      </c>
      <c r="D10477" s="83" t="s">
        <v>504</v>
      </c>
      <c r="E10477" s="84">
        <v>266139</v>
      </c>
      <c r="F10477" s="85">
        <v>18.143999999999998</v>
      </c>
      <c r="G10477" s="84">
        <v>314</v>
      </c>
      <c r="H10477" s="86">
        <f t="shared" si="652"/>
        <v>15162513.690239999</v>
      </c>
      <c r="I10477" s="77">
        <f t="shared" si="653"/>
        <v>266139</v>
      </c>
      <c r="J10477" s="77">
        <f t="shared" si="654"/>
        <v>4828826.0159999998</v>
      </c>
      <c r="K10477" s="77">
        <f t="shared" si="655"/>
        <v>0</v>
      </c>
    </row>
    <row r="10478" spans="1:11" s="77" customFormat="1">
      <c r="A10478" s="82">
        <v>2016</v>
      </c>
      <c r="B10478" s="82">
        <v>8066</v>
      </c>
      <c r="C10478" s="83" t="s">
        <v>513</v>
      </c>
      <c r="D10478" s="83" t="s">
        <v>504</v>
      </c>
      <c r="E10478" s="84">
        <v>166644</v>
      </c>
      <c r="F10478" s="85">
        <v>18.143999999999998</v>
      </c>
      <c r="G10478" s="84">
        <v>314</v>
      </c>
      <c r="H10478" s="86">
        <f t="shared" si="652"/>
        <v>9494068.6310399994</v>
      </c>
      <c r="I10478" s="77">
        <f t="shared" si="653"/>
        <v>166644</v>
      </c>
      <c r="J10478" s="77">
        <f t="shared" si="654"/>
        <v>3023588.7359999996</v>
      </c>
      <c r="K10478" s="77">
        <f t="shared" si="655"/>
        <v>0</v>
      </c>
    </row>
    <row r="10479" spans="1:11" s="77" customFormat="1">
      <c r="A10479" s="82">
        <v>2016</v>
      </c>
      <c r="B10479" s="82">
        <v>8069</v>
      </c>
      <c r="C10479" s="83" t="s">
        <v>503</v>
      </c>
      <c r="D10479" s="83" t="s">
        <v>504</v>
      </c>
      <c r="E10479" s="84">
        <v>37736</v>
      </c>
      <c r="F10479" s="85">
        <v>23.731999999999999</v>
      </c>
      <c r="G10479" s="84">
        <v>172.7</v>
      </c>
      <c r="H10479" s="86">
        <f t="shared" si="652"/>
        <v>1546616.1487039998</v>
      </c>
      <c r="I10479" s="77">
        <f t="shared" si="653"/>
        <v>37736</v>
      </c>
      <c r="J10479" s="77">
        <f t="shared" si="654"/>
        <v>895550.75199999998</v>
      </c>
      <c r="K10479" s="77">
        <f t="shared" si="655"/>
        <v>0</v>
      </c>
    </row>
    <row r="10480" spans="1:11" s="77" customFormat="1">
      <c r="A10480" s="82">
        <v>2016</v>
      </c>
      <c r="B10480" s="82">
        <v>8069</v>
      </c>
      <c r="C10480" s="83" t="s">
        <v>503</v>
      </c>
      <c r="D10480" s="83" t="s">
        <v>504</v>
      </c>
      <c r="E10480" s="84">
        <v>859</v>
      </c>
      <c r="F10480" s="85">
        <v>23.108000000000001</v>
      </c>
      <c r="G10480" s="84">
        <v>171.6</v>
      </c>
      <c r="H10480" s="86">
        <f t="shared" si="652"/>
        <v>34062.208751999999</v>
      </c>
      <c r="I10480" s="77">
        <f t="shared" si="653"/>
        <v>859</v>
      </c>
      <c r="J10480" s="77">
        <f t="shared" si="654"/>
        <v>19849.772000000001</v>
      </c>
      <c r="K10480" s="77">
        <f t="shared" si="655"/>
        <v>0</v>
      </c>
    </row>
    <row r="10481" spans="1:11" s="77" customFormat="1">
      <c r="A10481" s="82">
        <v>2016</v>
      </c>
      <c r="B10481" s="82">
        <v>8069</v>
      </c>
      <c r="C10481" s="83" t="s">
        <v>503</v>
      </c>
      <c r="D10481" s="83" t="s">
        <v>504</v>
      </c>
      <c r="E10481" s="84">
        <v>22894</v>
      </c>
      <c r="F10481" s="85">
        <v>24.033999999999999</v>
      </c>
      <c r="G10481" s="84">
        <v>164.9</v>
      </c>
      <c r="H10481" s="86">
        <f t="shared" si="652"/>
        <v>907336.519004</v>
      </c>
      <c r="I10481" s="77">
        <f t="shared" si="653"/>
        <v>22894</v>
      </c>
      <c r="J10481" s="77">
        <f t="shared" si="654"/>
        <v>550234.39599999995</v>
      </c>
      <c r="K10481" s="77">
        <f t="shared" si="655"/>
        <v>0</v>
      </c>
    </row>
    <row r="10482" spans="1:11" s="77" customFormat="1">
      <c r="A10482" s="82">
        <v>2016</v>
      </c>
      <c r="B10482" s="82">
        <v>8069</v>
      </c>
      <c r="C10482" s="83" t="s">
        <v>503</v>
      </c>
      <c r="D10482" s="83" t="s">
        <v>504</v>
      </c>
      <c r="E10482" s="84">
        <v>39250</v>
      </c>
      <c r="F10482" s="85">
        <v>23.762</v>
      </c>
      <c r="G10482" s="84">
        <v>166.7</v>
      </c>
      <c r="H10482" s="86">
        <f t="shared" si="652"/>
        <v>1554741.7194999999</v>
      </c>
      <c r="I10482" s="77">
        <f t="shared" si="653"/>
        <v>39250</v>
      </c>
      <c r="J10482" s="77">
        <f t="shared" si="654"/>
        <v>932658.5</v>
      </c>
      <c r="K10482" s="77">
        <f t="shared" si="655"/>
        <v>0</v>
      </c>
    </row>
    <row r="10483" spans="1:11" s="77" customFormat="1">
      <c r="A10483" s="82">
        <v>2016</v>
      </c>
      <c r="B10483" s="82">
        <v>8069</v>
      </c>
      <c r="C10483" s="83" t="s">
        <v>503</v>
      </c>
      <c r="D10483" s="83" t="s">
        <v>504</v>
      </c>
      <c r="E10483" s="84">
        <v>53659</v>
      </c>
      <c r="F10483" s="85">
        <v>18.742999999999999</v>
      </c>
      <c r="G10483" s="84">
        <v>211.5</v>
      </c>
      <c r="H10483" s="86">
        <f t="shared" si="652"/>
        <v>2127120.2972550001</v>
      </c>
      <c r="I10483" s="77">
        <f t="shared" si="653"/>
        <v>53659</v>
      </c>
      <c r="J10483" s="77">
        <f t="shared" si="654"/>
        <v>1005730.6369999999</v>
      </c>
      <c r="K10483" s="77">
        <f t="shared" si="655"/>
        <v>0</v>
      </c>
    </row>
    <row r="10484" spans="1:11" s="77" customFormat="1">
      <c r="A10484" s="82">
        <v>2016</v>
      </c>
      <c r="B10484" s="82">
        <v>8069</v>
      </c>
      <c r="C10484" s="83" t="s">
        <v>503</v>
      </c>
      <c r="D10484" s="83" t="s">
        <v>504</v>
      </c>
      <c r="E10484" s="84">
        <v>38263</v>
      </c>
      <c r="F10484" s="85">
        <v>23.321999999999999</v>
      </c>
      <c r="G10484" s="84">
        <v>170.1</v>
      </c>
      <c r="H10484" s="86">
        <f t="shared" si="652"/>
        <v>1517920.835886</v>
      </c>
      <c r="I10484" s="77">
        <f t="shared" si="653"/>
        <v>38263</v>
      </c>
      <c r="J10484" s="77">
        <f t="shared" si="654"/>
        <v>892369.68599999999</v>
      </c>
      <c r="K10484" s="77">
        <f t="shared" si="655"/>
        <v>0</v>
      </c>
    </row>
    <row r="10485" spans="1:11" s="77" customFormat="1">
      <c r="A10485" s="82">
        <v>2016</v>
      </c>
      <c r="B10485" s="82">
        <v>8102</v>
      </c>
      <c r="C10485" s="83" t="s">
        <v>503</v>
      </c>
      <c r="D10485" s="83" t="s">
        <v>504</v>
      </c>
      <c r="E10485" s="84">
        <v>14413</v>
      </c>
      <c r="F10485" s="85">
        <v>24.872</v>
      </c>
      <c r="G10485" s="84" t="s">
        <v>514</v>
      </c>
      <c r="H10485" s="86" t="str">
        <f t="shared" si="652"/>
        <v/>
      </c>
      <c r="I10485" s="77" t="str">
        <f t="shared" si="653"/>
        <v/>
      </c>
      <c r="J10485" s="77" t="str">
        <f t="shared" si="654"/>
        <v/>
      </c>
      <c r="K10485" s="77">
        <f t="shared" si="655"/>
        <v>0</v>
      </c>
    </row>
    <row r="10486" spans="1:11" s="77" customFormat="1">
      <c r="A10486" s="82">
        <v>2016</v>
      </c>
      <c r="B10486" s="82">
        <v>8102</v>
      </c>
      <c r="C10486" s="83" t="s">
        <v>503</v>
      </c>
      <c r="D10486" s="83" t="s">
        <v>504</v>
      </c>
      <c r="E10486" s="84">
        <v>14413</v>
      </c>
      <c r="F10486" s="85">
        <v>24.872</v>
      </c>
      <c r="G10486" s="84" t="s">
        <v>514</v>
      </c>
      <c r="H10486" s="86" t="str">
        <f t="shared" si="652"/>
        <v/>
      </c>
      <c r="I10486" s="77" t="str">
        <f t="shared" si="653"/>
        <v/>
      </c>
      <c r="J10486" s="77" t="str">
        <f t="shared" si="654"/>
        <v/>
      </c>
      <c r="K10486" s="77">
        <f t="shared" si="655"/>
        <v>0</v>
      </c>
    </row>
    <row r="10487" spans="1:11" s="77" customFormat="1">
      <c r="A10487" s="82">
        <v>2016</v>
      </c>
      <c r="B10487" s="82">
        <v>8102</v>
      </c>
      <c r="C10487" s="83" t="s">
        <v>503</v>
      </c>
      <c r="D10487" s="83" t="s">
        <v>504</v>
      </c>
      <c r="E10487" s="84">
        <v>344212</v>
      </c>
      <c r="F10487" s="85">
        <v>24.89</v>
      </c>
      <c r="G10487" s="84" t="s">
        <v>514</v>
      </c>
      <c r="H10487" s="86" t="str">
        <f t="shared" si="652"/>
        <v/>
      </c>
      <c r="I10487" s="77" t="str">
        <f t="shared" si="653"/>
        <v/>
      </c>
      <c r="J10487" s="77" t="str">
        <f t="shared" si="654"/>
        <v/>
      </c>
      <c r="K10487" s="77">
        <f t="shared" si="655"/>
        <v>0</v>
      </c>
    </row>
    <row r="10488" spans="1:11" s="77" customFormat="1">
      <c r="A10488" s="82">
        <v>2016</v>
      </c>
      <c r="B10488" s="82">
        <v>8102</v>
      </c>
      <c r="C10488" s="83" t="s">
        <v>503</v>
      </c>
      <c r="D10488" s="83" t="s">
        <v>504</v>
      </c>
      <c r="E10488" s="84">
        <v>85240</v>
      </c>
      <c r="F10488" s="85">
        <v>26.062000000000001</v>
      </c>
      <c r="G10488" s="84" t="s">
        <v>514</v>
      </c>
      <c r="H10488" s="86" t="str">
        <f t="shared" si="652"/>
        <v/>
      </c>
      <c r="I10488" s="77" t="str">
        <f t="shared" si="653"/>
        <v/>
      </c>
      <c r="J10488" s="77" t="str">
        <f t="shared" si="654"/>
        <v/>
      </c>
      <c r="K10488" s="77">
        <f t="shared" si="655"/>
        <v>0</v>
      </c>
    </row>
    <row r="10489" spans="1:11" s="77" customFormat="1">
      <c r="A10489" s="82">
        <v>2016</v>
      </c>
      <c r="B10489" s="82">
        <v>8102</v>
      </c>
      <c r="C10489" s="83" t="s">
        <v>503</v>
      </c>
      <c r="D10489" s="83" t="s">
        <v>504</v>
      </c>
      <c r="E10489" s="84">
        <v>10056</v>
      </c>
      <c r="F10489" s="85">
        <v>24.712</v>
      </c>
      <c r="G10489" s="84" t="s">
        <v>514</v>
      </c>
      <c r="H10489" s="86" t="str">
        <f t="shared" si="652"/>
        <v/>
      </c>
      <c r="I10489" s="77" t="str">
        <f t="shared" si="653"/>
        <v/>
      </c>
      <c r="J10489" s="77" t="str">
        <f t="shared" si="654"/>
        <v/>
      </c>
      <c r="K10489" s="77">
        <f t="shared" si="655"/>
        <v>0</v>
      </c>
    </row>
    <row r="10490" spans="1:11" s="77" customFormat="1">
      <c r="A10490" s="82">
        <v>2016</v>
      </c>
      <c r="B10490" s="82">
        <v>8102</v>
      </c>
      <c r="C10490" s="83" t="s">
        <v>503</v>
      </c>
      <c r="D10490" s="83" t="s">
        <v>504</v>
      </c>
      <c r="E10490" s="84">
        <v>15845</v>
      </c>
      <c r="F10490" s="85">
        <v>24.754000000000001</v>
      </c>
      <c r="G10490" s="84" t="s">
        <v>514</v>
      </c>
      <c r="H10490" s="86" t="str">
        <f t="shared" si="652"/>
        <v/>
      </c>
      <c r="I10490" s="77" t="str">
        <f t="shared" si="653"/>
        <v/>
      </c>
      <c r="J10490" s="77" t="str">
        <f t="shared" si="654"/>
        <v/>
      </c>
      <c r="K10490" s="77">
        <f t="shared" si="655"/>
        <v>0</v>
      </c>
    </row>
    <row r="10491" spans="1:11" s="77" customFormat="1">
      <c r="A10491" s="82">
        <v>2016</v>
      </c>
      <c r="B10491" s="82">
        <v>8219</v>
      </c>
      <c r="C10491" s="83" t="s">
        <v>513</v>
      </c>
      <c r="D10491" s="83" t="s">
        <v>504</v>
      </c>
      <c r="E10491" s="84">
        <v>58585</v>
      </c>
      <c r="F10491" s="85">
        <v>17.553000000000001</v>
      </c>
      <c r="G10491" s="84">
        <v>151.69999999999999</v>
      </c>
      <c r="H10491" s="86">
        <f t="shared" si="652"/>
        <v>1559995.5800849998</v>
      </c>
      <c r="I10491" s="77">
        <f t="shared" si="653"/>
        <v>58585</v>
      </c>
      <c r="J10491" s="77">
        <f t="shared" si="654"/>
        <v>1028342.505</v>
      </c>
      <c r="K10491" s="77">
        <f t="shared" si="655"/>
        <v>0</v>
      </c>
    </row>
    <row r="10492" spans="1:11" s="77" customFormat="1">
      <c r="A10492" s="82">
        <v>2016</v>
      </c>
      <c r="B10492" s="82">
        <v>8219</v>
      </c>
      <c r="C10492" s="83" t="s">
        <v>513</v>
      </c>
      <c r="D10492" s="83" t="s">
        <v>504</v>
      </c>
      <c r="E10492" s="84">
        <v>14561</v>
      </c>
      <c r="F10492" s="85">
        <v>17.832000000000001</v>
      </c>
      <c r="G10492" s="84">
        <v>142.30000000000001</v>
      </c>
      <c r="H10492" s="86">
        <f t="shared" si="652"/>
        <v>369484.443096</v>
      </c>
      <c r="I10492" s="77">
        <f t="shared" si="653"/>
        <v>14561</v>
      </c>
      <c r="J10492" s="77">
        <f t="shared" si="654"/>
        <v>259651.75200000001</v>
      </c>
      <c r="K10492" s="77">
        <f t="shared" si="655"/>
        <v>0</v>
      </c>
    </row>
    <row r="10493" spans="1:11" s="77" customFormat="1">
      <c r="A10493" s="82">
        <v>2016</v>
      </c>
      <c r="B10493" s="82">
        <v>8222</v>
      </c>
      <c r="C10493" s="83" t="s">
        <v>512</v>
      </c>
      <c r="D10493" s="83" t="s">
        <v>504</v>
      </c>
      <c r="E10493" s="84">
        <v>231971</v>
      </c>
      <c r="F10493" s="85">
        <v>13.778</v>
      </c>
      <c r="G10493" s="84">
        <v>168.1</v>
      </c>
      <c r="H10493" s="86">
        <f t="shared" si="652"/>
        <v>5372638.1122780005</v>
      </c>
      <c r="I10493" s="77">
        <f t="shared" si="653"/>
        <v>231971</v>
      </c>
      <c r="J10493" s="77">
        <f t="shared" si="654"/>
        <v>3196096.4380000001</v>
      </c>
      <c r="K10493" s="77">
        <f t="shared" si="655"/>
        <v>1</v>
      </c>
    </row>
    <row r="10494" spans="1:11" s="77" customFormat="1">
      <c r="A10494" s="82">
        <v>2016</v>
      </c>
      <c r="B10494" s="82">
        <v>8223</v>
      </c>
      <c r="C10494" s="83" t="s">
        <v>513</v>
      </c>
      <c r="D10494" s="83" t="s">
        <v>504</v>
      </c>
      <c r="E10494" s="84">
        <v>59487</v>
      </c>
      <c r="F10494" s="85">
        <v>17.79</v>
      </c>
      <c r="G10494" s="84">
        <v>232.2</v>
      </c>
      <c r="H10494" s="86">
        <f t="shared" si="652"/>
        <v>2457311.6010599998</v>
      </c>
      <c r="I10494" s="77">
        <f t="shared" si="653"/>
        <v>59487</v>
      </c>
      <c r="J10494" s="77">
        <f t="shared" si="654"/>
        <v>1058273.73</v>
      </c>
      <c r="K10494" s="77">
        <f t="shared" si="655"/>
        <v>0</v>
      </c>
    </row>
    <row r="10495" spans="1:11" s="77" customFormat="1">
      <c r="A10495" s="82">
        <v>2016</v>
      </c>
      <c r="B10495" s="82">
        <v>8223</v>
      </c>
      <c r="C10495" s="83" t="s">
        <v>513</v>
      </c>
      <c r="D10495" s="83" t="s">
        <v>504</v>
      </c>
      <c r="E10495" s="84">
        <v>188055</v>
      </c>
      <c r="F10495" s="85">
        <v>18.559999999999999</v>
      </c>
      <c r="G10495" s="84">
        <v>173.8</v>
      </c>
      <c r="H10495" s="86">
        <f t="shared" si="652"/>
        <v>6066142.7904000003</v>
      </c>
      <c r="I10495" s="77">
        <f t="shared" si="653"/>
        <v>188055</v>
      </c>
      <c r="J10495" s="77">
        <f t="shared" si="654"/>
        <v>3490300.8</v>
      </c>
      <c r="K10495" s="77">
        <f t="shared" si="655"/>
        <v>0</v>
      </c>
    </row>
    <row r="10496" spans="1:11" s="77" customFormat="1">
      <c r="A10496" s="82">
        <v>2016</v>
      </c>
      <c r="B10496" s="82">
        <v>8223</v>
      </c>
      <c r="C10496" s="83" t="s">
        <v>513</v>
      </c>
      <c r="D10496" s="83" t="s">
        <v>504</v>
      </c>
      <c r="E10496" s="84">
        <v>120054</v>
      </c>
      <c r="F10496" s="85">
        <v>17.87</v>
      </c>
      <c r="G10496" s="84">
        <v>193</v>
      </c>
      <c r="H10496" s="86">
        <f t="shared" si="652"/>
        <v>4140554.4114000001</v>
      </c>
      <c r="I10496" s="77">
        <f t="shared" si="653"/>
        <v>120054</v>
      </c>
      <c r="J10496" s="77">
        <f t="shared" si="654"/>
        <v>2145364.98</v>
      </c>
      <c r="K10496" s="77">
        <f t="shared" si="655"/>
        <v>0</v>
      </c>
    </row>
    <row r="10497" spans="1:11" s="77" customFormat="1">
      <c r="A10497" s="82">
        <v>2016</v>
      </c>
      <c r="B10497" s="82">
        <v>8223</v>
      </c>
      <c r="C10497" s="83" t="s">
        <v>513</v>
      </c>
      <c r="D10497" s="83" t="s">
        <v>504</v>
      </c>
      <c r="E10497" s="84">
        <v>15109</v>
      </c>
      <c r="F10497" s="85">
        <v>17.77</v>
      </c>
      <c r="G10497" s="84">
        <v>245.5</v>
      </c>
      <c r="H10497" s="86">
        <f t="shared" si="652"/>
        <v>659135.41314999992</v>
      </c>
      <c r="I10497" s="77">
        <f t="shared" si="653"/>
        <v>15109</v>
      </c>
      <c r="J10497" s="77">
        <f t="shared" si="654"/>
        <v>268486.93</v>
      </c>
      <c r="K10497" s="77">
        <f t="shared" si="655"/>
        <v>0</v>
      </c>
    </row>
    <row r="10498" spans="1:11" s="77" customFormat="1">
      <c r="A10498" s="82">
        <v>2016</v>
      </c>
      <c r="B10498" s="82">
        <v>8226</v>
      </c>
      <c r="C10498" s="83" t="s">
        <v>503</v>
      </c>
      <c r="D10498" s="83" t="s">
        <v>504</v>
      </c>
      <c r="E10498" s="84">
        <v>31845</v>
      </c>
      <c r="F10498" s="85">
        <v>26.03</v>
      </c>
      <c r="G10498" s="84" t="s">
        <v>514</v>
      </c>
      <c r="H10498" s="86" t="str">
        <f t="shared" si="652"/>
        <v/>
      </c>
      <c r="I10498" s="77" t="str">
        <f t="shared" si="653"/>
        <v/>
      </c>
      <c r="J10498" s="77" t="str">
        <f t="shared" si="654"/>
        <v/>
      </c>
      <c r="K10498" s="77">
        <f t="shared" si="655"/>
        <v>0</v>
      </c>
    </row>
    <row r="10499" spans="1:11" s="77" customFormat="1">
      <c r="A10499" s="82">
        <v>2016</v>
      </c>
      <c r="B10499" s="82">
        <v>8226</v>
      </c>
      <c r="C10499" s="83" t="s">
        <v>503</v>
      </c>
      <c r="D10499" s="83" t="s">
        <v>504</v>
      </c>
      <c r="E10499" s="84">
        <v>12247</v>
      </c>
      <c r="F10499" s="85">
        <v>25.26</v>
      </c>
      <c r="G10499" s="84" t="s">
        <v>514</v>
      </c>
      <c r="H10499" s="86" t="str">
        <f t="shared" si="652"/>
        <v/>
      </c>
      <c r="I10499" s="77" t="str">
        <f t="shared" si="653"/>
        <v/>
      </c>
      <c r="J10499" s="77" t="str">
        <f t="shared" si="654"/>
        <v/>
      </c>
      <c r="K10499" s="77">
        <f t="shared" si="655"/>
        <v>0</v>
      </c>
    </row>
    <row r="10500" spans="1:11" s="77" customFormat="1">
      <c r="A10500" s="82">
        <v>2016</v>
      </c>
      <c r="B10500" s="82">
        <v>8226</v>
      </c>
      <c r="C10500" s="83" t="s">
        <v>503</v>
      </c>
      <c r="D10500" s="83" t="s">
        <v>504</v>
      </c>
      <c r="E10500" s="84">
        <v>22736</v>
      </c>
      <c r="F10500" s="85">
        <v>25.31</v>
      </c>
      <c r="G10500" s="84" t="s">
        <v>514</v>
      </c>
      <c r="H10500" s="86" t="str">
        <f t="shared" si="652"/>
        <v/>
      </c>
      <c r="I10500" s="77" t="str">
        <f t="shared" si="653"/>
        <v/>
      </c>
      <c r="J10500" s="77" t="str">
        <f t="shared" si="654"/>
        <v/>
      </c>
      <c r="K10500" s="77">
        <f t="shared" si="655"/>
        <v>0</v>
      </c>
    </row>
    <row r="10501" spans="1:11" s="77" customFormat="1">
      <c r="A10501" s="82">
        <v>2016</v>
      </c>
      <c r="B10501" s="82">
        <v>8816</v>
      </c>
      <c r="C10501" s="83" t="s">
        <v>503</v>
      </c>
      <c r="D10501" s="83" t="s">
        <v>504</v>
      </c>
      <c r="E10501" s="84">
        <v>3454</v>
      </c>
      <c r="F10501" s="85">
        <v>22.966000000000001</v>
      </c>
      <c r="G10501" s="84">
        <v>276.3</v>
      </c>
      <c r="H10501" s="86">
        <f t="shared" si="652"/>
        <v>219173.77033200001</v>
      </c>
      <c r="I10501" s="77">
        <f t="shared" si="653"/>
        <v>3454</v>
      </c>
      <c r="J10501" s="77">
        <f t="shared" si="654"/>
        <v>79324.563999999998</v>
      </c>
      <c r="K10501" s="77">
        <f t="shared" si="655"/>
        <v>0</v>
      </c>
    </row>
    <row r="10502" spans="1:11" s="77" customFormat="1">
      <c r="A10502" s="82">
        <v>2016</v>
      </c>
      <c r="B10502" s="82">
        <v>8816</v>
      </c>
      <c r="C10502" s="83" t="s">
        <v>503</v>
      </c>
      <c r="D10502" s="83" t="s">
        <v>504</v>
      </c>
      <c r="E10502" s="84">
        <v>8281</v>
      </c>
      <c r="F10502" s="85">
        <v>22.335999999999999</v>
      </c>
      <c r="G10502" s="84">
        <v>239.4</v>
      </c>
      <c r="H10502" s="86">
        <f t="shared" si="652"/>
        <v>442804.811904</v>
      </c>
      <c r="I10502" s="77">
        <f t="shared" si="653"/>
        <v>8281</v>
      </c>
      <c r="J10502" s="77">
        <f t="shared" si="654"/>
        <v>184964.416</v>
      </c>
      <c r="K10502" s="77">
        <f t="shared" si="655"/>
        <v>0</v>
      </c>
    </row>
    <row r="10503" spans="1:11" s="77" customFormat="1">
      <c r="A10503" s="82">
        <v>2016</v>
      </c>
      <c r="B10503" s="82">
        <v>8827</v>
      </c>
      <c r="C10503" s="83" t="s">
        <v>503</v>
      </c>
      <c r="D10503" s="83" t="s">
        <v>504</v>
      </c>
      <c r="E10503" s="84">
        <v>25409</v>
      </c>
      <c r="F10503" s="85">
        <v>22.222000000000001</v>
      </c>
      <c r="G10503" s="84">
        <v>258.7</v>
      </c>
      <c r="H10503" s="86">
        <f t="shared" ref="H10503:H10566" si="656">IF(I10503="","",G10503/100*F10503*E10503)</f>
        <v>1460720.5704259998</v>
      </c>
      <c r="I10503" s="77">
        <f t="shared" ref="I10503:I10566" si="657">IF(OR(G10503=".",F10503=".",E10503="."),"",E10503)</f>
        <v>25409</v>
      </c>
      <c r="J10503" s="77">
        <f t="shared" ref="J10503:J10566" si="658">IF(I10503="","",F10503*I10503)</f>
        <v>564638.79800000007</v>
      </c>
      <c r="K10503" s="77">
        <f t="shared" ref="K10503:K10566" si="659">IF(C10503="LIG",1,0)</f>
        <v>0</v>
      </c>
    </row>
    <row r="10504" spans="1:11" s="77" customFormat="1">
      <c r="A10504" s="82">
        <v>2016</v>
      </c>
      <c r="B10504" s="82">
        <v>8827</v>
      </c>
      <c r="C10504" s="83" t="s">
        <v>503</v>
      </c>
      <c r="D10504" s="83" t="s">
        <v>504</v>
      </c>
      <c r="E10504" s="84">
        <v>17953</v>
      </c>
      <c r="F10504" s="85">
        <v>23.82</v>
      </c>
      <c r="G10504" s="84">
        <v>272.89999999999998</v>
      </c>
      <c r="H10504" s="86">
        <f t="shared" si="656"/>
        <v>1167030.81534</v>
      </c>
      <c r="I10504" s="77">
        <f t="shared" si="657"/>
        <v>17953</v>
      </c>
      <c r="J10504" s="77">
        <f t="shared" si="658"/>
        <v>427640.46</v>
      </c>
      <c r="K10504" s="77">
        <f t="shared" si="659"/>
        <v>0</v>
      </c>
    </row>
    <row r="10505" spans="1:11" s="77" customFormat="1">
      <c r="A10505" s="82">
        <v>2016</v>
      </c>
      <c r="B10505" s="82">
        <v>8827</v>
      </c>
      <c r="C10505" s="83" t="s">
        <v>503</v>
      </c>
      <c r="D10505" s="83" t="s">
        <v>504</v>
      </c>
      <c r="E10505" s="84">
        <v>25345</v>
      </c>
      <c r="F10505" s="85">
        <v>23.748000000000001</v>
      </c>
      <c r="G10505" s="84">
        <v>273.60000000000002</v>
      </c>
      <c r="H10505" s="86">
        <f t="shared" si="656"/>
        <v>1646779.4121600001</v>
      </c>
      <c r="I10505" s="77">
        <f t="shared" si="657"/>
        <v>25345</v>
      </c>
      <c r="J10505" s="77">
        <f t="shared" si="658"/>
        <v>601893.06000000006</v>
      </c>
      <c r="K10505" s="77">
        <f t="shared" si="659"/>
        <v>0</v>
      </c>
    </row>
    <row r="10506" spans="1:11" s="77" customFormat="1">
      <c r="A10506" s="82">
        <v>2016</v>
      </c>
      <c r="B10506" s="82">
        <v>8827</v>
      </c>
      <c r="C10506" s="83" t="s">
        <v>503</v>
      </c>
      <c r="D10506" s="83" t="s">
        <v>504</v>
      </c>
      <c r="E10506" s="84">
        <v>10221</v>
      </c>
      <c r="F10506" s="85">
        <v>22.786000000000001</v>
      </c>
      <c r="G10506" s="84">
        <v>288.8</v>
      </c>
      <c r="H10506" s="86">
        <f t="shared" si="656"/>
        <v>672602.79892800003</v>
      </c>
      <c r="I10506" s="77">
        <f t="shared" si="657"/>
        <v>10221</v>
      </c>
      <c r="J10506" s="77">
        <f t="shared" si="658"/>
        <v>232895.70600000001</v>
      </c>
      <c r="K10506" s="77">
        <f t="shared" si="659"/>
        <v>0</v>
      </c>
    </row>
    <row r="10507" spans="1:11" s="77" customFormat="1">
      <c r="A10507" s="82">
        <v>2016</v>
      </c>
      <c r="B10507" s="82">
        <v>8827</v>
      </c>
      <c r="C10507" s="83" t="s">
        <v>503</v>
      </c>
      <c r="D10507" s="83" t="s">
        <v>504</v>
      </c>
      <c r="E10507" s="84">
        <v>56469</v>
      </c>
      <c r="F10507" s="85">
        <v>22.245999999999999</v>
      </c>
      <c r="G10507" s="84">
        <v>251.3</v>
      </c>
      <c r="H10507" s="86">
        <f t="shared" si="656"/>
        <v>3156854.1568619995</v>
      </c>
      <c r="I10507" s="77">
        <f t="shared" si="657"/>
        <v>56469</v>
      </c>
      <c r="J10507" s="77">
        <f t="shared" si="658"/>
        <v>1256209.3739999998</v>
      </c>
      <c r="K10507" s="77">
        <f t="shared" si="659"/>
        <v>0</v>
      </c>
    </row>
    <row r="10508" spans="1:11" s="77" customFormat="1">
      <c r="A10508" s="82">
        <v>2016</v>
      </c>
      <c r="B10508" s="82">
        <v>8834</v>
      </c>
      <c r="C10508" s="83" t="s">
        <v>513</v>
      </c>
      <c r="D10508" s="83" t="s">
        <v>504</v>
      </c>
      <c r="E10508" s="84">
        <v>15936</v>
      </c>
      <c r="F10508" s="85">
        <v>17.968</v>
      </c>
      <c r="G10508" s="84">
        <v>156.4</v>
      </c>
      <c r="H10508" s="86">
        <f t="shared" si="656"/>
        <v>447832.70707200002</v>
      </c>
      <c r="I10508" s="77">
        <f t="shared" si="657"/>
        <v>15936</v>
      </c>
      <c r="J10508" s="77">
        <f t="shared" si="658"/>
        <v>286338.04800000001</v>
      </c>
      <c r="K10508" s="77">
        <f t="shared" si="659"/>
        <v>0</v>
      </c>
    </row>
    <row r="10509" spans="1:11" s="77" customFormat="1">
      <c r="A10509" s="82">
        <v>2016</v>
      </c>
      <c r="B10509" s="82">
        <v>8834</v>
      </c>
      <c r="C10509" s="83" t="s">
        <v>513</v>
      </c>
      <c r="D10509" s="83" t="s">
        <v>504</v>
      </c>
      <c r="E10509" s="84">
        <v>47832</v>
      </c>
      <c r="F10509" s="85">
        <v>17.872</v>
      </c>
      <c r="G10509" s="84">
        <v>163.30000000000001</v>
      </c>
      <c r="H10509" s="86">
        <f t="shared" si="656"/>
        <v>1395975.7720319999</v>
      </c>
      <c r="I10509" s="77">
        <f t="shared" si="657"/>
        <v>47832</v>
      </c>
      <c r="J10509" s="77">
        <f t="shared" si="658"/>
        <v>854853.50399999996</v>
      </c>
      <c r="K10509" s="77">
        <f t="shared" si="659"/>
        <v>0</v>
      </c>
    </row>
    <row r="10510" spans="1:11" s="77" customFormat="1">
      <c r="A10510" s="82">
        <v>2016</v>
      </c>
      <c r="B10510" s="82">
        <v>8834</v>
      </c>
      <c r="C10510" s="83" t="s">
        <v>513</v>
      </c>
      <c r="D10510" s="83" t="s">
        <v>504</v>
      </c>
      <c r="E10510" s="84">
        <v>15863</v>
      </c>
      <c r="F10510" s="85">
        <v>17.474</v>
      </c>
      <c r="G10510" s="84">
        <v>181.9</v>
      </c>
      <c r="H10510" s="86">
        <f t="shared" si="656"/>
        <v>504208.722778</v>
      </c>
      <c r="I10510" s="77">
        <f t="shared" si="657"/>
        <v>15863</v>
      </c>
      <c r="J10510" s="77">
        <f t="shared" si="658"/>
        <v>277190.06199999998</v>
      </c>
      <c r="K10510" s="77">
        <f t="shared" si="659"/>
        <v>0</v>
      </c>
    </row>
    <row r="10511" spans="1:11" s="77" customFormat="1">
      <c r="A10511" s="82">
        <v>2016</v>
      </c>
      <c r="B10511" s="82">
        <v>8835</v>
      </c>
      <c r="C10511" s="83" t="s">
        <v>513</v>
      </c>
      <c r="D10511" s="83" t="s">
        <v>504</v>
      </c>
      <c r="E10511" s="84">
        <v>252565</v>
      </c>
      <c r="F10511" s="85">
        <v>17.591999999999999</v>
      </c>
      <c r="G10511" s="84">
        <v>184.1</v>
      </c>
      <c r="H10511" s="86">
        <f t="shared" si="656"/>
        <v>8179790.326679999</v>
      </c>
      <c r="I10511" s="77">
        <f t="shared" si="657"/>
        <v>252565</v>
      </c>
      <c r="J10511" s="77">
        <f t="shared" si="658"/>
        <v>4443123.4799999995</v>
      </c>
      <c r="K10511" s="77">
        <f t="shared" si="659"/>
        <v>0</v>
      </c>
    </row>
    <row r="10512" spans="1:11" s="77" customFormat="1">
      <c r="A10512" s="82">
        <v>2016</v>
      </c>
      <c r="B10512" s="82">
        <v>8837</v>
      </c>
      <c r="C10512" s="83" t="s">
        <v>513</v>
      </c>
      <c r="D10512" s="83" t="s">
        <v>504</v>
      </c>
      <c r="E10512" s="84">
        <v>110900</v>
      </c>
      <c r="F10512" s="85">
        <v>17.64</v>
      </c>
      <c r="G10512" s="84">
        <v>160.9</v>
      </c>
      <c r="H10512" s="86">
        <f t="shared" si="656"/>
        <v>3147648.0840000003</v>
      </c>
      <c r="I10512" s="77">
        <f t="shared" si="657"/>
        <v>110900</v>
      </c>
      <c r="J10512" s="77">
        <f t="shared" si="658"/>
        <v>1956276</v>
      </c>
      <c r="K10512" s="77">
        <f t="shared" si="659"/>
        <v>0</v>
      </c>
    </row>
    <row r="10513" spans="1:11" s="77" customFormat="1">
      <c r="A10513" s="82">
        <v>2016</v>
      </c>
      <c r="B10513" s="82">
        <v>8837</v>
      </c>
      <c r="C10513" s="83" t="s">
        <v>513</v>
      </c>
      <c r="D10513" s="83" t="s">
        <v>504</v>
      </c>
      <c r="E10513" s="84">
        <v>79697</v>
      </c>
      <c r="F10513" s="85">
        <v>17.776</v>
      </c>
      <c r="G10513" s="84">
        <v>185.1</v>
      </c>
      <c r="H10513" s="86">
        <f t="shared" si="656"/>
        <v>2622300.3570719999</v>
      </c>
      <c r="I10513" s="77">
        <f t="shared" si="657"/>
        <v>79697</v>
      </c>
      <c r="J10513" s="77">
        <f t="shared" si="658"/>
        <v>1416693.872</v>
      </c>
      <c r="K10513" s="77">
        <f t="shared" si="659"/>
        <v>0</v>
      </c>
    </row>
    <row r="10514" spans="1:11" s="77" customFormat="1">
      <c r="A10514" s="82">
        <v>2016</v>
      </c>
      <c r="B10514" s="82">
        <v>8837</v>
      </c>
      <c r="C10514" s="83" t="s">
        <v>503</v>
      </c>
      <c r="D10514" s="83" t="s">
        <v>504</v>
      </c>
      <c r="E10514" s="84">
        <v>141682</v>
      </c>
      <c r="F10514" s="85">
        <v>25.062000000000001</v>
      </c>
      <c r="G10514" s="84">
        <v>253.1</v>
      </c>
      <c r="H10514" s="86">
        <f t="shared" si="656"/>
        <v>8987161.5728040002</v>
      </c>
      <c r="I10514" s="77">
        <f t="shared" si="657"/>
        <v>141682</v>
      </c>
      <c r="J10514" s="77">
        <f t="shared" si="658"/>
        <v>3550834.284</v>
      </c>
      <c r="K10514" s="77">
        <f t="shared" si="659"/>
        <v>0</v>
      </c>
    </row>
    <row r="10515" spans="1:11" s="77" customFormat="1">
      <c r="A10515" s="82">
        <v>2016</v>
      </c>
      <c r="B10515" s="82">
        <v>8837</v>
      </c>
      <c r="C10515" s="83" t="s">
        <v>513</v>
      </c>
      <c r="D10515" s="83" t="s">
        <v>504</v>
      </c>
      <c r="E10515" s="84">
        <v>159075</v>
      </c>
      <c r="F10515" s="85">
        <v>17.594000000000001</v>
      </c>
      <c r="G10515" s="84">
        <v>172</v>
      </c>
      <c r="H10515" s="86">
        <f t="shared" si="656"/>
        <v>4813876.7460000003</v>
      </c>
      <c r="I10515" s="77">
        <f t="shared" si="657"/>
        <v>159075</v>
      </c>
      <c r="J10515" s="77">
        <f t="shared" si="658"/>
        <v>2798765.5500000003</v>
      </c>
      <c r="K10515" s="77">
        <f t="shared" si="659"/>
        <v>0</v>
      </c>
    </row>
    <row r="10516" spans="1:11" s="77" customFormat="1">
      <c r="A10516" s="82">
        <v>2016</v>
      </c>
      <c r="B10516" s="82">
        <v>8837</v>
      </c>
      <c r="C10516" s="83" t="s">
        <v>513</v>
      </c>
      <c r="D10516" s="83" t="s">
        <v>504</v>
      </c>
      <c r="E10516" s="84">
        <v>16424</v>
      </c>
      <c r="F10516" s="85">
        <v>17.922000000000001</v>
      </c>
      <c r="G10516" s="84">
        <v>189.2</v>
      </c>
      <c r="H10516" s="86">
        <f t="shared" si="656"/>
        <v>556911.95577599993</v>
      </c>
      <c r="I10516" s="77">
        <f t="shared" si="657"/>
        <v>16424</v>
      </c>
      <c r="J10516" s="77">
        <f t="shared" si="658"/>
        <v>294350.92800000001</v>
      </c>
      <c r="K10516" s="77">
        <f t="shared" si="659"/>
        <v>0</v>
      </c>
    </row>
    <row r="10517" spans="1:11" s="77" customFormat="1">
      <c r="A10517" s="82">
        <v>2016</v>
      </c>
      <c r="B10517" s="82">
        <v>8837</v>
      </c>
      <c r="C10517" s="83" t="s">
        <v>513</v>
      </c>
      <c r="D10517" s="83" t="s">
        <v>504</v>
      </c>
      <c r="E10517" s="84">
        <v>15999</v>
      </c>
      <c r="F10517" s="85">
        <v>17.646000000000001</v>
      </c>
      <c r="G10517" s="84">
        <v>174.5</v>
      </c>
      <c r="H10517" s="86">
        <f t="shared" si="656"/>
        <v>492645.52773000003</v>
      </c>
      <c r="I10517" s="77">
        <f t="shared" si="657"/>
        <v>15999</v>
      </c>
      <c r="J10517" s="77">
        <f t="shared" si="658"/>
        <v>282318.35399999999</v>
      </c>
      <c r="K10517" s="77">
        <f t="shared" si="659"/>
        <v>0</v>
      </c>
    </row>
    <row r="10518" spans="1:11" s="77" customFormat="1">
      <c r="A10518" s="82">
        <v>2016</v>
      </c>
      <c r="B10518" s="82">
        <v>8837</v>
      </c>
      <c r="C10518" s="83" t="s">
        <v>513</v>
      </c>
      <c r="D10518" s="83" t="s">
        <v>504</v>
      </c>
      <c r="E10518" s="84">
        <v>15896</v>
      </c>
      <c r="F10518" s="85">
        <v>17.873999999999999</v>
      </c>
      <c r="G10518" s="84">
        <v>152.9</v>
      </c>
      <c r="H10518" s="86">
        <f t="shared" si="656"/>
        <v>434427.28401599999</v>
      </c>
      <c r="I10518" s="77">
        <f t="shared" si="657"/>
        <v>15896</v>
      </c>
      <c r="J10518" s="77">
        <f t="shared" si="658"/>
        <v>284125.10399999999</v>
      </c>
      <c r="K10518" s="77">
        <f t="shared" si="659"/>
        <v>0</v>
      </c>
    </row>
    <row r="10519" spans="1:11" s="77" customFormat="1">
      <c r="A10519" s="82">
        <v>2016</v>
      </c>
      <c r="B10519" s="82">
        <v>8841</v>
      </c>
      <c r="C10519" s="83" t="s">
        <v>513</v>
      </c>
      <c r="D10519" s="83" t="s">
        <v>504</v>
      </c>
      <c r="E10519" s="84">
        <v>58733</v>
      </c>
      <c r="F10519" s="85">
        <v>18.885999999999999</v>
      </c>
      <c r="G10519" s="84">
        <v>202.3</v>
      </c>
      <c r="H10519" s="86">
        <f t="shared" si="656"/>
        <v>2243975.1990740001</v>
      </c>
      <c r="I10519" s="77">
        <f t="shared" si="657"/>
        <v>58733</v>
      </c>
      <c r="J10519" s="77">
        <f t="shared" si="658"/>
        <v>1109231.4379999998</v>
      </c>
      <c r="K10519" s="77">
        <f t="shared" si="659"/>
        <v>0</v>
      </c>
    </row>
    <row r="10520" spans="1:11" s="77" customFormat="1">
      <c r="A10520" s="82">
        <v>2016</v>
      </c>
      <c r="B10520" s="82">
        <v>8841</v>
      </c>
      <c r="C10520" s="83" t="s">
        <v>513</v>
      </c>
      <c r="D10520" s="83" t="s">
        <v>504</v>
      </c>
      <c r="E10520" s="84">
        <v>103044</v>
      </c>
      <c r="F10520" s="85">
        <v>18.852</v>
      </c>
      <c r="G10520" s="84">
        <v>201.7</v>
      </c>
      <c r="H10520" s="86">
        <f t="shared" si="656"/>
        <v>3918194.9292959999</v>
      </c>
      <c r="I10520" s="77">
        <f t="shared" si="657"/>
        <v>103044</v>
      </c>
      <c r="J10520" s="77">
        <f t="shared" si="658"/>
        <v>1942585.4880000001</v>
      </c>
      <c r="K10520" s="77">
        <f t="shared" si="659"/>
        <v>0</v>
      </c>
    </row>
    <row r="10521" spans="1:11" s="77" customFormat="1">
      <c r="A10521" s="82">
        <v>2016</v>
      </c>
      <c r="B10521" s="82">
        <v>8841</v>
      </c>
      <c r="C10521" s="83" t="s">
        <v>513</v>
      </c>
      <c r="D10521" s="83" t="s">
        <v>504</v>
      </c>
      <c r="E10521" s="84">
        <v>77850</v>
      </c>
      <c r="F10521" s="85">
        <v>18.876000000000001</v>
      </c>
      <c r="G10521" s="84">
        <v>197.2</v>
      </c>
      <c r="H10521" s="86">
        <f t="shared" si="656"/>
        <v>2897847.2952000001</v>
      </c>
      <c r="I10521" s="77">
        <f t="shared" si="657"/>
        <v>77850</v>
      </c>
      <c r="J10521" s="77">
        <f t="shared" si="658"/>
        <v>1469496.6</v>
      </c>
      <c r="K10521" s="77">
        <f t="shared" si="659"/>
        <v>0</v>
      </c>
    </row>
    <row r="10522" spans="1:11" s="77" customFormat="1">
      <c r="A10522" s="82">
        <v>2016</v>
      </c>
      <c r="B10522" s="82">
        <v>8841</v>
      </c>
      <c r="C10522" s="83" t="s">
        <v>513</v>
      </c>
      <c r="D10522" s="83" t="s">
        <v>504</v>
      </c>
      <c r="E10522" s="84">
        <v>154406</v>
      </c>
      <c r="F10522" s="85">
        <v>19.140999999999998</v>
      </c>
      <c r="G10522" s="84">
        <v>203.6</v>
      </c>
      <c r="H10522" s="86">
        <f t="shared" si="656"/>
        <v>6017367.960855999</v>
      </c>
      <c r="I10522" s="77">
        <f t="shared" si="657"/>
        <v>154406</v>
      </c>
      <c r="J10522" s="77">
        <f t="shared" si="658"/>
        <v>2955485.2459999998</v>
      </c>
      <c r="K10522" s="77">
        <f t="shared" si="659"/>
        <v>0</v>
      </c>
    </row>
    <row r="10523" spans="1:11" s="77" customFormat="1">
      <c r="A10523" s="82">
        <v>2016</v>
      </c>
      <c r="B10523" s="82">
        <v>8845</v>
      </c>
      <c r="C10523" s="83" t="s">
        <v>503</v>
      </c>
      <c r="D10523" s="83" t="s">
        <v>504</v>
      </c>
      <c r="E10523" s="84">
        <v>6897</v>
      </c>
      <c r="F10523" s="85">
        <v>22.88</v>
      </c>
      <c r="G10523" s="84" t="s">
        <v>514</v>
      </c>
      <c r="H10523" s="86" t="str">
        <f t="shared" si="656"/>
        <v/>
      </c>
      <c r="I10523" s="77" t="str">
        <f t="shared" si="657"/>
        <v/>
      </c>
      <c r="J10523" s="77" t="str">
        <f t="shared" si="658"/>
        <v/>
      </c>
      <c r="K10523" s="77">
        <f t="shared" si="659"/>
        <v>0</v>
      </c>
    </row>
    <row r="10524" spans="1:11" s="77" customFormat="1">
      <c r="A10524" s="82">
        <v>2016</v>
      </c>
      <c r="B10524" s="82">
        <v>8845</v>
      </c>
      <c r="C10524" s="83" t="s">
        <v>515</v>
      </c>
      <c r="D10524" s="83" t="s">
        <v>504</v>
      </c>
      <c r="E10524" s="84">
        <v>1943</v>
      </c>
      <c r="F10524" s="85">
        <v>15.268000000000001</v>
      </c>
      <c r="G10524" s="84" t="s">
        <v>514</v>
      </c>
      <c r="H10524" s="86" t="str">
        <f t="shared" si="656"/>
        <v/>
      </c>
      <c r="I10524" s="77" t="str">
        <f t="shared" si="657"/>
        <v/>
      </c>
      <c r="J10524" s="77" t="str">
        <f t="shared" si="658"/>
        <v/>
      </c>
      <c r="K10524" s="77">
        <f t="shared" si="659"/>
        <v>0</v>
      </c>
    </row>
    <row r="10525" spans="1:11" s="77" customFormat="1">
      <c r="A10525" s="82">
        <v>2016</v>
      </c>
      <c r="B10525" s="82">
        <v>8845</v>
      </c>
      <c r="C10525" s="83" t="s">
        <v>503</v>
      </c>
      <c r="D10525" s="83" t="s">
        <v>504</v>
      </c>
      <c r="E10525" s="84">
        <v>33270</v>
      </c>
      <c r="F10525" s="85">
        <v>25.402000000000001</v>
      </c>
      <c r="G10525" s="84" t="s">
        <v>514</v>
      </c>
      <c r="H10525" s="86" t="str">
        <f t="shared" si="656"/>
        <v/>
      </c>
      <c r="I10525" s="77" t="str">
        <f t="shared" si="657"/>
        <v/>
      </c>
      <c r="J10525" s="77" t="str">
        <f t="shared" si="658"/>
        <v/>
      </c>
      <c r="K10525" s="77">
        <f t="shared" si="659"/>
        <v>0</v>
      </c>
    </row>
    <row r="10526" spans="1:11" s="77" customFormat="1">
      <c r="A10526" s="82">
        <v>2016</v>
      </c>
      <c r="B10526" s="82">
        <v>8845</v>
      </c>
      <c r="C10526" s="83" t="s">
        <v>503</v>
      </c>
      <c r="D10526" s="83" t="s">
        <v>504</v>
      </c>
      <c r="E10526" s="84">
        <v>2181</v>
      </c>
      <c r="F10526" s="85">
        <v>22.63</v>
      </c>
      <c r="G10526" s="84" t="s">
        <v>514</v>
      </c>
      <c r="H10526" s="86" t="str">
        <f t="shared" si="656"/>
        <v/>
      </c>
      <c r="I10526" s="77" t="str">
        <f t="shared" si="657"/>
        <v/>
      </c>
      <c r="J10526" s="77" t="str">
        <f t="shared" si="658"/>
        <v/>
      </c>
      <c r="K10526" s="77">
        <f t="shared" si="659"/>
        <v>0</v>
      </c>
    </row>
    <row r="10527" spans="1:11" s="77" customFormat="1">
      <c r="A10527" s="82">
        <v>2016</v>
      </c>
      <c r="B10527" s="82">
        <v>8845</v>
      </c>
      <c r="C10527" s="83" t="s">
        <v>503</v>
      </c>
      <c r="D10527" s="83" t="s">
        <v>504</v>
      </c>
      <c r="E10527" s="84">
        <v>135146</v>
      </c>
      <c r="F10527" s="85">
        <v>25.891999999999999</v>
      </c>
      <c r="G10527" s="84" t="s">
        <v>514</v>
      </c>
      <c r="H10527" s="86" t="str">
        <f t="shared" si="656"/>
        <v/>
      </c>
      <c r="I10527" s="77" t="str">
        <f t="shared" si="657"/>
        <v/>
      </c>
      <c r="J10527" s="77" t="str">
        <f t="shared" si="658"/>
        <v/>
      </c>
      <c r="K10527" s="77">
        <f t="shared" si="659"/>
        <v>0</v>
      </c>
    </row>
    <row r="10528" spans="1:11" s="77" customFormat="1">
      <c r="A10528" s="82">
        <v>2016</v>
      </c>
      <c r="B10528" s="82">
        <v>8845</v>
      </c>
      <c r="C10528" s="83" t="s">
        <v>503</v>
      </c>
      <c r="D10528" s="83" t="s">
        <v>504</v>
      </c>
      <c r="E10528" s="84">
        <v>15004</v>
      </c>
      <c r="F10528" s="85">
        <v>25.821999999999999</v>
      </c>
      <c r="G10528" s="84" t="s">
        <v>514</v>
      </c>
      <c r="H10528" s="86" t="str">
        <f t="shared" si="656"/>
        <v/>
      </c>
      <c r="I10528" s="77" t="str">
        <f t="shared" si="657"/>
        <v/>
      </c>
      <c r="J10528" s="77" t="str">
        <f t="shared" si="658"/>
        <v/>
      </c>
      <c r="K10528" s="77">
        <f t="shared" si="659"/>
        <v>0</v>
      </c>
    </row>
    <row r="10529" spans="1:11" s="77" customFormat="1">
      <c r="A10529" s="82">
        <v>2016</v>
      </c>
      <c r="B10529" s="82">
        <v>8845</v>
      </c>
      <c r="C10529" s="83" t="s">
        <v>503</v>
      </c>
      <c r="D10529" s="83" t="s">
        <v>504</v>
      </c>
      <c r="E10529" s="84">
        <v>11526</v>
      </c>
      <c r="F10529" s="85">
        <v>23.315999999999999</v>
      </c>
      <c r="G10529" s="84" t="s">
        <v>514</v>
      </c>
      <c r="H10529" s="86" t="str">
        <f t="shared" si="656"/>
        <v/>
      </c>
      <c r="I10529" s="77" t="str">
        <f t="shared" si="657"/>
        <v/>
      </c>
      <c r="J10529" s="77" t="str">
        <f t="shared" si="658"/>
        <v/>
      </c>
      <c r="K10529" s="77">
        <f t="shared" si="659"/>
        <v>0</v>
      </c>
    </row>
    <row r="10530" spans="1:11" s="77" customFormat="1">
      <c r="A10530" s="82">
        <v>2016</v>
      </c>
      <c r="B10530" s="82">
        <v>8845</v>
      </c>
      <c r="C10530" s="83" t="s">
        <v>503</v>
      </c>
      <c r="D10530" s="83" t="s">
        <v>504</v>
      </c>
      <c r="E10530" s="84">
        <v>135330</v>
      </c>
      <c r="F10530" s="85">
        <v>26.088000000000001</v>
      </c>
      <c r="G10530" s="84" t="s">
        <v>514</v>
      </c>
      <c r="H10530" s="86" t="str">
        <f t="shared" si="656"/>
        <v/>
      </c>
      <c r="I10530" s="77" t="str">
        <f t="shared" si="657"/>
        <v/>
      </c>
      <c r="J10530" s="77" t="str">
        <f t="shared" si="658"/>
        <v/>
      </c>
      <c r="K10530" s="77">
        <f t="shared" si="659"/>
        <v>0</v>
      </c>
    </row>
    <row r="10531" spans="1:11" s="77" customFormat="1">
      <c r="A10531" s="82">
        <v>2016</v>
      </c>
      <c r="B10531" s="82">
        <v>8845</v>
      </c>
      <c r="C10531" s="83" t="s">
        <v>503</v>
      </c>
      <c r="D10531" s="83" t="s">
        <v>504</v>
      </c>
      <c r="E10531" s="84">
        <v>4298</v>
      </c>
      <c r="F10531" s="85">
        <v>23.431999999999999</v>
      </c>
      <c r="G10531" s="84" t="s">
        <v>514</v>
      </c>
      <c r="H10531" s="86" t="str">
        <f t="shared" si="656"/>
        <v/>
      </c>
      <c r="I10531" s="77" t="str">
        <f t="shared" si="657"/>
        <v/>
      </c>
      <c r="J10531" s="77" t="str">
        <f t="shared" si="658"/>
        <v/>
      </c>
      <c r="K10531" s="77">
        <f t="shared" si="659"/>
        <v>0</v>
      </c>
    </row>
    <row r="10532" spans="1:11" s="77" customFormat="1">
      <c r="A10532" s="82">
        <v>2016</v>
      </c>
      <c r="B10532" s="82">
        <v>8846</v>
      </c>
      <c r="C10532" s="83" t="s">
        <v>515</v>
      </c>
      <c r="D10532" s="83" t="s">
        <v>504</v>
      </c>
      <c r="E10532" s="84">
        <v>4068</v>
      </c>
      <c r="F10532" s="85">
        <v>16.95</v>
      </c>
      <c r="G10532" s="84" t="s">
        <v>514</v>
      </c>
      <c r="H10532" s="86" t="str">
        <f t="shared" si="656"/>
        <v/>
      </c>
      <c r="I10532" s="77" t="str">
        <f t="shared" si="657"/>
        <v/>
      </c>
      <c r="J10532" s="77" t="str">
        <f t="shared" si="658"/>
        <v/>
      </c>
      <c r="K10532" s="77">
        <f t="shared" si="659"/>
        <v>0</v>
      </c>
    </row>
    <row r="10533" spans="1:11" s="77" customFormat="1">
      <c r="A10533" s="82">
        <v>2016</v>
      </c>
      <c r="B10533" s="82">
        <v>8846</v>
      </c>
      <c r="C10533" s="83" t="s">
        <v>503</v>
      </c>
      <c r="D10533" s="83" t="s">
        <v>504</v>
      </c>
      <c r="E10533" s="84">
        <v>10510</v>
      </c>
      <c r="F10533" s="85">
        <v>21.95</v>
      </c>
      <c r="G10533" s="84" t="s">
        <v>514</v>
      </c>
      <c r="H10533" s="86" t="str">
        <f t="shared" si="656"/>
        <v/>
      </c>
      <c r="I10533" s="77" t="str">
        <f t="shared" si="657"/>
        <v/>
      </c>
      <c r="J10533" s="77" t="str">
        <f t="shared" si="658"/>
        <v/>
      </c>
      <c r="K10533" s="77">
        <f t="shared" si="659"/>
        <v>0</v>
      </c>
    </row>
    <row r="10534" spans="1:11" s="77" customFormat="1">
      <c r="A10534" s="82">
        <v>2016</v>
      </c>
      <c r="B10534" s="82">
        <v>8846</v>
      </c>
      <c r="C10534" s="83" t="s">
        <v>503</v>
      </c>
      <c r="D10534" s="83" t="s">
        <v>504</v>
      </c>
      <c r="E10534" s="84">
        <v>16155</v>
      </c>
      <c r="F10534" s="85">
        <v>21.661999999999999</v>
      </c>
      <c r="G10534" s="84" t="s">
        <v>514</v>
      </c>
      <c r="H10534" s="86" t="str">
        <f t="shared" si="656"/>
        <v/>
      </c>
      <c r="I10534" s="77" t="str">
        <f t="shared" si="657"/>
        <v/>
      </c>
      <c r="J10534" s="77" t="str">
        <f t="shared" si="658"/>
        <v/>
      </c>
      <c r="K10534" s="77">
        <f t="shared" si="659"/>
        <v>0</v>
      </c>
    </row>
    <row r="10535" spans="1:11" s="77" customFormat="1">
      <c r="A10535" s="82">
        <v>2016</v>
      </c>
      <c r="B10535" s="82">
        <v>8846</v>
      </c>
      <c r="C10535" s="83" t="s">
        <v>515</v>
      </c>
      <c r="D10535" s="83" t="s">
        <v>504</v>
      </c>
      <c r="E10535" s="84">
        <v>897</v>
      </c>
      <c r="F10535" s="85">
        <v>15.834</v>
      </c>
      <c r="G10535" s="84" t="s">
        <v>514</v>
      </c>
      <c r="H10535" s="86" t="str">
        <f t="shared" si="656"/>
        <v/>
      </c>
      <c r="I10535" s="77" t="str">
        <f t="shared" si="657"/>
        <v/>
      </c>
      <c r="J10535" s="77" t="str">
        <f t="shared" si="658"/>
        <v/>
      </c>
      <c r="K10535" s="77">
        <f t="shared" si="659"/>
        <v>0</v>
      </c>
    </row>
    <row r="10536" spans="1:11" s="77" customFormat="1">
      <c r="A10536" s="82">
        <v>2016</v>
      </c>
      <c r="B10536" s="82">
        <v>8846</v>
      </c>
      <c r="C10536" s="83" t="s">
        <v>503</v>
      </c>
      <c r="D10536" s="83" t="s">
        <v>504</v>
      </c>
      <c r="E10536" s="84">
        <v>28165</v>
      </c>
      <c r="F10536" s="85">
        <v>25.648</v>
      </c>
      <c r="G10536" s="84" t="s">
        <v>514</v>
      </c>
      <c r="H10536" s="86" t="str">
        <f t="shared" si="656"/>
        <v/>
      </c>
      <c r="I10536" s="77" t="str">
        <f t="shared" si="657"/>
        <v/>
      </c>
      <c r="J10536" s="77" t="str">
        <f t="shared" si="658"/>
        <v/>
      </c>
      <c r="K10536" s="77">
        <f t="shared" si="659"/>
        <v>0</v>
      </c>
    </row>
    <row r="10537" spans="1:11" s="77" customFormat="1">
      <c r="A10537" s="82">
        <v>2016</v>
      </c>
      <c r="B10537" s="82">
        <v>8846</v>
      </c>
      <c r="C10537" s="83" t="s">
        <v>503</v>
      </c>
      <c r="D10537" s="83" t="s">
        <v>504</v>
      </c>
      <c r="E10537" s="84">
        <v>16113</v>
      </c>
      <c r="F10537" s="85">
        <v>23.757999999999999</v>
      </c>
      <c r="G10537" s="84" t="s">
        <v>514</v>
      </c>
      <c r="H10537" s="86" t="str">
        <f t="shared" si="656"/>
        <v/>
      </c>
      <c r="I10537" s="77" t="str">
        <f t="shared" si="657"/>
        <v/>
      </c>
      <c r="J10537" s="77" t="str">
        <f t="shared" si="658"/>
        <v/>
      </c>
      <c r="K10537" s="77">
        <f t="shared" si="659"/>
        <v>0</v>
      </c>
    </row>
    <row r="10538" spans="1:11" s="77" customFormat="1">
      <c r="A10538" s="82">
        <v>2016</v>
      </c>
      <c r="B10538" s="82">
        <v>8846</v>
      </c>
      <c r="C10538" s="83" t="s">
        <v>503</v>
      </c>
      <c r="D10538" s="83" t="s">
        <v>504</v>
      </c>
      <c r="E10538" s="84">
        <v>1809</v>
      </c>
      <c r="F10538" s="85">
        <v>23.914000000000001</v>
      </c>
      <c r="G10538" s="84" t="s">
        <v>514</v>
      </c>
      <c r="H10538" s="86" t="str">
        <f t="shared" si="656"/>
        <v/>
      </c>
      <c r="I10538" s="77" t="str">
        <f t="shared" si="657"/>
        <v/>
      </c>
      <c r="J10538" s="77" t="str">
        <f t="shared" si="658"/>
        <v/>
      </c>
      <c r="K10538" s="77">
        <f t="shared" si="659"/>
        <v>0</v>
      </c>
    </row>
    <row r="10539" spans="1:11" s="77" customFormat="1">
      <c r="A10539" s="82">
        <v>2016</v>
      </c>
      <c r="B10539" s="82">
        <v>8846</v>
      </c>
      <c r="C10539" s="83" t="s">
        <v>503</v>
      </c>
      <c r="D10539" s="83" t="s">
        <v>504</v>
      </c>
      <c r="E10539" s="84">
        <v>6562</v>
      </c>
      <c r="F10539" s="85">
        <v>22.914000000000001</v>
      </c>
      <c r="G10539" s="84" t="s">
        <v>514</v>
      </c>
      <c r="H10539" s="86" t="str">
        <f t="shared" si="656"/>
        <v/>
      </c>
      <c r="I10539" s="77" t="str">
        <f t="shared" si="657"/>
        <v/>
      </c>
      <c r="J10539" s="77" t="str">
        <f t="shared" si="658"/>
        <v/>
      </c>
      <c r="K10539" s="77">
        <f t="shared" si="659"/>
        <v>0</v>
      </c>
    </row>
    <row r="10540" spans="1:11" s="77" customFormat="1">
      <c r="A10540" s="82">
        <v>2016</v>
      </c>
      <c r="B10540" s="82">
        <v>8846</v>
      </c>
      <c r="C10540" s="83" t="s">
        <v>503</v>
      </c>
      <c r="D10540" s="83" t="s">
        <v>504</v>
      </c>
      <c r="E10540" s="84">
        <v>3910</v>
      </c>
      <c r="F10540" s="85">
        <v>16.57</v>
      </c>
      <c r="G10540" s="84" t="s">
        <v>514</v>
      </c>
      <c r="H10540" s="86" t="str">
        <f t="shared" si="656"/>
        <v/>
      </c>
      <c r="I10540" s="77" t="str">
        <f t="shared" si="657"/>
        <v/>
      </c>
      <c r="J10540" s="77" t="str">
        <f t="shared" si="658"/>
        <v/>
      </c>
      <c r="K10540" s="77">
        <f t="shared" si="659"/>
        <v>0</v>
      </c>
    </row>
    <row r="10541" spans="1:11" s="77" customFormat="1">
      <c r="A10541" s="82">
        <v>2016</v>
      </c>
      <c r="B10541" s="82">
        <v>8846</v>
      </c>
      <c r="C10541" s="83" t="s">
        <v>503</v>
      </c>
      <c r="D10541" s="83" t="s">
        <v>504</v>
      </c>
      <c r="E10541" s="84">
        <v>14761</v>
      </c>
      <c r="F10541" s="85">
        <v>25.946000000000002</v>
      </c>
      <c r="G10541" s="84" t="s">
        <v>514</v>
      </c>
      <c r="H10541" s="86" t="str">
        <f t="shared" si="656"/>
        <v/>
      </c>
      <c r="I10541" s="77" t="str">
        <f t="shared" si="657"/>
        <v/>
      </c>
      <c r="J10541" s="77" t="str">
        <f t="shared" si="658"/>
        <v/>
      </c>
      <c r="K10541" s="77">
        <f t="shared" si="659"/>
        <v>0</v>
      </c>
    </row>
    <row r="10542" spans="1:11" s="77" customFormat="1">
      <c r="A10542" s="82">
        <v>2016</v>
      </c>
      <c r="B10542" s="82">
        <v>8846</v>
      </c>
      <c r="C10542" s="83" t="s">
        <v>503</v>
      </c>
      <c r="D10542" s="83" t="s">
        <v>504</v>
      </c>
      <c r="E10542" s="84">
        <v>6952</v>
      </c>
      <c r="F10542" s="85">
        <v>23.852</v>
      </c>
      <c r="G10542" s="84" t="s">
        <v>514</v>
      </c>
      <c r="H10542" s="86" t="str">
        <f t="shared" si="656"/>
        <v/>
      </c>
      <c r="I10542" s="77" t="str">
        <f t="shared" si="657"/>
        <v/>
      </c>
      <c r="J10542" s="77" t="str">
        <f t="shared" si="658"/>
        <v/>
      </c>
      <c r="K10542" s="77">
        <f t="shared" si="659"/>
        <v>0</v>
      </c>
    </row>
    <row r="10543" spans="1:11" s="77" customFormat="1">
      <c r="A10543" s="82">
        <v>2016</v>
      </c>
      <c r="B10543" s="82">
        <v>8846</v>
      </c>
      <c r="C10543" s="83" t="s">
        <v>503</v>
      </c>
      <c r="D10543" s="83" t="s">
        <v>504</v>
      </c>
      <c r="E10543" s="84">
        <v>149937</v>
      </c>
      <c r="F10543" s="85">
        <v>26.1</v>
      </c>
      <c r="G10543" s="84" t="s">
        <v>514</v>
      </c>
      <c r="H10543" s="86" t="str">
        <f t="shared" si="656"/>
        <v/>
      </c>
      <c r="I10543" s="77" t="str">
        <f t="shared" si="657"/>
        <v/>
      </c>
      <c r="J10543" s="77" t="str">
        <f t="shared" si="658"/>
        <v/>
      </c>
      <c r="K10543" s="77">
        <f t="shared" si="659"/>
        <v>0</v>
      </c>
    </row>
    <row r="10544" spans="1:11" s="77" customFormat="1">
      <c r="A10544" s="82">
        <v>2016</v>
      </c>
      <c r="B10544" s="82">
        <v>8846</v>
      </c>
      <c r="C10544" s="83" t="s">
        <v>503</v>
      </c>
      <c r="D10544" s="83" t="s">
        <v>504</v>
      </c>
      <c r="E10544" s="84">
        <v>74250</v>
      </c>
      <c r="F10544" s="85">
        <v>25.8</v>
      </c>
      <c r="G10544" s="84" t="s">
        <v>514</v>
      </c>
      <c r="H10544" s="86" t="str">
        <f t="shared" si="656"/>
        <v/>
      </c>
      <c r="I10544" s="77" t="str">
        <f t="shared" si="657"/>
        <v/>
      </c>
      <c r="J10544" s="77" t="str">
        <f t="shared" si="658"/>
        <v/>
      </c>
      <c r="K10544" s="77">
        <f t="shared" si="659"/>
        <v>0</v>
      </c>
    </row>
    <row r="10545" spans="1:11" s="77" customFormat="1">
      <c r="A10545" s="82">
        <v>2016</v>
      </c>
      <c r="B10545" s="82">
        <v>8846</v>
      </c>
      <c r="C10545" s="83" t="s">
        <v>515</v>
      </c>
      <c r="D10545" s="83" t="s">
        <v>504</v>
      </c>
      <c r="E10545" s="84">
        <v>1969</v>
      </c>
      <c r="F10545" s="85">
        <v>17.597999999999999</v>
      </c>
      <c r="G10545" s="84" t="s">
        <v>514</v>
      </c>
      <c r="H10545" s="86" t="str">
        <f t="shared" si="656"/>
        <v/>
      </c>
      <c r="I10545" s="77" t="str">
        <f t="shared" si="657"/>
        <v/>
      </c>
      <c r="J10545" s="77" t="str">
        <f t="shared" si="658"/>
        <v/>
      </c>
      <c r="K10545" s="77">
        <f t="shared" si="659"/>
        <v>0</v>
      </c>
    </row>
    <row r="10546" spans="1:11" s="77" customFormat="1">
      <c r="A10546" s="82">
        <v>2016</v>
      </c>
      <c r="B10546" s="82">
        <v>8848</v>
      </c>
      <c r="C10546" s="83" t="s">
        <v>503</v>
      </c>
      <c r="D10546" s="83" t="s">
        <v>504</v>
      </c>
      <c r="E10546" s="84">
        <v>30293</v>
      </c>
      <c r="F10546" s="85">
        <v>25.736000000000001</v>
      </c>
      <c r="G10546" s="84">
        <v>175.4</v>
      </c>
      <c r="H10546" s="86">
        <f t="shared" si="656"/>
        <v>1367454.6165920002</v>
      </c>
      <c r="I10546" s="77">
        <f t="shared" si="657"/>
        <v>30293</v>
      </c>
      <c r="J10546" s="77">
        <f t="shared" si="658"/>
        <v>779620.64800000004</v>
      </c>
      <c r="K10546" s="77">
        <f t="shared" si="659"/>
        <v>0</v>
      </c>
    </row>
    <row r="10547" spans="1:11" s="77" customFormat="1">
      <c r="A10547" s="82">
        <v>2016</v>
      </c>
      <c r="B10547" s="82">
        <v>8848</v>
      </c>
      <c r="C10547" s="83" t="s">
        <v>503</v>
      </c>
      <c r="D10547" s="83" t="s">
        <v>504</v>
      </c>
      <c r="E10547" s="84">
        <v>3269</v>
      </c>
      <c r="F10547" s="85">
        <v>23.198</v>
      </c>
      <c r="G10547" s="84">
        <v>189.6</v>
      </c>
      <c r="H10547" s="86">
        <f t="shared" si="656"/>
        <v>143781.760752</v>
      </c>
      <c r="I10547" s="77">
        <f t="shared" si="657"/>
        <v>3269</v>
      </c>
      <c r="J10547" s="77">
        <f t="shared" si="658"/>
        <v>75834.262000000002</v>
      </c>
      <c r="K10547" s="77">
        <f t="shared" si="659"/>
        <v>0</v>
      </c>
    </row>
    <row r="10548" spans="1:11" s="77" customFormat="1">
      <c r="A10548" s="82">
        <v>2016</v>
      </c>
      <c r="B10548" s="82">
        <v>8848</v>
      </c>
      <c r="C10548" s="83" t="s">
        <v>503</v>
      </c>
      <c r="D10548" s="83" t="s">
        <v>504</v>
      </c>
      <c r="E10548" s="84">
        <v>3254</v>
      </c>
      <c r="F10548" s="85">
        <v>21.91</v>
      </c>
      <c r="G10548" s="84">
        <v>196.2</v>
      </c>
      <c r="H10548" s="86">
        <f t="shared" si="656"/>
        <v>139881.06468000001</v>
      </c>
      <c r="I10548" s="77">
        <f t="shared" si="657"/>
        <v>3254</v>
      </c>
      <c r="J10548" s="77">
        <f t="shared" si="658"/>
        <v>71295.14</v>
      </c>
      <c r="K10548" s="77">
        <f t="shared" si="659"/>
        <v>0</v>
      </c>
    </row>
    <row r="10549" spans="1:11" s="77" customFormat="1">
      <c r="A10549" s="82">
        <v>2016</v>
      </c>
      <c r="B10549" s="82">
        <v>8852</v>
      </c>
      <c r="C10549" s="83" t="s">
        <v>513</v>
      </c>
      <c r="D10549" s="83" t="s">
        <v>504</v>
      </c>
      <c r="E10549" s="84">
        <v>32392</v>
      </c>
      <c r="F10549" s="85">
        <v>17.545999999999999</v>
      </c>
      <c r="G10549" s="84">
        <v>179.5</v>
      </c>
      <c r="H10549" s="86">
        <f t="shared" si="656"/>
        <v>1020188.30744</v>
      </c>
      <c r="I10549" s="77">
        <f t="shared" si="657"/>
        <v>32392</v>
      </c>
      <c r="J10549" s="77">
        <f t="shared" si="658"/>
        <v>568350.03200000001</v>
      </c>
      <c r="K10549" s="77">
        <f t="shared" si="659"/>
        <v>0</v>
      </c>
    </row>
    <row r="10550" spans="1:11" s="77" customFormat="1">
      <c r="A10550" s="82">
        <v>2016</v>
      </c>
      <c r="B10550" s="82">
        <v>8852</v>
      </c>
      <c r="C10550" s="83" t="s">
        <v>513</v>
      </c>
      <c r="D10550" s="83" t="s">
        <v>504</v>
      </c>
      <c r="E10550" s="84">
        <v>394285</v>
      </c>
      <c r="F10550" s="85">
        <v>17.542000000000002</v>
      </c>
      <c r="G10550" s="84">
        <v>188.6</v>
      </c>
      <c r="H10550" s="86">
        <f t="shared" si="656"/>
        <v>13044608.528419999</v>
      </c>
      <c r="I10550" s="77">
        <f t="shared" si="657"/>
        <v>394285</v>
      </c>
      <c r="J10550" s="77">
        <f t="shared" si="658"/>
        <v>6916547.4700000007</v>
      </c>
      <c r="K10550" s="77">
        <f t="shared" si="659"/>
        <v>0</v>
      </c>
    </row>
    <row r="10551" spans="1:11" s="77" customFormat="1">
      <c r="A10551" s="82">
        <v>2016</v>
      </c>
      <c r="B10551" s="82">
        <v>8852</v>
      </c>
      <c r="C10551" s="83" t="s">
        <v>513</v>
      </c>
      <c r="D10551" s="83" t="s">
        <v>504</v>
      </c>
      <c r="E10551" s="84">
        <v>122</v>
      </c>
      <c r="F10551" s="85">
        <v>17.100000000000001</v>
      </c>
      <c r="G10551" s="84">
        <v>195.6</v>
      </c>
      <c r="H10551" s="86">
        <f t="shared" si="656"/>
        <v>4080.6072000000004</v>
      </c>
      <c r="I10551" s="77">
        <f t="shared" si="657"/>
        <v>122</v>
      </c>
      <c r="J10551" s="77">
        <f t="shared" si="658"/>
        <v>2086.2000000000003</v>
      </c>
      <c r="K10551" s="77">
        <f t="shared" si="659"/>
        <v>0</v>
      </c>
    </row>
    <row r="10552" spans="1:11" s="77" customFormat="1">
      <c r="A10552" s="82">
        <v>2016</v>
      </c>
      <c r="B10552" s="82">
        <v>8899</v>
      </c>
      <c r="C10552" s="83" t="s">
        <v>513</v>
      </c>
      <c r="D10552" s="83" t="s">
        <v>504</v>
      </c>
      <c r="E10552" s="84">
        <v>47765</v>
      </c>
      <c r="F10552" s="85">
        <v>17.744</v>
      </c>
      <c r="G10552" s="84">
        <v>178.4</v>
      </c>
      <c r="H10552" s="86">
        <f t="shared" si="656"/>
        <v>1512015.2134400001</v>
      </c>
      <c r="I10552" s="77">
        <f t="shared" si="657"/>
        <v>47765</v>
      </c>
      <c r="J10552" s="77">
        <f t="shared" si="658"/>
        <v>847542.16</v>
      </c>
      <c r="K10552" s="77">
        <f t="shared" si="659"/>
        <v>0</v>
      </c>
    </row>
    <row r="10553" spans="1:11" s="77" customFormat="1">
      <c r="A10553" s="82">
        <v>2016</v>
      </c>
      <c r="B10553" s="82">
        <v>10017</v>
      </c>
      <c r="C10553" s="83" t="s">
        <v>503</v>
      </c>
      <c r="D10553" s="83" t="s">
        <v>504</v>
      </c>
      <c r="E10553" s="84">
        <v>500</v>
      </c>
      <c r="F10553" s="85">
        <v>25</v>
      </c>
      <c r="G10553" s="84" t="s">
        <v>514</v>
      </c>
      <c r="H10553" s="86" t="str">
        <f t="shared" si="656"/>
        <v/>
      </c>
      <c r="I10553" s="77" t="str">
        <f t="shared" si="657"/>
        <v/>
      </c>
      <c r="J10553" s="77" t="str">
        <f t="shared" si="658"/>
        <v/>
      </c>
      <c r="K10553" s="77">
        <f t="shared" si="659"/>
        <v>0</v>
      </c>
    </row>
    <row r="10554" spans="1:11" s="77" customFormat="1">
      <c r="A10554" s="82">
        <v>2016</v>
      </c>
      <c r="B10554" s="82">
        <v>10025</v>
      </c>
      <c r="C10554" s="83" t="s">
        <v>503</v>
      </c>
      <c r="D10554" s="83" t="s">
        <v>504</v>
      </c>
      <c r="E10554" s="84">
        <v>8083</v>
      </c>
      <c r="F10554" s="85">
        <v>25.93</v>
      </c>
      <c r="G10554" s="84" t="s">
        <v>514</v>
      </c>
      <c r="H10554" s="86" t="str">
        <f t="shared" si="656"/>
        <v/>
      </c>
      <c r="I10554" s="77" t="str">
        <f t="shared" si="657"/>
        <v/>
      </c>
      <c r="J10554" s="77" t="str">
        <f t="shared" si="658"/>
        <v/>
      </c>
      <c r="K10554" s="77">
        <f t="shared" si="659"/>
        <v>0</v>
      </c>
    </row>
    <row r="10555" spans="1:11" s="77" customFormat="1">
      <c r="A10555" s="82">
        <v>2016</v>
      </c>
      <c r="B10555" s="82">
        <v>10025</v>
      </c>
      <c r="C10555" s="83" t="s">
        <v>503</v>
      </c>
      <c r="D10555" s="83" t="s">
        <v>504</v>
      </c>
      <c r="E10555" s="84">
        <v>8171</v>
      </c>
      <c r="F10555" s="85">
        <v>26.11</v>
      </c>
      <c r="G10555" s="84" t="s">
        <v>514</v>
      </c>
      <c r="H10555" s="86" t="str">
        <f t="shared" si="656"/>
        <v/>
      </c>
      <c r="I10555" s="77" t="str">
        <f t="shared" si="657"/>
        <v/>
      </c>
      <c r="J10555" s="77" t="str">
        <f t="shared" si="658"/>
        <v/>
      </c>
      <c r="K10555" s="77">
        <f t="shared" si="659"/>
        <v>0</v>
      </c>
    </row>
    <row r="10556" spans="1:11" s="77" customFormat="1">
      <c r="A10556" s="82">
        <v>2016</v>
      </c>
      <c r="B10556" s="82">
        <v>10043</v>
      </c>
      <c r="C10556" s="83" t="s">
        <v>503</v>
      </c>
      <c r="D10556" s="83" t="s">
        <v>504</v>
      </c>
      <c r="E10556" s="84">
        <v>11785</v>
      </c>
      <c r="F10556" s="85">
        <v>25.93</v>
      </c>
      <c r="G10556" s="84" t="s">
        <v>514</v>
      </c>
      <c r="H10556" s="86" t="str">
        <f t="shared" si="656"/>
        <v/>
      </c>
      <c r="I10556" s="77" t="str">
        <f t="shared" si="657"/>
        <v/>
      </c>
      <c r="J10556" s="77" t="str">
        <f t="shared" si="658"/>
        <v/>
      </c>
      <c r="K10556" s="77">
        <f t="shared" si="659"/>
        <v>0</v>
      </c>
    </row>
    <row r="10557" spans="1:11" s="77" customFormat="1">
      <c r="A10557" s="82">
        <v>2016</v>
      </c>
      <c r="B10557" s="82">
        <v>10043</v>
      </c>
      <c r="C10557" s="83" t="s">
        <v>503</v>
      </c>
      <c r="D10557" s="83" t="s">
        <v>504</v>
      </c>
      <c r="E10557" s="84">
        <v>12286</v>
      </c>
      <c r="F10557" s="85">
        <v>27.88</v>
      </c>
      <c r="G10557" s="84" t="s">
        <v>514</v>
      </c>
      <c r="H10557" s="86" t="str">
        <f t="shared" si="656"/>
        <v/>
      </c>
      <c r="I10557" s="77" t="str">
        <f t="shared" si="657"/>
        <v/>
      </c>
      <c r="J10557" s="77" t="str">
        <f t="shared" si="658"/>
        <v/>
      </c>
      <c r="K10557" s="77">
        <f t="shared" si="659"/>
        <v>0</v>
      </c>
    </row>
    <row r="10558" spans="1:11" s="77" customFormat="1">
      <c r="A10558" s="82">
        <v>2016</v>
      </c>
      <c r="B10558" s="82">
        <v>10151</v>
      </c>
      <c r="C10558" s="83" t="s">
        <v>515</v>
      </c>
      <c r="D10558" s="83" t="s">
        <v>504</v>
      </c>
      <c r="E10558" s="84">
        <v>7094</v>
      </c>
      <c r="F10558" s="85">
        <v>8.4600000000000009</v>
      </c>
      <c r="G10558" s="84" t="s">
        <v>514</v>
      </c>
      <c r="H10558" s="86" t="str">
        <f t="shared" si="656"/>
        <v/>
      </c>
      <c r="I10558" s="77" t="str">
        <f t="shared" si="657"/>
        <v/>
      </c>
      <c r="J10558" s="77" t="str">
        <f t="shared" si="658"/>
        <v/>
      </c>
      <c r="K10558" s="77">
        <f t="shared" si="659"/>
        <v>0</v>
      </c>
    </row>
    <row r="10559" spans="1:11" s="77" customFormat="1">
      <c r="A10559" s="82">
        <v>2016</v>
      </c>
      <c r="B10559" s="82">
        <v>10151</v>
      </c>
      <c r="C10559" s="83" t="s">
        <v>515</v>
      </c>
      <c r="D10559" s="83" t="s">
        <v>504</v>
      </c>
      <c r="E10559" s="84">
        <v>6188</v>
      </c>
      <c r="F10559" s="85">
        <v>18.809999999999999</v>
      </c>
      <c r="G10559" s="84" t="s">
        <v>514</v>
      </c>
      <c r="H10559" s="86" t="str">
        <f t="shared" si="656"/>
        <v/>
      </c>
      <c r="I10559" s="77" t="str">
        <f t="shared" si="657"/>
        <v/>
      </c>
      <c r="J10559" s="77" t="str">
        <f t="shared" si="658"/>
        <v/>
      </c>
      <c r="K10559" s="77">
        <f t="shared" si="659"/>
        <v>0</v>
      </c>
    </row>
    <row r="10560" spans="1:11" s="77" customFormat="1">
      <c r="A10560" s="82">
        <v>2016</v>
      </c>
      <c r="B10560" s="82">
        <v>10151</v>
      </c>
      <c r="C10560" s="83" t="s">
        <v>515</v>
      </c>
      <c r="D10560" s="83" t="s">
        <v>504</v>
      </c>
      <c r="E10560" s="84">
        <v>5887</v>
      </c>
      <c r="F10560" s="85">
        <v>15.26</v>
      </c>
      <c r="G10560" s="84" t="s">
        <v>514</v>
      </c>
      <c r="H10560" s="86" t="str">
        <f t="shared" si="656"/>
        <v/>
      </c>
      <c r="I10560" s="77" t="str">
        <f t="shared" si="657"/>
        <v/>
      </c>
      <c r="J10560" s="77" t="str">
        <f t="shared" si="658"/>
        <v/>
      </c>
      <c r="K10560" s="77">
        <f t="shared" si="659"/>
        <v>0</v>
      </c>
    </row>
    <row r="10561" spans="1:11" s="77" customFormat="1">
      <c r="A10561" s="82">
        <v>2016</v>
      </c>
      <c r="B10561" s="82">
        <v>10151</v>
      </c>
      <c r="C10561" s="83" t="s">
        <v>515</v>
      </c>
      <c r="D10561" s="83" t="s">
        <v>504</v>
      </c>
      <c r="E10561" s="84">
        <v>5162</v>
      </c>
      <c r="F10561" s="85">
        <v>15.62</v>
      </c>
      <c r="G10561" s="84" t="s">
        <v>514</v>
      </c>
      <c r="H10561" s="86" t="str">
        <f t="shared" si="656"/>
        <v/>
      </c>
      <c r="I10561" s="77" t="str">
        <f t="shared" si="657"/>
        <v/>
      </c>
      <c r="J10561" s="77" t="str">
        <f t="shared" si="658"/>
        <v/>
      </c>
      <c r="K10561" s="77">
        <f t="shared" si="659"/>
        <v>0</v>
      </c>
    </row>
    <row r="10562" spans="1:11" s="77" customFormat="1">
      <c r="A10562" s="82">
        <v>2016</v>
      </c>
      <c r="B10562" s="82">
        <v>10151</v>
      </c>
      <c r="C10562" s="83" t="s">
        <v>515</v>
      </c>
      <c r="D10562" s="83" t="s">
        <v>504</v>
      </c>
      <c r="E10562" s="84">
        <v>3389</v>
      </c>
      <c r="F10562" s="85">
        <v>15.98</v>
      </c>
      <c r="G10562" s="84" t="s">
        <v>514</v>
      </c>
      <c r="H10562" s="86" t="str">
        <f t="shared" si="656"/>
        <v/>
      </c>
      <c r="I10562" s="77" t="str">
        <f t="shared" si="657"/>
        <v/>
      </c>
      <c r="J10562" s="77" t="str">
        <f t="shared" si="658"/>
        <v/>
      </c>
      <c r="K10562" s="77">
        <f t="shared" si="659"/>
        <v>0</v>
      </c>
    </row>
    <row r="10563" spans="1:11" s="77" customFormat="1">
      <c r="A10563" s="82">
        <v>2016</v>
      </c>
      <c r="B10563" s="82">
        <v>10151</v>
      </c>
      <c r="C10563" s="83" t="s">
        <v>515</v>
      </c>
      <c r="D10563" s="83" t="s">
        <v>504</v>
      </c>
      <c r="E10563" s="84">
        <v>420</v>
      </c>
      <c r="F10563" s="85">
        <v>15.33</v>
      </c>
      <c r="G10563" s="84" t="s">
        <v>514</v>
      </c>
      <c r="H10563" s="86" t="str">
        <f t="shared" si="656"/>
        <v/>
      </c>
      <c r="I10563" s="77" t="str">
        <f t="shared" si="657"/>
        <v/>
      </c>
      <c r="J10563" s="77" t="str">
        <f t="shared" si="658"/>
        <v/>
      </c>
      <c r="K10563" s="77">
        <f t="shared" si="659"/>
        <v>0</v>
      </c>
    </row>
    <row r="10564" spans="1:11" s="77" customFormat="1">
      <c r="A10564" s="82">
        <v>2016</v>
      </c>
      <c r="B10564" s="82">
        <v>10151</v>
      </c>
      <c r="C10564" s="83" t="s">
        <v>515</v>
      </c>
      <c r="D10564" s="83" t="s">
        <v>504</v>
      </c>
      <c r="E10564" s="84">
        <v>8352</v>
      </c>
      <c r="F10564" s="85">
        <v>15.98</v>
      </c>
      <c r="G10564" s="84" t="s">
        <v>514</v>
      </c>
      <c r="H10564" s="86" t="str">
        <f t="shared" si="656"/>
        <v/>
      </c>
      <c r="I10564" s="77" t="str">
        <f t="shared" si="657"/>
        <v/>
      </c>
      <c r="J10564" s="77" t="str">
        <f t="shared" si="658"/>
        <v/>
      </c>
      <c r="K10564" s="77">
        <f t="shared" si="659"/>
        <v>0</v>
      </c>
    </row>
    <row r="10565" spans="1:11" s="77" customFormat="1">
      <c r="A10565" s="82">
        <v>2016</v>
      </c>
      <c r="B10565" s="82">
        <v>10151</v>
      </c>
      <c r="C10565" s="83" t="s">
        <v>515</v>
      </c>
      <c r="D10565" s="83" t="s">
        <v>504</v>
      </c>
      <c r="E10565" s="84">
        <v>5375</v>
      </c>
      <c r="F10565" s="85">
        <v>8.07</v>
      </c>
      <c r="G10565" s="84" t="s">
        <v>514</v>
      </c>
      <c r="H10565" s="86" t="str">
        <f t="shared" si="656"/>
        <v/>
      </c>
      <c r="I10565" s="77" t="str">
        <f t="shared" si="657"/>
        <v/>
      </c>
      <c r="J10565" s="77" t="str">
        <f t="shared" si="658"/>
        <v/>
      </c>
      <c r="K10565" s="77">
        <f t="shared" si="659"/>
        <v>0</v>
      </c>
    </row>
    <row r="10566" spans="1:11" s="77" customFormat="1">
      <c r="A10566" s="82">
        <v>2016</v>
      </c>
      <c r="B10566" s="82">
        <v>10208</v>
      </c>
      <c r="C10566" s="83" t="s">
        <v>503</v>
      </c>
      <c r="D10566" s="83" t="s">
        <v>504</v>
      </c>
      <c r="E10566" s="84">
        <v>2967</v>
      </c>
      <c r="F10566" s="85">
        <v>22.98</v>
      </c>
      <c r="G10566" s="84" t="s">
        <v>514</v>
      </c>
      <c r="H10566" s="86" t="str">
        <f t="shared" si="656"/>
        <v/>
      </c>
      <c r="I10566" s="77" t="str">
        <f t="shared" si="657"/>
        <v/>
      </c>
      <c r="J10566" s="77" t="str">
        <f t="shared" si="658"/>
        <v/>
      </c>
      <c r="K10566" s="77">
        <f t="shared" si="659"/>
        <v>0</v>
      </c>
    </row>
    <row r="10567" spans="1:11" s="77" customFormat="1">
      <c r="A10567" s="82">
        <v>2016</v>
      </c>
      <c r="B10567" s="82">
        <v>10234</v>
      </c>
      <c r="C10567" s="83" t="s">
        <v>513</v>
      </c>
      <c r="D10567" s="83" t="s">
        <v>504</v>
      </c>
      <c r="E10567" s="84">
        <v>13796</v>
      </c>
      <c r="F10567" s="85">
        <v>17.43</v>
      </c>
      <c r="G10567" s="84" t="s">
        <v>514</v>
      </c>
      <c r="H10567" s="86" t="str">
        <f t="shared" ref="H10567:H10630" si="660">IF(I10567="","",G10567/100*F10567*E10567)</f>
        <v/>
      </c>
      <c r="I10567" s="77" t="str">
        <f t="shared" ref="I10567:I10630" si="661">IF(OR(G10567=".",F10567=".",E10567="."),"",E10567)</f>
        <v/>
      </c>
      <c r="J10567" s="77" t="str">
        <f t="shared" ref="J10567:J10630" si="662">IF(I10567="","",F10567*I10567)</f>
        <v/>
      </c>
      <c r="K10567" s="77">
        <f t="shared" ref="K10567:K10630" si="663">IF(C10567="LIG",1,0)</f>
        <v>0</v>
      </c>
    </row>
    <row r="10568" spans="1:11" s="77" customFormat="1">
      <c r="A10568" s="82">
        <v>2016</v>
      </c>
      <c r="B10568" s="82">
        <v>10477</v>
      </c>
      <c r="C10568" s="83" t="s">
        <v>513</v>
      </c>
      <c r="D10568" s="83" t="s">
        <v>504</v>
      </c>
      <c r="E10568" s="84">
        <v>15495</v>
      </c>
      <c r="F10568" s="85">
        <v>17.43</v>
      </c>
      <c r="G10568" s="84" t="s">
        <v>514</v>
      </c>
      <c r="H10568" s="86" t="str">
        <f t="shared" si="660"/>
        <v/>
      </c>
      <c r="I10568" s="77" t="str">
        <f t="shared" si="661"/>
        <v/>
      </c>
      <c r="J10568" s="77" t="str">
        <f t="shared" si="662"/>
        <v/>
      </c>
      <c r="K10568" s="77">
        <f t="shared" si="663"/>
        <v>0</v>
      </c>
    </row>
    <row r="10569" spans="1:11" s="77" customFormat="1">
      <c r="A10569" s="82">
        <v>2016</v>
      </c>
      <c r="B10569" s="82">
        <v>10495</v>
      </c>
      <c r="C10569" s="83" t="s">
        <v>503</v>
      </c>
      <c r="D10569" s="83" t="s">
        <v>504</v>
      </c>
      <c r="E10569" s="84">
        <v>8751</v>
      </c>
      <c r="F10569" s="85">
        <v>25.8</v>
      </c>
      <c r="G10569" s="84" t="s">
        <v>514</v>
      </c>
      <c r="H10569" s="86" t="str">
        <f t="shared" si="660"/>
        <v/>
      </c>
      <c r="I10569" s="77" t="str">
        <f t="shared" si="661"/>
        <v/>
      </c>
      <c r="J10569" s="77" t="str">
        <f t="shared" si="662"/>
        <v/>
      </c>
      <c r="K10569" s="77">
        <f t="shared" si="663"/>
        <v>0</v>
      </c>
    </row>
    <row r="10570" spans="1:11" s="77" customFormat="1">
      <c r="A10570" s="82">
        <v>2016</v>
      </c>
      <c r="B10570" s="82">
        <v>10566</v>
      </c>
      <c r="C10570" s="83" t="s">
        <v>503</v>
      </c>
      <c r="D10570" s="83" t="s">
        <v>504</v>
      </c>
      <c r="E10570" s="84">
        <v>34216</v>
      </c>
      <c r="F10570" s="85">
        <v>25.77</v>
      </c>
      <c r="G10570" s="84" t="s">
        <v>514</v>
      </c>
      <c r="H10570" s="86" t="str">
        <f t="shared" si="660"/>
        <v/>
      </c>
      <c r="I10570" s="77" t="str">
        <f t="shared" si="661"/>
        <v/>
      </c>
      <c r="J10570" s="77" t="str">
        <f t="shared" si="662"/>
        <v/>
      </c>
      <c r="K10570" s="77">
        <f t="shared" si="663"/>
        <v>0</v>
      </c>
    </row>
    <row r="10571" spans="1:11" s="77" customFormat="1">
      <c r="A10571" s="82">
        <v>2016</v>
      </c>
      <c r="B10571" s="82">
        <v>10566</v>
      </c>
      <c r="C10571" s="83" t="s">
        <v>503</v>
      </c>
      <c r="D10571" s="83" t="s">
        <v>504</v>
      </c>
      <c r="E10571" s="84">
        <v>9687</v>
      </c>
      <c r="F10571" s="85">
        <v>26.87</v>
      </c>
      <c r="G10571" s="84" t="s">
        <v>514</v>
      </c>
      <c r="H10571" s="86" t="str">
        <f t="shared" si="660"/>
        <v/>
      </c>
      <c r="I10571" s="77" t="str">
        <f t="shared" si="661"/>
        <v/>
      </c>
      <c r="J10571" s="77" t="str">
        <f t="shared" si="662"/>
        <v/>
      </c>
      <c r="K10571" s="77">
        <f t="shared" si="663"/>
        <v>0</v>
      </c>
    </row>
    <row r="10572" spans="1:11" s="77" customFormat="1">
      <c r="A10572" s="82">
        <v>2016</v>
      </c>
      <c r="B10572" s="82">
        <v>10671</v>
      </c>
      <c r="C10572" s="83" t="s">
        <v>503</v>
      </c>
      <c r="D10572" s="83" t="s">
        <v>504</v>
      </c>
      <c r="E10572" s="84">
        <v>27999</v>
      </c>
      <c r="F10572" s="85">
        <v>20.82</v>
      </c>
      <c r="G10572" s="84" t="s">
        <v>514</v>
      </c>
      <c r="H10572" s="86" t="str">
        <f t="shared" si="660"/>
        <v/>
      </c>
      <c r="I10572" s="77" t="str">
        <f t="shared" si="661"/>
        <v/>
      </c>
      <c r="J10572" s="77" t="str">
        <f t="shared" si="662"/>
        <v/>
      </c>
      <c r="K10572" s="77">
        <f t="shared" si="663"/>
        <v>0</v>
      </c>
    </row>
    <row r="10573" spans="1:11" s="77" customFormat="1">
      <c r="A10573" s="82">
        <v>2016</v>
      </c>
      <c r="B10573" s="82">
        <v>10671</v>
      </c>
      <c r="C10573" s="83" t="s">
        <v>503</v>
      </c>
      <c r="D10573" s="83" t="s">
        <v>504</v>
      </c>
      <c r="E10573" s="84">
        <v>490</v>
      </c>
      <c r="F10573" s="85">
        <v>21.94</v>
      </c>
      <c r="G10573" s="84" t="s">
        <v>514</v>
      </c>
      <c r="H10573" s="86" t="str">
        <f t="shared" si="660"/>
        <v/>
      </c>
      <c r="I10573" s="77" t="str">
        <f t="shared" si="661"/>
        <v/>
      </c>
      <c r="J10573" s="77" t="str">
        <f t="shared" si="662"/>
        <v/>
      </c>
      <c r="K10573" s="77">
        <f t="shared" si="663"/>
        <v>0</v>
      </c>
    </row>
    <row r="10574" spans="1:11" s="77" customFormat="1">
      <c r="A10574" s="82">
        <v>2016</v>
      </c>
      <c r="B10574" s="82">
        <v>10671</v>
      </c>
      <c r="C10574" s="83" t="s">
        <v>503</v>
      </c>
      <c r="D10574" s="83" t="s">
        <v>504</v>
      </c>
      <c r="E10574" s="84">
        <v>1378</v>
      </c>
      <c r="F10574" s="85">
        <v>15.87</v>
      </c>
      <c r="G10574" s="84" t="s">
        <v>514</v>
      </c>
      <c r="H10574" s="86" t="str">
        <f t="shared" si="660"/>
        <v/>
      </c>
      <c r="I10574" s="77" t="str">
        <f t="shared" si="661"/>
        <v/>
      </c>
      <c r="J10574" s="77" t="str">
        <f t="shared" si="662"/>
        <v/>
      </c>
      <c r="K10574" s="77">
        <f t="shared" si="663"/>
        <v>0</v>
      </c>
    </row>
    <row r="10575" spans="1:11" s="77" customFormat="1">
      <c r="A10575" s="82">
        <v>2016</v>
      </c>
      <c r="B10575" s="82">
        <v>10671</v>
      </c>
      <c r="C10575" s="83" t="s">
        <v>503</v>
      </c>
      <c r="D10575" s="83" t="s">
        <v>504</v>
      </c>
      <c r="E10575" s="84">
        <v>6590</v>
      </c>
      <c r="F10575" s="85">
        <v>17.73</v>
      </c>
      <c r="G10575" s="84" t="s">
        <v>514</v>
      </c>
      <c r="H10575" s="86" t="str">
        <f t="shared" si="660"/>
        <v/>
      </c>
      <c r="I10575" s="77" t="str">
        <f t="shared" si="661"/>
        <v/>
      </c>
      <c r="J10575" s="77" t="str">
        <f t="shared" si="662"/>
        <v/>
      </c>
      <c r="K10575" s="77">
        <f t="shared" si="663"/>
        <v>0</v>
      </c>
    </row>
    <row r="10576" spans="1:11" s="77" customFormat="1">
      <c r="A10576" s="82">
        <v>2016</v>
      </c>
      <c r="B10576" s="82">
        <v>10671</v>
      </c>
      <c r="C10576" s="83" t="s">
        <v>513</v>
      </c>
      <c r="D10576" s="83" t="s">
        <v>504</v>
      </c>
      <c r="E10576" s="84">
        <v>41597</v>
      </c>
      <c r="F10576" s="85">
        <v>17.149999999999999</v>
      </c>
      <c r="G10576" s="84" t="s">
        <v>514</v>
      </c>
      <c r="H10576" s="86" t="str">
        <f t="shared" si="660"/>
        <v/>
      </c>
      <c r="I10576" s="77" t="str">
        <f t="shared" si="661"/>
        <v/>
      </c>
      <c r="J10576" s="77" t="str">
        <f t="shared" si="662"/>
        <v/>
      </c>
      <c r="K10576" s="77">
        <f t="shared" si="663"/>
        <v>0</v>
      </c>
    </row>
    <row r="10577" spans="1:11" s="77" customFormat="1">
      <c r="A10577" s="82">
        <v>2016</v>
      </c>
      <c r="B10577" s="82">
        <v>10671</v>
      </c>
      <c r="C10577" s="83" t="s">
        <v>513</v>
      </c>
      <c r="D10577" s="83" t="s">
        <v>504</v>
      </c>
      <c r="E10577" s="84">
        <v>27979</v>
      </c>
      <c r="F10577" s="85">
        <v>17.68</v>
      </c>
      <c r="G10577" s="84" t="s">
        <v>514</v>
      </c>
      <c r="H10577" s="86" t="str">
        <f t="shared" si="660"/>
        <v/>
      </c>
      <c r="I10577" s="77" t="str">
        <f t="shared" si="661"/>
        <v/>
      </c>
      <c r="J10577" s="77" t="str">
        <f t="shared" si="662"/>
        <v/>
      </c>
      <c r="K10577" s="77">
        <f t="shared" si="663"/>
        <v>0</v>
      </c>
    </row>
    <row r="10578" spans="1:11" s="77" customFormat="1">
      <c r="A10578" s="82">
        <v>2016</v>
      </c>
      <c r="B10578" s="82">
        <v>10673</v>
      </c>
      <c r="C10578" s="83" t="s">
        <v>513</v>
      </c>
      <c r="D10578" s="83" t="s">
        <v>504</v>
      </c>
      <c r="E10578" s="84">
        <v>62809</v>
      </c>
      <c r="F10578" s="85">
        <v>19.303999999999998</v>
      </c>
      <c r="G10578" s="84" t="s">
        <v>514</v>
      </c>
      <c r="H10578" s="86" t="str">
        <f t="shared" si="660"/>
        <v/>
      </c>
      <c r="I10578" s="77" t="str">
        <f t="shared" si="661"/>
        <v/>
      </c>
      <c r="J10578" s="77" t="str">
        <f t="shared" si="662"/>
        <v/>
      </c>
      <c r="K10578" s="77">
        <f t="shared" si="663"/>
        <v>0</v>
      </c>
    </row>
    <row r="10579" spans="1:11" s="77" customFormat="1">
      <c r="A10579" s="82">
        <v>2016</v>
      </c>
      <c r="B10579" s="82">
        <v>10678</v>
      </c>
      <c r="C10579" s="83" t="s">
        <v>503</v>
      </c>
      <c r="D10579" s="83" t="s">
        <v>504</v>
      </c>
      <c r="E10579" s="84">
        <v>15851</v>
      </c>
      <c r="F10579" s="85">
        <v>21.83</v>
      </c>
      <c r="G10579" s="84" t="s">
        <v>514</v>
      </c>
      <c r="H10579" s="86" t="str">
        <f t="shared" si="660"/>
        <v/>
      </c>
      <c r="I10579" s="77" t="str">
        <f t="shared" si="661"/>
        <v/>
      </c>
      <c r="J10579" s="77" t="str">
        <f t="shared" si="662"/>
        <v/>
      </c>
      <c r="K10579" s="77">
        <f t="shared" si="663"/>
        <v>0</v>
      </c>
    </row>
    <row r="10580" spans="1:11" s="77" customFormat="1">
      <c r="A10580" s="82">
        <v>2016</v>
      </c>
      <c r="B10580" s="82">
        <v>10678</v>
      </c>
      <c r="C10580" s="83" t="s">
        <v>503</v>
      </c>
      <c r="D10580" s="83" t="s">
        <v>504</v>
      </c>
      <c r="E10580" s="84">
        <v>15354</v>
      </c>
      <c r="F10580" s="85">
        <v>22.4</v>
      </c>
      <c r="G10580" s="84" t="s">
        <v>514</v>
      </c>
      <c r="H10580" s="86" t="str">
        <f t="shared" si="660"/>
        <v/>
      </c>
      <c r="I10580" s="77" t="str">
        <f t="shared" si="661"/>
        <v/>
      </c>
      <c r="J10580" s="77" t="str">
        <f t="shared" si="662"/>
        <v/>
      </c>
      <c r="K10580" s="77">
        <f t="shared" si="663"/>
        <v>0</v>
      </c>
    </row>
    <row r="10581" spans="1:11" s="77" customFormat="1">
      <c r="A10581" s="82">
        <v>2016</v>
      </c>
      <c r="B10581" s="82">
        <v>10678</v>
      </c>
      <c r="C10581" s="83" t="s">
        <v>503</v>
      </c>
      <c r="D10581" s="83" t="s">
        <v>504</v>
      </c>
      <c r="E10581" s="84">
        <v>12023</v>
      </c>
      <c r="F10581" s="85">
        <v>22.49</v>
      </c>
      <c r="G10581" s="84" t="s">
        <v>514</v>
      </c>
      <c r="H10581" s="86" t="str">
        <f t="shared" si="660"/>
        <v/>
      </c>
      <c r="I10581" s="77" t="str">
        <f t="shared" si="661"/>
        <v/>
      </c>
      <c r="J10581" s="77" t="str">
        <f t="shared" si="662"/>
        <v/>
      </c>
      <c r="K10581" s="77">
        <f t="shared" si="663"/>
        <v>0</v>
      </c>
    </row>
    <row r="10582" spans="1:11" s="77" customFormat="1">
      <c r="A10582" s="82">
        <v>2016</v>
      </c>
      <c r="B10582" s="82">
        <v>10678</v>
      </c>
      <c r="C10582" s="83" t="s">
        <v>503</v>
      </c>
      <c r="D10582" s="83" t="s">
        <v>504</v>
      </c>
      <c r="E10582" s="84">
        <v>3821</v>
      </c>
      <c r="F10582" s="85">
        <v>21.98</v>
      </c>
      <c r="G10582" s="84" t="s">
        <v>514</v>
      </c>
      <c r="H10582" s="86" t="str">
        <f t="shared" si="660"/>
        <v/>
      </c>
      <c r="I10582" s="77" t="str">
        <f t="shared" si="661"/>
        <v/>
      </c>
      <c r="J10582" s="77" t="str">
        <f t="shared" si="662"/>
        <v/>
      </c>
      <c r="K10582" s="77">
        <f t="shared" si="663"/>
        <v>0</v>
      </c>
    </row>
    <row r="10583" spans="1:11" s="77" customFormat="1">
      <c r="A10583" s="82">
        <v>2016</v>
      </c>
      <c r="B10583" s="82">
        <v>10684</v>
      </c>
      <c r="C10583" s="83" t="s">
        <v>503</v>
      </c>
      <c r="D10583" s="83" t="s">
        <v>504</v>
      </c>
      <c r="E10583" s="84">
        <v>53699</v>
      </c>
      <c r="F10583" s="85">
        <v>23.032</v>
      </c>
      <c r="G10583" s="84" t="s">
        <v>514</v>
      </c>
      <c r="H10583" s="86" t="str">
        <f t="shared" si="660"/>
        <v/>
      </c>
      <c r="I10583" s="77" t="str">
        <f t="shared" si="661"/>
        <v/>
      </c>
      <c r="J10583" s="77" t="str">
        <f t="shared" si="662"/>
        <v/>
      </c>
      <c r="K10583" s="77">
        <f t="shared" si="663"/>
        <v>0</v>
      </c>
    </row>
    <row r="10584" spans="1:11" s="77" customFormat="1">
      <c r="A10584" s="82">
        <v>2016</v>
      </c>
      <c r="B10584" s="82">
        <v>10864</v>
      </c>
      <c r="C10584" s="83" t="s">
        <v>503</v>
      </c>
      <c r="D10584" s="83" t="s">
        <v>504</v>
      </c>
      <c r="E10584" s="84">
        <v>43907</v>
      </c>
      <c r="F10584" s="85">
        <v>21.8</v>
      </c>
      <c r="G10584" s="84" t="s">
        <v>514</v>
      </c>
      <c r="H10584" s="86" t="str">
        <f t="shared" si="660"/>
        <v/>
      </c>
      <c r="I10584" s="77" t="str">
        <f t="shared" si="661"/>
        <v/>
      </c>
      <c r="J10584" s="77" t="str">
        <f t="shared" si="662"/>
        <v/>
      </c>
      <c r="K10584" s="77">
        <f t="shared" si="663"/>
        <v>0</v>
      </c>
    </row>
    <row r="10585" spans="1:11" s="77" customFormat="1">
      <c r="A10585" s="82">
        <v>2016</v>
      </c>
      <c r="B10585" s="82">
        <v>10864</v>
      </c>
      <c r="C10585" s="83" t="s">
        <v>513</v>
      </c>
      <c r="D10585" s="83" t="s">
        <v>504</v>
      </c>
      <c r="E10585" s="84">
        <v>64347</v>
      </c>
      <c r="F10585" s="85">
        <v>17.5</v>
      </c>
      <c r="G10585" s="84" t="s">
        <v>514</v>
      </c>
      <c r="H10585" s="86" t="str">
        <f t="shared" si="660"/>
        <v/>
      </c>
      <c r="I10585" s="77" t="str">
        <f t="shared" si="661"/>
        <v/>
      </c>
      <c r="J10585" s="77" t="str">
        <f t="shared" si="662"/>
        <v/>
      </c>
      <c r="K10585" s="77">
        <f t="shared" si="663"/>
        <v>0</v>
      </c>
    </row>
    <row r="10586" spans="1:11" s="77" customFormat="1">
      <c r="A10586" s="82">
        <v>2016</v>
      </c>
      <c r="B10586" s="82">
        <v>10865</v>
      </c>
      <c r="C10586" s="83" t="s">
        <v>503</v>
      </c>
      <c r="D10586" s="83" t="s">
        <v>504</v>
      </c>
      <c r="E10586" s="84">
        <v>97</v>
      </c>
      <c r="F10586" s="85">
        <v>21.7</v>
      </c>
      <c r="G10586" s="84" t="s">
        <v>514</v>
      </c>
      <c r="H10586" s="86" t="str">
        <f t="shared" si="660"/>
        <v/>
      </c>
      <c r="I10586" s="77" t="str">
        <f t="shared" si="661"/>
        <v/>
      </c>
      <c r="J10586" s="77" t="str">
        <f t="shared" si="662"/>
        <v/>
      </c>
      <c r="K10586" s="77">
        <f t="shared" si="663"/>
        <v>0</v>
      </c>
    </row>
    <row r="10587" spans="1:11" s="77" customFormat="1">
      <c r="A10587" s="82">
        <v>2016</v>
      </c>
      <c r="B10587" s="82">
        <v>10865</v>
      </c>
      <c r="C10587" s="83" t="s">
        <v>503</v>
      </c>
      <c r="D10587" s="83" t="s">
        <v>504</v>
      </c>
      <c r="E10587" s="84">
        <v>17790</v>
      </c>
      <c r="F10587" s="85">
        <v>21.7</v>
      </c>
      <c r="G10587" s="84" t="s">
        <v>514</v>
      </c>
      <c r="H10587" s="86" t="str">
        <f t="shared" si="660"/>
        <v/>
      </c>
      <c r="I10587" s="77" t="str">
        <f t="shared" si="661"/>
        <v/>
      </c>
      <c r="J10587" s="77" t="str">
        <f t="shared" si="662"/>
        <v/>
      </c>
      <c r="K10587" s="77">
        <f t="shared" si="663"/>
        <v>0</v>
      </c>
    </row>
    <row r="10588" spans="1:11" s="77" customFormat="1">
      <c r="A10588" s="82">
        <v>2016</v>
      </c>
      <c r="B10588" s="82">
        <v>10865</v>
      </c>
      <c r="C10588" s="83" t="s">
        <v>503</v>
      </c>
      <c r="D10588" s="83" t="s">
        <v>504</v>
      </c>
      <c r="E10588" s="84">
        <v>77872</v>
      </c>
      <c r="F10588" s="85">
        <v>21.7</v>
      </c>
      <c r="G10588" s="84" t="s">
        <v>514</v>
      </c>
      <c r="H10588" s="86" t="str">
        <f t="shared" si="660"/>
        <v/>
      </c>
      <c r="I10588" s="77" t="str">
        <f t="shared" si="661"/>
        <v/>
      </c>
      <c r="J10588" s="77" t="str">
        <f t="shared" si="662"/>
        <v/>
      </c>
      <c r="K10588" s="77">
        <f t="shared" si="663"/>
        <v>0</v>
      </c>
    </row>
    <row r="10589" spans="1:11" s="77" customFormat="1">
      <c r="A10589" s="82">
        <v>2016</v>
      </c>
      <c r="B10589" s="82">
        <v>10865</v>
      </c>
      <c r="C10589" s="83" t="s">
        <v>513</v>
      </c>
      <c r="D10589" s="83" t="s">
        <v>504</v>
      </c>
      <c r="E10589" s="84">
        <v>63707</v>
      </c>
      <c r="F10589" s="85">
        <v>17.399999999999999</v>
      </c>
      <c r="G10589" s="84" t="s">
        <v>514</v>
      </c>
      <c r="H10589" s="86" t="str">
        <f t="shared" si="660"/>
        <v/>
      </c>
      <c r="I10589" s="77" t="str">
        <f t="shared" si="661"/>
        <v/>
      </c>
      <c r="J10589" s="77" t="str">
        <f t="shared" si="662"/>
        <v/>
      </c>
      <c r="K10589" s="77">
        <f t="shared" si="663"/>
        <v>0</v>
      </c>
    </row>
    <row r="10590" spans="1:11" s="77" customFormat="1">
      <c r="A10590" s="82">
        <v>2016</v>
      </c>
      <c r="B10590" s="82">
        <v>50282</v>
      </c>
      <c r="C10590" s="83" t="s">
        <v>503</v>
      </c>
      <c r="D10590" s="83" t="s">
        <v>504</v>
      </c>
      <c r="E10590" s="84">
        <v>6072</v>
      </c>
      <c r="F10590" s="85">
        <v>21.67</v>
      </c>
      <c r="G10590" s="84" t="s">
        <v>514</v>
      </c>
      <c r="H10590" s="86" t="str">
        <f t="shared" si="660"/>
        <v/>
      </c>
      <c r="I10590" s="77" t="str">
        <f t="shared" si="661"/>
        <v/>
      </c>
      <c r="J10590" s="77" t="str">
        <f t="shared" si="662"/>
        <v/>
      </c>
      <c r="K10590" s="77">
        <f t="shared" si="663"/>
        <v>0</v>
      </c>
    </row>
    <row r="10591" spans="1:11" s="77" customFormat="1">
      <c r="A10591" s="82">
        <v>2016</v>
      </c>
      <c r="B10591" s="82">
        <v>50282</v>
      </c>
      <c r="C10591" s="83" t="s">
        <v>503</v>
      </c>
      <c r="D10591" s="83" t="s">
        <v>504</v>
      </c>
      <c r="E10591" s="84">
        <v>11759</v>
      </c>
      <c r="F10591" s="85">
        <v>21.75</v>
      </c>
      <c r="G10591" s="84" t="s">
        <v>514</v>
      </c>
      <c r="H10591" s="86" t="str">
        <f t="shared" si="660"/>
        <v/>
      </c>
      <c r="I10591" s="77" t="str">
        <f t="shared" si="661"/>
        <v/>
      </c>
      <c r="J10591" s="77" t="str">
        <f t="shared" si="662"/>
        <v/>
      </c>
      <c r="K10591" s="77">
        <f t="shared" si="663"/>
        <v>0</v>
      </c>
    </row>
    <row r="10592" spans="1:11" s="77" customFormat="1">
      <c r="A10592" s="82">
        <v>2016</v>
      </c>
      <c r="B10592" s="82">
        <v>50282</v>
      </c>
      <c r="C10592" s="83" t="s">
        <v>503</v>
      </c>
      <c r="D10592" s="83" t="s">
        <v>504</v>
      </c>
      <c r="E10592" s="84">
        <v>3026</v>
      </c>
      <c r="F10592" s="85">
        <v>19.96</v>
      </c>
      <c r="G10592" s="84" t="s">
        <v>514</v>
      </c>
      <c r="H10592" s="86" t="str">
        <f t="shared" si="660"/>
        <v/>
      </c>
      <c r="I10592" s="77" t="str">
        <f t="shared" si="661"/>
        <v/>
      </c>
      <c r="J10592" s="77" t="str">
        <f t="shared" si="662"/>
        <v/>
      </c>
      <c r="K10592" s="77">
        <f t="shared" si="663"/>
        <v>0</v>
      </c>
    </row>
    <row r="10593" spans="1:11" s="77" customFormat="1">
      <c r="A10593" s="82">
        <v>2016</v>
      </c>
      <c r="B10593" s="82">
        <v>50296</v>
      </c>
      <c r="C10593" s="83" t="s">
        <v>503</v>
      </c>
      <c r="D10593" s="83" t="s">
        <v>504</v>
      </c>
      <c r="E10593" s="84">
        <v>225</v>
      </c>
      <c r="F10593" s="85">
        <v>26.4</v>
      </c>
      <c r="G10593" s="84" t="s">
        <v>514</v>
      </c>
      <c r="H10593" s="86" t="str">
        <f t="shared" si="660"/>
        <v/>
      </c>
      <c r="I10593" s="77" t="str">
        <f t="shared" si="661"/>
        <v/>
      </c>
      <c r="J10593" s="77" t="str">
        <f t="shared" si="662"/>
        <v/>
      </c>
      <c r="K10593" s="77">
        <f t="shared" si="663"/>
        <v>0</v>
      </c>
    </row>
    <row r="10594" spans="1:11" s="77" customFormat="1">
      <c r="A10594" s="82">
        <v>2016</v>
      </c>
      <c r="B10594" s="82">
        <v>50447</v>
      </c>
      <c r="C10594" s="83" t="s">
        <v>503</v>
      </c>
      <c r="D10594" s="83" t="s">
        <v>504</v>
      </c>
      <c r="E10594" s="84">
        <v>1896</v>
      </c>
      <c r="F10594" s="85">
        <v>25.24</v>
      </c>
      <c r="G10594" s="84" t="s">
        <v>514</v>
      </c>
      <c r="H10594" s="86" t="str">
        <f t="shared" si="660"/>
        <v/>
      </c>
      <c r="I10594" s="77" t="str">
        <f t="shared" si="661"/>
        <v/>
      </c>
      <c r="J10594" s="77" t="str">
        <f t="shared" si="662"/>
        <v/>
      </c>
      <c r="K10594" s="77">
        <f t="shared" si="663"/>
        <v>0</v>
      </c>
    </row>
    <row r="10595" spans="1:11" s="77" customFormat="1">
      <c r="A10595" s="82">
        <v>2016</v>
      </c>
      <c r="B10595" s="82">
        <v>50481</v>
      </c>
      <c r="C10595" s="83" t="s">
        <v>503</v>
      </c>
      <c r="D10595" s="83" t="s">
        <v>504</v>
      </c>
      <c r="E10595" s="84">
        <v>9328</v>
      </c>
      <c r="F10595" s="85">
        <v>25.83</v>
      </c>
      <c r="G10595" s="84" t="s">
        <v>514</v>
      </c>
      <c r="H10595" s="86" t="str">
        <f t="shared" si="660"/>
        <v/>
      </c>
      <c r="I10595" s="77" t="str">
        <f t="shared" si="661"/>
        <v/>
      </c>
      <c r="J10595" s="77" t="str">
        <f t="shared" si="662"/>
        <v/>
      </c>
      <c r="K10595" s="77">
        <f t="shared" si="663"/>
        <v>0</v>
      </c>
    </row>
    <row r="10596" spans="1:11" s="77" customFormat="1">
      <c r="A10596" s="82">
        <v>2016</v>
      </c>
      <c r="B10596" s="82">
        <v>50481</v>
      </c>
      <c r="C10596" s="83" t="s">
        <v>503</v>
      </c>
      <c r="D10596" s="83" t="s">
        <v>504</v>
      </c>
      <c r="E10596" s="84">
        <v>33946</v>
      </c>
      <c r="F10596" s="85">
        <v>26.88</v>
      </c>
      <c r="G10596" s="84" t="s">
        <v>514</v>
      </c>
      <c r="H10596" s="86" t="str">
        <f t="shared" si="660"/>
        <v/>
      </c>
      <c r="I10596" s="77" t="str">
        <f t="shared" si="661"/>
        <v/>
      </c>
      <c r="J10596" s="77" t="str">
        <f t="shared" si="662"/>
        <v/>
      </c>
      <c r="K10596" s="77">
        <f t="shared" si="663"/>
        <v>0</v>
      </c>
    </row>
    <row r="10597" spans="1:11" s="77" customFormat="1">
      <c r="A10597" s="82">
        <v>2016</v>
      </c>
      <c r="B10597" s="82">
        <v>50481</v>
      </c>
      <c r="C10597" s="83" t="s">
        <v>503</v>
      </c>
      <c r="D10597" s="83" t="s">
        <v>504</v>
      </c>
      <c r="E10597" s="84">
        <v>12942</v>
      </c>
      <c r="F10597" s="85">
        <v>26.09</v>
      </c>
      <c r="G10597" s="84" t="s">
        <v>514</v>
      </c>
      <c r="H10597" s="86" t="str">
        <f t="shared" si="660"/>
        <v/>
      </c>
      <c r="I10597" s="77" t="str">
        <f t="shared" si="661"/>
        <v/>
      </c>
      <c r="J10597" s="77" t="str">
        <f t="shared" si="662"/>
        <v/>
      </c>
      <c r="K10597" s="77">
        <f t="shared" si="663"/>
        <v>0</v>
      </c>
    </row>
    <row r="10598" spans="1:11" s="77" customFormat="1">
      <c r="A10598" s="82">
        <v>2016</v>
      </c>
      <c r="B10598" s="82">
        <v>50481</v>
      </c>
      <c r="C10598" s="83" t="s">
        <v>503</v>
      </c>
      <c r="D10598" s="83" t="s">
        <v>504</v>
      </c>
      <c r="E10598" s="84">
        <v>10382</v>
      </c>
      <c r="F10598" s="85">
        <v>26.42</v>
      </c>
      <c r="G10598" s="84" t="s">
        <v>514</v>
      </c>
      <c r="H10598" s="86" t="str">
        <f t="shared" si="660"/>
        <v/>
      </c>
      <c r="I10598" s="77" t="str">
        <f t="shared" si="661"/>
        <v/>
      </c>
      <c r="J10598" s="77" t="str">
        <f t="shared" si="662"/>
        <v/>
      </c>
      <c r="K10598" s="77">
        <f t="shared" si="663"/>
        <v>0</v>
      </c>
    </row>
    <row r="10599" spans="1:11" s="77" customFormat="1">
      <c r="A10599" s="82">
        <v>2016</v>
      </c>
      <c r="B10599" s="82">
        <v>50481</v>
      </c>
      <c r="C10599" s="83" t="s">
        <v>503</v>
      </c>
      <c r="D10599" s="83" t="s">
        <v>504</v>
      </c>
      <c r="E10599" s="84">
        <v>8839</v>
      </c>
      <c r="F10599" s="85">
        <v>27.27</v>
      </c>
      <c r="G10599" s="84" t="s">
        <v>514</v>
      </c>
      <c r="H10599" s="86" t="str">
        <f t="shared" si="660"/>
        <v/>
      </c>
      <c r="I10599" s="77" t="str">
        <f t="shared" si="661"/>
        <v/>
      </c>
      <c r="J10599" s="77" t="str">
        <f t="shared" si="662"/>
        <v/>
      </c>
      <c r="K10599" s="77">
        <f t="shared" si="663"/>
        <v>0</v>
      </c>
    </row>
    <row r="10600" spans="1:11" s="77" customFormat="1">
      <c r="A10600" s="82">
        <v>2016</v>
      </c>
      <c r="B10600" s="82">
        <v>50806</v>
      </c>
      <c r="C10600" s="83" t="s">
        <v>503</v>
      </c>
      <c r="D10600" s="83" t="s">
        <v>504</v>
      </c>
      <c r="E10600" s="84">
        <v>3713</v>
      </c>
      <c r="F10600" s="85">
        <v>24.8</v>
      </c>
      <c r="G10600" s="84" t="s">
        <v>514</v>
      </c>
      <c r="H10600" s="86" t="str">
        <f t="shared" si="660"/>
        <v/>
      </c>
      <c r="I10600" s="77" t="str">
        <f t="shared" si="661"/>
        <v/>
      </c>
      <c r="J10600" s="77" t="str">
        <f t="shared" si="662"/>
        <v/>
      </c>
      <c r="K10600" s="77">
        <f t="shared" si="663"/>
        <v>0</v>
      </c>
    </row>
    <row r="10601" spans="1:11" s="77" customFormat="1">
      <c r="A10601" s="82">
        <v>2016</v>
      </c>
      <c r="B10601" s="82">
        <v>50835</v>
      </c>
      <c r="C10601" s="83" t="s">
        <v>503</v>
      </c>
      <c r="D10601" s="83" t="s">
        <v>504</v>
      </c>
      <c r="E10601" s="84">
        <v>18141</v>
      </c>
      <c r="F10601" s="85">
        <v>25.52</v>
      </c>
      <c r="G10601" s="84" t="s">
        <v>514</v>
      </c>
      <c r="H10601" s="86" t="str">
        <f t="shared" si="660"/>
        <v/>
      </c>
      <c r="I10601" s="77" t="str">
        <f t="shared" si="661"/>
        <v/>
      </c>
      <c r="J10601" s="77" t="str">
        <f t="shared" si="662"/>
        <v/>
      </c>
      <c r="K10601" s="77">
        <f t="shared" si="663"/>
        <v>0</v>
      </c>
    </row>
    <row r="10602" spans="1:11" s="77" customFormat="1">
      <c r="A10602" s="82">
        <v>2016</v>
      </c>
      <c r="B10602" s="82">
        <v>50900</v>
      </c>
      <c r="C10602" s="83" t="s">
        <v>503</v>
      </c>
      <c r="D10602" s="83" t="s">
        <v>504</v>
      </c>
      <c r="E10602" s="84">
        <v>24900</v>
      </c>
      <c r="F10602" s="85">
        <v>26</v>
      </c>
      <c r="G10602" s="84" t="s">
        <v>514</v>
      </c>
      <c r="H10602" s="86" t="str">
        <f t="shared" si="660"/>
        <v/>
      </c>
      <c r="I10602" s="77" t="str">
        <f t="shared" si="661"/>
        <v/>
      </c>
      <c r="J10602" s="77" t="str">
        <f t="shared" si="662"/>
        <v/>
      </c>
      <c r="K10602" s="77">
        <f t="shared" si="663"/>
        <v>0</v>
      </c>
    </row>
    <row r="10603" spans="1:11" s="77" customFormat="1">
      <c r="A10603" s="82">
        <v>2016</v>
      </c>
      <c r="B10603" s="82">
        <v>50969</v>
      </c>
      <c r="C10603" s="83" t="s">
        <v>503</v>
      </c>
      <c r="D10603" s="83" t="s">
        <v>504</v>
      </c>
      <c r="E10603" s="84">
        <v>9420</v>
      </c>
      <c r="F10603" s="85">
        <v>22.69</v>
      </c>
      <c r="G10603" s="84" t="s">
        <v>514</v>
      </c>
      <c r="H10603" s="86" t="str">
        <f t="shared" si="660"/>
        <v/>
      </c>
      <c r="I10603" s="77" t="str">
        <f t="shared" si="661"/>
        <v/>
      </c>
      <c r="J10603" s="77" t="str">
        <f t="shared" si="662"/>
        <v/>
      </c>
      <c r="K10603" s="77">
        <f t="shared" si="663"/>
        <v>0</v>
      </c>
    </row>
    <row r="10604" spans="1:11" s="77" customFormat="1">
      <c r="A10604" s="82">
        <v>2016</v>
      </c>
      <c r="B10604" s="82">
        <v>54081</v>
      </c>
      <c r="C10604" s="83" t="s">
        <v>503</v>
      </c>
      <c r="D10604" s="83" t="s">
        <v>504</v>
      </c>
      <c r="E10604" s="84">
        <v>11194</v>
      </c>
      <c r="F10604" s="85">
        <v>25.93</v>
      </c>
      <c r="G10604" s="84" t="s">
        <v>514</v>
      </c>
      <c r="H10604" s="86" t="str">
        <f t="shared" si="660"/>
        <v/>
      </c>
      <c r="I10604" s="77" t="str">
        <f t="shared" si="661"/>
        <v/>
      </c>
      <c r="J10604" s="77" t="str">
        <f t="shared" si="662"/>
        <v/>
      </c>
      <c r="K10604" s="77">
        <f t="shared" si="663"/>
        <v>0</v>
      </c>
    </row>
    <row r="10605" spans="1:11" s="77" customFormat="1">
      <c r="A10605" s="82">
        <v>2016</v>
      </c>
      <c r="B10605" s="82">
        <v>54081</v>
      </c>
      <c r="C10605" s="83" t="s">
        <v>503</v>
      </c>
      <c r="D10605" s="83" t="s">
        <v>504</v>
      </c>
      <c r="E10605" s="84">
        <v>11029</v>
      </c>
      <c r="F10605" s="85">
        <v>25.52</v>
      </c>
      <c r="G10605" s="84" t="s">
        <v>514</v>
      </c>
      <c r="H10605" s="86" t="str">
        <f t="shared" si="660"/>
        <v/>
      </c>
      <c r="I10605" s="77" t="str">
        <f t="shared" si="661"/>
        <v/>
      </c>
      <c r="J10605" s="77" t="str">
        <f t="shared" si="662"/>
        <v/>
      </c>
      <c r="K10605" s="77">
        <f t="shared" si="663"/>
        <v>0</v>
      </c>
    </row>
    <row r="10606" spans="1:11" s="77" customFormat="1">
      <c r="A10606" s="82">
        <v>2016</v>
      </c>
      <c r="B10606" s="82">
        <v>54101</v>
      </c>
      <c r="C10606" s="83" t="s">
        <v>503</v>
      </c>
      <c r="D10606" s="83" t="s">
        <v>504</v>
      </c>
      <c r="E10606" s="84">
        <v>3385</v>
      </c>
      <c r="F10606" s="85">
        <v>25.064</v>
      </c>
      <c r="G10606" s="84" t="s">
        <v>514</v>
      </c>
      <c r="H10606" s="86" t="str">
        <f t="shared" si="660"/>
        <v/>
      </c>
      <c r="I10606" s="77" t="str">
        <f t="shared" si="661"/>
        <v/>
      </c>
      <c r="J10606" s="77" t="str">
        <f t="shared" si="662"/>
        <v/>
      </c>
      <c r="K10606" s="77">
        <f t="shared" si="663"/>
        <v>0</v>
      </c>
    </row>
    <row r="10607" spans="1:11" s="77" customFormat="1">
      <c r="A10607" s="82">
        <v>2016</v>
      </c>
      <c r="B10607" s="82">
        <v>54101</v>
      </c>
      <c r="C10607" s="83" t="s">
        <v>503</v>
      </c>
      <c r="D10607" s="83" t="s">
        <v>504</v>
      </c>
      <c r="E10607" s="84">
        <v>3197</v>
      </c>
      <c r="F10607" s="85">
        <v>24.684000000000001</v>
      </c>
      <c r="G10607" s="84" t="s">
        <v>514</v>
      </c>
      <c r="H10607" s="86" t="str">
        <f t="shared" si="660"/>
        <v/>
      </c>
      <c r="I10607" s="77" t="str">
        <f t="shared" si="661"/>
        <v/>
      </c>
      <c r="J10607" s="77" t="str">
        <f t="shared" si="662"/>
        <v/>
      </c>
      <c r="K10607" s="77">
        <f t="shared" si="663"/>
        <v>0</v>
      </c>
    </row>
    <row r="10608" spans="1:11" s="77" customFormat="1">
      <c r="A10608" s="82">
        <v>2016</v>
      </c>
      <c r="B10608" s="82">
        <v>54101</v>
      </c>
      <c r="C10608" s="83" t="s">
        <v>503</v>
      </c>
      <c r="D10608" s="83" t="s">
        <v>504</v>
      </c>
      <c r="E10608" s="84">
        <v>3182</v>
      </c>
      <c r="F10608" s="85">
        <v>24.641999999999999</v>
      </c>
      <c r="G10608" s="84" t="s">
        <v>514</v>
      </c>
      <c r="H10608" s="86" t="str">
        <f t="shared" si="660"/>
        <v/>
      </c>
      <c r="I10608" s="77" t="str">
        <f t="shared" si="661"/>
        <v/>
      </c>
      <c r="J10608" s="77" t="str">
        <f t="shared" si="662"/>
        <v/>
      </c>
      <c r="K10608" s="77">
        <f t="shared" si="663"/>
        <v>0</v>
      </c>
    </row>
    <row r="10609" spans="1:11" s="77" customFormat="1">
      <c r="A10609" s="82">
        <v>2016</v>
      </c>
      <c r="B10609" s="82">
        <v>54101</v>
      </c>
      <c r="C10609" s="83" t="s">
        <v>503</v>
      </c>
      <c r="D10609" s="83" t="s">
        <v>504</v>
      </c>
      <c r="E10609" s="84">
        <v>3393</v>
      </c>
      <c r="F10609" s="85">
        <v>25.08</v>
      </c>
      <c r="G10609" s="84" t="s">
        <v>514</v>
      </c>
      <c r="H10609" s="86" t="str">
        <f t="shared" si="660"/>
        <v/>
      </c>
      <c r="I10609" s="77" t="str">
        <f t="shared" si="661"/>
        <v/>
      </c>
      <c r="J10609" s="77" t="str">
        <f t="shared" si="662"/>
        <v/>
      </c>
      <c r="K10609" s="77">
        <f t="shared" si="663"/>
        <v>0</v>
      </c>
    </row>
    <row r="10610" spans="1:11" s="77" customFormat="1">
      <c r="A10610" s="82">
        <v>2016</v>
      </c>
      <c r="B10610" s="82">
        <v>54104</v>
      </c>
      <c r="C10610" s="83" t="s">
        <v>503</v>
      </c>
      <c r="D10610" s="83" t="s">
        <v>504</v>
      </c>
      <c r="E10610" s="84">
        <v>4900</v>
      </c>
      <c r="F10610" s="85">
        <v>24</v>
      </c>
      <c r="G10610" s="84" t="s">
        <v>514</v>
      </c>
      <c r="H10610" s="86" t="str">
        <f t="shared" si="660"/>
        <v/>
      </c>
      <c r="I10610" s="77" t="str">
        <f t="shared" si="661"/>
        <v/>
      </c>
      <c r="J10610" s="77" t="str">
        <f t="shared" si="662"/>
        <v/>
      </c>
      <c r="K10610" s="77">
        <f t="shared" si="663"/>
        <v>0</v>
      </c>
    </row>
    <row r="10611" spans="1:11" s="77" customFormat="1">
      <c r="A10611" s="82">
        <v>2016</v>
      </c>
      <c r="B10611" s="82">
        <v>54304</v>
      </c>
      <c r="C10611" s="83" t="s">
        <v>503</v>
      </c>
      <c r="D10611" s="83" t="s">
        <v>504</v>
      </c>
      <c r="E10611" s="84">
        <v>11932</v>
      </c>
      <c r="F10611" s="85">
        <v>24.3</v>
      </c>
      <c r="G10611" s="84" t="s">
        <v>514</v>
      </c>
      <c r="H10611" s="86" t="str">
        <f t="shared" si="660"/>
        <v/>
      </c>
      <c r="I10611" s="77" t="str">
        <f t="shared" si="661"/>
        <v/>
      </c>
      <c r="J10611" s="77" t="str">
        <f t="shared" si="662"/>
        <v/>
      </c>
      <c r="K10611" s="77">
        <f t="shared" si="663"/>
        <v>0</v>
      </c>
    </row>
    <row r="10612" spans="1:11" s="77" customFormat="1">
      <c r="A10612" s="82">
        <v>2016</v>
      </c>
      <c r="B10612" s="82">
        <v>54304</v>
      </c>
      <c r="C10612" s="83" t="s">
        <v>503</v>
      </c>
      <c r="D10612" s="83" t="s">
        <v>504</v>
      </c>
      <c r="E10612" s="84">
        <v>11823</v>
      </c>
      <c r="F10612" s="85">
        <v>24.628</v>
      </c>
      <c r="G10612" s="84" t="s">
        <v>514</v>
      </c>
      <c r="H10612" s="86" t="str">
        <f t="shared" si="660"/>
        <v/>
      </c>
      <c r="I10612" s="77" t="str">
        <f t="shared" si="661"/>
        <v/>
      </c>
      <c r="J10612" s="77" t="str">
        <f t="shared" si="662"/>
        <v/>
      </c>
      <c r="K10612" s="77">
        <f t="shared" si="663"/>
        <v>0</v>
      </c>
    </row>
    <row r="10613" spans="1:11" s="77" customFormat="1">
      <c r="A10613" s="82">
        <v>2016</v>
      </c>
      <c r="B10613" s="82">
        <v>54304</v>
      </c>
      <c r="C10613" s="83" t="s">
        <v>503</v>
      </c>
      <c r="D10613" s="83" t="s">
        <v>504</v>
      </c>
      <c r="E10613" s="84">
        <v>11910</v>
      </c>
      <c r="F10613" s="85">
        <v>24.248000000000001</v>
      </c>
      <c r="G10613" s="84" t="s">
        <v>514</v>
      </c>
      <c r="H10613" s="86" t="str">
        <f t="shared" si="660"/>
        <v/>
      </c>
      <c r="I10613" s="77" t="str">
        <f t="shared" si="661"/>
        <v/>
      </c>
      <c r="J10613" s="77" t="str">
        <f t="shared" si="662"/>
        <v/>
      </c>
      <c r="K10613" s="77">
        <f t="shared" si="663"/>
        <v>0</v>
      </c>
    </row>
    <row r="10614" spans="1:11" s="77" customFormat="1">
      <c r="A10614" s="82">
        <v>2016</v>
      </c>
      <c r="B10614" s="82">
        <v>55076</v>
      </c>
      <c r="C10614" s="83" t="s">
        <v>512</v>
      </c>
      <c r="D10614" s="83" t="s">
        <v>504</v>
      </c>
      <c r="E10614" s="84">
        <v>245568</v>
      </c>
      <c r="F10614" s="85">
        <v>10.28</v>
      </c>
      <c r="G10614" s="84" t="s">
        <v>514</v>
      </c>
      <c r="H10614" s="86" t="str">
        <f t="shared" si="660"/>
        <v/>
      </c>
      <c r="I10614" s="77" t="str">
        <f t="shared" si="661"/>
        <v/>
      </c>
      <c r="J10614" s="77" t="str">
        <f t="shared" si="662"/>
        <v/>
      </c>
      <c r="K10614" s="77">
        <f t="shared" si="663"/>
        <v>1</v>
      </c>
    </row>
    <row r="10615" spans="1:11" s="77" customFormat="1">
      <c r="A10615" s="82">
        <v>2016</v>
      </c>
      <c r="B10615" s="82">
        <v>55856</v>
      </c>
      <c r="C10615" s="83" t="s">
        <v>503</v>
      </c>
      <c r="D10615" s="83" t="s">
        <v>504</v>
      </c>
      <c r="E10615" s="84">
        <v>567724</v>
      </c>
      <c r="F10615" s="85">
        <v>16.940000000000001</v>
      </c>
      <c r="G10615" s="84" t="s">
        <v>514</v>
      </c>
      <c r="H10615" s="86" t="str">
        <f t="shared" si="660"/>
        <v/>
      </c>
      <c r="I10615" s="77" t="str">
        <f t="shared" si="661"/>
        <v/>
      </c>
      <c r="J10615" s="77" t="str">
        <f t="shared" si="662"/>
        <v/>
      </c>
      <c r="K10615" s="77">
        <f t="shared" si="663"/>
        <v>0</v>
      </c>
    </row>
    <row r="10616" spans="1:11" s="77" customFormat="1">
      <c r="A10616" s="82">
        <v>2016</v>
      </c>
      <c r="B10616" s="82">
        <v>56068</v>
      </c>
      <c r="C10616" s="83" t="s">
        <v>503</v>
      </c>
      <c r="D10616" s="83" t="s">
        <v>504</v>
      </c>
      <c r="E10616" s="84">
        <v>25172</v>
      </c>
      <c r="F10616" s="85">
        <v>23.29</v>
      </c>
      <c r="G10616" s="84">
        <v>223.8</v>
      </c>
      <c r="H10616" s="86">
        <f t="shared" si="660"/>
        <v>1312040.6594399998</v>
      </c>
      <c r="I10616" s="77">
        <f t="shared" si="661"/>
        <v>25172</v>
      </c>
      <c r="J10616" s="77">
        <f t="shared" si="662"/>
        <v>586255.88</v>
      </c>
      <c r="K10616" s="77">
        <f t="shared" si="663"/>
        <v>0</v>
      </c>
    </row>
    <row r="10617" spans="1:11" s="77" customFormat="1">
      <c r="A10617" s="82">
        <v>2016</v>
      </c>
      <c r="B10617" s="82">
        <v>56068</v>
      </c>
      <c r="C10617" s="83" t="s">
        <v>503</v>
      </c>
      <c r="D10617" s="83" t="s">
        <v>504</v>
      </c>
      <c r="E10617" s="84">
        <v>13783</v>
      </c>
      <c r="F10617" s="85">
        <v>25.92</v>
      </c>
      <c r="G10617" s="84">
        <v>254</v>
      </c>
      <c r="H10617" s="86">
        <f t="shared" si="660"/>
        <v>907428.6144000002</v>
      </c>
      <c r="I10617" s="77">
        <f t="shared" si="661"/>
        <v>13783</v>
      </c>
      <c r="J10617" s="77">
        <f t="shared" si="662"/>
        <v>357255.36000000004</v>
      </c>
      <c r="K10617" s="77">
        <f t="shared" si="663"/>
        <v>0</v>
      </c>
    </row>
    <row r="10618" spans="1:11" s="77" customFormat="1">
      <c r="A10618" s="82">
        <v>2016</v>
      </c>
      <c r="B10618" s="82">
        <v>56068</v>
      </c>
      <c r="C10618" s="83" t="s">
        <v>503</v>
      </c>
      <c r="D10618" s="83" t="s">
        <v>504</v>
      </c>
      <c r="E10618" s="84">
        <v>13995</v>
      </c>
      <c r="F10618" s="85">
        <v>26.07</v>
      </c>
      <c r="G10618" s="84">
        <v>255.8</v>
      </c>
      <c r="H10618" s="86">
        <f t="shared" si="660"/>
        <v>933285.40470000007</v>
      </c>
      <c r="I10618" s="77">
        <f t="shared" si="661"/>
        <v>13995</v>
      </c>
      <c r="J10618" s="77">
        <f t="shared" si="662"/>
        <v>364849.65</v>
      </c>
      <c r="K10618" s="77">
        <f t="shared" si="663"/>
        <v>0</v>
      </c>
    </row>
    <row r="10619" spans="1:11" s="77" customFormat="1">
      <c r="A10619" s="82">
        <v>2016</v>
      </c>
      <c r="B10619" s="82">
        <v>56068</v>
      </c>
      <c r="C10619" s="83" t="s">
        <v>513</v>
      </c>
      <c r="D10619" s="83" t="s">
        <v>504</v>
      </c>
      <c r="E10619" s="84">
        <v>35605</v>
      </c>
      <c r="F10619" s="85">
        <v>17.53</v>
      </c>
      <c r="G10619" s="84">
        <v>187.8</v>
      </c>
      <c r="H10619" s="86">
        <f t="shared" si="660"/>
        <v>1172164.3107</v>
      </c>
      <c r="I10619" s="77">
        <f t="shared" si="661"/>
        <v>35605</v>
      </c>
      <c r="J10619" s="77">
        <f t="shared" si="662"/>
        <v>624155.65</v>
      </c>
      <c r="K10619" s="77">
        <f t="shared" si="663"/>
        <v>0</v>
      </c>
    </row>
    <row r="10620" spans="1:11" s="77" customFormat="1">
      <c r="A10620" s="82">
        <v>2016</v>
      </c>
      <c r="B10620" s="82">
        <v>56068</v>
      </c>
      <c r="C10620" s="83" t="s">
        <v>503</v>
      </c>
      <c r="D10620" s="83" t="s">
        <v>504</v>
      </c>
      <c r="E10620" s="84">
        <v>61805</v>
      </c>
      <c r="F10620" s="85">
        <v>26.08</v>
      </c>
      <c r="G10620" s="84">
        <v>281.60000000000002</v>
      </c>
      <c r="H10620" s="86">
        <f t="shared" si="660"/>
        <v>4539038.3104000008</v>
      </c>
      <c r="I10620" s="77">
        <f t="shared" si="661"/>
        <v>61805</v>
      </c>
      <c r="J10620" s="77">
        <f t="shared" si="662"/>
        <v>1611874.4</v>
      </c>
      <c r="K10620" s="77">
        <f t="shared" si="663"/>
        <v>0</v>
      </c>
    </row>
    <row r="10621" spans="1:11" s="77" customFormat="1">
      <c r="A10621" s="82">
        <v>2016</v>
      </c>
      <c r="B10621" s="82">
        <v>56068</v>
      </c>
      <c r="C10621" s="83" t="s">
        <v>513</v>
      </c>
      <c r="D10621" s="83" t="s">
        <v>504</v>
      </c>
      <c r="E10621" s="84">
        <v>67288</v>
      </c>
      <c r="F10621" s="85">
        <v>17.64</v>
      </c>
      <c r="G10621" s="84">
        <v>261.60000000000002</v>
      </c>
      <c r="H10621" s="86">
        <f t="shared" si="660"/>
        <v>3105088.1971200006</v>
      </c>
      <c r="I10621" s="77">
        <f t="shared" si="661"/>
        <v>67288</v>
      </c>
      <c r="J10621" s="77">
        <f t="shared" si="662"/>
        <v>1186960.32</v>
      </c>
      <c r="K10621" s="77">
        <f t="shared" si="663"/>
        <v>0</v>
      </c>
    </row>
    <row r="10622" spans="1:11" s="77" customFormat="1">
      <c r="A10622" s="82">
        <v>2016</v>
      </c>
      <c r="B10622" s="82">
        <v>56068</v>
      </c>
      <c r="C10622" s="83" t="s">
        <v>513</v>
      </c>
      <c r="D10622" s="83" t="s">
        <v>504</v>
      </c>
      <c r="E10622" s="84">
        <v>99870</v>
      </c>
      <c r="F10622" s="85">
        <v>17.600000000000001</v>
      </c>
      <c r="G10622" s="84">
        <v>188</v>
      </c>
      <c r="H10622" s="86">
        <f t="shared" si="660"/>
        <v>3304498.56</v>
      </c>
      <c r="I10622" s="77">
        <f t="shared" si="661"/>
        <v>99870</v>
      </c>
      <c r="J10622" s="77">
        <f t="shared" si="662"/>
        <v>1757712.0000000002</v>
      </c>
      <c r="K10622" s="77">
        <f t="shared" si="663"/>
        <v>0</v>
      </c>
    </row>
    <row r="10623" spans="1:11" s="77" customFormat="1">
      <c r="A10623" s="82">
        <v>2016</v>
      </c>
      <c r="B10623" s="82">
        <v>56224</v>
      </c>
      <c r="C10623" s="83" t="s">
        <v>513</v>
      </c>
      <c r="D10623" s="83" t="s">
        <v>504</v>
      </c>
      <c r="E10623" s="84">
        <v>44320</v>
      </c>
      <c r="F10623" s="85">
        <v>17.771999999999998</v>
      </c>
      <c r="G10623" s="84" t="s">
        <v>514</v>
      </c>
      <c r="H10623" s="86" t="str">
        <f t="shared" si="660"/>
        <v/>
      </c>
      <c r="I10623" s="77" t="str">
        <f t="shared" si="661"/>
        <v/>
      </c>
      <c r="J10623" s="77" t="str">
        <f t="shared" si="662"/>
        <v/>
      </c>
      <c r="K10623" s="77">
        <f t="shared" si="663"/>
        <v>0</v>
      </c>
    </row>
    <row r="10624" spans="1:11" s="77" customFormat="1">
      <c r="A10624" s="82">
        <v>2016</v>
      </c>
      <c r="B10624" s="82">
        <v>56319</v>
      </c>
      <c r="C10624" s="83" t="s">
        <v>513</v>
      </c>
      <c r="D10624" s="83" t="s">
        <v>504</v>
      </c>
      <c r="E10624" s="84">
        <v>47777</v>
      </c>
      <c r="F10624" s="85">
        <v>16.059999999999999</v>
      </c>
      <c r="G10624" s="84">
        <v>92.5</v>
      </c>
      <c r="H10624" s="86">
        <f t="shared" si="660"/>
        <v>709751.22349999996</v>
      </c>
      <c r="I10624" s="77">
        <f t="shared" si="661"/>
        <v>47777</v>
      </c>
      <c r="J10624" s="77">
        <f t="shared" si="662"/>
        <v>767298.62</v>
      </c>
      <c r="K10624" s="77">
        <f t="shared" si="663"/>
        <v>0</v>
      </c>
    </row>
    <row r="10625" spans="1:11" s="77" customFormat="1">
      <c r="A10625" s="82">
        <v>2016</v>
      </c>
      <c r="B10625" s="82">
        <v>56456</v>
      </c>
      <c r="C10625" s="83" t="s">
        <v>513</v>
      </c>
      <c r="D10625" s="83" t="s">
        <v>504</v>
      </c>
      <c r="E10625" s="84">
        <v>131564</v>
      </c>
      <c r="F10625" s="85">
        <v>17.78</v>
      </c>
      <c r="G10625" s="84" t="s">
        <v>514</v>
      </c>
      <c r="H10625" s="86" t="str">
        <f t="shared" si="660"/>
        <v/>
      </c>
      <c r="I10625" s="77" t="str">
        <f t="shared" si="661"/>
        <v/>
      </c>
      <c r="J10625" s="77" t="str">
        <f t="shared" si="662"/>
        <v/>
      </c>
      <c r="K10625" s="77">
        <f t="shared" si="663"/>
        <v>0</v>
      </c>
    </row>
    <row r="10626" spans="1:11" s="77" customFormat="1">
      <c r="A10626" s="82">
        <v>2016</v>
      </c>
      <c r="B10626" s="82">
        <v>56456</v>
      </c>
      <c r="C10626" s="83" t="s">
        <v>513</v>
      </c>
      <c r="D10626" s="83" t="s">
        <v>504</v>
      </c>
      <c r="E10626" s="84">
        <v>66079</v>
      </c>
      <c r="F10626" s="85">
        <v>17.690000000000001</v>
      </c>
      <c r="G10626" s="84" t="s">
        <v>514</v>
      </c>
      <c r="H10626" s="86" t="str">
        <f t="shared" si="660"/>
        <v/>
      </c>
      <c r="I10626" s="77" t="str">
        <f t="shared" si="661"/>
        <v/>
      </c>
      <c r="J10626" s="77" t="str">
        <f t="shared" si="662"/>
        <v/>
      </c>
      <c r="K10626" s="77">
        <f t="shared" si="663"/>
        <v>0</v>
      </c>
    </row>
    <row r="10627" spans="1:11" s="77" customFormat="1">
      <c r="A10627" s="82">
        <v>2016</v>
      </c>
      <c r="B10627" s="82">
        <v>56564</v>
      </c>
      <c r="C10627" s="83" t="s">
        <v>513</v>
      </c>
      <c r="D10627" s="83" t="s">
        <v>504</v>
      </c>
      <c r="E10627" s="84">
        <v>33238</v>
      </c>
      <c r="F10627" s="85">
        <v>17.260000000000002</v>
      </c>
      <c r="G10627" s="84">
        <v>222.5</v>
      </c>
      <c r="H10627" s="86">
        <f t="shared" si="660"/>
        <v>1276455.5330000003</v>
      </c>
      <c r="I10627" s="77">
        <f t="shared" si="661"/>
        <v>33238</v>
      </c>
      <c r="J10627" s="77">
        <f t="shared" si="662"/>
        <v>573687.88</v>
      </c>
      <c r="K10627" s="77">
        <f t="shared" si="663"/>
        <v>0</v>
      </c>
    </row>
    <row r="10628" spans="1:11" s="77" customFormat="1">
      <c r="A10628" s="82">
        <v>2016</v>
      </c>
      <c r="B10628" s="82">
        <v>56564</v>
      </c>
      <c r="C10628" s="83" t="s">
        <v>513</v>
      </c>
      <c r="D10628" s="83" t="s">
        <v>504</v>
      </c>
      <c r="E10628" s="84">
        <v>32664</v>
      </c>
      <c r="F10628" s="85">
        <v>17.617999999999999</v>
      </c>
      <c r="G10628" s="84">
        <v>214.2</v>
      </c>
      <c r="H10628" s="86">
        <f t="shared" si="660"/>
        <v>1232666.061984</v>
      </c>
      <c r="I10628" s="77">
        <f t="shared" si="661"/>
        <v>32664</v>
      </c>
      <c r="J10628" s="77">
        <f t="shared" si="662"/>
        <v>575474.35199999996</v>
      </c>
      <c r="K10628" s="77">
        <f t="shared" si="663"/>
        <v>0</v>
      </c>
    </row>
    <row r="10629" spans="1:11" s="77" customFormat="1">
      <c r="A10629" s="82">
        <v>2016</v>
      </c>
      <c r="B10629" s="82">
        <v>56564</v>
      </c>
      <c r="C10629" s="83" t="s">
        <v>513</v>
      </c>
      <c r="D10629" s="83" t="s">
        <v>504</v>
      </c>
      <c r="E10629" s="84">
        <v>32402</v>
      </c>
      <c r="F10629" s="85">
        <v>17.722000000000001</v>
      </c>
      <c r="G10629" s="84">
        <v>212</v>
      </c>
      <c r="H10629" s="86">
        <f t="shared" si="660"/>
        <v>1217363.8772800001</v>
      </c>
      <c r="I10629" s="77">
        <f t="shared" si="661"/>
        <v>32402</v>
      </c>
      <c r="J10629" s="77">
        <f t="shared" si="662"/>
        <v>574228.24400000006</v>
      </c>
      <c r="K10629" s="77">
        <f t="shared" si="663"/>
        <v>0</v>
      </c>
    </row>
    <row r="10630" spans="1:11" s="77" customFormat="1">
      <c r="A10630" s="82">
        <v>2016</v>
      </c>
      <c r="B10630" s="82">
        <v>56564</v>
      </c>
      <c r="C10630" s="83" t="s">
        <v>513</v>
      </c>
      <c r="D10630" s="83" t="s">
        <v>504</v>
      </c>
      <c r="E10630" s="84">
        <v>15415</v>
      </c>
      <c r="F10630" s="85">
        <v>17.634</v>
      </c>
      <c r="G10630" s="84">
        <v>212.3</v>
      </c>
      <c r="H10630" s="86">
        <f t="shared" si="660"/>
        <v>577091.07753000013</v>
      </c>
      <c r="I10630" s="77">
        <f t="shared" si="661"/>
        <v>15415</v>
      </c>
      <c r="J10630" s="77">
        <f t="shared" si="662"/>
        <v>271828.11</v>
      </c>
      <c r="K10630" s="77">
        <f t="shared" si="663"/>
        <v>0</v>
      </c>
    </row>
    <row r="10631" spans="1:11" s="77" customFormat="1">
      <c r="A10631" s="82">
        <v>2016</v>
      </c>
      <c r="B10631" s="82">
        <v>56564</v>
      </c>
      <c r="C10631" s="83" t="s">
        <v>513</v>
      </c>
      <c r="D10631" s="83" t="s">
        <v>504</v>
      </c>
      <c r="E10631" s="84">
        <v>32970</v>
      </c>
      <c r="F10631" s="85">
        <v>17.238</v>
      </c>
      <c r="G10631" s="84">
        <v>234.6</v>
      </c>
      <c r="H10631" s="86">
        <f t="shared" ref="H10631:H10639" si="664">IF(I10631="","",G10631/100*F10631*E10631)</f>
        <v>1333318.2735600001</v>
      </c>
      <c r="I10631" s="77">
        <f t="shared" ref="I10631:I10639" si="665">IF(OR(G10631=".",F10631=".",E10631="."),"",E10631)</f>
        <v>32970</v>
      </c>
      <c r="J10631" s="77">
        <f t="shared" ref="J10631:J10639" si="666">IF(I10631="","",F10631*I10631)</f>
        <v>568336.86</v>
      </c>
      <c r="K10631" s="77">
        <f t="shared" ref="K10631:K10639" si="667">IF(C10631="LIG",1,0)</f>
        <v>0</v>
      </c>
    </row>
    <row r="10632" spans="1:11" s="77" customFormat="1">
      <c r="A10632" s="82">
        <v>2016</v>
      </c>
      <c r="B10632" s="82">
        <v>56609</v>
      </c>
      <c r="C10632" s="83" t="s">
        <v>513</v>
      </c>
      <c r="D10632" s="83" t="s">
        <v>504</v>
      </c>
      <c r="E10632" s="84">
        <v>169890</v>
      </c>
      <c r="F10632" s="85">
        <v>15.974</v>
      </c>
      <c r="G10632" s="84">
        <v>62.3</v>
      </c>
      <c r="H10632" s="86">
        <f t="shared" si="664"/>
        <v>1690711.6417800002</v>
      </c>
      <c r="I10632" s="77">
        <f t="shared" si="665"/>
        <v>169890</v>
      </c>
      <c r="J10632" s="77">
        <f t="shared" si="666"/>
        <v>2713822.86</v>
      </c>
      <c r="K10632" s="77">
        <f t="shared" si="667"/>
        <v>0</v>
      </c>
    </row>
    <row r="10633" spans="1:11" s="77" customFormat="1">
      <c r="A10633" s="82">
        <v>2016</v>
      </c>
      <c r="B10633" s="82">
        <v>56611</v>
      </c>
      <c r="C10633" s="83" t="s">
        <v>513</v>
      </c>
      <c r="D10633" s="83" t="s">
        <v>504</v>
      </c>
      <c r="E10633" s="84">
        <v>36337</v>
      </c>
      <c r="F10633" s="85">
        <v>17.809999999999999</v>
      </c>
      <c r="G10633" s="84" t="s">
        <v>514</v>
      </c>
      <c r="H10633" s="86" t="str">
        <f t="shared" si="664"/>
        <v/>
      </c>
      <c r="I10633" s="77" t="str">
        <f t="shared" si="665"/>
        <v/>
      </c>
      <c r="J10633" s="77" t="str">
        <f t="shared" si="666"/>
        <v/>
      </c>
      <c r="K10633" s="77">
        <f t="shared" si="667"/>
        <v>0</v>
      </c>
    </row>
    <row r="10634" spans="1:11" s="77" customFormat="1">
      <c r="A10634" s="82">
        <v>2016</v>
      </c>
      <c r="B10634" s="82">
        <v>56611</v>
      </c>
      <c r="C10634" s="83" t="s">
        <v>513</v>
      </c>
      <c r="D10634" s="83" t="s">
        <v>504</v>
      </c>
      <c r="E10634" s="84">
        <v>18100</v>
      </c>
      <c r="F10634" s="85">
        <v>17.89</v>
      </c>
      <c r="G10634" s="84" t="s">
        <v>514</v>
      </c>
      <c r="H10634" s="86" t="str">
        <f t="shared" si="664"/>
        <v/>
      </c>
      <c r="I10634" s="77" t="str">
        <f t="shared" si="665"/>
        <v/>
      </c>
      <c r="J10634" s="77" t="str">
        <f t="shared" si="666"/>
        <v/>
      </c>
      <c r="K10634" s="77">
        <f t="shared" si="667"/>
        <v>0</v>
      </c>
    </row>
    <row r="10635" spans="1:11" s="77" customFormat="1">
      <c r="A10635" s="82">
        <v>2016</v>
      </c>
      <c r="B10635" s="82">
        <v>56611</v>
      </c>
      <c r="C10635" s="83" t="s">
        <v>513</v>
      </c>
      <c r="D10635" s="83" t="s">
        <v>504</v>
      </c>
      <c r="E10635" s="84">
        <v>159994</v>
      </c>
      <c r="F10635" s="85">
        <v>17.059999999999999</v>
      </c>
      <c r="G10635" s="84" t="s">
        <v>514</v>
      </c>
      <c r="H10635" s="86" t="str">
        <f t="shared" si="664"/>
        <v/>
      </c>
      <c r="I10635" s="77" t="str">
        <f t="shared" si="665"/>
        <v/>
      </c>
      <c r="J10635" s="77" t="str">
        <f t="shared" si="666"/>
        <v/>
      </c>
      <c r="K10635" s="77">
        <f t="shared" si="667"/>
        <v>0</v>
      </c>
    </row>
    <row r="10636" spans="1:11" s="77" customFormat="1">
      <c r="A10636" s="82">
        <v>2016</v>
      </c>
      <c r="B10636" s="82">
        <v>56671</v>
      </c>
      <c r="C10636" s="83" t="s">
        <v>503</v>
      </c>
      <c r="D10636" s="83" t="s">
        <v>504</v>
      </c>
      <c r="E10636" s="84">
        <v>209078</v>
      </c>
      <c r="F10636" s="85">
        <v>22.19</v>
      </c>
      <c r="G10636" s="84" t="s">
        <v>514</v>
      </c>
      <c r="H10636" s="86" t="str">
        <f t="shared" si="664"/>
        <v/>
      </c>
      <c r="I10636" s="77" t="str">
        <f t="shared" si="665"/>
        <v/>
      </c>
      <c r="J10636" s="77" t="str">
        <f t="shared" si="666"/>
        <v/>
      </c>
      <c r="K10636" s="77">
        <f t="shared" si="667"/>
        <v>0</v>
      </c>
    </row>
    <row r="10637" spans="1:11" s="77" customFormat="1">
      <c r="A10637" s="82">
        <v>2016</v>
      </c>
      <c r="B10637" s="82">
        <v>56786</v>
      </c>
      <c r="C10637" s="83" t="s">
        <v>512</v>
      </c>
      <c r="D10637" s="83" t="s">
        <v>504</v>
      </c>
      <c r="E10637" s="84">
        <v>34926</v>
      </c>
      <c r="F10637" s="85">
        <v>14.4</v>
      </c>
      <c r="G10637" s="84">
        <v>237.7</v>
      </c>
      <c r="H10637" s="86">
        <f t="shared" si="664"/>
        <v>1195475.0688</v>
      </c>
      <c r="I10637" s="77">
        <f t="shared" si="665"/>
        <v>34926</v>
      </c>
      <c r="J10637" s="77">
        <f t="shared" si="666"/>
        <v>502934.4</v>
      </c>
      <c r="K10637" s="77">
        <f t="shared" si="667"/>
        <v>1</v>
      </c>
    </row>
    <row r="10638" spans="1:11" s="77" customFormat="1">
      <c r="A10638" s="82">
        <v>2016</v>
      </c>
      <c r="B10638" s="82">
        <v>56808</v>
      </c>
      <c r="C10638" s="83" t="s">
        <v>503</v>
      </c>
      <c r="D10638" s="83" t="s">
        <v>504</v>
      </c>
      <c r="E10638" s="84">
        <v>216679</v>
      </c>
      <c r="F10638" s="85">
        <v>16.940000000000001</v>
      </c>
      <c r="G10638" s="84">
        <v>228.7</v>
      </c>
      <c r="H10638" s="86">
        <f t="shared" si="664"/>
        <v>8394530.1486200001</v>
      </c>
      <c r="I10638" s="77">
        <f t="shared" si="665"/>
        <v>216679</v>
      </c>
      <c r="J10638" s="77">
        <f t="shared" si="666"/>
        <v>3670542.2600000002</v>
      </c>
      <c r="K10638" s="77">
        <f t="shared" si="667"/>
        <v>0</v>
      </c>
    </row>
    <row r="10639" spans="1:11" s="77" customFormat="1">
      <c r="A10639" s="82">
        <v>2016</v>
      </c>
      <c r="B10639" s="82">
        <v>56808</v>
      </c>
      <c r="C10639" s="83" t="s">
        <v>503</v>
      </c>
      <c r="D10639" s="83" t="s">
        <v>504</v>
      </c>
      <c r="E10639" s="84">
        <v>15394</v>
      </c>
      <c r="F10639" s="85">
        <v>18.936</v>
      </c>
      <c r="G10639" s="84">
        <v>204.6</v>
      </c>
      <c r="H10639" s="86">
        <f t="shared" si="664"/>
        <v>596410.60406399996</v>
      </c>
      <c r="I10639" s="77">
        <f t="shared" si="665"/>
        <v>15394</v>
      </c>
      <c r="J10639" s="77">
        <f t="shared" si="666"/>
        <v>291500.78399999999</v>
      </c>
      <c r="K10639" s="77">
        <f t="shared" si="667"/>
        <v>0</v>
      </c>
    </row>
  </sheetData>
  <pageMargins left="0.7" right="0.7" top="0.75" bottom="0.75" header="0.3" footer="0.3"/>
  <pageSetup orientation="portrait"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5C9B9F-5A92-4BAE-9908-2BF28C44E9DB}">
  <sheetPr>
    <tabColor rgb="FF92D050"/>
  </sheetPr>
  <dimension ref="A1:AK9"/>
  <sheetViews>
    <sheetView workbookViewId="0">
      <pane xSplit="1" ySplit="1" topLeftCell="B2" activePane="bottomRight" state="frozen"/>
      <selection activeCell="A9" sqref="A9"/>
      <selection pane="topRight" activeCell="A9" sqref="A9"/>
      <selection pane="bottomLeft" activeCell="A9" sqref="A9"/>
      <selection pane="bottomRight"/>
    </sheetView>
  </sheetViews>
  <sheetFormatPr defaultColWidth="9.109375" defaultRowHeight="14.4"/>
  <cols>
    <col min="1" max="1" width="41.44140625" style="9" customWidth="1"/>
    <col min="2" max="27" width="10" style="9" customWidth="1"/>
    <col min="28" max="16384" width="9.109375" style="9"/>
  </cols>
  <sheetData>
    <row r="1" spans="1:37">
      <c r="A1" s="10" t="s">
        <v>18</v>
      </c>
      <c r="B1" s="10">
        <v>2017</v>
      </c>
      <c r="C1" s="10">
        <v>2018</v>
      </c>
      <c r="D1" s="10">
        <v>2019</v>
      </c>
      <c r="E1" s="10">
        <v>2020</v>
      </c>
      <c r="F1" s="10">
        <v>2021</v>
      </c>
      <c r="G1" s="10">
        <v>2022</v>
      </c>
      <c r="H1" s="10">
        <v>2023</v>
      </c>
      <c r="I1" s="10">
        <v>2024</v>
      </c>
      <c r="J1" s="10">
        <v>2025</v>
      </c>
      <c r="K1" s="10">
        <v>2026</v>
      </c>
      <c r="L1" s="10">
        <v>2027</v>
      </c>
      <c r="M1" s="10">
        <v>2028</v>
      </c>
      <c r="N1" s="10">
        <v>2029</v>
      </c>
      <c r="O1" s="10">
        <v>2030</v>
      </c>
      <c r="P1" s="10">
        <v>2031</v>
      </c>
      <c r="Q1" s="10">
        <v>2032</v>
      </c>
      <c r="R1" s="10">
        <v>2033</v>
      </c>
      <c r="S1" s="10">
        <v>2034</v>
      </c>
      <c r="T1" s="10">
        <v>2035</v>
      </c>
      <c r="U1" s="10">
        <v>2036</v>
      </c>
      <c r="V1" s="10">
        <v>2037</v>
      </c>
      <c r="W1" s="10">
        <v>2038</v>
      </c>
      <c r="X1" s="10">
        <v>2039</v>
      </c>
      <c r="Y1" s="10">
        <v>2040</v>
      </c>
      <c r="Z1" s="10">
        <v>2041</v>
      </c>
      <c r="AA1" s="10">
        <v>2042</v>
      </c>
      <c r="AB1" s="10">
        <v>2043</v>
      </c>
      <c r="AC1" s="10">
        <v>2044</v>
      </c>
      <c r="AD1" s="10">
        <v>2045</v>
      </c>
      <c r="AE1" s="10">
        <v>2046</v>
      </c>
      <c r="AF1" s="10">
        <v>2047</v>
      </c>
      <c r="AG1" s="10">
        <v>2048</v>
      </c>
      <c r="AH1" s="10">
        <v>2049</v>
      </c>
      <c r="AI1" s="10">
        <v>2050</v>
      </c>
      <c r="AJ1" s="10"/>
      <c r="AK1" s="10"/>
    </row>
    <row r="2" spans="1:37">
      <c r="A2" s="10" t="s">
        <v>19</v>
      </c>
      <c r="B2" s="9">
        <v>0</v>
      </c>
      <c r="C2" s="9">
        <v>0</v>
      </c>
      <c r="D2" s="9">
        <v>0</v>
      </c>
      <c r="E2" s="9">
        <v>0</v>
      </c>
      <c r="F2" s="9">
        <v>0</v>
      </c>
      <c r="G2" s="9">
        <v>0</v>
      </c>
      <c r="H2" s="9">
        <v>0</v>
      </c>
      <c r="I2" s="9">
        <v>0</v>
      </c>
      <c r="J2" s="9">
        <v>0</v>
      </c>
      <c r="K2" s="9">
        <v>0</v>
      </c>
      <c r="L2" s="9">
        <v>0</v>
      </c>
      <c r="M2" s="9">
        <v>0</v>
      </c>
      <c r="N2" s="9">
        <v>0</v>
      </c>
      <c r="O2" s="9">
        <v>0</v>
      </c>
      <c r="P2" s="9">
        <v>0</v>
      </c>
      <c r="Q2" s="9">
        <v>0</v>
      </c>
      <c r="R2" s="9">
        <v>0</v>
      </c>
      <c r="S2" s="9">
        <v>0</v>
      </c>
      <c r="T2" s="9">
        <v>0</v>
      </c>
      <c r="U2" s="9">
        <v>0</v>
      </c>
      <c r="V2" s="9">
        <v>0</v>
      </c>
      <c r="W2" s="9">
        <v>0</v>
      </c>
      <c r="X2" s="9">
        <v>0</v>
      </c>
      <c r="Y2" s="9">
        <v>0</v>
      </c>
      <c r="Z2" s="9">
        <v>0</v>
      </c>
      <c r="AA2" s="9">
        <v>0</v>
      </c>
      <c r="AB2" s="9">
        <v>0</v>
      </c>
      <c r="AC2" s="9">
        <v>0</v>
      </c>
      <c r="AD2" s="9">
        <v>0</v>
      </c>
      <c r="AE2" s="9">
        <v>0</v>
      </c>
      <c r="AF2" s="9">
        <v>0</v>
      </c>
      <c r="AG2" s="9">
        <v>0</v>
      </c>
      <c r="AH2" s="9">
        <v>0</v>
      </c>
      <c r="AI2" s="9">
        <v>0</v>
      </c>
    </row>
    <row r="3" spans="1:37">
      <c r="A3" s="10" t="s">
        <v>20</v>
      </c>
      <c r="B3" s="9">
        <f>'Natural Gas and Coal Adjustment'!B14/10^6*About!$A$113*nonlignite_multiplier</f>
        <v>1.8896925495816606E-6</v>
      </c>
      <c r="C3" s="9">
        <f>'Natural Gas and Coal Adjustment'!C14/10^6*About!$A$113*nonlignite_multiplier</f>
        <v>1.8896925495816606E-6</v>
      </c>
      <c r="D3" s="9">
        <f>'Natural Gas and Coal Adjustment'!D14/10^6*About!$A$113*nonlignite_multiplier</f>
        <v>1.9172123439930437E-6</v>
      </c>
      <c r="E3" s="9">
        <f>'Natural Gas and Coal Adjustment'!E14/10^6*About!$A$113*nonlignite_multiplier</f>
        <v>1.944732138404427E-6</v>
      </c>
      <c r="F3" s="9">
        <f>'Natural Gas and Coal Adjustment'!F14/10^6*About!$A$113*nonlignite_multiplier</f>
        <v>2.0309145598342812E-6</v>
      </c>
      <c r="G3" s="9">
        <f>'Natural Gas and Coal Adjustment'!G14/10^6*About!$A$113*nonlignite_multiplier</f>
        <v>2.0372960360704536E-6</v>
      </c>
      <c r="H3" s="9">
        <f>'Natural Gas and Coal Adjustment'!H14/10^6*About!$A$113*nonlignite_multiplier</f>
        <v>2.038732193146008E-6</v>
      </c>
      <c r="I3" s="9">
        <f>'Natural Gas and Coal Adjustment'!I14/10^6*About!$A$113*nonlignite_multiplier</f>
        <v>2.0043591150080221E-6</v>
      </c>
      <c r="J3" s="9">
        <f>'Natural Gas and Coal Adjustment'!J14/10^6*About!$A$113*nonlignite_multiplier</f>
        <v>2.0152820782601026E-6</v>
      </c>
      <c r="K3" s="9">
        <f>'Natural Gas and Coal Adjustment'!K14/10^6*About!$A$113*nonlignite_multiplier</f>
        <v>2.010817644274104E-6</v>
      </c>
      <c r="L3" s="9">
        <f>'Natural Gas and Coal Adjustment'!L14/10^6*About!$A$113*nonlignite_multiplier</f>
        <v>2.0157954556762507E-6</v>
      </c>
      <c r="M3" s="9">
        <f>'Natural Gas and Coal Adjustment'!M14/10^6*About!$A$113*nonlignite_multiplier</f>
        <v>2.0197093782557826E-6</v>
      </c>
      <c r="N3" s="9">
        <f>'Natural Gas and Coal Adjustment'!N14/10^6*About!$A$113*nonlignite_multiplier</f>
        <v>2.0410976283292732E-6</v>
      </c>
      <c r="O3" s="9">
        <f>'Natural Gas and Coal Adjustment'!O14/10^6*About!$A$113*nonlignite_multiplier</f>
        <v>2.0585255383353339E-6</v>
      </c>
      <c r="P3" s="9">
        <f>'Natural Gas and Coal Adjustment'!P14/10^6*About!$A$113*nonlignite_multiplier</f>
        <v>2.0544510112476765E-6</v>
      </c>
      <c r="Q3" s="9">
        <f>'Natural Gas and Coal Adjustment'!Q14/10^6*About!$A$113*nonlignite_multiplier</f>
        <v>2.0428299289776144E-6</v>
      </c>
      <c r="R3" s="9">
        <f>'Natural Gas and Coal Adjustment'!R14/10^6*About!$A$113*nonlignite_multiplier</f>
        <v>2.0451907224120899E-6</v>
      </c>
      <c r="S3" s="9">
        <f>'Natural Gas and Coal Adjustment'!S14/10^6*About!$A$113*nonlignite_multiplier</f>
        <v>2.0426516858240876E-6</v>
      </c>
      <c r="T3" s="9">
        <f>'Natural Gas and Coal Adjustment'!T14/10^6*About!$A$113*nonlignite_multiplier</f>
        <v>2.0486757474034471E-6</v>
      </c>
      <c r="U3" s="9">
        <f>'Natural Gas and Coal Adjustment'!U14/10^6*About!$A$113*nonlignite_multiplier</f>
        <v>2.0547582950175584E-6</v>
      </c>
      <c r="V3" s="9">
        <f>'Natural Gas and Coal Adjustment'!V14/10^6*About!$A$113*nonlignite_multiplier</f>
        <v>2.0598103744003411E-6</v>
      </c>
      <c r="W3" s="9">
        <f>'Natural Gas and Coal Adjustment'!W14/10^6*About!$A$113*nonlignite_multiplier</f>
        <v>2.065067619079632E-6</v>
      </c>
      <c r="X3" s="9">
        <f>'Natural Gas and Coal Adjustment'!X14/10^6*About!$A$113*nonlignite_multiplier</f>
        <v>2.0705374558534932E-6</v>
      </c>
      <c r="Y3" s="9">
        <f>'Natural Gas and Coal Adjustment'!Y14/10^6*About!$A$113*nonlignite_multiplier</f>
        <v>2.0738433093415659E-6</v>
      </c>
      <c r="Z3" s="9">
        <f>'Natural Gas and Coal Adjustment'!Z14/10^6*About!$A$113*nonlignite_multiplier</f>
        <v>2.0744959392214072E-6</v>
      </c>
      <c r="AA3" s="9">
        <f>'Natural Gas and Coal Adjustment'!AA14/10^6*About!$A$113*nonlignite_multiplier</f>
        <v>2.0741236709684681E-6</v>
      </c>
      <c r="AB3" s="9">
        <f>'Natural Gas and Coal Adjustment'!AB14/10^6*About!$A$113*nonlignite_multiplier</f>
        <v>2.0723263858370701E-6</v>
      </c>
      <c r="AC3" s="9">
        <f>'Natural Gas and Coal Adjustment'!AC14/10^6*About!$A$113*nonlignite_multiplier</f>
        <v>2.0710276245256932E-6</v>
      </c>
      <c r="AD3" s="9">
        <f>'Natural Gas and Coal Adjustment'!AD14/10^6*About!$A$113*nonlignite_multiplier</f>
        <v>2.071882634652768E-6</v>
      </c>
      <c r="AE3" s="9">
        <f>'Natural Gas and Coal Adjustment'!AE14/10^6*About!$A$113*nonlignite_multiplier</f>
        <v>2.0723709466254518E-6</v>
      </c>
      <c r="AF3" s="9">
        <f>'Natural Gas and Coal Adjustment'!AF14/10^6*About!$A$113*nonlignite_multiplier</f>
        <v>2.0700417170827463E-6</v>
      </c>
      <c r="AG3" s="9">
        <f>'Natural Gas and Coal Adjustment'!AG14/10^6*About!$A$113*nonlignite_multiplier</f>
        <v>2.0708057489335415E-6</v>
      </c>
      <c r="AH3" s="9">
        <f>'Natural Gas and Coal Adjustment'!AH14/10^6*About!$A$113*nonlignite_multiplier</f>
        <v>2.0722437627086121E-6</v>
      </c>
      <c r="AI3" s="9">
        <f>'Natural Gas and Coal Adjustment'!AI14/10^6*About!$A$113*nonlignite_multiplier</f>
        <v>2.0723709466254518E-6</v>
      </c>
    </row>
    <row r="4" spans="1:37">
      <c r="A4" s="10" t="s">
        <v>21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  <c r="Z4" s="9">
        <v>0</v>
      </c>
      <c r="AA4" s="9">
        <v>0</v>
      </c>
      <c r="AB4" s="9">
        <v>0</v>
      </c>
      <c r="AC4" s="9">
        <v>0</v>
      </c>
      <c r="AD4" s="9">
        <v>0</v>
      </c>
      <c r="AE4" s="9">
        <v>0</v>
      </c>
      <c r="AF4" s="9">
        <v>0</v>
      </c>
      <c r="AG4" s="9">
        <v>0</v>
      </c>
      <c r="AH4" s="9">
        <v>0</v>
      </c>
      <c r="AI4" s="9">
        <v>0</v>
      </c>
    </row>
    <row r="5" spans="1:37">
      <c r="A5" s="10" t="s">
        <v>22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  <c r="Z5" s="9">
        <v>0</v>
      </c>
      <c r="AA5" s="9">
        <v>0</v>
      </c>
      <c r="AB5" s="9">
        <v>0</v>
      </c>
      <c r="AC5" s="9">
        <v>0</v>
      </c>
      <c r="AD5" s="9">
        <v>0</v>
      </c>
      <c r="AE5" s="9">
        <v>0</v>
      </c>
      <c r="AF5" s="9">
        <v>0</v>
      </c>
      <c r="AG5" s="9">
        <v>0</v>
      </c>
      <c r="AH5" s="9">
        <v>0</v>
      </c>
      <c r="AI5" s="9">
        <v>0</v>
      </c>
    </row>
    <row r="6" spans="1:37">
      <c r="A6" s="10" t="s">
        <v>23</v>
      </c>
      <c r="B6" s="4">
        <f>(INDEX('AEO Table 3'!$C$33:$AJ$33,MATCH(B$1,'AEO Table 3'!$C$1:$AJ$1,0))*INDEX('AEO Table 2'!$C$54:$AJ$54,MATCH(B$1,'AEO Table 2'!$C$1:$AJ$1,0))+INDEX('AEO Table 3'!$C$34:$AJ$34,MATCH(B$1,'AEO Table 3'!$C$1:$AJ$1,0))*INDEX('AEO Table 2'!$C$55:$AJ$55,MATCH(B$1,'AEO Table 2'!$C$1:$AJ$1,0)))/SUM(INDEX('AEO Table 2'!$C$54:$AJ$55,0,MATCH('BFCpUEbS-coal-US'!B$1,'AEO Table 2'!$C$1:$AJ$1)))/10^6*About!$A$113*nonlignite_multiplier</f>
        <v>3.3366807140683847E-6</v>
      </c>
      <c r="C6" s="4">
        <f>(INDEX('AEO Table 3'!$C$33:$AJ$33,MATCH(C$1,'AEO Table 3'!$C$1:$AJ$1,0))*INDEX('AEO Table 2'!$C$54:$AJ$54,MATCH(C$1,'AEO Table 2'!$C$1:$AJ$1,0))+INDEX('AEO Table 3'!$C$34:$AJ$34,MATCH(C$1,'AEO Table 3'!$C$1:$AJ$1,0))*INDEX('AEO Table 2'!$C$55:$AJ$55,MATCH(C$1,'AEO Table 2'!$C$1:$AJ$1,0)))/SUM(INDEX('AEO Table 2'!$C$54:$AJ$55,0,MATCH('BFCpUEbS-coal-US'!C$1,'AEO Table 2'!$C$1:$AJ$1)))/10^6*About!$A$113*nonlignite_multiplier</f>
        <v>3.8828610656292297E-6</v>
      </c>
      <c r="D6" s="4">
        <f>(INDEX('AEO Table 3'!$C$33:$AJ$33,MATCH(D$1,'AEO Table 3'!$C$1:$AJ$1,0))*INDEX('AEO Table 2'!$C$54:$AJ$54,MATCH(D$1,'AEO Table 2'!$C$1:$AJ$1,0))+INDEX('AEO Table 3'!$C$34:$AJ$34,MATCH(D$1,'AEO Table 3'!$C$1:$AJ$1,0))*INDEX('AEO Table 2'!$C$55:$AJ$55,MATCH(D$1,'AEO Table 2'!$C$1:$AJ$1,0)))/SUM(INDEX('AEO Table 2'!$C$54:$AJ$55,0,MATCH('BFCpUEbS-coal-US'!D$1,'AEO Table 2'!$C$1:$AJ$1)))/10^6*About!$A$113*nonlignite_multiplier</f>
        <v>3.7700807200587562E-6</v>
      </c>
      <c r="E6" s="4">
        <f>(INDEX('AEO Table 3'!$C$33:$AJ$33,MATCH(E$1,'AEO Table 3'!$C$1:$AJ$1,0))*INDEX('AEO Table 2'!$C$54:$AJ$54,MATCH(E$1,'AEO Table 2'!$C$1:$AJ$1,0))+INDEX('AEO Table 3'!$C$34:$AJ$34,MATCH(E$1,'AEO Table 3'!$C$1:$AJ$1,0))*INDEX('AEO Table 2'!$C$55:$AJ$55,MATCH(E$1,'AEO Table 2'!$C$1:$AJ$1,0)))/SUM(INDEX('AEO Table 2'!$C$54:$AJ$55,0,MATCH('BFCpUEbS-coal-US'!E$1,'AEO Table 2'!$C$1:$AJ$1)))/10^6*About!$A$113*nonlignite_multiplier</f>
        <v>3.7454719118854008E-6</v>
      </c>
      <c r="F6" s="4">
        <f>(INDEX('AEO Table 3'!$C$33:$AJ$33,MATCH(F$1,'AEO Table 3'!$C$1:$AJ$1,0))*INDEX('AEO Table 2'!$C$54:$AJ$54,MATCH(F$1,'AEO Table 2'!$C$1:$AJ$1,0))+INDEX('AEO Table 3'!$C$34:$AJ$34,MATCH(F$1,'AEO Table 3'!$C$1:$AJ$1,0))*INDEX('AEO Table 2'!$C$55:$AJ$55,MATCH(F$1,'AEO Table 2'!$C$1:$AJ$1,0)))/SUM(INDEX('AEO Table 2'!$C$54:$AJ$55,0,MATCH('BFCpUEbS-coal-US'!F$1,'AEO Table 2'!$C$1:$AJ$1)))/10^6*About!$A$113*nonlignite_multiplier</f>
        <v>3.6280074768803021E-6</v>
      </c>
      <c r="G6" s="4">
        <f>(INDEX('AEO Table 3'!$C$33:$AJ$33,MATCH(G$1,'AEO Table 3'!$C$1:$AJ$1,0))*INDEX('AEO Table 2'!$C$54:$AJ$54,MATCH(G$1,'AEO Table 2'!$C$1:$AJ$1,0))+INDEX('AEO Table 3'!$C$34:$AJ$34,MATCH(G$1,'AEO Table 3'!$C$1:$AJ$1,0))*INDEX('AEO Table 2'!$C$55:$AJ$55,MATCH(G$1,'AEO Table 2'!$C$1:$AJ$1,0)))/SUM(INDEX('AEO Table 2'!$C$54:$AJ$55,0,MATCH('BFCpUEbS-coal-US'!G$1,'AEO Table 2'!$C$1:$AJ$1)))/10^6*About!$A$113*nonlignite_multiplier</f>
        <v>3.6010025309560283E-6</v>
      </c>
      <c r="H6" s="4">
        <f>(INDEX('AEO Table 3'!$C$33:$AJ$33,MATCH(H$1,'AEO Table 3'!$C$1:$AJ$1,0))*INDEX('AEO Table 2'!$C$54:$AJ$54,MATCH(H$1,'AEO Table 2'!$C$1:$AJ$1,0))+INDEX('AEO Table 3'!$C$34:$AJ$34,MATCH(H$1,'AEO Table 3'!$C$1:$AJ$1,0))*INDEX('AEO Table 2'!$C$55:$AJ$55,MATCH(H$1,'AEO Table 2'!$C$1:$AJ$1,0)))/SUM(INDEX('AEO Table 2'!$C$54:$AJ$55,0,MATCH('BFCpUEbS-coal-US'!H$1,'AEO Table 2'!$C$1:$AJ$1)))/10^6*About!$A$113*nonlignite_multiplier</f>
        <v>3.5775782489518555E-6</v>
      </c>
      <c r="I6" s="4">
        <f>(INDEX('AEO Table 3'!$C$33:$AJ$33,MATCH(I$1,'AEO Table 3'!$C$1:$AJ$1,0))*INDEX('AEO Table 2'!$C$54:$AJ$54,MATCH(I$1,'AEO Table 2'!$C$1:$AJ$1,0))+INDEX('AEO Table 3'!$C$34:$AJ$34,MATCH(I$1,'AEO Table 3'!$C$1:$AJ$1,0))*INDEX('AEO Table 2'!$C$55:$AJ$55,MATCH(I$1,'AEO Table 2'!$C$1:$AJ$1,0)))/SUM(INDEX('AEO Table 2'!$C$54:$AJ$55,0,MATCH('BFCpUEbS-coal-US'!I$1,'AEO Table 2'!$C$1:$AJ$1)))/10^6*About!$A$113*nonlignite_multiplier</f>
        <v>3.57650238165868E-6</v>
      </c>
      <c r="J6" s="4">
        <f>(INDEX('AEO Table 3'!$C$33:$AJ$33,MATCH(J$1,'AEO Table 3'!$C$1:$AJ$1,0))*INDEX('AEO Table 2'!$C$54:$AJ$54,MATCH(J$1,'AEO Table 2'!$C$1:$AJ$1,0))+INDEX('AEO Table 3'!$C$34:$AJ$34,MATCH(J$1,'AEO Table 3'!$C$1:$AJ$1,0))*INDEX('AEO Table 2'!$C$55:$AJ$55,MATCH(J$1,'AEO Table 2'!$C$1:$AJ$1,0)))/SUM(INDEX('AEO Table 2'!$C$54:$AJ$55,0,MATCH('BFCpUEbS-coal-US'!J$1,'AEO Table 2'!$C$1:$AJ$1)))/10^6*About!$A$113*nonlignite_multiplier</f>
        <v>3.5966850736844447E-6</v>
      </c>
      <c r="K6" s="4">
        <f>(INDEX('AEO Table 3'!$C$33:$AJ$33,MATCH(K$1,'AEO Table 3'!$C$1:$AJ$1,0))*INDEX('AEO Table 2'!$C$54:$AJ$54,MATCH(K$1,'AEO Table 2'!$C$1:$AJ$1,0))+INDEX('AEO Table 3'!$C$34:$AJ$34,MATCH(K$1,'AEO Table 3'!$C$1:$AJ$1,0))*INDEX('AEO Table 2'!$C$55:$AJ$55,MATCH(K$1,'AEO Table 2'!$C$1:$AJ$1,0)))/SUM(INDEX('AEO Table 2'!$C$54:$AJ$55,0,MATCH('BFCpUEbS-coal-US'!K$1,'AEO Table 2'!$C$1:$AJ$1)))/10^6*About!$A$113*nonlignite_multiplier</f>
        <v>3.617606824274601E-6</v>
      </c>
      <c r="L6" s="4">
        <f>(INDEX('AEO Table 3'!$C$33:$AJ$33,MATCH(L$1,'AEO Table 3'!$C$1:$AJ$1,0))*INDEX('AEO Table 2'!$C$54:$AJ$54,MATCH(L$1,'AEO Table 2'!$C$1:$AJ$1,0))+INDEX('AEO Table 3'!$C$34:$AJ$34,MATCH(L$1,'AEO Table 3'!$C$1:$AJ$1,0))*INDEX('AEO Table 2'!$C$55:$AJ$55,MATCH(L$1,'AEO Table 2'!$C$1:$AJ$1,0)))/SUM(INDEX('AEO Table 2'!$C$54:$AJ$55,0,MATCH('BFCpUEbS-coal-US'!L$1,'AEO Table 2'!$C$1:$AJ$1)))/10^6*About!$A$113*nonlignite_multiplier</f>
        <v>3.6401557656063247E-6</v>
      </c>
      <c r="M6" s="4">
        <f>(INDEX('AEO Table 3'!$C$33:$AJ$33,MATCH(M$1,'AEO Table 3'!$C$1:$AJ$1,0))*INDEX('AEO Table 2'!$C$54:$AJ$54,MATCH(M$1,'AEO Table 2'!$C$1:$AJ$1,0))+INDEX('AEO Table 3'!$C$34:$AJ$34,MATCH(M$1,'AEO Table 3'!$C$1:$AJ$1,0))*INDEX('AEO Table 2'!$C$55:$AJ$55,MATCH(M$1,'AEO Table 2'!$C$1:$AJ$1,0)))/SUM(INDEX('AEO Table 2'!$C$54:$AJ$55,0,MATCH('BFCpUEbS-coal-US'!M$1,'AEO Table 2'!$C$1:$AJ$1)))/10^6*About!$A$113*nonlignite_multiplier</f>
        <v>3.6531821312347782E-6</v>
      </c>
      <c r="N6" s="4">
        <f>(INDEX('AEO Table 3'!$C$33:$AJ$33,MATCH(N$1,'AEO Table 3'!$C$1:$AJ$1,0))*INDEX('AEO Table 2'!$C$54:$AJ$54,MATCH(N$1,'AEO Table 2'!$C$1:$AJ$1,0))+INDEX('AEO Table 3'!$C$34:$AJ$34,MATCH(N$1,'AEO Table 3'!$C$1:$AJ$1,0))*INDEX('AEO Table 2'!$C$55:$AJ$55,MATCH(N$1,'AEO Table 2'!$C$1:$AJ$1,0)))/SUM(INDEX('AEO Table 2'!$C$54:$AJ$55,0,MATCH('BFCpUEbS-coal-US'!N$1,'AEO Table 2'!$C$1:$AJ$1)))/10^6*About!$A$113*nonlignite_multiplier</f>
        <v>3.6789454419927968E-6</v>
      </c>
      <c r="O6" s="4">
        <f>(INDEX('AEO Table 3'!$C$33:$AJ$33,MATCH(O$1,'AEO Table 3'!$C$1:$AJ$1,0))*INDEX('AEO Table 2'!$C$54:$AJ$54,MATCH(O$1,'AEO Table 2'!$C$1:$AJ$1,0))+INDEX('AEO Table 3'!$C$34:$AJ$34,MATCH(O$1,'AEO Table 3'!$C$1:$AJ$1,0))*INDEX('AEO Table 2'!$C$55:$AJ$55,MATCH(O$1,'AEO Table 2'!$C$1:$AJ$1,0)))/SUM(INDEX('AEO Table 2'!$C$54:$AJ$55,0,MATCH('BFCpUEbS-coal-US'!O$1,'AEO Table 2'!$C$1:$AJ$1)))/10^6*About!$A$113*nonlignite_multiplier</f>
        <v>3.7026602442336667E-6</v>
      </c>
      <c r="P6" s="4">
        <f>(INDEX('AEO Table 3'!$C$33:$AJ$33,MATCH(P$1,'AEO Table 3'!$C$1:$AJ$1,0))*INDEX('AEO Table 2'!$C$54:$AJ$54,MATCH(P$1,'AEO Table 2'!$C$1:$AJ$1,0))+INDEX('AEO Table 3'!$C$34:$AJ$34,MATCH(P$1,'AEO Table 3'!$C$1:$AJ$1,0))*INDEX('AEO Table 2'!$C$55:$AJ$55,MATCH(P$1,'AEO Table 2'!$C$1:$AJ$1,0)))/SUM(INDEX('AEO Table 2'!$C$54:$AJ$55,0,MATCH('BFCpUEbS-coal-US'!P$1,'AEO Table 2'!$C$1:$AJ$1)))/10^6*About!$A$113*nonlignite_multiplier</f>
        <v>3.7293161529833779E-6</v>
      </c>
      <c r="Q6" s="4">
        <f>(INDEX('AEO Table 3'!$C$33:$AJ$33,MATCH(Q$1,'AEO Table 3'!$C$1:$AJ$1,0))*INDEX('AEO Table 2'!$C$54:$AJ$54,MATCH(Q$1,'AEO Table 2'!$C$1:$AJ$1,0))+INDEX('AEO Table 3'!$C$34:$AJ$34,MATCH(Q$1,'AEO Table 3'!$C$1:$AJ$1,0))*INDEX('AEO Table 2'!$C$55:$AJ$55,MATCH(Q$1,'AEO Table 2'!$C$1:$AJ$1,0)))/SUM(INDEX('AEO Table 2'!$C$54:$AJ$55,0,MATCH('BFCpUEbS-coal-US'!Q$1,'AEO Table 2'!$C$1:$AJ$1)))/10^6*About!$A$113*nonlignite_multiplier</f>
        <v>3.7458608594983294E-6</v>
      </c>
      <c r="R6" s="4">
        <f>(INDEX('AEO Table 3'!$C$33:$AJ$33,MATCH(R$1,'AEO Table 3'!$C$1:$AJ$1,0))*INDEX('AEO Table 2'!$C$54:$AJ$54,MATCH(R$1,'AEO Table 2'!$C$1:$AJ$1,0))+INDEX('AEO Table 3'!$C$34:$AJ$34,MATCH(R$1,'AEO Table 3'!$C$1:$AJ$1,0))*INDEX('AEO Table 2'!$C$55:$AJ$55,MATCH(R$1,'AEO Table 2'!$C$1:$AJ$1,0)))/SUM(INDEX('AEO Table 2'!$C$54:$AJ$55,0,MATCH('BFCpUEbS-coal-US'!R$1,'AEO Table 2'!$C$1:$AJ$1)))/10^6*About!$A$113*nonlignite_multiplier</f>
        <v>3.7551362960753955E-6</v>
      </c>
      <c r="S6" s="4">
        <f>(INDEX('AEO Table 3'!$C$33:$AJ$33,MATCH(S$1,'AEO Table 3'!$C$1:$AJ$1,0))*INDEX('AEO Table 2'!$C$54:$AJ$54,MATCH(S$1,'AEO Table 2'!$C$1:$AJ$1,0))+INDEX('AEO Table 3'!$C$34:$AJ$34,MATCH(S$1,'AEO Table 3'!$C$1:$AJ$1,0))*INDEX('AEO Table 2'!$C$55:$AJ$55,MATCH(S$1,'AEO Table 2'!$C$1:$AJ$1,0)))/SUM(INDEX('AEO Table 2'!$C$54:$AJ$55,0,MATCH('BFCpUEbS-coal-US'!S$1,'AEO Table 2'!$C$1:$AJ$1)))/10^6*About!$A$113*nonlignite_multiplier</f>
        <v>3.76767977941768E-6</v>
      </c>
      <c r="T6" s="4">
        <f>(INDEX('AEO Table 3'!$C$33:$AJ$33,MATCH(T$1,'AEO Table 3'!$C$1:$AJ$1,0))*INDEX('AEO Table 2'!$C$54:$AJ$54,MATCH(T$1,'AEO Table 2'!$C$1:$AJ$1,0))+INDEX('AEO Table 3'!$C$34:$AJ$34,MATCH(T$1,'AEO Table 3'!$C$1:$AJ$1,0))*INDEX('AEO Table 2'!$C$55:$AJ$55,MATCH(T$1,'AEO Table 2'!$C$1:$AJ$1,0)))/SUM(INDEX('AEO Table 2'!$C$54:$AJ$55,0,MATCH('BFCpUEbS-coal-US'!T$1,'AEO Table 2'!$C$1:$AJ$1)))/10^6*About!$A$113*nonlignite_multiplier</f>
        <v>3.7709725136246255E-6</v>
      </c>
      <c r="U6" s="4">
        <f>(INDEX('AEO Table 3'!$C$33:$AJ$33,MATCH(U$1,'AEO Table 3'!$C$1:$AJ$1,0))*INDEX('AEO Table 2'!$C$54:$AJ$54,MATCH(U$1,'AEO Table 2'!$C$1:$AJ$1,0))+INDEX('AEO Table 3'!$C$34:$AJ$34,MATCH(U$1,'AEO Table 3'!$C$1:$AJ$1,0))*INDEX('AEO Table 2'!$C$55:$AJ$55,MATCH(U$1,'AEO Table 2'!$C$1:$AJ$1,0)))/SUM(INDEX('AEO Table 2'!$C$54:$AJ$55,0,MATCH('BFCpUEbS-coal-US'!U$1,'AEO Table 2'!$C$1:$AJ$1)))/10^6*About!$A$113*nonlignite_multiplier</f>
        <v>3.7871609068460637E-6</v>
      </c>
      <c r="V6" s="4">
        <f>(INDEX('AEO Table 3'!$C$33:$AJ$33,MATCH(V$1,'AEO Table 3'!$C$1:$AJ$1,0))*INDEX('AEO Table 2'!$C$54:$AJ$54,MATCH(V$1,'AEO Table 2'!$C$1:$AJ$1,0))+INDEX('AEO Table 3'!$C$34:$AJ$34,MATCH(V$1,'AEO Table 3'!$C$1:$AJ$1,0))*INDEX('AEO Table 2'!$C$55:$AJ$55,MATCH(V$1,'AEO Table 2'!$C$1:$AJ$1,0)))/SUM(INDEX('AEO Table 2'!$C$54:$AJ$55,0,MATCH('BFCpUEbS-coal-US'!V$1,'AEO Table 2'!$C$1:$AJ$1)))/10^6*About!$A$113*nonlignite_multiplier</f>
        <v>3.7988628155304854E-6</v>
      </c>
      <c r="W6" s="4">
        <f>(INDEX('AEO Table 3'!$C$33:$AJ$33,MATCH(W$1,'AEO Table 3'!$C$1:$AJ$1,0))*INDEX('AEO Table 2'!$C$54:$AJ$54,MATCH(W$1,'AEO Table 2'!$C$1:$AJ$1,0))+INDEX('AEO Table 3'!$C$34:$AJ$34,MATCH(W$1,'AEO Table 3'!$C$1:$AJ$1,0))*INDEX('AEO Table 2'!$C$55:$AJ$55,MATCH(W$1,'AEO Table 2'!$C$1:$AJ$1,0)))/SUM(INDEX('AEO Table 2'!$C$54:$AJ$55,0,MATCH('BFCpUEbS-coal-US'!W$1,'AEO Table 2'!$C$1:$AJ$1)))/10^6*About!$A$113*nonlignite_multiplier</f>
        <v>3.810728331358171E-6</v>
      </c>
      <c r="X6" s="4">
        <f>(INDEX('AEO Table 3'!$C$33:$AJ$33,MATCH(X$1,'AEO Table 3'!$C$1:$AJ$1,0))*INDEX('AEO Table 2'!$C$54:$AJ$54,MATCH(X$1,'AEO Table 2'!$C$1:$AJ$1,0))+INDEX('AEO Table 3'!$C$34:$AJ$34,MATCH(X$1,'AEO Table 3'!$C$1:$AJ$1,0))*INDEX('AEO Table 2'!$C$55:$AJ$55,MATCH(X$1,'AEO Table 2'!$C$1:$AJ$1,0)))/SUM(INDEX('AEO Table 2'!$C$54:$AJ$55,0,MATCH('BFCpUEbS-coal-US'!X$1,'AEO Table 2'!$C$1:$AJ$1)))/10^6*About!$A$113*nonlignite_multiplier</f>
        <v>3.8184063580696542E-6</v>
      </c>
      <c r="Y6" s="4">
        <f>(INDEX('AEO Table 3'!$C$33:$AJ$33,MATCH(Y$1,'AEO Table 3'!$C$1:$AJ$1,0))*INDEX('AEO Table 2'!$C$54:$AJ$54,MATCH(Y$1,'AEO Table 2'!$C$1:$AJ$1,0))+INDEX('AEO Table 3'!$C$34:$AJ$34,MATCH(Y$1,'AEO Table 3'!$C$1:$AJ$1,0))*INDEX('AEO Table 2'!$C$55:$AJ$55,MATCH(Y$1,'AEO Table 2'!$C$1:$AJ$1,0)))/SUM(INDEX('AEO Table 2'!$C$54:$AJ$55,0,MATCH('BFCpUEbS-coal-US'!Y$1,'AEO Table 2'!$C$1:$AJ$1)))/10^6*About!$A$113*nonlignite_multiplier</f>
        <v>3.8221363006023168E-6</v>
      </c>
      <c r="Z6" s="4">
        <f>(INDEX('AEO Table 3'!$C$33:$AJ$33,MATCH(Z$1,'AEO Table 3'!$C$1:$AJ$1,0))*INDEX('AEO Table 2'!$C$54:$AJ$54,MATCH(Z$1,'AEO Table 2'!$C$1:$AJ$1,0))+INDEX('AEO Table 3'!$C$34:$AJ$34,MATCH(Z$1,'AEO Table 3'!$C$1:$AJ$1,0))*INDEX('AEO Table 2'!$C$55:$AJ$55,MATCH(Z$1,'AEO Table 2'!$C$1:$AJ$1,0)))/SUM(INDEX('AEO Table 2'!$C$54:$AJ$55,0,MATCH('BFCpUEbS-coal-US'!Z$1,'AEO Table 2'!$C$1:$AJ$1)))/10^6*About!$A$113*nonlignite_multiplier</f>
        <v>3.8304174662192471E-6</v>
      </c>
      <c r="AA6" s="4">
        <f>(INDEX('AEO Table 3'!$C$33:$AJ$33,MATCH(AA$1,'AEO Table 3'!$C$1:$AJ$1,0))*INDEX('AEO Table 2'!$C$54:$AJ$54,MATCH(AA$1,'AEO Table 2'!$C$1:$AJ$1,0))+INDEX('AEO Table 3'!$C$34:$AJ$34,MATCH(AA$1,'AEO Table 3'!$C$1:$AJ$1,0))*INDEX('AEO Table 2'!$C$55:$AJ$55,MATCH(AA$1,'AEO Table 2'!$C$1:$AJ$1,0)))/SUM(INDEX('AEO Table 2'!$C$54:$AJ$55,0,MATCH('BFCpUEbS-coal-US'!AA$1,'AEO Table 2'!$C$1:$AJ$1)))/10^6*About!$A$113*nonlignite_multiplier</f>
        <v>3.8379894143046001E-6</v>
      </c>
      <c r="AB6" s="4">
        <f>(INDEX('AEO Table 3'!$C$33:$AJ$33,MATCH(AB$1,'AEO Table 3'!$C$1:$AJ$1,0))*INDEX('AEO Table 2'!$C$54:$AJ$54,MATCH(AB$1,'AEO Table 2'!$C$1:$AJ$1,0))+INDEX('AEO Table 3'!$C$34:$AJ$34,MATCH(AB$1,'AEO Table 3'!$C$1:$AJ$1,0))*INDEX('AEO Table 2'!$C$55:$AJ$55,MATCH(AB$1,'AEO Table 2'!$C$1:$AJ$1,0)))/SUM(INDEX('AEO Table 2'!$C$54:$AJ$55,0,MATCH('BFCpUEbS-coal-US'!AB$1,'AEO Table 2'!$C$1:$AJ$1)))/10^6*About!$A$113*nonlignite_multiplier</f>
        <v>3.8441244588575927E-6</v>
      </c>
      <c r="AC6" s="4">
        <f>(INDEX('AEO Table 3'!$C$33:$AJ$33,MATCH(AC$1,'AEO Table 3'!$C$1:$AJ$1,0))*INDEX('AEO Table 2'!$C$54:$AJ$54,MATCH(AC$1,'AEO Table 2'!$C$1:$AJ$1,0))+INDEX('AEO Table 3'!$C$34:$AJ$34,MATCH(AC$1,'AEO Table 3'!$C$1:$AJ$1,0))*INDEX('AEO Table 2'!$C$55:$AJ$55,MATCH(AC$1,'AEO Table 2'!$C$1:$AJ$1,0)))/SUM(INDEX('AEO Table 2'!$C$54:$AJ$55,0,MATCH('BFCpUEbS-coal-US'!AC$1,'AEO Table 2'!$C$1:$AJ$1)))/10^6*About!$A$113*nonlignite_multiplier</f>
        <v>3.8532554033323572E-6</v>
      </c>
      <c r="AD6" s="4">
        <f>(INDEX('AEO Table 3'!$C$33:$AJ$33,MATCH(AD$1,'AEO Table 3'!$C$1:$AJ$1,0))*INDEX('AEO Table 2'!$C$54:$AJ$54,MATCH(AD$1,'AEO Table 2'!$C$1:$AJ$1,0))+INDEX('AEO Table 3'!$C$34:$AJ$34,MATCH(AD$1,'AEO Table 3'!$C$1:$AJ$1,0))*INDEX('AEO Table 2'!$C$55:$AJ$55,MATCH(AD$1,'AEO Table 2'!$C$1:$AJ$1,0)))/SUM(INDEX('AEO Table 2'!$C$54:$AJ$55,0,MATCH('BFCpUEbS-coal-US'!AD$1,'AEO Table 2'!$C$1:$AJ$1)))/10^6*About!$A$113*nonlignite_multiplier</f>
        <v>3.8693192675865772E-6</v>
      </c>
      <c r="AE6" s="4">
        <f>(INDEX('AEO Table 3'!$C$33:$AJ$33,MATCH(AE$1,'AEO Table 3'!$C$1:$AJ$1,0))*INDEX('AEO Table 2'!$C$54:$AJ$54,MATCH(AE$1,'AEO Table 2'!$C$1:$AJ$1,0))+INDEX('AEO Table 3'!$C$34:$AJ$34,MATCH(AE$1,'AEO Table 3'!$C$1:$AJ$1,0))*INDEX('AEO Table 2'!$C$55:$AJ$55,MATCH(AE$1,'AEO Table 2'!$C$1:$AJ$1,0)))/SUM(INDEX('AEO Table 2'!$C$54:$AJ$55,0,MATCH('BFCpUEbS-coal-US'!AE$1,'AEO Table 2'!$C$1:$AJ$1)))/10^6*About!$A$113*nonlignite_multiplier</f>
        <v>3.87568620803071E-6</v>
      </c>
      <c r="AF6" s="4">
        <f>(INDEX('AEO Table 3'!$C$33:$AJ$33,MATCH(AF$1,'AEO Table 3'!$C$1:$AJ$1,0))*INDEX('AEO Table 2'!$C$54:$AJ$54,MATCH(AF$1,'AEO Table 2'!$C$1:$AJ$1,0))+INDEX('AEO Table 3'!$C$34:$AJ$34,MATCH(AF$1,'AEO Table 3'!$C$1:$AJ$1,0))*INDEX('AEO Table 2'!$C$55:$AJ$55,MATCH(AF$1,'AEO Table 2'!$C$1:$AJ$1,0)))/SUM(INDEX('AEO Table 2'!$C$54:$AJ$55,0,MATCH('BFCpUEbS-coal-US'!AF$1,'AEO Table 2'!$C$1:$AJ$1)))/10^6*About!$A$113*nonlignite_multiplier</f>
        <v>3.8841184433989304E-6</v>
      </c>
      <c r="AG6" s="4">
        <f>(INDEX('AEO Table 3'!$C$33:$AJ$33,MATCH(AG$1,'AEO Table 3'!$C$1:$AJ$1,0))*INDEX('AEO Table 2'!$C$54:$AJ$54,MATCH(AG$1,'AEO Table 2'!$C$1:$AJ$1,0))+INDEX('AEO Table 3'!$C$34:$AJ$34,MATCH(AG$1,'AEO Table 3'!$C$1:$AJ$1,0))*INDEX('AEO Table 2'!$C$55:$AJ$55,MATCH(AG$1,'AEO Table 2'!$C$1:$AJ$1,0)))/SUM(INDEX('AEO Table 2'!$C$54:$AJ$55,0,MATCH('BFCpUEbS-coal-US'!AG$1,'AEO Table 2'!$C$1:$AJ$1)))/10^6*About!$A$113*nonlignite_multiplier</f>
        <v>3.8925808909711001E-6</v>
      </c>
      <c r="AH6" s="4">
        <f>(INDEX('AEO Table 3'!$C$33:$AJ$33,MATCH(AH$1,'AEO Table 3'!$C$1:$AJ$1,0))*INDEX('AEO Table 2'!$C$54:$AJ$54,MATCH(AH$1,'AEO Table 2'!$C$1:$AJ$1,0))+INDEX('AEO Table 3'!$C$34:$AJ$34,MATCH(AH$1,'AEO Table 3'!$C$1:$AJ$1,0))*INDEX('AEO Table 2'!$C$55:$AJ$55,MATCH(AH$1,'AEO Table 2'!$C$1:$AJ$1,0)))/SUM(INDEX('AEO Table 2'!$C$54:$AJ$55,0,MATCH('BFCpUEbS-coal-US'!AH$1,'AEO Table 2'!$C$1:$AJ$1)))/10^6*About!$A$113*nonlignite_multiplier</f>
        <v>3.9003409270086809E-6</v>
      </c>
      <c r="AI6" s="4">
        <f>(INDEX('AEO Table 3'!$C$33:$AJ$33,MATCH(AI$1,'AEO Table 3'!$C$1:$AJ$1,0))*INDEX('AEO Table 2'!$C$54:$AJ$54,MATCH(AI$1,'AEO Table 2'!$C$1:$AJ$1,0))+INDEX('AEO Table 3'!$C$34:$AJ$34,MATCH(AI$1,'AEO Table 3'!$C$1:$AJ$1,0))*INDEX('AEO Table 2'!$C$55:$AJ$55,MATCH(AI$1,'AEO Table 2'!$C$1:$AJ$1,0)))/SUM(INDEX('AEO Table 2'!$C$54:$AJ$55,0,MATCH('BFCpUEbS-coal-US'!AI$1,'AEO Table 2'!$C$1:$AJ$1)))/10^6*About!$A$113*nonlignite_multiplier</f>
        <v>3.9079957744775265E-6</v>
      </c>
    </row>
    <row r="7" spans="1:37">
      <c r="A7" s="10" t="s">
        <v>24</v>
      </c>
      <c r="B7" s="9">
        <f t="shared" ref="B7:AI7" si="0">B3</f>
        <v>1.8896925495816606E-6</v>
      </c>
      <c r="C7" s="9">
        <f t="shared" si="0"/>
        <v>1.8896925495816606E-6</v>
      </c>
      <c r="D7" s="9">
        <f t="shared" si="0"/>
        <v>1.9172123439930437E-6</v>
      </c>
      <c r="E7" s="9">
        <f t="shared" si="0"/>
        <v>1.944732138404427E-6</v>
      </c>
      <c r="F7" s="9">
        <f t="shared" si="0"/>
        <v>2.0309145598342812E-6</v>
      </c>
      <c r="G7" s="9">
        <f t="shared" si="0"/>
        <v>2.0372960360704536E-6</v>
      </c>
      <c r="H7" s="9">
        <f t="shared" si="0"/>
        <v>2.038732193146008E-6</v>
      </c>
      <c r="I7" s="9">
        <f t="shared" si="0"/>
        <v>2.0043591150080221E-6</v>
      </c>
      <c r="J7" s="9">
        <f t="shared" si="0"/>
        <v>2.0152820782601026E-6</v>
      </c>
      <c r="K7" s="9">
        <f t="shared" si="0"/>
        <v>2.010817644274104E-6</v>
      </c>
      <c r="L7" s="9">
        <f t="shared" si="0"/>
        <v>2.0157954556762507E-6</v>
      </c>
      <c r="M7" s="9">
        <f t="shared" si="0"/>
        <v>2.0197093782557826E-6</v>
      </c>
      <c r="N7" s="9">
        <f t="shared" si="0"/>
        <v>2.0410976283292732E-6</v>
      </c>
      <c r="O7" s="9">
        <f t="shared" si="0"/>
        <v>2.0585255383353339E-6</v>
      </c>
      <c r="P7" s="9">
        <f t="shared" si="0"/>
        <v>2.0544510112476765E-6</v>
      </c>
      <c r="Q7" s="9">
        <f t="shared" si="0"/>
        <v>2.0428299289776144E-6</v>
      </c>
      <c r="R7" s="9">
        <f t="shared" si="0"/>
        <v>2.0451907224120899E-6</v>
      </c>
      <c r="S7" s="9">
        <f t="shared" si="0"/>
        <v>2.0426516858240876E-6</v>
      </c>
      <c r="T7" s="9">
        <f t="shared" si="0"/>
        <v>2.0486757474034471E-6</v>
      </c>
      <c r="U7" s="9">
        <f t="shared" si="0"/>
        <v>2.0547582950175584E-6</v>
      </c>
      <c r="V7" s="9">
        <f t="shared" si="0"/>
        <v>2.0598103744003411E-6</v>
      </c>
      <c r="W7" s="9">
        <f t="shared" si="0"/>
        <v>2.065067619079632E-6</v>
      </c>
      <c r="X7" s="9">
        <f t="shared" si="0"/>
        <v>2.0705374558534932E-6</v>
      </c>
      <c r="Y7" s="9">
        <f t="shared" si="0"/>
        <v>2.0738433093415659E-6</v>
      </c>
      <c r="Z7" s="9">
        <f t="shared" si="0"/>
        <v>2.0744959392214072E-6</v>
      </c>
      <c r="AA7" s="9">
        <f t="shared" si="0"/>
        <v>2.0741236709684681E-6</v>
      </c>
      <c r="AB7" s="9">
        <f t="shared" si="0"/>
        <v>2.0723263858370701E-6</v>
      </c>
      <c r="AC7" s="9">
        <f t="shared" si="0"/>
        <v>2.0710276245256932E-6</v>
      </c>
      <c r="AD7" s="9">
        <f t="shared" si="0"/>
        <v>2.071882634652768E-6</v>
      </c>
      <c r="AE7" s="9">
        <f t="shared" si="0"/>
        <v>2.0723709466254518E-6</v>
      </c>
      <c r="AF7" s="9">
        <f t="shared" si="0"/>
        <v>2.0700417170827463E-6</v>
      </c>
      <c r="AG7" s="9">
        <f t="shared" si="0"/>
        <v>2.0708057489335415E-6</v>
      </c>
      <c r="AH7" s="9">
        <f t="shared" si="0"/>
        <v>2.0722437627086121E-6</v>
      </c>
      <c r="AI7" s="9">
        <f t="shared" si="0"/>
        <v>2.0723709466254518E-6</v>
      </c>
    </row>
    <row r="8" spans="1:37">
      <c r="A8" s="10" t="s">
        <v>25</v>
      </c>
      <c r="B8" s="9">
        <v>0</v>
      </c>
      <c r="C8" s="9">
        <v>0</v>
      </c>
      <c r="D8" s="9">
        <v>0</v>
      </c>
      <c r="E8" s="9">
        <v>0</v>
      </c>
      <c r="F8" s="9">
        <v>0</v>
      </c>
      <c r="G8" s="9">
        <v>0</v>
      </c>
      <c r="H8" s="9">
        <v>0</v>
      </c>
      <c r="I8" s="9">
        <v>0</v>
      </c>
      <c r="J8" s="9">
        <v>0</v>
      </c>
      <c r="K8" s="9">
        <v>0</v>
      </c>
      <c r="L8" s="9">
        <v>0</v>
      </c>
      <c r="M8" s="9">
        <v>0</v>
      </c>
      <c r="N8" s="9">
        <v>0</v>
      </c>
      <c r="O8" s="9">
        <v>0</v>
      </c>
      <c r="P8" s="9">
        <v>0</v>
      </c>
      <c r="Q8" s="9">
        <v>0</v>
      </c>
      <c r="R8" s="9">
        <v>0</v>
      </c>
      <c r="S8" s="9">
        <v>0</v>
      </c>
      <c r="T8" s="9">
        <v>0</v>
      </c>
      <c r="U8" s="9">
        <v>0</v>
      </c>
      <c r="V8" s="9">
        <v>0</v>
      </c>
      <c r="W8" s="9">
        <v>0</v>
      </c>
      <c r="X8" s="9">
        <v>0</v>
      </c>
      <c r="Y8" s="9">
        <v>0</v>
      </c>
      <c r="Z8" s="9">
        <v>0</v>
      </c>
      <c r="AA8" s="9">
        <v>0</v>
      </c>
      <c r="AB8" s="9">
        <v>0</v>
      </c>
      <c r="AC8" s="9">
        <v>0</v>
      </c>
      <c r="AD8" s="9">
        <v>0</v>
      </c>
      <c r="AE8" s="9">
        <v>0</v>
      </c>
      <c r="AF8" s="9">
        <v>0</v>
      </c>
      <c r="AG8" s="9">
        <v>0</v>
      </c>
      <c r="AH8" s="9">
        <v>0</v>
      </c>
      <c r="AI8" s="9">
        <v>0</v>
      </c>
    </row>
    <row r="9" spans="1:37">
      <c r="A9" s="10" t="s">
        <v>26</v>
      </c>
      <c r="B9" s="4">
        <f t="shared" ref="B9:AI9" si="1">B6</f>
        <v>3.3366807140683847E-6</v>
      </c>
      <c r="C9" s="4">
        <f t="shared" si="1"/>
        <v>3.8828610656292297E-6</v>
      </c>
      <c r="D9" s="4">
        <f t="shared" si="1"/>
        <v>3.7700807200587562E-6</v>
      </c>
      <c r="E9" s="4">
        <f t="shared" si="1"/>
        <v>3.7454719118854008E-6</v>
      </c>
      <c r="F9" s="4">
        <f t="shared" si="1"/>
        <v>3.6280074768803021E-6</v>
      </c>
      <c r="G9" s="4">
        <f t="shared" si="1"/>
        <v>3.6010025309560283E-6</v>
      </c>
      <c r="H9" s="4">
        <f t="shared" si="1"/>
        <v>3.5775782489518555E-6</v>
      </c>
      <c r="I9" s="4">
        <f t="shared" si="1"/>
        <v>3.57650238165868E-6</v>
      </c>
      <c r="J9" s="4">
        <f t="shared" si="1"/>
        <v>3.5966850736844447E-6</v>
      </c>
      <c r="K9" s="4">
        <f t="shared" si="1"/>
        <v>3.617606824274601E-6</v>
      </c>
      <c r="L9" s="4">
        <f t="shared" si="1"/>
        <v>3.6401557656063247E-6</v>
      </c>
      <c r="M9" s="4">
        <f t="shared" si="1"/>
        <v>3.6531821312347782E-6</v>
      </c>
      <c r="N9" s="4">
        <f t="shared" si="1"/>
        <v>3.6789454419927968E-6</v>
      </c>
      <c r="O9" s="4">
        <f t="shared" si="1"/>
        <v>3.7026602442336667E-6</v>
      </c>
      <c r="P9" s="4">
        <f t="shared" si="1"/>
        <v>3.7293161529833779E-6</v>
      </c>
      <c r="Q9" s="4">
        <f t="shared" si="1"/>
        <v>3.7458608594983294E-6</v>
      </c>
      <c r="R9" s="4">
        <f t="shared" si="1"/>
        <v>3.7551362960753955E-6</v>
      </c>
      <c r="S9" s="4">
        <f t="shared" si="1"/>
        <v>3.76767977941768E-6</v>
      </c>
      <c r="T9" s="4">
        <f t="shared" si="1"/>
        <v>3.7709725136246255E-6</v>
      </c>
      <c r="U9" s="4">
        <f t="shared" si="1"/>
        <v>3.7871609068460637E-6</v>
      </c>
      <c r="V9" s="4">
        <f t="shared" si="1"/>
        <v>3.7988628155304854E-6</v>
      </c>
      <c r="W9" s="4">
        <f t="shared" si="1"/>
        <v>3.810728331358171E-6</v>
      </c>
      <c r="X9" s="4">
        <f t="shared" si="1"/>
        <v>3.8184063580696542E-6</v>
      </c>
      <c r="Y9" s="4">
        <f t="shared" si="1"/>
        <v>3.8221363006023168E-6</v>
      </c>
      <c r="Z9" s="4">
        <f t="shared" si="1"/>
        <v>3.8304174662192471E-6</v>
      </c>
      <c r="AA9" s="4">
        <f t="shared" si="1"/>
        <v>3.8379894143046001E-6</v>
      </c>
      <c r="AB9" s="4">
        <f t="shared" si="1"/>
        <v>3.8441244588575927E-6</v>
      </c>
      <c r="AC9" s="4">
        <f t="shared" si="1"/>
        <v>3.8532554033323572E-6</v>
      </c>
      <c r="AD9" s="4">
        <f t="shared" si="1"/>
        <v>3.8693192675865772E-6</v>
      </c>
      <c r="AE9" s="4">
        <f t="shared" si="1"/>
        <v>3.87568620803071E-6</v>
      </c>
      <c r="AF9" s="4">
        <f t="shared" si="1"/>
        <v>3.8841184433989304E-6</v>
      </c>
      <c r="AG9" s="4">
        <f t="shared" si="1"/>
        <v>3.8925808909711001E-6</v>
      </c>
      <c r="AH9" s="4">
        <f t="shared" si="1"/>
        <v>3.9003409270086809E-6</v>
      </c>
      <c r="AI9" s="4">
        <f t="shared" si="1"/>
        <v>3.9079957744775265E-6</v>
      </c>
    </row>
  </sheetData>
  <pageMargins left="0.7" right="0.7" top="0.75" bottom="0.75" header="0.3" footer="0.3"/>
  <pageSetup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AF5267-5E6A-4843-A403-D6C46E0C5CC8}">
  <sheetPr>
    <tabColor rgb="FF92D050"/>
  </sheetPr>
  <dimension ref="A1:AK9"/>
  <sheetViews>
    <sheetView zoomScaleNormal="100" workbookViewId="0">
      <pane xSplit="1" ySplit="1" topLeftCell="B2" activePane="bottomRight" state="frozen"/>
      <selection activeCell="A9" sqref="A9"/>
      <selection pane="topRight" activeCell="A9" sqref="A9"/>
      <selection pane="bottomLeft" activeCell="A9" sqref="A9"/>
      <selection pane="bottomRight"/>
    </sheetView>
  </sheetViews>
  <sheetFormatPr defaultColWidth="9.109375" defaultRowHeight="14.4"/>
  <cols>
    <col min="1" max="1" width="41.44140625" style="9" customWidth="1"/>
    <col min="2" max="27" width="10" style="9" customWidth="1"/>
    <col min="28" max="16384" width="9.109375" style="9"/>
  </cols>
  <sheetData>
    <row r="1" spans="1:37">
      <c r="A1" s="10" t="s">
        <v>18</v>
      </c>
      <c r="B1" s="10">
        <v>2017</v>
      </c>
      <c r="C1" s="10">
        <v>2018</v>
      </c>
      <c r="D1" s="10">
        <v>2019</v>
      </c>
      <c r="E1" s="10">
        <v>2020</v>
      </c>
      <c r="F1" s="10">
        <v>2021</v>
      </c>
      <c r="G1" s="10">
        <v>2022</v>
      </c>
      <c r="H1" s="10">
        <v>2023</v>
      </c>
      <c r="I1" s="10">
        <v>2024</v>
      </c>
      <c r="J1" s="10">
        <v>2025</v>
      </c>
      <c r="K1" s="10">
        <v>2026</v>
      </c>
      <c r="L1" s="10">
        <v>2027</v>
      </c>
      <c r="M1" s="10">
        <v>2028</v>
      </c>
      <c r="N1" s="10">
        <v>2029</v>
      </c>
      <c r="O1" s="10">
        <v>2030</v>
      </c>
      <c r="P1" s="10">
        <v>2031</v>
      </c>
      <c r="Q1" s="10">
        <v>2032</v>
      </c>
      <c r="R1" s="10">
        <v>2033</v>
      </c>
      <c r="S1" s="10">
        <v>2034</v>
      </c>
      <c r="T1" s="10">
        <v>2035</v>
      </c>
      <c r="U1" s="10">
        <v>2036</v>
      </c>
      <c r="V1" s="10">
        <v>2037</v>
      </c>
      <c r="W1" s="10">
        <v>2038</v>
      </c>
      <c r="X1" s="10">
        <v>2039</v>
      </c>
      <c r="Y1" s="10">
        <v>2040</v>
      </c>
      <c r="Z1" s="10">
        <v>2041</v>
      </c>
      <c r="AA1" s="10">
        <v>2042</v>
      </c>
      <c r="AB1" s="10">
        <v>2043</v>
      </c>
      <c r="AC1" s="10">
        <v>2044</v>
      </c>
      <c r="AD1" s="10">
        <v>2045</v>
      </c>
      <c r="AE1" s="10">
        <v>2046</v>
      </c>
      <c r="AF1" s="10">
        <v>2047</v>
      </c>
      <c r="AG1" s="10">
        <v>2048</v>
      </c>
      <c r="AH1" s="10">
        <v>2049</v>
      </c>
      <c r="AI1" s="10">
        <v>2050</v>
      </c>
      <c r="AJ1" s="10"/>
      <c r="AK1" s="10"/>
    </row>
    <row r="2" spans="1:37">
      <c r="A2" s="10" t="s">
        <v>19</v>
      </c>
      <c r="B2" s="4">
        <f>INDEX('AEO Table 3'!$C$45:$AJ$45,MATCH('BFCpUEbS-lpg-US'!B$1,'AEO Table 3'!$C$1:$AJ$1,0))/10^6*About!$A$113</f>
        <v>1.3476261865999999E-5</v>
      </c>
      <c r="C2" s="4">
        <f>INDEX('AEO Table 3'!$C$45:$AJ$45,MATCH('BFCpUEbS-lpg-US'!C$1,'AEO Table 3'!$C$1:$AJ$1,0))/10^6*About!$A$113</f>
        <v>1.3154913176E-5</v>
      </c>
      <c r="D2" s="4">
        <f>INDEX('AEO Table 3'!$C$45:$AJ$45,MATCH('BFCpUEbS-lpg-US'!D$1,'AEO Table 3'!$C$1:$AJ$1,0))/10^6*About!$A$113</f>
        <v>1.2909810365999999E-5</v>
      </c>
      <c r="E2" s="4">
        <f>INDEX('AEO Table 3'!$C$45:$AJ$45,MATCH('BFCpUEbS-lpg-US'!E$1,'AEO Table 3'!$C$1:$AJ$1,0))/10^6*About!$A$113</f>
        <v>1.2796294308000001E-5</v>
      </c>
      <c r="F2" s="4">
        <f>INDEX('AEO Table 3'!$C$45:$AJ$45,MATCH('BFCpUEbS-lpg-US'!F$1,'AEO Table 3'!$C$1:$AJ$1,0))/10^6*About!$A$113</f>
        <v>1.2072592764E-5</v>
      </c>
      <c r="G2" s="4">
        <f>INDEX('AEO Table 3'!$C$45:$AJ$45,MATCH('BFCpUEbS-lpg-US'!G$1,'AEO Table 3'!$C$1:$AJ$1,0))/10^6*About!$A$113</f>
        <v>1.213775091E-5</v>
      </c>
      <c r="H2" s="4">
        <f>INDEX('AEO Table 3'!$C$45:$AJ$45,MATCH('BFCpUEbS-lpg-US'!H$1,'AEO Table 3'!$C$1:$AJ$1,0))/10^6*About!$A$113</f>
        <v>1.2132397612000001E-5</v>
      </c>
      <c r="I2" s="4">
        <f>INDEX('AEO Table 3'!$C$45:$AJ$45,MATCH('BFCpUEbS-lpg-US'!I$1,'AEO Table 3'!$C$1:$AJ$1,0))/10^6*About!$A$113</f>
        <v>1.2140205914E-5</v>
      </c>
      <c r="J2" s="4">
        <f>INDEX('AEO Table 3'!$C$45:$AJ$45,MATCH('BFCpUEbS-lpg-US'!J$1,'AEO Table 3'!$C$1:$AJ$1,0))/10^6*About!$A$113</f>
        <v>1.2215556988000001E-5</v>
      </c>
      <c r="K2" s="4">
        <f>INDEX('AEO Table 3'!$C$45:$AJ$45,MATCH('BFCpUEbS-lpg-US'!K$1,'AEO Table 3'!$C$1:$AJ$1,0))/10^6*About!$A$113</f>
        <v>1.2101059294000001E-5</v>
      </c>
      <c r="L2" s="4">
        <f>INDEX('AEO Table 3'!$C$45:$AJ$45,MATCH('BFCpUEbS-lpg-US'!L$1,'AEO Table 3'!$C$1:$AJ$1,0))/10^6*About!$A$113</f>
        <v>1.1890639128E-5</v>
      </c>
      <c r="M2" s="4">
        <f>INDEX('AEO Table 3'!$C$45:$AJ$45,MATCH('BFCpUEbS-lpg-US'!M$1,'AEO Table 3'!$C$1:$AJ$1,0))/10^6*About!$A$113</f>
        <v>1.1750807182000001E-5</v>
      </c>
      <c r="N2" s="4">
        <f>INDEX('AEO Table 3'!$C$45:$AJ$45,MATCH('BFCpUEbS-lpg-US'!N$1,'AEO Table 3'!$C$1:$AJ$1,0))/10^6*About!$A$113</f>
        <v>1.2165593178E-5</v>
      </c>
      <c r="O2" s="4">
        <f>INDEX('AEO Table 3'!$C$45:$AJ$45,MATCH('BFCpUEbS-lpg-US'!O$1,'AEO Table 3'!$C$1:$AJ$1,0))/10^6*About!$A$113</f>
        <v>1.1984095627999999E-5</v>
      </c>
      <c r="P2" s="4">
        <f>INDEX('AEO Table 3'!$C$45:$AJ$45,MATCH('BFCpUEbS-lpg-US'!P$1,'AEO Table 3'!$C$1:$AJ$1,0))/10^6*About!$A$113</f>
        <v>1.1896743734E-5</v>
      </c>
      <c r="Q2" s="4">
        <f>INDEX('AEO Table 3'!$C$45:$AJ$45,MATCH('BFCpUEbS-lpg-US'!Q$1,'AEO Table 3'!$C$1:$AJ$1,0))/10^6*About!$A$113</f>
        <v>1.186323101E-5</v>
      </c>
      <c r="R2" s="4">
        <f>INDEX('AEO Table 3'!$C$45:$AJ$45,MATCH('BFCpUEbS-lpg-US'!R$1,'AEO Table 3'!$C$1:$AJ$1,0))/10^6*About!$A$113</f>
        <v>1.1793633565999999E-5</v>
      </c>
      <c r="S2" s="4">
        <f>INDEX('AEO Table 3'!$C$45:$AJ$45,MATCH('BFCpUEbS-lpg-US'!S$1,'AEO Table 3'!$C$1:$AJ$1,0))/10^6*About!$A$113</f>
        <v>1.1726569730000001E-5</v>
      </c>
      <c r="T2" s="4">
        <f>INDEX('AEO Table 3'!$C$45:$AJ$45,MATCH('BFCpUEbS-lpg-US'!T$1,'AEO Table 3'!$C$1:$AJ$1,0))/10^6*About!$A$113</f>
        <v>1.1672418886000001E-5</v>
      </c>
      <c r="U2" s="4">
        <f>INDEX('AEO Table 3'!$C$45:$AJ$45,MATCH('BFCpUEbS-lpg-US'!U$1,'AEO Table 3'!$C$1:$AJ$1,0))/10^6*About!$A$113</f>
        <v>1.1645428465999999E-5</v>
      </c>
      <c r="V2" s="4">
        <f>INDEX('AEO Table 3'!$C$45:$AJ$45,MATCH('BFCpUEbS-lpg-US'!V$1,'AEO Table 3'!$C$1:$AJ$1,0))/10^6*About!$A$113</f>
        <v>1.1602488745999999E-5</v>
      </c>
      <c r="W2" s="4">
        <f>INDEX('AEO Table 3'!$C$45:$AJ$45,MATCH('BFCpUEbS-lpg-US'!W$1,'AEO Table 3'!$C$1:$AJ$1,0))/10^6*About!$A$113</f>
        <v>1.1538595576E-5</v>
      </c>
      <c r="X2" s="4">
        <f>INDEX('AEO Table 3'!$C$45:$AJ$45,MATCH('BFCpUEbS-lpg-US'!X$1,'AEO Table 3'!$C$1:$AJ$1,0))/10^6*About!$A$113</f>
        <v>1.1496993952E-5</v>
      </c>
      <c r="Y2" s="4">
        <f>INDEX('AEO Table 3'!$C$45:$AJ$45,MATCH('BFCpUEbS-lpg-US'!Y$1,'AEO Table 3'!$C$1:$AJ$1,0))/10^6*About!$A$113</f>
        <v>1.1496906207999999E-5</v>
      </c>
      <c r="Z2" s="4">
        <f>INDEX('AEO Table 3'!$C$45:$AJ$45,MATCH('BFCpUEbS-lpg-US'!Z$1,'AEO Table 3'!$C$1:$AJ$1,0))/10^6*About!$A$113</f>
        <v>1.1448529102E-5</v>
      </c>
      <c r="AA2" s="4">
        <f>INDEX('AEO Table 3'!$C$45:$AJ$45,MATCH('BFCpUEbS-lpg-US'!AA$1,'AEO Table 3'!$C$1:$AJ$1,0))/10^6*About!$A$113</f>
        <v>1.1450529848000001E-5</v>
      </c>
      <c r="AB2" s="4">
        <f>INDEX('AEO Table 3'!$C$45:$AJ$45,MATCH('BFCpUEbS-lpg-US'!AB$1,'AEO Table 3'!$C$1:$AJ$1,0))/10^6*About!$A$113</f>
        <v>1.1467194810000001E-5</v>
      </c>
      <c r="AC2" s="4">
        <f>INDEX('AEO Table 3'!$C$45:$AJ$45,MATCH('BFCpUEbS-lpg-US'!AC$1,'AEO Table 3'!$C$1:$AJ$1,0))/10^6*About!$A$113</f>
        <v>1.1513902038000001E-5</v>
      </c>
      <c r="AD2" s="4">
        <f>INDEX('AEO Table 3'!$C$45:$AJ$45,MATCH('BFCpUEbS-lpg-US'!AD$1,'AEO Table 3'!$C$1:$AJ$1,0))/10^6*About!$A$113</f>
        <v>1.1562815662000001E-5</v>
      </c>
      <c r="AE2" s="4">
        <f>INDEX('AEO Table 3'!$C$45:$AJ$45,MATCH('BFCpUEbS-lpg-US'!AE$1,'AEO Table 3'!$C$1:$AJ$1,0))/10^6*About!$A$113</f>
        <v>1.1601916581999999E-5</v>
      </c>
      <c r="AF2" s="4">
        <f>INDEX('AEO Table 3'!$C$45:$AJ$45,MATCH('BFCpUEbS-lpg-US'!AF$1,'AEO Table 3'!$C$1:$AJ$1,0))/10^6*About!$A$113</f>
        <v>1.1655561070000001E-5</v>
      </c>
      <c r="AG2" s="4">
        <f>INDEX('AEO Table 3'!$C$45:$AJ$45,MATCH('BFCpUEbS-lpg-US'!AG$1,'AEO Table 3'!$C$1:$AJ$1,0))/10^6*About!$A$113</f>
        <v>1.1755314116000001E-5</v>
      </c>
      <c r="AH2" s="4">
        <f>INDEX('AEO Table 3'!$C$45:$AJ$45,MATCH('BFCpUEbS-lpg-US'!AH$1,'AEO Table 3'!$C$1:$AJ$1,0))/10^6*About!$A$113</f>
        <v>1.1841413830000001E-5</v>
      </c>
      <c r="AI2" s="4">
        <f>INDEX('AEO Table 3'!$C$45:$AJ$45,MATCH('BFCpUEbS-lpg-US'!AI$1,'AEO Table 3'!$C$1:$AJ$1,0))/10^6*About!$A$113</f>
        <v>1.1906757518E-5</v>
      </c>
    </row>
    <row r="3" spans="1:37">
      <c r="A3" s="10" t="s">
        <v>20</v>
      </c>
      <c r="B3" s="9">
        <f>'Natural Gas and Coal Adjustment'!B9/10^6*About!$A$113</f>
        <v>3.08018E-6</v>
      </c>
      <c r="C3" s="9">
        <f>'Natural Gas and Coal Adjustment'!C9/10^6*About!$A$113</f>
        <v>3.2355600000000002E-6</v>
      </c>
      <c r="D3" s="9">
        <f>'Natural Gas and Coal Adjustment'!D9/10^6*About!$A$113</f>
        <v>2.5409199999999998E-6</v>
      </c>
      <c r="E3" s="9">
        <f>'Natural Gas and Coal Adjustment'!E9/10^6*About!$A$113</f>
        <v>2.7145800000000005E-6</v>
      </c>
      <c r="F3" s="9">
        <f>'Natural Gas and Coal Adjustment'!F9/10^6*About!$A$113</f>
        <v>2.6712846127338937E-6</v>
      </c>
      <c r="G3" s="9">
        <f>'Natural Gas and Coal Adjustment'!G9/10^6*About!$A$113</f>
        <v>2.7157739764793566E-6</v>
      </c>
      <c r="H3" s="9">
        <f>'Natural Gas and Coal Adjustment'!H9/10^6*About!$A$113</f>
        <v>2.8499007858934832E-6</v>
      </c>
      <c r="I3" s="9">
        <f>'Natural Gas and Coal Adjustment'!I9/10^6*About!$A$113</f>
        <v>3.0282995103680388E-6</v>
      </c>
      <c r="J3" s="9">
        <f>'Natural Gas and Coal Adjustment'!J9/10^6*About!$A$113</f>
        <v>3.207890618291292E-6</v>
      </c>
      <c r="K3" s="9">
        <f>'Natural Gas and Coal Adjustment'!K9/10^6*About!$A$113</f>
        <v>3.2612244882587513E-6</v>
      </c>
      <c r="L3" s="9">
        <f>'Natural Gas and Coal Adjustment'!L9/10^6*About!$A$113</f>
        <v>3.2675894422591098E-6</v>
      </c>
      <c r="M3" s="9">
        <f>'Natural Gas and Coal Adjustment'!M9/10^6*About!$A$113</f>
        <v>3.3294157586727979E-6</v>
      </c>
      <c r="N3" s="9">
        <f>'Natural Gas and Coal Adjustment'!N9/10^6*About!$A$113</f>
        <v>3.3245809106209678E-6</v>
      </c>
      <c r="O3" s="9">
        <f>'Natural Gas and Coal Adjustment'!O9/10^6*About!$A$113</f>
        <v>3.3548158360244957E-6</v>
      </c>
      <c r="P3" s="9">
        <f>'Natural Gas and Coal Adjustment'!P9/10^6*About!$A$113</f>
        <v>3.347132649153334E-6</v>
      </c>
      <c r="Q3" s="9">
        <f>'Natural Gas and Coal Adjustment'!Q9/10^6*About!$A$113</f>
        <v>3.4678572916284002E-6</v>
      </c>
      <c r="R3" s="9">
        <f>'Natural Gas and Coal Adjustment'!R9/10^6*About!$A$113</f>
        <v>3.5119221127030847E-6</v>
      </c>
      <c r="S3" s="9">
        <f>'Natural Gas and Coal Adjustment'!S9/10^6*About!$A$113</f>
        <v>3.5445449910653252E-6</v>
      </c>
      <c r="T3" s="9">
        <f>'Natural Gas and Coal Adjustment'!T9/10^6*About!$A$113</f>
        <v>3.5741283669290829E-6</v>
      </c>
      <c r="U3" s="9">
        <f>'Natural Gas and Coal Adjustment'!U9/10^6*About!$A$113</f>
        <v>3.6332855604726433E-6</v>
      </c>
      <c r="V3" s="9">
        <f>'Natural Gas and Coal Adjustment'!V9/10^6*About!$A$113</f>
        <v>3.6414705520015739E-6</v>
      </c>
      <c r="W3" s="9">
        <f>'Natural Gas and Coal Adjustment'!W9/10^6*About!$A$113</f>
        <v>3.6409830846197414E-6</v>
      </c>
      <c r="X3" s="9">
        <f>'Natural Gas and Coal Adjustment'!X9/10^6*About!$A$113</f>
        <v>3.6557226007975195E-6</v>
      </c>
      <c r="Y3" s="9">
        <f>'Natural Gas and Coal Adjustment'!Y9/10^6*About!$A$113</f>
        <v>3.7113504349147762E-6</v>
      </c>
      <c r="Z3" s="9">
        <f>'Natural Gas and Coal Adjustment'!Z9/10^6*About!$A$113</f>
        <v>3.6957076703530159E-6</v>
      </c>
      <c r="AA3" s="9">
        <f>'Natural Gas and Coal Adjustment'!AA9/10^6*About!$A$113</f>
        <v>3.7301338594219009E-6</v>
      </c>
      <c r="AB3" s="9">
        <f>'Natural Gas and Coal Adjustment'!AB9/10^6*About!$A$113</f>
        <v>3.7795823276106414E-6</v>
      </c>
      <c r="AC3" s="9">
        <f>'Natural Gas and Coal Adjustment'!AC9/10^6*About!$A$113</f>
        <v>3.8514590744556308E-6</v>
      </c>
      <c r="AD3" s="9">
        <f>'Natural Gas and Coal Adjustment'!AD9/10^6*About!$A$113</f>
        <v>3.9089045565554715E-6</v>
      </c>
      <c r="AE3" s="9">
        <f>'Natural Gas and Coal Adjustment'!AE9/10^6*About!$A$113</f>
        <v>3.9524755381256851E-6</v>
      </c>
      <c r="AF3" s="9">
        <f>'Natural Gas and Coal Adjustment'!AF9/10^6*About!$A$113</f>
        <v>4.0122317111972484E-6</v>
      </c>
      <c r="AG3" s="9">
        <f>'Natural Gas and Coal Adjustment'!AG9/10^6*About!$A$113</f>
        <v>4.1270318726493313E-6</v>
      </c>
      <c r="AH3" s="9">
        <f>'Natural Gas and Coal Adjustment'!AH9/10^6*About!$A$113</f>
        <v>4.2006282960913366E-6</v>
      </c>
      <c r="AI3" s="9">
        <f>'Natural Gas and Coal Adjustment'!AI9/10^6*About!$A$113</f>
        <v>4.2710689257967127E-6</v>
      </c>
    </row>
    <row r="4" spans="1:37">
      <c r="A4" s="10" t="s">
        <v>21</v>
      </c>
      <c r="B4" s="4">
        <f>INDEX('AEO Table 3'!$C$18:$AJ$18,MATCH('BFCpUEbS-lpg-US'!B$1,'AEO Table 3'!$C$1:$AJ$1,0))/10^6*About!$A$113</f>
        <v>9.8365164419999999E-6</v>
      </c>
      <c r="C4" s="4">
        <f>INDEX('AEO Table 3'!$C$18:$AJ$18,MATCH('BFCpUEbS-lpg-US'!C$1,'AEO Table 3'!$C$1:$AJ$1,0))/10^6*About!$A$113</f>
        <v>9.4594082680000012E-6</v>
      </c>
      <c r="D4" s="4">
        <f>INDEX('AEO Table 3'!$C$18:$AJ$18,MATCH('BFCpUEbS-lpg-US'!D$1,'AEO Table 3'!$C$1:$AJ$1,0))/10^6*About!$A$113</f>
        <v>9.421864804000001E-6</v>
      </c>
      <c r="E4" s="4">
        <f>INDEX('AEO Table 3'!$C$18:$AJ$18,MATCH('BFCpUEbS-lpg-US'!E$1,'AEO Table 3'!$C$1:$AJ$1,0))/10^6*About!$A$113</f>
        <v>9.6771587140000002E-6</v>
      </c>
      <c r="F4" s="4">
        <f>INDEX('AEO Table 3'!$C$18:$AJ$18,MATCH('BFCpUEbS-lpg-US'!F$1,'AEO Table 3'!$C$1:$AJ$1,0))/10^6*About!$A$113</f>
        <v>9.7486856119999994E-6</v>
      </c>
      <c r="G4" s="4">
        <f>INDEX('AEO Table 3'!$C$18:$AJ$18,MATCH('BFCpUEbS-lpg-US'!G$1,'AEO Table 3'!$C$1:$AJ$1,0))/10^6*About!$A$113</f>
        <v>9.8849374199999998E-6</v>
      </c>
      <c r="H4" s="4">
        <f>INDEX('AEO Table 3'!$C$18:$AJ$18,MATCH('BFCpUEbS-lpg-US'!H$1,'AEO Table 3'!$C$1:$AJ$1,0))/10^6*About!$A$113</f>
        <v>1.0099529082000001E-5</v>
      </c>
      <c r="I4" s="4">
        <f>INDEX('AEO Table 3'!$C$18:$AJ$18,MATCH('BFCpUEbS-lpg-US'!I$1,'AEO Table 3'!$C$1:$AJ$1,0))/10^6*About!$A$113</f>
        <v>1.0316071220000001E-5</v>
      </c>
      <c r="J4" s="4">
        <f>INDEX('AEO Table 3'!$C$18:$AJ$18,MATCH('BFCpUEbS-lpg-US'!J$1,'AEO Table 3'!$C$1:$AJ$1,0))/10^6*About!$A$113</f>
        <v>1.0524135094E-5</v>
      </c>
      <c r="K4" s="4">
        <f>INDEX('AEO Table 3'!$C$18:$AJ$18,MATCH('BFCpUEbS-lpg-US'!K$1,'AEO Table 3'!$C$1:$AJ$1,0))/10^6*About!$A$113</f>
        <v>1.0633576540000001E-5</v>
      </c>
      <c r="L4" s="4">
        <f>INDEX('AEO Table 3'!$C$18:$AJ$18,MATCH('BFCpUEbS-lpg-US'!L$1,'AEO Table 3'!$C$1:$AJ$1,0))/10^6*About!$A$113</f>
        <v>1.0693061488E-5</v>
      </c>
      <c r="M4" s="4">
        <f>INDEX('AEO Table 3'!$C$18:$AJ$18,MATCH('BFCpUEbS-lpg-US'!M$1,'AEO Table 3'!$C$1:$AJ$1,0))/10^6*About!$A$113</f>
        <v>1.0772446044000002E-5</v>
      </c>
      <c r="N4" s="4">
        <f>INDEX('AEO Table 3'!$C$18:$AJ$18,MATCH('BFCpUEbS-lpg-US'!N$1,'AEO Table 3'!$C$1:$AJ$1,0))/10^6*About!$A$113</f>
        <v>1.1078142484000001E-5</v>
      </c>
      <c r="O4" s="4">
        <f>INDEX('AEO Table 3'!$C$18:$AJ$18,MATCH('BFCpUEbS-lpg-US'!O$1,'AEO Table 3'!$C$1:$AJ$1,0))/10^6*About!$A$113</f>
        <v>1.1133741104E-5</v>
      </c>
      <c r="P4" s="4">
        <f>INDEX('AEO Table 3'!$C$18:$AJ$18,MATCH('BFCpUEbS-lpg-US'!P$1,'AEO Table 3'!$C$1:$AJ$1,0))/10^6*About!$A$113</f>
        <v>1.1201608346000001E-5</v>
      </c>
      <c r="Q4" s="4">
        <f>INDEX('AEO Table 3'!$C$18:$AJ$18,MATCH('BFCpUEbS-lpg-US'!Q$1,'AEO Table 3'!$C$1:$AJ$1,0))/10^6*About!$A$113</f>
        <v>1.1304833678000002E-5</v>
      </c>
      <c r="R4" s="4">
        <f>INDEX('AEO Table 3'!$C$18:$AJ$18,MATCH('BFCpUEbS-lpg-US'!R$1,'AEO Table 3'!$C$1:$AJ$1,0))/10^6*About!$A$113</f>
        <v>1.140036313E-5</v>
      </c>
      <c r="S4" s="4">
        <f>INDEX('AEO Table 3'!$C$18:$AJ$18,MATCH('BFCpUEbS-lpg-US'!S$1,'AEO Table 3'!$C$1:$AJ$1,0))/10^6*About!$A$113</f>
        <v>1.1460236528E-5</v>
      </c>
      <c r="T4" s="4">
        <f>INDEX('AEO Table 3'!$C$18:$AJ$18,MATCH('BFCpUEbS-lpg-US'!T$1,'AEO Table 3'!$C$1:$AJ$1,0))/10^6*About!$A$113</f>
        <v>1.1519757122E-5</v>
      </c>
      <c r="U4" s="4">
        <f>INDEX('AEO Table 3'!$C$18:$AJ$18,MATCH('BFCpUEbS-lpg-US'!U$1,'AEO Table 3'!$C$1:$AJ$1,0))/10^6*About!$A$113</f>
        <v>1.1585881366000001E-5</v>
      </c>
      <c r="V4" s="4">
        <f>INDEX('AEO Table 3'!$C$18:$AJ$18,MATCH('BFCpUEbS-lpg-US'!V$1,'AEO Table 3'!$C$1:$AJ$1,0))/10^6*About!$A$113</f>
        <v>1.1654211092E-5</v>
      </c>
      <c r="W4" s="4">
        <f>INDEX('AEO Table 3'!$C$18:$AJ$18,MATCH('BFCpUEbS-lpg-US'!W$1,'AEO Table 3'!$C$1:$AJ$1,0))/10^6*About!$A$113</f>
        <v>1.1682280032E-5</v>
      </c>
      <c r="X4" s="4">
        <f>INDEX('AEO Table 3'!$C$18:$AJ$18,MATCH('BFCpUEbS-lpg-US'!X$1,'AEO Table 3'!$C$1:$AJ$1,0))/10^6*About!$A$113</f>
        <v>1.1723742728000001E-5</v>
      </c>
      <c r="Y4" s="4">
        <f>INDEX('AEO Table 3'!$C$18:$AJ$18,MATCH('BFCpUEbS-lpg-US'!Y$1,'AEO Table 3'!$C$1:$AJ$1,0))/10^6*About!$A$113</f>
        <v>1.178227803E-5</v>
      </c>
      <c r="Z4" s="4">
        <f>INDEX('AEO Table 3'!$C$18:$AJ$18,MATCH('BFCpUEbS-lpg-US'!Z$1,'AEO Table 3'!$C$1:$AJ$1,0))/10^6*About!$A$113</f>
        <v>1.1817871017999999E-5</v>
      </c>
      <c r="AA4" s="4">
        <f>INDEX('AEO Table 3'!$C$18:$AJ$18,MATCH('BFCpUEbS-lpg-US'!AA$1,'AEO Table 3'!$C$1:$AJ$1,0))/10^6*About!$A$113</f>
        <v>1.1872902044E-5</v>
      </c>
      <c r="AB4" s="4">
        <f>INDEX('AEO Table 3'!$C$18:$AJ$18,MATCH('BFCpUEbS-lpg-US'!AB$1,'AEO Table 3'!$C$1:$AJ$1,0))/10^6*About!$A$113</f>
        <v>1.1943786400000001E-5</v>
      </c>
      <c r="AC4" s="4">
        <f>INDEX('AEO Table 3'!$C$18:$AJ$18,MATCH('BFCpUEbS-lpg-US'!AC$1,'AEO Table 3'!$C$1:$AJ$1,0))/10^6*About!$A$113</f>
        <v>1.2011399549999999E-5</v>
      </c>
      <c r="AD4" s="4">
        <f>INDEX('AEO Table 3'!$C$18:$AJ$18,MATCH('BFCpUEbS-lpg-US'!AD$1,'AEO Table 3'!$C$1:$AJ$1,0))/10^6*About!$A$113</f>
        <v>1.2097864863999999E-5</v>
      </c>
      <c r="AE4" s="4">
        <f>INDEX('AEO Table 3'!$C$18:$AJ$18,MATCH('BFCpUEbS-lpg-US'!AE$1,'AEO Table 3'!$C$1:$AJ$1,0))/10^6*About!$A$113</f>
        <v>1.2171380626E-5</v>
      </c>
      <c r="AF4" s="4">
        <f>INDEX('AEO Table 3'!$C$18:$AJ$18,MATCH('BFCpUEbS-lpg-US'!AF$1,'AEO Table 3'!$C$1:$AJ$1,0))/10^6*About!$A$113</f>
        <v>1.2248336683999999E-5</v>
      </c>
      <c r="AG4" s="4">
        <f>INDEX('AEO Table 3'!$C$18:$AJ$18,MATCH('BFCpUEbS-lpg-US'!AG$1,'AEO Table 3'!$C$1:$AJ$1,0))/10^6*About!$A$113</f>
        <v>1.2344197918E-5</v>
      </c>
      <c r="AH4" s="4">
        <f>INDEX('AEO Table 3'!$C$18:$AJ$18,MATCH('BFCpUEbS-lpg-US'!AH$1,'AEO Table 3'!$C$1:$AJ$1,0))/10^6*About!$A$113</f>
        <v>1.2462597478000001E-5</v>
      </c>
      <c r="AI4" s="4">
        <f>INDEX('AEO Table 3'!$C$18:$AJ$18,MATCH('BFCpUEbS-lpg-US'!AI$1,'AEO Table 3'!$C$1:$AJ$1,0))/10^6*About!$A$113</f>
        <v>1.2545426900000001E-5</v>
      </c>
    </row>
    <row r="5" spans="1:37">
      <c r="A5" s="10" t="s">
        <v>22</v>
      </c>
      <c r="B5" s="4">
        <f>INDEX('AEO Table 3'!$C$25:$AJ$25,MATCH('BFCpUEbS-lpg-US'!B$1,'AEO Table 3'!$C$1:$AJ$1,0))/10^6*About!$A$113</f>
        <v>7.1422071340000007E-6</v>
      </c>
      <c r="C5" s="4">
        <f>INDEX('AEO Table 3'!$C$25:$AJ$25,MATCH('BFCpUEbS-lpg-US'!C$1,'AEO Table 3'!$C$1:$AJ$1,0))/10^6*About!$A$113</f>
        <v>7.0425226380000001E-6</v>
      </c>
      <c r="D5" s="4">
        <f>INDEX('AEO Table 3'!$C$25:$AJ$25,MATCH('BFCpUEbS-lpg-US'!D$1,'AEO Table 3'!$C$1:$AJ$1,0))/10^6*About!$A$113</f>
        <v>6.9874815580000007E-6</v>
      </c>
      <c r="E5" s="4">
        <f>INDEX('AEO Table 3'!$C$25:$AJ$25,MATCH('BFCpUEbS-lpg-US'!E$1,'AEO Table 3'!$C$1:$AJ$1,0))/10^6*About!$A$113</f>
        <v>7.1620793220000006E-6</v>
      </c>
      <c r="F5" s="4">
        <f>INDEX('AEO Table 3'!$C$25:$AJ$25,MATCH('BFCpUEbS-lpg-US'!F$1,'AEO Table 3'!$C$1:$AJ$1,0))/10^6*About!$A$113</f>
        <v>7.2623487779999996E-6</v>
      </c>
      <c r="G5" s="4">
        <f>INDEX('AEO Table 3'!$C$25:$AJ$25,MATCH('BFCpUEbS-lpg-US'!G$1,'AEO Table 3'!$C$1:$AJ$1,0))/10^6*About!$A$113</f>
        <v>7.4250681979999995E-6</v>
      </c>
      <c r="H5" s="4">
        <f>INDEX('AEO Table 3'!$C$25:$AJ$25,MATCH('BFCpUEbS-lpg-US'!H$1,'AEO Table 3'!$C$1:$AJ$1,0))/10^6*About!$A$113</f>
        <v>7.6641632859999994E-6</v>
      </c>
      <c r="I5" s="4">
        <f>INDEX('AEO Table 3'!$C$25:$AJ$25,MATCH('BFCpUEbS-lpg-US'!I$1,'AEO Table 3'!$C$1:$AJ$1,0))/10^6*About!$A$113</f>
        <v>7.9065597420000005E-6</v>
      </c>
      <c r="J5" s="4">
        <f>INDEX('AEO Table 3'!$C$25:$AJ$25,MATCH('BFCpUEbS-lpg-US'!J$1,'AEO Table 3'!$C$1:$AJ$1,0))/10^6*About!$A$113</f>
        <v>8.0706062900000017E-6</v>
      </c>
      <c r="K5" s="4">
        <f>INDEX('AEO Table 3'!$C$25:$AJ$25,MATCH('BFCpUEbS-lpg-US'!K$1,'AEO Table 3'!$C$1:$AJ$1,0))/10^6*About!$A$113</f>
        <v>8.139546568000001E-6</v>
      </c>
      <c r="L5" s="4">
        <f>INDEX('AEO Table 3'!$C$25:$AJ$25,MATCH('BFCpUEbS-lpg-US'!L$1,'AEO Table 3'!$C$1:$AJ$1,0))/10^6*About!$A$113</f>
        <v>8.1639348300000002E-6</v>
      </c>
      <c r="M5" s="4">
        <f>INDEX('AEO Table 3'!$C$25:$AJ$25,MATCH('BFCpUEbS-lpg-US'!M$1,'AEO Table 3'!$C$1:$AJ$1,0))/10^6*About!$A$113</f>
        <v>8.211567025999999E-6</v>
      </c>
      <c r="N5" s="4">
        <f>INDEX('AEO Table 3'!$C$25:$AJ$25,MATCH('BFCpUEbS-lpg-US'!N$1,'AEO Table 3'!$C$1:$AJ$1,0))/10^6*About!$A$113</f>
        <v>8.4431124739999998E-6</v>
      </c>
      <c r="O5" s="4">
        <f>INDEX('AEO Table 3'!$C$25:$AJ$25,MATCH('BFCpUEbS-lpg-US'!O$1,'AEO Table 3'!$C$1:$AJ$1,0))/10^6*About!$A$113</f>
        <v>8.4669962080000002E-6</v>
      </c>
      <c r="P5" s="4">
        <f>INDEX('AEO Table 3'!$C$25:$AJ$25,MATCH('BFCpUEbS-lpg-US'!P$1,'AEO Table 3'!$C$1:$AJ$1,0))/10^6*About!$A$113</f>
        <v>8.5011258820000012E-6</v>
      </c>
      <c r="Q5" s="4">
        <f>INDEX('AEO Table 3'!$C$25:$AJ$25,MATCH('BFCpUEbS-lpg-US'!Q$1,'AEO Table 3'!$C$1:$AJ$1,0))/10^6*About!$A$113</f>
        <v>8.5782601699999998E-6</v>
      </c>
      <c r="R5" s="4">
        <f>INDEX('AEO Table 3'!$C$25:$AJ$25,MATCH('BFCpUEbS-lpg-US'!R$1,'AEO Table 3'!$C$1:$AJ$1,0))/10^6*About!$A$113</f>
        <v>8.6474070120000009E-6</v>
      </c>
      <c r="S5" s="4">
        <f>INDEX('AEO Table 3'!$C$25:$AJ$25,MATCH('BFCpUEbS-lpg-US'!S$1,'AEO Table 3'!$C$1:$AJ$1,0))/10^6*About!$A$113</f>
        <v>8.6825685920000001E-6</v>
      </c>
      <c r="T5" s="4">
        <f>INDEX('AEO Table 3'!$C$25:$AJ$25,MATCH('BFCpUEbS-lpg-US'!T$1,'AEO Table 3'!$C$1:$AJ$1,0))/10^6*About!$A$113</f>
        <v>8.7188205740000014E-6</v>
      </c>
      <c r="U5" s="4">
        <f>INDEX('AEO Table 3'!$C$25:$AJ$25,MATCH('BFCpUEbS-lpg-US'!U$1,'AEO Table 3'!$C$1:$AJ$1,0))/10^6*About!$A$113</f>
        <v>8.7632035000000006E-6</v>
      </c>
      <c r="V5" s="4">
        <f>INDEX('AEO Table 3'!$C$25:$AJ$25,MATCH('BFCpUEbS-lpg-US'!V$1,'AEO Table 3'!$C$1:$AJ$1,0))/10^6*About!$A$113</f>
        <v>8.8104755799999997E-6</v>
      </c>
      <c r="W5" s="4">
        <f>INDEX('AEO Table 3'!$C$25:$AJ$25,MATCH('BFCpUEbS-lpg-US'!W$1,'AEO Table 3'!$C$1:$AJ$1,0))/10^6*About!$A$113</f>
        <v>8.818966639999999E-6</v>
      </c>
      <c r="X5" s="4">
        <f>INDEX('AEO Table 3'!$C$25:$AJ$25,MATCH('BFCpUEbS-lpg-US'!X$1,'AEO Table 3'!$C$1:$AJ$1,0))/10^6*About!$A$113</f>
        <v>8.8421612180000004E-6</v>
      </c>
      <c r="Y5" s="4">
        <f>INDEX('AEO Table 3'!$C$25:$AJ$25,MATCH('BFCpUEbS-lpg-US'!Y$1,'AEO Table 3'!$C$1:$AJ$1,0))/10^6*About!$A$113</f>
        <v>8.8832656260000006E-6</v>
      </c>
      <c r="Z5" s="4">
        <f>INDEX('AEO Table 3'!$C$25:$AJ$25,MATCH('BFCpUEbS-lpg-US'!Z$1,'AEO Table 3'!$C$1:$AJ$1,0))/10^6*About!$A$113</f>
        <v>8.902273170000001E-6</v>
      </c>
      <c r="AA5" s="4">
        <f>INDEX('AEO Table 3'!$C$25:$AJ$25,MATCH('BFCpUEbS-lpg-US'!AA$1,'AEO Table 3'!$C$1:$AJ$1,0))/10^6*About!$A$113</f>
        <v>8.9410669860000001E-6</v>
      </c>
      <c r="AB5" s="4">
        <f>INDEX('AEO Table 3'!$C$25:$AJ$25,MATCH('BFCpUEbS-lpg-US'!AB$1,'AEO Table 3'!$C$1:$AJ$1,0))/10^6*About!$A$113</f>
        <v>8.9953211120000013E-6</v>
      </c>
      <c r="AC5" s="4">
        <f>INDEX('AEO Table 3'!$C$25:$AJ$25,MATCH('BFCpUEbS-lpg-US'!AC$1,'AEO Table 3'!$C$1:$AJ$1,0))/10^6*About!$A$113</f>
        <v>9.0465316180000007E-6</v>
      </c>
      <c r="AD5" s="4">
        <f>INDEX('AEO Table 3'!$C$25:$AJ$25,MATCH('BFCpUEbS-lpg-US'!AD$1,'AEO Table 3'!$C$1:$AJ$1,0))/10^6*About!$A$113</f>
        <v>9.1164855220000005E-6</v>
      </c>
      <c r="AE5" s="4">
        <f>INDEX('AEO Table 3'!$C$25:$AJ$25,MATCH('BFCpUEbS-lpg-US'!AE$1,'AEO Table 3'!$C$1:$AJ$1,0))/10^6*About!$A$113</f>
        <v>9.1742457520000018E-6</v>
      </c>
      <c r="AF5" s="4">
        <f>INDEX('AEO Table 3'!$C$25:$AJ$25,MATCH('BFCpUEbS-lpg-US'!AF$1,'AEO Table 3'!$C$1:$AJ$1,0))/10^6*About!$A$113</f>
        <v>9.2352790160000004E-6</v>
      </c>
      <c r="AG5" s="4">
        <f>INDEX('AEO Table 3'!$C$25:$AJ$25,MATCH('BFCpUEbS-lpg-US'!AG$1,'AEO Table 3'!$C$1:$AJ$1,0))/10^6*About!$A$113</f>
        <v>9.3154560100000003E-6</v>
      </c>
      <c r="AH5" s="4">
        <f>INDEX('AEO Table 3'!$C$25:$AJ$25,MATCH('BFCpUEbS-lpg-US'!AH$1,'AEO Table 3'!$C$1:$AJ$1,0))/10^6*About!$A$113</f>
        <v>9.4176640599999984E-6</v>
      </c>
      <c r="AI5" s="4">
        <f>INDEX('AEO Table 3'!$C$25:$AJ$25,MATCH('BFCpUEbS-lpg-US'!AI$1,'AEO Table 3'!$C$1:$AJ$1,0))/10^6*About!$A$113</f>
        <v>9.4849426860000013E-6</v>
      </c>
    </row>
    <row r="6" spans="1:37">
      <c r="A6" s="10" t="s">
        <v>23</v>
      </c>
      <c r="B6" s="4">
        <f>INDEX('AEO Table 3'!$C$32:$AJ$32,MATCH('BFCpUEbS-lpg-US'!B$1,'AEO Table 3'!$C$1:$AJ$1,0))/10^6*About!$A$113</f>
        <v>3.548551074E-6</v>
      </c>
      <c r="C6" s="4">
        <f>INDEX('AEO Table 3'!$C$32:$AJ$32,MATCH('BFCpUEbS-lpg-US'!C$1,'AEO Table 3'!$C$1:$AJ$1,0))/10^6*About!$A$113</f>
        <v>3.5556245199999999E-6</v>
      </c>
      <c r="D6" s="4">
        <f>INDEX('AEO Table 3'!$C$32:$AJ$32,MATCH('BFCpUEbS-lpg-US'!D$1,'AEO Table 3'!$C$1:$AJ$1,0))/10^6*About!$A$113</f>
        <v>3.5913792859999996E-6</v>
      </c>
      <c r="E6" s="4">
        <f>INDEX('AEO Table 3'!$C$32:$AJ$32,MATCH('BFCpUEbS-lpg-US'!E$1,'AEO Table 3'!$C$1:$AJ$1,0))/10^6*About!$A$113</f>
        <v>3.64792024E-6</v>
      </c>
      <c r="F6" s="4">
        <f>INDEX('AEO Table 3'!$C$32:$AJ$32,MATCH('BFCpUEbS-lpg-US'!F$1,'AEO Table 3'!$C$1:$AJ$1,0))/10^6*About!$A$113</f>
        <v>3.5656812620000004E-6</v>
      </c>
      <c r="G6" s="4">
        <f>INDEX('AEO Table 3'!$C$32:$AJ$32,MATCH('BFCpUEbS-lpg-US'!G$1,'AEO Table 3'!$C$1:$AJ$1,0))/10^6*About!$A$113</f>
        <v>3.5728433659999999E-6</v>
      </c>
      <c r="H6" s="4">
        <f>INDEX('AEO Table 3'!$C$32:$AJ$32,MATCH('BFCpUEbS-lpg-US'!H$1,'AEO Table 3'!$C$1:$AJ$1,0))/10^6*About!$A$113</f>
        <v>3.6799696500000006E-6</v>
      </c>
      <c r="I6" s="4">
        <f>INDEX('AEO Table 3'!$C$32:$AJ$32,MATCH('BFCpUEbS-lpg-US'!I$1,'AEO Table 3'!$C$1:$AJ$1,0))/10^6*About!$A$113</f>
        <v>3.8186252780000006E-6</v>
      </c>
      <c r="J6" s="4">
        <f>INDEX('AEO Table 3'!$C$32:$AJ$32,MATCH('BFCpUEbS-lpg-US'!J$1,'AEO Table 3'!$C$1:$AJ$1,0))/10^6*About!$A$113</f>
        <v>4.0166634859999999E-6</v>
      </c>
      <c r="K6" s="4">
        <f>INDEX('AEO Table 3'!$C$32:$AJ$32,MATCH('BFCpUEbS-lpg-US'!K$1,'AEO Table 3'!$C$1:$AJ$1,0))/10^6*About!$A$113</f>
        <v>4.0866969080000004E-6</v>
      </c>
      <c r="L6" s="4">
        <f>INDEX('AEO Table 3'!$C$32:$AJ$32,MATCH('BFCpUEbS-lpg-US'!L$1,'AEO Table 3'!$C$1:$AJ$1,0))/10^6*About!$A$113</f>
        <v>4.1026827679999999E-6</v>
      </c>
      <c r="M6" s="4">
        <f>INDEX('AEO Table 3'!$C$32:$AJ$32,MATCH('BFCpUEbS-lpg-US'!M$1,'AEO Table 3'!$C$1:$AJ$1,0))/10^6*About!$A$113</f>
        <v>4.169194548E-6</v>
      </c>
      <c r="N6" s="4">
        <f>INDEX('AEO Table 3'!$C$32:$AJ$32,MATCH('BFCpUEbS-lpg-US'!N$1,'AEO Table 3'!$C$1:$AJ$1,0))/10^6*About!$A$113</f>
        <v>4.1639216820000006E-6</v>
      </c>
      <c r="O6" s="4">
        <f>INDEX('AEO Table 3'!$C$32:$AJ$32,MATCH('BFCpUEbS-lpg-US'!O$1,'AEO Table 3'!$C$1:$AJ$1,0))/10^6*About!$A$113</f>
        <v>4.1947545579999998E-6</v>
      </c>
      <c r="P6" s="4">
        <f>INDEX('AEO Table 3'!$C$32:$AJ$32,MATCH('BFCpUEbS-lpg-US'!P$1,'AEO Table 3'!$C$1:$AJ$1,0))/10^6*About!$A$113</f>
        <v>4.1830772940000007E-6</v>
      </c>
      <c r="Q6" s="4">
        <f>INDEX('AEO Table 3'!$C$32:$AJ$32,MATCH('BFCpUEbS-lpg-US'!Q$1,'AEO Table 3'!$C$1:$AJ$1,0))/10^6*About!$A$113</f>
        <v>4.2947324480000005E-6</v>
      </c>
      <c r="R6" s="4">
        <f>INDEX('AEO Table 3'!$C$32:$AJ$32,MATCH('BFCpUEbS-lpg-US'!R$1,'AEO Table 3'!$C$1:$AJ$1,0))/10^6*About!$A$113</f>
        <v>4.353391140000001E-6</v>
      </c>
      <c r="S6" s="4">
        <f>INDEX('AEO Table 3'!$C$32:$AJ$32,MATCH('BFCpUEbS-lpg-US'!S$1,'AEO Table 3'!$C$1:$AJ$1,0))/10^6*About!$A$113</f>
        <v>4.3944818379999996E-6</v>
      </c>
      <c r="T6" s="4">
        <f>INDEX('AEO Table 3'!$C$32:$AJ$32,MATCH('BFCpUEbS-lpg-US'!T$1,'AEO Table 3'!$C$1:$AJ$1,0))/10^6*About!$A$113</f>
        <v>4.4307493580000003E-6</v>
      </c>
      <c r="U6" s="4">
        <f>INDEX('AEO Table 3'!$C$32:$AJ$32,MATCH('BFCpUEbS-lpg-US'!U$1,'AEO Table 3'!$C$1:$AJ$1,0))/10^6*About!$A$113</f>
        <v>4.4928456040000003E-6</v>
      </c>
      <c r="V6" s="4">
        <f>INDEX('AEO Table 3'!$C$32:$AJ$32,MATCH('BFCpUEbS-lpg-US'!V$1,'AEO Table 3'!$C$1:$AJ$1,0))/10^6*About!$A$113</f>
        <v>4.519960328E-6</v>
      </c>
      <c r="W6" s="4">
        <f>INDEX('AEO Table 3'!$C$32:$AJ$32,MATCH('BFCpUEbS-lpg-US'!W$1,'AEO Table 3'!$C$1:$AJ$1,0))/10^6*About!$A$113</f>
        <v>4.5261636460000004E-6</v>
      </c>
      <c r="X6" s="4">
        <f>INDEX('AEO Table 3'!$C$32:$AJ$32,MATCH('BFCpUEbS-lpg-US'!X$1,'AEO Table 3'!$C$1:$AJ$1,0))/10^6*About!$A$113</f>
        <v>4.5450258640000003E-6</v>
      </c>
      <c r="Y6" s="4">
        <f>INDEX('AEO Table 3'!$C$32:$AJ$32,MATCH('BFCpUEbS-lpg-US'!Y$1,'AEO Table 3'!$C$1:$AJ$1,0))/10^6*About!$A$113</f>
        <v>4.597887968E-6</v>
      </c>
      <c r="Z6" s="4">
        <f>INDEX('AEO Table 3'!$C$32:$AJ$32,MATCH('BFCpUEbS-lpg-US'!Z$1,'AEO Table 3'!$C$1:$AJ$1,0))/10^6*About!$A$113</f>
        <v>4.5930291440000006E-6</v>
      </c>
      <c r="AA6" s="4">
        <f>INDEX('AEO Table 3'!$C$32:$AJ$32,MATCH('BFCpUEbS-lpg-US'!AA$1,'AEO Table 3'!$C$1:$AJ$1,0))/10^6*About!$A$113</f>
        <v>4.6301000700000004E-6</v>
      </c>
      <c r="AB6" s="4">
        <f>INDEX('AEO Table 3'!$C$32:$AJ$32,MATCH('BFCpUEbS-lpg-US'!AB$1,'AEO Table 3'!$C$1:$AJ$1,0))/10^6*About!$A$113</f>
        <v>4.6860414400000009E-6</v>
      </c>
      <c r="AC6" s="4">
        <f>INDEX('AEO Table 3'!$C$32:$AJ$32,MATCH('BFCpUEbS-lpg-US'!AC$1,'AEO Table 3'!$C$1:$AJ$1,0))/10^6*About!$A$113</f>
        <v>4.7610397100000001E-6</v>
      </c>
      <c r="AD6" s="4">
        <f>INDEX('AEO Table 3'!$C$32:$AJ$32,MATCH('BFCpUEbS-lpg-US'!AD$1,'AEO Table 3'!$C$1:$AJ$1,0))/10^6*About!$A$113</f>
        <v>4.8338909939999997E-6</v>
      </c>
      <c r="AE6" s="4">
        <f>INDEX('AEO Table 3'!$C$32:$AJ$32,MATCH('BFCpUEbS-lpg-US'!AE$1,'AEO Table 3'!$C$1:$AJ$1,0))/10^6*About!$A$113</f>
        <v>4.8886560460000012E-6</v>
      </c>
      <c r="AF6" s="4">
        <f>INDEX('AEO Table 3'!$C$32:$AJ$32,MATCH('BFCpUEbS-lpg-US'!AF$1,'AEO Table 3'!$C$1:$AJ$1,0))/10^6*About!$A$113</f>
        <v>4.958035958E-6</v>
      </c>
      <c r="AG6" s="4">
        <f>INDEX('AEO Table 3'!$C$32:$AJ$32,MATCH('BFCpUEbS-lpg-US'!AG$1,'AEO Table 3'!$C$1:$AJ$1,0))/10^6*About!$A$113</f>
        <v>5.0737154539999997E-6</v>
      </c>
      <c r="AH6" s="4">
        <f>INDEX('AEO Table 3'!$C$32:$AJ$32,MATCH('BFCpUEbS-lpg-US'!AH$1,'AEO Table 3'!$C$1:$AJ$1,0))/10^6*About!$A$113</f>
        <v>5.1689451139999997E-6</v>
      </c>
      <c r="AI6" s="4">
        <f>INDEX('AEO Table 3'!$C$32:$AJ$32,MATCH('BFCpUEbS-lpg-US'!AI$1,'AEO Table 3'!$C$1:$AJ$1,0))/10^6*About!$A$113</f>
        <v>5.245594982E-6</v>
      </c>
    </row>
    <row r="7" spans="1:37">
      <c r="A7" s="10" t="s">
        <v>24</v>
      </c>
      <c r="B7" s="4">
        <f t="shared" ref="B7:AI7" si="0">B3</f>
        <v>3.08018E-6</v>
      </c>
      <c r="C7" s="4">
        <f t="shared" si="0"/>
        <v>3.2355600000000002E-6</v>
      </c>
      <c r="D7" s="4">
        <f t="shared" si="0"/>
        <v>2.5409199999999998E-6</v>
      </c>
      <c r="E7" s="4">
        <f t="shared" si="0"/>
        <v>2.7145800000000005E-6</v>
      </c>
      <c r="F7" s="4">
        <f t="shared" si="0"/>
        <v>2.6712846127338937E-6</v>
      </c>
      <c r="G7" s="4">
        <f t="shared" si="0"/>
        <v>2.7157739764793566E-6</v>
      </c>
      <c r="H7" s="4">
        <f t="shared" si="0"/>
        <v>2.8499007858934832E-6</v>
      </c>
      <c r="I7" s="4">
        <f t="shared" si="0"/>
        <v>3.0282995103680388E-6</v>
      </c>
      <c r="J7" s="4">
        <f t="shared" si="0"/>
        <v>3.207890618291292E-6</v>
      </c>
      <c r="K7" s="4">
        <f t="shared" si="0"/>
        <v>3.2612244882587513E-6</v>
      </c>
      <c r="L7" s="4">
        <f t="shared" si="0"/>
        <v>3.2675894422591098E-6</v>
      </c>
      <c r="M7" s="4">
        <f t="shared" si="0"/>
        <v>3.3294157586727979E-6</v>
      </c>
      <c r="N7" s="4">
        <f t="shared" si="0"/>
        <v>3.3245809106209678E-6</v>
      </c>
      <c r="O7" s="4">
        <f t="shared" si="0"/>
        <v>3.3548158360244957E-6</v>
      </c>
      <c r="P7" s="4">
        <f t="shared" si="0"/>
        <v>3.347132649153334E-6</v>
      </c>
      <c r="Q7" s="4">
        <f t="shared" si="0"/>
        <v>3.4678572916284002E-6</v>
      </c>
      <c r="R7" s="4">
        <f t="shared" si="0"/>
        <v>3.5119221127030847E-6</v>
      </c>
      <c r="S7" s="4">
        <f t="shared" si="0"/>
        <v>3.5445449910653252E-6</v>
      </c>
      <c r="T7" s="4">
        <f t="shared" si="0"/>
        <v>3.5741283669290829E-6</v>
      </c>
      <c r="U7" s="4">
        <f t="shared" si="0"/>
        <v>3.6332855604726433E-6</v>
      </c>
      <c r="V7" s="4">
        <f t="shared" si="0"/>
        <v>3.6414705520015739E-6</v>
      </c>
      <c r="W7" s="4">
        <f t="shared" si="0"/>
        <v>3.6409830846197414E-6</v>
      </c>
      <c r="X7" s="4">
        <f t="shared" si="0"/>
        <v>3.6557226007975195E-6</v>
      </c>
      <c r="Y7" s="4">
        <f t="shared" si="0"/>
        <v>3.7113504349147762E-6</v>
      </c>
      <c r="Z7" s="4">
        <f t="shared" si="0"/>
        <v>3.6957076703530159E-6</v>
      </c>
      <c r="AA7" s="4">
        <f t="shared" si="0"/>
        <v>3.7301338594219009E-6</v>
      </c>
      <c r="AB7" s="4">
        <f t="shared" si="0"/>
        <v>3.7795823276106414E-6</v>
      </c>
      <c r="AC7" s="4">
        <f t="shared" si="0"/>
        <v>3.8514590744556308E-6</v>
      </c>
      <c r="AD7" s="4">
        <f t="shared" si="0"/>
        <v>3.9089045565554715E-6</v>
      </c>
      <c r="AE7" s="4">
        <f t="shared" si="0"/>
        <v>3.9524755381256851E-6</v>
      </c>
      <c r="AF7" s="4">
        <f t="shared" si="0"/>
        <v>4.0122317111972484E-6</v>
      </c>
      <c r="AG7" s="4">
        <f t="shared" si="0"/>
        <v>4.1270318726493313E-6</v>
      </c>
      <c r="AH7" s="4">
        <f t="shared" si="0"/>
        <v>4.2006282960913366E-6</v>
      </c>
      <c r="AI7" s="4">
        <f t="shared" si="0"/>
        <v>4.2710689257967127E-6</v>
      </c>
    </row>
    <row r="8" spans="1:37">
      <c r="A8" s="10" t="s">
        <v>25</v>
      </c>
      <c r="B8" s="9">
        <v>0</v>
      </c>
      <c r="C8" s="9">
        <v>0</v>
      </c>
      <c r="D8" s="9">
        <v>0</v>
      </c>
      <c r="E8" s="9">
        <v>0</v>
      </c>
      <c r="F8" s="9">
        <v>0</v>
      </c>
      <c r="G8" s="9">
        <v>0</v>
      </c>
      <c r="H8" s="9">
        <v>0</v>
      </c>
      <c r="I8" s="9">
        <v>0</v>
      </c>
      <c r="J8" s="9">
        <v>0</v>
      </c>
      <c r="K8" s="9">
        <v>0</v>
      </c>
      <c r="L8" s="9">
        <v>0</v>
      </c>
      <c r="M8" s="9">
        <v>0</v>
      </c>
      <c r="N8" s="9">
        <v>0</v>
      </c>
      <c r="O8" s="9">
        <v>0</v>
      </c>
      <c r="P8" s="9">
        <v>0</v>
      </c>
      <c r="Q8" s="9">
        <v>0</v>
      </c>
      <c r="R8" s="9">
        <v>0</v>
      </c>
      <c r="S8" s="9">
        <v>0</v>
      </c>
      <c r="T8" s="9">
        <v>0</v>
      </c>
      <c r="U8" s="9">
        <v>0</v>
      </c>
      <c r="V8" s="9">
        <v>0</v>
      </c>
      <c r="W8" s="9">
        <v>0</v>
      </c>
      <c r="X8" s="9">
        <v>0</v>
      </c>
      <c r="Y8" s="9">
        <v>0</v>
      </c>
      <c r="Z8" s="9">
        <v>0</v>
      </c>
      <c r="AA8" s="9">
        <v>0</v>
      </c>
      <c r="AB8" s="9">
        <v>0</v>
      </c>
      <c r="AC8" s="9">
        <v>0</v>
      </c>
      <c r="AD8" s="9">
        <v>0</v>
      </c>
      <c r="AE8" s="9">
        <v>0</v>
      </c>
      <c r="AF8" s="9">
        <v>0</v>
      </c>
      <c r="AG8" s="9">
        <v>0</v>
      </c>
      <c r="AH8" s="9">
        <v>0</v>
      </c>
      <c r="AI8" s="9">
        <v>0</v>
      </c>
    </row>
    <row r="9" spans="1:37">
      <c r="A9" s="10" t="s">
        <v>26</v>
      </c>
      <c r="B9" s="4">
        <f t="shared" ref="B9:AI9" si="1">B6</f>
        <v>3.548551074E-6</v>
      </c>
      <c r="C9" s="4">
        <f t="shared" si="1"/>
        <v>3.5556245199999999E-6</v>
      </c>
      <c r="D9" s="4">
        <f t="shared" si="1"/>
        <v>3.5913792859999996E-6</v>
      </c>
      <c r="E9" s="4">
        <f t="shared" si="1"/>
        <v>3.64792024E-6</v>
      </c>
      <c r="F9" s="4">
        <f t="shared" si="1"/>
        <v>3.5656812620000004E-6</v>
      </c>
      <c r="G9" s="4">
        <f t="shared" si="1"/>
        <v>3.5728433659999999E-6</v>
      </c>
      <c r="H9" s="4">
        <f t="shared" si="1"/>
        <v>3.6799696500000006E-6</v>
      </c>
      <c r="I9" s="4">
        <f t="shared" si="1"/>
        <v>3.8186252780000006E-6</v>
      </c>
      <c r="J9" s="4">
        <f t="shared" si="1"/>
        <v>4.0166634859999999E-6</v>
      </c>
      <c r="K9" s="4">
        <f t="shared" si="1"/>
        <v>4.0866969080000004E-6</v>
      </c>
      <c r="L9" s="4">
        <f t="shared" si="1"/>
        <v>4.1026827679999999E-6</v>
      </c>
      <c r="M9" s="4">
        <f t="shared" si="1"/>
        <v>4.169194548E-6</v>
      </c>
      <c r="N9" s="4">
        <f t="shared" si="1"/>
        <v>4.1639216820000006E-6</v>
      </c>
      <c r="O9" s="4">
        <f t="shared" si="1"/>
        <v>4.1947545579999998E-6</v>
      </c>
      <c r="P9" s="4">
        <f t="shared" si="1"/>
        <v>4.1830772940000007E-6</v>
      </c>
      <c r="Q9" s="4">
        <f t="shared" si="1"/>
        <v>4.2947324480000005E-6</v>
      </c>
      <c r="R9" s="4">
        <f t="shared" si="1"/>
        <v>4.353391140000001E-6</v>
      </c>
      <c r="S9" s="4">
        <f t="shared" si="1"/>
        <v>4.3944818379999996E-6</v>
      </c>
      <c r="T9" s="4">
        <f t="shared" si="1"/>
        <v>4.4307493580000003E-6</v>
      </c>
      <c r="U9" s="4">
        <f t="shared" si="1"/>
        <v>4.4928456040000003E-6</v>
      </c>
      <c r="V9" s="4">
        <f t="shared" si="1"/>
        <v>4.519960328E-6</v>
      </c>
      <c r="W9" s="4">
        <f t="shared" si="1"/>
        <v>4.5261636460000004E-6</v>
      </c>
      <c r="X9" s="4">
        <f t="shared" si="1"/>
        <v>4.5450258640000003E-6</v>
      </c>
      <c r="Y9" s="4">
        <f t="shared" si="1"/>
        <v>4.597887968E-6</v>
      </c>
      <c r="Z9" s="4">
        <f t="shared" si="1"/>
        <v>4.5930291440000006E-6</v>
      </c>
      <c r="AA9" s="4">
        <f t="shared" si="1"/>
        <v>4.6301000700000004E-6</v>
      </c>
      <c r="AB9" s="4">
        <f t="shared" si="1"/>
        <v>4.6860414400000009E-6</v>
      </c>
      <c r="AC9" s="4">
        <f t="shared" si="1"/>
        <v>4.7610397100000001E-6</v>
      </c>
      <c r="AD9" s="4">
        <f t="shared" si="1"/>
        <v>4.8338909939999997E-6</v>
      </c>
      <c r="AE9" s="4">
        <f t="shared" si="1"/>
        <v>4.8886560460000012E-6</v>
      </c>
      <c r="AF9" s="4">
        <f t="shared" si="1"/>
        <v>4.958035958E-6</v>
      </c>
      <c r="AG9" s="4">
        <f t="shared" si="1"/>
        <v>5.0737154539999997E-6</v>
      </c>
      <c r="AH9" s="4">
        <f t="shared" si="1"/>
        <v>5.1689451139999997E-6</v>
      </c>
      <c r="AI9" s="4">
        <f t="shared" si="1"/>
        <v>5.245594982E-6</v>
      </c>
    </row>
  </sheetData>
  <pageMargins left="0.7" right="0.7" top="0.75" bottom="0.75" header="0.3" footer="0.3"/>
  <pageSetup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2AE415-95BA-4283-9D33-3454AD091ECD}">
  <sheetPr>
    <tabColor rgb="FF92D050"/>
  </sheetPr>
  <dimension ref="A1:AJ9"/>
  <sheetViews>
    <sheetView workbookViewId="0">
      <pane xSplit="1" ySplit="1" topLeftCell="B2" activePane="bottomRight" state="frozen"/>
      <selection activeCell="A9" sqref="A9"/>
      <selection pane="topRight" activeCell="A9" sqref="A9"/>
      <selection pane="bottomLeft" activeCell="A9" sqref="A9"/>
      <selection pane="bottomRight"/>
    </sheetView>
  </sheetViews>
  <sheetFormatPr defaultColWidth="9.109375" defaultRowHeight="14.4"/>
  <cols>
    <col min="1" max="1" width="41.44140625" style="9" customWidth="1"/>
    <col min="2" max="25" width="10" style="9" customWidth="1"/>
    <col min="26" max="16384" width="9.109375" style="9"/>
  </cols>
  <sheetData>
    <row r="1" spans="1:36">
      <c r="A1" s="10" t="s">
        <v>18</v>
      </c>
      <c r="B1" s="10">
        <v>2017</v>
      </c>
      <c r="C1" s="10">
        <v>2018</v>
      </c>
      <c r="D1" s="10">
        <v>2019</v>
      </c>
      <c r="E1" s="10">
        <v>2020</v>
      </c>
      <c r="F1" s="10">
        <v>2021</v>
      </c>
      <c r="G1" s="10">
        <v>2022</v>
      </c>
      <c r="H1" s="10">
        <v>2023</v>
      </c>
      <c r="I1" s="10">
        <v>2024</v>
      </c>
      <c r="J1" s="10">
        <v>2025</v>
      </c>
      <c r="K1" s="10">
        <v>2026</v>
      </c>
      <c r="L1" s="10">
        <v>2027</v>
      </c>
      <c r="M1" s="10">
        <v>2028</v>
      </c>
      <c r="N1" s="10">
        <v>2029</v>
      </c>
      <c r="O1" s="10">
        <v>2030</v>
      </c>
      <c r="P1" s="10">
        <v>2031</v>
      </c>
      <c r="Q1" s="10">
        <v>2032</v>
      </c>
      <c r="R1" s="10">
        <v>2033</v>
      </c>
      <c r="S1" s="10">
        <v>2034</v>
      </c>
      <c r="T1" s="10">
        <v>2035</v>
      </c>
      <c r="U1" s="10">
        <v>2036</v>
      </c>
      <c r="V1" s="10">
        <v>2037</v>
      </c>
      <c r="W1" s="10">
        <v>2038</v>
      </c>
      <c r="X1" s="10">
        <v>2039</v>
      </c>
      <c r="Y1" s="10">
        <v>2040</v>
      </c>
      <c r="Z1" s="10">
        <v>2041</v>
      </c>
      <c r="AA1" s="10">
        <v>2042</v>
      </c>
      <c r="AB1" s="10">
        <v>2043</v>
      </c>
      <c r="AC1" s="10">
        <v>2044</v>
      </c>
      <c r="AD1" s="10">
        <v>2045</v>
      </c>
      <c r="AE1" s="10">
        <v>2046</v>
      </c>
      <c r="AF1" s="10">
        <v>2047</v>
      </c>
      <c r="AG1" s="10">
        <v>2048</v>
      </c>
      <c r="AH1" s="10">
        <v>2049</v>
      </c>
      <c r="AI1" s="10">
        <v>2050</v>
      </c>
    </row>
    <row r="2" spans="1:36">
      <c r="A2" s="10" t="s">
        <v>19</v>
      </c>
      <c r="B2" s="4">
        <f>INDEX('AEO Table 3'!$C$44:$AJ$44,MATCH(B$1,'AEO Table 3'!$C$1:$AJ$1,0))/10^6*About!$A$113</f>
        <v>7.8995658140000013E-6</v>
      </c>
      <c r="C2" s="4">
        <f>INDEX('AEO Table 3'!$C$44:$AJ$44,MATCH(C$1,'AEO Table 3'!$C$1:$AJ$1,0))/10^6*About!$A$113</f>
        <v>9.9976372760000008E-6</v>
      </c>
      <c r="D2" s="4">
        <f>INDEX('AEO Table 3'!$C$44:$AJ$44,MATCH(D$1,'AEO Table 3'!$C$1:$AJ$1,0))/10^6*About!$A$113</f>
        <v>1.0172931508000001E-5</v>
      </c>
      <c r="E2" s="4">
        <f>INDEX('AEO Table 3'!$C$44:$AJ$44,MATCH(E$1,'AEO Table 3'!$C$1:$AJ$1,0))/10^6*About!$A$113</f>
        <v>1.0737401456E-5</v>
      </c>
      <c r="F2" s="4">
        <f>INDEX('AEO Table 3'!$C$44:$AJ$44,MATCH(F$1,'AEO Table 3'!$C$1:$AJ$1,0))/10^6*About!$A$113</f>
        <v>1.0748106224E-5</v>
      </c>
      <c r="G2" s="4">
        <f>INDEX('AEO Table 3'!$C$44:$AJ$44,MATCH(G$1,'AEO Table 3'!$C$1:$AJ$1,0))/10^6*About!$A$113</f>
        <v>9.5296171780000005E-6</v>
      </c>
      <c r="H2" s="4">
        <f>INDEX('AEO Table 3'!$C$44:$AJ$44,MATCH(H$1,'AEO Table 3'!$C$1:$AJ$1,0))/10^6*About!$A$113</f>
        <v>9.8576280140000013E-6</v>
      </c>
      <c r="I2" s="4">
        <f>INDEX('AEO Table 3'!$C$44:$AJ$44,MATCH(I$1,'AEO Table 3'!$C$1:$AJ$1,0))/10^6*About!$A$113</f>
        <v>1.0298365212000001E-5</v>
      </c>
      <c r="J2" s="4">
        <f>INDEX('AEO Table 3'!$C$44:$AJ$44,MATCH(J$1,'AEO Table 3'!$C$1:$AJ$1,0))/10^6*About!$A$113</f>
        <v>1.0579453116000001E-5</v>
      </c>
      <c r="K2" s="4">
        <f>INDEX('AEO Table 3'!$C$44:$AJ$44,MATCH(K$1,'AEO Table 3'!$C$1:$AJ$1,0))/10^6*About!$A$113</f>
        <v>1.0903812522E-5</v>
      </c>
      <c r="L2" s="4">
        <f>INDEX('AEO Table 3'!$C$44:$AJ$44,MATCH(L$1,'AEO Table 3'!$C$1:$AJ$1,0))/10^6*About!$A$113</f>
        <v>1.1286801372E-5</v>
      </c>
      <c r="M2" s="4">
        <f>INDEX('AEO Table 3'!$C$44:$AJ$44,MATCH(M$1,'AEO Table 3'!$C$1:$AJ$1,0))/10^6*About!$A$113</f>
        <v>1.1454206870000001E-5</v>
      </c>
      <c r="N2" s="4">
        <f>INDEX('AEO Table 3'!$C$44:$AJ$44,MATCH(N$1,'AEO Table 3'!$C$1:$AJ$1,0))/10^6*About!$A$113</f>
        <v>1.17284023E-5</v>
      </c>
      <c r="O2" s="4">
        <f>INDEX('AEO Table 3'!$C$44:$AJ$44,MATCH(O$1,'AEO Table 3'!$C$1:$AJ$1,0))/10^6*About!$A$113</f>
        <v>1.2233870805999999E-5</v>
      </c>
      <c r="P2" s="4">
        <f>INDEX('AEO Table 3'!$C$44:$AJ$44,MATCH(P$1,'AEO Table 3'!$C$1:$AJ$1,0))/10^6*About!$A$113</f>
        <v>1.2373597641999999E-5</v>
      </c>
      <c r="Q2" s="4">
        <f>INDEX('AEO Table 3'!$C$44:$AJ$44,MATCH(Q$1,'AEO Table 3'!$C$1:$AJ$1,0))/10^6*About!$A$113</f>
        <v>1.2485798454E-5</v>
      </c>
      <c r="R2" s="4">
        <f>INDEX('AEO Table 3'!$C$44:$AJ$44,MATCH(R$1,'AEO Table 3'!$C$1:$AJ$1,0))/10^6*About!$A$113</f>
        <v>1.2636759264E-5</v>
      </c>
      <c r="S2" s="4">
        <f>INDEX('AEO Table 3'!$C$44:$AJ$44,MATCH(S$1,'AEO Table 3'!$C$1:$AJ$1,0))/10^6*About!$A$113</f>
        <v>1.3223846141999999E-5</v>
      </c>
      <c r="T2" s="4">
        <f>INDEX('AEO Table 3'!$C$44:$AJ$44,MATCH(T$1,'AEO Table 3'!$C$1:$AJ$1,0))/10^6*About!$A$113</f>
        <v>1.3520165856000001E-5</v>
      </c>
      <c r="U2" s="4">
        <f>INDEX('AEO Table 3'!$C$44:$AJ$44,MATCH(U$1,'AEO Table 3'!$C$1:$AJ$1,0))/10^6*About!$A$113</f>
        <v>1.3656345458000001E-5</v>
      </c>
      <c r="V2" s="4">
        <f>INDEX('AEO Table 3'!$C$44:$AJ$44,MATCH(V$1,'AEO Table 3'!$C$1:$AJ$1,0))/10^6*About!$A$113</f>
        <v>1.410009977E-5</v>
      </c>
      <c r="W2" s="4">
        <f>INDEX('AEO Table 3'!$C$44:$AJ$44,MATCH(W$1,'AEO Table 3'!$C$1:$AJ$1,0))/10^6*About!$A$113</f>
        <v>1.4155516504000002E-5</v>
      </c>
      <c r="X2" s="4">
        <f>INDEX('AEO Table 3'!$C$44:$AJ$44,MATCH(X$1,'AEO Table 3'!$C$1:$AJ$1,0))/10^6*About!$A$113</f>
        <v>1.4232660846000003E-5</v>
      </c>
      <c r="Y2" s="4">
        <f>INDEX('AEO Table 3'!$C$44:$AJ$44,MATCH(Y$1,'AEO Table 3'!$C$1:$AJ$1,0))/10^6*About!$A$113</f>
        <v>1.4320942277999998E-5</v>
      </c>
      <c r="Z2" s="4">
        <f>INDEX('AEO Table 3'!$C$44:$AJ$44,MATCH(Z$1,'AEO Table 3'!$C$1:$AJ$1,0))/10^6*About!$A$113</f>
        <v>1.4383802628000002E-5</v>
      </c>
      <c r="AA2" s="4">
        <f>INDEX('AEO Table 3'!$C$44:$AJ$44,MATCH(AA$1,'AEO Table 3'!$C$1:$AJ$1,0))/10^6*About!$A$113</f>
        <v>1.4540891808000001E-5</v>
      </c>
      <c r="AB2" s="4">
        <f>INDEX('AEO Table 3'!$C$44:$AJ$44,MATCH(AB$1,'AEO Table 3'!$C$1:$AJ$1,0))/10^6*About!$A$113</f>
        <v>1.456840138E-5</v>
      </c>
      <c r="AC2" s="4">
        <f>INDEX('AEO Table 3'!$C$44:$AJ$44,MATCH(AC$1,'AEO Table 3'!$C$1:$AJ$1,0))/10^6*About!$A$113</f>
        <v>1.4382087050000001E-5</v>
      </c>
      <c r="AD2" s="4">
        <f>INDEX('AEO Table 3'!$C$44:$AJ$44,MATCH(AD$1,'AEO Table 3'!$C$1:$AJ$1,0))/10^6*About!$A$113</f>
        <v>1.4411508709999999E-5</v>
      </c>
      <c r="AE2" s="4">
        <f>INDEX('AEO Table 3'!$C$44:$AJ$44,MATCH(AE$1,'AEO Table 3'!$C$1:$AJ$1,0))/10^6*About!$A$113</f>
        <v>1.4895691984E-5</v>
      </c>
      <c r="AF2" s="4">
        <f>INDEX('AEO Table 3'!$C$44:$AJ$44,MATCH(AF$1,'AEO Table 3'!$C$1:$AJ$1,0))/10^6*About!$A$113</f>
        <v>1.5231179340000001E-5</v>
      </c>
      <c r="AG2" s="4">
        <f>INDEX('AEO Table 3'!$C$44:$AJ$44,MATCH(AG$1,'AEO Table 3'!$C$1:$AJ$1,0))/10^6*About!$A$113</f>
        <v>1.4753199383999998E-5</v>
      </c>
      <c r="AH2" s="4">
        <f>INDEX('AEO Table 3'!$C$44:$AJ$44,MATCH(AH$1,'AEO Table 3'!$C$1:$AJ$1,0))/10^6*About!$A$113</f>
        <v>1.4746523528000002E-5</v>
      </c>
      <c r="AI2" s="4">
        <f>INDEX('AEO Table 3'!$C$44:$AJ$44,MATCH(AI$1,'AEO Table 3'!$C$1:$AJ$1,0))/10^6*About!$A$113</f>
        <v>1.5088604480000001E-5</v>
      </c>
      <c r="AJ2" s="4"/>
    </row>
    <row r="3" spans="1:36">
      <c r="A3" s="10" t="s">
        <v>20</v>
      </c>
      <c r="B3" s="4">
        <f>INDEX('AEO Table 3'!$C$50:$AJ$50,MATCH(B$1,'AEO Table 3'!$C$1:$AJ$1,0))/10^6*About!$A$113</f>
        <v>9.8917092459999995E-6</v>
      </c>
      <c r="C3" s="4">
        <f>INDEX('AEO Table 3'!$C$50:$AJ$50,MATCH(C$1,'AEO Table 3'!$C$1:$AJ$1,0))/10^6*About!$A$113</f>
        <v>1.1619630816000001E-5</v>
      </c>
      <c r="D3" s="4">
        <f>INDEX('AEO Table 3'!$C$50:$AJ$50,MATCH(D$1,'AEO Table 3'!$C$1:$AJ$1,0))/10^6*About!$A$113</f>
        <v>1.1152867468000001E-5</v>
      </c>
      <c r="E3" s="4">
        <f>INDEX('AEO Table 3'!$C$50:$AJ$50,MATCH(E$1,'AEO Table 3'!$C$1:$AJ$1,0))/10^6*About!$A$113</f>
        <v>1.1063360362000002E-5</v>
      </c>
      <c r="F3" s="4">
        <f>INDEX('AEO Table 3'!$C$50:$AJ$50,MATCH(F$1,'AEO Table 3'!$C$1:$AJ$1,0))/10^6*About!$A$113</f>
        <v>1.2787541844E-5</v>
      </c>
      <c r="G3" s="4">
        <f>INDEX('AEO Table 3'!$C$50:$AJ$50,MATCH(G$1,'AEO Table 3'!$C$1:$AJ$1,0))/10^6*About!$A$113</f>
        <v>1.2641682068E-5</v>
      </c>
      <c r="H3" s="4">
        <f>INDEX('AEO Table 3'!$C$50:$AJ$50,MATCH(H$1,'AEO Table 3'!$C$1:$AJ$1,0))/10^6*About!$A$113</f>
        <v>1.2817902182000001E-5</v>
      </c>
      <c r="I3" s="4">
        <f>INDEX('AEO Table 3'!$C$50:$AJ$50,MATCH(I$1,'AEO Table 3'!$C$1:$AJ$1,0))/10^6*About!$A$113</f>
        <v>1.3178264962000001E-5</v>
      </c>
      <c r="J3" s="4">
        <f>INDEX('AEO Table 3'!$C$50:$AJ$50,MATCH(J$1,'AEO Table 3'!$C$1:$AJ$1,0))/10^6*About!$A$113</f>
        <v>1.3455961926000001E-5</v>
      </c>
      <c r="K3" s="4">
        <f>INDEX('AEO Table 3'!$C$50:$AJ$50,MATCH(K$1,'AEO Table 3'!$C$1:$AJ$1,0))/10^6*About!$A$113</f>
        <v>1.383774978E-5</v>
      </c>
      <c r="L3" s="4">
        <f>INDEX('AEO Table 3'!$C$50:$AJ$50,MATCH(L$1,'AEO Table 3'!$C$1:$AJ$1,0))/10^6*About!$A$113</f>
        <v>1.4332666156E-5</v>
      </c>
      <c r="M3" s="4">
        <f>INDEX('AEO Table 3'!$C$50:$AJ$50,MATCH(M$1,'AEO Table 3'!$C$1:$AJ$1,0))/10^6*About!$A$113</f>
        <v>1.4538236638000001E-5</v>
      </c>
      <c r="N3" s="4">
        <f>INDEX('AEO Table 3'!$C$50:$AJ$50,MATCH(N$1,'AEO Table 3'!$C$1:$AJ$1,0))/10^6*About!$A$113</f>
        <v>1.4894489160000002E-5</v>
      </c>
      <c r="O3" s="4">
        <f>INDEX('AEO Table 3'!$C$50:$AJ$50,MATCH(O$1,'AEO Table 3'!$C$1:$AJ$1,0))/10^6*About!$A$113</f>
        <v>1.4978873296E-5</v>
      </c>
      <c r="P3" s="4">
        <f>INDEX('AEO Table 3'!$C$50:$AJ$50,MATCH(P$1,'AEO Table 3'!$C$1:$AJ$1,0))/10^6*About!$A$113</f>
        <v>1.5147568448E-5</v>
      </c>
      <c r="Q3" s="4">
        <f>INDEX('AEO Table 3'!$C$50:$AJ$50,MATCH(Q$1,'AEO Table 3'!$C$1:$AJ$1,0))/10^6*About!$A$113</f>
        <v>1.5349951812E-5</v>
      </c>
      <c r="R3" s="4">
        <f>INDEX('AEO Table 3'!$C$50:$AJ$50,MATCH(R$1,'AEO Table 3'!$C$1:$AJ$1,0))/10^6*About!$A$113</f>
        <v>1.5492804528E-5</v>
      </c>
      <c r="S3" s="4">
        <f>INDEX('AEO Table 3'!$C$50:$AJ$50,MATCH(S$1,'AEO Table 3'!$C$1:$AJ$1,0))/10^6*About!$A$113</f>
        <v>1.5582407604000002E-5</v>
      </c>
      <c r="T3" s="4">
        <f>INDEX('AEO Table 3'!$C$50:$AJ$50,MATCH(T$1,'AEO Table 3'!$C$1:$AJ$1,0))/10^6*About!$A$113</f>
        <v>1.5732803562000002E-5</v>
      </c>
      <c r="U3" s="4">
        <f>INDEX('AEO Table 3'!$C$50:$AJ$50,MATCH(U$1,'AEO Table 3'!$C$1:$AJ$1,0))/10^6*About!$A$113</f>
        <v>1.5957438256000002E-5</v>
      </c>
      <c r="V3" s="4">
        <f>INDEX('AEO Table 3'!$C$50:$AJ$50,MATCH(V$1,'AEO Table 3'!$C$1:$AJ$1,0))/10^6*About!$A$113</f>
        <v>1.6018932176000003E-5</v>
      </c>
      <c r="W3" s="4">
        <f>INDEX('AEO Table 3'!$C$50:$AJ$50,MATCH(W$1,'AEO Table 3'!$C$1:$AJ$1,0))/10^6*About!$A$113</f>
        <v>1.6071705622000001E-5</v>
      </c>
      <c r="X3" s="4">
        <f>INDEX('AEO Table 3'!$C$50:$AJ$50,MATCH(X$1,'AEO Table 3'!$C$1:$AJ$1,0))/10^6*About!$A$113</f>
        <v>1.6162696150000003E-5</v>
      </c>
      <c r="Y3" s="4">
        <f>INDEX('AEO Table 3'!$C$50:$AJ$50,MATCH(Y$1,'AEO Table 3'!$C$1:$AJ$1,0))/10^6*About!$A$113</f>
        <v>1.6231711376000001E-5</v>
      </c>
      <c r="Z3" s="4">
        <f>INDEX('AEO Table 3'!$C$50:$AJ$50,MATCH(Z$1,'AEO Table 3'!$C$1:$AJ$1,0))/10^6*About!$A$113</f>
        <v>1.6216744626000005E-5</v>
      </c>
      <c r="AA3" s="4">
        <f>INDEX('AEO Table 3'!$C$50:$AJ$50,MATCH(AA$1,'AEO Table 3'!$C$1:$AJ$1,0))/10^6*About!$A$113</f>
        <v>1.6351014882E-5</v>
      </c>
      <c r="AB3" s="4">
        <f>INDEX('AEO Table 3'!$C$50:$AJ$50,MATCH(AB$1,'AEO Table 3'!$C$1:$AJ$1,0))/10^6*About!$A$113</f>
        <v>1.6222187496E-5</v>
      </c>
      <c r="AC3" s="4">
        <f>INDEX('AEO Table 3'!$C$50:$AJ$50,MATCH(AC$1,'AEO Table 3'!$C$1:$AJ$1,0))/10^6*About!$A$113</f>
        <v>1.5989384384000001E-5</v>
      </c>
      <c r="AD3" s="4">
        <f>INDEX('AEO Table 3'!$C$50:$AJ$50,MATCH(AD$1,'AEO Table 3'!$C$1:$AJ$1,0))/10^6*About!$A$113</f>
        <v>1.5812465974E-5</v>
      </c>
      <c r="AE3" s="4">
        <f>INDEX('AEO Table 3'!$C$50:$AJ$50,MATCH(AE$1,'AEO Table 3'!$C$1:$AJ$1,0))/10^6*About!$A$113</f>
        <v>1.5825527034000001E-5</v>
      </c>
      <c r="AF3" s="4">
        <f>INDEX('AEO Table 3'!$C$50:$AJ$50,MATCH(AF$1,'AEO Table 3'!$C$1:$AJ$1,0))/10^6*About!$A$113</f>
        <v>1.5860379682000003E-5</v>
      </c>
      <c r="AG3" s="4">
        <f>INDEX('AEO Table 3'!$C$50:$AJ$50,MATCH(AG$1,'AEO Table 3'!$C$1:$AJ$1,0))/10^6*About!$A$113</f>
        <v>1.5887697314000001E-5</v>
      </c>
      <c r="AH3" s="4">
        <f>INDEX('AEO Table 3'!$C$50:$AJ$50,MATCH(AH$1,'AEO Table 3'!$C$1:$AJ$1,0))/10^6*About!$A$113</f>
        <v>1.5869416400000001E-5</v>
      </c>
      <c r="AI3" s="4">
        <f>INDEX('AEO Table 3'!$C$50:$AJ$50,MATCH(AI$1,'AEO Table 3'!$C$1:$AJ$1,0))/10^6*About!$A$113</f>
        <v>1.5882854028E-5</v>
      </c>
      <c r="AJ3" s="4"/>
    </row>
    <row r="4" spans="1:36">
      <c r="A4" s="10" t="s">
        <v>21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  <c r="Z4" s="9">
        <v>0</v>
      </c>
      <c r="AA4" s="9">
        <v>0</v>
      </c>
      <c r="AB4" s="9">
        <v>0</v>
      </c>
      <c r="AC4" s="9">
        <v>0</v>
      </c>
      <c r="AD4" s="9">
        <v>0</v>
      </c>
      <c r="AE4" s="9">
        <v>0</v>
      </c>
      <c r="AF4" s="9">
        <v>0</v>
      </c>
      <c r="AG4" s="9">
        <v>0</v>
      </c>
      <c r="AH4" s="9">
        <v>0</v>
      </c>
      <c r="AI4" s="9">
        <v>0</v>
      </c>
    </row>
    <row r="5" spans="1:36">
      <c r="A5" s="10" t="s">
        <v>22</v>
      </c>
      <c r="B5" s="4">
        <f>INDEX('AEO Table 3'!$C$24:$AJ$24,MATCH(B$1,'AEO Table 3'!$C$1:$AJ$1,0))/10^6*About!$A$113</f>
        <v>6.5781823040000002E-6</v>
      </c>
      <c r="C5" s="4">
        <f>INDEX('AEO Table 3'!$C$24:$AJ$24,MATCH(C$1,'AEO Table 3'!$C$1:$AJ$1,0))/10^6*About!$A$113</f>
        <v>8.3279896040000014E-6</v>
      </c>
      <c r="D5" s="4">
        <f>INDEX('AEO Table 3'!$C$24:$AJ$24,MATCH(D$1,'AEO Table 3'!$C$1:$AJ$1,0))/10^6*About!$A$113</f>
        <v>6.4951682540000003E-6</v>
      </c>
      <c r="E5" s="4">
        <f>INDEX('AEO Table 3'!$C$24:$AJ$24,MATCH(E$1,'AEO Table 3'!$C$1:$AJ$1,0))/10^6*About!$A$113</f>
        <v>7.2856393260000007E-6</v>
      </c>
      <c r="F5" s="4">
        <f>INDEX('AEO Table 3'!$C$24:$AJ$24,MATCH(F$1,'AEO Table 3'!$C$1:$AJ$1,0))/10^6*About!$A$113</f>
        <v>7.8948760800000009E-6</v>
      </c>
      <c r="G5" s="4">
        <f>INDEX('AEO Table 3'!$C$24:$AJ$24,MATCH(G$1,'AEO Table 3'!$C$1:$AJ$1,0))/10^6*About!$A$113</f>
        <v>8.3399154760000011E-6</v>
      </c>
      <c r="H5" s="4">
        <f>INDEX('AEO Table 3'!$C$24:$AJ$24,MATCH(H$1,'AEO Table 3'!$C$1:$AJ$1,0))/10^6*About!$A$113</f>
        <v>9.1257854719999998E-6</v>
      </c>
      <c r="I5" s="4">
        <f>INDEX('AEO Table 3'!$C$24:$AJ$24,MATCH(I$1,'AEO Table 3'!$C$1:$AJ$1,0))/10^6*About!$A$113</f>
        <v>1.0057362606000001E-5</v>
      </c>
      <c r="J5" s="4">
        <f>INDEX('AEO Table 3'!$C$24:$AJ$24,MATCH(J$1,'AEO Table 3'!$C$1:$AJ$1,0))/10^6*About!$A$113</f>
        <v>1.0260167324000001E-5</v>
      </c>
      <c r="K5" s="4">
        <f>INDEX('AEO Table 3'!$C$24:$AJ$24,MATCH(K$1,'AEO Table 3'!$C$1:$AJ$1,0))/10^6*About!$A$113</f>
        <v>1.0616709584E-5</v>
      </c>
      <c r="L5" s="4">
        <f>INDEX('AEO Table 3'!$C$24:$AJ$24,MATCH(L$1,'AEO Table 3'!$C$1:$AJ$1,0))/10^6*About!$A$113</f>
        <v>1.1091570058E-5</v>
      </c>
      <c r="M5" s="4">
        <f>INDEX('AEO Table 3'!$C$24:$AJ$24,MATCH(M$1,'AEO Table 3'!$C$1:$AJ$1,0))/10^6*About!$A$113</f>
        <v>1.1271133584000001E-5</v>
      </c>
      <c r="N5" s="4">
        <f>INDEX('AEO Table 3'!$C$24:$AJ$24,MATCH(N$1,'AEO Table 3'!$C$1:$AJ$1,0))/10^6*About!$A$113</f>
        <v>1.1637520538000001E-5</v>
      </c>
      <c r="O5" s="4">
        <f>INDEX('AEO Table 3'!$C$24:$AJ$24,MATCH(O$1,'AEO Table 3'!$C$1:$AJ$1,0))/10^6*About!$A$113</f>
        <v>1.1734993154000002E-5</v>
      </c>
      <c r="P5" s="4">
        <f>INDEX('AEO Table 3'!$C$24:$AJ$24,MATCH(P$1,'AEO Table 3'!$C$1:$AJ$1,0))/10^6*About!$A$113</f>
        <v>1.192573947E-5</v>
      </c>
      <c r="Q5" s="4">
        <f>INDEX('AEO Table 3'!$C$24:$AJ$24,MATCH(Q$1,'AEO Table 3'!$C$1:$AJ$1,0))/10^6*About!$A$113</f>
        <v>1.2153558539999999E-5</v>
      </c>
      <c r="R5" s="4">
        <f>INDEX('AEO Table 3'!$C$24:$AJ$24,MATCH(R$1,'AEO Table 3'!$C$1:$AJ$1,0))/10^6*About!$A$113</f>
        <v>1.2227475547999999E-5</v>
      </c>
      <c r="S5" s="4">
        <f>INDEX('AEO Table 3'!$C$24:$AJ$24,MATCH(S$1,'AEO Table 3'!$C$1:$AJ$1,0))/10^6*About!$A$113</f>
        <v>1.2360296200000002E-5</v>
      </c>
      <c r="T5" s="4">
        <f>INDEX('AEO Table 3'!$C$24:$AJ$24,MATCH(T$1,'AEO Table 3'!$C$1:$AJ$1,0))/10^6*About!$A$113</f>
        <v>1.2492221132000001E-5</v>
      </c>
      <c r="U5" s="4">
        <f>INDEX('AEO Table 3'!$C$24:$AJ$24,MATCH(U$1,'AEO Table 3'!$C$1:$AJ$1,0))/10^6*About!$A$113</f>
        <v>1.2716164842000001E-5</v>
      </c>
      <c r="V5" s="4">
        <f>INDEX('AEO Table 3'!$C$24:$AJ$24,MATCH(V$1,'AEO Table 3'!$C$1:$AJ$1,0))/10^6*About!$A$113</f>
        <v>1.2831032705999999E-5</v>
      </c>
      <c r="W5" s="4">
        <f>INDEX('AEO Table 3'!$C$24:$AJ$24,MATCH(W$1,'AEO Table 3'!$C$1:$AJ$1,0))/10^6*About!$A$113</f>
        <v>1.2883437810000002E-5</v>
      </c>
      <c r="X5" s="4">
        <f>INDEX('AEO Table 3'!$C$24:$AJ$24,MATCH(X$1,'AEO Table 3'!$C$1:$AJ$1,0))/10^6*About!$A$113</f>
        <v>1.3021560576E-5</v>
      </c>
      <c r="Y5" s="4">
        <f>INDEX('AEO Table 3'!$C$24:$AJ$24,MATCH(Y$1,'AEO Table 3'!$C$1:$AJ$1,0))/10^6*About!$A$113</f>
        <v>1.3125438504000001E-5</v>
      </c>
      <c r="Z5" s="4">
        <f>INDEX('AEO Table 3'!$C$24:$AJ$24,MATCH(Z$1,'AEO Table 3'!$C$1:$AJ$1,0))/10^6*About!$A$113</f>
        <v>1.3211891022000002E-5</v>
      </c>
      <c r="AA5" s="4">
        <f>INDEX('AEO Table 3'!$C$24:$AJ$24,MATCH(AA$1,'AEO Table 3'!$C$1:$AJ$1,0))/10^6*About!$A$113</f>
        <v>1.3414094328E-5</v>
      </c>
      <c r="AB5" s="4">
        <f>INDEX('AEO Table 3'!$C$24:$AJ$24,MATCH(AB$1,'AEO Table 3'!$C$1:$AJ$1,0))/10^6*About!$A$113</f>
        <v>1.3452570072000001E-5</v>
      </c>
      <c r="AC5" s="4">
        <f>INDEX('AEO Table 3'!$C$24:$AJ$24,MATCH(AC$1,'AEO Table 3'!$C$1:$AJ$1,0))/10^6*About!$A$113</f>
        <v>1.3450435882E-5</v>
      </c>
      <c r="AD5" s="4">
        <f>INDEX('AEO Table 3'!$C$24:$AJ$24,MATCH(AD$1,'AEO Table 3'!$C$1:$AJ$1,0))/10^6*About!$A$113</f>
        <v>1.3529833234E-5</v>
      </c>
      <c r="AE5" s="4">
        <f>INDEX('AEO Table 3'!$C$24:$AJ$24,MATCH(AE$1,'AEO Table 3'!$C$1:$AJ$1,0))/10^6*About!$A$113</f>
        <v>1.3537377390000001E-5</v>
      </c>
      <c r="AF5" s="4">
        <f>INDEX('AEO Table 3'!$C$24:$AJ$24,MATCH(AF$1,'AEO Table 3'!$C$1:$AJ$1,0))/10^6*About!$A$113</f>
        <v>1.3566528505999999E-5</v>
      </c>
      <c r="AG5" s="4">
        <f>INDEX('AEO Table 3'!$C$24:$AJ$24,MATCH(AG$1,'AEO Table 3'!$C$1:$AJ$1,0))/10^6*About!$A$113</f>
        <v>1.3587141948000001E-5</v>
      </c>
      <c r="AH5" s="4">
        <f>INDEX('AEO Table 3'!$C$24:$AJ$24,MATCH(AH$1,'AEO Table 3'!$C$1:$AJ$1,0))/10^6*About!$A$113</f>
        <v>1.3560902835999999E-5</v>
      </c>
      <c r="AI5" s="4">
        <f>INDEX('AEO Table 3'!$C$24:$AJ$24,MATCH(AI$1,'AEO Table 3'!$C$1:$AJ$1,0))/10^6*About!$A$113</f>
        <v>1.356775875E-5</v>
      </c>
      <c r="AJ5" s="4"/>
    </row>
    <row r="6" spans="1:36">
      <c r="A6" s="10" t="s">
        <v>23</v>
      </c>
      <c r="B6" s="4">
        <f>INDEX('AEO Table 3'!$C$31:$AJ$31,MATCH(B$1,'AEO Table 3'!$C$1:$AJ$1,0))/10^6*About!$A$113</f>
        <v>6.1942346680000007E-6</v>
      </c>
      <c r="C6" s="4">
        <f>INDEX('AEO Table 3'!$C$31:$AJ$31,MATCH(C$1,'AEO Table 3'!$C$1:$AJ$1,0))/10^6*About!$A$113</f>
        <v>7.8602601580000005E-6</v>
      </c>
      <c r="D6" s="4">
        <f>INDEX('AEO Table 3'!$C$31:$AJ$31,MATCH(D$1,'AEO Table 3'!$C$1:$AJ$1,0))/10^6*About!$A$113</f>
        <v>6.5731443359999997E-6</v>
      </c>
      <c r="E6" s="4">
        <f>INDEX('AEO Table 3'!$C$31:$AJ$31,MATCH(E$1,'AEO Table 3'!$C$1:$AJ$1,0))/10^6*About!$A$113</f>
        <v>7.6287750340000004E-6</v>
      </c>
      <c r="F6" s="4">
        <f>INDEX('AEO Table 3'!$C$31:$AJ$31,MATCH(F$1,'AEO Table 3'!$C$1:$AJ$1,0))/10^6*About!$A$113</f>
        <v>8.6310153359999981E-6</v>
      </c>
      <c r="G6" s="4">
        <f>INDEX('AEO Table 3'!$C$31:$AJ$31,MATCH(G$1,'AEO Table 3'!$C$1:$AJ$1,0))/10^6*About!$A$113</f>
        <v>9.4592428339999993E-6</v>
      </c>
      <c r="H6" s="4">
        <f>INDEX('AEO Table 3'!$C$31:$AJ$31,MATCH(H$1,'AEO Table 3'!$C$1:$AJ$1,0))/10^6*About!$A$113</f>
        <v>1.0599637892000001E-5</v>
      </c>
      <c r="I6" s="4">
        <f>INDEX('AEO Table 3'!$C$31:$AJ$31,MATCH(I$1,'AEO Table 3'!$C$1:$AJ$1,0))/10^6*About!$A$113</f>
        <v>1.1921035112000001E-5</v>
      </c>
      <c r="J6" s="4">
        <f>INDEX('AEO Table 3'!$C$31:$AJ$31,MATCH(J$1,'AEO Table 3'!$C$1:$AJ$1,0))/10^6*About!$A$113</f>
        <v>1.2142097894000001E-5</v>
      </c>
      <c r="K6" s="4">
        <f>INDEX('AEO Table 3'!$C$31:$AJ$31,MATCH(K$1,'AEO Table 3'!$C$1:$AJ$1,0))/10^6*About!$A$113</f>
        <v>1.2495838743999999E-5</v>
      </c>
      <c r="L6" s="4">
        <f>INDEX('AEO Table 3'!$C$31:$AJ$31,MATCH(L$1,'AEO Table 3'!$C$1:$AJ$1,0))/10^6*About!$A$113</f>
        <v>1.3007309488E-5</v>
      </c>
      <c r="M6" s="4">
        <f>INDEX('AEO Table 3'!$C$31:$AJ$31,MATCH(M$1,'AEO Table 3'!$C$1:$AJ$1,0))/10^6*About!$A$113</f>
        <v>1.3160273786E-5</v>
      </c>
      <c r="N6" s="4">
        <f>INDEX('AEO Table 3'!$C$31:$AJ$31,MATCH(N$1,'AEO Table 3'!$C$1:$AJ$1,0))/10^6*About!$A$113</f>
        <v>1.3533442619999999E-5</v>
      </c>
      <c r="O6" s="4">
        <f>INDEX('AEO Table 3'!$C$31:$AJ$31,MATCH(O$1,'AEO Table 3'!$C$1:$AJ$1,0))/10^6*About!$A$113</f>
        <v>1.3632458068E-5</v>
      </c>
      <c r="P6" s="4">
        <f>INDEX('AEO Table 3'!$C$31:$AJ$31,MATCH(P$1,'AEO Table 3'!$C$1:$AJ$1,0))/10^6*About!$A$113</f>
        <v>1.3808144405999999E-5</v>
      </c>
      <c r="Q6" s="4">
        <f>INDEX('AEO Table 3'!$C$31:$AJ$31,MATCH(Q$1,'AEO Table 3'!$C$1:$AJ$1,0))/10^6*About!$A$113</f>
        <v>1.401537197E-5</v>
      </c>
      <c r="R6" s="4">
        <f>INDEX('AEO Table 3'!$C$31:$AJ$31,MATCH(R$1,'AEO Table 3'!$C$1:$AJ$1,0))/10^6*About!$A$113</f>
        <v>1.4144585977999998E-5</v>
      </c>
      <c r="S6" s="4">
        <f>INDEX('AEO Table 3'!$C$31:$AJ$31,MATCH(S$1,'AEO Table 3'!$C$1:$AJ$1,0))/10^6*About!$A$113</f>
        <v>1.4241693908000001E-5</v>
      </c>
      <c r="T6" s="4">
        <f>INDEX('AEO Table 3'!$C$31:$AJ$31,MATCH(T$1,'AEO Table 3'!$C$1:$AJ$1,0))/10^6*About!$A$113</f>
        <v>1.4381618168E-5</v>
      </c>
      <c r="U6" s="4">
        <f>INDEX('AEO Table 3'!$C$31:$AJ$31,MATCH(U$1,'AEO Table 3'!$C$1:$AJ$1,0))/10^6*About!$A$113</f>
        <v>1.4614964196E-5</v>
      </c>
      <c r="V6" s="4">
        <f>INDEX('AEO Table 3'!$C$31:$AJ$31,MATCH(V$1,'AEO Table 3'!$C$1:$AJ$1,0))/10^6*About!$A$113</f>
        <v>1.4685471069999998E-5</v>
      </c>
      <c r="W6" s="4">
        <f>INDEX('AEO Table 3'!$C$31:$AJ$31,MATCH(W$1,'AEO Table 3'!$C$1:$AJ$1,0))/10^6*About!$A$113</f>
        <v>1.4745976042E-5</v>
      </c>
      <c r="X6" s="4">
        <f>INDEX('AEO Table 3'!$C$31:$AJ$31,MATCH(X$1,'AEO Table 3'!$C$1:$AJ$1,0))/10^6*About!$A$113</f>
        <v>1.4873939698000002E-5</v>
      </c>
      <c r="Y6" s="4">
        <f>INDEX('AEO Table 3'!$C$31:$AJ$31,MATCH(Y$1,'AEO Table 3'!$C$1:$AJ$1,0))/10^6*About!$A$113</f>
        <v>1.499130461E-5</v>
      </c>
      <c r="Z6" s="4">
        <f>INDEX('AEO Table 3'!$C$31:$AJ$31,MATCH(Z$1,'AEO Table 3'!$C$1:$AJ$1,0))/10^6*About!$A$113</f>
        <v>1.5068913264000001E-5</v>
      </c>
      <c r="AA6" s="4">
        <f>INDEX('AEO Table 3'!$C$31:$AJ$31,MATCH(AA$1,'AEO Table 3'!$C$1:$AJ$1,0))/10^6*About!$A$113</f>
        <v>1.5270176064000003E-5</v>
      </c>
      <c r="AB6" s="4">
        <f>INDEX('AEO Table 3'!$C$31:$AJ$31,MATCH(AB$1,'AEO Table 3'!$C$1:$AJ$1,0))/10^6*About!$A$113</f>
        <v>1.5299310728000002E-5</v>
      </c>
      <c r="AC6" s="4">
        <f>INDEX('AEO Table 3'!$C$31:$AJ$31,MATCH(AC$1,'AEO Table 3'!$C$1:$AJ$1,0))/10^6*About!$A$113</f>
        <v>1.5293505000000002E-5</v>
      </c>
      <c r="AD6" s="4">
        <f>INDEX('AEO Table 3'!$C$31:$AJ$31,MATCH(AD$1,'AEO Table 3'!$C$1:$AJ$1,0))/10^6*About!$A$113</f>
        <v>1.5361937094E-5</v>
      </c>
      <c r="AE6" s="4">
        <f>INDEX('AEO Table 3'!$C$31:$AJ$31,MATCH(AE$1,'AEO Table 3'!$C$1:$AJ$1,0))/10^6*About!$A$113</f>
        <v>1.5368296706000002E-5</v>
      </c>
      <c r="AF6" s="4">
        <f>INDEX('AEO Table 3'!$C$31:$AJ$31,MATCH(AF$1,'AEO Table 3'!$C$1:$AJ$1,0))/10^6*About!$A$113</f>
        <v>1.5393350360000001E-5</v>
      </c>
      <c r="AG6" s="4">
        <f>INDEX('AEO Table 3'!$C$31:$AJ$31,MATCH(AG$1,'AEO Table 3'!$C$1:$AJ$1,0))/10^6*About!$A$113</f>
        <v>1.5408633353999999E-5</v>
      </c>
      <c r="AH6" s="4">
        <f>INDEX('AEO Table 3'!$C$31:$AJ$31,MATCH(AH$1,'AEO Table 3'!$C$1:$AJ$1,0))/10^6*About!$A$113</f>
        <v>1.5378435708000001E-5</v>
      </c>
      <c r="AI6" s="4">
        <f>INDEX('AEO Table 3'!$C$31:$AJ$31,MATCH(AI$1,'AEO Table 3'!$C$1:$AJ$1,0))/10^6*About!$A$113</f>
        <v>1.5380589091999999E-5</v>
      </c>
      <c r="AJ6" s="4"/>
    </row>
    <row r="7" spans="1:36">
      <c r="A7" s="10" t="s">
        <v>24</v>
      </c>
      <c r="B7" s="4">
        <f>INDEX('AEO Table 3'!$C$31:$AJ$31,MATCH(B$1,'AEO Table 3'!$C$1:$AJ$1,0))/10^6*About!$A$113</f>
        <v>6.1942346680000007E-6</v>
      </c>
      <c r="C7" s="4">
        <f>INDEX('AEO Table 3'!$C$31:$AJ$31,MATCH(C$1,'AEO Table 3'!$C$1:$AJ$1,0))/10^6*About!$A$113</f>
        <v>7.8602601580000005E-6</v>
      </c>
      <c r="D7" s="4">
        <f>INDEX('AEO Table 3'!$C$31:$AJ$31,MATCH(D$1,'AEO Table 3'!$C$1:$AJ$1,0))/10^6*About!$A$113</f>
        <v>6.5731443359999997E-6</v>
      </c>
      <c r="E7" s="4">
        <f>INDEX('AEO Table 3'!$C$31:$AJ$31,MATCH(E$1,'AEO Table 3'!$C$1:$AJ$1,0))/10^6*About!$A$113</f>
        <v>7.6287750340000004E-6</v>
      </c>
      <c r="F7" s="4">
        <f>INDEX('AEO Table 3'!$C$31:$AJ$31,MATCH(F$1,'AEO Table 3'!$C$1:$AJ$1,0))/10^6*About!$A$113</f>
        <v>8.6310153359999981E-6</v>
      </c>
      <c r="G7" s="4">
        <f>INDEX('AEO Table 3'!$C$31:$AJ$31,MATCH(G$1,'AEO Table 3'!$C$1:$AJ$1,0))/10^6*About!$A$113</f>
        <v>9.4592428339999993E-6</v>
      </c>
      <c r="H7" s="4">
        <f>INDEX('AEO Table 3'!$C$31:$AJ$31,MATCH(H$1,'AEO Table 3'!$C$1:$AJ$1,0))/10^6*About!$A$113</f>
        <v>1.0599637892000001E-5</v>
      </c>
      <c r="I7" s="4">
        <f>INDEX('AEO Table 3'!$C$31:$AJ$31,MATCH(I$1,'AEO Table 3'!$C$1:$AJ$1,0))/10^6*About!$A$113</f>
        <v>1.1921035112000001E-5</v>
      </c>
      <c r="J7" s="4">
        <f>INDEX('AEO Table 3'!$C$31:$AJ$31,MATCH(J$1,'AEO Table 3'!$C$1:$AJ$1,0))/10^6*About!$A$113</f>
        <v>1.2142097894000001E-5</v>
      </c>
      <c r="K7" s="4">
        <f>INDEX('AEO Table 3'!$C$31:$AJ$31,MATCH(K$1,'AEO Table 3'!$C$1:$AJ$1,0))/10^6*About!$A$113</f>
        <v>1.2495838743999999E-5</v>
      </c>
      <c r="L7" s="4">
        <f>INDEX('AEO Table 3'!$C$31:$AJ$31,MATCH(L$1,'AEO Table 3'!$C$1:$AJ$1,0))/10^6*About!$A$113</f>
        <v>1.3007309488E-5</v>
      </c>
      <c r="M7" s="4">
        <f>INDEX('AEO Table 3'!$C$31:$AJ$31,MATCH(M$1,'AEO Table 3'!$C$1:$AJ$1,0))/10^6*About!$A$113</f>
        <v>1.3160273786E-5</v>
      </c>
      <c r="N7" s="4">
        <f>INDEX('AEO Table 3'!$C$31:$AJ$31,MATCH(N$1,'AEO Table 3'!$C$1:$AJ$1,0))/10^6*About!$A$113</f>
        <v>1.3533442619999999E-5</v>
      </c>
      <c r="O7" s="4">
        <f>INDEX('AEO Table 3'!$C$31:$AJ$31,MATCH(O$1,'AEO Table 3'!$C$1:$AJ$1,0))/10^6*About!$A$113</f>
        <v>1.3632458068E-5</v>
      </c>
      <c r="P7" s="4">
        <f>INDEX('AEO Table 3'!$C$31:$AJ$31,MATCH(P$1,'AEO Table 3'!$C$1:$AJ$1,0))/10^6*About!$A$113</f>
        <v>1.3808144405999999E-5</v>
      </c>
      <c r="Q7" s="4">
        <f>INDEX('AEO Table 3'!$C$31:$AJ$31,MATCH(Q$1,'AEO Table 3'!$C$1:$AJ$1,0))/10^6*About!$A$113</f>
        <v>1.401537197E-5</v>
      </c>
      <c r="R7" s="4">
        <f>INDEX('AEO Table 3'!$C$31:$AJ$31,MATCH(R$1,'AEO Table 3'!$C$1:$AJ$1,0))/10^6*About!$A$113</f>
        <v>1.4144585977999998E-5</v>
      </c>
      <c r="S7" s="4">
        <f>INDEX('AEO Table 3'!$C$31:$AJ$31,MATCH(S$1,'AEO Table 3'!$C$1:$AJ$1,0))/10^6*About!$A$113</f>
        <v>1.4241693908000001E-5</v>
      </c>
      <c r="T7" s="4">
        <f>INDEX('AEO Table 3'!$C$31:$AJ$31,MATCH(T$1,'AEO Table 3'!$C$1:$AJ$1,0))/10^6*About!$A$113</f>
        <v>1.4381618168E-5</v>
      </c>
      <c r="U7" s="4">
        <f>INDEX('AEO Table 3'!$C$31:$AJ$31,MATCH(U$1,'AEO Table 3'!$C$1:$AJ$1,0))/10^6*About!$A$113</f>
        <v>1.4614964196E-5</v>
      </c>
      <c r="V7" s="4">
        <f>INDEX('AEO Table 3'!$C$31:$AJ$31,MATCH(V$1,'AEO Table 3'!$C$1:$AJ$1,0))/10^6*About!$A$113</f>
        <v>1.4685471069999998E-5</v>
      </c>
      <c r="W7" s="4">
        <f>INDEX('AEO Table 3'!$C$31:$AJ$31,MATCH(W$1,'AEO Table 3'!$C$1:$AJ$1,0))/10^6*About!$A$113</f>
        <v>1.4745976042E-5</v>
      </c>
      <c r="X7" s="4">
        <f>INDEX('AEO Table 3'!$C$31:$AJ$31,MATCH(X$1,'AEO Table 3'!$C$1:$AJ$1,0))/10^6*About!$A$113</f>
        <v>1.4873939698000002E-5</v>
      </c>
      <c r="Y7" s="4">
        <f>INDEX('AEO Table 3'!$C$31:$AJ$31,MATCH(Y$1,'AEO Table 3'!$C$1:$AJ$1,0))/10^6*About!$A$113</f>
        <v>1.499130461E-5</v>
      </c>
      <c r="Z7" s="4">
        <f>INDEX('AEO Table 3'!$C$31:$AJ$31,MATCH(Z$1,'AEO Table 3'!$C$1:$AJ$1,0))/10^6*About!$A$113</f>
        <v>1.5068913264000001E-5</v>
      </c>
      <c r="AA7" s="4">
        <f>INDEX('AEO Table 3'!$C$31:$AJ$31,MATCH(AA$1,'AEO Table 3'!$C$1:$AJ$1,0))/10^6*About!$A$113</f>
        <v>1.5270176064000003E-5</v>
      </c>
      <c r="AB7" s="4">
        <f>INDEX('AEO Table 3'!$C$31:$AJ$31,MATCH(AB$1,'AEO Table 3'!$C$1:$AJ$1,0))/10^6*About!$A$113</f>
        <v>1.5299310728000002E-5</v>
      </c>
      <c r="AC7" s="4">
        <f>INDEX('AEO Table 3'!$C$31:$AJ$31,MATCH(AC$1,'AEO Table 3'!$C$1:$AJ$1,0))/10^6*About!$A$113</f>
        <v>1.5293505000000002E-5</v>
      </c>
      <c r="AD7" s="4">
        <f>INDEX('AEO Table 3'!$C$31:$AJ$31,MATCH(AD$1,'AEO Table 3'!$C$1:$AJ$1,0))/10^6*About!$A$113</f>
        <v>1.5361937094E-5</v>
      </c>
      <c r="AE7" s="4">
        <f>INDEX('AEO Table 3'!$C$31:$AJ$31,MATCH(AE$1,'AEO Table 3'!$C$1:$AJ$1,0))/10^6*About!$A$113</f>
        <v>1.5368296706000002E-5</v>
      </c>
      <c r="AF7" s="4">
        <f>INDEX('AEO Table 3'!$C$31:$AJ$31,MATCH(AF$1,'AEO Table 3'!$C$1:$AJ$1,0))/10^6*About!$A$113</f>
        <v>1.5393350360000001E-5</v>
      </c>
      <c r="AG7" s="4">
        <f>INDEX('AEO Table 3'!$C$31:$AJ$31,MATCH(AG$1,'AEO Table 3'!$C$1:$AJ$1,0))/10^6*About!$A$113</f>
        <v>1.5408633353999999E-5</v>
      </c>
      <c r="AH7" s="4">
        <f>INDEX('AEO Table 3'!$C$31:$AJ$31,MATCH(AH$1,'AEO Table 3'!$C$1:$AJ$1,0))/10^6*About!$A$113</f>
        <v>1.5378435708000001E-5</v>
      </c>
      <c r="AI7" s="4">
        <f>INDEX('AEO Table 3'!$C$31:$AJ$31,MATCH(AI$1,'AEO Table 3'!$C$1:$AJ$1,0))/10^6*About!$A$113</f>
        <v>1.5380589091999999E-5</v>
      </c>
      <c r="AJ7" s="4"/>
    </row>
    <row r="8" spans="1:36">
      <c r="A8" s="10" t="s">
        <v>25</v>
      </c>
      <c r="B8" s="9">
        <v>0</v>
      </c>
      <c r="C8" s="9">
        <v>0</v>
      </c>
      <c r="D8" s="9">
        <v>0</v>
      </c>
      <c r="E8" s="9">
        <v>0</v>
      </c>
      <c r="F8" s="9">
        <v>0</v>
      </c>
      <c r="G8" s="9">
        <v>0</v>
      </c>
      <c r="H8" s="9">
        <v>0</v>
      </c>
      <c r="I8" s="9">
        <v>0</v>
      </c>
      <c r="J8" s="9">
        <v>0</v>
      </c>
      <c r="K8" s="9">
        <v>0</v>
      </c>
      <c r="L8" s="9">
        <v>0</v>
      </c>
      <c r="M8" s="9">
        <v>0</v>
      </c>
      <c r="N8" s="9">
        <v>0</v>
      </c>
      <c r="O8" s="9">
        <v>0</v>
      </c>
      <c r="P8" s="9">
        <v>0</v>
      </c>
      <c r="Q8" s="9">
        <v>0</v>
      </c>
      <c r="R8" s="9">
        <v>0</v>
      </c>
      <c r="S8" s="9">
        <v>0</v>
      </c>
      <c r="T8" s="9">
        <v>0</v>
      </c>
      <c r="U8" s="9">
        <v>0</v>
      </c>
      <c r="V8" s="9">
        <v>0</v>
      </c>
      <c r="W8" s="9">
        <v>0</v>
      </c>
      <c r="X8" s="9">
        <v>0</v>
      </c>
      <c r="Y8" s="9">
        <v>0</v>
      </c>
      <c r="Z8" s="9">
        <v>0</v>
      </c>
      <c r="AA8" s="9">
        <v>0</v>
      </c>
      <c r="AB8" s="9">
        <v>0</v>
      </c>
      <c r="AC8" s="9">
        <v>0</v>
      </c>
      <c r="AD8" s="9">
        <v>0</v>
      </c>
      <c r="AE8" s="9">
        <v>0</v>
      </c>
      <c r="AF8" s="9">
        <v>0</v>
      </c>
      <c r="AG8" s="9">
        <v>0</v>
      </c>
      <c r="AH8" s="9">
        <v>0</v>
      </c>
      <c r="AI8" s="9">
        <v>0</v>
      </c>
    </row>
    <row r="9" spans="1:36">
      <c r="A9" s="10" t="s">
        <v>26</v>
      </c>
      <c r="B9" s="4">
        <f>B6</f>
        <v>6.1942346680000007E-6</v>
      </c>
      <c r="C9" s="4">
        <f>C6</f>
        <v>7.8602601580000005E-6</v>
      </c>
      <c r="D9" s="4">
        <f t="shared" ref="D9:AI9" si="0">D6</f>
        <v>6.5731443359999997E-6</v>
      </c>
      <c r="E9" s="4">
        <f t="shared" si="0"/>
        <v>7.6287750340000004E-6</v>
      </c>
      <c r="F9" s="4">
        <f t="shared" si="0"/>
        <v>8.6310153359999981E-6</v>
      </c>
      <c r="G9" s="4">
        <f t="shared" si="0"/>
        <v>9.4592428339999993E-6</v>
      </c>
      <c r="H9" s="4">
        <f t="shared" si="0"/>
        <v>1.0599637892000001E-5</v>
      </c>
      <c r="I9" s="4">
        <f t="shared" si="0"/>
        <v>1.1921035112000001E-5</v>
      </c>
      <c r="J9" s="4">
        <f t="shared" si="0"/>
        <v>1.2142097894000001E-5</v>
      </c>
      <c r="K9" s="4">
        <f t="shared" si="0"/>
        <v>1.2495838743999999E-5</v>
      </c>
      <c r="L9" s="4">
        <f t="shared" si="0"/>
        <v>1.3007309488E-5</v>
      </c>
      <c r="M9" s="4">
        <f t="shared" si="0"/>
        <v>1.3160273786E-5</v>
      </c>
      <c r="N9" s="4">
        <f t="shared" si="0"/>
        <v>1.3533442619999999E-5</v>
      </c>
      <c r="O9" s="4">
        <f t="shared" si="0"/>
        <v>1.3632458068E-5</v>
      </c>
      <c r="P9" s="4">
        <f t="shared" si="0"/>
        <v>1.3808144405999999E-5</v>
      </c>
      <c r="Q9" s="4">
        <f t="shared" si="0"/>
        <v>1.401537197E-5</v>
      </c>
      <c r="R9" s="4">
        <f t="shared" si="0"/>
        <v>1.4144585977999998E-5</v>
      </c>
      <c r="S9" s="4">
        <f t="shared" si="0"/>
        <v>1.4241693908000001E-5</v>
      </c>
      <c r="T9" s="4">
        <f t="shared" si="0"/>
        <v>1.4381618168E-5</v>
      </c>
      <c r="U9" s="4">
        <f t="shared" si="0"/>
        <v>1.4614964196E-5</v>
      </c>
      <c r="V9" s="4">
        <f t="shared" si="0"/>
        <v>1.4685471069999998E-5</v>
      </c>
      <c r="W9" s="4">
        <f t="shared" si="0"/>
        <v>1.4745976042E-5</v>
      </c>
      <c r="X9" s="4">
        <f t="shared" si="0"/>
        <v>1.4873939698000002E-5</v>
      </c>
      <c r="Y9" s="4">
        <f t="shared" si="0"/>
        <v>1.499130461E-5</v>
      </c>
      <c r="Z9" s="4">
        <f t="shared" si="0"/>
        <v>1.5068913264000001E-5</v>
      </c>
      <c r="AA9" s="4">
        <f t="shared" si="0"/>
        <v>1.5270176064000003E-5</v>
      </c>
      <c r="AB9" s="4">
        <f t="shared" si="0"/>
        <v>1.5299310728000002E-5</v>
      </c>
      <c r="AC9" s="4">
        <f t="shared" si="0"/>
        <v>1.5293505000000002E-5</v>
      </c>
      <c r="AD9" s="4">
        <f t="shared" si="0"/>
        <v>1.5361937094E-5</v>
      </c>
      <c r="AE9" s="4">
        <f t="shared" si="0"/>
        <v>1.5368296706000002E-5</v>
      </c>
      <c r="AF9" s="4">
        <f t="shared" si="0"/>
        <v>1.5393350360000001E-5</v>
      </c>
      <c r="AG9" s="4">
        <f t="shared" si="0"/>
        <v>1.5408633353999999E-5</v>
      </c>
      <c r="AH9" s="4">
        <f t="shared" si="0"/>
        <v>1.5378435708000001E-5</v>
      </c>
      <c r="AI9" s="4">
        <f t="shared" si="0"/>
        <v>1.5380589091999999E-5</v>
      </c>
      <c r="AJ9" s="4"/>
    </row>
  </sheetData>
  <pageMargins left="0.7" right="0.7" top="0.75" bottom="0.75" header="0.3" footer="0.3"/>
  <pageSetup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7064EC-E579-477B-A6EE-B5B287B4F1BA}">
  <sheetPr>
    <tabColor rgb="FF92D050"/>
  </sheetPr>
  <dimension ref="A1:AI9"/>
  <sheetViews>
    <sheetView workbookViewId="0">
      <pane xSplit="1" ySplit="1" topLeftCell="B2" activePane="bottomRight" state="frozen"/>
      <selection activeCell="A9" sqref="A9"/>
      <selection pane="topRight" activeCell="A9" sqref="A9"/>
      <selection pane="bottomLeft" activeCell="A9" sqref="A9"/>
      <selection pane="bottomRight"/>
    </sheetView>
  </sheetViews>
  <sheetFormatPr defaultColWidth="9.109375" defaultRowHeight="14.4"/>
  <cols>
    <col min="1" max="1" width="41.44140625" style="9" customWidth="1"/>
    <col min="2" max="25" width="10" style="9" customWidth="1"/>
    <col min="26" max="16384" width="9.109375" style="9"/>
  </cols>
  <sheetData>
    <row r="1" spans="1:35">
      <c r="A1" s="10" t="s">
        <v>18</v>
      </c>
      <c r="B1" s="10">
        <v>2017</v>
      </c>
      <c r="C1" s="10">
        <v>2018</v>
      </c>
      <c r="D1" s="10">
        <v>2019</v>
      </c>
      <c r="E1" s="10">
        <v>2020</v>
      </c>
      <c r="F1" s="10">
        <v>2021</v>
      </c>
      <c r="G1" s="10">
        <v>2022</v>
      </c>
      <c r="H1" s="10">
        <v>2023</v>
      </c>
      <c r="I1" s="10">
        <v>2024</v>
      </c>
      <c r="J1" s="10">
        <v>2025</v>
      </c>
      <c r="K1" s="10">
        <v>2026</v>
      </c>
      <c r="L1" s="10">
        <v>2027</v>
      </c>
      <c r="M1" s="10">
        <v>2028</v>
      </c>
      <c r="N1" s="10">
        <v>2029</v>
      </c>
      <c r="O1" s="10">
        <v>2030</v>
      </c>
      <c r="P1" s="10">
        <v>2031</v>
      </c>
      <c r="Q1" s="10">
        <v>2032</v>
      </c>
      <c r="R1" s="10">
        <v>2033</v>
      </c>
      <c r="S1" s="10">
        <v>2034</v>
      </c>
      <c r="T1" s="10">
        <v>2035</v>
      </c>
      <c r="U1" s="10">
        <v>2036</v>
      </c>
      <c r="V1" s="10">
        <v>2037</v>
      </c>
      <c r="W1" s="10">
        <v>2038</v>
      </c>
      <c r="X1" s="10">
        <v>2039</v>
      </c>
      <c r="Y1" s="10">
        <v>2040</v>
      </c>
      <c r="Z1" s="10">
        <v>2041</v>
      </c>
      <c r="AA1" s="10">
        <v>2042</v>
      </c>
      <c r="AB1" s="10">
        <v>2043</v>
      </c>
      <c r="AC1" s="10">
        <v>2044</v>
      </c>
      <c r="AD1" s="10">
        <v>2045</v>
      </c>
      <c r="AE1" s="10">
        <v>2046</v>
      </c>
      <c r="AF1" s="10">
        <v>2047</v>
      </c>
      <c r="AG1" s="10">
        <v>2048</v>
      </c>
      <c r="AH1" s="10">
        <v>2049</v>
      </c>
      <c r="AI1" s="10">
        <v>2050</v>
      </c>
    </row>
    <row r="2" spans="1:35">
      <c r="A2" s="10" t="s">
        <v>19</v>
      </c>
      <c r="B2" s="9">
        <f>INDEX('AEO Table 3'!$C$39:$AJ$39,MATCH(B$1,'AEO Table 3'!$C$1:$AJ$1,0))/10^6*About!$A$113</f>
        <v>1.7451800835999999E-5</v>
      </c>
      <c r="C2" s="9">
        <f>INDEX('AEO Table 3'!$C$39:$AJ$39,MATCH(C$1,'AEO Table 3'!$C$1:$AJ$1,0))/10^6*About!$A$113</f>
        <v>1.6462884826000002E-5</v>
      </c>
      <c r="D2" s="9">
        <f>INDEX('AEO Table 3'!$C$39:$AJ$39,MATCH(D$1,'AEO Table 3'!$C$1:$AJ$1,0))/10^6*About!$A$113</f>
        <v>1.6639118650000003E-5</v>
      </c>
      <c r="E2" s="9">
        <f>INDEX('AEO Table 3'!$C$39:$AJ$39,MATCH(E$1,'AEO Table 3'!$C$1:$AJ$1,0))/10^6*About!$A$113</f>
        <v>1.6562339908000003E-5</v>
      </c>
      <c r="F2" s="9">
        <f>INDEX('AEO Table 3'!$C$39:$AJ$39,MATCH(F$1,'AEO Table 3'!$C$1:$AJ$1,0))/10^6*About!$A$113</f>
        <v>1.6789183740000003E-5</v>
      </c>
      <c r="G2" s="9">
        <f>INDEX('AEO Table 3'!$C$39:$AJ$39,MATCH(G$1,'AEO Table 3'!$C$1:$AJ$1,0))/10^6*About!$A$113</f>
        <v>1.7225052973999999E-5</v>
      </c>
      <c r="H2" s="9">
        <f>INDEX('AEO Table 3'!$C$39:$AJ$39,MATCH(H$1,'AEO Table 3'!$C$1:$AJ$1,0))/10^6*About!$A$113</f>
        <v>1.7519124248E-5</v>
      </c>
      <c r="I2" s="9">
        <f>INDEX('AEO Table 3'!$C$39:$AJ$39,MATCH(I$1,'AEO Table 3'!$C$1:$AJ$1,0))/10^6*About!$A$113</f>
        <v>1.7931449756000002E-5</v>
      </c>
      <c r="J2" s="9">
        <f>INDEX('AEO Table 3'!$C$39:$AJ$39,MATCH(J$1,'AEO Table 3'!$C$1:$AJ$1,0))/10^6*About!$A$113</f>
        <v>1.835997957E-5</v>
      </c>
      <c r="K2" s="9">
        <f>INDEX('AEO Table 3'!$C$39:$AJ$39,MATCH(K$1,'AEO Table 3'!$C$1:$AJ$1,0))/10^6*About!$A$113</f>
        <v>1.8683033783999999E-5</v>
      </c>
      <c r="L2" s="9">
        <f>INDEX('AEO Table 3'!$C$39:$AJ$39,MATCH(L$1,'AEO Table 3'!$C$1:$AJ$1,0))/10^6*About!$A$113</f>
        <v>1.8897780826E-5</v>
      </c>
      <c r="M2" s="9">
        <f>INDEX('AEO Table 3'!$C$39:$AJ$39,MATCH(M$1,'AEO Table 3'!$C$1:$AJ$1,0))/10^6*About!$A$113</f>
        <v>1.9046718954000003E-5</v>
      </c>
      <c r="N2" s="9">
        <f>INDEX('AEO Table 3'!$C$39:$AJ$39,MATCH(N$1,'AEO Table 3'!$C$1:$AJ$1,0))/10^6*About!$A$113</f>
        <v>1.9669773560000002E-5</v>
      </c>
      <c r="O2" s="9">
        <f>INDEX('AEO Table 3'!$C$39:$AJ$39,MATCH(O$1,'AEO Table 3'!$C$1:$AJ$1,0))/10^6*About!$A$113</f>
        <v>1.9701779098000002E-5</v>
      </c>
      <c r="P2" s="9">
        <f>INDEX('AEO Table 3'!$C$39:$AJ$39,MATCH(P$1,'AEO Table 3'!$C$1:$AJ$1,0))/10^6*About!$A$113</f>
        <v>1.9808080039999999E-5</v>
      </c>
      <c r="Q2" s="9">
        <f>INDEX('AEO Table 3'!$C$39:$AJ$39,MATCH(Q$1,'AEO Table 3'!$C$1:$AJ$1,0))/10^6*About!$A$113</f>
        <v>1.9932261564E-5</v>
      </c>
      <c r="R2" s="9">
        <f>INDEX('AEO Table 3'!$C$39:$AJ$39,MATCH(R$1,'AEO Table 3'!$C$1:$AJ$1,0))/10^6*About!$A$113</f>
        <v>2.0079950254000001E-5</v>
      </c>
      <c r="S2" s="9">
        <f>INDEX('AEO Table 3'!$C$39:$AJ$39,MATCH(S$1,'AEO Table 3'!$C$1:$AJ$1,0))/10^6*About!$A$113</f>
        <v>2.0213160270000001E-5</v>
      </c>
      <c r="T2" s="9">
        <f>INDEX('AEO Table 3'!$C$39:$AJ$39,MATCH(T$1,'AEO Table 3'!$C$1:$AJ$1,0))/10^6*About!$A$113</f>
        <v>2.0321098186000001E-5</v>
      </c>
      <c r="U2" s="9">
        <f>INDEX('AEO Table 3'!$C$39:$AJ$39,MATCH(U$1,'AEO Table 3'!$C$1:$AJ$1,0))/10^6*About!$A$113</f>
        <v>2.0444327321999999E-5</v>
      </c>
      <c r="V2" s="9">
        <f>INDEX('AEO Table 3'!$C$39:$AJ$39,MATCH(V$1,'AEO Table 3'!$C$1:$AJ$1,0))/10^6*About!$A$113</f>
        <v>2.0517571625999997E-5</v>
      </c>
      <c r="W2" s="9">
        <f>INDEX('AEO Table 3'!$C$39:$AJ$39,MATCH(W$1,'AEO Table 3'!$C$1:$AJ$1,0))/10^6*About!$A$113</f>
        <v>2.0567435810000001E-5</v>
      </c>
      <c r="X2" s="9">
        <f>INDEX('AEO Table 3'!$C$39:$AJ$39,MATCH(X$1,'AEO Table 3'!$C$1:$AJ$1,0))/10^6*About!$A$113</f>
        <v>2.062408096E-5</v>
      </c>
      <c r="Y2" s="9">
        <f>INDEX('AEO Table 3'!$C$39:$AJ$39,MATCH(Y$1,'AEO Table 3'!$C$1:$AJ$1,0))/10^6*About!$A$113</f>
        <v>2.0676072022E-5</v>
      </c>
      <c r="Z2" s="9">
        <f>INDEX('AEO Table 3'!$C$39:$AJ$39,MATCH(Z$1,'AEO Table 3'!$C$1:$AJ$1,0))/10^6*About!$A$113</f>
        <v>2.0693500173999999E-5</v>
      </c>
      <c r="AA2" s="9">
        <f>INDEX('AEO Table 3'!$C$39:$AJ$39,MATCH(AA$1,'AEO Table 3'!$C$1:$AJ$1,0))/10^6*About!$A$113</f>
        <v>2.0737739602E-5</v>
      </c>
      <c r="AB2" s="9">
        <f>INDEX('AEO Table 3'!$C$39:$AJ$39,MATCH(AB$1,'AEO Table 3'!$C$1:$AJ$1,0))/10^6*About!$A$113</f>
        <v>2.0789100003999998E-5</v>
      </c>
      <c r="AC2" s="9">
        <f>INDEX('AEO Table 3'!$C$39:$AJ$39,MATCH(AC$1,'AEO Table 3'!$C$1:$AJ$1,0))/10^6*About!$A$113</f>
        <v>2.0834076116000002E-5</v>
      </c>
      <c r="AD2" s="9">
        <f>INDEX('AEO Table 3'!$C$39:$AJ$39,MATCH(AD$1,'AEO Table 3'!$C$1:$AJ$1,0))/10^6*About!$A$113</f>
        <v>2.0852577304000001E-5</v>
      </c>
      <c r="AE2" s="9">
        <f>INDEX('AEO Table 3'!$C$39:$AJ$39,MATCH(AE$1,'AEO Table 3'!$C$1:$AJ$1,0))/10^6*About!$A$113</f>
        <v>2.0850668872000002E-5</v>
      </c>
      <c r="AF2" s="9">
        <f>INDEX('AEO Table 3'!$C$39:$AJ$39,MATCH(AF$1,'AEO Table 3'!$C$1:$AJ$1,0))/10^6*About!$A$113</f>
        <v>2.0841761942000002E-5</v>
      </c>
      <c r="AG2" s="9">
        <f>INDEX('AEO Table 3'!$C$39:$AJ$39,MATCH(AG$1,'AEO Table 3'!$C$1:$AJ$1,0))/10^6*About!$A$113</f>
        <v>2.0832846786000002E-5</v>
      </c>
      <c r="AH2" s="9">
        <f>INDEX('AEO Table 3'!$C$39:$AJ$39,MATCH(AH$1,'AEO Table 3'!$C$1:$AJ$1,0))/10^6*About!$A$113</f>
        <v>2.0789580768000003E-5</v>
      </c>
      <c r="AI2" s="9">
        <f>INDEX('AEO Table 3'!$C$39:$AJ$39,MATCH(AI$1,'AEO Table 3'!$C$1:$AJ$1,0))/10^6*About!$A$113</f>
        <v>2.0712846811999998E-5</v>
      </c>
    </row>
    <row r="3" spans="1:35">
      <c r="A3" s="10" t="s">
        <v>20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  <c r="Z3" s="9">
        <v>0</v>
      </c>
      <c r="AA3" s="9">
        <v>0</v>
      </c>
      <c r="AB3" s="9">
        <v>0</v>
      </c>
      <c r="AC3" s="9">
        <v>0</v>
      </c>
      <c r="AD3" s="9">
        <v>0</v>
      </c>
      <c r="AE3" s="9">
        <v>0</v>
      </c>
      <c r="AF3" s="9">
        <v>0</v>
      </c>
      <c r="AG3" s="9">
        <v>0</v>
      </c>
      <c r="AH3" s="9">
        <v>0</v>
      </c>
      <c r="AI3" s="9">
        <v>0</v>
      </c>
    </row>
    <row r="4" spans="1:35">
      <c r="A4" s="10" t="s">
        <v>21</v>
      </c>
      <c r="B4" s="9">
        <f>INDEX('AEO Table 3'!$C$16:$AJ$16,MATCH(B$1,'AEO Table 3'!$C$1:$AJ$1,0))/10^6*About!$A$113</f>
        <v>1.6316720688000001E-5</v>
      </c>
      <c r="C4" s="9">
        <f>INDEX('AEO Table 3'!$C$16:$AJ$16,MATCH(C$1,'AEO Table 3'!$C$1:$AJ$1,0))/10^6*About!$A$113</f>
        <v>1.9196885498000002E-5</v>
      </c>
      <c r="D4" s="9">
        <f>INDEX('AEO Table 3'!$C$16:$AJ$16,MATCH(D$1,'AEO Table 3'!$C$1:$AJ$1,0))/10^6*About!$A$113</f>
        <v>2.1466491910000002E-5</v>
      </c>
      <c r="E4" s="9">
        <f>INDEX('AEO Table 3'!$C$16:$AJ$16,MATCH(E$1,'AEO Table 3'!$C$1:$AJ$1,0))/10^6*About!$A$113</f>
        <v>2.2868679418000001E-5</v>
      </c>
      <c r="F4" s="9">
        <f>INDEX('AEO Table 3'!$C$16:$AJ$16,MATCH(F$1,'AEO Table 3'!$C$1:$AJ$1,0))/10^6*About!$A$113</f>
        <v>2.3979799969999997E-5</v>
      </c>
      <c r="G4" s="9">
        <f>INDEX('AEO Table 3'!$C$16:$AJ$16,MATCH(G$1,'AEO Table 3'!$C$1:$AJ$1,0))/10^6*About!$A$113</f>
        <v>2.5042964769999999E-5</v>
      </c>
      <c r="H4" s="9">
        <f>INDEX('AEO Table 3'!$C$16:$AJ$16,MATCH(H$1,'AEO Table 3'!$C$1:$AJ$1,0))/10^6*About!$A$113</f>
        <v>2.5908648902000001E-5</v>
      </c>
      <c r="I4" s="9">
        <f>INDEX('AEO Table 3'!$C$16:$AJ$16,MATCH(I$1,'AEO Table 3'!$C$1:$AJ$1,0))/10^6*About!$A$113</f>
        <v>2.6787158282000001E-5</v>
      </c>
      <c r="J4" s="9">
        <f>INDEX('AEO Table 3'!$C$16:$AJ$16,MATCH(J$1,'AEO Table 3'!$C$1:$AJ$1,0))/10^6*About!$A$113</f>
        <v>2.7670319008000003E-5</v>
      </c>
      <c r="K4" s="9">
        <f>INDEX('AEO Table 3'!$C$16:$AJ$16,MATCH(K$1,'AEO Table 3'!$C$1:$AJ$1,0))/10^6*About!$A$113</f>
        <v>2.8452915056000002E-5</v>
      </c>
      <c r="L4" s="9">
        <f>INDEX('AEO Table 3'!$C$16:$AJ$16,MATCH(L$1,'AEO Table 3'!$C$1:$AJ$1,0))/10^6*About!$A$113</f>
        <v>2.9087911071999999E-5</v>
      </c>
      <c r="M4" s="9">
        <f>INDEX('AEO Table 3'!$C$16:$AJ$16,MATCH(M$1,'AEO Table 3'!$C$1:$AJ$1,0))/10^6*About!$A$113</f>
        <v>2.9586269572000001E-5</v>
      </c>
      <c r="N4" s="9">
        <f>INDEX('AEO Table 3'!$C$16:$AJ$16,MATCH(N$1,'AEO Table 3'!$C$1:$AJ$1,0))/10^6*About!$A$113</f>
        <v>3.0045044559999998E-5</v>
      </c>
      <c r="O4" s="9">
        <f>INDEX('AEO Table 3'!$C$16:$AJ$16,MATCH(O$1,'AEO Table 3'!$C$1:$AJ$1,0))/10^6*About!$A$113</f>
        <v>3.0271573975999998E-5</v>
      </c>
      <c r="P4" s="9">
        <f>INDEX('AEO Table 3'!$C$16:$AJ$16,MATCH(P$1,'AEO Table 3'!$C$1:$AJ$1,0))/10^6*About!$A$113</f>
        <v>3.0450253664E-5</v>
      </c>
      <c r="Q4" s="9">
        <f>INDEX('AEO Table 3'!$C$16:$AJ$16,MATCH(Q$1,'AEO Table 3'!$C$1:$AJ$1,0))/10^6*About!$A$113</f>
        <v>3.0673179178000002E-5</v>
      </c>
      <c r="R4" s="9">
        <f>INDEX('AEO Table 3'!$C$16:$AJ$16,MATCH(R$1,'AEO Table 3'!$C$1:$AJ$1,0))/10^6*About!$A$113</f>
        <v>3.0939191566000005E-5</v>
      </c>
      <c r="S4" s="9">
        <f>INDEX('AEO Table 3'!$C$16:$AJ$16,MATCH(S$1,'AEO Table 3'!$C$1:$AJ$1,0))/10^6*About!$A$113</f>
        <v>3.1213505816E-5</v>
      </c>
      <c r="T4" s="9">
        <f>INDEX('AEO Table 3'!$C$16:$AJ$16,MATCH(T$1,'AEO Table 3'!$C$1:$AJ$1,0))/10^6*About!$A$113</f>
        <v>3.1471680653999998E-5</v>
      </c>
      <c r="U4" s="9">
        <f>INDEX('AEO Table 3'!$C$16:$AJ$16,MATCH(U$1,'AEO Table 3'!$C$1:$AJ$1,0))/10^6*About!$A$113</f>
        <v>3.173774514E-5</v>
      </c>
      <c r="V4" s="9">
        <f>INDEX('AEO Table 3'!$C$16:$AJ$16,MATCH(V$1,'AEO Table 3'!$C$1:$AJ$1,0))/10^6*About!$A$113</f>
        <v>3.1956622548000005E-5</v>
      </c>
      <c r="W4" s="9">
        <f>INDEX('AEO Table 3'!$C$16:$AJ$16,MATCH(W$1,'AEO Table 3'!$C$1:$AJ$1,0))/10^6*About!$A$113</f>
        <v>3.2132969708000005E-5</v>
      </c>
      <c r="X4" s="9">
        <f>INDEX('AEO Table 3'!$C$16:$AJ$16,MATCH(X$1,'AEO Table 3'!$C$1:$AJ$1,0))/10^6*About!$A$113</f>
        <v>3.2294878410000004E-5</v>
      </c>
      <c r="Y4" s="9">
        <f>INDEX('AEO Table 3'!$C$16:$AJ$16,MATCH(Y$1,'AEO Table 3'!$C$1:$AJ$1,0))/10^6*About!$A$113</f>
        <v>3.2442282845999998E-5</v>
      </c>
      <c r="Z4" s="9">
        <f>INDEX('AEO Table 3'!$C$16:$AJ$16,MATCH(Z$1,'AEO Table 3'!$C$1:$AJ$1,0))/10^6*About!$A$113</f>
        <v>3.2546553794E-5</v>
      </c>
      <c r="AA4" s="9">
        <f>INDEX('AEO Table 3'!$C$16:$AJ$16,MATCH(AA$1,'AEO Table 3'!$C$1:$AJ$1,0))/10^6*About!$A$113</f>
        <v>3.2658666862000006E-5</v>
      </c>
      <c r="AB4" s="9">
        <f>INDEX('AEO Table 3'!$C$16:$AJ$16,MATCH(AB$1,'AEO Table 3'!$C$1:$AJ$1,0))/10^6*About!$A$113</f>
        <v>3.2777250136000002E-5</v>
      </c>
      <c r="AC4" s="9">
        <f>INDEX('AEO Table 3'!$C$16:$AJ$16,MATCH(AC$1,'AEO Table 3'!$C$1:$AJ$1,0))/10^6*About!$A$113</f>
        <v>3.2892393114000001E-5</v>
      </c>
      <c r="AD4" s="9">
        <f>INDEX('AEO Table 3'!$C$16:$AJ$16,MATCH(AD$1,'AEO Table 3'!$C$1:$AJ$1,0))/10^6*About!$A$113</f>
        <v>3.2979921409999999E-5</v>
      </c>
      <c r="AE4" s="9">
        <f>INDEX('AEO Table 3'!$C$16:$AJ$16,MATCH(AE$1,'AEO Table 3'!$C$1:$AJ$1,0))/10^6*About!$A$113</f>
        <v>3.3034483554000006E-5</v>
      </c>
      <c r="AF4" s="9">
        <f>INDEX('AEO Table 3'!$C$16:$AJ$16,MATCH(AF$1,'AEO Table 3'!$C$1:$AJ$1,0))/10^6*About!$A$113</f>
        <v>3.3067066740000001E-5</v>
      </c>
      <c r="AG4" s="9">
        <f>INDEX('AEO Table 3'!$C$16:$AJ$16,MATCH(AG$1,'AEO Table 3'!$C$1:$AJ$1,0))/10^6*About!$A$113</f>
        <v>3.3084977483999996E-5</v>
      </c>
      <c r="AH4" s="9">
        <f>INDEX('AEO Table 3'!$C$16:$AJ$16,MATCH(AH$1,'AEO Table 3'!$C$1:$AJ$1,0))/10^6*About!$A$113</f>
        <v>3.3059977756000001E-5</v>
      </c>
      <c r="AI4" s="9">
        <f>INDEX('AEO Table 3'!$C$16:$AJ$16,MATCH(AI$1,'AEO Table 3'!$C$1:$AJ$1,0))/10^6*About!$A$113</f>
        <v>3.2981201010000001E-5</v>
      </c>
    </row>
    <row r="5" spans="1:35">
      <c r="A5" s="10" t="s">
        <v>22</v>
      </c>
      <c r="B5" s="9">
        <f>INDEX('AEO Table 3'!$C$22:$AJ$22,MATCH(B$1,'AEO Table 3'!$C$1:$AJ$1,0))/10^6*About!$A$113</f>
        <v>1.4586568044E-5</v>
      </c>
      <c r="C5" s="9">
        <f>INDEX('AEO Table 3'!$C$22:$AJ$22,MATCH(C$1,'AEO Table 3'!$C$1:$AJ$1,0))/10^6*About!$A$113</f>
        <v>1.6624706697999997E-5</v>
      </c>
      <c r="D5" s="9">
        <f>INDEX('AEO Table 3'!$C$22:$AJ$22,MATCH(D$1,'AEO Table 3'!$C$1:$AJ$1,0))/10^6*About!$A$113</f>
        <v>1.7558559692000001E-5</v>
      </c>
      <c r="E5" s="9">
        <f>INDEX('AEO Table 3'!$C$22:$AJ$22,MATCH(E$1,'AEO Table 3'!$C$1:$AJ$1,0))/10^6*About!$A$113</f>
        <v>1.7675305825999998E-5</v>
      </c>
      <c r="F5" s="9">
        <f>INDEX('AEO Table 3'!$C$22:$AJ$22,MATCH(F$1,'AEO Table 3'!$C$1:$AJ$1,0))/10^6*About!$A$113</f>
        <v>1.7970519600000002E-5</v>
      </c>
      <c r="G5" s="9">
        <f>INDEX('AEO Table 3'!$C$22:$AJ$22,MATCH(G$1,'AEO Table 3'!$C$1:$AJ$1,0))/10^6*About!$A$113</f>
        <v>1.8478804140000002E-5</v>
      </c>
      <c r="H5" s="9">
        <f>INDEX('AEO Table 3'!$C$22:$AJ$22,MATCH(H$1,'AEO Table 3'!$C$1:$AJ$1,0))/10^6*About!$A$113</f>
        <v>1.8841478426E-5</v>
      </c>
      <c r="I5" s="9">
        <f>INDEX('AEO Table 3'!$C$22:$AJ$22,MATCH(I$1,'AEO Table 3'!$C$1:$AJ$1,0))/10^6*About!$A$113</f>
        <v>1.9327926592000003E-5</v>
      </c>
      <c r="J5" s="9">
        <f>INDEX('AEO Table 3'!$C$22:$AJ$22,MATCH(J$1,'AEO Table 3'!$C$1:$AJ$1,0))/10^6*About!$A$113</f>
        <v>1.9840944737999999E-5</v>
      </c>
      <c r="K5" s="9">
        <f>INDEX('AEO Table 3'!$C$22:$AJ$22,MATCH(K$1,'AEO Table 3'!$C$1:$AJ$1,0))/10^6*About!$A$113</f>
        <v>2.0239580354000002E-5</v>
      </c>
      <c r="L5" s="9">
        <f>INDEX('AEO Table 3'!$C$22:$AJ$22,MATCH(L$1,'AEO Table 3'!$C$1:$AJ$1,0))/10^6*About!$A$113</f>
        <v>2.0511945956000001E-5</v>
      </c>
      <c r="M5" s="9">
        <f>INDEX('AEO Table 3'!$C$22:$AJ$22,MATCH(M$1,'AEO Table 3'!$C$1:$AJ$1,0))/10^6*About!$A$113</f>
        <v>2.0701550685999998E-5</v>
      </c>
      <c r="N5" s="9">
        <f>INDEX('AEO Table 3'!$C$22:$AJ$22,MATCH(N$1,'AEO Table 3'!$C$1:$AJ$1,0))/10^6*About!$A$113</f>
        <v>2.0986755246000002E-5</v>
      </c>
      <c r="O5" s="9">
        <f>INDEX('AEO Table 3'!$C$22:$AJ$22,MATCH(O$1,'AEO Table 3'!$C$1:$AJ$1,0))/10^6*About!$A$113</f>
        <v>2.103449438E-5</v>
      </c>
      <c r="P5" s="9">
        <f>INDEX('AEO Table 3'!$C$22:$AJ$22,MATCH(P$1,'AEO Table 3'!$C$1:$AJ$1,0))/10^6*About!$A$113</f>
        <v>2.1100461416000004E-5</v>
      </c>
      <c r="Q5" s="9">
        <f>INDEX('AEO Table 3'!$C$22:$AJ$22,MATCH(Q$1,'AEO Table 3'!$C$1:$AJ$1,0))/10^6*About!$A$113</f>
        <v>2.1249080557999998E-5</v>
      </c>
      <c r="R5" s="9">
        <f>INDEX('AEO Table 3'!$C$22:$AJ$22,MATCH(R$1,'AEO Table 3'!$C$1:$AJ$1,0))/10^6*About!$A$113</f>
        <v>2.1431191402000002E-5</v>
      </c>
      <c r="S5" s="9">
        <f>INDEX('AEO Table 3'!$C$22:$AJ$22,MATCH(S$1,'AEO Table 3'!$C$1:$AJ$1,0))/10^6*About!$A$113</f>
        <v>2.1601652401999999E-5</v>
      </c>
      <c r="T5" s="9">
        <f>INDEX('AEO Table 3'!$C$22:$AJ$22,MATCH(T$1,'AEO Table 3'!$C$1:$AJ$1,0))/10^6*About!$A$113</f>
        <v>2.1745221694E-5</v>
      </c>
      <c r="U5" s="9">
        <f>INDEX('AEO Table 3'!$C$22:$AJ$22,MATCH(U$1,'AEO Table 3'!$C$1:$AJ$1,0))/10^6*About!$A$113</f>
        <v>2.1901767958000004E-5</v>
      </c>
      <c r="V5" s="9">
        <f>INDEX('AEO Table 3'!$C$22:$AJ$22,MATCH(V$1,'AEO Table 3'!$C$1:$AJ$1,0))/10^6*About!$A$113</f>
        <v>2.2003703636E-5</v>
      </c>
      <c r="W5" s="9">
        <f>INDEX('AEO Table 3'!$C$22:$AJ$22,MATCH(W$1,'AEO Table 3'!$C$1:$AJ$1,0))/10^6*About!$A$113</f>
        <v>2.2076504650000001E-5</v>
      </c>
      <c r="X5" s="9">
        <f>INDEX('AEO Table 3'!$C$22:$AJ$22,MATCH(X$1,'AEO Table 3'!$C$1:$AJ$1,0))/10^6*About!$A$113</f>
        <v>2.2154841762E-5</v>
      </c>
      <c r="Y5" s="9">
        <f>INDEX('AEO Table 3'!$C$22:$AJ$22,MATCH(Y$1,'AEO Table 3'!$C$1:$AJ$1,0))/10^6*About!$A$113</f>
        <v>2.2227934342000002E-5</v>
      </c>
      <c r="Z5" s="9">
        <f>INDEX('AEO Table 3'!$C$22:$AJ$22,MATCH(Z$1,'AEO Table 3'!$C$1:$AJ$1,0))/10^6*About!$A$113</f>
        <v>2.2261897668000001E-5</v>
      </c>
      <c r="AA5" s="9">
        <f>INDEX('AEO Table 3'!$C$22:$AJ$22,MATCH(AA$1,'AEO Table 3'!$C$1:$AJ$1,0))/10^6*About!$A$113</f>
        <v>2.2323715143999998E-5</v>
      </c>
      <c r="AB5" s="9">
        <f>INDEX('AEO Table 3'!$C$22:$AJ$22,MATCH(AB$1,'AEO Table 3'!$C$1:$AJ$1,0))/10^6*About!$A$113</f>
        <v>2.2394250351999998E-5</v>
      </c>
      <c r="AC5" s="9">
        <f>INDEX('AEO Table 3'!$C$22:$AJ$22,MATCH(AC$1,'AEO Table 3'!$C$1:$AJ$1,0))/10^6*About!$A$113</f>
        <v>2.2458924991999999E-5</v>
      </c>
      <c r="AD5" s="9">
        <f>INDEX('AEO Table 3'!$C$22:$AJ$22,MATCH(AD$1,'AEO Table 3'!$C$1:$AJ$1,0))/10^6*About!$A$113</f>
        <v>2.2493601238000002E-5</v>
      </c>
      <c r="AE5" s="9">
        <f>INDEX('AEO Table 3'!$C$22:$AJ$22,MATCH(AE$1,'AEO Table 3'!$C$1:$AJ$1,0))/10^6*About!$A$113</f>
        <v>2.2503191839999999E-5</v>
      </c>
      <c r="AF5" s="9">
        <f>INDEX('AEO Table 3'!$C$22:$AJ$22,MATCH(AF$1,'AEO Table 3'!$C$1:$AJ$1,0))/10^6*About!$A$113</f>
        <v>2.2504399233999999E-5</v>
      </c>
      <c r="AG5" s="9">
        <f>INDEX('AEO Table 3'!$C$22:$AJ$22,MATCH(AG$1,'AEO Table 3'!$C$1:$AJ$1,0))/10^6*About!$A$113</f>
        <v>2.25016746E-5</v>
      </c>
      <c r="AH5" s="9">
        <f>INDEX('AEO Table 3'!$C$22:$AJ$22,MATCH(AH$1,'AEO Table 3'!$C$1:$AJ$1,0))/10^6*About!$A$113</f>
        <v>2.2461085688000001E-5</v>
      </c>
      <c r="AI5" s="9">
        <f>INDEX('AEO Table 3'!$C$22:$AJ$22,MATCH(AI$1,'AEO Table 3'!$C$1:$AJ$1,0))/10^6*About!$A$113</f>
        <v>2.2380442554E-5</v>
      </c>
    </row>
    <row r="6" spans="1:35">
      <c r="A6" s="10" t="s">
        <v>23</v>
      </c>
      <c r="B6" s="9">
        <f>INDEX('AEO Table 3'!$C$29:$AJ$29,MATCH(B$1,'AEO Table 3'!$C$1:$AJ$1,0))/10^6*About!$A$113</f>
        <v>1.1785004492000001E-5</v>
      </c>
      <c r="C6" s="9">
        <f>INDEX('AEO Table 3'!$C$29:$AJ$29,MATCH(C$1,'AEO Table 3'!$C$1:$AJ$1,0))/10^6*About!$A$113</f>
        <v>1.2496908124E-5</v>
      </c>
      <c r="D6" s="9">
        <f>INDEX('AEO Table 3'!$C$29:$AJ$29,MATCH(D$1,'AEO Table 3'!$C$1:$AJ$1,0))/10^6*About!$A$113</f>
        <v>1.3005722784000001E-5</v>
      </c>
      <c r="E6" s="9">
        <f>INDEX('AEO Table 3'!$C$29:$AJ$29,MATCH(E$1,'AEO Table 3'!$C$1:$AJ$1,0))/10^6*About!$A$113</f>
        <v>1.2929586584E-5</v>
      </c>
      <c r="F6" s="9">
        <f>INDEX('AEO Table 3'!$C$29:$AJ$29,MATCH(F$1,'AEO Table 3'!$C$1:$AJ$1,0))/10^6*About!$A$113</f>
        <v>1.3214580010000001E-5</v>
      </c>
      <c r="G6" s="9">
        <f>INDEX('AEO Table 3'!$C$29:$AJ$29,MATCH(G$1,'AEO Table 3'!$C$1:$AJ$1,0))/10^6*About!$A$113</f>
        <v>1.3731489968000001E-5</v>
      </c>
      <c r="H6" s="9">
        <f>INDEX('AEO Table 3'!$C$29:$AJ$29,MATCH(H$1,'AEO Table 3'!$C$1:$AJ$1,0))/10^6*About!$A$113</f>
        <v>1.4057553069999999E-5</v>
      </c>
      <c r="I6" s="9">
        <f>INDEX('AEO Table 3'!$C$29:$AJ$29,MATCH(I$1,'AEO Table 3'!$C$1:$AJ$1,0))/10^6*About!$A$113</f>
        <v>1.4542985782000001E-5</v>
      </c>
      <c r="J6" s="9">
        <f>INDEX('AEO Table 3'!$C$29:$AJ$29,MATCH(J$1,'AEO Table 3'!$C$1:$AJ$1,0))/10^6*About!$A$113</f>
        <v>1.5045092595999999E-5</v>
      </c>
      <c r="K6" s="9">
        <f>INDEX('AEO Table 3'!$C$29:$AJ$29,MATCH(K$1,'AEO Table 3'!$C$1:$AJ$1,0))/10^6*About!$A$113</f>
        <v>1.5413866918000002E-5</v>
      </c>
      <c r="L6" s="9">
        <f>INDEX('AEO Table 3'!$C$29:$AJ$29,MATCH(L$1,'AEO Table 3'!$C$1:$AJ$1,0))/10^6*About!$A$113</f>
        <v>1.5655867612E-5</v>
      </c>
      <c r="M6" s="9">
        <f>INDEX('AEO Table 3'!$C$29:$AJ$29,MATCH(M$1,'AEO Table 3'!$C$1:$AJ$1,0))/10^6*About!$A$113</f>
        <v>1.5824695294E-5</v>
      </c>
      <c r="N6" s="9">
        <f>INDEX('AEO Table 3'!$C$29:$AJ$29,MATCH(N$1,'AEO Table 3'!$C$1:$AJ$1,0))/10^6*About!$A$113</f>
        <v>1.5874847388000004E-5</v>
      </c>
      <c r="O6" s="9">
        <f>INDEX('AEO Table 3'!$C$29:$AJ$29,MATCH(O$1,'AEO Table 3'!$C$1:$AJ$1,0))/10^6*About!$A$113</f>
        <v>1.5915323878E-5</v>
      </c>
      <c r="P6" s="9">
        <f>INDEX('AEO Table 3'!$C$29:$AJ$29,MATCH(P$1,'AEO Table 3'!$C$1:$AJ$1,0))/10^6*About!$A$113</f>
        <v>1.5949022143999998E-5</v>
      </c>
      <c r="Q6" s="9">
        <f>INDEX('AEO Table 3'!$C$29:$AJ$29,MATCH(Q$1,'AEO Table 3'!$C$1:$AJ$1,0))/10^6*About!$A$113</f>
        <v>1.6113850162000003E-5</v>
      </c>
      <c r="R6" s="9">
        <f>INDEX('AEO Table 3'!$C$29:$AJ$29,MATCH(R$1,'AEO Table 3'!$C$1:$AJ$1,0))/10^6*About!$A$113</f>
        <v>1.6301246668000003E-5</v>
      </c>
      <c r="S6" s="9">
        <f>INDEX('AEO Table 3'!$C$29:$AJ$29,MATCH(S$1,'AEO Table 3'!$C$1:$AJ$1,0))/10^6*About!$A$113</f>
        <v>1.6468486732E-5</v>
      </c>
      <c r="T6" s="9">
        <f>INDEX('AEO Table 3'!$C$29:$AJ$29,MATCH(T$1,'AEO Table 3'!$C$1:$AJ$1,0))/10^6*About!$A$113</f>
        <v>1.6605945019999999E-5</v>
      </c>
      <c r="U6" s="9">
        <f>INDEX('AEO Table 3'!$C$29:$AJ$29,MATCH(U$1,'AEO Table 3'!$C$1:$AJ$1,0))/10^6*About!$A$113</f>
        <v>1.6762815753999997E-5</v>
      </c>
      <c r="V6" s="9">
        <f>INDEX('AEO Table 3'!$C$29:$AJ$29,MATCH(V$1,'AEO Table 3'!$C$1:$AJ$1,0))/10^6*About!$A$113</f>
        <v>1.6855070343999997E-5</v>
      </c>
      <c r="W6" s="9">
        <f>INDEX('AEO Table 3'!$C$29:$AJ$29,MATCH(W$1,'AEO Table 3'!$C$1:$AJ$1,0))/10^6*About!$A$113</f>
        <v>1.6921719224E-5</v>
      </c>
      <c r="X6" s="9">
        <f>INDEX('AEO Table 3'!$C$29:$AJ$29,MATCH(X$1,'AEO Table 3'!$C$1:$AJ$1,0))/10^6*About!$A$113</f>
        <v>1.7000086497999999E-5</v>
      </c>
      <c r="Y6" s="9">
        <f>INDEX('AEO Table 3'!$C$29:$AJ$29,MATCH(Y$1,'AEO Table 3'!$C$1:$AJ$1,0))/10^6*About!$A$113</f>
        <v>1.7072453362000002E-5</v>
      </c>
      <c r="Z6" s="9">
        <f>INDEX('AEO Table 3'!$C$29:$AJ$29,MATCH(Z$1,'AEO Table 3'!$C$1:$AJ$1,0))/10^6*About!$A$113</f>
        <v>1.7100088152000001E-5</v>
      </c>
      <c r="AA6" s="9">
        <f>INDEX('AEO Table 3'!$C$29:$AJ$29,MATCH(AA$1,'AEO Table 3'!$C$1:$AJ$1,0))/10^6*About!$A$113</f>
        <v>1.7166001262E-5</v>
      </c>
      <c r="AB6" s="9">
        <f>INDEX('AEO Table 3'!$C$29:$AJ$29,MATCH(AB$1,'AEO Table 3'!$C$1:$AJ$1,0))/10^6*About!$A$113</f>
        <v>1.7238741038000002E-5</v>
      </c>
      <c r="AC6" s="9">
        <f>INDEX('AEO Table 3'!$C$29:$AJ$29,MATCH(AC$1,'AEO Table 3'!$C$1:$AJ$1,0))/10^6*About!$A$113</f>
        <v>1.7302844428000002E-5</v>
      </c>
      <c r="AD6" s="9">
        <f>INDEX('AEO Table 3'!$C$29:$AJ$29,MATCH(AD$1,'AEO Table 3'!$C$1:$AJ$1,0))/10^6*About!$A$113</f>
        <v>1.7332987234000003E-5</v>
      </c>
      <c r="AE6" s="9">
        <f>INDEX('AEO Table 3'!$C$29:$AJ$29,MATCH(AE$1,'AEO Table 3'!$C$1:$AJ$1,0))/10^6*About!$A$113</f>
        <v>1.7338240906000002E-5</v>
      </c>
      <c r="AF6" s="9">
        <f>INDEX('AEO Table 3'!$C$29:$AJ$29,MATCH(AF$1,'AEO Table 3'!$C$1:$AJ$1,0))/10^6*About!$A$113</f>
        <v>1.7337979502E-5</v>
      </c>
      <c r="AG6" s="9">
        <f>INDEX('AEO Table 3'!$C$29:$AJ$29,MATCH(AG$1,'AEO Table 3'!$C$1:$AJ$1,0))/10^6*About!$A$113</f>
        <v>1.7335285944000001E-5</v>
      </c>
      <c r="AH6" s="9">
        <f>INDEX('AEO Table 3'!$C$29:$AJ$29,MATCH(AH$1,'AEO Table 3'!$C$1:$AJ$1,0))/10^6*About!$A$113</f>
        <v>1.7288712160000003E-5</v>
      </c>
      <c r="AI6" s="9">
        <f>INDEX('AEO Table 3'!$C$29:$AJ$29,MATCH(AI$1,'AEO Table 3'!$C$1:$AJ$1,0))/10^6*About!$A$113</f>
        <v>1.7201462633999998E-5</v>
      </c>
    </row>
    <row r="7" spans="1:35">
      <c r="A7" s="10" t="s">
        <v>24</v>
      </c>
      <c r="B7" s="9">
        <v>0</v>
      </c>
      <c r="C7" s="9">
        <v>0</v>
      </c>
      <c r="D7" s="9">
        <v>0</v>
      </c>
      <c r="E7" s="9">
        <v>0</v>
      </c>
      <c r="F7" s="9">
        <v>0</v>
      </c>
      <c r="G7" s="9">
        <v>0</v>
      </c>
      <c r="H7" s="9">
        <v>0</v>
      </c>
      <c r="I7" s="9">
        <v>0</v>
      </c>
      <c r="J7" s="9">
        <v>0</v>
      </c>
      <c r="K7" s="9">
        <v>0</v>
      </c>
      <c r="L7" s="9">
        <v>0</v>
      </c>
      <c r="M7" s="9">
        <v>0</v>
      </c>
      <c r="N7" s="9">
        <v>0</v>
      </c>
      <c r="O7" s="9">
        <v>0</v>
      </c>
      <c r="P7" s="9">
        <v>0</v>
      </c>
      <c r="Q7" s="9">
        <v>0</v>
      </c>
      <c r="R7" s="9">
        <v>0</v>
      </c>
      <c r="S7" s="9">
        <v>0</v>
      </c>
      <c r="T7" s="9">
        <v>0</v>
      </c>
      <c r="U7" s="9">
        <v>0</v>
      </c>
      <c r="V7" s="9">
        <v>0</v>
      </c>
      <c r="W7" s="9">
        <v>0</v>
      </c>
      <c r="X7" s="9">
        <v>0</v>
      </c>
      <c r="Y7" s="9">
        <v>0</v>
      </c>
      <c r="Z7" s="9">
        <v>0</v>
      </c>
      <c r="AA7" s="9">
        <v>0</v>
      </c>
      <c r="AB7" s="9">
        <v>0</v>
      </c>
      <c r="AC7" s="9">
        <v>0</v>
      </c>
      <c r="AD7" s="9">
        <v>0</v>
      </c>
      <c r="AE7" s="9">
        <v>0</v>
      </c>
      <c r="AF7" s="9">
        <v>0</v>
      </c>
      <c r="AG7" s="9">
        <v>0</v>
      </c>
      <c r="AH7" s="9">
        <v>0</v>
      </c>
      <c r="AI7" s="9">
        <v>0</v>
      </c>
    </row>
    <row r="8" spans="1:35">
      <c r="A8" s="10" t="s">
        <v>25</v>
      </c>
      <c r="B8" s="9">
        <v>0</v>
      </c>
      <c r="C8" s="9">
        <v>0</v>
      </c>
      <c r="D8" s="9">
        <v>0</v>
      </c>
      <c r="E8" s="9">
        <v>0</v>
      </c>
      <c r="F8" s="9">
        <v>0</v>
      </c>
      <c r="G8" s="9">
        <v>0</v>
      </c>
      <c r="H8" s="9">
        <v>0</v>
      </c>
      <c r="I8" s="9">
        <v>0</v>
      </c>
      <c r="J8" s="9">
        <v>0</v>
      </c>
      <c r="K8" s="9">
        <v>0</v>
      </c>
      <c r="L8" s="9">
        <v>0</v>
      </c>
      <c r="M8" s="9">
        <v>0</v>
      </c>
      <c r="N8" s="9">
        <v>0</v>
      </c>
      <c r="O8" s="9">
        <v>0</v>
      </c>
      <c r="P8" s="9">
        <v>0</v>
      </c>
      <c r="Q8" s="9">
        <v>0</v>
      </c>
      <c r="R8" s="9">
        <v>0</v>
      </c>
      <c r="S8" s="9">
        <v>0</v>
      </c>
      <c r="T8" s="9">
        <v>0</v>
      </c>
      <c r="U8" s="9">
        <v>0</v>
      </c>
      <c r="V8" s="9">
        <v>0</v>
      </c>
      <c r="W8" s="9">
        <v>0</v>
      </c>
      <c r="X8" s="9">
        <v>0</v>
      </c>
      <c r="Y8" s="9">
        <v>0</v>
      </c>
      <c r="Z8" s="9">
        <v>0</v>
      </c>
      <c r="AA8" s="9">
        <v>0</v>
      </c>
      <c r="AB8" s="9">
        <v>0</v>
      </c>
      <c r="AC8" s="9">
        <v>0</v>
      </c>
      <c r="AD8" s="9">
        <v>0</v>
      </c>
      <c r="AE8" s="9">
        <v>0</v>
      </c>
      <c r="AF8" s="9">
        <v>0</v>
      </c>
      <c r="AG8" s="9">
        <v>0</v>
      </c>
      <c r="AH8" s="9">
        <v>0</v>
      </c>
      <c r="AI8" s="9">
        <v>0</v>
      </c>
    </row>
    <row r="9" spans="1:35">
      <c r="A9" s="10" t="s">
        <v>26</v>
      </c>
      <c r="B9" s="9">
        <f>B6</f>
        <v>1.1785004492000001E-5</v>
      </c>
      <c r="C9" s="9">
        <f>C6</f>
        <v>1.2496908124E-5</v>
      </c>
      <c r="D9" s="9">
        <f t="shared" ref="D9:AI9" si="0">D6</f>
        <v>1.3005722784000001E-5</v>
      </c>
      <c r="E9" s="9">
        <f t="shared" si="0"/>
        <v>1.2929586584E-5</v>
      </c>
      <c r="F9" s="9">
        <f t="shared" si="0"/>
        <v>1.3214580010000001E-5</v>
      </c>
      <c r="G9" s="9">
        <f t="shared" si="0"/>
        <v>1.3731489968000001E-5</v>
      </c>
      <c r="H9" s="9">
        <f t="shared" si="0"/>
        <v>1.4057553069999999E-5</v>
      </c>
      <c r="I9" s="9">
        <f t="shared" si="0"/>
        <v>1.4542985782000001E-5</v>
      </c>
      <c r="J9" s="9">
        <f t="shared" si="0"/>
        <v>1.5045092595999999E-5</v>
      </c>
      <c r="K9" s="9">
        <f t="shared" si="0"/>
        <v>1.5413866918000002E-5</v>
      </c>
      <c r="L9" s="9">
        <f t="shared" si="0"/>
        <v>1.5655867612E-5</v>
      </c>
      <c r="M9" s="9">
        <f t="shared" si="0"/>
        <v>1.5824695294E-5</v>
      </c>
      <c r="N9" s="9">
        <f t="shared" si="0"/>
        <v>1.5874847388000004E-5</v>
      </c>
      <c r="O9" s="9">
        <f t="shared" si="0"/>
        <v>1.5915323878E-5</v>
      </c>
      <c r="P9" s="9">
        <f t="shared" si="0"/>
        <v>1.5949022143999998E-5</v>
      </c>
      <c r="Q9" s="9">
        <f t="shared" si="0"/>
        <v>1.6113850162000003E-5</v>
      </c>
      <c r="R9" s="9">
        <f t="shared" si="0"/>
        <v>1.6301246668000003E-5</v>
      </c>
      <c r="S9" s="9">
        <f t="shared" si="0"/>
        <v>1.6468486732E-5</v>
      </c>
      <c r="T9" s="9">
        <f t="shared" si="0"/>
        <v>1.6605945019999999E-5</v>
      </c>
      <c r="U9" s="9">
        <f t="shared" si="0"/>
        <v>1.6762815753999997E-5</v>
      </c>
      <c r="V9" s="9">
        <f t="shared" si="0"/>
        <v>1.6855070343999997E-5</v>
      </c>
      <c r="W9" s="9">
        <f t="shared" si="0"/>
        <v>1.6921719224E-5</v>
      </c>
      <c r="X9" s="9">
        <f t="shared" si="0"/>
        <v>1.7000086497999999E-5</v>
      </c>
      <c r="Y9" s="9">
        <f t="shared" si="0"/>
        <v>1.7072453362000002E-5</v>
      </c>
      <c r="Z9" s="9">
        <f t="shared" si="0"/>
        <v>1.7100088152000001E-5</v>
      </c>
      <c r="AA9" s="9">
        <f t="shared" si="0"/>
        <v>1.7166001262E-5</v>
      </c>
      <c r="AB9" s="9">
        <f t="shared" si="0"/>
        <v>1.7238741038000002E-5</v>
      </c>
      <c r="AC9" s="9">
        <f t="shared" si="0"/>
        <v>1.7302844428000002E-5</v>
      </c>
      <c r="AD9" s="9">
        <f t="shared" si="0"/>
        <v>1.7332987234000003E-5</v>
      </c>
      <c r="AE9" s="9">
        <f t="shared" si="0"/>
        <v>1.7338240906000002E-5</v>
      </c>
      <c r="AF9" s="9">
        <f t="shared" si="0"/>
        <v>1.7337979502E-5</v>
      </c>
      <c r="AG9" s="9">
        <f t="shared" si="0"/>
        <v>1.7335285944000001E-5</v>
      </c>
      <c r="AH9" s="9">
        <f t="shared" si="0"/>
        <v>1.7288712160000003E-5</v>
      </c>
      <c r="AI9" s="9">
        <f t="shared" si="0"/>
        <v>1.7201462633999998E-5</v>
      </c>
    </row>
  </sheetData>
  <pageMargins left="0.7" right="0.7" top="0.75" bottom="0.75" header="0.3" footer="0.3"/>
  <pageSetup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rgb="FF002060"/>
  </sheetPr>
  <dimension ref="A1:AM9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E19" sqref="E19"/>
    </sheetView>
  </sheetViews>
  <sheetFormatPr defaultColWidth="9.109375" defaultRowHeight="14.4"/>
  <cols>
    <col min="1" max="1" width="41.44140625" style="1" customWidth="1"/>
    <col min="2" max="12" width="10" style="8" customWidth="1"/>
    <col min="13" max="37" width="10" style="1" customWidth="1"/>
    <col min="38" max="16384" width="9.109375" style="1"/>
  </cols>
  <sheetData>
    <row r="1" spans="1:39">
      <c r="A1" s="2" t="s">
        <v>18</v>
      </c>
      <c r="B1" s="11">
        <v>2015</v>
      </c>
      <c r="C1" s="11">
        <v>2016</v>
      </c>
      <c r="D1" s="11">
        <v>2017</v>
      </c>
      <c r="E1" s="11">
        <v>2018</v>
      </c>
      <c r="F1" s="11">
        <v>2019</v>
      </c>
      <c r="G1" s="11">
        <v>2020</v>
      </c>
      <c r="H1" s="11">
        <v>2021</v>
      </c>
      <c r="I1" s="11">
        <v>2022</v>
      </c>
      <c r="J1" s="11">
        <v>2023</v>
      </c>
      <c r="K1" s="11">
        <v>2024</v>
      </c>
      <c r="L1" s="11">
        <v>2025</v>
      </c>
      <c r="M1" s="11">
        <v>2026</v>
      </c>
      <c r="N1" s="11">
        <v>2027</v>
      </c>
      <c r="O1" s="11">
        <v>2028</v>
      </c>
      <c r="P1" s="11">
        <v>2029</v>
      </c>
      <c r="Q1" s="11">
        <v>2030</v>
      </c>
      <c r="R1" s="11">
        <v>2031</v>
      </c>
      <c r="S1" s="11">
        <v>2032</v>
      </c>
      <c r="T1" s="11">
        <v>2033</v>
      </c>
      <c r="U1" s="11">
        <v>2034</v>
      </c>
      <c r="V1" s="11">
        <v>2035</v>
      </c>
      <c r="W1" s="11">
        <v>2036</v>
      </c>
      <c r="X1" s="11">
        <v>2037</v>
      </c>
      <c r="Y1" s="11">
        <v>2038</v>
      </c>
      <c r="Z1" s="11">
        <v>2039</v>
      </c>
      <c r="AA1" s="11">
        <v>2040</v>
      </c>
      <c r="AB1" s="11">
        <v>2041</v>
      </c>
      <c r="AC1" s="11">
        <v>2042</v>
      </c>
      <c r="AD1" s="11">
        <v>2043</v>
      </c>
      <c r="AE1" s="11">
        <v>2044</v>
      </c>
      <c r="AF1" s="11">
        <v>2045</v>
      </c>
      <c r="AG1" s="11">
        <v>2046</v>
      </c>
      <c r="AH1" s="11">
        <v>2047</v>
      </c>
      <c r="AI1" s="11">
        <v>2048</v>
      </c>
      <c r="AJ1" s="11">
        <v>2049</v>
      </c>
      <c r="AK1" s="11">
        <v>2050</v>
      </c>
      <c r="AL1" s="11"/>
      <c r="AM1" s="11"/>
    </row>
    <row r="2" spans="1:39">
      <c r="A2" s="2" t="s">
        <v>19</v>
      </c>
      <c r="B2" s="12">
        <f>Interpolation!G2</f>
        <v>2.2335436943223399E-5</v>
      </c>
      <c r="C2" s="12">
        <f>Interpolation!H2</f>
        <v>2.0689509574420977E-5</v>
      </c>
      <c r="D2" s="12">
        <f>Interpolation!I2</f>
        <v>1.9043582205618968E-5</v>
      </c>
      <c r="E2" s="12">
        <f>Interpolation!J2</f>
        <v>1.7397654836816963E-5</v>
      </c>
      <c r="F2" s="12">
        <f>Interpolation!K2</f>
        <v>1.5751727468014259E-5</v>
      </c>
      <c r="G2" s="12">
        <f>Interpolation!L2</f>
        <v>1.4105800099213069E-5</v>
      </c>
      <c r="H2" s="12">
        <f>Interpolation!M2</f>
        <v>1.5418364209644069E-5</v>
      </c>
      <c r="I2" s="12">
        <f>Interpolation!N2</f>
        <v>1.6730928320074848E-5</v>
      </c>
      <c r="J2" s="12">
        <f>Interpolation!O2</f>
        <v>1.8043492430505626E-5</v>
      </c>
      <c r="K2" s="12">
        <f>Interpolation!P2</f>
        <v>1.9356056540936405E-5</v>
      </c>
      <c r="L2" s="12">
        <f>Interpolation!Q2</f>
        <v>2.0668620651367302E-5</v>
      </c>
      <c r="M2" s="12">
        <f>Interpolation!R2</f>
        <v>2.109466309448589E-5</v>
      </c>
      <c r="N2" s="12">
        <f>Interpolation!S2</f>
        <v>2.1520705537604428E-5</v>
      </c>
      <c r="O2" s="12">
        <f>Interpolation!T2</f>
        <v>2.1946747980722962E-5</v>
      </c>
      <c r="P2" s="12">
        <f>Interpolation!U2</f>
        <v>2.23727904238415E-5</v>
      </c>
      <c r="Q2" s="12">
        <f>Interpolation!V2</f>
        <v>2.2798832866959974E-5</v>
      </c>
      <c r="R2" s="12">
        <f>Interpolation!W2</f>
        <v>2.3801198231331379E-5</v>
      </c>
      <c r="S2" s="12">
        <f>Interpolation!X2</f>
        <v>2.4803563595701683E-5</v>
      </c>
      <c r="T2" s="12">
        <f>Interpolation!Y2</f>
        <v>2.5805928960072333E-5</v>
      </c>
      <c r="U2" s="12">
        <f>Interpolation!Z2</f>
        <v>2.6808294324442637E-5</v>
      </c>
      <c r="V2" s="12">
        <f>Interpolation!AA2</f>
        <v>2.7810659688812332E-5</v>
      </c>
      <c r="W2" s="12">
        <f>Interpolation!AB2</f>
        <v>2.8124705096588525E-5</v>
      </c>
      <c r="X2" s="12">
        <f>Interpolation!AC2</f>
        <v>2.8438750504364806E-5</v>
      </c>
      <c r="Y2" s="12">
        <f>Interpolation!AD2</f>
        <v>2.8752795912140999E-5</v>
      </c>
      <c r="Z2" s="12">
        <f>Interpolation!AE2</f>
        <v>2.906684131991728E-5</v>
      </c>
      <c r="AA2" s="12">
        <f>Interpolation!AF2</f>
        <v>2.9380886727693466E-5</v>
      </c>
      <c r="AB2" s="12">
        <f>Interpolation!AG2</f>
        <v>2.9777543775175685E-5</v>
      </c>
      <c r="AC2" s="12">
        <f>Interpolation!AH2</f>
        <v>3.0174200822659022E-5</v>
      </c>
      <c r="AD2" s="12">
        <f>Interpolation!AI2</f>
        <v>3.0570857870142362E-5</v>
      </c>
      <c r="AE2" s="12">
        <f>Interpolation!AJ2</f>
        <v>3.0967514917625699E-5</v>
      </c>
      <c r="AF2" s="12">
        <f>Interpolation!AK2</f>
        <v>3.1364171965110141E-5</v>
      </c>
      <c r="AG2" s="12">
        <f>Interpolation!AL2</f>
        <v>3.1882999270494913E-5</v>
      </c>
      <c r="AH2" s="12">
        <f>Interpolation!AM2</f>
        <v>3.2401826575880445E-5</v>
      </c>
      <c r="AI2" s="12">
        <f>Interpolation!AN2</f>
        <v>3.292065388126597E-5</v>
      </c>
      <c r="AJ2" s="12">
        <f>Interpolation!AO2</f>
        <v>3.3439481186651501E-5</v>
      </c>
      <c r="AK2" s="12">
        <f>Interpolation!AP2</f>
        <v>3.3958308492037704E-5</v>
      </c>
      <c r="AL2" s="9"/>
      <c r="AM2" s="9"/>
    </row>
    <row r="3" spans="1:39">
      <c r="A3" s="2" t="s">
        <v>20</v>
      </c>
      <c r="B3" s="12">
        <v>0</v>
      </c>
      <c r="C3" s="12">
        <v>0</v>
      </c>
      <c r="D3" s="12">
        <v>0</v>
      </c>
      <c r="E3" s="12">
        <v>0</v>
      </c>
      <c r="F3" s="12">
        <v>0</v>
      </c>
      <c r="G3" s="12">
        <v>0</v>
      </c>
      <c r="H3" s="12">
        <v>0</v>
      </c>
      <c r="I3" s="12">
        <v>0</v>
      </c>
      <c r="J3" s="12">
        <v>0</v>
      </c>
      <c r="K3" s="12">
        <v>0</v>
      </c>
      <c r="L3" s="12">
        <v>0</v>
      </c>
      <c r="M3" s="12">
        <v>0</v>
      </c>
      <c r="N3" s="12">
        <v>0</v>
      </c>
      <c r="O3" s="12">
        <v>0</v>
      </c>
      <c r="P3" s="12">
        <v>0</v>
      </c>
      <c r="Q3" s="12">
        <v>0</v>
      </c>
      <c r="R3" s="12">
        <v>0</v>
      </c>
      <c r="S3" s="12">
        <v>0</v>
      </c>
      <c r="T3" s="12">
        <v>0</v>
      </c>
      <c r="U3" s="12">
        <v>0</v>
      </c>
      <c r="V3" s="12">
        <v>0</v>
      </c>
      <c r="W3" s="12">
        <v>0</v>
      </c>
      <c r="X3" s="12">
        <v>0</v>
      </c>
      <c r="Y3" s="12">
        <v>0</v>
      </c>
      <c r="Z3" s="12">
        <v>0</v>
      </c>
      <c r="AA3" s="12">
        <v>0</v>
      </c>
      <c r="AB3" s="12">
        <v>0</v>
      </c>
      <c r="AC3" s="12">
        <v>0</v>
      </c>
      <c r="AD3" s="12">
        <v>0</v>
      </c>
      <c r="AE3" s="12">
        <v>0</v>
      </c>
      <c r="AF3" s="12">
        <v>0</v>
      </c>
      <c r="AG3" s="12">
        <v>0</v>
      </c>
      <c r="AH3" s="12">
        <v>0</v>
      </c>
      <c r="AI3" s="12">
        <v>0</v>
      </c>
      <c r="AJ3" s="12">
        <v>0</v>
      </c>
      <c r="AK3" s="12">
        <v>0</v>
      </c>
      <c r="AL3" s="9"/>
      <c r="AM3" s="9"/>
    </row>
    <row r="4" spans="1:39">
      <c r="A4" s="2" t="s">
        <v>21</v>
      </c>
      <c r="B4" s="12">
        <f>B$2</f>
        <v>2.2335436943223399E-5</v>
      </c>
      <c r="C4" s="12">
        <f t="shared" ref="C4:AK6" si="0">C$2</f>
        <v>2.0689509574420977E-5</v>
      </c>
      <c r="D4" s="12">
        <f t="shared" si="0"/>
        <v>1.9043582205618968E-5</v>
      </c>
      <c r="E4" s="12">
        <f t="shared" si="0"/>
        <v>1.7397654836816963E-5</v>
      </c>
      <c r="F4" s="12">
        <f t="shared" si="0"/>
        <v>1.5751727468014259E-5</v>
      </c>
      <c r="G4" s="12">
        <f t="shared" si="0"/>
        <v>1.4105800099213069E-5</v>
      </c>
      <c r="H4" s="12">
        <f t="shared" si="0"/>
        <v>1.5418364209644069E-5</v>
      </c>
      <c r="I4" s="12">
        <f t="shared" si="0"/>
        <v>1.6730928320074848E-5</v>
      </c>
      <c r="J4" s="12">
        <f t="shared" si="0"/>
        <v>1.8043492430505626E-5</v>
      </c>
      <c r="K4" s="12">
        <f t="shared" si="0"/>
        <v>1.9356056540936405E-5</v>
      </c>
      <c r="L4" s="12">
        <f t="shared" si="0"/>
        <v>2.0668620651367302E-5</v>
      </c>
      <c r="M4" s="12">
        <f t="shared" si="0"/>
        <v>2.109466309448589E-5</v>
      </c>
      <c r="N4" s="12">
        <f t="shared" si="0"/>
        <v>2.1520705537604428E-5</v>
      </c>
      <c r="O4" s="12">
        <f t="shared" si="0"/>
        <v>2.1946747980722962E-5</v>
      </c>
      <c r="P4" s="12">
        <f t="shared" si="0"/>
        <v>2.23727904238415E-5</v>
      </c>
      <c r="Q4" s="12">
        <f t="shared" si="0"/>
        <v>2.2798832866959974E-5</v>
      </c>
      <c r="R4" s="12">
        <f t="shared" si="0"/>
        <v>2.3801198231331379E-5</v>
      </c>
      <c r="S4" s="12">
        <f t="shared" si="0"/>
        <v>2.4803563595701683E-5</v>
      </c>
      <c r="T4" s="12">
        <f t="shared" si="0"/>
        <v>2.5805928960072333E-5</v>
      </c>
      <c r="U4" s="12">
        <f t="shared" si="0"/>
        <v>2.6808294324442637E-5</v>
      </c>
      <c r="V4" s="12">
        <f t="shared" si="0"/>
        <v>2.7810659688812332E-5</v>
      </c>
      <c r="W4" s="12">
        <f t="shared" si="0"/>
        <v>2.8124705096588525E-5</v>
      </c>
      <c r="X4" s="12">
        <f t="shared" si="0"/>
        <v>2.8438750504364806E-5</v>
      </c>
      <c r="Y4" s="12">
        <f t="shared" si="0"/>
        <v>2.8752795912140999E-5</v>
      </c>
      <c r="Z4" s="12">
        <f t="shared" si="0"/>
        <v>2.906684131991728E-5</v>
      </c>
      <c r="AA4" s="12">
        <f t="shared" si="0"/>
        <v>2.9380886727693466E-5</v>
      </c>
      <c r="AB4" s="12">
        <f t="shared" si="0"/>
        <v>2.9777543775175685E-5</v>
      </c>
      <c r="AC4" s="12">
        <f t="shared" si="0"/>
        <v>3.0174200822659022E-5</v>
      </c>
      <c r="AD4" s="12">
        <f t="shared" si="0"/>
        <v>3.0570857870142362E-5</v>
      </c>
      <c r="AE4" s="12">
        <f t="shared" si="0"/>
        <v>3.0967514917625699E-5</v>
      </c>
      <c r="AF4" s="12">
        <f t="shared" si="0"/>
        <v>3.1364171965110141E-5</v>
      </c>
      <c r="AG4" s="12">
        <f t="shared" si="0"/>
        <v>3.1882999270494913E-5</v>
      </c>
      <c r="AH4" s="12">
        <f t="shared" si="0"/>
        <v>3.2401826575880445E-5</v>
      </c>
      <c r="AI4" s="12">
        <f t="shared" si="0"/>
        <v>3.292065388126597E-5</v>
      </c>
      <c r="AJ4" s="12">
        <f t="shared" si="0"/>
        <v>3.3439481186651501E-5</v>
      </c>
      <c r="AK4" s="12">
        <f t="shared" si="0"/>
        <v>3.3958308492037704E-5</v>
      </c>
      <c r="AL4" s="9"/>
      <c r="AM4" s="9"/>
    </row>
    <row r="5" spans="1:39">
      <c r="A5" s="2" t="s">
        <v>22</v>
      </c>
      <c r="B5" s="12">
        <f t="shared" ref="B5:B6" si="1">B$2</f>
        <v>2.2335436943223399E-5</v>
      </c>
      <c r="C5" s="12">
        <f t="shared" si="0"/>
        <v>2.0689509574420977E-5</v>
      </c>
      <c r="D5" s="12">
        <f t="shared" si="0"/>
        <v>1.9043582205618968E-5</v>
      </c>
      <c r="E5" s="12">
        <f t="shared" si="0"/>
        <v>1.7397654836816963E-5</v>
      </c>
      <c r="F5" s="12">
        <f t="shared" si="0"/>
        <v>1.5751727468014259E-5</v>
      </c>
      <c r="G5" s="12">
        <f t="shared" si="0"/>
        <v>1.4105800099213069E-5</v>
      </c>
      <c r="H5" s="12">
        <f t="shared" si="0"/>
        <v>1.5418364209644069E-5</v>
      </c>
      <c r="I5" s="12">
        <f t="shared" si="0"/>
        <v>1.6730928320074848E-5</v>
      </c>
      <c r="J5" s="12">
        <f t="shared" si="0"/>
        <v>1.8043492430505626E-5</v>
      </c>
      <c r="K5" s="12">
        <f t="shared" si="0"/>
        <v>1.9356056540936405E-5</v>
      </c>
      <c r="L5" s="12">
        <f t="shared" si="0"/>
        <v>2.0668620651367302E-5</v>
      </c>
      <c r="M5" s="12">
        <f t="shared" si="0"/>
        <v>2.109466309448589E-5</v>
      </c>
      <c r="N5" s="12">
        <f t="shared" si="0"/>
        <v>2.1520705537604428E-5</v>
      </c>
      <c r="O5" s="12">
        <f t="shared" si="0"/>
        <v>2.1946747980722962E-5</v>
      </c>
      <c r="P5" s="12">
        <f t="shared" si="0"/>
        <v>2.23727904238415E-5</v>
      </c>
      <c r="Q5" s="12">
        <f t="shared" si="0"/>
        <v>2.2798832866959974E-5</v>
      </c>
      <c r="R5" s="12">
        <f t="shared" si="0"/>
        <v>2.3801198231331379E-5</v>
      </c>
      <c r="S5" s="12">
        <f t="shared" si="0"/>
        <v>2.4803563595701683E-5</v>
      </c>
      <c r="T5" s="12">
        <f t="shared" si="0"/>
        <v>2.5805928960072333E-5</v>
      </c>
      <c r="U5" s="12">
        <f t="shared" si="0"/>
        <v>2.6808294324442637E-5</v>
      </c>
      <c r="V5" s="12">
        <f t="shared" si="0"/>
        <v>2.7810659688812332E-5</v>
      </c>
      <c r="W5" s="12">
        <f t="shared" si="0"/>
        <v>2.8124705096588525E-5</v>
      </c>
      <c r="X5" s="12">
        <f t="shared" si="0"/>
        <v>2.8438750504364806E-5</v>
      </c>
      <c r="Y5" s="12">
        <f t="shared" si="0"/>
        <v>2.8752795912140999E-5</v>
      </c>
      <c r="Z5" s="12">
        <f t="shared" si="0"/>
        <v>2.906684131991728E-5</v>
      </c>
      <c r="AA5" s="12">
        <f t="shared" si="0"/>
        <v>2.9380886727693466E-5</v>
      </c>
      <c r="AB5" s="12">
        <f t="shared" si="0"/>
        <v>2.9777543775175685E-5</v>
      </c>
      <c r="AC5" s="12">
        <f t="shared" si="0"/>
        <v>3.0174200822659022E-5</v>
      </c>
      <c r="AD5" s="12">
        <f t="shared" si="0"/>
        <v>3.0570857870142362E-5</v>
      </c>
      <c r="AE5" s="12">
        <f t="shared" si="0"/>
        <v>3.0967514917625699E-5</v>
      </c>
      <c r="AF5" s="12">
        <f t="shared" si="0"/>
        <v>3.1364171965110141E-5</v>
      </c>
      <c r="AG5" s="12">
        <f t="shared" si="0"/>
        <v>3.1882999270494913E-5</v>
      </c>
      <c r="AH5" s="12">
        <f t="shared" si="0"/>
        <v>3.2401826575880445E-5</v>
      </c>
      <c r="AI5" s="12">
        <f t="shared" si="0"/>
        <v>3.292065388126597E-5</v>
      </c>
      <c r="AJ5" s="12">
        <f t="shared" si="0"/>
        <v>3.3439481186651501E-5</v>
      </c>
      <c r="AK5" s="12">
        <f t="shared" si="0"/>
        <v>3.3958308492037704E-5</v>
      </c>
      <c r="AL5" s="9"/>
      <c r="AM5" s="9"/>
    </row>
    <row r="6" spans="1:39">
      <c r="A6" s="2" t="s">
        <v>23</v>
      </c>
      <c r="B6" s="12">
        <f t="shared" si="1"/>
        <v>2.2335436943223399E-5</v>
      </c>
      <c r="C6" s="12">
        <f t="shared" si="0"/>
        <v>2.0689509574420977E-5</v>
      </c>
      <c r="D6" s="12">
        <f t="shared" si="0"/>
        <v>1.9043582205618968E-5</v>
      </c>
      <c r="E6" s="12">
        <f t="shared" si="0"/>
        <v>1.7397654836816963E-5</v>
      </c>
      <c r="F6" s="12">
        <f t="shared" si="0"/>
        <v>1.5751727468014259E-5</v>
      </c>
      <c r="G6" s="12">
        <f t="shared" si="0"/>
        <v>1.4105800099213069E-5</v>
      </c>
      <c r="H6" s="12">
        <f t="shared" si="0"/>
        <v>1.5418364209644069E-5</v>
      </c>
      <c r="I6" s="12">
        <f t="shared" si="0"/>
        <v>1.6730928320074848E-5</v>
      </c>
      <c r="J6" s="12">
        <f t="shared" si="0"/>
        <v>1.8043492430505626E-5</v>
      </c>
      <c r="K6" s="12">
        <f t="shared" si="0"/>
        <v>1.9356056540936405E-5</v>
      </c>
      <c r="L6" s="12">
        <f t="shared" si="0"/>
        <v>2.0668620651367302E-5</v>
      </c>
      <c r="M6" s="12">
        <f t="shared" si="0"/>
        <v>2.109466309448589E-5</v>
      </c>
      <c r="N6" s="12">
        <f t="shared" si="0"/>
        <v>2.1520705537604428E-5</v>
      </c>
      <c r="O6" s="12">
        <f t="shared" si="0"/>
        <v>2.1946747980722962E-5</v>
      </c>
      <c r="P6" s="12">
        <f t="shared" si="0"/>
        <v>2.23727904238415E-5</v>
      </c>
      <c r="Q6" s="12">
        <f t="shared" si="0"/>
        <v>2.2798832866959974E-5</v>
      </c>
      <c r="R6" s="12">
        <f t="shared" si="0"/>
        <v>2.3801198231331379E-5</v>
      </c>
      <c r="S6" s="12">
        <f t="shared" si="0"/>
        <v>2.4803563595701683E-5</v>
      </c>
      <c r="T6" s="12">
        <f t="shared" si="0"/>
        <v>2.5805928960072333E-5</v>
      </c>
      <c r="U6" s="12">
        <f t="shared" si="0"/>
        <v>2.6808294324442637E-5</v>
      </c>
      <c r="V6" s="12">
        <f t="shared" si="0"/>
        <v>2.7810659688812332E-5</v>
      </c>
      <c r="W6" s="12">
        <f t="shared" si="0"/>
        <v>2.8124705096588525E-5</v>
      </c>
      <c r="X6" s="12">
        <f t="shared" si="0"/>
        <v>2.8438750504364806E-5</v>
      </c>
      <c r="Y6" s="12">
        <f t="shared" si="0"/>
        <v>2.8752795912140999E-5</v>
      </c>
      <c r="Z6" s="12">
        <f t="shared" si="0"/>
        <v>2.906684131991728E-5</v>
      </c>
      <c r="AA6" s="12">
        <f t="shared" si="0"/>
        <v>2.9380886727693466E-5</v>
      </c>
      <c r="AB6" s="12">
        <f t="shared" si="0"/>
        <v>2.9777543775175685E-5</v>
      </c>
      <c r="AC6" s="12">
        <f t="shared" si="0"/>
        <v>3.0174200822659022E-5</v>
      </c>
      <c r="AD6" s="12">
        <f t="shared" si="0"/>
        <v>3.0570857870142362E-5</v>
      </c>
      <c r="AE6" s="12">
        <f t="shared" si="0"/>
        <v>3.0967514917625699E-5</v>
      </c>
      <c r="AF6" s="12">
        <f t="shared" si="0"/>
        <v>3.1364171965110141E-5</v>
      </c>
      <c r="AG6" s="12">
        <f t="shared" si="0"/>
        <v>3.1882999270494913E-5</v>
      </c>
      <c r="AH6" s="12">
        <f t="shared" si="0"/>
        <v>3.2401826575880445E-5</v>
      </c>
      <c r="AI6" s="12">
        <f t="shared" si="0"/>
        <v>3.292065388126597E-5</v>
      </c>
      <c r="AJ6" s="12">
        <f t="shared" si="0"/>
        <v>3.3439481186651501E-5</v>
      </c>
      <c r="AK6" s="12">
        <f t="shared" si="0"/>
        <v>3.3958308492037704E-5</v>
      </c>
      <c r="AL6" s="9"/>
      <c r="AM6" s="9"/>
    </row>
    <row r="7" spans="1:39">
      <c r="A7" s="2" t="s">
        <v>24</v>
      </c>
      <c r="B7" s="12">
        <v>0</v>
      </c>
      <c r="C7" s="12">
        <v>0</v>
      </c>
      <c r="D7" s="12">
        <v>0</v>
      </c>
      <c r="E7" s="12">
        <v>0</v>
      </c>
      <c r="F7" s="12">
        <v>0</v>
      </c>
      <c r="G7" s="12">
        <v>0</v>
      </c>
      <c r="H7" s="12">
        <v>0</v>
      </c>
      <c r="I7" s="12">
        <v>0</v>
      </c>
      <c r="J7" s="12">
        <v>0</v>
      </c>
      <c r="K7" s="12">
        <v>0</v>
      </c>
      <c r="L7" s="12">
        <v>0</v>
      </c>
      <c r="M7" s="12">
        <v>0</v>
      </c>
      <c r="N7" s="12">
        <v>0</v>
      </c>
      <c r="O7" s="12">
        <v>0</v>
      </c>
      <c r="P7" s="12">
        <v>0</v>
      </c>
      <c r="Q7" s="12">
        <v>0</v>
      </c>
      <c r="R7" s="12">
        <v>0</v>
      </c>
      <c r="S7" s="12">
        <v>0</v>
      </c>
      <c r="T7" s="12">
        <v>0</v>
      </c>
      <c r="U7" s="12">
        <v>0</v>
      </c>
      <c r="V7" s="12">
        <v>0</v>
      </c>
      <c r="W7" s="12">
        <v>0</v>
      </c>
      <c r="X7" s="12">
        <v>0</v>
      </c>
      <c r="Y7" s="12">
        <v>0</v>
      </c>
      <c r="Z7" s="12">
        <v>0</v>
      </c>
      <c r="AA7" s="12">
        <v>0</v>
      </c>
      <c r="AB7" s="12">
        <v>0</v>
      </c>
      <c r="AC7" s="12">
        <v>0</v>
      </c>
      <c r="AD7" s="12">
        <v>0</v>
      </c>
      <c r="AE7" s="12">
        <v>0</v>
      </c>
      <c r="AF7" s="12">
        <v>0</v>
      </c>
      <c r="AG7" s="12">
        <v>0</v>
      </c>
      <c r="AH7" s="12">
        <v>0</v>
      </c>
      <c r="AI7" s="12">
        <v>0</v>
      </c>
      <c r="AJ7" s="12">
        <v>0</v>
      </c>
      <c r="AK7" s="12">
        <v>0</v>
      </c>
      <c r="AL7" s="9"/>
      <c r="AM7" s="9"/>
    </row>
    <row r="8" spans="1:39">
      <c r="A8" s="2" t="s">
        <v>25</v>
      </c>
      <c r="B8" s="12">
        <v>0</v>
      </c>
      <c r="C8" s="12">
        <v>0</v>
      </c>
      <c r="D8" s="12">
        <v>0</v>
      </c>
      <c r="E8" s="12">
        <v>0</v>
      </c>
      <c r="F8" s="12">
        <v>0</v>
      </c>
      <c r="G8" s="12">
        <v>0</v>
      </c>
      <c r="H8" s="12">
        <v>0</v>
      </c>
      <c r="I8" s="12">
        <v>0</v>
      </c>
      <c r="J8" s="12">
        <v>0</v>
      </c>
      <c r="K8" s="12">
        <v>0</v>
      </c>
      <c r="L8" s="12">
        <v>0</v>
      </c>
      <c r="M8" s="12">
        <v>0</v>
      </c>
      <c r="N8" s="12">
        <v>0</v>
      </c>
      <c r="O8" s="12">
        <v>0</v>
      </c>
      <c r="P8" s="12">
        <v>0</v>
      </c>
      <c r="Q8" s="12">
        <v>0</v>
      </c>
      <c r="R8" s="12">
        <v>0</v>
      </c>
      <c r="S8" s="12">
        <v>0</v>
      </c>
      <c r="T8" s="12">
        <v>0</v>
      </c>
      <c r="U8" s="12">
        <v>0</v>
      </c>
      <c r="V8" s="12">
        <v>0</v>
      </c>
      <c r="W8" s="12">
        <v>0</v>
      </c>
      <c r="X8" s="12">
        <v>0</v>
      </c>
      <c r="Y8" s="12">
        <v>0</v>
      </c>
      <c r="Z8" s="12">
        <v>0</v>
      </c>
      <c r="AA8" s="12">
        <v>0</v>
      </c>
      <c r="AB8" s="12">
        <v>0</v>
      </c>
      <c r="AC8" s="12">
        <v>0</v>
      </c>
      <c r="AD8" s="12">
        <v>0</v>
      </c>
      <c r="AE8" s="12">
        <v>0</v>
      </c>
      <c r="AF8" s="12">
        <v>0</v>
      </c>
      <c r="AG8" s="12">
        <v>0</v>
      </c>
      <c r="AH8" s="12">
        <v>0</v>
      </c>
      <c r="AI8" s="12">
        <v>0</v>
      </c>
      <c r="AJ8" s="12">
        <v>0</v>
      </c>
      <c r="AK8" s="12">
        <v>0</v>
      </c>
      <c r="AL8" s="9"/>
      <c r="AM8" s="9"/>
    </row>
    <row r="9" spans="1:39">
      <c r="A9" s="10" t="s">
        <v>26</v>
      </c>
      <c r="B9" s="12">
        <v>0</v>
      </c>
      <c r="C9" s="12">
        <v>0</v>
      </c>
      <c r="D9" s="12">
        <v>0</v>
      </c>
      <c r="E9" s="12">
        <v>0</v>
      </c>
      <c r="F9" s="12">
        <v>0</v>
      </c>
      <c r="G9" s="12">
        <v>0</v>
      </c>
      <c r="H9" s="12">
        <v>0</v>
      </c>
      <c r="I9" s="12">
        <v>0</v>
      </c>
      <c r="J9" s="12">
        <v>0</v>
      </c>
      <c r="K9" s="12">
        <v>0</v>
      </c>
      <c r="L9" s="12">
        <v>0</v>
      </c>
      <c r="M9" s="12">
        <v>0</v>
      </c>
      <c r="N9" s="12">
        <v>0</v>
      </c>
      <c r="O9" s="12">
        <v>0</v>
      </c>
      <c r="P9" s="12">
        <v>0</v>
      </c>
      <c r="Q9" s="12">
        <v>0</v>
      </c>
      <c r="R9" s="12">
        <v>0</v>
      </c>
      <c r="S9" s="12">
        <v>0</v>
      </c>
      <c r="T9" s="12">
        <v>0</v>
      </c>
      <c r="U9" s="12">
        <v>0</v>
      </c>
      <c r="V9" s="12">
        <v>0</v>
      </c>
      <c r="W9" s="12">
        <v>0</v>
      </c>
      <c r="X9" s="12">
        <v>0</v>
      </c>
      <c r="Y9" s="12">
        <v>0</v>
      </c>
      <c r="Z9" s="12">
        <v>0</v>
      </c>
      <c r="AA9" s="12">
        <v>0</v>
      </c>
      <c r="AB9" s="12">
        <v>0</v>
      </c>
      <c r="AC9" s="12">
        <v>0</v>
      </c>
      <c r="AD9" s="12">
        <v>0</v>
      </c>
      <c r="AE9" s="12">
        <v>0</v>
      </c>
      <c r="AF9" s="12">
        <v>0</v>
      </c>
      <c r="AG9" s="12">
        <v>0</v>
      </c>
      <c r="AH9" s="12">
        <v>0</v>
      </c>
      <c r="AI9" s="12">
        <v>0</v>
      </c>
      <c r="AJ9" s="12">
        <v>0</v>
      </c>
      <c r="AK9" s="12">
        <v>0</v>
      </c>
    </row>
  </sheetData>
  <pageMargins left="0.7" right="0.7" top="0.75" bottom="0.75" header="0.3" footer="0.3"/>
  <pageSetup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rgb="FF002060"/>
  </sheetPr>
  <dimension ref="A1:AM12"/>
  <sheetViews>
    <sheetView workbookViewId="0">
      <pane xSplit="1" ySplit="1" topLeftCell="B2" activePane="bottomRight" state="frozen"/>
      <selection activeCell="A9" sqref="A9"/>
      <selection pane="topRight" activeCell="A9" sqref="A9"/>
      <selection pane="bottomLeft" activeCell="A9" sqref="A9"/>
      <selection pane="bottomRight"/>
    </sheetView>
  </sheetViews>
  <sheetFormatPr defaultColWidth="9.109375" defaultRowHeight="14.4"/>
  <cols>
    <col min="1" max="1" width="41.44140625" style="1" customWidth="1"/>
    <col min="2" max="2" width="12.44140625" style="1" bestFit="1" customWidth="1"/>
    <col min="3" max="4" width="10" style="9" customWidth="1"/>
    <col min="5" max="6" width="10" style="1" customWidth="1"/>
    <col min="7" max="7" width="10" style="8" customWidth="1"/>
    <col min="8" max="29" width="10" style="1" customWidth="1"/>
    <col min="30" max="37" width="9.44140625" style="1" bestFit="1" customWidth="1"/>
    <col min="38" max="16384" width="9.109375" style="1"/>
  </cols>
  <sheetData>
    <row r="1" spans="1:39">
      <c r="A1" s="2" t="s">
        <v>18</v>
      </c>
      <c r="B1" s="10">
        <v>2015</v>
      </c>
      <c r="C1" s="10">
        <v>2016</v>
      </c>
      <c r="D1" s="10">
        <v>2017</v>
      </c>
      <c r="E1" s="2">
        <v>2018</v>
      </c>
      <c r="F1" s="10">
        <v>2019</v>
      </c>
      <c r="G1" s="10">
        <v>2020</v>
      </c>
      <c r="H1" s="10">
        <v>2021</v>
      </c>
      <c r="I1" s="10">
        <v>2022</v>
      </c>
      <c r="J1" s="10">
        <v>2023</v>
      </c>
      <c r="K1" s="10">
        <v>2024</v>
      </c>
      <c r="L1" s="10">
        <v>2025</v>
      </c>
      <c r="M1" s="10">
        <v>2026</v>
      </c>
      <c r="N1" s="10">
        <v>2027</v>
      </c>
      <c r="O1" s="10">
        <v>2028</v>
      </c>
      <c r="P1" s="10">
        <v>2029</v>
      </c>
      <c r="Q1" s="10">
        <v>2030</v>
      </c>
      <c r="R1" s="10">
        <v>2031</v>
      </c>
      <c r="S1" s="10">
        <v>2032</v>
      </c>
      <c r="T1" s="10">
        <v>2033</v>
      </c>
      <c r="U1" s="10">
        <v>2034</v>
      </c>
      <c r="V1" s="10">
        <v>2035</v>
      </c>
      <c r="W1" s="10">
        <v>2036</v>
      </c>
      <c r="X1" s="10">
        <v>2037</v>
      </c>
      <c r="Y1" s="10">
        <v>2038</v>
      </c>
      <c r="Z1" s="10">
        <v>2039</v>
      </c>
      <c r="AA1" s="10">
        <v>2040</v>
      </c>
      <c r="AB1" s="10">
        <v>2041</v>
      </c>
      <c r="AC1" s="10">
        <v>2042</v>
      </c>
      <c r="AD1" s="10">
        <v>2043</v>
      </c>
      <c r="AE1" s="10">
        <v>2044</v>
      </c>
      <c r="AF1" s="10">
        <v>2045</v>
      </c>
      <c r="AG1" s="10">
        <v>2046</v>
      </c>
      <c r="AH1" s="10">
        <v>2047</v>
      </c>
      <c r="AI1" s="10">
        <v>2048</v>
      </c>
      <c r="AJ1" s="10">
        <v>2049</v>
      </c>
      <c r="AK1" s="10">
        <v>2050</v>
      </c>
      <c r="AL1" s="10"/>
      <c r="AM1" s="10"/>
    </row>
    <row r="2" spans="1:39">
      <c r="A2" s="2" t="s">
        <v>19</v>
      </c>
      <c r="B2" s="5">
        <v>0</v>
      </c>
      <c r="C2" s="5">
        <v>0</v>
      </c>
      <c r="D2" s="5">
        <v>0</v>
      </c>
      <c r="E2" s="5">
        <v>0</v>
      </c>
      <c r="F2" s="5">
        <v>0</v>
      </c>
      <c r="G2" s="5">
        <v>0</v>
      </c>
      <c r="H2" s="5">
        <v>0</v>
      </c>
      <c r="I2" s="5">
        <v>0</v>
      </c>
      <c r="J2" s="5">
        <v>0</v>
      </c>
      <c r="K2" s="5">
        <v>0</v>
      </c>
      <c r="L2" s="5">
        <v>0</v>
      </c>
      <c r="M2" s="5">
        <v>0</v>
      </c>
      <c r="N2" s="5">
        <v>0</v>
      </c>
      <c r="O2" s="5">
        <v>0</v>
      </c>
      <c r="P2" s="5">
        <v>0</v>
      </c>
      <c r="Q2" s="5">
        <v>0</v>
      </c>
      <c r="R2" s="5">
        <v>0</v>
      </c>
      <c r="S2" s="5">
        <v>0</v>
      </c>
      <c r="T2" s="5">
        <v>0</v>
      </c>
      <c r="U2" s="5">
        <v>0</v>
      </c>
      <c r="V2" s="5">
        <v>0</v>
      </c>
      <c r="W2" s="5">
        <v>0</v>
      </c>
      <c r="X2" s="5">
        <v>0</v>
      </c>
      <c r="Y2" s="5">
        <v>0</v>
      </c>
      <c r="Z2" s="5">
        <v>0</v>
      </c>
      <c r="AA2" s="5">
        <v>0</v>
      </c>
      <c r="AB2" s="5">
        <v>0</v>
      </c>
      <c r="AC2" s="5">
        <v>0</v>
      </c>
      <c r="AD2" s="5">
        <v>0</v>
      </c>
      <c r="AE2" s="5">
        <v>0</v>
      </c>
      <c r="AF2" s="5">
        <v>0</v>
      </c>
      <c r="AG2" s="5">
        <v>0</v>
      </c>
      <c r="AH2" s="5">
        <v>0</v>
      </c>
      <c r="AI2" s="5">
        <v>0</v>
      </c>
      <c r="AJ2" s="5">
        <v>0</v>
      </c>
      <c r="AK2" s="5">
        <v>0</v>
      </c>
      <c r="AL2" s="9"/>
      <c r="AM2" s="9"/>
    </row>
    <row r="3" spans="1:39">
      <c r="A3" s="2" t="s">
        <v>20</v>
      </c>
      <c r="B3" s="21">
        <f>Interpolation!G3</f>
        <v>0</v>
      </c>
      <c r="C3" s="21">
        <f>Interpolation!H3</f>
        <v>0</v>
      </c>
      <c r="D3" s="21">
        <f>Interpolation!I3</f>
        <v>0</v>
      </c>
      <c r="E3" s="21">
        <f>Interpolation!J3</f>
        <v>0</v>
      </c>
      <c r="F3" s="21">
        <f>Interpolation!K3</f>
        <v>0</v>
      </c>
      <c r="G3" s="21">
        <f>Interpolation!L3</f>
        <v>0</v>
      </c>
      <c r="H3" s="21">
        <f>Interpolation!M3</f>
        <v>0</v>
      </c>
      <c r="I3" s="21">
        <f>Interpolation!N3</f>
        <v>0</v>
      </c>
      <c r="J3" s="21">
        <f>Interpolation!O3</f>
        <v>0</v>
      </c>
      <c r="K3" s="21">
        <f>Interpolation!P3</f>
        <v>0</v>
      </c>
      <c r="L3" s="21">
        <f>Interpolation!Q3</f>
        <v>0</v>
      </c>
      <c r="M3" s="21">
        <f>Interpolation!R3</f>
        <v>0</v>
      </c>
      <c r="N3" s="21">
        <f>Interpolation!S3</f>
        <v>0</v>
      </c>
      <c r="O3" s="21">
        <f>Interpolation!T3</f>
        <v>0</v>
      </c>
      <c r="P3" s="21">
        <f>Interpolation!U3</f>
        <v>0</v>
      </c>
      <c r="Q3" s="21">
        <f>Interpolation!V3</f>
        <v>0</v>
      </c>
      <c r="R3" s="21">
        <f>Interpolation!W3</f>
        <v>0</v>
      </c>
      <c r="S3" s="21">
        <f>Interpolation!X3</f>
        <v>0</v>
      </c>
      <c r="T3" s="21">
        <f>Interpolation!Y3</f>
        <v>0</v>
      </c>
      <c r="U3" s="21">
        <f>Interpolation!Z3</f>
        <v>0</v>
      </c>
      <c r="V3" s="21">
        <f>Interpolation!AA3</f>
        <v>0</v>
      </c>
      <c r="W3" s="21">
        <f>Interpolation!AB3</f>
        <v>0</v>
      </c>
      <c r="X3" s="21">
        <f>Interpolation!AC3</f>
        <v>0</v>
      </c>
      <c r="Y3" s="21">
        <f>Interpolation!AD3</f>
        <v>0</v>
      </c>
      <c r="Z3" s="21">
        <f>Interpolation!AE3</f>
        <v>0</v>
      </c>
      <c r="AA3" s="21">
        <f>Interpolation!AF3</f>
        <v>0</v>
      </c>
      <c r="AB3" s="21">
        <f>Interpolation!AG3</f>
        <v>0</v>
      </c>
      <c r="AC3" s="21">
        <f>Interpolation!AH3</f>
        <v>0</v>
      </c>
      <c r="AD3" s="21">
        <f>Interpolation!AI3</f>
        <v>0</v>
      </c>
      <c r="AE3" s="21">
        <f>Interpolation!AJ3</f>
        <v>0</v>
      </c>
      <c r="AF3" s="21">
        <f>Interpolation!AK3</f>
        <v>0</v>
      </c>
      <c r="AG3" s="21">
        <f>Interpolation!AL3</f>
        <v>0</v>
      </c>
      <c r="AH3" s="21">
        <f>Interpolation!AM3</f>
        <v>0</v>
      </c>
      <c r="AI3" s="21">
        <f>Interpolation!AN3</f>
        <v>0</v>
      </c>
      <c r="AJ3" s="21">
        <f>Interpolation!AO3</f>
        <v>0</v>
      </c>
      <c r="AK3" s="21">
        <f>Interpolation!AP3</f>
        <v>0</v>
      </c>
      <c r="AL3" s="9"/>
      <c r="AM3" s="9"/>
    </row>
    <row r="4" spans="1:39">
      <c r="A4" s="2" t="s">
        <v>21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  <c r="Z4" s="9">
        <v>0</v>
      </c>
      <c r="AA4" s="9">
        <v>0</v>
      </c>
      <c r="AB4" s="9">
        <v>0</v>
      </c>
      <c r="AC4" s="9">
        <v>0</v>
      </c>
      <c r="AD4" s="9">
        <v>0</v>
      </c>
      <c r="AE4" s="9">
        <v>0</v>
      </c>
      <c r="AF4" s="9">
        <v>0</v>
      </c>
      <c r="AG4" s="9">
        <v>0</v>
      </c>
      <c r="AH4" s="9">
        <v>0</v>
      </c>
      <c r="AI4" s="9">
        <v>0</v>
      </c>
      <c r="AJ4" s="9">
        <v>0</v>
      </c>
      <c r="AK4" s="9">
        <v>0</v>
      </c>
      <c r="AL4" s="9"/>
      <c r="AM4" s="9"/>
    </row>
    <row r="5" spans="1:39">
      <c r="A5" s="2" t="s">
        <v>22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  <c r="Z5" s="9">
        <v>0</v>
      </c>
      <c r="AA5" s="9">
        <v>0</v>
      </c>
      <c r="AB5" s="9">
        <v>0</v>
      </c>
      <c r="AC5" s="9">
        <v>0</v>
      </c>
      <c r="AD5" s="9">
        <v>0</v>
      </c>
      <c r="AE5" s="9">
        <v>0</v>
      </c>
      <c r="AF5" s="9">
        <v>0</v>
      </c>
      <c r="AG5" s="9">
        <v>0</v>
      </c>
      <c r="AH5" s="9">
        <v>0</v>
      </c>
      <c r="AI5" s="9">
        <v>0</v>
      </c>
      <c r="AJ5" s="9">
        <v>0</v>
      </c>
      <c r="AK5" s="9">
        <v>0</v>
      </c>
      <c r="AL5" s="9"/>
      <c r="AM5" s="9"/>
    </row>
    <row r="6" spans="1:39">
      <c r="A6" s="10" t="s">
        <v>23</v>
      </c>
      <c r="B6" s="4">
        <f>D6</f>
        <v>3.3366807140683847E-6</v>
      </c>
      <c r="C6" s="4">
        <f>D6</f>
        <v>3.3366807140683847E-6</v>
      </c>
      <c r="D6" s="4">
        <f>'BFCpUEbS-coal-US'!B6</f>
        <v>3.3366807140683847E-6</v>
      </c>
      <c r="E6" s="4">
        <f>'BFCpUEbS-coal-US'!C6</f>
        <v>3.8828610656292297E-6</v>
      </c>
      <c r="F6" s="4">
        <f>'BFCpUEbS-coal-US'!D6</f>
        <v>3.7700807200587562E-6</v>
      </c>
      <c r="G6" s="4">
        <f>'BFCpUEbS-coal-US'!E6</f>
        <v>3.7454719118854008E-6</v>
      </c>
      <c r="H6" s="4">
        <f>'BFCpUEbS-coal-US'!F6</f>
        <v>3.6280074768803021E-6</v>
      </c>
      <c r="I6" s="4">
        <f>'BFCpUEbS-coal-US'!G6</f>
        <v>3.6010025309560283E-6</v>
      </c>
      <c r="J6" s="4">
        <f>'BFCpUEbS-coal-US'!H6</f>
        <v>3.5775782489518555E-6</v>
      </c>
      <c r="K6" s="4">
        <f>'BFCpUEbS-coal-US'!I6</f>
        <v>3.57650238165868E-6</v>
      </c>
      <c r="L6" s="4">
        <f>'BFCpUEbS-coal-US'!J6</f>
        <v>3.5966850736844447E-6</v>
      </c>
      <c r="M6" s="4">
        <f>'BFCpUEbS-coal-US'!K6</f>
        <v>3.617606824274601E-6</v>
      </c>
      <c r="N6" s="4">
        <f>'BFCpUEbS-coal-US'!L6</f>
        <v>3.6401557656063247E-6</v>
      </c>
      <c r="O6" s="4">
        <f>'BFCpUEbS-coal-US'!M6</f>
        <v>3.6531821312347782E-6</v>
      </c>
      <c r="P6" s="4">
        <f>'BFCpUEbS-coal-US'!N6</f>
        <v>3.6789454419927968E-6</v>
      </c>
      <c r="Q6" s="4">
        <f>'BFCpUEbS-coal-US'!O6</f>
        <v>3.7026602442336667E-6</v>
      </c>
      <c r="R6" s="4">
        <f>'BFCpUEbS-coal-US'!P6</f>
        <v>3.7293161529833779E-6</v>
      </c>
      <c r="S6" s="4">
        <f>'BFCpUEbS-coal-US'!Q6</f>
        <v>3.7458608594983294E-6</v>
      </c>
      <c r="T6" s="4">
        <f>'BFCpUEbS-coal-US'!R6</f>
        <v>3.7551362960753955E-6</v>
      </c>
      <c r="U6" s="4">
        <f>'BFCpUEbS-coal-US'!S6</f>
        <v>3.76767977941768E-6</v>
      </c>
      <c r="V6" s="4">
        <f>'BFCpUEbS-coal-US'!T6</f>
        <v>3.7709725136246255E-6</v>
      </c>
      <c r="W6" s="4">
        <f>'BFCpUEbS-coal-US'!U6</f>
        <v>3.7871609068460637E-6</v>
      </c>
      <c r="X6" s="4">
        <f>'BFCpUEbS-coal-US'!V6</f>
        <v>3.7988628155304854E-6</v>
      </c>
      <c r="Y6" s="4">
        <f>'BFCpUEbS-coal-US'!W6</f>
        <v>3.810728331358171E-6</v>
      </c>
      <c r="Z6" s="4">
        <f>'BFCpUEbS-coal-US'!X6</f>
        <v>3.8184063580696542E-6</v>
      </c>
      <c r="AA6" s="4">
        <f>'BFCpUEbS-coal-US'!Y6</f>
        <v>3.8221363006023168E-6</v>
      </c>
      <c r="AB6" s="4">
        <f>'BFCpUEbS-coal-US'!Z6</f>
        <v>3.8304174662192471E-6</v>
      </c>
      <c r="AC6" s="4">
        <f>'BFCpUEbS-coal-US'!AA6</f>
        <v>3.8379894143046001E-6</v>
      </c>
      <c r="AD6" s="4">
        <f>'BFCpUEbS-coal-US'!AB6</f>
        <v>3.8441244588575927E-6</v>
      </c>
      <c r="AE6" s="4">
        <f>'BFCpUEbS-coal-US'!AC6</f>
        <v>3.8532554033323572E-6</v>
      </c>
      <c r="AF6" s="4">
        <f>'BFCpUEbS-coal-US'!AD6</f>
        <v>3.8693192675865772E-6</v>
      </c>
      <c r="AG6" s="4">
        <f>'BFCpUEbS-coal-US'!AE6</f>
        <v>3.87568620803071E-6</v>
      </c>
      <c r="AH6" s="4">
        <f>'BFCpUEbS-coal-US'!AF6</f>
        <v>3.8841184433989304E-6</v>
      </c>
      <c r="AI6" s="4">
        <f>'BFCpUEbS-coal-US'!AG6</f>
        <v>3.8925808909711001E-6</v>
      </c>
      <c r="AJ6" s="4">
        <f>'BFCpUEbS-coal-US'!AH6</f>
        <v>3.9003409270086809E-6</v>
      </c>
      <c r="AK6" s="4">
        <f>'BFCpUEbS-coal-US'!AI6</f>
        <v>3.9079957744775265E-6</v>
      </c>
      <c r="AL6" s="4"/>
      <c r="AM6" s="9"/>
    </row>
    <row r="7" spans="1:39">
      <c r="A7" s="2" t="s">
        <v>24</v>
      </c>
      <c r="B7" s="9">
        <v>0</v>
      </c>
      <c r="C7" s="9">
        <v>0</v>
      </c>
      <c r="D7" s="9">
        <v>0</v>
      </c>
      <c r="E7" s="9">
        <v>0</v>
      </c>
      <c r="F7" s="9">
        <v>0</v>
      </c>
      <c r="G7" s="9">
        <v>0</v>
      </c>
      <c r="H7" s="9">
        <v>0</v>
      </c>
      <c r="I7" s="9">
        <v>0</v>
      </c>
      <c r="J7" s="9">
        <v>0</v>
      </c>
      <c r="K7" s="9">
        <v>0</v>
      </c>
      <c r="L7" s="9">
        <v>0</v>
      </c>
      <c r="M7" s="9">
        <v>0</v>
      </c>
      <c r="N7" s="9">
        <v>0</v>
      </c>
      <c r="O7" s="9">
        <v>0</v>
      </c>
      <c r="P7" s="9">
        <v>0</v>
      </c>
      <c r="Q7" s="9">
        <v>0</v>
      </c>
      <c r="R7" s="9">
        <v>0</v>
      </c>
      <c r="S7" s="9">
        <v>0</v>
      </c>
      <c r="T7" s="9">
        <v>0</v>
      </c>
      <c r="U7" s="9">
        <v>0</v>
      </c>
      <c r="V7" s="9">
        <v>0</v>
      </c>
      <c r="W7" s="9">
        <v>0</v>
      </c>
      <c r="X7" s="9">
        <v>0</v>
      </c>
      <c r="Y7" s="9">
        <v>0</v>
      </c>
      <c r="Z7" s="9">
        <v>0</v>
      </c>
      <c r="AA7" s="9">
        <v>0</v>
      </c>
      <c r="AB7" s="9">
        <v>0</v>
      </c>
      <c r="AC7" s="9">
        <v>0</v>
      </c>
      <c r="AD7" s="9">
        <v>0</v>
      </c>
      <c r="AE7" s="9">
        <v>0</v>
      </c>
      <c r="AF7" s="9">
        <v>0</v>
      </c>
      <c r="AG7" s="9">
        <v>0</v>
      </c>
      <c r="AH7" s="9">
        <v>0</v>
      </c>
      <c r="AI7" s="9">
        <v>0</v>
      </c>
      <c r="AJ7" s="9">
        <v>0</v>
      </c>
      <c r="AK7" s="9">
        <v>0</v>
      </c>
      <c r="AL7" s="9"/>
      <c r="AM7" s="9"/>
    </row>
    <row r="8" spans="1:39">
      <c r="A8" s="2" t="s">
        <v>25</v>
      </c>
      <c r="B8" s="1">
        <v>0</v>
      </c>
      <c r="C8" s="9">
        <v>0</v>
      </c>
      <c r="D8" s="9">
        <v>0</v>
      </c>
      <c r="E8" s="1">
        <v>0</v>
      </c>
      <c r="F8" s="9">
        <v>0</v>
      </c>
      <c r="G8" s="9">
        <v>0</v>
      </c>
      <c r="H8" s="9">
        <v>0</v>
      </c>
      <c r="I8" s="9">
        <v>0</v>
      </c>
      <c r="J8" s="9">
        <v>0</v>
      </c>
      <c r="K8" s="9">
        <v>0</v>
      </c>
      <c r="L8" s="9">
        <v>0</v>
      </c>
      <c r="M8" s="9">
        <v>0</v>
      </c>
      <c r="N8" s="9">
        <v>0</v>
      </c>
      <c r="O8" s="9">
        <v>0</v>
      </c>
      <c r="P8" s="9">
        <v>0</v>
      </c>
      <c r="Q8" s="9">
        <v>0</v>
      </c>
      <c r="R8" s="9">
        <v>0</v>
      </c>
      <c r="S8" s="9">
        <v>0</v>
      </c>
      <c r="T8" s="9">
        <v>0</v>
      </c>
      <c r="U8" s="9">
        <v>0</v>
      </c>
      <c r="V8" s="9">
        <v>0</v>
      </c>
      <c r="W8" s="9">
        <v>0</v>
      </c>
      <c r="X8" s="9">
        <v>0</v>
      </c>
      <c r="Y8" s="9">
        <v>0</v>
      </c>
      <c r="Z8" s="9">
        <v>0</v>
      </c>
      <c r="AA8" s="9">
        <v>0</v>
      </c>
      <c r="AB8" s="9">
        <v>0</v>
      </c>
      <c r="AC8" s="9">
        <v>0</v>
      </c>
      <c r="AD8" s="9">
        <v>0</v>
      </c>
      <c r="AE8" s="9">
        <v>0</v>
      </c>
      <c r="AF8" s="9">
        <v>0</v>
      </c>
      <c r="AG8" s="9">
        <v>0</v>
      </c>
      <c r="AH8" s="9">
        <v>0</v>
      </c>
      <c r="AI8" s="9">
        <v>0</v>
      </c>
      <c r="AJ8" s="9">
        <v>0</v>
      </c>
      <c r="AK8" s="9">
        <v>0</v>
      </c>
      <c r="AL8" s="9"/>
      <c r="AM8" s="9"/>
    </row>
    <row r="9" spans="1:39">
      <c r="A9" s="10" t="s">
        <v>26</v>
      </c>
      <c r="B9" s="9">
        <v>0</v>
      </c>
      <c r="C9" s="9">
        <v>0</v>
      </c>
      <c r="D9" s="9">
        <v>0</v>
      </c>
      <c r="E9" s="9">
        <v>0</v>
      </c>
      <c r="F9" s="9">
        <v>0</v>
      </c>
      <c r="G9" s="9">
        <v>0</v>
      </c>
      <c r="H9" s="9">
        <v>0</v>
      </c>
      <c r="I9" s="9">
        <v>0</v>
      </c>
      <c r="J9" s="9">
        <v>0</v>
      </c>
      <c r="K9" s="9">
        <v>0</v>
      </c>
      <c r="L9" s="9">
        <v>0</v>
      </c>
      <c r="M9" s="9">
        <v>0</v>
      </c>
      <c r="N9" s="9">
        <v>0</v>
      </c>
      <c r="O9" s="9">
        <v>0</v>
      </c>
      <c r="P9" s="9">
        <v>0</v>
      </c>
      <c r="Q9" s="9">
        <v>0</v>
      </c>
      <c r="R9" s="9">
        <v>0</v>
      </c>
      <c r="S9" s="9">
        <v>0</v>
      </c>
      <c r="T9" s="9">
        <v>0</v>
      </c>
      <c r="U9" s="9">
        <v>0</v>
      </c>
      <c r="V9" s="9">
        <v>0</v>
      </c>
      <c r="W9" s="9">
        <v>0</v>
      </c>
      <c r="X9" s="9">
        <v>0</v>
      </c>
      <c r="Y9" s="9">
        <v>0</v>
      </c>
      <c r="Z9" s="9">
        <v>0</v>
      </c>
      <c r="AA9" s="9">
        <v>0</v>
      </c>
      <c r="AB9" s="9">
        <v>0</v>
      </c>
      <c r="AC9" s="9">
        <v>0</v>
      </c>
      <c r="AD9" s="9">
        <v>0</v>
      </c>
      <c r="AE9" s="9">
        <v>0</v>
      </c>
      <c r="AF9" s="9">
        <v>0</v>
      </c>
      <c r="AG9" s="9">
        <v>0</v>
      </c>
      <c r="AH9" s="9">
        <v>0</v>
      </c>
      <c r="AI9" s="9">
        <v>0</v>
      </c>
      <c r="AJ9" s="9">
        <v>0</v>
      </c>
      <c r="AK9" s="9">
        <v>0</v>
      </c>
    </row>
    <row r="12" spans="1:39">
      <c r="B12" s="54"/>
    </row>
  </sheetData>
  <pageMargins left="0.7" right="0.7" top="0.75" bottom="0.75" header="0.3" footer="0.3"/>
  <pageSetup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rgb="FF002060"/>
  </sheetPr>
  <dimension ref="A1:AM9"/>
  <sheetViews>
    <sheetView zoomScaleNormal="100" workbookViewId="0">
      <pane xSplit="1" ySplit="1" topLeftCell="B2" activePane="bottomRight" state="frozen"/>
      <selection activeCell="A9" sqref="A9"/>
      <selection pane="topRight" activeCell="A9" sqref="A9"/>
      <selection pane="bottomLeft" activeCell="A9" sqref="A9"/>
      <selection pane="bottomRight"/>
    </sheetView>
  </sheetViews>
  <sheetFormatPr defaultColWidth="9.109375" defaultRowHeight="14.4"/>
  <cols>
    <col min="1" max="1" width="41.44140625" style="1" customWidth="1"/>
    <col min="2" max="2" width="10" style="1" customWidth="1"/>
    <col min="3" max="4" width="10" style="9" customWidth="1"/>
    <col min="5" max="6" width="10" style="1" customWidth="1"/>
    <col min="7" max="7" width="10" style="8" customWidth="1"/>
    <col min="8" max="26" width="10" style="1" customWidth="1"/>
    <col min="27" max="38" width="9.44140625" style="1" bestFit="1" customWidth="1"/>
    <col min="39" max="16384" width="9.109375" style="1"/>
  </cols>
  <sheetData>
    <row r="1" spans="1:39">
      <c r="A1" s="2" t="s">
        <v>18</v>
      </c>
      <c r="B1" s="2">
        <v>2015</v>
      </c>
      <c r="C1" s="10">
        <v>2016</v>
      </c>
      <c r="D1" s="10">
        <v>2017</v>
      </c>
      <c r="E1" s="2">
        <v>2018</v>
      </c>
      <c r="F1" s="10">
        <v>2019</v>
      </c>
      <c r="G1" s="10">
        <v>2020</v>
      </c>
      <c r="H1" s="10">
        <v>2021</v>
      </c>
      <c r="I1" s="10">
        <v>2022</v>
      </c>
      <c r="J1" s="10">
        <v>2023</v>
      </c>
      <c r="K1" s="10">
        <v>2024</v>
      </c>
      <c r="L1" s="10">
        <v>2025</v>
      </c>
      <c r="M1" s="10">
        <v>2026</v>
      </c>
      <c r="N1" s="10">
        <v>2027</v>
      </c>
      <c r="O1" s="10">
        <v>2028</v>
      </c>
      <c r="P1" s="10">
        <v>2029</v>
      </c>
      <c r="Q1" s="10">
        <v>2030</v>
      </c>
      <c r="R1" s="10">
        <v>2031</v>
      </c>
      <c r="S1" s="10">
        <v>2032</v>
      </c>
      <c r="T1" s="10">
        <v>2033</v>
      </c>
      <c r="U1" s="10">
        <v>2034</v>
      </c>
      <c r="V1" s="10">
        <v>2035</v>
      </c>
      <c r="W1" s="10">
        <v>2036</v>
      </c>
      <c r="X1" s="10">
        <v>2037</v>
      </c>
      <c r="Y1" s="10">
        <v>2038</v>
      </c>
      <c r="Z1" s="10">
        <v>2039</v>
      </c>
      <c r="AA1" s="10">
        <v>2040</v>
      </c>
      <c r="AB1" s="10">
        <v>2041</v>
      </c>
      <c r="AC1" s="10">
        <v>2042</v>
      </c>
      <c r="AD1" s="10">
        <v>2043</v>
      </c>
      <c r="AE1" s="10">
        <v>2044</v>
      </c>
      <c r="AF1" s="10">
        <v>2045</v>
      </c>
      <c r="AG1" s="10">
        <v>2046</v>
      </c>
      <c r="AH1" s="10">
        <v>2047</v>
      </c>
      <c r="AI1" s="10">
        <v>2048</v>
      </c>
      <c r="AJ1" s="10">
        <v>2049</v>
      </c>
      <c r="AK1" s="10">
        <v>2050</v>
      </c>
      <c r="AL1" s="10"/>
      <c r="AM1" s="10"/>
    </row>
    <row r="2" spans="1:39">
      <c r="A2" s="2" t="s">
        <v>19</v>
      </c>
      <c r="B2" s="4">
        <f>Interpolation!G4</f>
        <v>5.3604569592313679E-6</v>
      </c>
      <c r="C2" s="4">
        <f>Interpolation!H4</f>
        <v>5.4988522389862874E-6</v>
      </c>
      <c r="D2" s="4">
        <f>Interpolation!I4</f>
        <v>5.6372475187412265E-6</v>
      </c>
      <c r="E2" s="4">
        <f>Interpolation!J4</f>
        <v>5.7756427984961663E-6</v>
      </c>
      <c r="F2" s="4">
        <f>Interpolation!K4</f>
        <v>5.9140380782511054E-6</v>
      </c>
      <c r="G2" s="4">
        <f>Interpolation!L4</f>
        <v>6.0524333580060672E-6</v>
      </c>
      <c r="H2" s="4">
        <f>Interpolation!M4</f>
        <v>5.9691735628449382E-6</v>
      </c>
      <c r="I2" s="4">
        <f>Interpolation!N4</f>
        <v>5.8859137676838761E-6</v>
      </c>
      <c r="J2" s="4">
        <f>Interpolation!O4</f>
        <v>5.802653972522814E-6</v>
      </c>
      <c r="K2" s="4">
        <f>Interpolation!P4</f>
        <v>5.719394177361751E-6</v>
      </c>
      <c r="L2" s="4">
        <f>Interpolation!Q4</f>
        <v>5.6361343822007626E-6</v>
      </c>
      <c r="M2" s="4">
        <f>Interpolation!R4</f>
        <v>5.7657654729911802E-6</v>
      </c>
      <c r="N2" s="4">
        <f>Interpolation!S4</f>
        <v>5.8953965637818011E-6</v>
      </c>
      <c r="O2" s="4">
        <f>Interpolation!T4</f>
        <v>6.0250276545724228E-6</v>
      </c>
      <c r="P2" s="4">
        <f>Interpolation!U4</f>
        <v>6.1546587453630445E-6</v>
      </c>
      <c r="Q2" s="4">
        <f>Interpolation!V4</f>
        <v>6.2842898361538501E-6</v>
      </c>
      <c r="R2" s="4">
        <f>Interpolation!W4</f>
        <v>6.2901443707433374E-6</v>
      </c>
      <c r="S2" s="4">
        <f>Interpolation!X4</f>
        <v>6.2959989053328485E-6</v>
      </c>
      <c r="T2" s="4">
        <f>Interpolation!Y4</f>
        <v>6.3018534399223604E-6</v>
      </c>
      <c r="U2" s="4">
        <f>Interpolation!Z4</f>
        <v>6.3077079745118706E-6</v>
      </c>
      <c r="V2" s="4">
        <f>Interpolation!AA4</f>
        <v>6.3135625091014054E-6</v>
      </c>
      <c r="W2" s="4">
        <f>Interpolation!AB4</f>
        <v>6.370466330857813E-6</v>
      </c>
      <c r="X2" s="4">
        <f>Interpolation!AC4</f>
        <v>6.4273701526140885E-6</v>
      </c>
      <c r="Y2" s="4">
        <f>Interpolation!AD4</f>
        <v>6.4842739743703861E-6</v>
      </c>
      <c r="Z2" s="4">
        <f>Interpolation!AE4</f>
        <v>6.5411777961266836E-6</v>
      </c>
      <c r="AA2" s="4">
        <f>Interpolation!AF4</f>
        <v>6.5980816178828769E-6</v>
      </c>
      <c r="AB2" s="4">
        <f>Interpolation!AG4</f>
        <v>6.6283194788436019E-6</v>
      </c>
      <c r="AC2" s="4">
        <f>Interpolation!AH4</f>
        <v>6.6585573398041041E-6</v>
      </c>
      <c r="AD2" s="4">
        <f>Interpolation!AI4</f>
        <v>6.6887952007646172E-6</v>
      </c>
      <c r="AE2" s="4">
        <f>Interpolation!AJ4</f>
        <v>6.7190330617251203E-6</v>
      </c>
      <c r="AF2" s="4">
        <f>Interpolation!AK4</f>
        <v>6.7492709226854124E-6</v>
      </c>
      <c r="AG2" s="4">
        <f>Interpolation!AL4</f>
        <v>6.8113881687454889E-6</v>
      </c>
      <c r="AH2" s="4">
        <f>Interpolation!AM4</f>
        <v>6.8735054148053334E-6</v>
      </c>
      <c r="AI2" s="4">
        <f>Interpolation!AN4</f>
        <v>6.9356226608651567E-6</v>
      </c>
      <c r="AJ2" s="4">
        <f>Interpolation!AO4</f>
        <v>6.9977399069249799E-6</v>
      </c>
      <c r="AK2" s="4">
        <f>Interpolation!AP4</f>
        <v>7.0598571529845635E-6</v>
      </c>
      <c r="AL2" s="4"/>
      <c r="AM2" s="9"/>
    </row>
    <row r="3" spans="1:39">
      <c r="A3" s="2" t="s">
        <v>20</v>
      </c>
      <c r="B3" s="4">
        <f>B$2</f>
        <v>5.3604569592313679E-6</v>
      </c>
      <c r="C3" s="4">
        <f t="shared" ref="C3:AK5" si="0">C$2</f>
        <v>5.4988522389862874E-6</v>
      </c>
      <c r="D3" s="4">
        <f t="shared" si="0"/>
        <v>5.6372475187412265E-6</v>
      </c>
      <c r="E3" s="4">
        <f t="shared" si="0"/>
        <v>5.7756427984961663E-6</v>
      </c>
      <c r="F3" s="4">
        <f t="shared" si="0"/>
        <v>5.9140380782511054E-6</v>
      </c>
      <c r="G3" s="4">
        <f t="shared" si="0"/>
        <v>6.0524333580060672E-6</v>
      </c>
      <c r="H3" s="4">
        <f t="shared" si="0"/>
        <v>5.9691735628449382E-6</v>
      </c>
      <c r="I3" s="4">
        <f t="shared" si="0"/>
        <v>5.8859137676838761E-6</v>
      </c>
      <c r="J3" s="4">
        <f t="shared" si="0"/>
        <v>5.802653972522814E-6</v>
      </c>
      <c r="K3" s="4">
        <f t="shared" si="0"/>
        <v>5.719394177361751E-6</v>
      </c>
      <c r="L3" s="4">
        <f t="shared" si="0"/>
        <v>5.6361343822007626E-6</v>
      </c>
      <c r="M3" s="4">
        <f t="shared" si="0"/>
        <v>5.7657654729911802E-6</v>
      </c>
      <c r="N3" s="4">
        <f t="shared" si="0"/>
        <v>5.8953965637818011E-6</v>
      </c>
      <c r="O3" s="4">
        <f t="shared" si="0"/>
        <v>6.0250276545724228E-6</v>
      </c>
      <c r="P3" s="4">
        <f t="shared" si="0"/>
        <v>6.1546587453630445E-6</v>
      </c>
      <c r="Q3" s="4">
        <f t="shared" si="0"/>
        <v>6.2842898361538501E-6</v>
      </c>
      <c r="R3" s="4">
        <f t="shared" si="0"/>
        <v>6.2901443707433374E-6</v>
      </c>
      <c r="S3" s="4">
        <f t="shared" si="0"/>
        <v>6.2959989053328485E-6</v>
      </c>
      <c r="T3" s="4">
        <f t="shared" si="0"/>
        <v>6.3018534399223604E-6</v>
      </c>
      <c r="U3" s="4">
        <f t="shared" si="0"/>
        <v>6.3077079745118706E-6</v>
      </c>
      <c r="V3" s="4">
        <f t="shared" si="0"/>
        <v>6.3135625091014054E-6</v>
      </c>
      <c r="W3" s="4">
        <f t="shared" si="0"/>
        <v>6.370466330857813E-6</v>
      </c>
      <c r="X3" s="4">
        <f t="shared" si="0"/>
        <v>6.4273701526140885E-6</v>
      </c>
      <c r="Y3" s="4">
        <f t="shared" si="0"/>
        <v>6.4842739743703861E-6</v>
      </c>
      <c r="Z3" s="4">
        <f t="shared" si="0"/>
        <v>6.5411777961266836E-6</v>
      </c>
      <c r="AA3" s="4">
        <f t="shared" si="0"/>
        <v>6.5980816178828769E-6</v>
      </c>
      <c r="AB3" s="4">
        <f t="shared" si="0"/>
        <v>6.6283194788436019E-6</v>
      </c>
      <c r="AC3" s="4">
        <f t="shared" si="0"/>
        <v>6.6585573398041041E-6</v>
      </c>
      <c r="AD3" s="4">
        <f t="shared" si="0"/>
        <v>6.6887952007646172E-6</v>
      </c>
      <c r="AE3" s="4">
        <f t="shared" si="0"/>
        <v>6.7190330617251203E-6</v>
      </c>
      <c r="AF3" s="4">
        <f t="shared" si="0"/>
        <v>6.7492709226854124E-6</v>
      </c>
      <c r="AG3" s="4">
        <f t="shared" si="0"/>
        <v>6.8113881687454889E-6</v>
      </c>
      <c r="AH3" s="4">
        <f t="shared" si="0"/>
        <v>6.8735054148053334E-6</v>
      </c>
      <c r="AI3" s="4">
        <f t="shared" si="0"/>
        <v>6.9356226608651567E-6</v>
      </c>
      <c r="AJ3" s="4">
        <f t="shared" si="0"/>
        <v>6.9977399069249799E-6</v>
      </c>
      <c r="AK3" s="4">
        <f t="shared" si="0"/>
        <v>7.0598571529845635E-6</v>
      </c>
      <c r="AL3" s="9"/>
      <c r="AM3" s="9"/>
    </row>
    <row r="4" spans="1:39">
      <c r="A4" s="2" t="s">
        <v>21</v>
      </c>
      <c r="B4" s="4">
        <f t="shared" ref="B4:B5" si="1">B$2</f>
        <v>5.3604569592313679E-6</v>
      </c>
      <c r="C4" s="4">
        <f t="shared" si="0"/>
        <v>5.4988522389862874E-6</v>
      </c>
      <c r="D4" s="4">
        <f t="shared" si="0"/>
        <v>5.6372475187412265E-6</v>
      </c>
      <c r="E4" s="4">
        <f t="shared" si="0"/>
        <v>5.7756427984961663E-6</v>
      </c>
      <c r="F4" s="4">
        <f t="shared" si="0"/>
        <v>5.9140380782511054E-6</v>
      </c>
      <c r="G4" s="4">
        <f t="shared" si="0"/>
        <v>6.0524333580060672E-6</v>
      </c>
      <c r="H4" s="4">
        <f t="shared" si="0"/>
        <v>5.9691735628449382E-6</v>
      </c>
      <c r="I4" s="4">
        <f t="shared" si="0"/>
        <v>5.8859137676838761E-6</v>
      </c>
      <c r="J4" s="4">
        <f t="shared" si="0"/>
        <v>5.802653972522814E-6</v>
      </c>
      <c r="K4" s="4">
        <f t="shared" si="0"/>
        <v>5.719394177361751E-6</v>
      </c>
      <c r="L4" s="4">
        <f t="shared" si="0"/>
        <v>5.6361343822007626E-6</v>
      </c>
      <c r="M4" s="4">
        <f t="shared" si="0"/>
        <v>5.7657654729911802E-6</v>
      </c>
      <c r="N4" s="4">
        <f t="shared" si="0"/>
        <v>5.8953965637818011E-6</v>
      </c>
      <c r="O4" s="4">
        <f t="shared" si="0"/>
        <v>6.0250276545724228E-6</v>
      </c>
      <c r="P4" s="4">
        <f t="shared" si="0"/>
        <v>6.1546587453630445E-6</v>
      </c>
      <c r="Q4" s="4">
        <f t="shared" si="0"/>
        <v>6.2842898361538501E-6</v>
      </c>
      <c r="R4" s="4">
        <f t="shared" si="0"/>
        <v>6.2901443707433374E-6</v>
      </c>
      <c r="S4" s="4">
        <f t="shared" si="0"/>
        <v>6.2959989053328485E-6</v>
      </c>
      <c r="T4" s="4">
        <f t="shared" si="0"/>
        <v>6.3018534399223604E-6</v>
      </c>
      <c r="U4" s="4">
        <f t="shared" si="0"/>
        <v>6.3077079745118706E-6</v>
      </c>
      <c r="V4" s="4">
        <f t="shared" si="0"/>
        <v>6.3135625091014054E-6</v>
      </c>
      <c r="W4" s="4">
        <f t="shared" si="0"/>
        <v>6.370466330857813E-6</v>
      </c>
      <c r="X4" s="4">
        <f t="shared" si="0"/>
        <v>6.4273701526140885E-6</v>
      </c>
      <c r="Y4" s="4">
        <f t="shared" si="0"/>
        <v>6.4842739743703861E-6</v>
      </c>
      <c r="Z4" s="4">
        <f t="shared" si="0"/>
        <v>6.5411777961266836E-6</v>
      </c>
      <c r="AA4" s="4">
        <f t="shared" si="0"/>
        <v>6.5980816178828769E-6</v>
      </c>
      <c r="AB4" s="4">
        <f t="shared" si="0"/>
        <v>6.6283194788436019E-6</v>
      </c>
      <c r="AC4" s="4">
        <f t="shared" si="0"/>
        <v>6.6585573398041041E-6</v>
      </c>
      <c r="AD4" s="4">
        <f t="shared" si="0"/>
        <v>6.6887952007646172E-6</v>
      </c>
      <c r="AE4" s="4">
        <f t="shared" si="0"/>
        <v>6.7190330617251203E-6</v>
      </c>
      <c r="AF4" s="4">
        <f t="shared" si="0"/>
        <v>6.7492709226854124E-6</v>
      </c>
      <c r="AG4" s="4">
        <f t="shared" si="0"/>
        <v>6.8113881687454889E-6</v>
      </c>
      <c r="AH4" s="4">
        <f t="shared" si="0"/>
        <v>6.8735054148053334E-6</v>
      </c>
      <c r="AI4" s="4">
        <f t="shared" si="0"/>
        <v>6.9356226608651567E-6</v>
      </c>
      <c r="AJ4" s="4">
        <f t="shared" si="0"/>
        <v>6.9977399069249799E-6</v>
      </c>
      <c r="AK4" s="4">
        <f t="shared" si="0"/>
        <v>7.0598571529845635E-6</v>
      </c>
      <c r="AL4" s="9"/>
      <c r="AM4" s="9"/>
    </row>
    <row r="5" spans="1:39">
      <c r="A5" s="2" t="s">
        <v>22</v>
      </c>
      <c r="B5" s="4">
        <f t="shared" si="1"/>
        <v>5.3604569592313679E-6</v>
      </c>
      <c r="C5" s="4">
        <f t="shared" si="0"/>
        <v>5.4988522389862874E-6</v>
      </c>
      <c r="D5" s="4">
        <f t="shared" si="0"/>
        <v>5.6372475187412265E-6</v>
      </c>
      <c r="E5" s="4">
        <f t="shared" si="0"/>
        <v>5.7756427984961663E-6</v>
      </c>
      <c r="F5" s="4">
        <f t="shared" si="0"/>
        <v>5.9140380782511054E-6</v>
      </c>
      <c r="G5" s="4">
        <f t="shared" si="0"/>
        <v>6.0524333580060672E-6</v>
      </c>
      <c r="H5" s="4">
        <f t="shared" si="0"/>
        <v>5.9691735628449382E-6</v>
      </c>
      <c r="I5" s="4">
        <f t="shared" si="0"/>
        <v>5.8859137676838761E-6</v>
      </c>
      <c r="J5" s="4">
        <f t="shared" si="0"/>
        <v>5.802653972522814E-6</v>
      </c>
      <c r="K5" s="4">
        <f t="shared" si="0"/>
        <v>5.719394177361751E-6</v>
      </c>
      <c r="L5" s="4">
        <f t="shared" si="0"/>
        <v>5.6361343822007626E-6</v>
      </c>
      <c r="M5" s="4">
        <f t="shared" si="0"/>
        <v>5.7657654729911802E-6</v>
      </c>
      <c r="N5" s="4">
        <f t="shared" si="0"/>
        <v>5.8953965637818011E-6</v>
      </c>
      <c r="O5" s="4">
        <f t="shared" si="0"/>
        <v>6.0250276545724228E-6</v>
      </c>
      <c r="P5" s="4">
        <f t="shared" si="0"/>
        <v>6.1546587453630445E-6</v>
      </c>
      <c r="Q5" s="4">
        <f t="shared" si="0"/>
        <v>6.2842898361538501E-6</v>
      </c>
      <c r="R5" s="4">
        <f t="shared" si="0"/>
        <v>6.2901443707433374E-6</v>
      </c>
      <c r="S5" s="4">
        <f t="shared" si="0"/>
        <v>6.2959989053328485E-6</v>
      </c>
      <c r="T5" s="4">
        <f t="shared" si="0"/>
        <v>6.3018534399223604E-6</v>
      </c>
      <c r="U5" s="4">
        <f t="shared" si="0"/>
        <v>6.3077079745118706E-6</v>
      </c>
      <c r="V5" s="4">
        <f t="shared" si="0"/>
        <v>6.3135625091014054E-6</v>
      </c>
      <c r="W5" s="4">
        <f t="shared" si="0"/>
        <v>6.370466330857813E-6</v>
      </c>
      <c r="X5" s="4">
        <f t="shared" si="0"/>
        <v>6.4273701526140885E-6</v>
      </c>
      <c r="Y5" s="4">
        <f t="shared" si="0"/>
        <v>6.4842739743703861E-6</v>
      </c>
      <c r="Z5" s="4">
        <f t="shared" si="0"/>
        <v>6.5411777961266836E-6</v>
      </c>
      <c r="AA5" s="4">
        <f t="shared" si="0"/>
        <v>6.5980816178828769E-6</v>
      </c>
      <c r="AB5" s="4">
        <f t="shared" si="0"/>
        <v>6.6283194788436019E-6</v>
      </c>
      <c r="AC5" s="4">
        <f t="shared" si="0"/>
        <v>6.6585573398041041E-6</v>
      </c>
      <c r="AD5" s="4">
        <f t="shared" si="0"/>
        <v>6.6887952007646172E-6</v>
      </c>
      <c r="AE5" s="4">
        <f t="shared" si="0"/>
        <v>6.7190330617251203E-6</v>
      </c>
      <c r="AF5" s="4">
        <f t="shared" si="0"/>
        <v>6.7492709226854124E-6</v>
      </c>
      <c r="AG5" s="4">
        <f t="shared" si="0"/>
        <v>6.8113881687454889E-6</v>
      </c>
      <c r="AH5" s="4">
        <f t="shared" si="0"/>
        <v>6.8735054148053334E-6</v>
      </c>
      <c r="AI5" s="4">
        <f t="shared" si="0"/>
        <v>6.9356226608651567E-6</v>
      </c>
      <c r="AJ5" s="4">
        <f t="shared" si="0"/>
        <v>6.9977399069249799E-6</v>
      </c>
      <c r="AK5" s="4">
        <f t="shared" si="0"/>
        <v>7.0598571529845635E-6</v>
      </c>
      <c r="AL5" s="9"/>
      <c r="AM5" s="9"/>
    </row>
    <row r="6" spans="1:39">
      <c r="A6" s="10" t="s">
        <v>23</v>
      </c>
      <c r="B6" s="4">
        <f>D6</f>
        <v>1.0645653222E-5</v>
      </c>
      <c r="C6" s="4">
        <f>D6</f>
        <v>1.0645653222E-5</v>
      </c>
      <c r="D6" s="4">
        <f>'BFCpUEbS-natural-gas-US'!B6*About!$C$99</f>
        <v>1.0645653222E-5</v>
      </c>
      <c r="E6" s="4">
        <f>'BFCpUEbS-natural-gas-US'!C6*About!$C$99</f>
        <v>1.0666873559999999E-5</v>
      </c>
      <c r="F6" s="4">
        <f>'BFCpUEbS-natural-gas-US'!D6*About!$C$99</f>
        <v>1.0774137857999998E-5</v>
      </c>
      <c r="G6" s="4">
        <f>'BFCpUEbS-natural-gas-US'!E6*About!$C$99</f>
        <v>1.094376072E-5</v>
      </c>
      <c r="H6" s="4">
        <f>'BFCpUEbS-natural-gas-US'!F6*About!$C$99</f>
        <v>1.0697043786000002E-5</v>
      </c>
      <c r="I6" s="4">
        <f>'BFCpUEbS-natural-gas-US'!G6*About!$C$99</f>
        <v>1.0718530097999999E-5</v>
      </c>
      <c r="J6" s="4">
        <f>'BFCpUEbS-natural-gas-US'!H6*About!$C$99</f>
        <v>1.1039908950000001E-5</v>
      </c>
      <c r="K6" s="4">
        <f>'BFCpUEbS-natural-gas-US'!I6*About!$C$99</f>
        <v>1.1455875834000002E-5</v>
      </c>
      <c r="L6" s="4">
        <f>'BFCpUEbS-natural-gas-US'!J6*About!$C$99</f>
        <v>1.2049990457999999E-5</v>
      </c>
      <c r="M6" s="4">
        <f>'BFCpUEbS-natural-gas-US'!K6*About!$C$99</f>
        <v>1.2260090724000001E-5</v>
      </c>
      <c r="N6" s="4">
        <f>'BFCpUEbS-natural-gas-US'!L6*About!$C$99</f>
        <v>1.2308048303999999E-5</v>
      </c>
      <c r="O6" s="4">
        <f>'BFCpUEbS-natural-gas-US'!M6*About!$C$99</f>
        <v>1.2507583643999999E-5</v>
      </c>
      <c r="P6" s="4">
        <f>'BFCpUEbS-natural-gas-US'!N6*About!$C$99</f>
        <v>1.2491765046000002E-5</v>
      </c>
      <c r="Q6" s="4">
        <f>'BFCpUEbS-natural-gas-US'!O6*About!$C$99</f>
        <v>1.2584263673999999E-5</v>
      </c>
      <c r="R6" s="4">
        <f>'BFCpUEbS-natural-gas-US'!P6*About!$C$99</f>
        <v>1.2549231882000002E-5</v>
      </c>
      <c r="S6" s="4">
        <f>'BFCpUEbS-natural-gas-US'!Q6*About!$C$99</f>
        <v>1.2884197344000002E-5</v>
      </c>
      <c r="T6" s="4">
        <f>'BFCpUEbS-natural-gas-US'!R6*About!$C$99</f>
        <v>1.3060173420000003E-5</v>
      </c>
      <c r="U6" s="4">
        <f>'BFCpUEbS-natural-gas-US'!S6*About!$C$99</f>
        <v>1.3183445513999999E-5</v>
      </c>
      <c r="V6" s="4">
        <f>'BFCpUEbS-natural-gas-US'!T6*About!$C$99</f>
        <v>1.3292248074000001E-5</v>
      </c>
      <c r="W6" s="4">
        <f>'BFCpUEbS-natural-gas-US'!U6*About!$C$99</f>
        <v>1.3478536812000002E-5</v>
      </c>
      <c r="X6" s="4">
        <f>'BFCpUEbS-natural-gas-US'!V6*About!$C$99</f>
        <v>1.3559880984E-5</v>
      </c>
      <c r="Y6" s="4">
        <f>'BFCpUEbS-natural-gas-US'!W6*About!$C$99</f>
        <v>1.3578490938000001E-5</v>
      </c>
      <c r="Z6" s="4">
        <f>'BFCpUEbS-natural-gas-US'!X6*About!$C$99</f>
        <v>1.3635077592000002E-5</v>
      </c>
      <c r="AA6" s="4">
        <f>'BFCpUEbS-natural-gas-US'!Y6*About!$C$99</f>
        <v>1.3793663904000001E-5</v>
      </c>
      <c r="AB6" s="4">
        <f>'BFCpUEbS-natural-gas-US'!Z6*About!$C$99</f>
        <v>1.3779087432000003E-5</v>
      </c>
      <c r="AC6" s="4">
        <f>'BFCpUEbS-natural-gas-US'!AA6*About!$C$99</f>
        <v>1.3890300210000001E-5</v>
      </c>
      <c r="AD6" s="4">
        <f>'BFCpUEbS-natural-gas-US'!AB6*About!$C$99</f>
        <v>1.4058124320000004E-5</v>
      </c>
      <c r="AE6" s="4">
        <f>'BFCpUEbS-natural-gas-US'!AC6*About!$C$99</f>
        <v>1.428311913E-5</v>
      </c>
      <c r="AF6" s="4">
        <f>'BFCpUEbS-natural-gas-US'!AD6*About!$C$99</f>
        <v>1.4501672981999999E-5</v>
      </c>
      <c r="AG6" s="4">
        <f>'BFCpUEbS-natural-gas-US'!AE6*About!$C$99</f>
        <v>1.4665968138000004E-5</v>
      </c>
      <c r="AH6" s="4">
        <f>'BFCpUEbS-natural-gas-US'!AF6*About!$C$99</f>
        <v>1.4874107873999999E-5</v>
      </c>
      <c r="AI6" s="4">
        <f>'BFCpUEbS-natural-gas-US'!AG6*About!$C$99</f>
        <v>1.5221146361999999E-5</v>
      </c>
      <c r="AJ6" s="4">
        <f>'BFCpUEbS-natural-gas-US'!AH6*About!$C$99</f>
        <v>1.5506835341999999E-5</v>
      </c>
      <c r="AK6" s="4">
        <f>'BFCpUEbS-natural-gas-US'!AI6*About!$C$99</f>
        <v>1.5736784946E-5</v>
      </c>
      <c r="AL6" s="9"/>
      <c r="AM6" s="9"/>
    </row>
    <row r="7" spans="1:39">
      <c r="A7" s="2" t="s">
        <v>24</v>
      </c>
      <c r="B7" s="9">
        <v>0</v>
      </c>
      <c r="C7" s="9">
        <v>0</v>
      </c>
      <c r="D7" s="9">
        <v>0</v>
      </c>
      <c r="E7" s="9">
        <v>0</v>
      </c>
      <c r="F7" s="9">
        <v>0</v>
      </c>
      <c r="G7" s="9">
        <v>0</v>
      </c>
      <c r="H7" s="9">
        <v>0</v>
      </c>
      <c r="I7" s="9">
        <v>0</v>
      </c>
      <c r="J7" s="9">
        <v>0</v>
      </c>
      <c r="K7" s="9">
        <v>0</v>
      </c>
      <c r="L7" s="9">
        <v>0</v>
      </c>
      <c r="M7" s="9">
        <v>0</v>
      </c>
      <c r="N7" s="9">
        <v>0</v>
      </c>
      <c r="O7" s="9">
        <v>0</v>
      </c>
      <c r="P7" s="9">
        <v>0</v>
      </c>
      <c r="Q7" s="9">
        <v>0</v>
      </c>
      <c r="R7" s="9">
        <v>0</v>
      </c>
      <c r="S7" s="9">
        <v>0</v>
      </c>
      <c r="T7" s="9">
        <v>0</v>
      </c>
      <c r="U7" s="9">
        <v>0</v>
      </c>
      <c r="V7" s="9">
        <v>0</v>
      </c>
      <c r="W7" s="9">
        <v>0</v>
      </c>
      <c r="X7" s="9">
        <v>0</v>
      </c>
      <c r="Y7" s="9">
        <v>0</v>
      </c>
      <c r="Z7" s="9">
        <v>0</v>
      </c>
      <c r="AA7" s="9">
        <v>0</v>
      </c>
      <c r="AB7" s="9">
        <v>0</v>
      </c>
      <c r="AC7" s="9">
        <v>0</v>
      </c>
      <c r="AD7" s="9">
        <v>0</v>
      </c>
      <c r="AE7" s="9">
        <v>0</v>
      </c>
      <c r="AF7" s="9">
        <v>0</v>
      </c>
      <c r="AG7" s="9">
        <v>0</v>
      </c>
      <c r="AH7" s="9">
        <v>0</v>
      </c>
      <c r="AI7" s="9">
        <v>0</v>
      </c>
      <c r="AJ7" s="9">
        <v>0</v>
      </c>
      <c r="AK7" s="9">
        <v>0</v>
      </c>
      <c r="AL7" s="9"/>
      <c r="AM7" s="9"/>
    </row>
    <row r="8" spans="1:39">
      <c r="A8" s="2" t="s">
        <v>25</v>
      </c>
      <c r="B8" s="1">
        <v>0</v>
      </c>
      <c r="C8" s="9">
        <v>0</v>
      </c>
      <c r="D8" s="9">
        <v>0</v>
      </c>
      <c r="E8" s="1">
        <v>0</v>
      </c>
      <c r="F8" s="9">
        <v>0</v>
      </c>
      <c r="G8" s="9">
        <v>0</v>
      </c>
      <c r="H8" s="9">
        <v>0</v>
      </c>
      <c r="I8" s="9">
        <v>0</v>
      </c>
      <c r="J8" s="9">
        <v>0</v>
      </c>
      <c r="K8" s="9">
        <v>0</v>
      </c>
      <c r="L8" s="9">
        <v>0</v>
      </c>
      <c r="M8" s="9">
        <v>0</v>
      </c>
      <c r="N8" s="9">
        <v>0</v>
      </c>
      <c r="O8" s="9">
        <v>0</v>
      </c>
      <c r="P8" s="9">
        <v>0</v>
      </c>
      <c r="Q8" s="9">
        <v>0</v>
      </c>
      <c r="R8" s="9">
        <v>0</v>
      </c>
      <c r="S8" s="9">
        <v>0</v>
      </c>
      <c r="T8" s="9">
        <v>0</v>
      </c>
      <c r="U8" s="9">
        <v>0</v>
      </c>
      <c r="V8" s="9">
        <v>0</v>
      </c>
      <c r="W8" s="9">
        <v>0</v>
      </c>
      <c r="X8" s="9">
        <v>0</v>
      </c>
      <c r="Y8" s="9">
        <v>0</v>
      </c>
      <c r="Z8" s="9">
        <v>0</v>
      </c>
      <c r="AA8" s="9">
        <v>0</v>
      </c>
      <c r="AB8" s="9">
        <v>0</v>
      </c>
      <c r="AC8" s="9">
        <v>0</v>
      </c>
      <c r="AD8" s="9">
        <v>0</v>
      </c>
      <c r="AE8" s="9">
        <v>0</v>
      </c>
      <c r="AF8" s="9">
        <v>0</v>
      </c>
      <c r="AG8" s="9">
        <v>0</v>
      </c>
      <c r="AH8" s="9">
        <v>0</v>
      </c>
      <c r="AI8" s="9">
        <v>0</v>
      </c>
      <c r="AJ8" s="9">
        <v>0</v>
      </c>
      <c r="AK8" s="9">
        <v>0</v>
      </c>
      <c r="AL8" s="9"/>
      <c r="AM8" s="9"/>
    </row>
    <row r="9" spans="1:39">
      <c r="A9" s="10" t="s">
        <v>26</v>
      </c>
      <c r="B9" s="9">
        <v>0</v>
      </c>
      <c r="C9" s="9">
        <v>0</v>
      </c>
      <c r="D9" s="9">
        <v>0</v>
      </c>
      <c r="E9" s="9">
        <v>0</v>
      </c>
      <c r="F9" s="9">
        <v>0</v>
      </c>
      <c r="G9" s="9">
        <v>0</v>
      </c>
      <c r="H9" s="9">
        <v>0</v>
      </c>
      <c r="I9" s="9">
        <v>0</v>
      </c>
      <c r="J9" s="9">
        <v>0</v>
      </c>
      <c r="K9" s="9">
        <v>0</v>
      </c>
      <c r="L9" s="9">
        <v>0</v>
      </c>
      <c r="M9" s="9">
        <v>0</v>
      </c>
      <c r="N9" s="9">
        <v>0</v>
      </c>
      <c r="O9" s="9">
        <v>0</v>
      </c>
      <c r="P9" s="9">
        <v>0</v>
      </c>
      <c r="Q9" s="9">
        <v>0</v>
      </c>
      <c r="R9" s="9">
        <v>0</v>
      </c>
      <c r="S9" s="9">
        <v>0</v>
      </c>
      <c r="T9" s="9">
        <v>0</v>
      </c>
      <c r="U9" s="9">
        <v>0</v>
      </c>
      <c r="V9" s="9">
        <v>0</v>
      </c>
      <c r="W9" s="9">
        <v>0</v>
      </c>
      <c r="X9" s="9">
        <v>0</v>
      </c>
      <c r="Y9" s="9">
        <v>0</v>
      </c>
      <c r="Z9" s="9">
        <v>0</v>
      </c>
      <c r="AA9" s="9">
        <v>0</v>
      </c>
      <c r="AB9" s="9">
        <v>0</v>
      </c>
      <c r="AC9" s="9">
        <v>0</v>
      </c>
      <c r="AD9" s="9">
        <v>0</v>
      </c>
      <c r="AE9" s="9">
        <v>0</v>
      </c>
      <c r="AF9" s="9">
        <v>0</v>
      </c>
      <c r="AG9" s="9">
        <v>0</v>
      </c>
      <c r="AH9" s="9">
        <v>0</v>
      </c>
      <c r="AI9" s="9">
        <v>0</v>
      </c>
      <c r="AJ9" s="9">
        <v>0</v>
      </c>
      <c r="AK9" s="9">
        <v>0</v>
      </c>
    </row>
  </sheetData>
  <pageMargins left="0.7" right="0.7" top="0.75" bottom="0.75" header="0.3" footer="0.3"/>
  <pageSetup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rgb="FF002060"/>
  </sheetPr>
  <dimension ref="A1:AM9"/>
  <sheetViews>
    <sheetView workbookViewId="0">
      <pane xSplit="1" ySplit="1" topLeftCell="B2" activePane="bottomRight" state="frozen"/>
      <selection activeCell="A9" sqref="A9"/>
      <selection pane="topRight" activeCell="A9" sqref="A9"/>
      <selection pane="bottomLeft" activeCell="A9" sqref="A9"/>
      <selection pane="bottomRight"/>
    </sheetView>
  </sheetViews>
  <sheetFormatPr defaultColWidth="9.109375" defaultRowHeight="14.4"/>
  <cols>
    <col min="1" max="1" width="41.44140625" style="1" customWidth="1"/>
    <col min="2" max="2" width="10" style="1" customWidth="1"/>
    <col min="3" max="4" width="10" style="9" customWidth="1"/>
    <col min="5" max="29" width="10" style="1" customWidth="1"/>
    <col min="30" max="37" width="9.44140625" style="1" bestFit="1" customWidth="1"/>
    <col min="38" max="16384" width="9.109375" style="1"/>
  </cols>
  <sheetData>
    <row r="1" spans="1:39">
      <c r="A1" s="2" t="s">
        <v>18</v>
      </c>
      <c r="B1" s="2">
        <v>2015</v>
      </c>
      <c r="C1" s="10">
        <v>2016</v>
      </c>
      <c r="D1" s="10">
        <v>2017</v>
      </c>
      <c r="E1" s="2">
        <v>2018</v>
      </c>
      <c r="F1" s="10">
        <v>2019</v>
      </c>
      <c r="G1" s="10">
        <v>2020</v>
      </c>
      <c r="H1" s="10">
        <v>2021</v>
      </c>
      <c r="I1" s="10">
        <v>2022</v>
      </c>
      <c r="J1" s="10">
        <v>2023</v>
      </c>
      <c r="K1" s="10">
        <v>2024</v>
      </c>
      <c r="L1" s="10">
        <v>2025</v>
      </c>
      <c r="M1" s="10">
        <v>2026</v>
      </c>
      <c r="N1" s="10">
        <v>2027</v>
      </c>
      <c r="O1" s="10">
        <v>2028</v>
      </c>
      <c r="P1" s="10">
        <v>2029</v>
      </c>
      <c r="Q1" s="10">
        <v>2030</v>
      </c>
      <c r="R1" s="10">
        <v>2031</v>
      </c>
      <c r="S1" s="10">
        <v>2032</v>
      </c>
      <c r="T1" s="10">
        <v>2033</v>
      </c>
      <c r="U1" s="10">
        <v>2034</v>
      </c>
      <c r="V1" s="10">
        <v>2035</v>
      </c>
      <c r="W1" s="10">
        <v>2036</v>
      </c>
      <c r="X1" s="10">
        <v>2037</v>
      </c>
      <c r="Y1" s="10">
        <v>2038</v>
      </c>
      <c r="Z1" s="10">
        <v>2039</v>
      </c>
      <c r="AA1" s="10">
        <v>2040</v>
      </c>
      <c r="AB1" s="10">
        <v>2041</v>
      </c>
      <c r="AC1" s="10">
        <v>2042</v>
      </c>
      <c r="AD1" s="10">
        <v>2043</v>
      </c>
      <c r="AE1" s="10">
        <v>2044</v>
      </c>
      <c r="AF1" s="10">
        <v>2045</v>
      </c>
      <c r="AG1" s="10">
        <v>2046</v>
      </c>
      <c r="AH1" s="10">
        <v>2047</v>
      </c>
      <c r="AI1" s="10">
        <v>2048</v>
      </c>
      <c r="AJ1" s="10">
        <v>2049</v>
      </c>
      <c r="AK1" s="10">
        <v>2050</v>
      </c>
      <c r="AL1" s="10"/>
      <c r="AM1" s="10"/>
    </row>
    <row r="2" spans="1:39">
      <c r="A2" s="2" t="s">
        <v>19</v>
      </c>
      <c r="B2" s="1">
        <v>0</v>
      </c>
      <c r="C2" s="9">
        <v>0</v>
      </c>
      <c r="D2" s="9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0</v>
      </c>
      <c r="Y2" s="1">
        <v>0</v>
      </c>
      <c r="Z2" s="1">
        <v>0</v>
      </c>
      <c r="AA2" s="1">
        <v>0</v>
      </c>
      <c r="AB2" s="1">
        <v>0</v>
      </c>
      <c r="AC2" s="1">
        <v>0</v>
      </c>
      <c r="AD2" s="9">
        <v>0</v>
      </c>
      <c r="AE2" s="9">
        <v>0</v>
      </c>
      <c r="AF2" s="9">
        <v>0</v>
      </c>
      <c r="AG2" s="9">
        <v>0</v>
      </c>
      <c r="AH2" s="9">
        <v>0</v>
      </c>
      <c r="AI2" s="9">
        <v>0</v>
      </c>
      <c r="AJ2" s="9">
        <v>0</v>
      </c>
      <c r="AK2" s="9">
        <v>0</v>
      </c>
      <c r="AL2" s="9"/>
      <c r="AM2" s="9"/>
    </row>
    <row r="3" spans="1:39">
      <c r="A3" s="2" t="s">
        <v>20</v>
      </c>
      <c r="B3" s="4">
        <f>Interpolation!G5</f>
        <v>2.113550393325286E-6</v>
      </c>
      <c r="C3" s="4">
        <f>Interpolation!H5</f>
        <v>2.1135503933253016E-6</v>
      </c>
      <c r="D3" s="4">
        <f>Interpolation!I5</f>
        <v>2.1135503933253016E-6</v>
      </c>
      <c r="E3" s="4">
        <f>Interpolation!J5</f>
        <v>2.1135503933253016E-6</v>
      </c>
      <c r="F3" s="4">
        <f>Interpolation!K5</f>
        <v>2.1135503933253016E-6</v>
      </c>
      <c r="G3" s="4">
        <f>Interpolation!L5</f>
        <v>2.113550393325286E-6</v>
      </c>
      <c r="H3" s="4">
        <f>Interpolation!M5</f>
        <v>2.113550393325128E-6</v>
      </c>
      <c r="I3" s="4">
        <f>Interpolation!N5</f>
        <v>2.113550393325128E-6</v>
      </c>
      <c r="J3" s="4">
        <f>Interpolation!O5</f>
        <v>2.113550393325128E-6</v>
      </c>
      <c r="K3" s="4">
        <f>Interpolation!P5</f>
        <v>2.113550393325128E-6</v>
      </c>
      <c r="L3" s="4">
        <f>Interpolation!Q5</f>
        <v>2.113550393325286E-6</v>
      </c>
      <c r="M3" s="4">
        <f>Interpolation!R5</f>
        <v>2.1135503933253016E-6</v>
      </c>
      <c r="N3" s="4">
        <f>Interpolation!S5</f>
        <v>2.1135503933253016E-6</v>
      </c>
      <c r="O3" s="4">
        <f>Interpolation!T5</f>
        <v>2.1135503933253016E-6</v>
      </c>
      <c r="P3" s="4">
        <f>Interpolation!U5</f>
        <v>2.1135503933253016E-6</v>
      </c>
      <c r="Q3" s="4">
        <f>Interpolation!V5</f>
        <v>2.113550393325286E-6</v>
      </c>
      <c r="R3" s="4">
        <f>Interpolation!W5</f>
        <v>2.1135503933253016E-6</v>
      </c>
      <c r="S3" s="4">
        <f>Interpolation!X5</f>
        <v>2.1135503933253016E-6</v>
      </c>
      <c r="T3" s="4">
        <f>Interpolation!Y5</f>
        <v>2.1135503933253016E-6</v>
      </c>
      <c r="U3" s="4">
        <f>Interpolation!Z5</f>
        <v>2.1135503933253016E-6</v>
      </c>
      <c r="V3" s="4">
        <f>Interpolation!AA5</f>
        <v>2.113550393325286E-6</v>
      </c>
      <c r="W3" s="4">
        <f>Interpolation!AB5</f>
        <v>2.1135503933253016E-6</v>
      </c>
      <c r="X3" s="4">
        <f>Interpolation!AC5</f>
        <v>2.1135503933253016E-6</v>
      </c>
      <c r="Y3" s="4">
        <f>Interpolation!AD5</f>
        <v>2.1135503933253016E-6</v>
      </c>
      <c r="Z3" s="4">
        <f>Interpolation!AE5</f>
        <v>2.1135503933253016E-6</v>
      </c>
      <c r="AA3" s="4">
        <f>Interpolation!AF5</f>
        <v>2.113550393325286E-6</v>
      </c>
      <c r="AB3" s="4">
        <f>Interpolation!AG5</f>
        <v>2.1135503933253016E-6</v>
      </c>
      <c r="AC3" s="4">
        <f>Interpolation!AH5</f>
        <v>2.1135503933253016E-6</v>
      </c>
      <c r="AD3" s="4">
        <f>Interpolation!AI5</f>
        <v>2.1135503933253016E-6</v>
      </c>
      <c r="AE3" s="4">
        <f>Interpolation!AJ5</f>
        <v>2.1135503933253016E-6</v>
      </c>
      <c r="AF3" s="4">
        <f>Interpolation!AK5</f>
        <v>2.113550393325286E-6</v>
      </c>
      <c r="AG3" s="4">
        <f>Interpolation!AL5</f>
        <v>2.1135503933253016E-6</v>
      </c>
      <c r="AH3" s="4">
        <f>Interpolation!AM5</f>
        <v>2.1135503933253016E-6</v>
      </c>
      <c r="AI3" s="4">
        <f>Interpolation!AN5</f>
        <v>2.1135503933253016E-6</v>
      </c>
      <c r="AJ3" s="4">
        <f>Interpolation!AO5</f>
        <v>2.1135503933253016E-6</v>
      </c>
      <c r="AK3" s="4">
        <f>Interpolation!AP5</f>
        <v>2.113550393325286E-6</v>
      </c>
      <c r="AL3" s="7"/>
      <c r="AM3" s="7"/>
    </row>
    <row r="4" spans="1:39">
      <c r="A4" s="2" t="s">
        <v>21</v>
      </c>
      <c r="B4" s="1">
        <v>0</v>
      </c>
      <c r="C4" s="9">
        <v>0</v>
      </c>
      <c r="D4" s="9">
        <v>0</v>
      </c>
      <c r="E4" s="1">
        <v>0</v>
      </c>
      <c r="F4" s="1">
        <v>0</v>
      </c>
      <c r="G4" s="1">
        <v>0</v>
      </c>
      <c r="H4" s="1">
        <v>0</v>
      </c>
      <c r="I4" s="1">
        <v>0</v>
      </c>
      <c r="J4" s="1">
        <v>0</v>
      </c>
      <c r="K4" s="1">
        <v>0</v>
      </c>
      <c r="L4" s="1">
        <v>0</v>
      </c>
      <c r="M4" s="1">
        <v>0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T4" s="1">
        <v>0</v>
      </c>
      <c r="U4" s="1">
        <v>0</v>
      </c>
      <c r="V4" s="1">
        <v>0</v>
      </c>
      <c r="W4" s="1">
        <v>0</v>
      </c>
      <c r="X4" s="1">
        <v>0</v>
      </c>
      <c r="Y4" s="1">
        <v>0</v>
      </c>
      <c r="Z4" s="1">
        <v>0</v>
      </c>
      <c r="AA4" s="1">
        <v>0</v>
      </c>
      <c r="AB4" s="9">
        <v>0</v>
      </c>
      <c r="AC4" s="9">
        <v>0</v>
      </c>
      <c r="AD4" s="9">
        <v>0</v>
      </c>
      <c r="AE4" s="9">
        <v>0</v>
      </c>
      <c r="AF4" s="9">
        <v>0</v>
      </c>
      <c r="AG4" s="9">
        <v>0</v>
      </c>
      <c r="AH4" s="9">
        <v>0</v>
      </c>
      <c r="AI4" s="9">
        <v>0</v>
      </c>
      <c r="AJ4" s="9">
        <v>0</v>
      </c>
      <c r="AK4" s="9">
        <v>0</v>
      </c>
      <c r="AL4" s="9"/>
      <c r="AM4" s="9"/>
    </row>
    <row r="5" spans="1:39">
      <c r="A5" s="2" t="s">
        <v>22</v>
      </c>
      <c r="B5" s="9">
        <v>0</v>
      </c>
      <c r="C5" s="9">
        <v>0</v>
      </c>
      <c r="D5" s="9">
        <v>0</v>
      </c>
      <c r="E5" s="1">
        <v>0</v>
      </c>
      <c r="F5" s="1">
        <v>0</v>
      </c>
      <c r="G5" s="1">
        <v>0</v>
      </c>
      <c r="H5" s="1">
        <v>0</v>
      </c>
      <c r="I5" s="1">
        <v>0</v>
      </c>
      <c r="J5" s="1">
        <v>0</v>
      </c>
      <c r="K5" s="1">
        <v>0</v>
      </c>
      <c r="L5" s="1">
        <v>0</v>
      </c>
      <c r="M5" s="1">
        <v>0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T5" s="1">
        <v>0</v>
      </c>
      <c r="U5" s="1">
        <v>0</v>
      </c>
      <c r="V5" s="1">
        <v>0</v>
      </c>
      <c r="W5" s="1">
        <v>0</v>
      </c>
      <c r="X5" s="1">
        <v>0</v>
      </c>
      <c r="Y5" s="1">
        <v>0</v>
      </c>
      <c r="Z5" s="9">
        <v>0</v>
      </c>
      <c r="AA5" s="9">
        <v>0</v>
      </c>
      <c r="AB5" s="9">
        <v>0</v>
      </c>
      <c r="AC5" s="9">
        <v>0</v>
      </c>
      <c r="AD5" s="9">
        <v>0</v>
      </c>
      <c r="AE5" s="9">
        <v>0</v>
      </c>
      <c r="AF5" s="9">
        <v>0</v>
      </c>
      <c r="AG5" s="9">
        <v>0</v>
      </c>
      <c r="AH5" s="9">
        <v>0</v>
      </c>
      <c r="AI5" s="9">
        <v>0</v>
      </c>
      <c r="AJ5" s="9">
        <v>0</v>
      </c>
      <c r="AK5" s="9">
        <v>0</v>
      </c>
      <c r="AL5" s="9"/>
      <c r="AM5" s="9"/>
    </row>
    <row r="6" spans="1:39">
      <c r="A6" s="2" t="s">
        <v>23</v>
      </c>
      <c r="B6" s="9">
        <v>0</v>
      </c>
      <c r="C6" s="9">
        <v>0</v>
      </c>
      <c r="D6" s="9">
        <v>0</v>
      </c>
      <c r="E6" s="1">
        <v>0</v>
      </c>
      <c r="F6" s="1">
        <v>0</v>
      </c>
      <c r="G6" s="1">
        <v>0</v>
      </c>
      <c r="H6" s="1">
        <v>0</v>
      </c>
      <c r="I6" s="1">
        <v>0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T6" s="1">
        <v>0</v>
      </c>
      <c r="U6" s="1">
        <v>0</v>
      </c>
      <c r="V6" s="1">
        <v>0</v>
      </c>
      <c r="W6" s="1">
        <v>0</v>
      </c>
      <c r="X6" s="1">
        <v>0</v>
      </c>
      <c r="Y6" s="1">
        <v>0</v>
      </c>
      <c r="Z6" s="9">
        <v>0</v>
      </c>
      <c r="AA6" s="9">
        <v>0</v>
      </c>
      <c r="AB6" s="9">
        <v>0</v>
      </c>
      <c r="AC6" s="9">
        <v>0</v>
      </c>
      <c r="AD6" s="9">
        <v>0</v>
      </c>
      <c r="AE6" s="9">
        <v>0</v>
      </c>
      <c r="AF6" s="9">
        <v>0</v>
      </c>
      <c r="AG6" s="9">
        <v>0</v>
      </c>
      <c r="AH6" s="9">
        <v>0</v>
      </c>
      <c r="AI6" s="9">
        <v>0</v>
      </c>
      <c r="AJ6" s="9">
        <v>0</v>
      </c>
      <c r="AK6" s="9">
        <v>0</v>
      </c>
      <c r="AL6" s="9"/>
      <c r="AM6" s="9"/>
    </row>
    <row r="7" spans="1:39">
      <c r="A7" s="2" t="s">
        <v>24</v>
      </c>
      <c r="B7" s="1">
        <v>0</v>
      </c>
      <c r="C7" s="9">
        <v>0</v>
      </c>
      <c r="D7" s="9">
        <v>0</v>
      </c>
      <c r="E7" s="1">
        <v>0</v>
      </c>
      <c r="F7" s="1">
        <v>0</v>
      </c>
      <c r="G7" s="1">
        <v>0</v>
      </c>
      <c r="H7" s="1">
        <v>0</v>
      </c>
      <c r="I7" s="1">
        <v>0</v>
      </c>
      <c r="J7" s="1">
        <v>0</v>
      </c>
      <c r="K7" s="1">
        <v>0</v>
      </c>
      <c r="L7" s="1">
        <v>0</v>
      </c>
      <c r="M7" s="1">
        <v>0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T7" s="1">
        <v>0</v>
      </c>
      <c r="U7" s="1">
        <v>0</v>
      </c>
      <c r="V7" s="1">
        <v>0</v>
      </c>
      <c r="W7" s="1">
        <v>0</v>
      </c>
      <c r="X7" s="1">
        <v>0</v>
      </c>
      <c r="Y7" s="1">
        <v>0</v>
      </c>
      <c r="Z7" s="9">
        <v>0</v>
      </c>
      <c r="AA7" s="9">
        <v>0</v>
      </c>
      <c r="AB7" s="9">
        <v>0</v>
      </c>
      <c r="AC7" s="9">
        <v>0</v>
      </c>
      <c r="AD7" s="9">
        <v>0</v>
      </c>
      <c r="AE7" s="9">
        <v>0</v>
      </c>
      <c r="AF7" s="9">
        <v>0</v>
      </c>
      <c r="AG7" s="9">
        <v>0</v>
      </c>
      <c r="AH7" s="9">
        <v>0</v>
      </c>
      <c r="AI7" s="9">
        <v>0</v>
      </c>
      <c r="AJ7" s="9">
        <v>0</v>
      </c>
      <c r="AK7" s="9">
        <v>0</v>
      </c>
      <c r="AL7" s="9"/>
      <c r="AM7" s="9"/>
    </row>
    <row r="8" spans="1:39">
      <c r="A8" s="2" t="s">
        <v>25</v>
      </c>
      <c r="B8" s="9">
        <v>0</v>
      </c>
      <c r="C8" s="9">
        <v>0</v>
      </c>
      <c r="D8" s="9">
        <v>0</v>
      </c>
      <c r="E8" s="1">
        <v>0</v>
      </c>
      <c r="F8" s="1">
        <v>0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">
        <v>0</v>
      </c>
      <c r="Z8" s="9">
        <v>0</v>
      </c>
      <c r="AA8" s="9">
        <v>0</v>
      </c>
      <c r="AB8" s="9">
        <v>0</v>
      </c>
      <c r="AC8" s="9">
        <v>0</v>
      </c>
      <c r="AD8" s="9">
        <v>0</v>
      </c>
      <c r="AE8" s="9">
        <v>0</v>
      </c>
      <c r="AF8" s="9">
        <v>0</v>
      </c>
      <c r="AG8" s="9">
        <v>0</v>
      </c>
      <c r="AH8" s="9">
        <v>0</v>
      </c>
      <c r="AI8" s="9">
        <v>0</v>
      </c>
      <c r="AJ8" s="9">
        <v>0</v>
      </c>
      <c r="AK8" s="9">
        <v>0</v>
      </c>
      <c r="AL8" s="9"/>
      <c r="AM8" s="9"/>
    </row>
    <row r="9" spans="1:39" s="5" customFormat="1">
      <c r="A9" s="16" t="s">
        <v>26</v>
      </c>
      <c r="B9" s="9">
        <v>0</v>
      </c>
      <c r="C9" s="9">
        <v>0</v>
      </c>
      <c r="D9" s="9">
        <v>0</v>
      </c>
      <c r="E9" s="17">
        <f t="shared" ref="E9:AK9" si="0">E6</f>
        <v>0</v>
      </c>
      <c r="F9" s="17">
        <f t="shared" si="0"/>
        <v>0</v>
      </c>
      <c r="G9" s="17">
        <f t="shared" si="0"/>
        <v>0</v>
      </c>
      <c r="H9" s="17">
        <f t="shared" si="0"/>
        <v>0</v>
      </c>
      <c r="I9" s="17">
        <f t="shared" si="0"/>
        <v>0</v>
      </c>
      <c r="J9" s="17">
        <f t="shared" si="0"/>
        <v>0</v>
      </c>
      <c r="K9" s="17">
        <f t="shared" si="0"/>
        <v>0</v>
      </c>
      <c r="L9" s="17">
        <f t="shared" si="0"/>
        <v>0</v>
      </c>
      <c r="M9" s="17">
        <f t="shared" si="0"/>
        <v>0</v>
      </c>
      <c r="N9" s="17">
        <f t="shared" si="0"/>
        <v>0</v>
      </c>
      <c r="O9" s="17">
        <f t="shared" si="0"/>
        <v>0</v>
      </c>
      <c r="P9" s="17">
        <f t="shared" si="0"/>
        <v>0</v>
      </c>
      <c r="Q9" s="17">
        <f t="shared" si="0"/>
        <v>0</v>
      </c>
      <c r="R9" s="17">
        <f t="shared" si="0"/>
        <v>0</v>
      </c>
      <c r="S9" s="17">
        <f t="shared" si="0"/>
        <v>0</v>
      </c>
      <c r="T9" s="17">
        <f t="shared" si="0"/>
        <v>0</v>
      </c>
      <c r="U9" s="17">
        <f t="shared" si="0"/>
        <v>0</v>
      </c>
      <c r="V9" s="17">
        <f t="shared" si="0"/>
        <v>0</v>
      </c>
      <c r="W9" s="17">
        <f t="shared" si="0"/>
        <v>0</v>
      </c>
      <c r="X9" s="17">
        <f t="shared" si="0"/>
        <v>0</v>
      </c>
      <c r="Y9" s="17">
        <f t="shared" si="0"/>
        <v>0</v>
      </c>
      <c r="Z9" s="17">
        <f t="shared" si="0"/>
        <v>0</v>
      </c>
      <c r="AA9" s="17">
        <f t="shared" si="0"/>
        <v>0</v>
      </c>
      <c r="AB9" s="17">
        <f t="shared" si="0"/>
        <v>0</v>
      </c>
      <c r="AC9" s="17">
        <f t="shared" si="0"/>
        <v>0</v>
      </c>
      <c r="AD9" s="17">
        <f t="shared" si="0"/>
        <v>0</v>
      </c>
      <c r="AE9" s="17">
        <f t="shared" si="0"/>
        <v>0</v>
      </c>
      <c r="AF9" s="17">
        <f t="shared" si="0"/>
        <v>0</v>
      </c>
      <c r="AG9" s="17">
        <f t="shared" si="0"/>
        <v>0</v>
      </c>
      <c r="AH9" s="17">
        <f t="shared" si="0"/>
        <v>0</v>
      </c>
      <c r="AI9" s="17">
        <f t="shared" si="0"/>
        <v>0</v>
      </c>
      <c r="AJ9" s="17">
        <f t="shared" si="0"/>
        <v>0</v>
      </c>
      <c r="AK9" s="17">
        <f t="shared" si="0"/>
        <v>0</v>
      </c>
    </row>
  </sheetData>
  <pageMargins left="0.7" right="0.7" top="0.75" bottom="0.75" header="0.3" footer="0.3"/>
  <pageSetup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tabColor rgb="FF002060"/>
  </sheetPr>
  <dimension ref="A1:AK9"/>
  <sheetViews>
    <sheetView workbookViewId="0">
      <pane xSplit="1" ySplit="1" topLeftCell="B2" activePane="bottomRight" state="frozen"/>
      <selection activeCell="A9" sqref="A9"/>
      <selection pane="topRight" activeCell="A9" sqref="A9"/>
      <selection pane="bottomLeft" activeCell="A9" sqref="A9"/>
      <selection pane="bottomRight"/>
    </sheetView>
  </sheetViews>
  <sheetFormatPr defaultColWidth="9.109375" defaultRowHeight="14.4"/>
  <cols>
    <col min="1" max="1" width="41.44140625" style="9" customWidth="1"/>
    <col min="2" max="27" width="10" style="9" customWidth="1"/>
    <col min="28" max="16384" width="9.109375" style="9"/>
  </cols>
  <sheetData>
    <row r="1" spans="1:37">
      <c r="A1" s="10" t="s">
        <v>18</v>
      </c>
      <c r="B1" s="10">
        <v>2015</v>
      </c>
      <c r="C1" s="10">
        <v>2016</v>
      </c>
      <c r="D1" s="10">
        <v>2017</v>
      </c>
      <c r="E1" s="10">
        <v>2018</v>
      </c>
      <c r="F1" s="10">
        <v>2019</v>
      </c>
      <c r="G1" s="10">
        <v>2020</v>
      </c>
      <c r="H1" s="10">
        <v>2021</v>
      </c>
      <c r="I1" s="10">
        <v>2022</v>
      </c>
      <c r="J1" s="10">
        <v>2023</v>
      </c>
      <c r="K1" s="10">
        <v>2024</v>
      </c>
      <c r="L1" s="10">
        <v>2025</v>
      </c>
      <c r="M1" s="10">
        <v>2026</v>
      </c>
      <c r="N1" s="10">
        <v>2027</v>
      </c>
      <c r="O1" s="10">
        <v>2028</v>
      </c>
      <c r="P1" s="10">
        <v>2029</v>
      </c>
      <c r="Q1" s="10">
        <v>2030</v>
      </c>
      <c r="R1" s="10">
        <v>2031</v>
      </c>
      <c r="S1" s="10">
        <v>2032</v>
      </c>
      <c r="T1" s="10">
        <v>2033</v>
      </c>
      <c r="U1" s="10">
        <v>2034</v>
      </c>
      <c r="V1" s="10">
        <v>2035</v>
      </c>
      <c r="W1" s="10">
        <v>2036</v>
      </c>
      <c r="X1" s="10">
        <v>2037</v>
      </c>
      <c r="Y1" s="10">
        <v>2038</v>
      </c>
      <c r="Z1" s="10">
        <v>2039</v>
      </c>
      <c r="AA1" s="10">
        <v>2040</v>
      </c>
      <c r="AB1" s="10">
        <v>2041</v>
      </c>
      <c r="AC1" s="10">
        <v>2042</v>
      </c>
      <c r="AD1" s="10">
        <v>2043</v>
      </c>
      <c r="AE1" s="10">
        <v>2044</v>
      </c>
      <c r="AF1" s="10">
        <v>2045</v>
      </c>
      <c r="AG1" s="10">
        <v>2046</v>
      </c>
      <c r="AH1" s="10">
        <v>2047</v>
      </c>
      <c r="AI1" s="10">
        <v>2048</v>
      </c>
      <c r="AJ1" s="10">
        <v>2049</v>
      </c>
      <c r="AK1" s="10">
        <v>2050</v>
      </c>
    </row>
    <row r="2" spans="1:37">
      <c r="A2" s="10" t="s">
        <v>19</v>
      </c>
      <c r="B2" s="9">
        <v>0</v>
      </c>
      <c r="C2" s="9">
        <v>0</v>
      </c>
      <c r="D2" s="9">
        <v>0</v>
      </c>
      <c r="E2" s="9">
        <v>0</v>
      </c>
      <c r="F2" s="9">
        <v>0</v>
      </c>
      <c r="G2" s="9">
        <v>0</v>
      </c>
      <c r="H2" s="9">
        <v>0</v>
      </c>
      <c r="I2" s="9">
        <v>0</v>
      </c>
      <c r="J2" s="9">
        <v>0</v>
      </c>
      <c r="K2" s="9">
        <v>0</v>
      </c>
      <c r="L2" s="9">
        <v>0</v>
      </c>
      <c r="M2" s="9">
        <v>0</v>
      </c>
      <c r="N2" s="9">
        <v>0</v>
      </c>
      <c r="O2" s="9">
        <v>0</v>
      </c>
      <c r="P2" s="9">
        <v>0</v>
      </c>
      <c r="Q2" s="9">
        <v>0</v>
      </c>
      <c r="R2" s="9">
        <v>0</v>
      </c>
      <c r="S2" s="9">
        <v>0</v>
      </c>
      <c r="T2" s="9">
        <v>0</v>
      </c>
      <c r="U2" s="9">
        <v>0</v>
      </c>
      <c r="V2" s="9">
        <v>0</v>
      </c>
      <c r="W2" s="9">
        <v>0</v>
      </c>
      <c r="X2" s="9">
        <v>0</v>
      </c>
      <c r="Y2" s="9">
        <v>0</v>
      </c>
      <c r="Z2" s="9">
        <v>0</v>
      </c>
      <c r="AA2" s="9">
        <v>0</v>
      </c>
      <c r="AB2" s="9">
        <f>TREND($R2:$AA2,$R$1:$AA$1,AB$1)</f>
        <v>0</v>
      </c>
      <c r="AC2" s="9">
        <f t="shared" ref="AC2:AK3" si="0">TREND($R2:$AA2,$R$1:$AA$1,AC$1)</f>
        <v>0</v>
      </c>
      <c r="AD2" s="9">
        <f t="shared" si="0"/>
        <v>0</v>
      </c>
      <c r="AE2" s="9">
        <f t="shared" si="0"/>
        <v>0</v>
      </c>
      <c r="AF2" s="9">
        <f t="shared" si="0"/>
        <v>0</v>
      </c>
      <c r="AG2" s="9">
        <f t="shared" si="0"/>
        <v>0</v>
      </c>
      <c r="AH2" s="9">
        <f t="shared" si="0"/>
        <v>0</v>
      </c>
      <c r="AI2" s="9">
        <f t="shared" si="0"/>
        <v>0</v>
      </c>
      <c r="AJ2" s="9">
        <f t="shared" si="0"/>
        <v>0</v>
      </c>
      <c r="AK2" s="9">
        <f t="shared" si="0"/>
        <v>0</v>
      </c>
    </row>
    <row r="3" spans="1:37">
      <c r="A3" s="10" t="s">
        <v>20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  <c r="Z3" s="9">
        <v>0</v>
      </c>
      <c r="AA3" s="9">
        <v>0</v>
      </c>
      <c r="AB3" s="9">
        <f>TREND($R3:$AA3,$R$1:$AA$1,AB$1)</f>
        <v>0</v>
      </c>
      <c r="AC3" s="9">
        <f t="shared" si="0"/>
        <v>0</v>
      </c>
      <c r="AD3" s="9">
        <f t="shared" si="0"/>
        <v>0</v>
      </c>
      <c r="AE3" s="9">
        <f t="shared" si="0"/>
        <v>0</v>
      </c>
      <c r="AF3" s="9">
        <f t="shared" si="0"/>
        <v>0</v>
      </c>
      <c r="AG3" s="9">
        <f t="shared" si="0"/>
        <v>0</v>
      </c>
      <c r="AH3" s="9">
        <f t="shared" si="0"/>
        <v>0</v>
      </c>
      <c r="AI3" s="9">
        <f t="shared" si="0"/>
        <v>0</v>
      </c>
      <c r="AJ3" s="9">
        <f t="shared" si="0"/>
        <v>0</v>
      </c>
      <c r="AK3" s="9">
        <f t="shared" si="0"/>
        <v>0</v>
      </c>
    </row>
    <row r="4" spans="1:37">
      <c r="A4" s="10" t="s">
        <v>21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  <c r="Z4" s="9">
        <v>0</v>
      </c>
      <c r="AA4" s="9">
        <v>0</v>
      </c>
      <c r="AB4" s="9">
        <f t="shared" ref="AB4:AK8" si="1">TREND($R4:$AA4,$R$1:$AA$1,AB$1)</f>
        <v>0</v>
      </c>
      <c r="AC4" s="9">
        <f t="shared" si="1"/>
        <v>0</v>
      </c>
      <c r="AD4" s="9">
        <f t="shared" si="1"/>
        <v>0</v>
      </c>
      <c r="AE4" s="9">
        <f t="shared" si="1"/>
        <v>0</v>
      </c>
      <c r="AF4" s="9">
        <f t="shared" si="1"/>
        <v>0</v>
      </c>
      <c r="AG4" s="9">
        <f t="shared" si="1"/>
        <v>0</v>
      </c>
      <c r="AH4" s="9">
        <f t="shared" si="1"/>
        <v>0</v>
      </c>
      <c r="AI4" s="9">
        <f t="shared" si="1"/>
        <v>0</v>
      </c>
      <c r="AJ4" s="9">
        <f t="shared" si="1"/>
        <v>0</v>
      </c>
      <c r="AK4" s="9">
        <f t="shared" si="1"/>
        <v>0</v>
      </c>
    </row>
    <row r="5" spans="1:37">
      <c r="A5" s="10" t="s">
        <v>22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  <c r="Z5" s="9">
        <v>0</v>
      </c>
      <c r="AA5" s="9">
        <v>0</v>
      </c>
      <c r="AB5" s="9">
        <f t="shared" si="1"/>
        <v>0</v>
      </c>
      <c r="AC5" s="9">
        <f t="shared" si="1"/>
        <v>0</v>
      </c>
      <c r="AD5" s="9">
        <f t="shared" si="1"/>
        <v>0</v>
      </c>
      <c r="AE5" s="9">
        <f t="shared" si="1"/>
        <v>0</v>
      </c>
      <c r="AF5" s="9">
        <f t="shared" si="1"/>
        <v>0</v>
      </c>
      <c r="AG5" s="9">
        <f t="shared" si="1"/>
        <v>0</v>
      </c>
      <c r="AH5" s="9">
        <f t="shared" si="1"/>
        <v>0</v>
      </c>
      <c r="AI5" s="9">
        <f t="shared" si="1"/>
        <v>0</v>
      </c>
      <c r="AJ5" s="9">
        <f t="shared" si="1"/>
        <v>0</v>
      </c>
      <c r="AK5" s="9">
        <f t="shared" si="1"/>
        <v>0</v>
      </c>
    </row>
    <row r="6" spans="1:37">
      <c r="A6" s="10" t="s">
        <v>23</v>
      </c>
      <c r="B6" s="9">
        <v>0</v>
      </c>
      <c r="C6" s="9">
        <v>0</v>
      </c>
      <c r="D6" s="9">
        <v>0</v>
      </c>
      <c r="E6" s="9">
        <v>0</v>
      </c>
      <c r="F6" s="9">
        <v>0</v>
      </c>
      <c r="G6" s="9">
        <v>0</v>
      </c>
      <c r="H6" s="9">
        <v>0</v>
      </c>
      <c r="I6" s="9">
        <v>0</v>
      </c>
      <c r="J6" s="9">
        <v>0</v>
      </c>
      <c r="K6" s="9">
        <v>0</v>
      </c>
      <c r="L6" s="9">
        <v>0</v>
      </c>
      <c r="M6" s="9">
        <v>0</v>
      </c>
      <c r="N6" s="9">
        <v>0</v>
      </c>
      <c r="O6" s="9">
        <v>0</v>
      </c>
      <c r="P6" s="9">
        <v>0</v>
      </c>
      <c r="Q6" s="9">
        <v>0</v>
      </c>
      <c r="R6" s="9">
        <v>0</v>
      </c>
      <c r="S6" s="9">
        <v>0</v>
      </c>
      <c r="T6" s="9">
        <v>0</v>
      </c>
      <c r="U6" s="9">
        <v>0</v>
      </c>
      <c r="V6" s="9">
        <v>0</v>
      </c>
      <c r="W6" s="9">
        <v>0</v>
      </c>
      <c r="X6" s="9">
        <v>0</v>
      </c>
      <c r="Y6" s="9">
        <v>0</v>
      </c>
      <c r="Z6" s="9">
        <v>0</v>
      </c>
      <c r="AA6" s="9">
        <v>0</v>
      </c>
      <c r="AB6" s="9">
        <f t="shared" si="1"/>
        <v>0</v>
      </c>
      <c r="AC6" s="9">
        <f t="shared" si="1"/>
        <v>0</v>
      </c>
      <c r="AD6" s="9">
        <f t="shared" si="1"/>
        <v>0</v>
      </c>
      <c r="AE6" s="9">
        <f t="shared" si="1"/>
        <v>0</v>
      </c>
      <c r="AF6" s="9">
        <f t="shared" si="1"/>
        <v>0</v>
      </c>
      <c r="AG6" s="9">
        <f t="shared" si="1"/>
        <v>0</v>
      </c>
      <c r="AH6" s="9">
        <f t="shared" si="1"/>
        <v>0</v>
      </c>
      <c r="AI6" s="9">
        <f t="shared" si="1"/>
        <v>0</v>
      </c>
      <c r="AJ6" s="9">
        <f t="shared" si="1"/>
        <v>0</v>
      </c>
      <c r="AK6" s="9">
        <f t="shared" si="1"/>
        <v>0</v>
      </c>
    </row>
    <row r="7" spans="1:37">
      <c r="A7" s="10" t="s">
        <v>24</v>
      </c>
      <c r="B7" s="9">
        <v>0</v>
      </c>
      <c r="C7" s="9">
        <v>0</v>
      </c>
      <c r="D7" s="9">
        <v>0</v>
      </c>
      <c r="E7" s="9">
        <v>0</v>
      </c>
      <c r="F7" s="9">
        <v>0</v>
      </c>
      <c r="G7" s="9">
        <v>0</v>
      </c>
      <c r="H7" s="9">
        <v>0</v>
      </c>
      <c r="I7" s="9">
        <v>0</v>
      </c>
      <c r="J7" s="9">
        <v>0</v>
      </c>
      <c r="K7" s="9">
        <v>0</v>
      </c>
      <c r="L7" s="9">
        <v>0</v>
      </c>
      <c r="M7" s="9">
        <v>0</v>
      </c>
      <c r="N7" s="9">
        <v>0</v>
      </c>
      <c r="O7" s="9">
        <v>0</v>
      </c>
      <c r="P7" s="9">
        <v>0</v>
      </c>
      <c r="Q7" s="9">
        <v>0</v>
      </c>
      <c r="R7" s="9">
        <v>0</v>
      </c>
      <c r="S7" s="9">
        <v>0</v>
      </c>
      <c r="T7" s="9">
        <v>0</v>
      </c>
      <c r="U7" s="9">
        <v>0</v>
      </c>
      <c r="V7" s="9">
        <v>0</v>
      </c>
      <c r="W7" s="9">
        <v>0</v>
      </c>
      <c r="X7" s="9">
        <v>0</v>
      </c>
      <c r="Y7" s="9">
        <v>0</v>
      </c>
      <c r="Z7" s="9">
        <v>0</v>
      </c>
      <c r="AA7" s="9">
        <v>0</v>
      </c>
      <c r="AB7" s="9">
        <f t="shared" si="1"/>
        <v>0</v>
      </c>
      <c r="AC7" s="9">
        <f t="shared" si="1"/>
        <v>0</v>
      </c>
      <c r="AD7" s="9">
        <f t="shared" si="1"/>
        <v>0</v>
      </c>
      <c r="AE7" s="9">
        <f t="shared" si="1"/>
        <v>0</v>
      </c>
      <c r="AF7" s="9">
        <f t="shared" si="1"/>
        <v>0</v>
      </c>
      <c r="AG7" s="9">
        <f t="shared" si="1"/>
        <v>0</v>
      </c>
      <c r="AH7" s="9">
        <f t="shared" si="1"/>
        <v>0</v>
      </c>
      <c r="AI7" s="9">
        <f t="shared" si="1"/>
        <v>0</v>
      </c>
      <c r="AJ7" s="9">
        <f t="shared" si="1"/>
        <v>0</v>
      </c>
      <c r="AK7" s="9">
        <f t="shared" si="1"/>
        <v>0</v>
      </c>
    </row>
    <row r="8" spans="1:37">
      <c r="A8" s="10" t="s">
        <v>25</v>
      </c>
      <c r="B8" s="9">
        <v>0</v>
      </c>
      <c r="C8" s="9">
        <v>0</v>
      </c>
      <c r="D8" s="9">
        <v>0</v>
      </c>
      <c r="E8" s="9">
        <v>0</v>
      </c>
      <c r="F8" s="9">
        <v>0</v>
      </c>
      <c r="G8" s="9">
        <v>0</v>
      </c>
      <c r="H8" s="9">
        <v>0</v>
      </c>
      <c r="I8" s="9">
        <v>0</v>
      </c>
      <c r="J8" s="9">
        <v>0</v>
      </c>
      <c r="K8" s="9">
        <v>0</v>
      </c>
      <c r="L8" s="9">
        <v>0</v>
      </c>
      <c r="M8" s="9">
        <v>0</v>
      </c>
      <c r="N8" s="9">
        <v>0</v>
      </c>
      <c r="O8" s="9">
        <v>0</v>
      </c>
      <c r="P8" s="9">
        <v>0</v>
      </c>
      <c r="Q8" s="9">
        <v>0</v>
      </c>
      <c r="R8" s="9">
        <v>0</v>
      </c>
      <c r="S8" s="9">
        <v>0</v>
      </c>
      <c r="T8" s="9">
        <v>0</v>
      </c>
      <c r="U8" s="9">
        <v>0</v>
      </c>
      <c r="V8" s="9">
        <v>0</v>
      </c>
      <c r="W8" s="9">
        <v>0</v>
      </c>
      <c r="X8" s="9">
        <v>0</v>
      </c>
      <c r="Y8" s="9">
        <v>0</v>
      </c>
      <c r="Z8" s="9">
        <v>0</v>
      </c>
      <c r="AA8" s="9">
        <v>0</v>
      </c>
      <c r="AB8" s="9">
        <f t="shared" si="1"/>
        <v>0</v>
      </c>
      <c r="AC8" s="9">
        <f t="shared" si="1"/>
        <v>0</v>
      </c>
      <c r="AD8" s="9">
        <f t="shared" si="1"/>
        <v>0</v>
      </c>
      <c r="AE8" s="9">
        <f t="shared" si="1"/>
        <v>0</v>
      </c>
      <c r="AF8" s="9">
        <f t="shared" si="1"/>
        <v>0</v>
      </c>
      <c r="AG8" s="9">
        <f t="shared" si="1"/>
        <v>0</v>
      </c>
      <c r="AH8" s="9">
        <f t="shared" si="1"/>
        <v>0</v>
      </c>
      <c r="AI8" s="9">
        <f t="shared" si="1"/>
        <v>0</v>
      </c>
      <c r="AJ8" s="9">
        <f t="shared" si="1"/>
        <v>0</v>
      </c>
      <c r="AK8" s="9">
        <f t="shared" si="1"/>
        <v>0</v>
      </c>
    </row>
    <row r="9" spans="1:37" s="5" customFormat="1">
      <c r="A9" s="16" t="s">
        <v>26</v>
      </c>
      <c r="B9" s="17">
        <f>B6</f>
        <v>0</v>
      </c>
      <c r="C9" s="17">
        <f t="shared" ref="C9:D9" si="2">C6</f>
        <v>0</v>
      </c>
      <c r="D9" s="17">
        <f t="shared" si="2"/>
        <v>0</v>
      </c>
      <c r="E9" s="17">
        <f t="shared" ref="E9:AK9" si="3">E6</f>
        <v>0</v>
      </c>
      <c r="F9" s="17">
        <f t="shared" si="3"/>
        <v>0</v>
      </c>
      <c r="G9" s="17">
        <f t="shared" si="3"/>
        <v>0</v>
      </c>
      <c r="H9" s="17">
        <f t="shared" si="3"/>
        <v>0</v>
      </c>
      <c r="I9" s="17">
        <f t="shared" si="3"/>
        <v>0</v>
      </c>
      <c r="J9" s="17">
        <f t="shared" si="3"/>
        <v>0</v>
      </c>
      <c r="K9" s="17">
        <f t="shared" si="3"/>
        <v>0</v>
      </c>
      <c r="L9" s="17">
        <f t="shared" si="3"/>
        <v>0</v>
      </c>
      <c r="M9" s="17">
        <f t="shared" si="3"/>
        <v>0</v>
      </c>
      <c r="N9" s="17">
        <f t="shared" si="3"/>
        <v>0</v>
      </c>
      <c r="O9" s="17">
        <f t="shared" si="3"/>
        <v>0</v>
      </c>
      <c r="P9" s="17">
        <f t="shared" si="3"/>
        <v>0</v>
      </c>
      <c r="Q9" s="17">
        <f t="shared" si="3"/>
        <v>0</v>
      </c>
      <c r="R9" s="17">
        <f t="shared" si="3"/>
        <v>0</v>
      </c>
      <c r="S9" s="17">
        <f t="shared" si="3"/>
        <v>0</v>
      </c>
      <c r="T9" s="17">
        <f t="shared" si="3"/>
        <v>0</v>
      </c>
      <c r="U9" s="17">
        <f t="shared" si="3"/>
        <v>0</v>
      </c>
      <c r="V9" s="17">
        <f t="shared" si="3"/>
        <v>0</v>
      </c>
      <c r="W9" s="17">
        <f t="shared" si="3"/>
        <v>0</v>
      </c>
      <c r="X9" s="17">
        <f t="shared" si="3"/>
        <v>0</v>
      </c>
      <c r="Y9" s="17">
        <f t="shared" si="3"/>
        <v>0</v>
      </c>
      <c r="Z9" s="17">
        <f t="shared" si="3"/>
        <v>0</v>
      </c>
      <c r="AA9" s="17">
        <f t="shared" si="3"/>
        <v>0</v>
      </c>
      <c r="AB9" s="17">
        <f t="shared" si="3"/>
        <v>0</v>
      </c>
      <c r="AC9" s="17">
        <f t="shared" si="3"/>
        <v>0</v>
      </c>
      <c r="AD9" s="17">
        <f t="shared" si="3"/>
        <v>0</v>
      </c>
      <c r="AE9" s="17">
        <f t="shared" si="3"/>
        <v>0</v>
      </c>
      <c r="AF9" s="17">
        <f t="shared" si="3"/>
        <v>0</v>
      </c>
      <c r="AG9" s="17">
        <f t="shared" si="3"/>
        <v>0</v>
      </c>
      <c r="AH9" s="17">
        <f t="shared" si="3"/>
        <v>0</v>
      </c>
      <c r="AI9" s="17">
        <f t="shared" si="3"/>
        <v>0</v>
      </c>
      <c r="AJ9" s="17">
        <f t="shared" si="3"/>
        <v>0</v>
      </c>
      <c r="AK9" s="17">
        <f t="shared" si="3"/>
        <v>0</v>
      </c>
    </row>
  </sheetData>
  <pageMargins left="0.7" right="0.7" top="0.75" bottom="0.75" header="0.3" footer="0.3"/>
  <pageSetup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tabColor rgb="FF002060"/>
  </sheetPr>
  <dimension ref="A1:AK9"/>
  <sheetViews>
    <sheetView workbookViewId="0">
      <pane xSplit="1" ySplit="1" topLeftCell="B2" activePane="bottomRight" state="frozen"/>
      <selection activeCell="A9" sqref="A9"/>
      <selection pane="topRight" activeCell="A9" sqref="A9"/>
      <selection pane="bottomLeft" activeCell="A9" sqref="A9"/>
      <selection pane="bottomRight"/>
    </sheetView>
  </sheetViews>
  <sheetFormatPr defaultColWidth="9.109375" defaultRowHeight="14.4"/>
  <cols>
    <col min="1" max="1" width="41.44140625" style="9" customWidth="1"/>
    <col min="2" max="27" width="10" style="9" customWidth="1"/>
    <col min="28" max="16384" width="9.109375" style="9"/>
  </cols>
  <sheetData>
    <row r="1" spans="1:37">
      <c r="A1" s="10" t="s">
        <v>18</v>
      </c>
      <c r="B1" s="10">
        <v>2015</v>
      </c>
      <c r="C1" s="10">
        <v>2016</v>
      </c>
      <c r="D1" s="10">
        <v>2017</v>
      </c>
      <c r="E1" s="10">
        <v>2018</v>
      </c>
      <c r="F1" s="10">
        <v>2019</v>
      </c>
      <c r="G1" s="10">
        <v>2020</v>
      </c>
      <c r="H1" s="10">
        <v>2021</v>
      </c>
      <c r="I1" s="10">
        <v>2022</v>
      </c>
      <c r="J1" s="10">
        <v>2023</v>
      </c>
      <c r="K1" s="10">
        <v>2024</v>
      </c>
      <c r="L1" s="10">
        <v>2025</v>
      </c>
      <c r="M1" s="10">
        <v>2026</v>
      </c>
      <c r="N1" s="10">
        <v>2027</v>
      </c>
      <c r="O1" s="10">
        <v>2028</v>
      </c>
      <c r="P1" s="10">
        <v>2029</v>
      </c>
      <c r="Q1" s="10">
        <v>2030</v>
      </c>
      <c r="R1" s="10">
        <v>2031</v>
      </c>
      <c r="S1" s="10">
        <v>2032</v>
      </c>
      <c r="T1" s="10">
        <v>2033</v>
      </c>
      <c r="U1" s="10">
        <v>2034</v>
      </c>
      <c r="V1" s="10">
        <v>2035</v>
      </c>
      <c r="W1" s="10">
        <v>2036</v>
      </c>
      <c r="X1" s="10">
        <v>2037</v>
      </c>
      <c r="Y1" s="10">
        <v>2038</v>
      </c>
      <c r="Z1" s="10">
        <v>2039</v>
      </c>
      <c r="AA1" s="10">
        <v>2040</v>
      </c>
      <c r="AB1" s="10">
        <v>2041</v>
      </c>
      <c r="AC1" s="10">
        <v>2042</v>
      </c>
      <c r="AD1" s="10">
        <v>2043</v>
      </c>
      <c r="AE1" s="10">
        <v>2044</v>
      </c>
      <c r="AF1" s="10">
        <v>2045</v>
      </c>
      <c r="AG1" s="10">
        <v>2046</v>
      </c>
      <c r="AH1" s="10">
        <v>2047</v>
      </c>
      <c r="AI1" s="10">
        <v>2048</v>
      </c>
      <c r="AJ1" s="10">
        <v>2049</v>
      </c>
      <c r="AK1" s="10">
        <v>2050</v>
      </c>
    </row>
    <row r="2" spans="1:37">
      <c r="A2" s="10" t="s">
        <v>19</v>
      </c>
      <c r="B2" s="9">
        <v>0</v>
      </c>
      <c r="C2" s="9">
        <v>0</v>
      </c>
      <c r="D2" s="9">
        <v>0</v>
      </c>
      <c r="E2" s="9">
        <v>0</v>
      </c>
      <c r="F2" s="9">
        <v>0</v>
      </c>
      <c r="G2" s="9">
        <v>0</v>
      </c>
      <c r="H2" s="9">
        <v>0</v>
      </c>
      <c r="I2" s="9">
        <v>0</v>
      </c>
      <c r="J2" s="9">
        <v>0</v>
      </c>
      <c r="K2" s="9">
        <v>0</v>
      </c>
      <c r="L2" s="9">
        <v>0</v>
      </c>
      <c r="M2" s="9">
        <v>0</v>
      </c>
      <c r="N2" s="9">
        <v>0</v>
      </c>
      <c r="O2" s="9">
        <v>0</v>
      </c>
      <c r="P2" s="9">
        <v>0</v>
      </c>
      <c r="Q2" s="9">
        <v>0</v>
      </c>
      <c r="R2" s="9">
        <v>0</v>
      </c>
      <c r="S2" s="9">
        <v>0</v>
      </c>
      <c r="T2" s="9">
        <v>0</v>
      </c>
      <c r="U2" s="9">
        <v>0</v>
      </c>
      <c r="V2" s="9">
        <v>0</v>
      </c>
      <c r="W2" s="9">
        <v>0</v>
      </c>
      <c r="X2" s="9">
        <v>0</v>
      </c>
      <c r="Y2" s="9">
        <v>0</v>
      </c>
      <c r="Z2" s="9">
        <v>0</v>
      </c>
      <c r="AA2" s="9">
        <v>0</v>
      </c>
      <c r="AB2" s="9">
        <f>TREND($R2:$AA2,$R$1:$AA$1,AB$1)</f>
        <v>0</v>
      </c>
      <c r="AC2" s="9">
        <f t="shared" ref="AC2:AK3" si="0">TREND($R2:$AA2,$R$1:$AA$1,AC$1)</f>
        <v>0</v>
      </c>
      <c r="AD2" s="9">
        <f t="shared" si="0"/>
        <v>0</v>
      </c>
      <c r="AE2" s="9">
        <f t="shared" si="0"/>
        <v>0</v>
      </c>
      <c r="AF2" s="9">
        <f t="shared" si="0"/>
        <v>0</v>
      </c>
      <c r="AG2" s="9">
        <f t="shared" si="0"/>
        <v>0</v>
      </c>
      <c r="AH2" s="9">
        <f t="shared" si="0"/>
        <v>0</v>
      </c>
      <c r="AI2" s="9">
        <f t="shared" si="0"/>
        <v>0</v>
      </c>
      <c r="AJ2" s="9">
        <f t="shared" si="0"/>
        <v>0</v>
      </c>
      <c r="AK2" s="9">
        <f t="shared" si="0"/>
        <v>0</v>
      </c>
    </row>
    <row r="3" spans="1:37">
      <c r="A3" s="10" t="s">
        <v>20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  <c r="Z3" s="9">
        <v>0</v>
      </c>
      <c r="AA3" s="9">
        <v>0</v>
      </c>
      <c r="AB3" s="9">
        <f>TREND($R3:$AA3,$R$1:$AA$1,AB$1)</f>
        <v>0</v>
      </c>
      <c r="AC3" s="9">
        <f t="shared" si="0"/>
        <v>0</v>
      </c>
      <c r="AD3" s="9">
        <f t="shared" si="0"/>
        <v>0</v>
      </c>
      <c r="AE3" s="9">
        <f t="shared" si="0"/>
        <v>0</v>
      </c>
      <c r="AF3" s="9">
        <f t="shared" si="0"/>
        <v>0</v>
      </c>
      <c r="AG3" s="9">
        <f t="shared" si="0"/>
        <v>0</v>
      </c>
      <c r="AH3" s="9">
        <f t="shared" si="0"/>
        <v>0</v>
      </c>
      <c r="AI3" s="9">
        <f t="shared" si="0"/>
        <v>0</v>
      </c>
      <c r="AJ3" s="9">
        <f t="shared" si="0"/>
        <v>0</v>
      </c>
      <c r="AK3" s="9">
        <f t="shared" si="0"/>
        <v>0</v>
      </c>
    </row>
    <row r="4" spans="1:37">
      <c r="A4" s="10" t="s">
        <v>21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  <c r="Z4" s="9">
        <v>0</v>
      </c>
      <c r="AA4" s="9">
        <v>0</v>
      </c>
      <c r="AB4" s="9">
        <f t="shared" ref="AB4:AK8" si="1">TREND($R4:$AA4,$R$1:$AA$1,AB$1)</f>
        <v>0</v>
      </c>
      <c r="AC4" s="9">
        <f t="shared" si="1"/>
        <v>0</v>
      </c>
      <c r="AD4" s="9">
        <f t="shared" si="1"/>
        <v>0</v>
      </c>
      <c r="AE4" s="9">
        <f t="shared" si="1"/>
        <v>0</v>
      </c>
      <c r="AF4" s="9">
        <f t="shared" si="1"/>
        <v>0</v>
      </c>
      <c r="AG4" s="9">
        <f t="shared" si="1"/>
        <v>0</v>
      </c>
      <c r="AH4" s="9">
        <f t="shared" si="1"/>
        <v>0</v>
      </c>
      <c r="AI4" s="9">
        <f t="shared" si="1"/>
        <v>0</v>
      </c>
      <c r="AJ4" s="9">
        <f t="shared" si="1"/>
        <v>0</v>
      </c>
      <c r="AK4" s="9">
        <f t="shared" si="1"/>
        <v>0</v>
      </c>
    </row>
    <row r="5" spans="1:37">
      <c r="A5" s="10" t="s">
        <v>22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  <c r="Z5" s="9">
        <v>0</v>
      </c>
      <c r="AA5" s="9">
        <v>0</v>
      </c>
      <c r="AB5" s="9">
        <f t="shared" si="1"/>
        <v>0</v>
      </c>
      <c r="AC5" s="9">
        <f t="shared" si="1"/>
        <v>0</v>
      </c>
      <c r="AD5" s="9">
        <f t="shared" si="1"/>
        <v>0</v>
      </c>
      <c r="AE5" s="9">
        <f t="shared" si="1"/>
        <v>0</v>
      </c>
      <c r="AF5" s="9">
        <f t="shared" si="1"/>
        <v>0</v>
      </c>
      <c r="AG5" s="9">
        <f t="shared" si="1"/>
        <v>0</v>
      </c>
      <c r="AH5" s="9">
        <f t="shared" si="1"/>
        <v>0</v>
      </c>
      <c r="AI5" s="9">
        <f t="shared" si="1"/>
        <v>0</v>
      </c>
      <c r="AJ5" s="9">
        <f t="shared" si="1"/>
        <v>0</v>
      </c>
      <c r="AK5" s="9">
        <f t="shared" si="1"/>
        <v>0</v>
      </c>
    </row>
    <row r="6" spans="1:37">
      <c r="A6" s="10" t="s">
        <v>23</v>
      </c>
      <c r="B6" s="9">
        <v>0</v>
      </c>
      <c r="C6" s="9">
        <v>0</v>
      </c>
      <c r="D6" s="9">
        <v>0</v>
      </c>
      <c r="E6" s="9">
        <v>0</v>
      </c>
      <c r="F6" s="9">
        <v>0</v>
      </c>
      <c r="G6" s="9">
        <v>0</v>
      </c>
      <c r="H6" s="9">
        <v>0</v>
      </c>
      <c r="I6" s="9">
        <v>0</v>
      </c>
      <c r="J6" s="9">
        <v>0</v>
      </c>
      <c r="K6" s="9">
        <v>0</v>
      </c>
      <c r="L6" s="9">
        <v>0</v>
      </c>
      <c r="M6" s="9">
        <v>0</v>
      </c>
      <c r="N6" s="9">
        <v>0</v>
      </c>
      <c r="O6" s="9">
        <v>0</v>
      </c>
      <c r="P6" s="9">
        <v>0</v>
      </c>
      <c r="Q6" s="9">
        <v>0</v>
      </c>
      <c r="R6" s="9">
        <v>0</v>
      </c>
      <c r="S6" s="9">
        <v>0</v>
      </c>
      <c r="T6" s="9">
        <v>0</v>
      </c>
      <c r="U6" s="9">
        <v>0</v>
      </c>
      <c r="V6" s="9">
        <v>0</v>
      </c>
      <c r="W6" s="9">
        <v>0</v>
      </c>
      <c r="X6" s="9">
        <v>0</v>
      </c>
      <c r="Y6" s="9">
        <v>0</v>
      </c>
      <c r="Z6" s="9">
        <v>0</v>
      </c>
      <c r="AA6" s="9">
        <v>0</v>
      </c>
      <c r="AB6" s="9">
        <f t="shared" si="1"/>
        <v>0</v>
      </c>
      <c r="AC6" s="9">
        <f t="shared" si="1"/>
        <v>0</v>
      </c>
      <c r="AD6" s="9">
        <f t="shared" si="1"/>
        <v>0</v>
      </c>
      <c r="AE6" s="9">
        <f t="shared" si="1"/>
        <v>0</v>
      </c>
      <c r="AF6" s="9">
        <f t="shared" si="1"/>
        <v>0</v>
      </c>
      <c r="AG6" s="9">
        <f t="shared" si="1"/>
        <v>0</v>
      </c>
      <c r="AH6" s="9">
        <f t="shared" si="1"/>
        <v>0</v>
      </c>
      <c r="AI6" s="9">
        <f t="shared" si="1"/>
        <v>0</v>
      </c>
      <c r="AJ6" s="9">
        <f t="shared" si="1"/>
        <v>0</v>
      </c>
      <c r="AK6" s="9">
        <f t="shared" si="1"/>
        <v>0</v>
      </c>
    </row>
    <row r="7" spans="1:37">
      <c r="A7" s="10" t="s">
        <v>24</v>
      </c>
      <c r="B7" s="9">
        <v>0</v>
      </c>
      <c r="C7" s="9">
        <v>0</v>
      </c>
      <c r="D7" s="9">
        <v>0</v>
      </c>
      <c r="E7" s="9">
        <v>0</v>
      </c>
      <c r="F7" s="9">
        <v>0</v>
      </c>
      <c r="G7" s="9">
        <v>0</v>
      </c>
      <c r="H7" s="9">
        <v>0</v>
      </c>
      <c r="I7" s="9">
        <v>0</v>
      </c>
      <c r="J7" s="9">
        <v>0</v>
      </c>
      <c r="K7" s="9">
        <v>0</v>
      </c>
      <c r="L7" s="9">
        <v>0</v>
      </c>
      <c r="M7" s="9">
        <v>0</v>
      </c>
      <c r="N7" s="9">
        <v>0</v>
      </c>
      <c r="O7" s="9">
        <v>0</v>
      </c>
      <c r="P7" s="9">
        <v>0</v>
      </c>
      <c r="Q7" s="9">
        <v>0</v>
      </c>
      <c r="R7" s="9">
        <v>0</v>
      </c>
      <c r="S7" s="9">
        <v>0</v>
      </c>
      <c r="T7" s="9">
        <v>0</v>
      </c>
      <c r="U7" s="9">
        <v>0</v>
      </c>
      <c r="V7" s="9">
        <v>0</v>
      </c>
      <c r="W7" s="9">
        <v>0</v>
      </c>
      <c r="X7" s="9">
        <v>0</v>
      </c>
      <c r="Y7" s="9">
        <v>0</v>
      </c>
      <c r="Z7" s="9">
        <v>0</v>
      </c>
      <c r="AA7" s="9">
        <v>0</v>
      </c>
      <c r="AB7" s="9">
        <f t="shared" si="1"/>
        <v>0</v>
      </c>
      <c r="AC7" s="9">
        <f t="shared" si="1"/>
        <v>0</v>
      </c>
      <c r="AD7" s="9">
        <f t="shared" si="1"/>
        <v>0</v>
      </c>
      <c r="AE7" s="9">
        <f t="shared" si="1"/>
        <v>0</v>
      </c>
      <c r="AF7" s="9">
        <f t="shared" si="1"/>
        <v>0</v>
      </c>
      <c r="AG7" s="9">
        <f t="shared" si="1"/>
        <v>0</v>
      </c>
      <c r="AH7" s="9">
        <f t="shared" si="1"/>
        <v>0</v>
      </c>
      <c r="AI7" s="9">
        <f t="shared" si="1"/>
        <v>0</v>
      </c>
      <c r="AJ7" s="9">
        <f t="shared" si="1"/>
        <v>0</v>
      </c>
      <c r="AK7" s="9">
        <f t="shared" si="1"/>
        <v>0</v>
      </c>
    </row>
    <row r="8" spans="1:37">
      <c r="A8" s="10" t="s">
        <v>25</v>
      </c>
      <c r="B8" s="9">
        <v>0</v>
      </c>
      <c r="C8" s="9">
        <v>0</v>
      </c>
      <c r="D8" s="9">
        <v>0</v>
      </c>
      <c r="E8" s="9">
        <v>0</v>
      </c>
      <c r="F8" s="9">
        <v>0</v>
      </c>
      <c r="G8" s="9">
        <v>0</v>
      </c>
      <c r="H8" s="9">
        <v>0</v>
      </c>
      <c r="I8" s="9">
        <v>0</v>
      </c>
      <c r="J8" s="9">
        <v>0</v>
      </c>
      <c r="K8" s="9">
        <v>0</v>
      </c>
      <c r="L8" s="9">
        <v>0</v>
      </c>
      <c r="M8" s="9">
        <v>0</v>
      </c>
      <c r="N8" s="9">
        <v>0</v>
      </c>
      <c r="O8" s="9">
        <v>0</v>
      </c>
      <c r="P8" s="9">
        <v>0</v>
      </c>
      <c r="Q8" s="9">
        <v>0</v>
      </c>
      <c r="R8" s="9">
        <v>0</v>
      </c>
      <c r="S8" s="9">
        <v>0</v>
      </c>
      <c r="T8" s="9">
        <v>0</v>
      </c>
      <c r="U8" s="9">
        <v>0</v>
      </c>
      <c r="V8" s="9">
        <v>0</v>
      </c>
      <c r="W8" s="9">
        <v>0</v>
      </c>
      <c r="X8" s="9">
        <v>0</v>
      </c>
      <c r="Y8" s="9">
        <v>0</v>
      </c>
      <c r="Z8" s="9">
        <v>0</v>
      </c>
      <c r="AA8" s="9">
        <v>0</v>
      </c>
      <c r="AB8" s="9">
        <f t="shared" si="1"/>
        <v>0</v>
      </c>
      <c r="AC8" s="9">
        <f t="shared" si="1"/>
        <v>0</v>
      </c>
      <c r="AD8" s="9">
        <f t="shared" si="1"/>
        <v>0</v>
      </c>
      <c r="AE8" s="9">
        <f t="shared" si="1"/>
        <v>0</v>
      </c>
      <c r="AF8" s="9">
        <f t="shared" si="1"/>
        <v>0</v>
      </c>
      <c r="AG8" s="9">
        <f t="shared" si="1"/>
        <v>0</v>
      </c>
      <c r="AH8" s="9">
        <f t="shared" si="1"/>
        <v>0</v>
      </c>
      <c r="AI8" s="9">
        <f t="shared" si="1"/>
        <v>0</v>
      </c>
      <c r="AJ8" s="9">
        <f t="shared" si="1"/>
        <v>0</v>
      </c>
      <c r="AK8" s="9">
        <f t="shared" si="1"/>
        <v>0</v>
      </c>
    </row>
    <row r="9" spans="1:37">
      <c r="A9" s="16" t="s">
        <v>26</v>
      </c>
      <c r="B9" s="17">
        <f>B6</f>
        <v>0</v>
      </c>
      <c r="C9" s="17">
        <f t="shared" ref="C9:D9" si="2">C6</f>
        <v>0</v>
      </c>
      <c r="D9" s="17">
        <f t="shared" si="2"/>
        <v>0</v>
      </c>
      <c r="E9" s="17">
        <f t="shared" ref="E9:AK9" si="3">E6</f>
        <v>0</v>
      </c>
      <c r="F9" s="17">
        <f t="shared" si="3"/>
        <v>0</v>
      </c>
      <c r="G9" s="17">
        <f t="shared" si="3"/>
        <v>0</v>
      </c>
      <c r="H9" s="17">
        <f t="shared" si="3"/>
        <v>0</v>
      </c>
      <c r="I9" s="17">
        <f t="shared" si="3"/>
        <v>0</v>
      </c>
      <c r="J9" s="17">
        <f t="shared" si="3"/>
        <v>0</v>
      </c>
      <c r="K9" s="17">
        <f t="shared" si="3"/>
        <v>0</v>
      </c>
      <c r="L9" s="17">
        <f t="shared" si="3"/>
        <v>0</v>
      </c>
      <c r="M9" s="17">
        <f t="shared" si="3"/>
        <v>0</v>
      </c>
      <c r="N9" s="17">
        <f t="shared" si="3"/>
        <v>0</v>
      </c>
      <c r="O9" s="17">
        <f t="shared" si="3"/>
        <v>0</v>
      </c>
      <c r="P9" s="17">
        <f t="shared" si="3"/>
        <v>0</v>
      </c>
      <c r="Q9" s="17">
        <f t="shared" si="3"/>
        <v>0</v>
      </c>
      <c r="R9" s="17">
        <f t="shared" si="3"/>
        <v>0</v>
      </c>
      <c r="S9" s="17">
        <f t="shared" si="3"/>
        <v>0</v>
      </c>
      <c r="T9" s="17">
        <f t="shared" si="3"/>
        <v>0</v>
      </c>
      <c r="U9" s="17">
        <f t="shared" si="3"/>
        <v>0</v>
      </c>
      <c r="V9" s="17">
        <f t="shared" si="3"/>
        <v>0</v>
      </c>
      <c r="W9" s="17">
        <f t="shared" si="3"/>
        <v>0</v>
      </c>
      <c r="X9" s="17">
        <f t="shared" si="3"/>
        <v>0</v>
      </c>
      <c r="Y9" s="17">
        <f t="shared" si="3"/>
        <v>0</v>
      </c>
      <c r="Z9" s="17">
        <f t="shared" si="3"/>
        <v>0</v>
      </c>
      <c r="AA9" s="17">
        <f t="shared" si="3"/>
        <v>0</v>
      </c>
      <c r="AB9" s="17">
        <f t="shared" si="3"/>
        <v>0</v>
      </c>
      <c r="AC9" s="17">
        <f t="shared" si="3"/>
        <v>0</v>
      </c>
      <c r="AD9" s="17">
        <f t="shared" si="3"/>
        <v>0</v>
      </c>
      <c r="AE9" s="17">
        <f t="shared" si="3"/>
        <v>0</v>
      </c>
      <c r="AF9" s="17">
        <f t="shared" si="3"/>
        <v>0</v>
      </c>
      <c r="AG9" s="17">
        <f t="shared" si="3"/>
        <v>0</v>
      </c>
      <c r="AH9" s="17">
        <f t="shared" si="3"/>
        <v>0</v>
      </c>
      <c r="AI9" s="17">
        <f t="shared" si="3"/>
        <v>0</v>
      </c>
      <c r="AJ9" s="17">
        <f t="shared" si="3"/>
        <v>0</v>
      </c>
      <c r="AK9" s="17">
        <f t="shared" si="3"/>
        <v>0</v>
      </c>
    </row>
  </sheetData>
  <pageMargins left="0.7" right="0.7" top="0.75" bottom="0.75" header="0.3" footer="0.3"/>
  <pageSetup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tabColor rgb="FF002060"/>
  </sheetPr>
  <dimension ref="A1:AK9"/>
  <sheetViews>
    <sheetView workbookViewId="0">
      <pane xSplit="1" ySplit="1" topLeftCell="B2" activePane="bottomRight" state="frozen"/>
      <selection activeCell="A9" sqref="A9"/>
      <selection pane="topRight" activeCell="A9" sqref="A9"/>
      <selection pane="bottomLeft" activeCell="A9" sqref="A9"/>
      <selection pane="bottomRight"/>
    </sheetView>
  </sheetViews>
  <sheetFormatPr defaultColWidth="9.109375" defaultRowHeight="14.4"/>
  <cols>
    <col min="1" max="1" width="41.44140625" style="9" customWidth="1"/>
    <col min="2" max="27" width="10" style="9" customWidth="1"/>
    <col min="28" max="16384" width="9.109375" style="9"/>
  </cols>
  <sheetData>
    <row r="1" spans="1:37">
      <c r="A1" s="10" t="s">
        <v>18</v>
      </c>
      <c r="B1" s="10">
        <v>2015</v>
      </c>
      <c r="C1" s="10">
        <v>2016</v>
      </c>
      <c r="D1" s="10">
        <v>2017</v>
      </c>
      <c r="E1" s="10">
        <v>2018</v>
      </c>
      <c r="F1" s="10">
        <v>2019</v>
      </c>
      <c r="G1" s="10">
        <v>2020</v>
      </c>
      <c r="H1" s="10">
        <v>2021</v>
      </c>
      <c r="I1" s="10">
        <v>2022</v>
      </c>
      <c r="J1" s="10">
        <v>2023</v>
      </c>
      <c r="K1" s="10">
        <v>2024</v>
      </c>
      <c r="L1" s="10">
        <v>2025</v>
      </c>
      <c r="M1" s="10">
        <v>2026</v>
      </c>
      <c r="N1" s="10">
        <v>2027</v>
      </c>
      <c r="O1" s="10">
        <v>2028</v>
      </c>
      <c r="P1" s="10">
        <v>2029</v>
      </c>
      <c r="Q1" s="10">
        <v>2030</v>
      </c>
      <c r="R1" s="10">
        <v>2031</v>
      </c>
      <c r="S1" s="10">
        <v>2032</v>
      </c>
      <c r="T1" s="10">
        <v>2033</v>
      </c>
      <c r="U1" s="10">
        <v>2034</v>
      </c>
      <c r="V1" s="10">
        <v>2035</v>
      </c>
      <c r="W1" s="10">
        <v>2036</v>
      </c>
      <c r="X1" s="10">
        <v>2037</v>
      </c>
      <c r="Y1" s="10">
        <v>2038</v>
      </c>
      <c r="Z1" s="10">
        <v>2039</v>
      </c>
      <c r="AA1" s="10">
        <v>2040</v>
      </c>
      <c r="AB1" s="10">
        <v>2041</v>
      </c>
      <c r="AC1" s="10">
        <v>2042</v>
      </c>
      <c r="AD1" s="10">
        <v>2043</v>
      </c>
      <c r="AE1" s="10">
        <v>2044</v>
      </c>
      <c r="AF1" s="10">
        <v>2045</v>
      </c>
      <c r="AG1" s="10">
        <v>2046</v>
      </c>
      <c r="AH1" s="10">
        <v>2047</v>
      </c>
      <c r="AI1" s="10">
        <v>2048</v>
      </c>
      <c r="AJ1" s="10">
        <v>2049</v>
      </c>
      <c r="AK1" s="10">
        <v>2050</v>
      </c>
    </row>
    <row r="2" spans="1:37">
      <c r="A2" s="10" t="s">
        <v>19</v>
      </c>
      <c r="B2" s="9">
        <v>0</v>
      </c>
      <c r="C2" s="9">
        <v>0</v>
      </c>
      <c r="D2" s="9">
        <v>0</v>
      </c>
      <c r="E2" s="9">
        <v>0</v>
      </c>
      <c r="F2" s="9">
        <v>0</v>
      </c>
      <c r="G2" s="9">
        <v>0</v>
      </c>
      <c r="H2" s="9">
        <v>0</v>
      </c>
      <c r="I2" s="9">
        <v>0</v>
      </c>
      <c r="J2" s="9">
        <v>0</v>
      </c>
      <c r="K2" s="9">
        <v>0</v>
      </c>
      <c r="L2" s="9">
        <v>0</v>
      </c>
      <c r="M2" s="9">
        <v>0</v>
      </c>
      <c r="N2" s="9">
        <v>0</v>
      </c>
      <c r="O2" s="9">
        <v>0</v>
      </c>
      <c r="P2" s="9">
        <v>0</v>
      </c>
      <c r="Q2" s="9">
        <v>0</v>
      </c>
      <c r="R2" s="9">
        <v>0</v>
      </c>
      <c r="S2" s="9">
        <v>0</v>
      </c>
      <c r="T2" s="9">
        <v>0</v>
      </c>
      <c r="U2" s="9">
        <v>0</v>
      </c>
      <c r="V2" s="9">
        <v>0</v>
      </c>
      <c r="W2" s="9">
        <v>0</v>
      </c>
      <c r="X2" s="9">
        <v>0</v>
      </c>
      <c r="Y2" s="9">
        <v>0</v>
      </c>
      <c r="Z2" s="9">
        <v>0</v>
      </c>
      <c r="AA2" s="9">
        <v>0</v>
      </c>
      <c r="AB2" s="9">
        <f>TREND($R2:$AA2,$R$1:$AA$1,AB$1)</f>
        <v>0</v>
      </c>
      <c r="AC2" s="9">
        <f t="shared" ref="AC2:AK3" si="0">TREND($R2:$AA2,$R$1:$AA$1,AC$1)</f>
        <v>0</v>
      </c>
      <c r="AD2" s="9">
        <f t="shared" si="0"/>
        <v>0</v>
      </c>
      <c r="AE2" s="9">
        <f t="shared" si="0"/>
        <v>0</v>
      </c>
      <c r="AF2" s="9">
        <f t="shared" si="0"/>
        <v>0</v>
      </c>
      <c r="AG2" s="9">
        <f t="shared" si="0"/>
        <v>0</v>
      </c>
      <c r="AH2" s="9">
        <f t="shared" si="0"/>
        <v>0</v>
      </c>
      <c r="AI2" s="9">
        <f t="shared" si="0"/>
        <v>0</v>
      </c>
      <c r="AJ2" s="9">
        <f t="shared" si="0"/>
        <v>0</v>
      </c>
      <c r="AK2" s="9">
        <f t="shared" si="0"/>
        <v>0</v>
      </c>
    </row>
    <row r="3" spans="1:37">
      <c r="A3" s="10" t="s">
        <v>20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  <c r="Z3" s="9">
        <v>0</v>
      </c>
      <c r="AA3" s="9">
        <v>0</v>
      </c>
      <c r="AB3" s="9">
        <f>TREND($R3:$AA3,$R$1:$AA$1,AB$1)</f>
        <v>0</v>
      </c>
      <c r="AC3" s="9">
        <f t="shared" si="0"/>
        <v>0</v>
      </c>
      <c r="AD3" s="9">
        <f t="shared" si="0"/>
        <v>0</v>
      </c>
      <c r="AE3" s="9">
        <f t="shared" si="0"/>
        <v>0</v>
      </c>
      <c r="AF3" s="9">
        <f t="shared" si="0"/>
        <v>0</v>
      </c>
      <c r="AG3" s="9">
        <f t="shared" si="0"/>
        <v>0</v>
      </c>
      <c r="AH3" s="9">
        <f t="shared" si="0"/>
        <v>0</v>
      </c>
      <c r="AI3" s="9">
        <f t="shared" si="0"/>
        <v>0</v>
      </c>
      <c r="AJ3" s="9">
        <f t="shared" si="0"/>
        <v>0</v>
      </c>
      <c r="AK3" s="9">
        <f t="shared" si="0"/>
        <v>0</v>
      </c>
    </row>
    <row r="4" spans="1:37">
      <c r="A4" s="10" t="s">
        <v>21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  <c r="Z4" s="9">
        <v>0</v>
      </c>
      <c r="AA4" s="9">
        <v>0</v>
      </c>
      <c r="AB4" s="9">
        <f t="shared" ref="AB4:AK8" si="1">TREND($R4:$AA4,$R$1:$AA$1,AB$1)</f>
        <v>0</v>
      </c>
      <c r="AC4" s="9">
        <f t="shared" si="1"/>
        <v>0</v>
      </c>
      <c r="AD4" s="9">
        <f t="shared" si="1"/>
        <v>0</v>
      </c>
      <c r="AE4" s="9">
        <f t="shared" si="1"/>
        <v>0</v>
      </c>
      <c r="AF4" s="9">
        <f t="shared" si="1"/>
        <v>0</v>
      </c>
      <c r="AG4" s="9">
        <f t="shared" si="1"/>
        <v>0</v>
      </c>
      <c r="AH4" s="9">
        <f t="shared" si="1"/>
        <v>0</v>
      </c>
      <c r="AI4" s="9">
        <f t="shared" si="1"/>
        <v>0</v>
      </c>
      <c r="AJ4" s="9">
        <f t="shared" si="1"/>
        <v>0</v>
      </c>
      <c r="AK4" s="9">
        <f t="shared" si="1"/>
        <v>0</v>
      </c>
    </row>
    <row r="5" spans="1:37">
      <c r="A5" s="10" t="s">
        <v>22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  <c r="Z5" s="9">
        <v>0</v>
      </c>
      <c r="AA5" s="9">
        <v>0</v>
      </c>
      <c r="AB5" s="9">
        <f t="shared" si="1"/>
        <v>0</v>
      </c>
      <c r="AC5" s="9">
        <f t="shared" si="1"/>
        <v>0</v>
      </c>
      <c r="AD5" s="9">
        <f t="shared" si="1"/>
        <v>0</v>
      </c>
      <c r="AE5" s="9">
        <f t="shared" si="1"/>
        <v>0</v>
      </c>
      <c r="AF5" s="9">
        <f t="shared" si="1"/>
        <v>0</v>
      </c>
      <c r="AG5" s="9">
        <f t="shared" si="1"/>
        <v>0</v>
      </c>
      <c r="AH5" s="9">
        <f t="shared" si="1"/>
        <v>0</v>
      </c>
      <c r="AI5" s="9">
        <f t="shared" si="1"/>
        <v>0</v>
      </c>
      <c r="AJ5" s="9">
        <f t="shared" si="1"/>
        <v>0</v>
      </c>
      <c r="AK5" s="9">
        <f t="shared" si="1"/>
        <v>0</v>
      </c>
    </row>
    <row r="6" spans="1:37">
      <c r="A6" s="10" t="s">
        <v>23</v>
      </c>
      <c r="B6" s="9">
        <v>0</v>
      </c>
      <c r="C6" s="9">
        <v>0</v>
      </c>
      <c r="D6" s="9">
        <v>0</v>
      </c>
      <c r="E6" s="9">
        <v>0</v>
      </c>
      <c r="F6" s="9">
        <v>0</v>
      </c>
      <c r="G6" s="9">
        <v>0</v>
      </c>
      <c r="H6" s="9">
        <v>0</v>
      </c>
      <c r="I6" s="9">
        <v>0</v>
      </c>
      <c r="J6" s="9">
        <v>0</v>
      </c>
      <c r="K6" s="9">
        <v>0</v>
      </c>
      <c r="L6" s="9">
        <v>0</v>
      </c>
      <c r="M6" s="9">
        <v>0</v>
      </c>
      <c r="N6" s="9">
        <v>0</v>
      </c>
      <c r="O6" s="9">
        <v>0</v>
      </c>
      <c r="P6" s="9">
        <v>0</v>
      </c>
      <c r="Q6" s="9">
        <v>0</v>
      </c>
      <c r="R6" s="9">
        <v>0</v>
      </c>
      <c r="S6" s="9">
        <v>0</v>
      </c>
      <c r="T6" s="9">
        <v>0</v>
      </c>
      <c r="U6" s="9">
        <v>0</v>
      </c>
      <c r="V6" s="9">
        <v>0</v>
      </c>
      <c r="W6" s="9">
        <v>0</v>
      </c>
      <c r="X6" s="9">
        <v>0</v>
      </c>
      <c r="Y6" s="9">
        <v>0</v>
      </c>
      <c r="Z6" s="9">
        <v>0</v>
      </c>
      <c r="AA6" s="9">
        <v>0</v>
      </c>
      <c r="AB6" s="9">
        <f t="shared" si="1"/>
        <v>0</v>
      </c>
      <c r="AC6" s="9">
        <f t="shared" si="1"/>
        <v>0</v>
      </c>
      <c r="AD6" s="9">
        <f t="shared" si="1"/>
        <v>0</v>
      </c>
      <c r="AE6" s="9">
        <f t="shared" si="1"/>
        <v>0</v>
      </c>
      <c r="AF6" s="9">
        <f t="shared" si="1"/>
        <v>0</v>
      </c>
      <c r="AG6" s="9">
        <f t="shared" si="1"/>
        <v>0</v>
      </c>
      <c r="AH6" s="9">
        <f t="shared" si="1"/>
        <v>0</v>
      </c>
      <c r="AI6" s="9">
        <f t="shared" si="1"/>
        <v>0</v>
      </c>
      <c r="AJ6" s="9">
        <f t="shared" si="1"/>
        <v>0</v>
      </c>
      <c r="AK6" s="9">
        <f t="shared" si="1"/>
        <v>0</v>
      </c>
    </row>
    <row r="7" spans="1:37">
      <c r="A7" s="10" t="s">
        <v>24</v>
      </c>
      <c r="B7" s="9">
        <v>0</v>
      </c>
      <c r="C7" s="9">
        <v>0</v>
      </c>
      <c r="D7" s="9">
        <v>0</v>
      </c>
      <c r="E7" s="9">
        <v>0</v>
      </c>
      <c r="F7" s="9">
        <v>0</v>
      </c>
      <c r="G7" s="9">
        <v>0</v>
      </c>
      <c r="H7" s="9">
        <v>0</v>
      </c>
      <c r="I7" s="9">
        <v>0</v>
      </c>
      <c r="J7" s="9">
        <v>0</v>
      </c>
      <c r="K7" s="9">
        <v>0</v>
      </c>
      <c r="L7" s="9">
        <v>0</v>
      </c>
      <c r="M7" s="9">
        <v>0</v>
      </c>
      <c r="N7" s="9">
        <v>0</v>
      </c>
      <c r="O7" s="9">
        <v>0</v>
      </c>
      <c r="P7" s="9">
        <v>0</v>
      </c>
      <c r="Q7" s="9">
        <v>0</v>
      </c>
      <c r="R7" s="9">
        <v>0</v>
      </c>
      <c r="S7" s="9">
        <v>0</v>
      </c>
      <c r="T7" s="9">
        <v>0</v>
      </c>
      <c r="U7" s="9">
        <v>0</v>
      </c>
      <c r="V7" s="9">
        <v>0</v>
      </c>
      <c r="W7" s="9">
        <v>0</v>
      </c>
      <c r="X7" s="9">
        <v>0</v>
      </c>
      <c r="Y7" s="9">
        <v>0</v>
      </c>
      <c r="Z7" s="9">
        <v>0</v>
      </c>
      <c r="AA7" s="9">
        <v>0</v>
      </c>
      <c r="AB7" s="9">
        <f t="shared" si="1"/>
        <v>0</v>
      </c>
      <c r="AC7" s="9">
        <f t="shared" si="1"/>
        <v>0</v>
      </c>
      <c r="AD7" s="9">
        <f t="shared" si="1"/>
        <v>0</v>
      </c>
      <c r="AE7" s="9">
        <f t="shared" si="1"/>
        <v>0</v>
      </c>
      <c r="AF7" s="9">
        <f t="shared" si="1"/>
        <v>0</v>
      </c>
      <c r="AG7" s="9">
        <f t="shared" si="1"/>
        <v>0</v>
      </c>
      <c r="AH7" s="9">
        <f t="shared" si="1"/>
        <v>0</v>
      </c>
      <c r="AI7" s="9">
        <f t="shared" si="1"/>
        <v>0</v>
      </c>
      <c r="AJ7" s="9">
        <f t="shared" si="1"/>
        <v>0</v>
      </c>
      <c r="AK7" s="9">
        <f t="shared" si="1"/>
        <v>0</v>
      </c>
    </row>
    <row r="8" spans="1:37">
      <c r="A8" s="10" t="s">
        <v>25</v>
      </c>
      <c r="B8" s="9">
        <v>0</v>
      </c>
      <c r="C8" s="9">
        <v>0</v>
      </c>
      <c r="D8" s="9">
        <v>0</v>
      </c>
      <c r="E8" s="9">
        <v>0</v>
      </c>
      <c r="F8" s="9">
        <v>0</v>
      </c>
      <c r="G8" s="9">
        <v>0</v>
      </c>
      <c r="H8" s="9">
        <v>0</v>
      </c>
      <c r="I8" s="9">
        <v>0</v>
      </c>
      <c r="J8" s="9">
        <v>0</v>
      </c>
      <c r="K8" s="9">
        <v>0</v>
      </c>
      <c r="L8" s="9">
        <v>0</v>
      </c>
      <c r="M8" s="9">
        <v>0</v>
      </c>
      <c r="N8" s="9">
        <v>0</v>
      </c>
      <c r="O8" s="9">
        <v>0</v>
      </c>
      <c r="P8" s="9">
        <v>0</v>
      </c>
      <c r="Q8" s="9">
        <v>0</v>
      </c>
      <c r="R8" s="9">
        <v>0</v>
      </c>
      <c r="S8" s="9">
        <v>0</v>
      </c>
      <c r="T8" s="9">
        <v>0</v>
      </c>
      <c r="U8" s="9">
        <v>0</v>
      </c>
      <c r="V8" s="9">
        <v>0</v>
      </c>
      <c r="W8" s="9">
        <v>0</v>
      </c>
      <c r="X8" s="9">
        <v>0</v>
      </c>
      <c r="Y8" s="9">
        <v>0</v>
      </c>
      <c r="Z8" s="9">
        <v>0</v>
      </c>
      <c r="AA8" s="9">
        <v>0</v>
      </c>
      <c r="AB8" s="9">
        <f t="shared" si="1"/>
        <v>0</v>
      </c>
      <c r="AC8" s="9">
        <f t="shared" si="1"/>
        <v>0</v>
      </c>
      <c r="AD8" s="9">
        <f t="shared" si="1"/>
        <v>0</v>
      </c>
      <c r="AE8" s="9">
        <f t="shared" si="1"/>
        <v>0</v>
      </c>
      <c r="AF8" s="9">
        <f t="shared" si="1"/>
        <v>0</v>
      </c>
      <c r="AG8" s="9">
        <f t="shared" si="1"/>
        <v>0</v>
      </c>
      <c r="AH8" s="9">
        <f t="shared" si="1"/>
        <v>0</v>
      </c>
      <c r="AI8" s="9">
        <f t="shared" si="1"/>
        <v>0</v>
      </c>
      <c r="AJ8" s="9">
        <f t="shared" si="1"/>
        <v>0</v>
      </c>
      <c r="AK8" s="9">
        <f t="shared" si="1"/>
        <v>0</v>
      </c>
    </row>
    <row r="9" spans="1:37" s="5" customFormat="1">
      <c r="A9" s="16" t="s">
        <v>26</v>
      </c>
      <c r="B9" s="17">
        <f>B6</f>
        <v>0</v>
      </c>
      <c r="C9" s="17">
        <f t="shared" ref="C9:D9" si="2">C6</f>
        <v>0</v>
      </c>
      <c r="D9" s="17">
        <f t="shared" si="2"/>
        <v>0</v>
      </c>
      <c r="E9" s="17">
        <f t="shared" ref="E9:AK9" si="3">E6</f>
        <v>0</v>
      </c>
      <c r="F9" s="17">
        <f t="shared" si="3"/>
        <v>0</v>
      </c>
      <c r="G9" s="17">
        <f t="shared" si="3"/>
        <v>0</v>
      </c>
      <c r="H9" s="17">
        <f t="shared" si="3"/>
        <v>0</v>
      </c>
      <c r="I9" s="17">
        <f t="shared" si="3"/>
        <v>0</v>
      </c>
      <c r="J9" s="17">
        <f t="shared" si="3"/>
        <v>0</v>
      </c>
      <c r="K9" s="17">
        <f t="shared" si="3"/>
        <v>0</v>
      </c>
      <c r="L9" s="17">
        <f t="shared" si="3"/>
        <v>0</v>
      </c>
      <c r="M9" s="17">
        <f t="shared" si="3"/>
        <v>0</v>
      </c>
      <c r="N9" s="17">
        <f t="shared" si="3"/>
        <v>0</v>
      </c>
      <c r="O9" s="17">
        <f t="shared" si="3"/>
        <v>0</v>
      </c>
      <c r="P9" s="17">
        <f t="shared" si="3"/>
        <v>0</v>
      </c>
      <c r="Q9" s="17">
        <f t="shared" si="3"/>
        <v>0</v>
      </c>
      <c r="R9" s="17">
        <f t="shared" si="3"/>
        <v>0</v>
      </c>
      <c r="S9" s="17">
        <f t="shared" si="3"/>
        <v>0</v>
      </c>
      <c r="T9" s="17">
        <f t="shared" si="3"/>
        <v>0</v>
      </c>
      <c r="U9" s="17">
        <f t="shared" si="3"/>
        <v>0</v>
      </c>
      <c r="V9" s="17">
        <f t="shared" si="3"/>
        <v>0</v>
      </c>
      <c r="W9" s="17">
        <f t="shared" si="3"/>
        <v>0</v>
      </c>
      <c r="X9" s="17">
        <f t="shared" si="3"/>
        <v>0</v>
      </c>
      <c r="Y9" s="17">
        <f t="shared" si="3"/>
        <v>0</v>
      </c>
      <c r="Z9" s="17">
        <f t="shared" si="3"/>
        <v>0</v>
      </c>
      <c r="AA9" s="17">
        <f t="shared" si="3"/>
        <v>0</v>
      </c>
      <c r="AB9" s="17">
        <f t="shared" si="3"/>
        <v>0</v>
      </c>
      <c r="AC9" s="17">
        <f t="shared" si="3"/>
        <v>0</v>
      </c>
      <c r="AD9" s="17">
        <f t="shared" si="3"/>
        <v>0</v>
      </c>
      <c r="AE9" s="17">
        <f t="shared" si="3"/>
        <v>0</v>
      </c>
      <c r="AF9" s="17">
        <f t="shared" si="3"/>
        <v>0</v>
      </c>
      <c r="AG9" s="17">
        <f t="shared" si="3"/>
        <v>0</v>
      </c>
      <c r="AH9" s="17">
        <f t="shared" si="3"/>
        <v>0</v>
      </c>
      <c r="AI9" s="17">
        <f t="shared" si="3"/>
        <v>0</v>
      </c>
      <c r="AJ9" s="17">
        <f t="shared" si="3"/>
        <v>0</v>
      </c>
      <c r="AK9" s="17">
        <f t="shared" si="3"/>
        <v>0</v>
      </c>
    </row>
  </sheetData>
  <pageMargins left="0.7" right="0.7" top="0.75" bottom="0.75" header="0.3" footer="0.3"/>
  <pageSetup orientation="portrait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tabColor rgb="FF002060"/>
  </sheetPr>
  <dimension ref="A1:AM9"/>
  <sheetViews>
    <sheetView workbookViewId="0">
      <pane xSplit="1" ySplit="1" topLeftCell="B2" activePane="bottomRight" state="frozen"/>
      <selection activeCell="A9" sqref="A9"/>
      <selection pane="topRight" activeCell="A9" sqref="A9"/>
      <selection pane="bottomLeft" activeCell="A9" sqref="A9"/>
      <selection pane="bottomRight"/>
    </sheetView>
  </sheetViews>
  <sheetFormatPr defaultColWidth="9.109375" defaultRowHeight="14.4"/>
  <cols>
    <col min="1" max="1" width="41.44140625" style="1" customWidth="1"/>
    <col min="2" max="2" width="10" style="1" customWidth="1"/>
    <col min="3" max="4" width="10" style="9" customWidth="1"/>
    <col min="5" max="29" width="10" style="1" customWidth="1"/>
    <col min="30" max="16384" width="9.109375" style="1"/>
  </cols>
  <sheetData>
    <row r="1" spans="1:39">
      <c r="A1" s="2" t="s">
        <v>18</v>
      </c>
      <c r="B1" s="10">
        <v>2015</v>
      </c>
      <c r="C1" s="10">
        <v>2016</v>
      </c>
      <c r="D1" s="10">
        <v>2017</v>
      </c>
      <c r="E1" s="2">
        <v>2018</v>
      </c>
      <c r="F1" s="10">
        <v>2019</v>
      </c>
      <c r="G1" s="10">
        <v>2020</v>
      </c>
      <c r="H1" s="10">
        <v>2021</v>
      </c>
      <c r="I1" s="10">
        <v>2022</v>
      </c>
      <c r="J1" s="10">
        <v>2023</v>
      </c>
      <c r="K1" s="10">
        <v>2024</v>
      </c>
      <c r="L1" s="10">
        <v>2025</v>
      </c>
      <c r="M1" s="10">
        <v>2026</v>
      </c>
      <c r="N1" s="10">
        <v>2027</v>
      </c>
      <c r="O1" s="10">
        <v>2028</v>
      </c>
      <c r="P1" s="10">
        <v>2029</v>
      </c>
      <c r="Q1" s="10">
        <v>2030</v>
      </c>
      <c r="R1" s="10">
        <v>2031</v>
      </c>
      <c r="S1" s="10">
        <v>2032</v>
      </c>
      <c r="T1" s="10">
        <v>2033</v>
      </c>
      <c r="U1" s="10">
        <v>2034</v>
      </c>
      <c r="V1" s="10">
        <v>2035</v>
      </c>
      <c r="W1" s="10">
        <v>2036</v>
      </c>
      <c r="X1" s="10">
        <v>2037</v>
      </c>
      <c r="Y1" s="10">
        <v>2038</v>
      </c>
      <c r="Z1" s="10">
        <v>2039</v>
      </c>
      <c r="AA1" s="10">
        <v>2040</v>
      </c>
      <c r="AB1" s="10">
        <v>2041</v>
      </c>
      <c r="AC1" s="10">
        <v>2042</v>
      </c>
      <c r="AD1" s="10">
        <v>2043</v>
      </c>
      <c r="AE1" s="10">
        <v>2044</v>
      </c>
      <c r="AF1" s="10">
        <v>2045</v>
      </c>
      <c r="AG1" s="10">
        <v>2046</v>
      </c>
      <c r="AH1" s="10">
        <v>2047</v>
      </c>
      <c r="AI1" s="10">
        <v>2048</v>
      </c>
      <c r="AJ1" s="10">
        <v>2049</v>
      </c>
      <c r="AK1" s="10">
        <v>2050</v>
      </c>
      <c r="AL1" s="10"/>
      <c r="AM1" s="10"/>
    </row>
    <row r="2" spans="1:39">
      <c r="A2" s="2" t="s">
        <v>19</v>
      </c>
      <c r="B2" s="1">
        <v>0</v>
      </c>
      <c r="C2" s="9">
        <v>0</v>
      </c>
      <c r="D2" s="9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0</v>
      </c>
      <c r="Y2" s="1">
        <v>0</v>
      </c>
      <c r="Z2" s="1">
        <v>0</v>
      </c>
      <c r="AA2" s="1">
        <v>0</v>
      </c>
      <c r="AB2" s="1">
        <v>0</v>
      </c>
      <c r="AC2" s="1">
        <v>0</v>
      </c>
      <c r="AD2" s="9">
        <f>TREND($T2:$AC2,$T$1:$AC$1,AD$1)</f>
        <v>0</v>
      </c>
      <c r="AE2" s="9">
        <f t="shared" ref="AE2:AK2" si="0">TREND($T2:$AC2,$T$1:$AC$1,AE$1)</f>
        <v>0</v>
      </c>
      <c r="AF2" s="9">
        <f t="shared" si="0"/>
        <v>0</v>
      </c>
      <c r="AG2" s="9">
        <f t="shared" si="0"/>
        <v>0</v>
      </c>
      <c r="AH2" s="9">
        <f t="shared" si="0"/>
        <v>0</v>
      </c>
      <c r="AI2" s="9">
        <f t="shared" si="0"/>
        <v>0</v>
      </c>
      <c r="AJ2" s="9">
        <f t="shared" si="0"/>
        <v>0</v>
      </c>
      <c r="AK2" s="9">
        <f t="shared" si="0"/>
        <v>0</v>
      </c>
      <c r="AL2" s="9"/>
      <c r="AM2" s="9"/>
    </row>
    <row r="3" spans="1:39">
      <c r="A3" s="2" t="s">
        <v>20</v>
      </c>
      <c r="B3" s="7">
        <f>Interpolation!G6</f>
        <v>5.2337405248848257E-7</v>
      </c>
      <c r="C3" s="7">
        <f>Interpolation!H6</f>
        <v>5.2780637056411036E-7</v>
      </c>
      <c r="D3" s="7">
        <f>Interpolation!I6</f>
        <v>5.3223868863974992E-7</v>
      </c>
      <c r="E3" s="7">
        <f>Interpolation!J6</f>
        <v>5.3667100671539084E-7</v>
      </c>
      <c r="F3" s="7">
        <f>Interpolation!K6</f>
        <v>5.4110332479103177E-7</v>
      </c>
      <c r="G3" s="7">
        <f>Interpolation!L6</f>
        <v>5.4553564286668688E-7</v>
      </c>
      <c r="H3" s="7">
        <f>Interpolation!M6</f>
        <v>5.4871311789313618E-7</v>
      </c>
      <c r="I3" s="7">
        <f>Interpolation!N6</f>
        <v>5.5189059291958738E-7</v>
      </c>
      <c r="J3" s="7">
        <f>Interpolation!O6</f>
        <v>5.5506806794604007E-7</v>
      </c>
      <c r="K3" s="7">
        <f>Interpolation!P6</f>
        <v>5.5824554297249127E-7</v>
      </c>
      <c r="L3" s="7">
        <f>Interpolation!Q6</f>
        <v>5.6142301799894576E-7</v>
      </c>
      <c r="M3" s="7">
        <f>Interpolation!R6</f>
        <v>6.1583914867130878E-7</v>
      </c>
      <c r="N3" s="7">
        <f>Interpolation!S6</f>
        <v>6.7025527934363835E-7</v>
      </c>
      <c r="O3" s="7">
        <f>Interpolation!T6</f>
        <v>7.2467141001598952E-7</v>
      </c>
      <c r="P3" s="7">
        <f>Interpolation!U6</f>
        <v>7.7908754068831908E-7</v>
      </c>
      <c r="Q3" s="7">
        <f>Interpolation!V6</f>
        <v>8.3350367136065924E-7</v>
      </c>
      <c r="R3" s="7">
        <f>Interpolation!W6</f>
        <v>8.4408795692748301E-7</v>
      </c>
      <c r="S3" s="7">
        <f>Interpolation!X6</f>
        <v>8.5467224249431725E-7</v>
      </c>
      <c r="T3" s="7">
        <f>Interpolation!Y6</f>
        <v>8.6525652806115426E-7</v>
      </c>
      <c r="U3" s="7">
        <f>Interpolation!Z6</f>
        <v>8.7584081362799126E-7</v>
      </c>
      <c r="V3" s="7">
        <f>Interpolation!AA6</f>
        <v>8.8642509919484223E-7</v>
      </c>
      <c r="W3" s="7">
        <f>Interpolation!AB6</f>
        <v>8.9007750731207827E-7</v>
      </c>
      <c r="X3" s="7">
        <f>Interpolation!AC6</f>
        <v>8.9372991542934724E-7</v>
      </c>
      <c r="Y3" s="7">
        <f>Interpolation!AD6</f>
        <v>8.9738232354661621E-7</v>
      </c>
      <c r="Z3" s="7">
        <f>Interpolation!AE6</f>
        <v>9.0103473166388518E-7</v>
      </c>
      <c r="AA3" s="7">
        <f>Interpolation!AF6</f>
        <v>9.046871397811858E-7</v>
      </c>
      <c r="AB3" s="7">
        <f>Interpolation!AG6</f>
        <v>8.9007683238499086E-7</v>
      </c>
      <c r="AC3" s="7">
        <f>Interpolation!AH6</f>
        <v>8.7546652498882481E-7</v>
      </c>
      <c r="AD3" s="7">
        <f>Interpolation!AI6</f>
        <v>8.6085621759265888E-7</v>
      </c>
      <c r="AE3" s="7">
        <f>Interpolation!AJ6</f>
        <v>8.4624591019649283E-7</v>
      </c>
      <c r="AF3" s="7">
        <f>Interpolation!AK6</f>
        <v>8.3163560280035061E-7</v>
      </c>
      <c r="AG3" s="7">
        <f>Interpolation!AL6</f>
        <v>8.4513089259618287E-7</v>
      </c>
      <c r="AH3" s="7">
        <f>Interpolation!AM6</f>
        <v>8.5862618239201175E-7</v>
      </c>
      <c r="AI3" s="7">
        <f>Interpolation!AN6</f>
        <v>8.7212147218784612E-7</v>
      </c>
      <c r="AJ3" s="7">
        <f>Interpolation!AO6</f>
        <v>8.856167619836805E-7</v>
      </c>
      <c r="AK3" s="7">
        <f>Interpolation!AP6</f>
        <v>8.9911205177951234E-7</v>
      </c>
      <c r="AL3" s="9"/>
      <c r="AM3" s="9"/>
    </row>
    <row r="4" spans="1:39">
      <c r="A4" s="2" t="s">
        <v>21</v>
      </c>
      <c r="B4" s="7">
        <f>B$3</f>
        <v>5.2337405248848257E-7</v>
      </c>
      <c r="C4" s="7">
        <f t="shared" ref="C4:AJ6" si="1">C$3</f>
        <v>5.2780637056411036E-7</v>
      </c>
      <c r="D4" s="7">
        <f t="shared" si="1"/>
        <v>5.3223868863974992E-7</v>
      </c>
      <c r="E4" s="7">
        <f t="shared" si="1"/>
        <v>5.3667100671539084E-7</v>
      </c>
      <c r="F4" s="7">
        <f t="shared" si="1"/>
        <v>5.4110332479103177E-7</v>
      </c>
      <c r="G4" s="7">
        <f t="shared" si="1"/>
        <v>5.4553564286668688E-7</v>
      </c>
      <c r="H4" s="7">
        <f t="shared" si="1"/>
        <v>5.4871311789313618E-7</v>
      </c>
      <c r="I4" s="7">
        <f t="shared" si="1"/>
        <v>5.5189059291958738E-7</v>
      </c>
      <c r="J4" s="7">
        <f t="shared" si="1"/>
        <v>5.5506806794604007E-7</v>
      </c>
      <c r="K4" s="7">
        <f t="shared" si="1"/>
        <v>5.5824554297249127E-7</v>
      </c>
      <c r="L4" s="7">
        <f t="shared" si="1"/>
        <v>5.6142301799894576E-7</v>
      </c>
      <c r="M4" s="7">
        <f t="shared" si="1"/>
        <v>6.1583914867130878E-7</v>
      </c>
      <c r="N4" s="7">
        <f t="shared" si="1"/>
        <v>6.7025527934363835E-7</v>
      </c>
      <c r="O4" s="7">
        <f t="shared" si="1"/>
        <v>7.2467141001598952E-7</v>
      </c>
      <c r="P4" s="7">
        <f t="shared" si="1"/>
        <v>7.7908754068831908E-7</v>
      </c>
      <c r="Q4" s="7">
        <f t="shared" si="1"/>
        <v>8.3350367136065924E-7</v>
      </c>
      <c r="R4" s="7">
        <f t="shared" si="1"/>
        <v>8.4408795692748301E-7</v>
      </c>
      <c r="S4" s="7">
        <f t="shared" si="1"/>
        <v>8.5467224249431725E-7</v>
      </c>
      <c r="T4" s="7">
        <f t="shared" si="1"/>
        <v>8.6525652806115426E-7</v>
      </c>
      <c r="U4" s="7">
        <f t="shared" si="1"/>
        <v>8.7584081362799126E-7</v>
      </c>
      <c r="V4" s="7">
        <f t="shared" si="1"/>
        <v>8.8642509919484223E-7</v>
      </c>
      <c r="W4" s="7">
        <f t="shared" si="1"/>
        <v>8.9007750731207827E-7</v>
      </c>
      <c r="X4" s="7">
        <f t="shared" si="1"/>
        <v>8.9372991542934724E-7</v>
      </c>
      <c r="Y4" s="7">
        <f t="shared" si="1"/>
        <v>8.9738232354661621E-7</v>
      </c>
      <c r="Z4" s="7">
        <f t="shared" si="1"/>
        <v>9.0103473166388518E-7</v>
      </c>
      <c r="AA4" s="7">
        <f t="shared" si="1"/>
        <v>9.046871397811858E-7</v>
      </c>
      <c r="AB4" s="7">
        <f t="shared" si="1"/>
        <v>8.9007683238499086E-7</v>
      </c>
      <c r="AC4" s="7">
        <f t="shared" si="1"/>
        <v>8.7546652498882481E-7</v>
      </c>
      <c r="AD4" s="7">
        <f t="shared" si="1"/>
        <v>8.6085621759265888E-7</v>
      </c>
      <c r="AE4" s="7">
        <f t="shared" si="1"/>
        <v>8.4624591019649283E-7</v>
      </c>
      <c r="AF4" s="7">
        <f t="shared" si="1"/>
        <v>8.3163560280035061E-7</v>
      </c>
      <c r="AG4" s="7">
        <f t="shared" si="1"/>
        <v>8.4513089259618287E-7</v>
      </c>
      <c r="AH4" s="7">
        <f t="shared" si="1"/>
        <v>8.5862618239201175E-7</v>
      </c>
      <c r="AI4" s="7">
        <f t="shared" si="1"/>
        <v>8.7212147218784612E-7</v>
      </c>
      <c r="AJ4" s="7">
        <f t="shared" si="1"/>
        <v>8.856167619836805E-7</v>
      </c>
      <c r="AK4" s="7">
        <f>AK$3</f>
        <v>8.9911205177951234E-7</v>
      </c>
      <c r="AL4" s="9"/>
      <c r="AM4" s="9"/>
    </row>
    <row r="5" spans="1:39">
      <c r="A5" s="2" t="s">
        <v>22</v>
      </c>
      <c r="B5" s="7">
        <f t="shared" ref="B5:B6" si="2">B$3</f>
        <v>5.2337405248848257E-7</v>
      </c>
      <c r="C5" s="7">
        <f t="shared" si="1"/>
        <v>5.2780637056411036E-7</v>
      </c>
      <c r="D5" s="7">
        <f t="shared" si="1"/>
        <v>5.3223868863974992E-7</v>
      </c>
      <c r="E5" s="7">
        <f t="shared" si="1"/>
        <v>5.3667100671539084E-7</v>
      </c>
      <c r="F5" s="7">
        <f t="shared" si="1"/>
        <v>5.4110332479103177E-7</v>
      </c>
      <c r="G5" s="7">
        <f t="shared" si="1"/>
        <v>5.4553564286668688E-7</v>
      </c>
      <c r="H5" s="7">
        <f t="shared" si="1"/>
        <v>5.4871311789313618E-7</v>
      </c>
      <c r="I5" s="7">
        <f t="shared" si="1"/>
        <v>5.5189059291958738E-7</v>
      </c>
      <c r="J5" s="7">
        <f t="shared" si="1"/>
        <v>5.5506806794604007E-7</v>
      </c>
      <c r="K5" s="7">
        <f t="shared" si="1"/>
        <v>5.5824554297249127E-7</v>
      </c>
      <c r="L5" s="7">
        <f t="shared" si="1"/>
        <v>5.6142301799894576E-7</v>
      </c>
      <c r="M5" s="7">
        <f t="shared" si="1"/>
        <v>6.1583914867130878E-7</v>
      </c>
      <c r="N5" s="7">
        <f t="shared" si="1"/>
        <v>6.7025527934363835E-7</v>
      </c>
      <c r="O5" s="7">
        <f t="shared" si="1"/>
        <v>7.2467141001598952E-7</v>
      </c>
      <c r="P5" s="7">
        <f t="shared" si="1"/>
        <v>7.7908754068831908E-7</v>
      </c>
      <c r="Q5" s="7">
        <f t="shared" si="1"/>
        <v>8.3350367136065924E-7</v>
      </c>
      <c r="R5" s="7">
        <f t="shared" si="1"/>
        <v>8.4408795692748301E-7</v>
      </c>
      <c r="S5" s="7">
        <f t="shared" si="1"/>
        <v>8.5467224249431725E-7</v>
      </c>
      <c r="T5" s="7">
        <f t="shared" si="1"/>
        <v>8.6525652806115426E-7</v>
      </c>
      <c r="U5" s="7">
        <f t="shared" si="1"/>
        <v>8.7584081362799126E-7</v>
      </c>
      <c r="V5" s="7">
        <f t="shared" si="1"/>
        <v>8.8642509919484223E-7</v>
      </c>
      <c r="W5" s="7">
        <f t="shared" si="1"/>
        <v>8.9007750731207827E-7</v>
      </c>
      <c r="X5" s="7">
        <f t="shared" si="1"/>
        <v>8.9372991542934724E-7</v>
      </c>
      <c r="Y5" s="7">
        <f t="shared" si="1"/>
        <v>8.9738232354661621E-7</v>
      </c>
      <c r="Z5" s="7">
        <f t="shared" si="1"/>
        <v>9.0103473166388518E-7</v>
      </c>
      <c r="AA5" s="7">
        <f t="shared" si="1"/>
        <v>9.046871397811858E-7</v>
      </c>
      <c r="AB5" s="7">
        <f t="shared" si="1"/>
        <v>8.9007683238499086E-7</v>
      </c>
      <c r="AC5" s="7">
        <f t="shared" si="1"/>
        <v>8.7546652498882481E-7</v>
      </c>
      <c r="AD5" s="7">
        <f t="shared" si="1"/>
        <v>8.6085621759265888E-7</v>
      </c>
      <c r="AE5" s="7">
        <f t="shared" si="1"/>
        <v>8.4624591019649283E-7</v>
      </c>
      <c r="AF5" s="7">
        <f t="shared" si="1"/>
        <v>8.3163560280035061E-7</v>
      </c>
      <c r="AG5" s="7">
        <f t="shared" si="1"/>
        <v>8.4513089259618287E-7</v>
      </c>
      <c r="AH5" s="7">
        <f t="shared" si="1"/>
        <v>8.5862618239201175E-7</v>
      </c>
      <c r="AI5" s="7">
        <f t="shared" si="1"/>
        <v>8.7212147218784612E-7</v>
      </c>
      <c r="AJ5" s="7">
        <f t="shared" si="1"/>
        <v>8.856167619836805E-7</v>
      </c>
      <c r="AK5" s="7">
        <f t="shared" ref="AK5:AK6" si="3">AK$3</f>
        <v>8.9911205177951234E-7</v>
      </c>
      <c r="AL5" s="9"/>
      <c r="AM5" s="9"/>
    </row>
    <row r="6" spans="1:39">
      <c r="A6" s="2" t="s">
        <v>23</v>
      </c>
      <c r="B6" s="7">
        <f t="shared" si="2"/>
        <v>5.2337405248848257E-7</v>
      </c>
      <c r="C6" s="7">
        <f t="shared" si="1"/>
        <v>5.2780637056411036E-7</v>
      </c>
      <c r="D6" s="7">
        <f t="shared" si="1"/>
        <v>5.3223868863974992E-7</v>
      </c>
      <c r="E6" s="7">
        <f t="shared" si="1"/>
        <v>5.3667100671539084E-7</v>
      </c>
      <c r="F6" s="7">
        <f t="shared" si="1"/>
        <v>5.4110332479103177E-7</v>
      </c>
      <c r="G6" s="7">
        <f t="shared" si="1"/>
        <v>5.4553564286668688E-7</v>
      </c>
      <c r="H6" s="7">
        <f t="shared" si="1"/>
        <v>5.4871311789313618E-7</v>
      </c>
      <c r="I6" s="7">
        <f t="shared" si="1"/>
        <v>5.5189059291958738E-7</v>
      </c>
      <c r="J6" s="7">
        <f t="shared" si="1"/>
        <v>5.5506806794604007E-7</v>
      </c>
      <c r="K6" s="7">
        <f t="shared" si="1"/>
        <v>5.5824554297249127E-7</v>
      </c>
      <c r="L6" s="7">
        <f t="shared" si="1"/>
        <v>5.6142301799894576E-7</v>
      </c>
      <c r="M6" s="7">
        <f t="shared" si="1"/>
        <v>6.1583914867130878E-7</v>
      </c>
      <c r="N6" s="7">
        <f t="shared" si="1"/>
        <v>6.7025527934363835E-7</v>
      </c>
      <c r="O6" s="7">
        <f t="shared" si="1"/>
        <v>7.2467141001598952E-7</v>
      </c>
      <c r="P6" s="7">
        <f t="shared" si="1"/>
        <v>7.7908754068831908E-7</v>
      </c>
      <c r="Q6" s="7">
        <f t="shared" si="1"/>
        <v>8.3350367136065924E-7</v>
      </c>
      <c r="R6" s="7">
        <f t="shared" si="1"/>
        <v>8.4408795692748301E-7</v>
      </c>
      <c r="S6" s="7">
        <f t="shared" si="1"/>
        <v>8.5467224249431725E-7</v>
      </c>
      <c r="T6" s="7">
        <f t="shared" si="1"/>
        <v>8.6525652806115426E-7</v>
      </c>
      <c r="U6" s="7">
        <f t="shared" si="1"/>
        <v>8.7584081362799126E-7</v>
      </c>
      <c r="V6" s="7">
        <f t="shared" si="1"/>
        <v>8.8642509919484223E-7</v>
      </c>
      <c r="W6" s="7">
        <f t="shared" si="1"/>
        <v>8.9007750731207827E-7</v>
      </c>
      <c r="X6" s="7">
        <f t="shared" si="1"/>
        <v>8.9372991542934724E-7</v>
      </c>
      <c r="Y6" s="7">
        <f t="shared" si="1"/>
        <v>8.9738232354661621E-7</v>
      </c>
      <c r="Z6" s="7">
        <f t="shared" si="1"/>
        <v>9.0103473166388518E-7</v>
      </c>
      <c r="AA6" s="7">
        <f t="shared" si="1"/>
        <v>9.046871397811858E-7</v>
      </c>
      <c r="AB6" s="7">
        <f t="shared" si="1"/>
        <v>8.9007683238499086E-7</v>
      </c>
      <c r="AC6" s="7">
        <f t="shared" si="1"/>
        <v>8.7546652498882481E-7</v>
      </c>
      <c r="AD6" s="7">
        <f t="shared" si="1"/>
        <v>8.6085621759265888E-7</v>
      </c>
      <c r="AE6" s="7">
        <f t="shared" si="1"/>
        <v>8.4624591019649283E-7</v>
      </c>
      <c r="AF6" s="7">
        <f t="shared" si="1"/>
        <v>8.3163560280035061E-7</v>
      </c>
      <c r="AG6" s="7">
        <f t="shared" si="1"/>
        <v>8.4513089259618287E-7</v>
      </c>
      <c r="AH6" s="7">
        <f t="shared" si="1"/>
        <v>8.5862618239201175E-7</v>
      </c>
      <c r="AI6" s="7">
        <f t="shared" si="1"/>
        <v>8.7212147218784612E-7</v>
      </c>
      <c r="AJ6" s="7">
        <f t="shared" si="1"/>
        <v>8.856167619836805E-7</v>
      </c>
      <c r="AK6" s="7">
        <f t="shared" si="3"/>
        <v>8.9911205177951234E-7</v>
      </c>
      <c r="AL6" s="9"/>
      <c r="AM6" s="9"/>
    </row>
    <row r="7" spans="1:39">
      <c r="A7" s="2" t="s">
        <v>24</v>
      </c>
      <c r="B7" s="9">
        <v>0</v>
      </c>
      <c r="C7" s="9">
        <v>0</v>
      </c>
      <c r="D7" s="9">
        <v>0</v>
      </c>
      <c r="E7" s="9">
        <v>0</v>
      </c>
      <c r="F7" s="9">
        <v>0</v>
      </c>
      <c r="G7" s="9">
        <v>0</v>
      </c>
      <c r="H7" s="9">
        <v>0</v>
      </c>
      <c r="I7" s="9">
        <v>0</v>
      </c>
      <c r="J7" s="9">
        <v>0</v>
      </c>
      <c r="K7" s="9">
        <v>0</v>
      </c>
      <c r="L7" s="9">
        <v>0</v>
      </c>
      <c r="M7" s="9">
        <v>0</v>
      </c>
      <c r="N7" s="9">
        <v>0</v>
      </c>
      <c r="O7" s="9">
        <v>0</v>
      </c>
      <c r="P7" s="9">
        <v>0</v>
      </c>
      <c r="Q7" s="9">
        <v>0</v>
      </c>
      <c r="R7" s="9">
        <v>0</v>
      </c>
      <c r="S7" s="9">
        <v>0</v>
      </c>
      <c r="T7" s="9">
        <v>0</v>
      </c>
      <c r="U7" s="9">
        <v>0</v>
      </c>
      <c r="V7" s="9">
        <v>0</v>
      </c>
      <c r="W7" s="9">
        <v>0</v>
      </c>
      <c r="X7" s="9">
        <v>0</v>
      </c>
      <c r="Y7" s="9">
        <v>0</v>
      </c>
      <c r="Z7" s="9">
        <v>0</v>
      </c>
      <c r="AA7" s="9">
        <v>0</v>
      </c>
      <c r="AB7" s="9">
        <v>0</v>
      </c>
      <c r="AC7" s="9">
        <v>0</v>
      </c>
      <c r="AD7" s="9">
        <f t="shared" ref="AD7:AK9" si="4">TREND($T7:$AC7,$T$1:$AC$1,AD$1)</f>
        <v>0</v>
      </c>
      <c r="AE7" s="9">
        <f t="shared" si="4"/>
        <v>0</v>
      </c>
      <c r="AF7" s="9">
        <f t="shared" si="4"/>
        <v>0</v>
      </c>
      <c r="AG7" s="9">
        <f t="shared" si="4"/>
        <v>0</v>
      </c>
      <c r="AH7" s="9">
        <f t="shared" si="4"/>
        <v>0</v>
      </c>
      <c r="AI7" s="9">
        <f t="shared" si="4"/>
        <v>0</v>
      </c>
      <c r="AJ7" s="9">
        <f t="shared" si="4"/>
        <v>0</v>
      </c>
      <c r="AK7" s="9">
        <f t="shared" si="4"/>
        <v>0</v>
      </c>
      <c r="AL7" s="9"/>
      <c r="AM7" s="9"/>
    </row>
    <row r="8" spans="1:39">
      <c r="A8" s="2" t="s">
        <v>25</v>
      </c>
      <c r="B8" s="1">
        <v>0</v>
      </c>
      <c r="C8" s="9">
        <v>0</v>
      </c>
      <c r="D8" s="9">
        <v>0</v>
      </c>
      <c r="E8" s="1">
        <v>0</v>
      </c>
      <c r="F8" s="1">
        <v>0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">
        <v>0</v>
      </c>
      <c r="Z8" s="1">
        <v>0</v>
      </c>
      <c r="AA8" s="1">
        <v>0</v>
      </c>
      <c r="AB8" s="1">
        <v>0</v>
      </c>
      <c r="AC8" s="1">
        <v>0</v>
      </c>
      <c r="AD8" s="9">
        <f t="shared" si="4"/>
        <v>0</v>
      </c>
      <c r="AE8" s="9">
        <f t="shared" si="4"/>
        <v>0</v>
      </c>
      <c r="AF8" s="9">
        <f t="shared" si="4"/>
        <v>0</v>
      </c>
      <c r="AG8" s="9">
        <f t="shared" si="4"/>
        <v>0</v>
      </c>
      <c r="AH8" s="9">
        <f t="shared" si="4"/>
        <v>0</v>
      </c>
      <c r="AI8" s="9">
        <f t="shared" si="4"/>
        <v>0</v>
      </c>
      <c r="AJ8" s="9">
        <f t="shared" si="4"/>
        <v>0</v>
      </c>
      <c r="AK8" s="9">
        <f t="shared" si="4"/>
        <v>0</v>
      </c>
      <c r="AL8" s="9"/>
      <c r="AM8" s="9"/>
    </row>
    <row r="9" spans="1:39" s="5" customFormat="1">
      <c r="A9" s="16" t="s">
        <v>26</v>
      </c>
      <c r="B9" s="9">
        <v>0</v>
      </c>
      <c r="C9" s="9">
        <v>0</v>
      </c>
      <c r="D9" s="9">
        <v>0</v>
      </c>
      <c r="E9" s="9">
        <v>0</v>
      </c>
      <c r="F9" s="9">
        <v>0</v>
      </c>
      <c r="G9" s="9">
        <v>0</v>
      </c>
      <c r="H9" s="9">
        <v>0</v>
      </c>
      <c r="I9" s="9">
        <v>0</v>
      </c>
      <c r="J9" s="9">
        <v>0</v>
      </c>
      <c r="K9" s="9">
        <v>0</v>
      </c>
      <c r="L9" s="9">
        <v>0</v>
      </c>
      <c r="M9" s="9">
        <v>0</v>
      </c>
      <c r="N9" s="9">
        <v>0</v>
      </c>
      <c r="O9" s="9">
        <v>0</v>
      </c>
      <c r="P9" s="9">
        <v>0</v>
      </c>
      <c r="Q9" s="9">
        <v>0</v>
      </c>
      <c r="R9" s="9">
        <v>0</v>
      </c>
      <c r="S9" s="9">
        <v>0</v>
      </c>
      <c r="T9" s="9">
        <v>0</v>
      </c>
      <c r="U9" s="9">
        <v>0</v>
      </c>
      <c r="V9" s="9">
        <v>0</v>
      </c>
      <c r="W9" s="9">
        <v>0</v>
      </c>
      <c r="X9" s="9">
        <v>0</v>
      </c>
      <c r="Y9" s="9">
        <v>0</v>
      </c>
      <c r="Z9" s="9">
        <v>0</v>
      </c>
      <c r="AA9" s="9">
        <v>0</v>
      </c>
      <c r="AB9" s="9">
        <v>0</v>
      </c>
      <c r="AC9" s="9">
        <v>0</v>
      </c>
      <c r="AD9" s="9">
        <f t="shared" si="4"/>
        <v>0</v>
      </c>
      <c r="AE9" s="9">
        <f t="shared" si="4"/>
        <v>0</v>
      </c>
      <c r="AF9" s="9">
        <f t="shared" si="4"/>
        <v>0</v>
      </c>
      <c r="AG9" s="9">
        <f t="shared" si="4"/>
        <v>0</v>
      </c>
      <c r="AH9" s="9">
        <f t="shared" si="4"/>
        <v>0</v>
      </c>
      <c r="AI9" s="9">
        <f t="shared" si="4"/>
        <v>0</v>
      </c>
      <c r="AJ9" s="9">
        <f t="shared" si="4"/>
        <v>0</v>
      </c>
      <c r="AK9" s="9">
        <f t="shared" si="4"/>
        <v>0</v>
      </c>
    </row>
  </sheetData>
  <pageMargins left="0.7" right="0.7" top="0.75" bottom="0.75" header="0.3" footer="0.3"/>
  <pageSetup orientation="portrait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tabColor rgb="FF002060"/>
  </sheetPr>
  <dimension ref="A1:AM9"/>
  <sheetViews>
    <sheetView workbookViewId="0">
      <pane xSplit="1" ySplit="1" topLeftCell="B2" activePane="bottomRight" state="frozen"/>
      <selection activeCell="A9" sqref="A9"/>
      <selection pane="topRight" activeCell="A9" sqref="A9"/>
      <selection pane="bottomLeft" activeCell="A9" sqref="A9"/>
      <selection pane="bottomRight"/>
    </sheetView>
  </sheetViews>
  <sheetFormatPr defaultColWidth="9.109375" defaultRowHeight="14.4"/>
  <cols>
    <col min="1" max="1" width="41.44140625" style="1" customWidth="1"/>
    <col min="2" max="2" width="10" style="1" customWidth="1"/>
    <col min="3" max="4" width="10" style="9" customWidth="1"/>
    <col min="5" max="6" width="10" style="1" customWidth="1"/>
    <col min="7" max="7" width="10" style="8" customWidth="1"/>
    <col min="8" max="29" width="10" style="1" customWidth="1"/>
    <col min="30" max="38" width="9.44140625" style="1" bestFit="1" customWidth="1"/>
    <col min="39" max="16384" width="9.109375" style="1"/>
  </cols>
  <sheetData>
    <row r="1" spans="1:39">
      <c r="A1" s="2" t="s">
        <v>18</v>
      </c>
      <c r="B1" s="10">
        <v>2015</v>
      </c>
      <c r="C1" s="10">
        <v>2016</v>
      </c>
      <c r="D1" s="10">
        <v>2017</v>
      </c>
      <c r="E1" s="2">
        <v>2018</v>
      </c>
      <c r="F1" s="10">
        <v>2019</v>
      </c>
      <c r="G1" s="10">
        <v>2020</v>
      </c>
      <c r="H1" s="10">
        <v>2021</v>
      </c>
      <c r="I1" s="10">
        <v>2022</v>
      </c>
      <c r="J1" s="10">
        <v>2023</v>
      </c>
      <c r="K1" s="10">
        <v>2024</v>
      </c>
      <c r="L1" s="10">
        <v>2025</v>
      </c>
      <c r="M1" s="10">
        <v>2026</v>
      </c>
      <c r="N1" s="10">
        <v>2027</v>
      </c>
      <c r="O1" s="10">
        <v>2028</v>
      </c>
      <c r="P1" s="10">
        <v>2029</v>
      </c>
      <c r="Q1" s="10">
        <v>2030</v>
      </c>
      <c r="R1" s="10">
        <v>2031</v>
      </c>
      <c r="S1" s="10">
        <v>2032</v>
      </c>
      <c r="T1" s="10">
        <v>2033</v>
      </c>
      <c r="U1" s="10">
        <v>2034</v>
      </c>
      <c r="V1" s="10">
        <v>2035</v>
      </c>
      <c r="W1" s="10">
        <v>2036</v>
      </c>
      <c r="X1" s="10">
        <v>2037</v>
      </c>
      <c r="Y1" s="10">
        <v>2038</v>
      </c>
      <c r="Z1" s="10">
        <v>2039</v>
      </c>
      <c r="AA1" s="10">
        <v>2040</v>
      </c>
      <c r="AB1" s="10">
        <v>2041</v>
      </c>
      <c r="AC1" s="10">
        <v>2042</v>
      </c>
      <c r="AD1" s="10">
        <v>2043</v>
      </c>
      <c r="AE1" s="10">
        <v>2044</v>
      </c>
      <c r="AF1" s="10">
        <v>2045</v>
      </c>
      <c r="AG1" s="10">
        <v>2046</v>
      </c>
      <c r="AH1" s="10">
        <v>2047</v>
      </c>
      <c r="AI1" s="10">
        <v>2048</v>
      </c>
      <c r="AJ1" s="10">
        <v>2049</v>
      </c>
      <c r="AK1" s="10">
        <v>2050</v>
      </c>
      <c r="AL1" s="10"/>
      <c r="AM1" s="10"/>
    </row>
    <row r="2" spans="1:39">
      <c r="A2" s="2" t="s">
        <v>19</v>
      </c>
      <c r="B2" s="4">
        <f>Interpolation!G7</f>
        <v>1.0365012942285317E-5</v>
      </c>
      <c r="C2" s="4">
        <f>Interpolation!H7</f>
        <v>1.1144728400478213E-5</v>
      </c>
      <c r="D2" s="4">
        <f>Interpolation!I7</f>
        <v>1.1924443858670961E-5</v>
      </c>
      <c r="E2" s="4">
        <f>Interpolation!J7</f>
        <v>1.2704159316863708E-5</v>
      </c>
      <c r="F2" s="4">
        <f>Interpolation!K7</f>
        <v>1.3483874775056457E-5</v>
      </c>
      <c r="G2" s="4">
        <f>Interpolation!L7</f>
        <v>1.4263590233248997E-5</v>
      </c>
      <c r="H2" s="4">
        <f>Interpolation!M7</f>
        <v>1.4606504298951811E-5</v>
      </c>
      <c r="I2" s="4">
        <f>Interpolation!N7</f>
        <v>1.4949418364654677E-5</v>
      </c>
      <c r="J2" s="4">
        <f>Interpolation!O7</f>
        <v>1.5292332430357542E-5</v>
      </c>
      <c r="K2" s="4">
        <f>Interpolation!P7</f>
        <v>1.5635246496060409E-5</v>
      </c>
      <c r="L2" s="4">
        <f>Interpolation!Q7</f>
        <v>1.5978160561763312E-5</v>
      </c>
      <c r="M2" s="4">
        <f>Interpolation!R7</f>
        <v>1.5064122481839304E-5</v>
      </c>
      <c r="N2" s="4">
        <f>Interpolation!S7</f>
        <v>1.4150084401914897E-5</v>
      </c>
      <c r="O2" s="4">
        <f>Interpolation!T7</f>
        <v>1.323604632199049E-5</v>
      </c>
      <c r="P2" s="4">
        <f>Interpolation!U7</f>
        <v>1.2322008242066085E-5</v>
      </c>
      <c r="Q2" s="4">
        <f>Interpolation!V7</f>
        <v>1.1407970162141306E-5</v>
      </c>
      <c r="R2" s="4">
        <f>Interpolation!W7</f>
        <v>1.2089433268098159E-5</v>
      </c>
      <c r="S2" s="4">
        <f>Interpolation!X7</f>
        <v>1.2770896374054638E-5</v>
      </c>
      <c r="T2" s="4">
        <f>Interpolation!Y7</f>
        <v>1.3452359480011292E-5</v>
      </c>
      <c r="U2" s="4">
        <f>Interpolation!Z7</f>
        <v>1.4133822585967771E-5</v>
      </c>
      <c r="V2" s="4">
        <f>Interpolation!AA7</f>
        <v>1.4815285691924006E-5</v>
      </c>
      <c r="W2" s="4">
        <f>Interpolation!AB7</f>
        <v>1.4442045355447623E-5</v>
      </c>
      <c r="X2" s="4">
        <f>Interpolation!AC7</f>
        <v>1.4068805018971255E-5</v>
      </c>
      <c r="Y2" s="4">
        <f>Interpolation!AD7</f>
        <v>1.3695564682494974E-5</v>
      </c>
      <c r="Z2" s="4">
        <f>Interpolation!AE7</f>
        <v>1.3322324346018605E-5</v>
      </c>
      <c r="AA2" s="4">
        <f>Interpolation!AF7</f>
        <v>1.2949084009542398E-5</v>
      </c>
      <c r="AB2" s="4">
        <f>Interpolation!AG7</f>
        <v>1.3718343998837465E-5</v>
      </c>
      <c r="AC2" s="4">
        <f>Interpolation!AH7</f>
        <v>1.4487603988132952E-5</v>
      </c>
      <c r="AD2" s="4">
        <f>Interpolation!AI7</f>
        <v>1.5256863977428093E-5</v>
      </c>
      <c r="AE2" s="4">
        <f>Interpolation!AJ7</f>
        <v>1.6026123966723231E-5</v>
      </c>
      <c r="AF2" s="4">
        <f>Interpolation!AK7</f>
        <v>1.6795383956018761E-5</v>
      </c>
      <c r="AG2" s="4">
        <f>Interpolation!AL7</f>
        <v>1.6808542667141911E-5</v>
      </c>
      <c r="AH2" s="4">
        <f>Interpolation!AM7</f>
        <v>1.6821701378264709E-5</v>
      </c>
      <c r="AI2" s="4">
        <f>Interpolation!AN7</f>
        <v>1.6834860089387503E-5</v>
      </c>
      <c r="AJ2" s="4">
        <f>Interpolation!AO7</f>
        <v>1.6848018800510301E-5</v>
      </c>
      <c r="AK2" s="4">
        <f>Interpolation!AP7</f>
        <v>1.6861177511632739E-5</v>
      </c>
      <c r="AL2" s="4"/>
      <c r="AM2" s="4"/>
    </row>
    <row r="3" spans="1:39">
      <c r="A3" s="2" t="s">
        <v>20</v>
      </c>
      <c r="B3" s="1">
        <v>0</v>
      </c>
      <c r="C3" s="9">
        <v>0</v>
      </c>
      <c r="D3" s="9">
        <v>0</v>
      </c>
      <c r="E3" s="1">
        <v>0</v>
      </c>
      <c r="F3" s="1">
        <v>0</v>
      </c>
      <c r="G3" s="8">
        <v>0</v>
      </c>
      <c r="H3" s="1">
        <v>0</v>
      </c>
      <c r="I3" s="1">
        <v>0</v>
      </c>
      <c r="J3" s="1">
        <v>0</v>
      </c>
      <c r="K3" s="1">
        <v>0</v>
      </c>
      <c r="L3" s="1">
        <v>0</v>
      </c>
      <c r="M3" s="1">
        <v>0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T3" s="1">
        <v>0</v>
      </c>
      <c r="U3" s="1">
        <v>0</v>
      </c>
      <c r="V3" s="1">
        <v>0</v>
      </c>
      <c r="W3" s="1">
        <v>0</v>
      </c>
      <c r="X3" s="1">
        <v>0</v>
      </c>
      <c r="Y3" s="1">
        <v>0</v>
      </c>
      <c r="Z3" s="1">
        <v>0</v>
      </c>
      <c r="AA3" s="1">
        <v>0</v>
      </c>
      <c r="AB3" s="1">
        <v>0</v>
      </c>
      <c r="AC3" s="1">
        <v>0</v>
      </c>
      <c r="AD3" s="9">
        <f t="shared" ref="AD3:AK6" si="0">TREND($T3:$AC3,$T$1:$AC$1,AD$1)</f>
        <v>0</v>
      </c>
      <c r="AE3" s="9">
        <f t="shared" si="0"/>
        <v>0</v>
      </c>
      <c r="AF3" s="9">
        <f t="shared" si="0"/>
        <v>0</v>
      </c>
      <c r="AG3" s="9">
        <f t="shared" si="0"/>
        <v>0</v>
      </c>
      <c r="AH3" s="9">
        <f t="shared" si="0"/>
        <v>0</v>
      </c>
      <c r="AI3" s="9">
        <f t="shared" si="0"/>
        <v>0</v>
      </c>
      <c r="AJ3" s="9">
        <f t="shared" si="0"/>
        <v>0</v>
      </c>
      <c r="AK3" s="9">
        <f t="shared" si="0"/>
        <v>0</v>
      </c>
      <c r="AL3" s="9"/>
      <c r="AM3" s="9"/>
    </row>
    <row r="4" spans="1:39">
      <c r="A4" s="2" t="s">
        <v>21</v>
      </c>
      <c r="B4" s="1">
        <v>0</v>
      </c>
      <c r="C4" s="9">
        <v>0</v>
      </c>
      <c r="D4" s="9">
        <v>0</v>
      </c>
      <c r="E4" s="1">
        <v>0</v>
      </c>
      <c r="F4" s="1">
        <v>0</v>
      </c>
      <c r="G4" s="8">
        <v>0</v>
      </c>
      <c r="H4" s="1">
        <v>0</v>
      </c>
      <c r="I4" s="1">
        <v>0</v>
      </c>
      <c r="J4" s="1">
        <v>0</v>
      </c>
      <c r="K4" s="1">
        <v>0</v>
      </c>
      <c r="L4" s="1">
        <v>0</v>
      </c>
      <c r="M4" s="1">
        <v>0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T4" s="1">
        <v>0</v>
      </c>
      <c r="U4" s="1">
        <v>0</v>
      </c>
      <c r="V4" s="1">
        <v>0</v>
      </c>
      <c r="W4" s="1">
        <v>0</v>
      </c>
      <c r="X4" s="1">
        <v>0</v>
      </c>
      <c r="Y4" s="1">
        <v>0</v>
      </c>
      <c r="Z4" s="1">
        <v>0</v>
      </c>
      <c r="AA4" s="1">
        <v>0</v>
      </c>
      <c r="AB4" s="1">
        <v>0</v>
      </c>
      <c r="AC4" s="1">
        <v>0</v>
      </c>
      <c r="AD4" s="9">
        <f t="shared" si="0"/>
        <v>0</v>
      </c>
      <c r="AE4" s="9">
        <f t="shared" si="0"/>
        <v>0</v>
      </c>
      <c r="AF4" s="9">
        <f t="shared" si="0"/>
        <v>0</v>
      </c>
      <c r="AG4" s="9">
        <f t="shared" si="0"/>
        <v>0</v>
      </c>
      <c r="AH4" s="9">
        <f t="shared" si="0"/>
        <v>0</v>
      </c>
      <c r="AI4" s="9">
        <f t="shared" si="0"/>
        <v>0</v>
      </c>
      <c r="AJ4" s="9">
        <f t="shared" si="0"/>
        <v>0</v>
      </c>
      <c r="AK4" s="9">
        <f t="shared" si="0"/>
        <v>0</v>
      </c>
      <c r="AL4" s="9"/>
      <c r="AM4" s="9"/>
    </row>
    <row r="5" spans="1:39">
      <c r="A5" s="2" t="s">
        <v>22</v>
      </c>
      <c r="B5" s="1">
        <v>0</v>
      </c>
      <c r="C5" s="9">
        <v>0</v>
      </c>
      <c r="D5" s="9">
        <v>0</v>
      </c>
      <c r="E5" s="1">
        <v>0</v>
      </c>
      <c r="F5" s="1">
        <v>0</v>
      </c>
      <c r="G5" s="8">
        <v>0</v>
      </c>
      <c r="H5" s="1">
        <v>0</v>
      </c>
      <c r="I5" s="1">
        <v>0</v>
      </c>
      <c r="J5" s="1">
        <v>0</v>
      </c>
      <c r="K5" s="1">
        <v>0</v>
      </c>
      <c r="L5" s="1">
        <v>0</v>
      </c>
      <c r="M5" s="1">
        <v>0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T5" s="1">
        <v>0</v>
      </c>
      <c r="U5" s="1">
        <v>0</v>
      </c>
      <c r="V5" s="1">
        <v>0</v>
      </c>
      <c r="W5" s="1">
        <v>0</v>
      </c>
      <c r="X5" s="1">
        <v>0</v>
      </c>
      <c r="Y5" s="1">
        <v>0</v>
      </c>
      <c r="Z5" s="1">
        <v>0</v>
      </c>
      <c r="AA5" s="1">
        <v>0</v>
      </c>
      <c r="AB5" s="1">
        <v>0</v>
      </c>
      <c r="AC5" s="1">
        <v>0</v>
      </c>
      <c r="AD5" s="9">
        <f t="shared" si="0"/>
        <v>0</v>
      </c>
      <c r="AE5" s="9">
        <f t="shared" si="0"/>
        <v>0</v>
      </c>
      <c r="AF5" s="9">
        <f t="shared" si="0"/>
        <v>0</v>
      </c>
      <c r="AG5" s="9">
        <f t="shared" si="0"/>
        <v>0</v>
      </c>
      <c r="AH5" s="9">
        <f t="shared" si="0"/>
        <v>0</v>
      </c>
      <c r="AI5" s="9">
        <f t="shared" si="0"/>
        <v>0</v>
      </c>
      <c r="AJ5" s="9">
        <f t="shared" si="0"/>
        <v>0</v>
      </c>
      <c r="AK5" s="9">
        <f t="shared" si="0"/>
        <v>0</v>
      </c>
      <c r="AL5" s="9"/>
      <c r="AM5" s="9"/>
    </row>
    <row r="6" spans="1:39">
      <c r="A6" s="2" t="s">
        <v>23</v>
      </c>
      <c r="B6" s="1">
        <v>0</v>
      </c>
      <c r="C6" s="9">
        <v>0</v>
      </c>
      <c r="D6" s="9">
        <v>0</v>
      </c>
      <c r="E6" s="1">
        <v>0</v>
      </c>
      <c r="F6" s="1">
        <v>0</v>
      </c>
      <c r="G6" s="8">
        <v>0</v>
      </c>
      <c r="H6" s="1">
        <v>0</v>
      </c>
      <c r="I6" s="1">
        <v>0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T6" s="1">
        <v>0</v>
      </c>
      <c r="U6" s="1">
        <v>0</v>
      </c>
      <c r="V6" s="1">
        <v>0</v>
      </c>
      <c r="W6" s="1">
        <v>0</v>
      </c>
      <c r="X6" s="1">
        <v>0</v>
      </c>
      <c r="Y6" s="1">
        <v>0</v>
      </c>
      <c r="Z6" s="1">
        <v>0</v>
      </c>
      <c r="AA6" s="1">
        <v>0</v>
      </c>
      <c r="AB6" s="1">
        <v>0</v>
      </c>
      <c r="AC6" s="1">
        <v>0</v>
      </c>
      <c r="AD6" s="9">
        <f t="shared" si="0"/>
        <v>0</v>
      </c>
      <c r="AE6" s="9">
        <f t="shared" si="0"/>
        <v>0</v>
      </c>
      <c r="AF6" s="9">
        <f t="shared" si="0"/>
        <v>0</v>
      </c>
      <c r="AG6" s="9">
        <f t="shared" si="0"/>
        <v>0</v>
      </c>
      <c r="AH6" s="9">
        <f t="shared" si="0"/>
        <v>0</v>
      </c>
      <c r="AI6" s="9">
        <f t="shared" si="0"/>
        <v>0</v>
      </c>
      <c r="AJ6" s="9">
        <f t="shared" si="0"/>
        <v>0</v>
      </c>
      <c r="AK6" s="9">
        <f t="shared" si="0"/>
        <v>0</v>
      </c>
      <c r="AL6" s="9"/>
      <c r="AM6" s="9"/>
    </row>
    <row r="7" spans="1:39">
      <c r="A7" s="2" t="s">
        <v>24</v>
      </c>
      <c r="B7" s="1">
        <v>0</v>
      </c>
      <c r="C7" s="9">
        <v>0</v>
      </c>
      <c r="D7" s="9">
        <v>0</v>
      </c>
      <c r="E7" s="9">
        <v>0</v>
      </c>
      <c r="F7" s="9">
        <v>0</v>
      </c>
      <c r="G7" s="9">
        <v>0</v>
      </c>
      <c r="H7" s="9">
        <v>0</v>
      </c>
      <c r="I7" s="9">
        <v>0</v>
      </c>
      <c r="J7" s="9">
        <v>0</v>
      </c>
      <c r="K7" s="9">
        <v>0</v>
      </c>
      <c r="L7" s="9">
        <v>0</v>
      </c>
      <c r="M7" s="9">
        <v>0</v>
      </c>
      <c r="N7" s="9">
        <v>0</v>
      </c>
      <c r="O7" s="9">
        <v>0</v>
      </c>
      <c r="P7" s="9">
        <v>0</v>
      </c>
      <c r="Q7" s="9">
        <v>0</v>
      </c>
      <c r="R7" s="9">
        <v>0</v>
      </c>
      <c r="S7" s="9">
        <v>0</v>
      </c>
      <c r="T7" s="9">
        <v>0</v>
      </c>
      <c r="U7" s="9">
        <v>0</v>
      </c>
      <c r="V7" s="9">
        <v>0</v>
      </c>
      <c r="W7" s="9">
        <v>0</v>
      </c>
      <c r="X7" s="9">
        <v>0</v>
      </c>
      <c r="Y7" s="9">
        <v>0</v>
      </c>
      <c r="Z7" s="9">
        <v>0</v>
      </c>
      <c r="AA7" s="9">
        <v>0</v>
      </c>
      <c r="AB7" s="9">
        <v>0</v>
      </c>
      <c r="AC7" s="9">
        <v>0</v>
      </c>
      <c r="AD7" s="9">
        <v>0</v>
      </c>
      <c r="AE7" s="9">
        <v>0</v>
      </c>
      <c r="AF7" s="9">
        <v>0</v>
      </c>
      <c r="AG7" s="9">
        <v>0</v>
      </c>
      <c r="AH7" s="9">
        <v>0</v>
      </c>
      <c r="AI7" s="9">
        <v>0</v>
      </c>
      <c r="AJ7" s="9">
        <v>0</v>
      </c>
      <c r="AK7" s="9">
        <v>0</v>
      </c>
      <c r="AL7" s="9"/>
      <c r="AM7" s="9"/>
    </row>
    <row r="8" spans="1:39">
      <c r="A8" s="2" t="s">
        <v>25</v>
      </c>
      <c r="B8" s="9">
        <v>0</v>
      </c>
      <c r="C8" s="9">
        <v>0</v>
      </c>
      <c r="D8" s="9">
        <v>0</v>
      </c>
      <c r="E8" s="9">
        <v>0</v>
      </c>
      <c r="F8" s="9">
        <v>0</v>
      </c>
      <c r="G8" s="9">
        <v>0</v>
      </c>
      <c r="H8" s="9">
        <v>0</v>
      </c>
      <c r="I8" s="9">
        <v>0</v>
      </c>
      <c r="J8" s="9">
        <v>0</v>
      </c>
      <c r="K8" s="9">
        <v>0</v>
      </c>
      <c r="L8" s="9">
        <v>0</v>
      </c>
      <c r="M8" s="9">
        <v>0</v>
      </c>
      <c r="N8" s="9">
        <v>0</v>
      </c>
      <c r="O8" s="9">
        <v>0</v>
      </c>
      <c r="P8" s="9">
        <v>0</v>
      </c>
      <c r="Q8" s="9">
        <v>0</v>
      </c>
      <c r="R8" s="9">
        <v>0</v>
      </c>
      <c r="S8" s="9">
        <v>0</v>
      </c>
      <c r="T8" s="9">
        <v>0</v>
      </c>
      <c r="U8" s="9">
        <v>0</v>
      </c>
      <c r="V8" s="9">
        <v>0</v>
      </c>
      <c r="W8" s="9">
        <v>0</v>
      </c>
      <c r="X8" s="9">
        <v>0</v>
      </c>
      <c r="Y8" s="9">
        <v>0</v>
      </c>
      <c r="Z8" s="9">
        <v>0</v>
      </c>
      <c r="AA8" s="9">
        <v>0</v>
      </c>
      <c r="AB8" s="9">
        <v>0</v>
      </c>
      <c r="AC8" s="9">
        <v>0</v>
      </c>
      <c r="AD8" s="9">
        <v>0</v>
      </c>
      <c r="AE8" s="9">
        <v>0</v>
      </c>
      <c r="AF8" s="9">
        <v>0</v>
      </c>
      <c r="AG8" s="9">
        <v>0</v>
      </c>
      <c r="AH8" s="9">
        <v>0</v>
      </c>
      <c r="AI8" s="9">
        <v>0</v>
      </c>
      <c r="AJ8" s="9">
        <v>0</v>
      </c>
      <c r="AK8" s="9">
        <v>0</v>
      </c>
      <c r="AL8" s="9"/>
      <c r="AM8" s="9"/>
    </row>
    <row r="9" spans="1:39" s="5" customFormat="1">
      <c r="A9" s="16" t="s">
        <v>26</v>
      </c>
      <c r="B9" s="9">
        <v>0</v>
      </c>
      <c r="C9" s="9">
        <v>0</v>
      </c>
      <c r="D9" s="9">
        <v>0</v>
      </c>
      <c r="E9" s="9">
        <v>0</v>
      </c>
      <c r="F9" s="9">
        <v>0</v>
      </c>
      <c r="G9" s="9">
        <v>0</v>
      </c>
      <c r="H9" s="9">
        <v>0</v>
      </c>
      <c r="I9" s="9">
        <v>0</v>
      </c>
      <c r="J9" s="9">
        <v>0</v>
      </c>
      <c r="K9" s="9">
        <v>0</v>
      </c>
      <c r="L9" s="9">
        <v>0</v>
      </c>
      <c r="M9" s="9">
        <v>0</v>
      </c>
      <c r="N9" s="9">
        <v>0</v>
      </c>
      <c r="O9" s="9">
        <v>0</v>
      </c>
      <c r="P9" s="9">
        <v>0</v>
      </c>
      <c r="Q9" s="9">
        <v>0</v>
      </c>
      <c r="R9" s="9">
        <v>0</v>
      </c>
      <c r="S9" s="9">
        <v>0</v>
      </c>
      <c r="T9" s="9">
        <v>0</v>
      </c>
      <c r="U9" s="9">
        <v>0</v>
      </c>
      <c r="V9" s="9">
        <v>0</v>
      </c>
      <c r="W9" s="9">
        <v>0</v>
      </c>
      <c r="X9" s="9">
        <v>0</v>
      </c>
      <c r="Y9" s="9">
        <v>0</v>
      </c>
      <c r="Z9" s="9">
        <v>0</v>
      </c>
      <c r="AA9" s="9">
        <v>0</v>
      </c>
      <c r="AB9" s="9">
        <v>0</v>
      </c>
      <c r="AC9" s="9">
        <v>0</v>
      </c>
      <c r="AD9" s="9">
        <v>0</v>
      </c>
      <c r="AE9" s="9">
        <v>0</v>
      </c>
      <c r="AF9" s="9">
        <v>0</v>
      </c>
      <c r="AG9" s="9">
        <v>0</v>
      </c>
      <c r="AH9" s="9">
        <v>0</v>
      </c>
      <c r="AI9" s="9">
        <v>0</v>
      </c>
      <c r="AJ9" s="9">
        <v>0</v>
      </c>
      <c r="AK9" s="9">
        <v>0</v>
      </c>
    </row>
  </sheetData>
  <pageMargins left="0.7" right="0.7" top="0.75" bottom="0.75" header="0.3" footer="0.3"/>
  <pageSetup orientation="portrait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>
    <tabColor rgb="FF002060"/>
  </sheetPr>
  <dimension ref="A1:AM9"/>
  <sheetViews>
    <sheetView zoomScaleNormal="100" workbookViewId="0">
      <pane xSplit="1" ySplit="1" topLeftCell="B2" activePane="bottomRight" state="frozen"/>
      <selection activeCell="A9" sqref="A9"/>
      <selection pane="topRight" activeCell="A9" sqref="A9"/>
      <selection pane="bottomLeft" activeCell="A9" sqref="A9"/>
      <selection pane="bottomRight"/>
    </sheetView>
  </sheetViews>
  <sheetFormatPr defaultColWidth="9.109375" defaultRowHeight="14.4"/>
  <cols>
    <col min="1" max="1" width="41.44140625" style="1" customWidth="1"/>
    <col min="2" max="2" width="10" style="1" customWidth="1"/>
    <col min="3" max="4" width="10" style="9" customWidth="1"/>
    <col min="5" max="6" width="10" style="1" customWidth="1"/>
    <col min="7" max="7" width="10" style="8" customWidth="1"/>
    <col min="8" max="29" width="10" style="1" customWidth="1"/>
    <col min="30" max="37" width="9.44140625" style="1" bestFit="1" customWidth="1"/>
    <col min="38" max="16384" width="9.109375" style="1"/>
  </cols>
  <sheetData>
    <row r="1" spans="1:39">
      <c r="A1" s="2" t="s">
        <v>18</v>
      </c>
      <c r="B1" s="10">
        <v>2015</v>
      </c>
      <c r="C1" s="10">
        <v>2016</v>
      </c>
      <c r="D1" s="10">
        <v>2017</v>
      </c>
      <c r="E1" s="2">
        <v>2018</v>
      </c>
      <c r="F1" s="10">
        <v>2019</v>
      </c>
      <c r="G1" s="10">
        <v>2020</v>
      </c>
      <c r="H1" s="10">
        <v>2021</v>
      </c>
      <c r="I1" s="10">
        <v>2022</v>
      </c>
      <c r="J1" s="10">
        <v>2023</v>
      </c>
      <c r="K1" s="10">
        <v>2024</v>
      </c>
      <c r="L1" s="10">
        <v>2025</v>
      </c>
      <c r="M1" s="10">
        <v>2026</v>
      </c>
      <c r="N1" s="10">
        <v>2027</v>
      </c>
      <c r="O1" s="10">
        <v>2028</v>
      </c>
      <c r="P1" s="10">
        <v>2029</v>
      </c>
      <c r="Q1" s="10">
        <v>2030</v>
      </c>
      <c r="R1" s="10">
        <v>2031</v>
      </c>
      <c r="S1" s="10">
        <v>2032</v>
      </c>
      <c r="T1" s="10">
        <v>2033</v>
      </c>
      <c r="U1" s="10">
        <v>2034</v>
      </c>
      <c r="V1" s="10">
        <v>2035</v>
      </c>
      <c r="W1" s="10">
        <v>2036</v>
      </c>
      <c r="X1" s="10">
        <v>2037</v>
      </c>
      <c r="Y1" s="10">
        <v>2038</v>
      </c>
      <c r="Z1" s="10">
        <v>2039</v>
      </c>
      <c r="AA1" s="10">
        <v>2040</v>
      </c>
      <c r="AB1" s="10">
        <v>2041</v>
      </c>
      <c r="AC1" s="10">
        <v>2042</v>
      </c>
      <c r="AD1" s="10">
        <v>2043</v>
      </c>
      <c r="AE1" s="10">
        <v>2044</v>
      </c>
      <c r="AF1" s="10">
        <v>2045</v>
      </c>
      <c r="AG1" s="10">
        <v>2046</v>
      </c>
      <c r="AH1" s="10">
        <v>2047</v>
      </c>
      <c r="AI1" s="10">
        <v>2048</v>
      </c>
      <c r="AJ1" s="10">
        <v>2049</v>
      </c>
      <c r="AK1" s="10">
        <v>2050</v>
      </c>
      <c r="AL1" s="10"/>
      <c r="AM1" s="10"/>
    </row>
    <row r="2" spans="1:39">
      <c r="A2" s="2" t="s">
        <v>19</v>
      </c>
      <c r="B2" s="4">
        <f>Interpolation!G8</f>
        <v>1.5556730681706995E-5</v>
      </c>
      <c r="C2" s="4">
        <f>Interpolation!H8</f>
        <v>1.5751256398493974E-5</v>
      </c>
      <c r="D2" s="4">
        <f>Interpolation!I8</f>
        <v>1.5945782115281414E-5</v>
      </c>
      <c r="E2" s="4">
        <f>Interpolation!J8</f>
        <v>1.6140307832068854E-5</v>
      </c>
      <c r="F2" s="4">
        <f>Interpolation!K8</f>
        <v>1.6334833548856294E-5</v>
      </c>
      <c r="G2" s="4">
        <f>Interpolation!L8</f>
        <v>1.6529359265644209E-5</v>
      </c>
      <c r="H2" s="4">
        <f>Interpolation!M8</f>
        <v>1.6897099449344252E-5</v>
      </c>
      <c r="I2" s="4">
        <f>Interpolation!N8</f>
        <v>1.7264839633043556E-5</v>
      </c>
      <c r="J2" s="4">
        <f>Interpolation!O8</f>
        <v>1.763257981674286E-5</v>
      </c>
      <c r="K2" s="4">
        <f>Interpolation!P8</f>
        <v>1.8000320000442252E-5</v>
      </c>
      <c r="L2" s="4">
        <f>Interpolation!Q8</f>
        <v>1.8368060184140845E-5</v>
      </c>
      <c r="M2" s="4">
        <f>Interpolation!R8</f>
        <v>1.8688798925615285E-5</v>
      </c>
      <c r="N2" s="4">
        <f>Interpolation!S8</f>
        <v>1.9009537667089535E-5</v>
      </c>
      <c r="O2" s="4">
        <f>Interpolation!T8</f>
        <v>1.9330276408563701E-5</v>
      </c>
      <c r="P2" s="4">
        <f>Interpolation!U8</f>
        <v>1.9651015150037951E-5</v>
      </c>
      <c r="Q2" s="4">
        <f>Interpolation!V8</f>
        <v>1.9971753891511859E-5</v>
      </c>
      <c r="R2" s="4">
        <f>Interpolation!W8</f>
        <v>2.0108190985144774E-5</v>
      </c>
      <c r="S2" s="4">
        <f>Interpolation!X8</f>
        <v>2.0244628078777736E-5</v>
      </c>
      <c r="T2" s="4">
        <f>Interpolation!Y8</f>
        <v>2.0381065172410698E-5</v>
      </c>
      <c r="U2" s="4">
        <f>Interpolation!Z8</f>
        <v>2.051750226604366E-5</v>
      </c>
      <c r="V2" s="4">
        <f>Interpolation!AA8</f>
        <v>2.065393935967666E-5</v>
      </c>
      <c r="W2" s="4">
        <f>Interpolation!AB8</f>
        <v>2.0960029314456406E-5</v>
      </c>
      <c r="X2" s="4">
        <f>Interpolation!AC8</f>
        <v>2.1266119269235973E-5</v>
      </c>
      <c r="Y2" s="4">
        <f>Interpolation!AD8</f>
        <v>2.157220922401554E-5</v>
      </c>
      <c r="Z2" s="4">
        <f>Interpolation!AE8</f>
        <v>2.1878299178795107E-5</v>
      </c>
      <c r="AA2" s="4">
        <f>Interpolation!AF8</f>
        <v>2.2184389133574531E-5</v>
      </c>
      <c r="AB2" s="4">
        <f>Interpolation!AG8</f>
        <v>2.2081518614549188E-5</v>
      </c>
      <c r="AC2" s="4">
        <f>Interpolation!AH8</f>
        <v>2.1978648095524139E-5</v>
      </c>
      <c r="AD2" s="4">
        <f>Interpolation!AI8</f>
        <v>2.187577757649913E-5</v>
      </c>
      <c r="AE2" s="4">
        <f>Interpolation!AJ8</f>
        <v>2.1772907057474078E-5</v>
      </c>
      <c r="AF2" s="4">
        <f>Interpolation!AK8</f>
        <v>2.1670036538449411E-5</v>
      </c>
      <c r="AG2" s="4">
        <f>Interpolation!AL8</f>
        <v>2.1543528535398038E-5</v>
      </c>
      <c r="AH2" s="4">
        <f>Interpolation!AM8</f>
        <v>2.1417020532346143E-5</v>
      </c>
      <c r="AI2" s="4">
        <f>Interpolation!AN8</f>
        <v>2.1290512529294204E-5</v>
      </c>
      <c r="AJ2" s="4">
        <f>Interpolation!AO8</f>
        <v>2.1164004526242265E-5</v>
      </c>
      <c r="AK2" s="4">
        <f>Interpolation!AP8</f>
        <v>2.1037496523189814E-5</v>
      </c>
      <c r="AL2" s="9"/>
      <c r="AM2" s="9"/>
    </row>
    <row r="3" spans="1:39">
      <c r="A3" s="2" t="s">
        <v>20</v>
      </c>
      <c r="B3" s="4">
        <f>B$2</f>
        <v>1.5556730681706995E-5</v>
      </c>
      <c r="C3" s="4">
        <f t="shared" ref="C3:AK6" si="0">C$2</f>
        <v>1.5751256398493974E-5</v>
      </c>
      <c r="D3" s="4">
        <f t="shared" si="0"/>
        <v>1.5945782115281414E-5</v>
      </c>
      <c r="E3" s="4">
        <f t="shared" si="0"/>
        <v>1.6140307832068854E-5</v>
      </c>
      <c r="F3" s="4">
        <f t="shared" si="0"/>
        <v>1.6334833548856294E-5</v>
      </c>
      <c r="G3" s="4">
        <f t="shared" si="0"/>
        <v>1.6529359265644209E-5</v>
      </c>
      <c r="H3" s="4">
        <f t="shared" si="0"/>
        <v>1.6897099449344252E-5</v>
      </c>
      <c r="I3" s="4">
        <f t="shared" si="0"/>
        <v>1.7264839633043556E-5</v>
      </c>
      <c r="J3" s="4">
        <f t="shared" si="0"/>
        <v>1.763257981674286E-5</v>
      </c>
      <c r="K3" s="4">
        <f t="shared" si="0"/>
        <v>1.8000320000442252E-5</v>
      </c>
      <c r="L3" s="4">
        <f t="shared" si="0"/>
        <v>1.8368060184140845E-5</v>
      </c>
      <c r="M3" s="4">
        <f t="shared" si="0"/>
        <v>1.8688798925615285E-5</v>
      </c>
      <c r="N3" s="4">
        <f t="shared" si="0"/>
        <v>1.9009537667089535E-5</v>
      </c>
      <c r="O3" s="4">
        <f t="shared" si="0"/>
        <v>1.9330276408563701E-5</v>
      </c>
      <c r="P3" s="4">
        <f t="shared" si="0"/>
        <v>1.9651015150037951E-5</v>
      </c>
      <c r="Q3" s="4">
        <f t="shared" si="0"/>
        <v>1.9971753891511859E-5</v>
      </c>
      <c r="R3" s="4">
        <f t="shared" si="0"/>
        <v>2.0108190985144774E-5</v>
      </c>
      <c r="S3" s="4">
        <f t="shared" si="0"/>
        <v>2.0244628078777736E-5</v>
      </c>
      <c r="T3" s="4">
        <f t="shared" si="0"/>
        <v>2.0381065172410698E-5</v>
      </c>
      <c r="U3" s="4">
        <f t="shared" si="0"/>
        <v>2.051750226604366E-5</v>
      </c>
      <c r="V3" s="4">
        <f t="shared" si="0"/>
        <v>2.065393935967666E-5</v>
      </c>
      <c r="W3" s="4">
        <f t="shared" si="0"/>
        <v>2.0960029314456406E-5</v>
      </c>
      <c r="X3" s="4">
        <f t="shared" si="0"/>
        <v>2.1266119269235973E-5</v>
      </c>
      <c r="Y3" s="4">
        <f t="shared" si="0"/>
        <v>2.157220922401554E-5</v>
      </c>
      <c r="Z3" s="4">
        <f t="shared" si="0"/>
        <v>2.1878299178795107E-5</v>
      </c>
      <c r="AA3" s="4">
        <f t="shared" si="0"/>
        <v>2.2184389133574531E-5</v>
      </c>
      <c r="AB3" s="4">
        <f t="shared" si="0"/>
        <v>2.2081518614549188E-5</v>
      </c>
      <c r="AC3" s="4">
        <f t="shared" si="0"/>
        <v>2.1978648095524139E-5</v>
      </c>
      <c r="AD3" s="4">
        <f t="shared" si="0"/>
        <v>2.187577757649913E-5</v>
      </c>
      <c r="AE3" s="4">
        <f t="shared" si="0"/>
        <v>2.1772907057474078E-5</v>
      </c>
      <c r="AF3" s="4">
        <f t="shared" si="0"/>
        <v>2.1670036538449411E-5</v>
      </c>
      <c r="AG3" s="4">
        <f t="shared" si="0"/>
        <v>2.1543528535398038E-5</v>
      </c>
      <c r="AH3" s="4">
        <f t="shared" si="0"/>
        <v>2.1417020532346143E-5</v>
      </c>
      <c r="AI3" s="4">
        <f t="shared" si="0"/>
        <v>2.1290512529294204E-5</v>
      </c>
      <c r="AJ3" s="4">
        <f t="shared" si="0"/>
        <v>2.1164004526242265E-5</v>
      </c>
      <c r="AK3" s="4">
        <f t="shared" si="0"/>
        <v>2.1037496523189814E-5</v>
      </c>
      <c r="AL3" s="9"/>
      <c r="AM3" s="9"/>
    </row>
    <row r="4" spans="1:39">
      <c r="A4" s="2" t="s">
        <v>21</v>
      </c>
      <c r="B4" s="4">
        <f t="shared" ref="B4:B6" si="1">B$2</f>
        <v>1.5556730681706995E-5</v>
      </c>
      <c r="C4" s="4">
        <f t="shared" si="0"/>
        <v>1.5751256398493974E-5</v>
      </c>
      <c r="D4" s="4">
        <f t="shared" si="0"/>
        <v>1.5945782115281414E-5</v>
      </c>
      <c r="E4" s="4">
        <f t="shared" si="0"/>
        <v>1.6140307832068854E-5</v>
      </c>
      <c r="F4" s="4">
        <f t="shared" si="0"/>
        <v>1.6334833548856294E-5</v>
      </c>
      <c r="G4" s="4">
        <f t="shared" si="0"/>
        <v>1.6529359265644209E-5</v>
      </c>
      <c r="H4" s="4">
        <f t="shared" si="0"/>
        <v>1.6897099449344252E-5</v>
      </c>
      <c r="I4" s="4">
        <f t="shared" si="0"/>
        <v>1.7264839633043556E-5</v>
      </c>
      <c r="J4" s="4">
        <f t="shared" si="0"/>
        <v>1.763257981674286E-5</v>
      </c>
      <c r="K4" s="4">
        <f t="shared" si="0"/>
        <v>1.8000320000442252E-5</v>
      </c>
      <c r="L4" s="4">
        <f t="shared" si="0"/>
        <v>1.8368060184140845E-5</v>
      </c>
      <c r="M4" s="4">
        <f t="shared" si="0"/>
        <v>1.8688798925615285E-5</v>
      </c>
      <c r="N4" s="4">
        <f t="shared" si="0"/>
        <v>1.9009537667089535E-5</v>
      </c>
      <c r="O4" s="4">
        <f t="shared" si="0"/>
        <v>1.9330276408563701E-5</v>
      </c>
      <c r="P4" s="4">
        <f t="shared" si="0"/>
        <v>1.9651015150037951E-5</v>
      </c>
      <c r="Q4" s="4">
        <f t="shared" si="0"/>
        <v>1.9971753891511859E-5</v>
      </c>
      <c r="R4" s="4">
        <f t="shared" si="0"/>
        <v>2.0108190985144774E-5</v>
      </c>
      <c r="S4" s="4">
        <f t="shared" si="0"/>
        <v>2.0244628078777736E-5</v>
      </c>
      <c r="T4" s="4">
        <f t="shared" si="0"/>
        <v>2.0381065172410698E-5</v>
      </c>
      <c r="U4" s="4">
        <f t="shared" si="0"/>
        <v>2.051750226604366E-5</v>
      </c>
      <c r="V4" s="4">
        <f t="shared" si="0"/>
        <v>2.065393935967666E-5</v>
      </c>
      <c r="W4" s="4">
        <f t="shared" si="0"/>
        <v>2.0960029314456406E-5</v>
      </c>
      <c r="X4" s="4">
        <f t="shared" si="0"/>
        <v>2.1266119269235973E-5</v>
      </c>
      <c r="Y4" s="4">
        <f t="shared" si="0"/>
        <v>2.157220922401554E-5</v>
      </c>
      <c r="Z4" s="4">
        <f t="shared" si="0"/>
        <v>2.1878299178795107E-5</v>
      </c>
      <c r="AA4" s="4">
        <f t="shared" si="0"/>
        <v>2.2184389133574531E-5</v>
      </c>
      <c r="AB4" s="4">
        <f t="shared" si="0"/>
        <v>2.2081518614549188E-5</v>
      </c>
      <c r="AC4" s="4">
        <f t="shared" si="0"/>
        <v>2.1978648095524139E-5</v>
      </c>
      <c r="AD4" s="4">
        <f t="shared" si="0"/>
        <v>2.187577757649913E-5</v>
      </c>
      <c r="AE4" s="4">
        <f t="shared" si="0"/>
        <v>2.1772907057474078E-5</v>
      </c>
      <c r="AF4" s="4">
        <f t="shared" si="0"/>
        <v>2.1670036538449411E-5</v>
      </c>
      <c r="AG4" s="4">
        <f t="shared" si="0"/>
        <v>2.1543528535398038E-5</v>
      </c>
      <c r="AH4" s="4">
        <f t="shared" si="0"/>
        <v>2.1417020532346143E-5</v>
      </c>
      <c r="AI4" s="4">
        <f t="shared" si="0"/>
        <v>2.1290512529294204E-5</v>
      </c>
      <c r="AJ4" s="4">
        <f t="shared" si="0"/>
        <v>2.1164004526242265E-5</v>
      </c>
      <c r="AK4" s="4">
        <f t="shared" si="0"/>
        <v>2.1037496523189814E-5</v>
      </c>
      <c r="AL4" s="9"/>
      <c r="AM4" s="9"/>
    </row>
    <row r="5" spans="1:39">
      <c r="A5" s="2" t="s">
        <v>22</v>
      </c>
      <c r="B5" s="4">
        <f t="shared" si="1"/>
        <v>1.5556730681706995E-5</v>
      </c>
      <c r="C5" s="4">
        <f t="shared" si="0"/>
        <v>1.5751256398493974E-5</v>
      </c>
      <c r="D5" s="4">
        <f t="shared" si="0"/>
        <v>1.5945782115281414E-5</v>
      </c>
      <c r="E5" s="4">
        <f t="shared" si="0"/>
        <v>1.6140307832068854E-5</v>
      </c>
      <c r="F5" s="4">
        <f t="shared" si="0"/>
        <v>1.6334833548856294E-5</v>
      </c>
      <c r="G5" s="4">
        <f t="shared" si="0"/>
        <v>1.6529359265644209E-5</v>
      </c>
      <c r="H5" s="4">
        <f t="shared" si="0"/>
        <v>1.6897099449344252E-5</v>
      </c>
      <c r="I5" s="4">
        <f t="shared" si="0"/>
        <v>1.7264839633043556E-5</v>
      </c>
      <c r="J5" s="4">
        <f t="shared" si="0"/>
        <v>1.763257981674286E-5</v>
      </c>
      <c r="K5" s="4">
        <f t="shared" si="0"/>
        <v>1.8000320000442252E-5</v>
      </c>
      <c r="L5" s="4">
        <f t="shared" si="0"/>
        <v>1.8368060184140845E-5</v>
      </c>
      <c r="M5" s="4">
        <f t="shared" si="0"/>
        <v>1.8688798925615285E-5</v>
      </c>
      <c r="N5" s="4">
        <f t="shared" si="0"/>
        <v>1.9009537667089535E-5</v>
      </c>
      <c r="O5" s="4">
        <f t="shared" si="0"/>
        <v>1.9330276408563701E-5</v>
      </c>
      <c r="P5" s="4">
        <f t="shared" si="0"/>
        <v>1.9651015150037951E-5</v>
      </c>
      <c r="Q5" s="4">
        <f t="shared" si="0"/>
        <v>1.9971753891511859E-5</v>
      </c>
      <c r="R5" s="4">
        <f t="shared" si="0"/>
        <v>2.0108190985144774E-5</v>
      </c>
      <c r="S5" s="4">
        <f t="shared" si="0"/>
        <v>2.0244628078777736E-5</v>
      </c>
      <c r="T5" s="4">
        <f t="shared" si="0"/>
        <v>2.0381065172410698E-5</v>
      </c>
      <c r="U5" s="4">
        <f t="shared" si="0"/>
        <v>2.051750226604366E-5</v>
      </c>
      <c r="V5" s="4">
        <f t="shared" si="0"/>
        <v>2.065393935967666E-5</v>
      </c>
      <c r="W5" s="4">
        <f t="shared" si="0"/>
        <v>2.0960029314456406E-5</v>
      </c>
      <c r="X5" s="4">
        <f t="shared" si="0"/>
        <v>2.1266119269235973E-5</v>
      </c>
      <c r="Y5" s="4">
        <f t="shared" si="0"/>
        <v>2.157220922401554E-5</v>
      </c>
      <c r="Z5" s="4">
        <f t="shared" si="0"/>
        <v>2.1878299178795107E-5</v>
      </c>
      <c r="AA5" s="4">
        <f t="shared" si="0"/>
        <v>2.2184389133574531E-5</v>
      </c>
      <c r="AB5" s="4">
        <f t="shared" si="0"/>
        <v>2.2081518614549188E-5</v>
      </c>
      <c r="AC5" s="4">
        <f t="shared" si="0"/>
        <v>2.1978648095524139E-5</v>
      </c>
      <c r="AD5" s="4">
        <f t="shared" si="0"/>
        <v>2.187577757649913E-5</v>
      </c>
      <c r="AE5" s="4">
        <f t="shared" si="0"/>
        <v>2.1772907057474078E-5</v>
      </c>
      <c r="AF5" s="4">
        <f t="shared" si="0"/>
        <v>2.1670036538449411E-5</v>
      </c>
      <c r="AG5" s="4">
        <f t="shared" si="0"/>
        <v>2.1543528535398038E-5</v>
      </c>
      <c r="AH5" s="4">
        <f t="shared" si="0"/>
        <v>2.1417020532346143E-5</v>
      </c>
      <c r="AI5" s="4">
        <f t="shared" si="0"/>
        <v>2.1290512529294204E-5</v>
      </c>
      <c r="AJ5" s="4">
        <f t="shared" si="0"/>
        <v>2.1164004526242265E-5</v>
      </c>
      <c r="AK5" s="4">
        <f t="shared" si="0"/>
        <v>2.1037496523189814E-5</v>
      </c>
      <c r="AL5" s="9"/>
      <c r="AM5" s="9"/>
    </row>
    <row r="6" spans="1:39">
      <c r="A6" s="2" t="s">
        <v>23</v>
      </c>
      <c r="B6" s="4">
        <f t="shared" si="1"/>
        <v>1.5556730681706995E-5</v>
      </c>
      <c r="C6" s="4">
        <f t="shared" si="0"/>
        <v>1.5751256398493974E-5</v>
      </c>
      <c r="D6" s="4">
        <f t="shared" si="0"/>
        <v>1.5945782115281414E-5</v>
      </c>
      <c r="E6" s="4">
        <f t="shared" si="0"/>
        <v>1.6140307832068854E-5</v>
      </c>
      <c r="F6" s="4">
        <f t="shared" si="0"/>
        <v>1.6334833548856294E-5</v>
      </c>
      <c r="G6" s="4">
        <f t="shared" si="0"/>
        <v>1.6529359265644209E-5</v>
      </c>
      <c r="H6" s="4">
        <f t="shared" si="0"/>
        <v>1.6897099449344252E-5</v>
      </c>
      <c r="I6" s="4">
        <f t="shared" si="0"/>
        <v>1.7264839633043556E-5</v>
      </c>
      <c r="J6" s="4">
        <f t="shared" si="0"/>
        <v>1.763257981674286E-5</v>
      </c>
      <c r="K6" s="4">
        <f t="shared" si="0"/>
        <v>1.8000320000442252E-5</v>
      </c>
      <c r="L6" s="4">
        <f t="shared" si="0"/>
        <v>1.8368060184140845E-5</v>
      </c>
      <c r="M6" s="4">
        <f t="shared" si="0"/>
        <v>1.8688798925615285E-5</v>
      </c>
      <c r="N6" s="4">
        <f t="shared" si="0"/>
        <v>1.9009537667089535E-5</v>
      </c>
      <c r="O6" s="4">
        <f t="shared" si="0"/>
        <v>1.9330276408563701E-5</v>
      </c>
      <c r="P6" s="4">
        <f t="shared" si="0"/>
        <v>1.9651015150037951E-5</v>
      </c>
      <c r="Q6" s="4">
        <f t="shared" si="0"/>
        <v>1.9971753891511859E-5</v>
      </c>
      <c r="R6" s="4">
        <f t="shared" si="0"/>
        <v>2.0108190985144774E-5</v>
      </c>
      <c r="S6" s="4">
        <f t="shared" si="0"/>
        <v>2.0244628078777736E-5</v>
      </c>
      <c r="T6" s="4">
        <f t="shared" si="0"/>
        <v>2.0381065172410698E-5</v>
      </c>
      <c r="U6" s="4">
        <f t="shared" si="0"/>
        <v>2.051750226604366E-5</v>
      </c>
      <c r="V6" s="4">
        <f t="shared" si="0"/>
        <v>2.065393935967666E-5</v>
      </c>
      <c r="W6" s="4">
        <f t="shared" si="0"/>
        <v>2.0960029314456406E-5</v>
      </c>
      <c r="X6" s="4">
        <f t="shared" si="0"/>
        <v>2.1266119269235973E-5</v>
      </c>
      <c r="Y6" s="4">
        <f t="shared" si="0"/>
        <v>2.157220922401554E-5</v>
      </c>
      <c r="Z6" s="4">
        <f t="shared" si="0"/>
        <v>2.1878299178795107E-5</v>
      </c>
      <c r="AA6" s="4">
        <f t="shared" si="0"/>
        <v>2.2184389133574531E-5</v>
      </c>
      <c r="AB6" s="4">
        <f t="shared" si="0"/>
        <v>2.2081518614549188E-5</v>
      </c>
      <c r="AC6" s="4">
        <f t="shared" si="0"/>
        <v>2.1978648095524139E-5</v>
      </c>
      <c r="AD6" s="4">
        <f t="shared" si="0"/>
        <v>2.187577757649913E-5</v>
      </c>
      <c r="AE6" s="4">
        <f t="shared" si="0"/>
        <v>2.1772907057474078E-5</v>
      </c>
      <c r="AF6" s="4">
        <f t="shared" si="0"/>
        <v>2.1670036538449411E-5</v>
      </c>
      <c r="AG6" s="4">
        <f t="shared" si="0"/>
        <v>2.1543528535398038E-5</v>
      </c>
      <c r="AH6" s="4">
        <f t="shared" si="0"/>
        <v>2.1417020532346143E-5</v>
      </c>
      <c r="AI6" s="4">
        <f t="shared" si="0"/>
        <v>2.1290512529294204E-5</v>
      </c>
      <c r="AJ6" s="4">
        <f t="shared" si="0"/>
        <v>2.1164004526242265E-5</v>
      </c>
      <c r="AK6" s="4">
        <f t="shared" si="0"/>
        <v>2.1037496523189814E-5</v>
      </c>
      <c r="AL6" s="9"/>
      <c r="AM6" s="9"/>
    </row>
    <row r="7" spans="1:39">
      <c r="A7" s="2" t="s">
        <v>24</v>
      </c>
      <c r="B7" s="9">
        <v>0</v>
      </c>
      <c r="C7" s="9">
        <v>0</v>
      </c>
      <c r="D7" s="9">
        <v>0</v>
      </c>
      <c r="E7" s="9">
        <v>0</v>
      </c>
      <c r="F7" s="9">
        <v>0</v>
      </c>
      <c r="G7" s="8">
        <v>0</v>
      </c>
      <c r="H7" s="9">
        <v>0</v>
      </c>
      <c r="I7" s="9">
        <v>0</v>
      </c>
      <c r="J7" s="9">
        <v>0</v>
      </c>
      <c r="K7" s="9">
        <v>0</v>
      </c>
      <c r="L7" s="9">
        <v>0</v>
      </c>
      <c r="M7" s="9">
        <v>0</v>
      </c>
      <c r="N7" s="9">
        <v>0</v>
      </c>
      <c r="O7" s="9">
        <v>0</v>
      </c>
      <c r="P7" s="9">
        <v>0</v>
      </c>
      <c r="Q7" s="9">
        <v>0</v>
      </c>
      <c r="R7" s="9">
        <v>0</v>
      </c>
      <c r="S7" s="9">
        <v>0</v>
      </c>
      <c r="T7" s="9">
        <v>0</v>
      </c>
      <c r="U7" s="9">
        <v>0</v>
      </c>
      <c r="V7" s="9">
        <v>0</v>
      </c>
      <c r="W7" s="9">
        <v>0</v>
      </c>
      <c r="X7" s="9">
        <v>0</v>
      </c>
      <c r="Y7" s="9">
        <v>0</v>
      </c>
      <c r="Z7" s="9">
        <v>0</v>
      </c>
      <c r="AA7" s="9">
        <v>0</v>
      </c>
      <c r="AB7" s="9">
        <v>0</v>
      </c>
      <c r="AC7" s="9">
        <v>0</v>
      </c>
      <c r="AD7" s="9">
        <f t="shared" ref="AD7:AK9" si="2">TREND($T7:$AC7,$T$1:$AC$1,AD$1)</f>
        <v>0</v>
      </c>
      <c r="AE7" s="9">
        <f t="shared" si="2"/>
        <v>0</v>
      </c>
      <c r="AF7" s="9">
        <f t="shared" si="2"/>
        <v>0</v>
      </c>
      <c r="AG7" s="9">
        <f t="shared" si="2"/>
        <v>0</v>
      </c>
      <c r="AH7" s="9">
        <f t="shared" si="2"/>
        <v>0</v>
      </c>
      <c r="AI7" s="9">
        <f t="shared" si="2"/>
        <v>0</v>
      </c>
      <c r="AJ7" s="9">
        <f t="shared" si="2"/>
        <v>0</v>
      </c>
      <c r="AK7" s="9">
        <f t="shared" si="2"/>
        <v>0</v>
      </c>
      <c r="AL7" s="9"/>
      <c r="AM7" s="9"/>
    </row>
    <row r="8" spans="1:39">
      <c r="A8" s="2" t="s">
        <v>25</v>
      </c>
      <c r="B8" s="1">
        <v>0</v>
      </c>
      <c r="C8" s="9">
        <v>0</v>
      </c>
      <c r="D8" s="9">
        <v>0</v>
      </c>
      <c r="E8" s="1">
        <v>0</v>
      </c>
      <c r="F8" s="1">
        <v>0</v>
      </c>
      <c r="G8" s="8">
        <v>0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">
        <v>0</v>
      </c>
      <c r="Z8" s="1">
        <v>0</v>
      </c>
      <c r="AA8" s="1">
        <v>0</v>
      </c>
      <c r="AB8" s="1">
        <v>0</v>
      </c>
      <c r="AC8" s="1">
        <v>0</v>
      </c>
      <c r="AD8" s="9">
        <f t="shared" si="2"/>
        <v>0</v>
      </c>
      <c r="AE8" s="9">
        <f t="shared" si="2"/>
        <v>0</v>
      </c>
      <c r="AF8" s="9">
        <f t="shared" si="2"/>
        <v>0</v>
      </c>
      <c r="AG8" s="9">
        <f t="shared" si="2"/>
        <v>0</v>
      </c>
      <c r="AH8" s="9">
        <f t="shared" si="2"/>
        <v>0</v>
      </c>
      <c r="AI8" s="9">
        <f t="shared" si="2"/>
        <v>0</v>
      </c>
      <c r="AJ8" s="9">
        <f t="shared" si="2"/>
        <v>0</v>
      </c>
      <c r="AK8" s="9">
        <f t="shared" si="2"/>
        <v>0</v>
      </c>
      <c r="AL8" s="9"/>
      <c r="AM8" s="9"/>
    </row>
    <row r="9" spans="1:39" s="5" customFormat="1">
      <c r="A9" s="16" t="s">
        <v>26</v>
      </c>
      <c r="B9" s="9">
        <v>0</v>
      </c>
      <c r="C9" s="9">
        <v>0</v>
      </c>
      <c r="D9" s="9">
        <v>0</v>
      </c>
      <c r="E9" s="9">
        <v>0</v>
      </c>
      <c r="F9" s="9">
        <v>0</v>
      </c>
      <c r="G9" s="8">
        <v>0</v>
      </c>
      <c r="H9" s="9">
        <v>0</v>
      </c>
      <c r="I9" s="9">
        <v>0</v>
      </c>
      <c r="J9" s="9">
        <v>0</v>
      </c>
      <c r="K9" s="9">
        <v>0</v>
      </c>
      <c r="L9" s="9">
        <v>0</v>
      </c>
      <c r="M9" s="9">
        <v>0</v>
      </c>
      <c r="N9" s="9">
        <v>0</v>
      </c>
      <c r="O9" s="9">
        <v>0</v>
      </c>
      <c r="P9" s="9">
        <v>0</v>
      </c>
      <c r="Q9" s="9">
        <v>0</v>
      </c>
      <c r="R9" s="9">
        <v>0</v>
      </c>
      <c r="S9" s="9">
        <v>0</v>
      </c>
      <c r="T9" s="9">
        <v>0</v>
      </c>
      <c r="U9" s="9">
        <v>0</v>
      </c>
      <c r="V9" s="9">
        <v>0</v>
      </c>
      <c r="W9" s="9">
        <v>0</v>
      </c>
      <c r="X9" s="9">
        <v>0</v>
      </c>
      <c r="Y9" s="9">
        <v>0</v>
      </c>
      <c r="Z9" s="9">
        <v>0</v>
      </c>
      <c r="AA9" s="9">
        <v>0</v>
      </c>
      <c r="AB9" s="9">
        <v>0</v>
      </c>
      <c r="AC9" s="9">
        <v>0</v>
      </c>
      <c r="AD9" s="9">
        <f t="shared" si="2"/>
        <v>0</v>
      </c>
      <c r="AE9" s="9">
        <f t="shared" si="2"/>
        <v>0</v>
      </c>
      <c r="AF9" s="9">
        <f t="shared" si="2"/>
        <v>0</v>
      </c>
      <c r="AG9" s="9">
        <f t="shared" si="2"/>
        <v>0</v>
      </c>
      <c r="AH9" s="9">
        <f t="shared" si="2"/>
        <v>0</v>
      </c>
      <c r="AI9" s="9">
        <f t="shared" si="2"/>
        <v>0</v>
      </c>
      <c r="AJ9" s="9">
        <f t="shared" si="2"/>
        <v>0</v>
      </c>
      <c r="AK9" s="9">
        <f t="shared" si="2"/>
        <v>0</v>
      </c>
    </row>
  </sheetData>
  <pageMargins left="0.7" right="0.7" top="0.75" bottom="0.75" header="0.3" footer="0.3"/>
  <pageSetup orientation="portrait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>
    <tabColor rgb="FF002060"/>
  </sheetPr>
  <dimension ref="A1:AM9"/>
  <sheetViews>
    <sheetView workbookViewId="0">
      <pane xSplit="1" ySplit="1" topLeftCell="B2" activePane="bottomRight" state="frozen"/>
      <selection activeCell="A9" sqref="A9"/>
      <selection pane="topRight" activeCell="A9" sqref="A9"/>
      <selection pane="bottomLeft" activeCell="A9" sqref="A9"/>
      <selection pane="bottomRight"/>
    </sheetView>
  </sheetViews>
  <sheetFormatPr defaultColWidth="9.109375" defaultRowHeight="14.4"/>
  <cols>
    <col min="1" max="1" width="41.44140625" style="1" customWidth="1"/>
    <col min="2" max="2" width="10" style="1" customWidth="1"/>
    <col min="3" max="4" width="10" style="9" customWidth="1"/>
    <col min="5" max="29" width="10" style="1" customWidth="1"/>
    <col min="30" max="37" width="9.44140625" style="1" bestFit="1" customWidth="1"/>
    <col min="38" max="16384" width="9.109375" style="1"/>
  </cols>
  <sheetData>
    <row r="1" spans="1:39">
      <c r="A1" s="2" t="s">
        <v>18</v>
      </c>
      <c r="B1" s="10">
        <v>2015</v>
      </c>
      <c r="C1" s="10">
        <v>2016</v>
      </c>
      <c r="D1" s="10">
        <v>2017</v>
      </c>
      <c r="E1" s="2">
        <v>2018</v>
      </c>
      <c r="F1" s="10">
        <v>2019</v>
      </c>
      <c r="G1" s="10">
        <v>2020</v>
      </c>
      <c r="H1" s="10">
        <v>2021</v>
      </c>
      <c r="I1" s="10">
        <v>2022</v>
      </c>
      <c r="J1" s="10">
        <v>2023</v>
      </c>
      <c r="K1" s="10">
        <v>2024</v>
      </c>
      <c r="L1" s="10">
        <v>2025</v>
      </c>
      <c r="M1" s="10">
        <v>2026</v>
      </c>
      <c r="N1" s="10">
        <v>2027</v>
      </c>
      <c r="O1" s="10">
        <v>2028</v>
      </c>
      <c r="P1" s="10">
        <v>2029</v>
      </c>
      <c r="Q1" s="10">
        <v>2030</v>
      </c>
      <c r="R1" s="10">
        <v>2031</v>
      </c>
      <c r="S1" s="10">
        <v>2032</v>
      </c>
      <c r="T1" s="10">
        <v>2033</v>
      </c>
      <c r="U1" s="10">
        <v>2034</v>
      </c>
      <c r="V1" s="10">
        <v>2035</v>
      </c>
      <c r="W1" s="10">
        <v>2036</v>
      </c>
      <c r="X1" s="10">
        <v>2037</v>
      </c>
      <c r="Y1" s="10">
        <v>2038</v>
      </c>
      <c r="Z1" s="10">
        <v>2039</v>
      </c>
      <c r="AA1" s="10">
        <v>2040</v>
      </c>
      <c r="AB1" s="10">
        <v>2041</v>
      </c>
      <c r="AC1" s="10">
        <v>2042</v>
      </c>
      <c r="AD1" s="10">
        <v>2043</v>
      </c>
      <c r="AE1" s="10">
        <v>2044</v>
      </c>
      <c r="AF1" s="10">
        <v>2045</v>
      </c>
      <c r="AG1" s="10">
        <v>2046</v>
      </c>
      <c r="AH1" s="10">
        <v>2047</v>
      </c>
      <c r="AI1" s="10">
        <v>2048</v>
      </c>
      <c r="AJ1" s="10">
        <v>2049</v>
      </c>
      <c r="AK1" s="10">
        <v>2050</v>
      </c>
      <c r="AL1" s="10"/>
      <c r="AM1" s="10"/>
    </row>
    <row r="2" spans="1:39">
      <c r="A2" s="2" t="s">
        <v>19</v>
      </c>
      <c r="B2" s="4">
        <f>Interpolation!G9</f>
        <v>1.8317436742152478E-5</v>
      </c>
      <c r="C2" s="4">
        <f>Interpolation!H9</f>
        <v>1.8887179476512717E-5</v>
      </c>
      <c r="D2" s="4">
        <f>Interpolation!I9</f>
        <v>1.9456922210873453E-5</v>
      </c>
      <c r="E2" s="4">
        <f>Interpolation!J9</f>
        <v>2.002666494523419E-5</v>
      </c>
      <c r="F2" s="4">
        <f>Interpolation!K9</f>
        <v>2.0596407679594927E-5</v>
      </c>
      <c r="G2" s="4">
        <f>Interpolation!L9</f>
        <v>2.1166150413956078E-5</v>
      </c>
      <c r="H2" s="4">
        <f>Interpolation!M9</f>
        <v>2.19737380192455E-5</v>
      </c>
      <c r="I2" s="4">
        <f>Interpolation!N9</f>
        <v>2.2781325624534817E-5</v>
      </c>
      <c r="J2" s="4">
        <f>Interpolation!O9</f>
        <v>2.3588913229824483E-5</v>
      </c>
      <c r="K2" s="4">
        <f>Interpolation!P9</f>
        <v>2.4396500835114146E-5</v>
      </c>
      <c r="L2" s="4">
        <f>Interpolation!Q9</f>
        <v>2.5204088440404036E-5</v>
      </c>
      <c r="M2" s="4">
        <f>Interpolation!R9</f>
        <v>2.4484304763621767E-5</v>
      </c>
      <c r="N2" s="4">
        <f>Interpolation!S9</f>
        <v>2.3764521086838858E-5</v>
      </c>
      <c r="O2" s="4">
        <f>Interpolation!T9</f>
        <v>2.3044737410055949E-5</v>
      </c>
      <c r="P2" s="4">
        <f>Interpolation!U9</f>
        <v>2.232495373327304E-5</v>
      </c>
      <c r="Q2" s="4">
        <f>Interpolation!V9</f>
        <v>2.1605170056489626E-5</v>
      </c>
      <c r="R2" s="4">
        <f>Interpolation!W9</f>
        <v>2.1881876073983306E-5</v>
      </c>
      <c r="S2" s="4">
        <f>Interpolation!X9</f>
        <v>2.2158582091477436E-5</v>
      </c>
      <c r="T2" s="4">
        <f>Interpolation!Y9</f>
        <v>2.2435288108971567E-5</v>
      </c>
      <c r="U2" s="4">
        <f>Interpolation!Z9</f>
        <v>2.2711994126465694E-5</v>
      </c>
      <c r="V2" s="4">
        <f>Interpolation!AA9</f>
        <v>2.298870014396036E-5</v>
      </c>
      <c r="W2" s="4">
        <f>Interpolation!AB9</f>
        <v>2.2882254700985545E-5</v>
      </c>
      <c r="X2" s="4">
        <f>Interpolation!AC9</f>
        <v>2.2775809258009703E-5</v>
      </c>
      <c r="Y2" s="4">
        <f>Interpolation!AD9</f>
        <v>2.2669363815033861E-5</v>
      </c>
      <c r="Z2" s="4">
        <f>Interpolation!AE9</f>
        <v>2.2562918372058019E-5</v>
      </c>
      <c r="AA2" s="4">
        <f>Interpolation!AF9</f>
        <v>2.2456472929081164E-5</v>
      </c>
      <c r="AB2" s="4">
        <f>Interpolation!AG9</f>
        <v>2.2424184924238649E-5</v>
      </c>
      <c r="AC2" s="4">
        <f>Interpolation!AH9</f>
        <v>2.2391896919396623E-5</v>
      </c>
      <c r="AD2" s="4">
        <f>Interpolation!AI9</f>
        <v>2.2359608914554592E-5</v>
      </c>
      <c r="AE2" s="4">
        <f>Interpolation!AJ9</f>
        <v>2.2327320909712552E-5</v>
      </c>
      <c r="AF2" s="4">
        <f>Interpolation!AK9</f>
        <v>2.2295032904871003E-5</v>
      </c>
      <c r="AG2" s="4">
        <f>Interpolation!AL9</f>
        <v>2.2498088736326582E-5</v>
      </c>
      <c r="AH2" s="4">
        <f>Interpolation!AM9</f>
        <v>2.2701144567781328E-5</v>
      </c>
      <c r="AI2" s="4">
        <f>Interpolation!AN9</f>
        <v>2.2904200399236074E-5</v>
      </c>
      <c r="AJ2" s="4">
        <f>Interpolation!AO9</f>
        <v>2.310725623069082E-5</v>
      </c>
      <c r="AK2" s="4">
        <f>Interpolation!AP9</f>
        <v>2.3310312062144689E-5</v>
      </c>
      <c r="AL2" s="4"/>
      <c r="AM2" s="4"/>
    </row>
    <row r="3" spans="1:39">
      <c r="A3" s="2" t="s">
        <v>20</v>
      </c>
      <c r="B3" s="1">
        <v>0</v>
      </c>
      <c r="C3" s="9">
        <v>0</v>
      </c>
      <c r="D3" s="9">
        <v>0</v>
      </c>
      <c r="E3" s="1">
        <v>0</v>
      </c>
      <c r="F3" s="1">
        <v>0</v>
      </c>
      <c r="G3" s="1">
        <v>0</v>
      </c>
      <c r="H3" s="1">
        <v>0</v>
      </c>
      <c r="I3" s="1">
        <v>0</v>
      </c>
      <c r="J3" s="1">
        <v>0</v>
      </c>
      <c r="K3" s="1">
        <v>0</v>
      </c>
      <c r="L3" s="1">
        <v>0</v>
      </c>
      <c r="M3" s="1">
        <v>0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T3" s="1">
        <v>0</v>
      </c>
      <c r="U3" s="1">
        <v>0</v>
      </c>
      <c r="V3" s="1">
        <v>0</v>
      </c>
      <c r="W3" s="1">
        <v>0</v>
      </c>
      <c r="X3" s="1">
        <v>0</v>
      </c>
      <c r="Y3" s="1">
        <v>0</v>
      </c>
      <c r="Z3" s="1">
        <v>0</v>
      </c>
      <c r="AA3" s="1">
        <v>0</v>
      </c>
      <c r="AB3" s="1">
        <v>0</v>
      </c>
      <c r="AC3" s="1">
        <v>0</v>
      </c>
      <c r="AD3" s="9">
        <f t="shared" ref="AD3:AK6" si="0">TREND($T3:$AC3,$T$1:$AC$1,AD$1)</f>
        <v>0</v>
      </c>
      <c r="AE3" s="9">
        <f t="shared" si="0"/>
        <v>0</v>
      </c>
      <c r="AF3" s="9">
        <f t="shared" si="0"/>
        <v>0</v>
      </c>
      <c r="AG3" s="9">
        <f t="shared" si="0"/>
        <v>0</v>
      </c>
      <c r="AH3" s="9">
        <f t="shared" si="0"/>
        <v>0</v>
      </c>
      <c r="AI3" s="9">
        <f t="shared" si="0"/>
        <v>0</v>
      </c>
      <c r="AJ3" s="9">
        <f t="shared" si="0"/>
        <v>0</v>
      </c>
      <c r="AK3" s="9">
        <f t="shared" si="0"/>
        <v>0</v>
      </c>
      <c r="AL3" s="9"/>
      <c r="AM3" s="9"/>
    </row>
    <row r="4" spans="1:39">
      <c r="A4" s="2" t="s">
        <v>21</v>
      </c>
      <c r="B4" s="9">
        <v>0</v>
      </c>
      <c r="C4" s="9">
        <v>0</v>
      </c>
      <c r="D4" s="9">
        <v>0</v>
      </c>
      <c r="E4" s="1">
        <v>0</v>
      </c>
      <c r="F4" s="1">
        <v>0</v>
      </c>
      <c r="G4" s="1">
        <v>0</v>
      </c>
      <c r="H4" s="1">
        <v>0</v>
      </c>
      <c r="I4" s="1">
        <v>0</v>
      </c>
      <c r="J4" s="1">
        <v>0</v>
      </c>
      <c r="K4" s="1">
        <v>0</v>
      </c>
      <c r="L4" s="1">
        <v>0</v>
      </c>
      <c r="M4" s="1">
        <v>0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T4" s="1">
        <v>0</v>
      </c>
      <c r="U4" s="1">
        <v>0</v>
      </c>
      <c r="V4" s="1">
        <v>0</v>
      </c>
      <c r="W4" s="1">
        <v>0</v>
      </c>
      <c r="X4" s="1">
        <v>0</v>
      </c>
      <c r="Y4" s="1">
        <v>0</v>
      </c>
      <c r="Z4" s="1">
        <v>0</v>
      </c>
      <c r="AA4" s="1">
        <v>0</v>
      </c>
      <c r="AB4" s="1">
        <v>0</v>
      </c>
      <c r="AC4" s="1">
        <v>0</v>
      </c>
      <c r="AD4" s="9">
        <f t="shared" si="0"/>
        <v>0</v>
      </c>
      <c r="AE4" s="9">
        <f t="shared" si="0"/>
        <v>0</v>
      </c>
      <c r="AF4" s="9">
        <f t="shared" si="0"/>
        <v>0</v>
      </c>
      <c r="AG4" s="9">
        <f t="shared" si="0"/>
        <v>0</v>
      </c>
      <c r="AH4" s="9">
        <f t="shared" si="0"/>
        <v>0</v>
      </c>
      <c r="AI4" s="9">
        <f t="shared" si="0"/>
        <v>0</v>
      </c>
      <c r="AJ4" s="9">
        <f t="shared" si="0"/>
        <v>0</v>
      </c>
      <c r="AK4" s="9">
        <f t="shared" si="0"/>
        <v>0</v>
      </c>
      <c r="AL4" s="9"/>
      <c r="AM4" s="9"/>
    </row>
    <row r="5" spans="1:39">
      <c r="A5" s="2" t="s">
        <v>22</v>
      </c>
      <c r="B5" s="9">
        <v>0</v>
      </c>
      <c r="C5" s="9">
        <v>0</v>
      </c>
      <c r="D5" s="9">
        <v>0</v>
      </c>
      <c r="E5" s="1">
        <v>0</v>
      </c>
      <c r="F5" s="1">
        <v>0</v>
      </c>
      <c r="G5" s="1">
        <v>0</v>
      </c>
      <c r="H5" s="1">
        <v>0</v>
      </c>
      <c r="I5" s="1">
        <v>0</v>
      </c>
      <c r="J5" s="1">
        <v>0</v>
      </c>
      <c r="K5" s="1">
        <v>0</v>
      </c>
      <c r="L5" s="1">
        <v>0</v>
      </c>
      <c r="M5" s="1">
        <v>0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T5" s="1">
        <v>0</v>
      </c>
      <c r="U5" s="1">
        <v>0</v>
      </c>
      <c r="V5" s="1">
        <v>0</v>
      </c>
      <c r="W5" s="1">
        <v>0</v>
      </c>
      <c r="X5" s="1">
        <v>0</v>
      </c>
      <c r="Y5" s="1">
        <v>0</v>
      </c>
      <c r="Z5" s="1">
        <v>0</v>
      </c>
      <c r="AA5" s="1">
        <v>0</v>
      </c>
      <c r="AB5" s="1">
        <v>0</v>
      </c>
      <c r="AC5" s="1">
        <v>0</v>
      </c>
      <c r="AD5" s="9">
        <f t="shared" si="0"/>
        <v>0</v>
      </c>
      <c r="AE5" s="9">
        <f t="shared" si="0"/>
        <v>0</v>
      </c>
      <c r="AF5" s="9">
        <f t="shared" si="0"/>
        <v>0</v>
      </c>
      <c r="AG5" s="9">
        <f t="shared" si="0"/>
        <v>0</v>
      </c>
      <c r="AH5" s="9">
        <f t="shared" si="0"/>
        <v>0</v>
      </c>
      <c r="AI5" s="9">
        <f t="shared" si="0"/>
        <v>0</v>
      </c>
      <c r="AJ5" s="9">
        <f t="shared" si="0"/>
        <v>0</v>
      </c>
      <c r="AK5" s="9">
        <f t="shared" si="0"/>
        <v>0</v>
      </c>
      <c r="AL5" s="9"/>
      <c r="AM5" s="9"/>
    </row>
    <row r="6" spans="1:39">
      <c r="A6" s="2" t="s">
        <v>23</v>
      </c>
      <c r="B6" s="1">
        <v>0</v>
      </c>
      <c r="C6" s="9">
        <v>0</v>
      </c>
      <c r="D6" s="9">
        <v>0</v>
      </c>
      <c r="E6" s="1">
        <v>0</v>
      </c>
      <c r="F6" s="1">
        <v>0</v>
      </c>
      <c r="G6" s="1">
        <v>0</v>
      </c>
      <c r="H6" s="1">
        <v>0</v>
      </c>
      <c r="I6" s="1">
        <v>0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T6" s="1">
        <v>0</v>
      </c>
      <c r="U6" s="1">
        <v>0</v>
      </c>
      <c r="V6" s="1">
        <v>0</v>
      </c>
      <c r="W6" s="1">
        <v>0</v>
      </c>
      <c r="X6" s="1">
        <v>0</v>
      </c>
      <c r="Y6" s="1">
        <v>0</v>
      </c>
      <c r="Z6" s="1">
        <v>0</v>
      </c>
      <c r="AA6" s="1">
        <v>0</v>
      </c>
      <c r="AB6" s="1">
        <v>0</v>
      </c>
      <c r="AC6" s="1">
        <v>0</v>
      </c>
      <c r="AD6" s="9">
        <f t="shared" si="0"/>
        <v>0</v>
      </c>
      <c r="AE6" s="9">
        <f t="shared" si="0"/>
        <v>0</v>
      </c>
      <c r="AF6" s="9">
        <f t="shared" si="0"/>
        <v>0</v>
      </c>
      <c r="AG6" s="9">
        <f t="shared" si="0"/>
        <v>0</v>
      </c>
      <c r="AH6" s="9">
        <f t="shared" si="0"/>
        <v>0</v>
      </c>
      <c r="AI6" s="9">
        <f t="shared" si="0"/>
        <v>0</v>
      </c>
      <c r="AJ6" s="9">
        <f t="shared" si="0"/>
        <v>0</v>
      </c>
      <c r="AK6" s="9">
        <f t="shared" si="0"/>
        <v>0</v>
      </c>
      <c r="AL6" s="9"/>
      <c r="AM6" s="9"/>
    </row>
    <row r="7" spans="1:39">
      <c r="A7" s="2" t="s">
        <v>24</v>
      </c>
      <c r="B7" s="1">
        <v>0</v>
      </c>
      <c r="C7" s="9">
        <v>0</v>
      </c>
      <c r="D7" s="9">
        <v>0</v>
      </c>
      <c r="E7" s="9">
        <v>0</v>
      </c>
      <c r="F7" s="9">
        <v>0</v>
      </c>
      <c r="G7" s="9">
        <v>0</v>
      </c>
      <c r="H7" s="9">
        <v>0</v>
      </c>
      <c r="I7" s="9">
        <v>0</v>
      </c>
      <c r="J7" s="9">
        <v>0</v>
      </c>
      <c r="K7" s="9">
        <v>0</v>
      </c>
      <c r="L7" s="9">
        <v>0</v>
      </c>
      <c r="M7" s="9">
        <v>0</v>
      </c>
      <c r="N7" s="9">
        <v>0</v>
      </c>
      <c r="O7" s="9">
        <v>0</v>
      </c>
      <c r="P7" s="9">
        <v>0</v>
      </c>
      <c r="Q7" s="9">
        <v>0</v>
      </c>
      <c r="R7" s="9">
        <v>0</v>
      </c>
      <c r="S7" s="9">
        <v>0</v>
      </c>
      <c r="T7" s="9">
        <v>0</v>
      </c>
      <c r="U7" s="9">
        <v>0</v>
      </c>
      <c r="V7" s="9">
        <v>0</v>
      </c>
      <c r="W7" s="9">
        <v>0</v>
      </c>
      <c r="X7" s="9">
        <v>0</v>
      </c>
      <c r="Y7" s="9">
        <v>0</v>
      </c>
      <c r="Z7" s="9">
        <v>0</v>
      </c>
      <c r="AA7" s="9">
        <v>0</v>
      </c>
      <c r="AB7" s="9">
        <v>0</v>
      </c>
      <c r="AC7" s="9">
        <v>0</v>
      </c>
      <c r="AD7" s="9">
        <v>0</v>
      </c>
      <c r="AE7" s="9">
        <v>0</v>
      </c>
      <c r="AF7" s="9">
        <v>0</v>
      </c>
      <c r="AG7" s="9">
        <v>0</v>
      </c>
      <c r="AH7" s="9">
        <v>0</v>
      </c>
      <c r="AI7" s="9">
        <v>0</v>
      </c>
      <c r="AJ7" s="9">
        <v>0</v>
      </c>
      <c r="AK7" s="9">
        <v>0</v>
      </c>
      <c r="AL7" s="9"/>
      <c r="AM7" s="9"/>
    </row>
    <row r="8" spans="1:39">
      <c r="A8" s="2" t="s">
        <v>25</v>
      </c>
      <c r="B8" s="9">
        <v>0</v>
      </c>
      <c r="C8" s="9">
        <v>0</v>
      </c>
      <c r="D8" s="9">
        <v>0</v>
      </c>
      <c r="E8" s="9">
        <v>0</v>
      </c>
      <c r="F8" s="9">
        <v>0</v>
      </c>
      <c r="G8" s="9">
        <v>0</v>
      </c>
      <c r="H8" s="9">
        <v>0</v>
      </c>
      <c r="I8" s="9">
        <v>0</v>
      </c>
      <c r="J8" s="9">
        <v>0</v>
      </c>
      <c r="K8" s="9">
        <v>0</v>
      </c>
      <c r="L8" s="9">
        <v>0</v>
      </c>
      <c r="M8" s="9">
        <v>0</v>
      </c>
      <c r="N8" s="9">
        <v>0</v>
      </c>
      <c r="O8" s="9">
        <v>0</v>
      </c>
      <c r="P8" s="9">
        <v>0</v>
      </c>
      <c r="Q8" s="9">
        <v>0</v>
      </c>
      <c r="R8" s="9">
        <v>0</v>
      </c>
      <c r="S8" s="9">
        <v>0</v>
      </c>
      <c r="T8" s="9">
        <v>0</v>
      </c>
      <c r="U8" s="9">
        <v>0</v>
      </c>
      <c r="V8" s="9">
        <v>0</v>
      </c>
      <c r="W8" s="9">
        <v>0</v>
      </c>
      <c r="X8" s="9">
        <v>0</v>
      </c>
      <c r="Y8" s="9">
        <v>0</v>
      </c>
      <c r="Z8" s="9">
        <v>0</v>
      </c>
      <c r="AA8" s="9">
        <v>0</v>
      </c>
      <c r="AB8" s="9">
        <v>0</v>
      </c>
      <c r="AC8" s="9">
        <v>0</v>
      </c>
      <c r="AD8" s="9">
        <v>0</v>
      </c>
      <c r="AE8" s="9">
        <v>0</v>
      </c>
      <c r="AF8" s="9">
        <v>0</v>
      </c>
      <c r="AG8" s="9">
        <v>0</v>
      </c>
      <c r="AH8" s="9">
        <v>0</v>
      </c>
      <c r="AI8" s="9">
        <v>0</v>
      </c>
      <c r="AJ8" s="9">
        <v>0</v>
      </c>
      <c r="AK8" s="9">
        <v>0</v>
      </c>
      <c r="AL8" s="9"/>
      <c r="AM8" s="9"/>
    </row>
    <row r="9" spans="1:39" s="5" customFormat="1">
      <c r="A9" s="16" t="s">
        <v>26</v>
      </c>
      <c r="B9" s="9">
        <v>0</v>
      </c>
      <c r="C9" s="9">
        <v>0</v>
      </c>
      <c r="D9" s="9">
        <v>0</v>
      </c>
      <c r="E9" s="9">
        <v>0</v>
      </c>
      <c r="F9" s="9">
        <v>0</v>
      </c>
      <c r="G9" s="9">
        <v>0</v>
      </c>
      <c r="H9" s="9">
        <v>0</v>
      </c>
      <c r="I9" s="9">
        <v>0</v>
      </c>
      <c r="J9" s="9">
        <v>0</v>
      </c>
      <c r="K9" s="9">
        <v>0</v>
      </c>
      <c r="L9" s="9">
        <v>0</v>
      </c>
      <c r="M9" s="9">
        <v>0</v>
      </c>
      <c r="N9" s="9">
        <v>0</v>
      </c>
      <c r="O9" s="9">
        <v>0</v>
      </c>
      <c r="P9" s="9">
        <v>0</v>
      </c>
      <c r="Q9" s="9">
        <v>0</v>
      </c>
      <c r="R9" s="9">
        <v>0</v>
      </c>
      <c r="S9" s="9">
        <v>0</v>
      </c>
      <c r="T9" s="9">
        <v>0</v>
      </c>
      <c r="U9" s="9">
        <v>0</v>
      </c>
      <c r="V9" s="9">
        <v>0</v>
      </c>
      <c r="W9" s="9">
        <v>0</v>
      </c>
      <c r="X9" s="9">
        <v>0</v>
      </c>
      <c r="Y9" s="9">
        <v>0</v>
      </c>
      <c r="Z9" s="9">
        <v>0</v>
      </c>
      <c r="AA9" s="9">
        <v>0</v>
      </c>
      <c r="AB9" s="9">
        <v>0</v>
      </c>
      <c r="AC9" s="9">
        <v>0</v>
      </c>
      <c r="AD9" s="9">
        <v>0</v>
      </c>
      <c r="AE9" s="9">
        <v>0</v>
      </c>
      <c r="AF9" s="9">
        <v>0</v>
      </c>
      <c r="AG9" s="9">
        <v>0</v>
      </c>
      <c r="AH9" s="9">
        <v>0</v>
      </c>
      <c r="AI9" s="9">
        <v>0</v>
      </c>
      <c r="AJ9" s="9">
        <v>0</v>
      </c>
      <c r="AK9" s="9">
        <v>0</v>
      </c>
    </row>
  </sheetData>
  <pageMargins left="0.7" right="0.7" top="0.75" bottom="0.75" header="0.3" footer="0.3"/>
  <pageSetup orientation="portrait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>
    <tabColor rgb="FF002060"/>
  </sheetPr>
  <dimension ref="A1:AM9"/>
  <sheetViews>
    <sheetView workbookViewId="0">
      <pane xSplit="1" ySplit="1" topLeftCell="B2" activePane="bottomRight" state="frozen"/>
      <selection activeCell="A9" sqref="A9"/>
      <selection pane="topRight" activeCell="A9" sqref="A9"/>
      <selection pane="bottomLeft" activeCell="A9" sqref="A9"/>
      <selection pane="bottomRight"/>
    </sheetView>
  </sheetViews>
  <sheetFormatPr defaultColWidth="9.109375" defaultRowHeight="14.4"/>
  <cols>
    <col min="1" max="1" width="41.44140625" style="1" customWidth="1"/>
    <col min="2" max="2" width="10" style="1" customWidth="1"/>
    <col min="3" max="4" width="10" style="9" customWidth="1"/>
    <col min="5" max="29" width="10" style="1" customWidth="1"/>
    <col min="30" max="37" width="9.44140625" style="1" bestFit="1" customWidth="1"/>
    <col min="38" max="16384" width="9.109375" style="1"/>
  </cols>
  <sheetData>
    <row r="1" spans="1:39">
      <c r="A1" s="2" t="s">
        <v>18</v>
      </c>
      <c r="B1" s="10">
        <v>2015</v>
      </c>
      <c r="C1" s="10">
        <v>2016</v>
      </c>
      <c r="D1" s="10">
        <v>2017</v>
      </c>
      <c r="E1" s="2">
        <v>2018</v>
      </c>
      <c r="F1" s="10">
        <v>2019</v>
      </c>
      <c r="G1" s="10">
        <v>2020</v>
      </c>
      <c r="H1" s="10">
        <v>2021</v>
      </c>
      <c r="I1" s="10">
        <v>2022</v>
      </c>
      <c r="J1" s="10">
        <v>2023</v>
      </c>
      <c r="K1" s="10">
        <v>2024</v>
      </c>
      <c r="L1" s="10">
        <v>2025</v>
      </c>
      <c r="M1" s="10">
        <v>2026</v>
      </c>
      <c r="N1" s="10">
        <v>2027</v>
      </c>
      <c r="O1" s="10">
        <v>2028</v>
      </c>
      <c r="P1" s="10">
        <v>2029</v>
      </c>
      <c r="Q1" s="10">
        <v>2030</v>
      </c>
      <c r="R1" s="10">
        <v>2031</v>
      </c>
      <c r="S1" s="10">
        <v>2032</v>
      </c>
      <c r="T1" s="10">
        <v>2033</v>
      </c>
      <c r="U1" s="10">
        <v>2034</v>
      </c>
      <c r="V1" s="10">
        <v>2035</v>
      </c>
      <c r="W1" s="10">
        <v>2036</v>
      </c>
      <c r="X1" s="10">
        <v>2037</v>
      </c>
      <c r="Y1" s="10">
        <v>2038</v>
      </c>
      <c r="Z1" s="10">
        <v>2039</v>
      </c>
      <c r="AA1" s="10">
        <v>2040</v>
      </c>
      <c r="AB1" s="10">
        <v>2041</v>
      </c>
      <c r="AC1" s="10">
        <v>2042</v>
      </c>
      <c r="AD1" s="10">
        <v>2043</v>
      </c>
      <c r="AE1" s="10">
        <v>2044</v>
      </c>
      <c r="AF1" s="10">
        <v>2045</v>
      </c>
      <c r="AG1" s="10">
        <v>2046</v>
      </c>
      <c r="AH1" s="10">
        <v>2047</v>
      </c>
      <c r="AI1" s="10">
        <v>2048</v>
      </c>
      <c r="AJ1" s="10">
        <v>2049</v>
      </c>
      <c r="AK1" s="10">
        <v>2050</v>
      </c>
      <c r="AL1" s="10"/>
      <c r="AM1" s="10"/>
    </row>
    <row r="2" spans="1:39">
      <c r="A2" s="2" t="s">
        <v>19</v>
      </c>
      <c r="B2" s="4">
        <f>Interpolation!G10</f>
        <v>1.7938089672390478E-5</v>
      </c>
      <c r="C2" s="4">
        <f>Interpolation!H10</f>
        <v>1.8157680513089004E-5</v>
      </c>
      <c r="D2" s="4">
        <f>Interpolation!I10</f>
        <v>1.8377271353787507E-5</v>
      </c>
      <c r="E2" s="4">
        <f>Interpolation!J10</f>
        <v>1.8596862194486009E-5</v>
      </c>
      <c r="F2" s="4">
        <f>Interpolation!K10</f>
        <v>1.88164530351846E-5</v>
      </c>
      <c r="G2" s="4">
        <f>Interpolation!L10</f>
        <v>1.9036043875883072E-5</v>
      </c>
      <c r="H2" s="4">
        <f>Interpolation!M10</f>
        <v>1.9332645447745887E-5</v>
      </c>
      <c r="I2" s="4">
        <f>Interpolation!N10</f>
        <v>1.9629247019609196E-5</v>
      </c>
      <c r="J2" s="4">
        <f>Interpolation!O10</f>
        <v>1.9925848591472502E-5</v>
      </c>
      <c r="K2" s="4">
        <f>Interpolation!P10</f>
        <v>2.0222450163335896E-5</v>
      </c>
      <c r="L2" s="4">
        <f>Interpolation!Q10</f>
        <v>2.0519051735199652E-5</v>
      </c>
      <c r="M2" s="4">
        <f>Interpolation!R10</f>
        <v>2.0816942572802685E-5</v>
      </c>
      <c r="N2" s="4">
        <f>Interpolation!S10</f>
        <v>2.1114833410405993E-5</v>
      </c>
      <c r="O2" s="4">
        <f>Interpolation!T10</f>
        <v>2.1412724248009216E-5</v>
      </c>
      <c r="P2" s="4">
        <f>Interpolation!U10</f>
        <v>2.1710615085612435E-5</v>
      </c>
      <c r="Q2" s="4">
        <f>Interpolation!V10</f>
        <v>2.2008505923215871E-5</v>
      </c>
      <c r="R2" s="4">
        <f>Interpolation!W10</f>
        <v>2.2767390282275868E-5</v>
      </c>
      <c r="S2" s="4">
        <f>Interpolation!X10</f>
        <v>2.3526274641335296E-5</v>
      </c>
      <c r="T2" s="4">
        <f>Interpolation!Y10</f>
        <v>2.4285159000394728E-5</v>
      </c>
      <c r="U2" s="4">
        <f>Interpolation!Z10</f>
        <v>2.5044043359454156E-5</v>
      </c>
      <c r="V2" s="4">
        <f>Interpolation!AA10</f>
        <v>2.5802927718512862E-5</v>
      </c>
      <c r="W2" s="4">
        <f>Interpolation!AB10</f>
        <v>2.4687896027841133E-5</v>
      </c>
      <c r="X2" s="4">
        <f>Interpolation!AC10</f>
        <v>2.3572864337170417E-5</v>
      </c>
      <c r="Y2" s="4">
        <f>Interpolation!AD10</f>
        <v>2.2457832646499697E-5</v>
      </c>
      <c r="Z2" s="4">
        <f>Interpolation!AE10</f>
        <v>2.1342800955829327E-5</v>
      </c>
      <c r="AA2" s="4">
        <f>Interpolation!AF10</f>
        <v>2.0227769265159536E-5</v>
      </c>
      <c r="AB2" s="4">
        <f>Interpolation!AG10</f>
        <v>2.0928094187987884E-5</v>
      </c>
      <c r="AC2" s="4">
        <f>Interpolation!AH10</f>
        <v>2.162841911081629E-5</v>
      </c>
      <c r="AD2" s="4">
        <f>Interpolation!AI10</f>
        <v>2.2328744033644524E-5</v>
      </c>
      <c r="AE2" s="4">
        <f>Interpolation!AJ10</f>
        <v>2.302906895647293E-5</v>
      </c>
      <c r="AF2" s="4">
        <f>Interpolation!AK10</f>
        <v>2.3729393879301204E-5</v>
      </c>
      <c r="AG2" s="4">
        <f>Interpolation!AL10</f>
        <v>2.4214552326921533E-5</v>
      </c>
      <c r="AH2" s="4">
        <f>Interpolation!AM10</f>
        <v>2.4699710774541381E-5</v>
      </c>
      <c r="AI2" s="4">
        <f>Interpolation!AN10</f>
        <v>2.5184869222161233E-5</v>
      </c>
      <c r="AJ2" s="4">
        <f>Interpolation!AO10</f>
        <v>2.5670027669781081E-5</v>
      </c>
      <c r="AK2" s="4">
        <f>Interpolation!AP10</f>
        <v>2.6155186117400411E-5</v>
      </c>
      <c r="AL2" s="4"/>
      <c r="AM2" s="4"/>
    </row>
    <row r="3" spans="1:39">
      <c r="A3" s="2" t="s">
        <v>20</v>
      </c>
      <c r="B3" s="1">
        <v>0</v>
      </c>
      <c r="C3" s="9">
        <v>0</v>
      </c>
      <c r="D3" s="9">
        <v>0</v>
      </c>
      <c r="E3" s="1">
        <v>0</v>
      </c>
      <c r="F3" s="1">
        <v>0</v>
      </c>
      <c r="G3" s="1">
        <v>0</v>
      </c>
      <c r="H3" s="1">
        <v>0</v>
      </c>
      <c r="I3" s="1">
        <v>0</v>
      </c>
      <c r="J3" s="1">
        <v>0</v>
      </c>
      <c r="K3" s="1">
        <v>0</v>
      </c>
      <c r="L3" s="1">
        <v>0</v>
      </c>
      <c r="M3" s="1">
        <v>0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T3" s="1">
        <v>0</v>
      </c>
      <c r="U3" s="1">
        <v>0</v>
      </c>
      <c r="V3" s="1">
        <v>0</v>
      </c>
      <c r="W3" s="1">
        <v>0</v>
      </c>
      <c r="X3" s="1">
        <v>0</v>
      </c>
      <c r="Y3" s="1">
        <v>0</v>
      </c>
      <c r="Z3" s="1">
        <v>0</v>
      </c>
      <c r="AA3" s="1">
        <v>0</v>
      </c>
      <c r="AB3" s="1">
        <v>0</v>
      </c>
      <c r="AC3" s="1">
        <v>0</v>
      </c>
      <c r="AD3" s="9">
        <f t="shared" ref="AD3:AK6" si="0">TREND($T3:$AC3,$T$1:$AC$1,AD$1)</f>
        <v>0</v>
      </c>
      <c r="AE3" s="9">
        <f t="shared" si="0"/>
        <v>0</v>
      </c>
      <c r="AF3" s="9">
        <f t="shared" si="0"/>
        <v>0</v>
      </c>
      <c r="AG3" s="9">
        <f t="shared" si="0"/>
        <v>0</v>
      </c>
      <c r="AH3" s="9">
        <f t="shared" si="0"/>
        <v>0</v>
      </c>
      <c r="AI3" s="9">
        <f t="shared" si="0"/>
        <v>0</v>
      </c>
      <c r="AJ3" s="9">
        <f t="shared" si="0"/>
        <v>0</v>
      </c>
      <c r="AK3" s="9">
        <f t="shared" si="0"/>
        <v>0</v>
      </c>
      <c r="AL3" s="9"/>
      <c r="AM3" s="9"/>
    </row>
    <row r="4" spans="1:39">
      <c r="A4" s="2" t="s">
        <v>21</v>
      </c>
      <c r="B4" s="9">
        <v>0</v>
      </c>
      <c r="C4" s="9">
        <v>0</v>
      </c>
      <c r="D4" s="9">
        <v>0</v>
      </c>
      <c r="E4" s="1">
        <v>0</v>
      </c>
      <c r="F4" s="1">
        <v>0</v>
      </c>
      <c r="G4" s="1">
        <v>0</v>
      </c>
      <c r="H4" s="1">
        <v>0</v>
      </c>
      <c r="I4" s="1">
        <v>0</v>
      </c>
      <c r="J4" s="1">
        <v>0</v>
      </c>
      <c r="K4" s="1">
        <v>0</v>
      </c>
      <c r="L4" s="1">
        <v>0</v>
      </c>
      <c r="M4" s="1">
        <v>0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T4" s="1">
        <v>0</v>
      </c>
      <c r="U4" s="1">
        <v>0</v>
      </c>
      <c r="V4" s="1">
        <v>0</v>
      </c>
      <c r="W4" s="1">
        <v>0</v>
      </c>
      <c r="X4" s="1">
        <v>0</v>
      </c>
      <c r="Y4" s="1">
        <v>0</v>
      </c>
      <c r="Z4" s="1">
        <v>0</v>
      </c>
      <c r="AA4" s="1">
        <v>0</v>
      </c>
      <c r="AB4" s="1">
        <v>0</v>
      </c>
      <c r="AC4" s="1">
        <v>0</v>
      </c>
      <c r="AD4" s="9">
        <f t="shared" si="0"/>
        <v>0</v>
      </c>
      <c r="AE4" s="9">
        <f t="shared" si="0"/>
        <v>0</v>
      </c>
      <c r="AF4" s="9">
        <f t="shared" si="0"/>
        <v>0</v>
      </c>
      <c r="AG4" s="9">
        <f t="shared" si="0"/>
        <v>0</v>
      </c>
      <c r="AH4" s="9">
        <f t="shared" si="0"/>
        <v>0</v>
      </c>
      <c r="AI4" s="9">
        <f t="shared" si="0"/>
        <v>0</v>
      </c>
      <c r="AJ4" s="9">
        <f t="shared" si="0"/>
        <v>0</v>
      </c>
      <c r="AK4" s="9">
        <f t="shared" si="0"/>
        <v>0</v>
      </c>
      <c r="AL4" s="9"/>
      <c r="AM4" s="9"/>
    </row>
    <row r="5" spans="1:39">
      <c r="A5" s="2" t="s">
        <v>22</v>
      </c>
      <c r="B5" s="9">
        <v>0</v>
      </c>
      <c r="C5" s="9">
        <v>0</v>
      </c>
      <c r="D5" s="9">
        <v>0</v>
      </c>
      <c r="E5" s="1">
        <v>0</v>
      </c>
      <c r="F5" s="1">
        <v>0</v>
      </c>
      <c r="G5" s="1">
        <v>0</v>
      </c>
      <c r="H5" s="1">
        <v>0</v>
      </c>
      <c r="I5" s="1">
        <v>0</v>
      </c>
      <c r="J5" s="1">
        <v>0</v>
      </c>
      <c r="K5" s="1">
        <v>0</v>
      </c>
      <c r="L5" s="1">
        <v>0</v>
      </c>
      <c r="M5" s="1">
        <v>0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T5" s="1">
        <v>0</v>
      </c>
      <c r="U5" s="1">
        <v>0</v>
      </c>
      <c r="V5" s="1">
        <v>0</v>
      </c>
      <c r="W5" s="1">
        <v>0</v>
      </c>
      <c r="X5" s="1">
        <v>0</v>
      </c>
      <c r="Y5" s="1">
        <v>0</v>
      </c>
      <c r="Z5" s="1">
        <v>0</v>
      </c>
      <c r="AA5" s="1">
        <v>0</v>
      </c>
      <c r="AB5" s="1">
        <v>0</v>
      </c>
      <c r="AC5" s="1">
        <v>0</v>
      </c>
      <c r="AD5" s="9">
        <f t="shared" si="0"/>
        <v>0</v>
      </c>
      <c r="AE5" s="9">
        <f t="shared" si="0"/>
        <v>0</v>
      </c>
      <c r="AF5" s="9">
        <f t="shared" si="0"/>
        <v>0</v>
      </c>
      <c r="AG5" s="9">
        <f t="shared" si="0"/>
        <v>0</v>
      </c>
      <c r="AH5" s="9">
        <f t="shared" si="0"/>
        <v>0</v>
      </c>
      <c r="AI5" s="9">
        <f t="shared" si="0"/>
        <v>0</v>
      </c>
      <c r="AJ5" s="9">
        <f t="shared" si="0"/>
        <v>0</v>
      </c>
      <c r="AK5" s="9">
        <f t="shared" si="0"/>
        <v>0</v>
      </c>
      <c r="AL5" s="9"/>
      <c r="AM5" s="9"/>
    </row>
    <row r="6" spans="1:39">
      <c r="A6" s="2" t="s">
        <v>23</v>
      </c>
      <c r="B6" s="9">
        <v>0</v>
      </c>
      <c r="C6" s="9">
        <v>0</v>
      </c>
      <c r="D6" s="9">
        <v>0</v>
      </c>
      <c r="E6" s="1">
        <v>0</v>
      </c>
      <c r="F6" s="1">
        <v>0</v>
      </c>
      <c r="G6" s="1">
        <v>0</v>
      </c>
      <c r="H6" s="1">
        <v>0</v>
      </c>
      <c r="I6" s="1">
        <v>0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T6" s="1">
        <v>0</v>
      </c>
      <c r="U6" s="1">
        <v>0</v>
      </c>
      <c r="V6" s="1">
        <v>0</v>
      </c>
      <c r="W6" s="1">
        <v>0</v>
      </c>
      <c r="X6" s="1">
        <v>0</v>
      </c>
      <c r="Y6" s="1">
        <v>0</v>
      </c>
      <c r="Z6" s="1">
        <v>0</v>
      </c>
      <c r="AA6" s="1">
        <v>0</v>
      </c>
      <c r="AB6" s="1">
        <v>0</v>
      </c>
      <c r="AC6" s="1">
        <v>0</v>
      </c>
      <c r="AD6" s="9">
        <f t="shared" si="0"/>
        <v>0</v>
      </c>
      <c r="AE6" s="9">
        <f t="shared" si="0"/>
        <v>0</v>
      </c>
      <c r="AF6" s="9">
        <f t="shared" si="0"/>
        <v>0</v>
      </c>
      <c r="AG6" s="9">
        <f t="shared" si="0"/>
        <v>0</v>
      </c>
      <c r="AH6" s="9">
        <f t="shared" si="0"/>
        <v>0</v>
      </c>
      <c r="AI6" s="9">
        <f t="shared" si="0"/>
        <v>0</v>
      </c>
      <c r="AJ6" s="9">
        <f t="shared" si="0"/>
        <v>0</v>
      </c>
      <c r="AK6" s="9">
        <f t="shared" si="0"/>
        <v>0</v>
      </c>
      <c r="AL6" s="9"/>
      <c r="AM6" s="9"/>
    </row>
    <row r="7" spans="1:39">
      <c r="A7" s="2" t="s">
        <v>24</v>
      </c>
      <c r="B7" s="9">
        <v>0</v>
      </c>
      <c r="C7" s="9">
        <v>0</v>
      </c>
      <c r="D7" s="9">
        <v>0</v>
      </c>
      <c r="E7" s="9">
        <v>0</v>
      </c>
      <c r="F7" s="9">
        <v>0</v>
      </c>
      <c r="G7" s="9">
        <v>0</v>
      </c>
      <c r="H7" s="9">
        <v>0</v>
      </c>
      <c r="I7" s="9">
        <v>0</v>
      </c>
      <c r="J7" s="9">
        <v>0</v>
      </c>
      <c r="K7" s="9">
        <v>0</v>
      </c>
      <c r="L7" s="9">
        <v>0</v>
      </c>
      <c r="M7" s="9">
        <v>0</v>
      </c>
      <c r="N7" s="9">
        <v>0</v>
      </c>
      <c r="O7" s="9">
        <v>0</v>
      </c>
      <c r="P7" s="9">
        <v>0</v>
      </c>
      <c r="Q7" s="9">
        <v>0</v>
      </c>
      <c r="R7" s="9">
        <v>0</v>
      </c>
      <c r="S7" s="9">
        <v>0</v>
      </c>
      <c r="T7" s="9">
        <v>0</v>
      </c>
      <c r="U7" s="9">
        <v>0</v>
      </c>
      <c r="V7" s="9">
        <v>0</v>
      </c>
      <c r="W7" s="9">
        <v>0</v>
      </c>
      <c r="X7" s="9">
        <v>0</v>
      </c>
      <c r="Y7" s="9">
        <v>0</v>
      </c>
      <c r="Z7" s="9">
        <v>0</v>
      </c>
      <c r="AA7" s="9">
        <v>0</v>
      </c>
      <c r="AB7" s="9">
        <v>0</v>
      </c>
      <c r="AC7" s="9">
        <v>0</v>
      </c>
      <c r="AD7" s="9">
        <v>0</v>
      </c>
      <c r="AE7" s="9">
        <v>0</v>
      </c>
      <c r="AF7" s="9">
        <v>0</v>
      </c>
      <c r="AG7" s="9">
        <v>0</v>
      </c>
      <c r="AH7" s="9">
        <v>0</v>
      </c>
      <c r="AI7" s="9">
        <v>0</v>
      </c>
      <c r="AJ7" s="9">
        <v>0</v>
      </c>
      <c r="AK7" s="9">
        <v>0</v>
      </c>
      <c r="AL7" s="9"/>
      <c r="AM7" s="9"/>
    </row>
    <row r="8" spans="1:39">
      <c r="A8" s="2" t="s">
        <v>25</v>
      </c>
      <c r="B8" s="9">
        <v>0</v>
      </c>
      <c r="C8" s="9">
        <v>0</v>
      </c>
      <c r="D8" s="9">
        <v>0</v>
      </c>
      <c r="E8" s="9">
        <v>0</v>
      </c>
      <c r="F8" s="9">
        <v>0</v>
      </c>
      <c r="G8" s="9">
        <v>0</v>
      </c>
      <c r="H8" s="9">
        <v>0</v>
      </c>
      <c r="I8" s="9">
        <v>0</v>
      </c>
      <c r="J8" s="9">
        <v>0</v>
      </c>
      <c r="K8" s="9">
        <v>0</v>
      </c>
      <c r="L8" s="9">
        <v>0</v>
      </c>
      <c r="M8" s="9">
        <v>0</v>
      </c>
      <c r="N8" s="9">
        <v>0</v>
      </c>
      <c r="O8" s="9">
        <v>0</v>
      </c>
      <c r="P8" s="9">
        <v>0</v>
      </c>
      <c r="Q8" s="9">
        <v>0</v>
      </c>
      <c r="R8" s="9">
        <v>0</v>
      </c>
      <c r="S8" s="9">
        <v>0</v>
      </c>
      <c r="T8" s="9">
        <v>0</v>
      </c>
      <c r="U8" s="9">
        <v>0</v>
      </c>
      <c r="V8" s="9">
        <v>0</v>
      </c>
      <c r="W8" s="9">
        <v>0</v>
      </c>
      <c r="X8" s="9">
        <v>0</v>
      </c>
      <c r="Y8" s="9">
        <v>0</v>
      </c>
      <c r="Z8" s="9">
        <v>0</v>
      </c>
      <c r="AA8" s="9">
        <v>0</v>
      </c>
      <c r="AB8" s="9">
        <v>0</v>
      </c>
      <c r="AC8" s="9">
        <v>0</v>
      </c>
      <c r="AD8" s="9">
        <v>0</v>
      </c>
      <c r="AE8" s="9">
        <v>0</v>
      </c>
      <c r="AF8" s="9">
        <v>0</v>
      </c>
      <c r="AG8" s="9">
        <v>0</v>
      </c>
      <c r="AH8" s="9">
        <v>0</v>
      </c>
      <c r="AI8" s="9">
        <v>0</v>
      </c>
      <c r="AJ8" s="9">
        <v>0</v>
      </c>
      <c r="AK8" s="9">
        <v>0</v>
      </c>
      <c r="AL8" s="9"/>
      <c r="AM8" s="9"/>
    </row>
    <row r="9" spans="1:39" s="5" customFormat="1">
      <c r="A9" s="16" t="s">
        <v>26</v>
      </c>
      <c r="B9" s="9">
        <v>0</v>
      </c>
      <c r="C9" s="9">
        <v>0</v>
      </c>
      <c r="D9" s="9">
        <v>0</v>
      </c>
      <c r="E9" s="9">
        <v>0</v>
      </c>
      <c r="F9" s="9">
        <v>0</v>
      </c>
      <c r="G9" s="9">
        <v>0</v>
      </c>
      <c r="H9" s="9">
        <v>0</v>
      </c>
      <c r="I9" s="9">
        <v>0</v>
      </c>
      <c r="J9" s="9">
        <v>0</v>
      </c>
      <c r="K9" s="9">
        <v>0</v>
      </c>
      <c r="L9" s="9">
        <v>0</v>
      </c>
      <c r="M9" s="9">
        <v>0</v>
      </c>
      <c r="N9" s="9">
        <v>0</v>
      </c>
      <c r="O9" s="9">
        <v>0</v>
      </c>
      <c r="P9" s="9">
        <v>0</v>
      </c>
      <c r="Q9" s="9">
        <v>0</v>
      </c>
      <c r="R9" s="9">
        <v>0</v>
      </c>
      <c r="S9" s="9">
        <v>0</v>
      </c>
      <c r="T9" s="9">
        <v>0</v>
      </c>
      <c r="U9" s="9">
        <v>0</v>
      </c>
      <c r="V9" s="9">
        <v>0</v>
      </c>
      <c r="W9" s="9">
        <v>0</v>
      </c>
      <c r="X9" s="9">
        <v>0</v>
      </c>
      <c r="Y9" s="9">
        <v>0</v>
      </c>
      <c r="Z9" s="9">
        <v>0</v>
      </c>
      <c r="AA9" s="9">
        <v>0</v>
      </c>
      <c r="AB9" s="9">
        <v>0</v>
      </c>
      <c r="AC9" s="9">
        <v>0</v>
      </c>
      <c r="AD9" s="9">
        <v>0</v>
      </c>
      <c r="AE9" s="9">
        <v>0</v>
      </c>
      <c r="AF9" s="9">
        <v>0</v>
      </c>
      <c r="AG9" s="9">
        <v>0</v>
      </c>
      <c r="AH9" s="9">
        <v>0</v>
      </c>
      <c r="AI9" s="9">
        <v>0</v>
      </c>
      <c r="AJ9" s="9">
        <v>0</v>
      </c>
      <c r="AK9" s="9">
        <v>0</v>
      </c>
    </row>
  </sheetData>
  <pageMargins left="0.7" right="0.7" top="0.75" bottom="0.75" header="0.3" footer="0.3"/>
  <pageSetup orientation="portrait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>
    <tabColor rgb="FF002060"/>
  </sheetPr>
  <dimension ref="A1:AM9"/>
  <sheetViews>
    <sheetView workbookViewId="0">
      <pane xSplit="1" ySplit="1" topLeftCell="B2" activePane="bottomRight" state="frozen"/>
      <selection activeCell="A9" sqref="A9"/>
      <selection pane="topRight" activeCell="A9" sqref="A9"/>
      <selection pane="bottomLeft" activeCell="A9" sqref="A9"/>
      <selection pane="bottomRight"/>
    </sheetView>
  </sheetViews>
  <sheetFormatPr defaultColWidth="9.109375" defaultRowHeight="14.4"/>
  <cols>
    <col min="1" max="1" width="41.44140625" style="1" customWidth="1"/>
    <col min="2" max="2" width="10" style="1" customWidth="1"/>
    <col min="3" max="4" width="10" style="9" customWidth="1"/>
    <col min="5" max="6" width="10" style="1" customWidth="1"/>
    <col min="7" max="7" width="10" style="8" customWidth="1"/>
    <col min="8" max="29" width="10" style="1" customWidth="1"/>
    <col min="30" max="37" width="9.44140625" style="1" bestFit="1" customWidth="1"/>
    <col min="38" max="16384" width="9.109375" style="1"/>
  </cols>
  <sheetData>
    <row r="1" spans="1:39">
      <c r="A1" s="2" t="s">
        <v>18</v>
      </c>
      <c r="B1" s="10">
        <v>2015</v>
      </c>
      <c r="C1" s="10">
        <v>2016</v>
      </c>
      <c r="D1" s="10">
        <v>2017</v>
      </c>
      <c r="E1" s="2">
        <v>2018</v>
      </c>
      <c r="F1" s="10">
        <v>2019</v>
      </c>
      <c r="G1" s="10">
        <v>2020</v>
      </c>
      <c r="H1" s="10">
        <v>2021</v>
      </c>
      <c r="I1" s="10">
        <v>2022</v>
      </c>
      <c r="J1" s="10">
        <v>2023</v>
      </c>
      <c r="K1" s="10">
        <v>2024</v>
      </c>
      <c r="L1" s="10">
        <v>2025</v>
      </c>
      <c r="M1" s="10">
        <v>2026</v>
      </c>
      <c r="N1" s="10">
        <v>2027</v>
      </c>
      <c r="O1" s="10">
        <v>2028</v>
      </c>
      <c r="P1" s="10">
        <v>2029</v>
      </c>
      <c r="Q1" s="10">
        <v>2030</v>
      </c>
      <c r="R1" s="10">
        <v>2031</v>
      </c>
      <c r="S1" s="10">
        <v>2032</v>
      </c>
      <c r="T1" s="10">
        <v>2033</v>
      </c>
      <c r="U1" s="10">
        <v>2034</v>
      </c>
      <c r="V1" s="10">
        <v>2035</v>
      </c>
      <c r="W1" s="10">
        <v>2036</v>
      </c>
      <c r="X1" s="10">
        <v>2037</v>
      </c>
      <c r="Y1" s="10">
        <v>2038</v>
      </c>
      <c r="Z1" s="10">
        <v>2039</v>
      </c>
      <c r="AA1" s="10">
        <v>2040</v>
      </c>
      <c r="AB1" s="10">
        <v>2041</v>
      </c>
      <c r="AC1" s="10">
        <v>2042</v>
      </c>
      <c r="AD1" s="10">
        <v>2043</v>
      </c>
      <c r="AE1" s="10">
        <v>2044</v>
      </c>
      <c r="AF1" s="10">
        <v>2045</v>
      </c>
      <c r="AG1" s="10">
        <v>2046</v>
      </c>
      <c r="AH1" s="10">
        <v>2047</v>
      </c>
      <c r="AI1" s="10">
        <v>2048</v>
      </c>
      <c r="AJ1" s="10">
        <v>2049</v>
      </c>
      <c r="AK1" s="10">
        <v>2050</v>
      </c>
      <c r="AL1" s="10"/>
      <c r="AM1" s="10"/>
    </row>
    <row r="2" spans="1:39">
      <c r="A2" s="2" t="s">
        <v>19</v>
      </c>
      <c r="B2" s="4">
        <f>Interpolation!G11</f>
        <v>1.282149778580249E-5</v>
      </c>
      <c r="C2" s="4">
        <f>Interpolation!H11</f>
        <v>1.303989828196515E-5</v>
      </c>
      <c r="D2" s="4">
        <f>Interpolation!I11</f>
        <v>1.3258298778127258E-5</v>
      </c>
      <c r="E2" s="4">
        <f>Interpolation!J11</f>
        <v>1.3476699274289455E-5</v>
      </c>
      <c r="F2" s="4">
        <f>Interpolation!K11</f>
        <v>1.3695099770451649E-5</v>
      </c>
      <c r="G2" s="4">
        <f>Interpolation!L11</f>
        <v>1.3913500266613322E-5</v>
      </c>
      <c r="H2" s="4">
        <f>Interpolation!M11</f>
        <v>1.4265755685394058E-5</v>
      </c>
      <c r="I2" s="4">
        <f>Interpolation!N11</f>
        <v>1.4618011104175488E-5</v>
      </c>
      <c r="J2" s="4">
        <f>Interpolation!O11</f>
        <v>1.4970266522957003E-5</v>
      </c>
      <c r="K2" s="4">
        <f>Interpolation!P11</f>
        <v>1.5322521941738521E-5</v>
      </c>
      <c r="L2" s="4">
        <f>Interpolation!Q11</f>
        <v>1.5674777360520792E-5</v>
      </c>
      <c r="M2" s="4">
        <f>Interpolation!R11</f>
        <v>1.5970675387820196E-5</v>
      </c>
      <c r="N2" s="4">
        <f>Interpolation!S11</f>
        <v>1.6266573415118885E-5</v>
      </c>
      <c r="O2" s="4">
        <f>Interpolation!T11</f>
        <v>1.656247144241757E-5</v>
      </c>
      <c r="P2" s="4">
        <f>Interpolation!U11</f>
        <v>1.6858369469716344E-5</v>
      </c>
      <c r="Q2" s="4">
        <f>Interpolation!V11</f>
        <v>1.7154267497014392E-5</v>
      </c>
      <c r="R2" s="4">
        <f>Interpolation!W11</f>
        <v>1.5560520136658625E-5</v>
      </c>
      <c r="S2" s="4">
        <f>Interpolation!X11</f>
        <v>1.3966772776303343E-5</v>
      </c>
      <c r="T2" s="4">
        <f>Interpolation!Y11</f>
        <v>1.237302541594737E-5</v>
      </c>
      <c r="U2" s="4">
        <f>Interpolation!Z11</f>
        <v>1.077927805559209E-5</v>
      </c>
      <c r="V2" s="4">
        <f>Interpolation!AA11</f>
        <v>9.1855306952367631E-6</v>
      </c>
      <c r="W2" s="4">
        <f>Interpolation!AB11</f>
        <v>9.1052869717134569E-6</v>
      </c>
      <c r="X2" s="4">
        <f>Interpolation!AC11</f>
        <v>9.0250432481895187E-6</v>
      </c>
      <c r="Y2" s="4">
        <f>Interpolation!AD11</f>
        <v>8.9447995246655585E-6</v>
      </c>
      <c r="Z2" s="4">
        <f>Interpolation!AE11</f>
        <v>8.8645558011416204E-6</v>
      </c>
      <c r="AA2" s="4">
        <f>Interpolation!AF11</f>
        <v>8.7843120776170351E-6</v>
      </c>
      <c r="AB2" s="4">
        <f>Interpolation!AG11</f>
        <v>8.6497817629238676E-6</v>
      </c>
      <c r="AC2" s="4">
        <f>Interpolation!AH11</f>
        <v>8.5152514482311592E-6</v>
      </c>
      <c r="AD2" s="4">
        <f>Interpolation!AI11</f>
        <v>8.3807211335384931E-6</v>
      </c>
      <c r="AE2" s="4">
        <f>Interpolation!AJ11</f>
        <v>8.2461908188458288E-6</v>
      </c>
      <c r="AF2" s="4">
        <f>Interpolation!AK11</f>
        <v>8.1116605041536286E-6</v>
      </c>
      <c r="AG2" s="4">
        <f>Interpolation!AL11</f>
        <v>7.9956185842490216E-6</v>
      </c>
      <c r="AH2" s="4">
        <f>Interpolation!AM11</f>
        <v>7.8795766643446636E-6</v>
      </c>
      <c r="AI2" s="4">
        <f>Interpolation!AN11</f>
        <v>7.7635347444402616E-6</v>
      </c>
      <c r="AJ2" s="4">
        <f>Interpolation!AO11</f>
        <v>7.6474928245358596E-6</v>
      </c>
      <c r="AK2" s="4">
        <f>Interpolation!AP11</f>
        <v>7.5314509046317235E-6</v>
      </c>
      <c r="AL2" s="4"/>
      <c r="AM2" s="4"/>
    </row>
    <row r="3" spans="1:39">
      <c r="A3" s="2" t="s">
        <v>20</v>
      </c>
      <c r="B3" s="1">
        <v>0</v>
      </c>
      <c r="C3" s="9">
        <v>0</v>
      </c>
      <c r="D3" s="9">
        <v>0</v>
      </c>
      <c r="E3" s="1">
        <v>0</v>
      </c>
      <c r="F3" s="1">
        <v>0</v>
      </c>
      <c r="G3" s="8">
        <v>0</v>
      </c>
      <c r="H3" s="1">
        <v>0</v>
      </c>
      <c r="I3" s="1">
        <v>0</v>
      </c>
      <c r="J3" s="1">
        <v>0</v>
      </c>
      <c r="K3" s="1">
        <v>0</v>
      </c>
      <c r="L3" s="1">
        <v>0</v>
      </c>
      <c r="M3" s="1">
        <v>0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T3" s="1">
        <v>0</v>
      </c>
      <c r="U3" s="1">
        <v>0</v>
      </c>
      <c r="V3" s="1">
        <v>0</v>
      </c>
      <c r="W3" s="1">
        <v>0</v>
      </c>
      <c r="X3" s="1">
        <v>0</v>
      </c>
      <c r="Y3" s="1">
        <v>0</v>
      </c>
      <c r="Z3" s="1">
        <v>0</v>
      </c>
      <c r="AA3" s="1">
        <v>0</v>
      </c>
      <c r="AB3" s="1">
        <v>0</v>
      </c>
      <c r="AC3" s="1">
        <v>0</v>
      </c>
      <c r="AD3" s="9">
        <f t="shared" ref="AD3:AK6" si="0">TREND($T3:$AC3,$T$1:$AC$1,AD$1)</f>
        <v>0</v>
      </c>
      <c r="AE3" s="9">
        <f t="shared" si="0"/>
        <v>0</v>
      </c>
      <c r="AF3" s="9">
        <f t="shared" si="0"/>
        <v>0</v>
      </c>
      <c r="AG3" s="9">
        <f t="shared" si="0"/>
        <v>0</v>
      </c>
      <c r="AH3" s="9">
        <f t="shared" si="0"/>
        <v>0</v>
      </c>
      <c r="AI3" s="9">
        <f t="shared" si="0"/>
        <v>0</v>
      </c>
      <c r="AJ3" s="9">
        <f t="shared" si="0"/>
        <v>0</v>
      </c>
      <c r="AK3" s="9">
        <f t="shared" si="0"/>
        <v>0</v>
      </c>
      <c r="AL3" s="9"/>
      <c r="AM3" s="9"/>
    </row>
    <row r="4" spans="1:39">
      <c r="A4" s="2" t="s">
        <v>21</v>
      </c>
      <c r="B4" s="4">
        <f>B$2</f>
        <v>1.282149778580249E-5</v>
      </c>
      <c r="C4" s="4">
        <f t="shared" ref="C4:D5" si="1">C$2</f>
        <v>1.303989828196515E-5</v>
      </c>
      <c r="D4" s="4">
        <f t="shared" si="1"/>
        <v>1.3258298778127258E-5</v>
      </c>
      <c r="E4" s="4">
        <f t="shared" ref="E4:AK5" si="2">E$2</f>
        <v>1.3476699274289455E-5</v>
      </c>
      <c r="F4" s="4">
        <f t="shared" si="2"/>
        <v>1.3695099770451649E-5</v>
      </c>
      <c r="G4" s="4">
        <f t="shared" si="2"/>
        <v>1.3913500266613322E-5</v>
      </c>
      <c r="H4" s="4">
        <f t="shared" si="2"/>
        <v>1.4265755685394058E-5</v>
      </c>
      <c r="I4" s="4">
        <f t="shared" si="2"/>
        <v>1.4618011104175488E-5</v>
      </c>
      <c r="J4" s="4">
        <f t="shared" si="2"/>
        <v>1.4970266522957003E-5</v>
      </c>
      <c r="K4" s="4">
        <f t="shared" si="2"/>
        <v>1.5322521941738521E-5</v>
      </c>
      <c r="L4" s="4">
        <f t="shared" si="2"/>
        <v>1.5674777360520792E-5</v>
      </c>
      <c r="M4" s="4">
        <f t="shared" si="2"/>
        <v>1.5970675387820196E-5</v>
      </c>
      <c r="N4" s="4">
        <f t="shared" si="2"/>
        <v>1.6266573415118885E-5</v>
      </c>
      <c r="O4" s="4">
        <f t="shared" si="2"/>
        <v>1.656247144241757E-5</v>
      </c>
      <c r="P4" s="4">
        <f t="shared" si="2"/>
        <v>1.6858369469716344E-5</v>
      </c>
      <c r="Q4" s="4">
        <f t="shared" si="2"/>
        <v>1.7154267497014392E-5</v>
      </c>
      <c r="R4" s="4">
        <f t="shared" si="2"/>
        <v>1.5560520136658625E-5</v>
      </c>
      <c r="S4" s="4">
        <f t="shared" si="2"/>
        <v>1.3966772776303343E-5</v>
      </c>
      <c r="T4" s="4">
        <f t="shared" si="2"/>
        <v>1.237302541594737E-5</v>
      </c>
      <c r="U4" s="4">
        <f t="shared" si="2"/>
        <v>1.077927805559209E-5</v>
      </c>
      <c r="V4" s="4">
        <f t="shared" si="2"/>
        <v>9.1855306952367631E-6</v>
      </c>
      <c r="W4" s="4">
        <f t="shared" si="2"/>
        <v>9.1052869717134569E-6</v>
      </c>
      <c r="X4" s="4">
        <f t="shared" si="2"/>
        <v>9.0250432481895187E-6</v>
      </c>
      <c r="Y4" s="4">
        <f t="shared" si="2"/>
        <v>8.9447995246655585E-6</v>
      </c>
      <c r="Z4" s="4">
        <f t="shared" si="2"/>
        <v>8.8645558011416204E-6</v>
      </c>
      <c r="AA4" s="4">
        <f t="shared" si="2"/>
        <v>8.7843120776170351E-6</v>
      </c>
      <c r="AB4" s="4">
        <f t="shared" si="2"/>
        <v>8.6497817629238676E-6</v>
      </c>
      <c r="AC4" s="4">
        <f t="shared" si="2"/>
        <v>8.5152514482311592E-6</v>
      </c>
      <c r="AD4" s="4">
        <f t="shared" si="2"/>
        <v>8.3807211335384931E-6</v>
      </c>
      <c r="AE4" s="4">
        <f t="shared" si="2"/>
        <v>8.2461908188458288E-6</v>
      </c>
      <c r="AF4" s="4">
        <f t="shared" si="2"/>
        <v>8.1116605041536286E-6</v>
      </c>
      <c r="AG4" s="4">
        <f t="shared" si="2"/>
        <v>7.9956185842490216E-6</v>
      </c>
      <c r="AH4" s="4">
        <f t="shared" si="2"/>
        <v>7.8795766643446636E-6</v>
      </c>
      <c r="AI4" s="4">
        <f t="shared" si="2"/>
        <v>7.7635347444402616E-6</v>
      </c>
      <c r="AJ4" s="4">
        <f t="shared" si="2"/>
        <v>7.6474928245358596E-6</v>
      </c>
      <c r="AK4" s="4">
        <f t="shared" si="2"/>
        <v>7.5314509046317235E-6</v>
      </c>
      <c r="AL4" s="9"/>
      <c r="AM4" s="9"/>
    </row>
    <row r="5" spans="1:39">
      <c r="A5" s="2" t="s">
        <v>22</v>
      </c>
      <c r="B5" s="4">
        <f>B$2</f>
        <v>1.282149778580249E-5</v>
      </c>
      <c r="C5" s="4">
        <f t="shared" si="1"/>
        <v>1.303989828196515E-5</v>
      </c>
      <c r="D5" s="4">
        <f t="shared" si="1"/>
        <v>1.3258298778127258E-5</v>
      </c>
      <c r="E5" s="4">
        <f t="shared" si="2"/>
        <v>1.3476699274289455E-5</v>
      </c>
      <c r="F5" s="4">
        <f t="shared" si="2"/>
        <v>1.3695099770451649E-5</v>
      </c>
      <c r="G5" s="4">
        <f t="shared" si="2"/>
        <v>1.3913500266613322E-5</v>
      </c>
      <c r="H5" s="4">
        <f t="shared" si="2"/>
        <v>1.4265755685394058E-5</v>
      </c>
      <c r="I5" s="4">
        <f t="shared" si="2"/>
        <v>1.4618011104175488E-5</v>
      </c>
      <c r="J5" s="4">
        <f t="shared" si="2"/>
        <v>1.4970266522957003E-5</v>
      </c>
      <c r="K5" s="4">
        <f t="shared" si="2"/>
        <v>1.5322521941738521E-5</v>
      </c>
      <c r="L5" s="4">
        <f t="shared" si="2"/>
        <v>1.5674777360520792E-5</v>
      </c>
      <c r="M5" s="4">
        <f t="shared" si="2"/>
        <v>1.5970675387820196E-5</v>
      </c>
      <c r="N5" s="4">
        <f t="shared" si="2"/>
        <v>1.6266573415118885E-5</v>
      </c>
      <c r="O5" s="4">
        <f t="shared" si="2"/>
        <v>1.656247144241757E-5</v>
      </c>
      <c r="P5" s="4">
        <f t="shared" si="2"/>
        <v>1.6858369469716344E-5</v>
      </c>
      <c r="Q5" s="4">
        <f t="shared" si="2"/>
        <v>1.7154267497014392E-5</v>
      </c>
      <c r="R5" s="4">
        <f t="shared" si="2"/>
        <v>1.5560520136658625E-5</v>
      </c>
      <c r="S5" s="4">
        <f t="shared" si="2"/>
        <v>1.3966772776303343E-5</v>
      </c>
      <c r="T5" s="4">
        <f t="shared" si="2"/>
        <v>1.237302541594737E-5</v>
      </c>
      <c r="U5" s="4">
        <f t="shared" si="2"/>
        <v>1.077927805559209E-5</v>
      </c>
      <c r="V5" s="4">
        <f t="shared" si="2"/>
        <v>9.1855306952367631E-6</v>
      </c>
      <c r="W5" s="4">
        <f t="shared" si="2"/>
        <v>9.1052869717134569E-6</v>
      </c>
      <c r="X5" s="4">
        <f t="shared" si="2"/>
        <v>9.0250432481895187E-6</v>
      </c>
      <c r="Y5" s="4">
        <f t="shared" si="2"/>
        <v>8.9447995246655585E-6</v>
      </c>
      <c r="Z5" s="4">
        <f t="shared" si="2"/>
        <v>8.8645558011416204E-6</v>
      </c>
      <c r="AA5" s="4">
        <f t="shared" si="2"/>
        <v>8.7843120776170351E-6</v>
      </c>
      <c r="AB5" s="4">
        <f t="shared" si="2"/>
        <v>8.6497817629238676E-6</v>
      </c>
      <c r="AC5" s="4">
        <f t="shared" si="2"/>
        <v>8.5152514482311592E-6</v>
      </c>
      <c r="AD5" s="4">
        <f t="shared" si="2"/>
        <v>8.3807211335384931E-6</v>
      </c>
      <c r="AE5" s="4">
        <f t="shared" si="2"/>
        <v>8.2461908188458288E-6</v>
      </c>
      <c r="AF5" s="4">
        <f t="shared" si="2"/>
        <v>8.1116605041536286E-6</v>
      </c>
      <c r="AG5" s="4">
        <f t="shared" si="2"/>
        <v>7.9956185842490216E-6</v>
      </c>
      <c r="AH5" s="4">
        <f t="shared" si="2"/>
        <v>7.8795766643446636E-6</v>
      </c>
      <c r="AI5" s="4">
        <f t="shared" si="2"/>
        <v>7.7635347444402616E-6</v>
      </c>
      <c r="AJ5" s="4">
        <f t="shared" si="2"/>
        <v>7.6474928245358596E-6</v>
      </c>
      <c r="AK5" s="4">
        <f t="shared" si="2"/>
        <v>7.5314509046317235E-6</v>
      </c>
      <c r="AL5" s="9"/>
      <c r="AM5" s="9"/>
    </row>
    <row r="6" spans="1:39">
      <c r="A6" s="2" t="s">
        <v>23</v>
      </c>
      <c r="B6" s="1">
        <v>0</v>
      </c>
      <c r="C6" s="9">
        <v>0</v>
      </c>
      <c r="D6" s="9">
        <v>0</v>
      </c>
      <c r="E6" s="1">
        <v>0</v>
      </c>
      <c r="F6" s="1">
        <v>0</v>
      </c>
      <c r="G6" s="8">
        <v>0</v>
      </c>
      <c r="H6" s="1">
        <v>0</v>
      </c>
      <c r="I6" s="1">
        <v>0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T6" s="1">
        <v>0</v>
      </c>
      <c r="U6" s="1">
        <v>0</v>
      </c>
      <c r="V6" s="1">
        <v>0</v>
      </c>
      <c r="W6" s="1">
        <v>0</v>
      </c>
      <c r="X6" s="1">
        <v>0</v>
      </c>
      <c r="Y6" s="1">
        <v>0</v>
      </c>
      <c r="Z6" s="1">
        <v>0</v>
      </c>
      <c r="AA6" s="1">
        <v>0</v>
      </c>
      <c r="AB6" s="1">
        <v>0</v>
      </c>
      <c r="AC6" s="1">
        <v>0</v>
      </c>
      <c r="AD6" s="9">
        <f t="shared" si="0"/>
        <v>0</v>
      </c>
      <c r="AE6" s="9">
        <f t="shared" si="0"/>
        <v>0</v>
      </c>
      <c r="AF6" s="9">
        <f t="shared" si="0"/>
        <v>0</v>
      </c>
      <c r="AG6" s="9">
        <f t="shared" si="0"/>
        <v>0</v>
      </c>
      <c r="AH6" s="9">
        <f t="shared" si="0"/>
        <v>0</v>
      </c>
      <c r="AI6" s="9">
        <f t="shared" si="0"/>
        <v>0</v>
      </c>
      <c r="AJ6" s="9">
        <f t="shared" si="0"/>
        <v>0</v>
      </c>
      <c r="AK6" s="9">
        <f t="shared" si="0"/>
        <v>0</v>
      </c>
      <c r="AL6" s="9"/>
      <c r="AM6" s="9"/>
    </row>
    <row r="7" spans="1:39">
      <c r="A7" s="2" t="s">
        <v>24</v>
      </c>
      <c r="B7" s="1">
        <v>0</v>
      </c>
      <c r="C7" s="9">
        <v>0</v>
      </c>
      <c r="D7" s="9">
        <v>0</v>
      </c>
      <c r="E7" s="9">
        <v>0</v>
      </c>
      <c r="F7" s="9">
        <v>0</v>
      </c>
      <c r="G7" s="9">
        <v>0</v>
      </c>
      <c r="H7" s="9">
        <v>0</v>
      </c>
      <c r="I7" s="9">
        <v>0</v>
      </c>
      <c r="J7" s="9">
        <v>0</v>
      </c>
      <c r="K7" s="9">
        <v>0</v>
      </c>
      <c r="L7" s="9">
        <v>0</v>
      </c>
      <c r="M7" s="9">
        <v>0</v>
      </c>
      <c r="N7" s="9">
        <v>0</v>
      </c>
      <c r="O7" s="9">
        <v>0</v>
      </c>
      <c r="P7" s="9">
        <v>0</v>
      </c>
      <c r="Q7" s="9">
        <v>0</v>
      </c>
      <c r="R7" s="9">
        <v>0</v>
      </c>
      <c r="S7" s="9">
        <v>0</v>
      </c>
      <c r="T7" s="9">
        <v>0</v>
      </c>
      <c r="U7" s="9">
        <v>0</v>
      </c>
      <c r="V7" s="9">
        <v>0</v>
      </c>
      <c r="W7" s="9">
        <v>0</v>
      </c>
      <c r="X7" s="9">
        <v>0</v>
      </c>
      <c r="Y7" s="9">
        <v>0</v>
      </c>
      <c r="Z7" s="9">
        <v>0</v>
      </c>
      <c r="AA7" s="9">
        <v>0</v>
      </c>
      <c r="AB7" s="9">
        <v>0</v>
      </c>
      <c r="AC7" s="9">
        <v>0</v>
      </c>
      <c r="AD7" s="9">
        <v>0</v>
      </c>
      <c r="AE7" s="9">
        <v>0</v>
      </c>
      <c r="AF7" s="9">
        <v>0</v>
      </c>
      <c r="AG7" s="9">
        <v>0</v>
      </c>
      <c r="AH7" s="9">
        <v>0</v>
      </c>
      <c r="AI7" s="9">
        <v>0</v>
      </c>
      <c r="AJ7" s="9">
        <v>0</v>
      </c>
      <c r="AK7" s="9">
        <v>0</v>
      </c>
      <c r="AL7" s="9"/>
      <c r="AM7" s="9"/>
    </row>
    <row r="8" spans="1:39">
      <c r="A8" s="2" t="s">
        <v>25</v>
      </c>
      <c r="B8" s="9">
        <v>0</v>
      </c>
      <c r="C8" s="9">
        <v>0</v>
      </c>
      <c r="D8" s="9">
        <v>0</v>
      </c>
      <c r="E8" s="9">
        <v>0</v>
      </c>
      <c r="F8" s="9">
        <v>0</v>
      </c>
      <c r="G8" s="9">
        <v>0</v>
      </c>
      <c r="H8" s="9">
        <v>0</v>
      </c>
      <c r="I8" s="9">
        <v>0</v>
      </c>
      <c r="J8" s="9">
        <v>0</v>
      </c>
      <c r="K8" s="9">
        <v>0</v>
      </c>
      <c r="L8" s="9">
        <v>0</v>
      </c>
      <c r="M8" s="9">
        <v>0</v>
      </c>
      <c r="N8" s="9">
        <v>0</v>
      </c>
      <c r="O8" s="9">
        <v>0</v>
      </c>
      <c r="P8" s="9">
        <v>0</v>
      </c>
      <c r="Q8" s="9">
        <v>0</v>
      </c>
      <c r="R8" s="9">
        <v>0</v>
      </c>
      <c r="S8" s="9">
        <v>0</v>
      </c>
      <c r="T8" s="9">
        <v>0</v>
      </c>
      <c r="U8" s="9">
        <v>0</v>
      </c>
      <c r="V8" s="9">
        <v>0</v>
      </c>
      <c r="W8" s="9">
        <v>0</v>
      </c>
      <c r="X8" s="9">
        <v>0</v>
      </c>
      <c r="Y8" s="9">
        <v>0</v>
      </c>
      <c r="Z8" s="9">
        <v>0</v>
      </c>
      <c r="AA8" s="9">
        <v>0</v>
      </c>
      <c r="AB8" s="9">
        <v>0</v>
      </c>
      <c r="AC8" s="9">
        <v>0</v>
      </c>
      <c r="AD8" s="9">
        <v>0</v>
      </c>
      <c r="AE8" s="9">
        <v>0</v>
      </c>
      <c r="AF8" s="9">
        <v>0</v>
      </c>
      <c r="AG8" s="9">
        <v>0</v>
      </c>
      <c r="AH8" s="9">
        <v>0</v>
      </c>
      <c r="AI8" s="9">
        <v>0</v>
      </c>
      <c r="AJ8" s="9">
        <v>0</v>
      </c>
      <c r="AK8" s="9">
        <v>0</v>
      </c>
      <c r="AL8" s="9"/>
      <c r="AM8" s="9"/>
    </row>
    <row r="9" spans="1:39" s="5" customFormat="1">
      <c r="A9" s="16" t="s">
        <v>26</v>
      </c>
      <c r="B9" s="9">
        <v>0</v>
      </c>
      <c r="C9" s="9">
        <v>0</v>
      </c>
      <c r="D9" s="9">
        <v>0</v>
      </c>
      <c r="E9" s="9">
        <v>0</v>
      </c>
      <c r="F9" s="9">
        <v>0</v>
      </c>
      <c r="G9" s="9">
        <v>0</v>
      </c>
      <c r="H9" s="9">
        <v>0</v>
      </c>
      <c r="I9" s="9">
        <v>0</v>
      </c>
      <c r="J9" s="9">
        <v>0</v>
      </c>
      <c r="K9" s="9">
        <v>0</v>
      </c>
      <c r="L9" s="9">
        <v>0</v>
      </c>
      <c r="M9" s="9">
        <v>0</v>
      </c>
      <c r="N9" s="9">
        <v>0</v>
      </c>
      <c r="O9" s="9">
        <v>0</v>
      </c>
      <c r="P9" s="9">
        <v>0</v>
      </c>
      <c r="Q9" s="9">
        <v>0</v>
      </c>
      <c r="R9" s="9">
        <v>0</v>
      </c>
      <c r="S9" s="9">
        <v>0</v>
      </c>
      <c r="T9" s="9">
        <v>0</v>
      </c>
      <c r="U9" s="9">
        <v>0</v>
      </c>
      <c r="V9" s="9">
        <v>0</v>
      </c>
      <c r="W9" s="9">
        <v>0</v>
      </c>
      <c r="X9" s="9">
        <v>0</v>
      </c>
      <c r="Y9" s="9">
        <v>0</v>
      </c>
      <c r="Z9" s="9">
        <v>0</v>
      </c>
      <c r="AA9" s="9">
        <v>0</v>
      </c>
      <c r="AB9" s="9">
        <v>0</v>
      </c>
      <c r="AC9" s="9">
        <v>0</v>
      </c>
      <c r="AD9" s="9">
        <v>0</v>
      </c>
      <c r="AE9" s="9">
        <v>0</v>
      </c>
      <c r="AF9" s="9">
        <v>0</v>
      </c>
      <c r="AG9" s="9">
        <v>0</v>
      </c>
      <c r="AH9" s="9">
        <v>0</v>
      </c>
      <c r="AI9" s="9">
        <v>0</v>
      </c>
      <c r="AJ9" s="9">
        <v>0</v>
      </c>
      <c r="AK9" s="9">
        <v>0</v>
      </c>
    </row>
  </sheetData>
  <pageMargins left="0.7" right="0.7" top="0.75" bottom="0.75" header="0.3" footer="0.3"/>
  <pageSetup orientation="portrait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>
    <tabColor rgb="FF002060"/>
  </sheetPr>
  <dimension ref="A1:AM9"/>
  <sheetViews>
    <sheetView workbookViewId="0">
      <pane xSplit="1" ySplit="1" topLeftCell="B2" activePane="bottomRight" state="frozen"/>
      <selection activeCell="A9" sqref="A9"/>
      <selection pane="topRight" activeCell="A9" sqref="A9"/>
      <selection pane="bottomLeft" activeCell="A9" sqref="A9"/>
      <selection pane="bottomRight"/>
    </sheetView>
  </sheetViews>
  <sheetFormatPr defaultColWidth="9.109375" defaultRowHeight="14.4"/>
  <cols>
    <col min="1" max="1" width="41.44140625" style="1" customWidth="1"/>
    <col min="2" max="2" width="10" style="1" customWidth="1"/>
    <col min="3" max="4" width="10" style="9" customWidth="1"/>
    <col min="5" max="29" width="10" style="1" customWidth="1"/>
    <col min="30" max="16384" width="9.109375" style="1"/>
  </cols>
  <sheetData>
    <row r="1" spans="1:39">
      <c r="A1" s="2" t="s">
        <v>18</v>
      </c>
      <c r="B1" s="10">
        <v>2015</v>
      </c>
      <c r="C1" s="10">
        <v>2016</v>
      </c>
      <c r="D1" s="10">
        <v>2017</v>
      </c>
      <c r="E1" s="2">
        <v>2018</v>
      </c>
      <c r="F1" s="10">
        <v>2019</v>
      </c>
      <c r="G1" s="10">
        <v>2020</v>
      </c>
      <c r="H1" s="10">
        <v>2021</v>
      </c>
      <c r="I1" s="10">
        <v>2022</v>
      </c>
      <c r="J1" s="10">
        <v>2023</v>
      </c>
      <c r="K1" s="10">
        <v>2024</v>
      </c>
      <c r="L1" s="10">
        <v>2025</v>
      </c>
      <c r="M1" s="10">
        <v>2026</v>
      </c>
      <c r="N1" s="10">
        <v>2027</v>
      </c>
      <c r="O1" s="10">
        <v>2028</v>
      </c>
      <c r="P1" s="10">
        <v>2029</v>
      </c>
      <c r="Q1" s="10">
        <v>2030</v>
      </c>
      <c r="R1" s="10">
        <v>2031</v>
      </c>
      <c r="S1" s="10">
        <v>2032</v>
      </c>
      <c r="T1" s="10">
        <v>2033</v>
      </c>
      <c r="U1" s="10">
        <v>2034</v>
      </c>
      <c r="V1" s="10">
        <v>2035</v>
      </c>
      <c r="W1" s="10">
        <v>2036</v>
      </c>
      <c r="X1" s="10">
        <v>2037</v>
      </c>
      <c r="Y1" s="10">
        <v>2038</v>
      </c>
      <c r="Z1" s="10">
        <v>2039</v>
      </c>
      <c r="AA1" s="10">
        <v>2040</v>
      </c>
      <c r="AB1" s="10">
        <v>2041</v>
      </c>
      <c r="AC1" s="10">
        <v>2042</v>
      </c>
      <c r="AD1" s="10">
        <v>2043</v>
      </c>
      <c r="AE1" s="10">
        <v>2044</v>
      </c>
      <c r="AF1" s="10">
        <v>2045</v>
      </c>
      <c r="AG1" s="10">
        <v>2046</v>
      </c>
      <c r="AH1" s="10">
        <v>2047</v>
      </c>
      <c r="AI1" s="10">
        <v>2048</v>
      </c>
      <c r="AJ1" s="10">
        <v>2049</v>
      </c>
      <c r="AK1" s="10">
        <v>2050</v>
      </c>
      <c r="AL1" s="10"/>
      <c r="AM1" s="10"/>
    </row>
    <row r="2" spans="1:39">
      <c r="A2" s="2" t="s">
        <v>19</v>
      </c>
      <c r="B2" s="1">
        <v>0</v>
      </c>
      <c r="C2" s="9">
        <v>0</v>
      </c>
      <c r="D2" s="9">
        <v>0</v>
      </c>
      <c r="E2" s="9">
        <v>0</v>
      </c>
      <c r="F2" s="9">
        <v>0</v>
      </c>
      <c r="G2" s="9">
        <v>0</v>
      </c>
      <c r="H2" s="9">
        <v>0</v>
      </c>
      <c r="I2" s="9">
        <v>0</v>
      </c>
      <c r="J2" s="9">
        <v>0</v>
      </c>
      <c r="K2" s="9">
        <v>0</v>
      </c>
      <c r="L2" s="9">
        <v>0</v>
      </c>
      <c r="M2" s="9">
        <v>0</v>
      </c>
      <c r="N2" s="9">
        <v>0</v>
      </c>
      <c r="O2" s="9">
        <v>0</v>
      </c>
      <c r="P2" s="9">
        <v>0</v>
      </c>
      <c r="Q2" s="9">
        <v>0</v>
      </c>
      <c r="R2" s="9">
        <v>0</v>
      </c>
      <c r="S2" s="9">
        <v>0</v>
      </c>
      <c r="T2" s="9">
        <v>0</v>
      </c>
      <c r="U2" s="9">
        <v>0</v>
      </c>
      <c r="V2" s="9">
        <v>0</v>
      </c>
      <c r="W2" s="9">
        <v>0</v>
      </c>
      <c r="X2" s="9">
        <v>0</v>
      </c>
      <c r="Y2" s="9">
        <v>0</v>
      </c>
      <c r="Z2" s="9">
        <v>0</v>
      </c>
      <c r="AA2" s="9">
        <v>0</v>
      </c>
      <c r="AB2" s="9">
        <v>0</v>
      </c>
      <c r="AC2" s="9">
        <v>0</v>
      </c>
      <c r="AD2" s="9">
        <v>0</v>
      </c>
      <c r="AE2" s="9">
        <v>0</v>
      </c>
      <c r="AF2" s="9">
        <v>0</v>
      </c>
      <c r="AG2" s="9">
        <v>0</v>
      </c>
      <c r="AH2" s="9">
        <v>0</v>
      </c>
      <c r="AI2" s="9">
        <v>0</v>
      </c>
      <c r="AJ2" s="9">
        <v>0</v>
      </c>
      <c r="AK2" s="9">
        <v>0</v>
      </c>
      <c r="AL2" s="9"/>
      <c r="AM2" s="9"/>
    </row>
    <row r="3" spans="1:39">
      <c r="A3" s="2" t="s">
        <v>20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  <c r="Z3" s="9">
        <v>0</v>
      </c>
      <c r="AA3" s="9">
        <v>0</v>
      </c>
      <c r="AB3" s="9">
        <v>0</v>
      </c>
      <c r="AC3" s="9">
        <v>0</v>
      </c>
      <c r="AD3" s="9">
        <v>0</v>
      </c>
      <c r="AE3" s="9">
        <v>0</v>
      </c>
      <c r="AF3" s="9">
        <v>0</v>
      </c>
      <c r="AG3" s="9">
        <v>0</v>
      </c>
      <c r="AH3" s="9">
        <v>0</v>
      </c>
      <c r="AI3" s="9">
        <v>0</v>
      </c>
      <c r="AJ3" s="9">
        <v>0</v>
      </c>
      <c r="AK3" s="9">
        <v>0</v>
      </c>
      <c r="AL3" s="9"/>
      <c r="AM3" s="9"/>
    </row>
    <row r="4" spans="1:39">
      <c r="A4" s="2" t="s">
        <v>21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  <c r="Z4" s="9">
        <v>0</v>
      </c>
      <c r="AA4" s="9">
        <v>0</v>
      </c>
      <c r="AB4" s="9">
        <v>0</v>
      </c>
      <c r="AC4" s="9">
        <v>0</v>
      </c>
      <c r="AD4" s="9">
        <v>0</v>
      </c>
      <c r="AE4" s="9">
        <v>0</v>
      </c>
      <c r="AF4" s="9">
        <v>0</v>
      </c>
      <c r="AG4" s="9">
        <v>0</v>
      </c>
      <c r="AH4" s="9">
        <v>0</v>
      </c>
      <c r="AI4" s="9">
        <v>0</v>
      </c>
      <c r="AJ4" s="9">
        <v>0</v>
      </c>
      <c r="AK4" s="9">
        <v>0</v>
      </c>
      <c r="AL4" s="7"/>
      <c r="AM4" s="7"/>
    </row>
    <row r="5" spans="1:39">
      <c r="A5" s="2" t="s">
        <v>22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  <c r="Z5" s="9">
        <v>0</v>
      </c>
      <c r="AA5" s="9">
        <v>0</v>
      </c>
      <c r="AB5" s="9">
        <v>0</v>
      </c>
      <c r="AC5" s="9">
        <v>0</v>
      </c>
      <c r="AD5" s="9">
        <v>0</v>
      </c>
      <c r="AE5" s="9">
        <v>0</v>
      </c>
      <c r="AF5" s="9">
        <v>0</v>
      </c>
      <c r="AG5" s="9">
        <v>0</v>
      </c>
      <c r="AH5" s="9">
        <v>0</v>
      </c>
      <c r="AI5" s="9">
        <v>0</v>
      </c>
      <c r="AJ5" s="9">
        <v>0</v>
      </c>
      <c r="AK5" s="9">
        <v>0</v>
      </c>
      <c r="AL5" s="7"/>
      <c r="AM5" s="7"/>
    </row>
    <row r="6" spans="1:39">
      <c r="A6" s="2" t="s">
        <v>23</v>
      </c>
      <c r="B6" s="9">
        <v>0</v>
      </c>
      <c r="C6" s="9">
        <v>0</v>
      </c>
      <c r="D6" s="9">
        <v>0</v>
      </c>
      <c r="E6" s="9">
        <v>0</v>
      </c>
      <c r="F6" s="9">
        <v>0</v>
      </c>
      <c r="G6" s="9">
        <v>0</v>
      </c>
      <c r="H6" s="9">
        <v>0</v>
      </c>
      <c r="I6" s="9">
        <v>0</v>
      </c>
      <c r="J6" s="9">
        <v>0</v>
      </c>
      <c r="K6" s="9">
        <v>0</v>
      </c>
      <c r="L6" s="9">
        <v>0</v>
      </c>
      <c r="M6" s="9">
        <v>0</v>
      </c>
      <c r="N6" s="9">
        <v>0</v>
      </c>
      <c r="O6" s="9">
        <v>0</v>
      </c>
      <c r="P6" s="9">
        <v>0</v>
      </c>
      <c r="Q6" s="9">
        <v>0</v>
      </c>
      <c r="R6" s="9">
        <v>0</v>
      </c>
      <c r="S6" s="9">
        <v>0</v>
      </c>
      <c r="T6" s="9">
        <v>0</v>
      </c>
      <c r="U6" s="9">
        <v>0</v>
      </c>
      <c r="V6" s="9">
        <v>0</v>
      </c>
      <c r="W6" s="9">
        <v>0</v>
      </c>
      <c r="X6" s="9">
        <v>0</v>
      </c>
      <c r="Y6" s="9">
        <v>0</v>
      </c>
      <c r="Z6" s="9">
        <v>0</v>
      </c>
      <c r="AA6" s="9">
        <v>0</v>
      </c>
      <c r="AB6" s="9">
        <v>0</v>
      </c>
      <c r="AC6" s="9">
        <v>0</v>
      </c>
      <c r="AD6" s="9">
        <v>0</v>
      </c>
      <c r="AE6" s="9">
        <v>0</v>
      </c>
      <c r="AF6" s="9">
        <v>0</v>
      </c>
      <c r="AG6" s="9">
        <v>0</v>
      </c>
      <c r="AH6" s="9">
        <v>0</v>
      </c>
      <c r="AI6" s="9">
        <v>0</v>
      </c>
      <c r="AJ6" s="9">
        <v>0</v>
      </c>
      <c r="AK6" s="9">
        <v>0</v>
      </c>
      <c r="AL6" s="9"/>
      <c r="AM6" s="9"/>
    </row>
    <row r="7" spans="1:39">
      <c r="A7" s="2" t="s">
        <v>24</v>
      </c>
      <c r="B7" s="9">
        <v>0</v>
      </c>
      <c r="C7" s="9">
        <v>0</v>
      </c>
      <c r="D7" s="9">
        <v>0</v>
      </c>
      <c r="E7" s="9">
        <v>0</v>
      </c>
      <c r="F7" s="9">
        <v>0</v>
      </c>
      <c r="G7" s="9">
        <v>0</v>
      </c>
      <c r="H7" s="9">
        <v>0</v>
      </c>
      <c r="I7" s="9">
        <v>0</v>
      </c>
      <c r="J7" s="9">
        <v>0</v>
      </c>
      <c r="K7" s="9">
        <v>0</v>
      </c>
      <c r="L7" s="9">
        <v>0</v>
      </c>
      <c r="M7" s="9">
        <v>0</v>
      </c>
      <c r="N7" s="9">
        <v>0</v>
      </c>
      <c r="O7" s="9">
        <v>0</v>
      </c>
      <c r="P7" s="9">
        <v>0</v>
      </c>
      <c r="Q7" s="9">
        <v>0</v>
      </c>
      <c r="R7" s="9">
        <v>0</v>
      </c>
      <c r="S7" s="9">
        <v>0</v>
      </c>
      <c r="T7" s="9">
        <v>0</v>
      </c>
      <c r="U7" s="9">
        <v>0</v>
      </c>
      <c r="V7" s="9">
        <v>0</v>
      </c>
      <c r="W7" s="9">
        <v>0</v>
      </c>
      <c r="X7" s="9">
        <v>0</v>
      </c>
      <c r="Y7" s="9">
        <v>0</v>
      </c>
      <c r="Z7" s="9">
        <v>0</v>
      </c>
      <c r="AA7" s="9">
        <v>0</v>
      </c>
      <c r="AB7" s="9">
        <v>0</v>
      </c>
      <c r="AC7" s="9">
        <v>0</v>
      </c>
      <c r="AD7" s="9">
        <v>0</v>
      </c>
      <c r="AE7" s="9">
        <v>0</v>
      </c>
      <c r="AF7" s="9">
        <v>0</v>
      </c>
      <c r="AG7" s="9">
        <v>0</v>
      </c>
      <c r="AH7" s="9">
        <v>0</v>
      </c>
      <c r="AI7" s="9">
        <v>0</v>
      </c>
      <c r="AJ7" s="9">
        <v>0</v>
      </c>
      <c r="AK7" s="9">
        <v>0</v>
      </c>
      <c r="AL7" s="9"/>
      <c r="AM7" s="9"/>
    </row>
    <row r="8" spans="1:39">
      <c r="A8" s="2" t="s">
        <v>25</v>
      </c>
      <c r="B8" s="9">
        <v>0</v>
      </c>
      <c r="C8" s="9">
        <v>0</v>
      </c>
      <c r="D8" s="9">
        <v>0</v>
      </c>
      <c r="E8" s="9">
        <v>0</v>
      </c>
      <c r="F8" s="9">
        <v>0</v>
      </c>
      <c r="G8" s="9">
        <v>0</v>
      </c>
      <c r="H8" s="9">
        <v>0</v>
      </c>
      <c r="I8" s="9">
        <v>0</v>
      </c>
      <c r="J8" s="9">
        <v>0</v>
      </c>
      <c r="K8" s="9">
        <v>0</v>
      </c>
      <c r="L8" s="9">
        <v>0</v>
      </c>
      <c r="M8" s="9">
        <v>0</v>
      </c>
      <c r="N8" s="9">
        <v>0</v>
      </c>
      <c r="O8" s="9">
        <v>0</v>
      </c>
      <c r="P8" s="9">
        <v>0</v>
      </c>
      <c r="Q8" s="9">
        <v>0</v>
      </c>
      <c r="R8" s="9">
        <v>0</v>
      </c>
      <c r="S8" s="9">
        <v>0</v>
      </c>
      <c r="T8" s="9">
        <v>0</v>
      </c>
      <c r="U8" s="9">
        <v>0</v>
      </c>
      <c r="V8" s="9">
        <v>0</v>
      </c>
      <c r="W8" s="9">
        <v>0</v>
      </c>
      <c r="X8" s="9">
        <v>0</v>
      </c>
      <c r="Y8" s="9">
        <v>0</v>
      </c>
      <c r="Z8" s="9">
        <v>0</v>
      </c>
      <c r="AA8" s="9">
        <v>0</v>
      </c>
      <c r="AB8" s="9">
        <v>0</v>
      </c>
      <c r="AC8" s="9">
        <v>0</v>
      </c>
      <c r="AD8" s="9">
        <v>0</v>
      </c>
      <c r="AE8" s="9">
        <v>0</v>
      </c>
      <c r="AF8" s="9">
        <v>0</v>
      </c>
      <c r="AG8" s="9">
        <v>0</v>
      </c>
      <c r="AH8" s="9">
        <v>0</v>
      </c>
      <c r="AI8" s="9">
        <v>0</v>
      </c>
      <c r="AJ8" s="9">
        <v>0</v>
      </c>
      <c r="AK8" s="9">
        <v>0</v>
      </c>
      <c r="AL8" s="9"/>
      <c r="AM8" s="9"/>
    </row>
    <row r="9" spans="1:39" s="5" customFormat="1">
      <c r="A9" s="16" t="s">
        <v>26</v>
      </c>
      <c r="B9" s="9">
        <v>0</v>
      </c>
      <c r="C9" s="9">
        <v>0</v>
      </c>
      <c r="D9" s="9">
        <v>0</v>
      </c>
      <c r="E9" s="9">
        <v>0</v>
      </c>
      <c r="F9" s="9">
        <v>0</v>
      </c>
      <c r="G9" s="9">
        <v>0</v>
      </c>
      <c r="H9" s="9">
        <v>0</v>
      </c>
      <c r="I9" s="9">
        <v>0</v>
      </c>
      <c r="J9" s="9">
        <v>0</v>
      </c>
      <c r="K9" s="9">
        <v>0</v>
      </c>
      <c r="L9" s="9">
        <v>0</v>
      </c>
      <c r="M9" s="9">
        <v>0</v>
      </c>
      <c r="N9" s="9">
        <v>0</v>
      </c>
      <c r="O9" s="9">
        <v>0</v>
      </c>
      <c r="P9" s="9">
        <v>0</v>
      </c>
      <c r="Q9" s="9">
        <v>0</v>
      </c>
      <c r="R9" s="9">
        <v>0</v>
      </c>
      <c r="S9" s="9">
        <v>0</v>
      </c>
      <c r="T9" s="9">
        <v>0</v>
      </c>
      <c r="U9" s="9">
        <v>0</v>
      </c>
      <c r="V9" s="9">
        <v>0</v>
      </c>
      <c r="W9" s="9">
        <v>0</v>
      </c>
      <c r="X9" s="9">
        <v>0</v>
      </c>
      <c r="Y9" s="9">
        <v>0</v>
      </c>
      <c r="Z9" s="9">
        <v>0</v>
      </c>
      <c r="AA9" s="9">
        <v>0</v>
      </c>
      <c r="AB9" s="9">
        <v>0</v>
      </c>
      <c r="AC9" s="9">
        <v>0</v>
      </c>
      <c r="AD9" s="9">
        <v>0</v>
      </c>
      <c r="AE9" s="9">
        <v>0</v>
      </c>
      <c r="AF9" s="9">
        <v>0</v>
      </c>
      <c r="AG9" s="9">
        <v>0</v>
      </c>
      <c r="AH9" s="9">
        <v>0</v>
      </c>
      <c r="AI9" s="9">
        <v>0</v>
      </c>
      <c r="AJ9" s="9">
        <v>0</v>
      </c>
      <c r="AK9" s="9">
        <v>0</v>
      </c>
    </row>
  </sheetData>
  <pageMargins left="0.7" right="0.7" top="0.75" bottom="0.75" header="0.3" footer="0.3"/>
  <pageSetup orientation="portrait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>
    <tabColor rgb="FF002060"/>
  </sheetPr>
  <dimension ref="A1:AM9"/>
  <sheetViews>
    <sheetView workbookViewId="0">
      <pane xSplit="1" ySplit="1" topLeftCell="B2" activePane="bottomRight" state="frozen"/>
      <selection activeCell="A9" sqref="A9"/>
      <selection pane="topRight" activeCell="A9" sqref="A9"/>
      <selection pane="bottomLeft" activeCell="A9" sqref="A9"/>
      <selection pane="bottomRight"/>
    </sheetView>
  </sheetViews>
  <sheetFormatPr defaultColWidth="9.109375" defaultRowHeight="14.4"/>
  <cols>
    <col min="1" max="1" width="41.44140625" style="9" customWidth="1"/>
    <col min="2" max="6" width="10" style="9" customWidth="1"/>
    <col min="7" max="7" width="10" style="8" customWidth="1"/>
    <col min="8" max="29" width="10" style="9" customWidth="1"/>
    <col min="30" max="37" width="10.33203125" style="9" bestFit="1" customWidth="1"/>
    <col min="38" max="16384" width="9.109375" style="9"/>
  </cols>
  <sheetData>
    <row r="1" spans="1:39">
      <c r="A1" s="10" t="s">
        <v>18</v>
      </c>
      <c r="B1" s="10">
        <v>2015</v>
      </c>
      <c r="C1" s="10">
        <v>2016</v>
      </c>
      <c r="D1" s="10">
        <v>2017</v>
      </c>
      <c r="E1" s="10">
        <v>2018</v>
      </c>
      <c r="F1" s="10">
        <v>2019</v>
      </c>
      <c r="G1" s="10">
        <v>2020</v>
      </c>
      <c r="H1" s="10">
        <v>2021</v>
      </c>
      <c r="I1" s="10">
        <v>2022</v>
      </c>
      <c r="J1" s="10">
        <v>2023</v>
      </c>
      <c r="K1" s="10">
        <v>2024</v>
      </c>
      <c r="L1" s="10">
        <v>2025</v>
      </c>
      <c r="M1" s="10">
        <v>2026</v>
      </c>
      <c r="N1" s="10">
        <v>2027</v>
      </c>
      <c r="O1" s="10">
        <v>2028</v>
      </c>
      <c r="P1" s="10">
        <v>2029</v>
      </c>
      <c r="Q1" s="10">
        <v>2030</v>
      </c>
      <c r="R1" s="10">
        <v>2031</v>
      </c>
      <c r="S1" s="10">
        <v>2032</v>
      </c>
      <c r="T1" s="10">
        <v>2033</v>
      </c>
      <c r="U1" s="10">
        <v>2034</v>
      </c>
      <c r="V1" s="10">
        <v>2035</v>
      </c>
      <c r="W1" s="10">
        <v>2036</v>
      </c>
      <c r="X1" s="10">
        <v>2037</v>
      </c>
      <c r="Y1" s="10">
        <v>2038</v>
      </c>
      <c r="Z1" s="10">
        <v>2039</v>
      </c>
      <c r="AA1" s="10">
        <v>2040</v>
      </c>
      <c r="AB1" s="10">
        <v>2041</v>
      </c>
      <c r="AC1" s="10">
        <v>2042</v>
      </c>
      <c r="AD1" s="10">
        <v>2043</v>
      </c>
      <c r="AE1" s="10">
        <v>2044</v>
      </c>
      <c r="AF1" s="10">
        <v>2045</v>
      </c>
      <c r="AG1" s="10">
        <v>2046</v>
      </c>
      <c r="AH1" s="10">
        <v>2047</v>
      </c>
      <c r="AI1" s="10">
        <v>2048</v>
      </c>
      <c r="AJ1" s="10">
        <v>2049</v>
      </c>
      <c r="AK1" s="10">
        <v>2050</v>
      </c>
      <c r="AL1" s="10"/>
      <c r="AM1" s="10"/>
    </row>
    <row r="2" spans="1:39">
      <c r="A2" s="10" t="s">
        <v>19</v>
      </c>
      <c r="B2" s="5">
        <v>0</v>
      </c>
      <c r="C2" s="5">
        <v>0</v>
      </c>
      <c r="D2" s="5">
        <v>0</v>
      </c>
      <c r="E2" s="5">
        <v>0</v>
      </c>
      <c r="F2" s="5">
        <v>0</v>
      </c>
      <c r="G2" s="5">
        <v>0</v>
      </c>
      <c r="H2" s="5">
        <v>0</v>
      </c>
      <c r="I2" s="5">
        <v>0</v>
      </c>
      <c r="J2" s="5">
        <v>0</v>
      </c>
      <c r="K2" s="5">
        <v>0</v>
      </c>
      <c r="L2" s="5">
        <v>0</v>
      </c>
      <c r="M2" s="5">
        <v>0</v>
      </c>
      <c r="N2" s="5">
        <v>0</v>
      </c>
      <c r="O2" s="5">
        <v>0</v>
      </c>
      <c r="P2" s="5">
        <v>0</v>
      </c>
      <c r="Q2" s="5">
        <v>0</v>
      </c>
      <c r="R2" s="5">
        <v>0</v>
      </c>
      <c r="S2" s="5">
        <v>0</v>
      </c>
      <c r="T2" s="5">
        <v>0</v>
      </c>
      <c r="U2" s="5">
        <v>0</v>
      </c>
      <c r="V2" s="5">
        <v>0</v>
      </c>
      <c r="W2" s="5">
        <v>0</v>
      </c>
      <c r="X2" s="5">
        <v>0</v>
      </c>
      <c r="Y2" s="5">
        <v>0</v>
      </c>
      <c r="Z2" s="5">
        <v>0</v>
      </c>
      <c r="AA2" s="5">
        <v>0</v>
      </c>
      <c r="AB2" s="5">
        <v>0</v>
      </c>
      <c r="AC2" s="5">
        <v>0</v>
      </c>
      <c r="AD2" s="5">
        <v>0</v>
      </c>
      <c r="AE2" s="5">
        <v>0</v>
      </c>
      <c r="AF2" s="5">
        <v>0</v>
      </c>
      <c r="AG2" s="5">
        <v>0</v>
      </c>
      <c r="AH2" s="5">
        <v>0</v>
      </c>
      <c r="AI2" s="5">
        <v>0</v>
      </c>
      <c r="AJ2" s="5">
        <v>0</v>
      </c>
      <c r="AK2" s="5">
        <v>0</v>
      </c>
      <c r="AL2" s="5"/>
      <c r="AM2" s="5"/>
    </row>
    <row r="3" spans="1:39">
      <c r="A3" s="10" t="s">
        <v>20</v>
      </c>
      <c r="B3" s="4">
        <f>Interpolation!G12</f>
        <v>9.158715693912409E-7</v>
      </c>
      <c r="C3" s="4">
        <f>Interpolation!H12</f>
        <v>1.0467269793362678E-6</v>
      </c>
      <c r="D3" s="4">
        <f>Interpolation!I12</f>
        <v>1.1775823892812807E-6</v>
      </c>
      <c r="E3" s="4">
        <f>Interpolation!J12</f>
        <v>1.308437799226337E-6</v>
      </c>
      <c r="F3" s="4">
        <f>Interpolation!K12</f>
        <v>1.4392932091713499E-6</v>
      </c>
      <c r="G3" s="4">
        <f>Interpolation!L12</f>
        <v>1.5701486191163718E-6</v>
      </c>
      <c r="H3" s="4">
        <f>Interpolation!M12</f>
        <v>1.5745731508723812E-6</v>
      </c>
      <c r="I3" s="4">
        <f>Interpolation!N12</f>
        <v>1.5789976826283728E-6</v>
      </c>
      <c r="J3" s="4">
        <f>Interpolation!O12</f>
        <v>1.5834222143843641E-6</v>
      </c>
      <c r="K3" s="4">
        <f>Interpolation!P12</f>
        <v>1.5878467461403557E-6</v>
      </c>
      <c r="L3" s="4">
        <f>Interpolation!Q12</f>
        <v>1.5922712778963312E-6</v>
      </c>
      <c r="M3" s="4">
        <f>Interpolation!R12</f>
        <v>1.6005213584087679E-6</v>
      </c>
      <c r="N3" s="4">
        <f>Interpolation!S12</f>
        <v>1.608771438921217E-6</v>
      </c>
      <c r="O3" s="4">
        <f>Interpolation!T12</f>
        <v>1.6170215194336664E-6</v>
      </c>
      <c r="P3" s="4">
        <f>Interpolation!U12</f>
        <v>1.6252715999461129E-6</v>
      </c>
      <c r="Q3" s="4">
        <f>Interpolation!V12</f>
        <v>1.6335216804585724E-6</v>
      </c>
      <c r="R3" s="4">
        <f>Interpolation!W12</f>
        <v>1.7314685950732459E-6</v>
      </c>
      <c r="S3" s="4">
        <f>Interpolation!X12</f>
        <v>1.8294155096878778E-6</v>
      </c>
      <c r="T3" s="4">
        <f>Interpolation!Y12</f>
        <v>1.9273624243025534E-6</v>
      </c>
      <c r="U3" s="4">
        <f>Interpolation!Z12</f>
        <v>2.0253093389171856E-6</v>
      </c>
      <c r="V3" s="4">
        <f>Interpolation!AA12</f>
        <v>2.1232562535318504E-6</v>
      </c>
      <c r="W3" s="4">
        <f>Interpolation!AB12</f>
        <v>2.068663789350127E-6</v>
      </c>
      <c r="X3" s="4">
        <f>Interpolation!AC12</f>
        <v>2.0140713251684583E-6</v>
      </c>
      <c r="Y3" s="4">
        <f>Interpolation!AD12</f>
        <v>1.9594788609868112E-6</v>
      </c>
      <c r="Z3" s="4">
        <f>Interpolation!AE12</f>
        <v>1.9048863968051423E-6</v>
      </c>
      <c r="AA3" s="4">
        <f>Interpolation!AF12</f>
        <v>1.850293932623561E-6</v>
      </c>
      <c r="AB3" s="4">
        <f>Interpolation!AG12</f>
        <v>1.8636349290136192E-6</v>
      </c>
      <c r="AC3" s="4">
        <f>Interpolation!AH12</f>
        <v>1.8769759254036402E-6</v>
      </c>
      <c r="AD3" s="4">
        <f>Interpolation!AI12</f>
        <v>1.8903169217936557E-6</v>
      </c>
      <c r="AE3" s="4">
        <f>Interpolation!AJ12</f>
        <v>1.9036579181836767E-6</v>
      </c>
      <c r="AF3" s="4">
        <f>Interpolation!AK12</f>
        <v>1.9169989145736544E-6</v>
      </c>
      <c r="AG3" s="4">
        <f>Interpolation!AL12</f>
        <v>2.0015406935890546E-6</v>
      </c>
      <c r="AH3" s="4">
        <f>Interpolation!AM12</f>
        <v>2.0860824726044336E-6</v>
      </c>
      <c r="AI3" s="4">
        <f>Interpolation!AN12</f>
        <v>2.1706242516197905E-6</v>
      </c>
      <c r="AJ3" s="4">
        <f>Interpolation!AO12</f>
        <v>2.2551660306351475E-6</v>
      </c>
      <c r="AK3" s="4">
        <f>Interpolation!AP12</f>
        <v>2.3397078096504917E-6</v>
      </c>
    </row>
    <row r="4" spans="1:39">
      <c r="A4" s="10" t="s">
        <v>21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  <c r="Z4" s="9">
        <v>0</v>
      </c>
      <c r="AA4" s="9">
        <v>0</v>
      </c>
      <c r="AB4" s="9">
        <v>0</v>
      </c>
      <c r="AC4" s="9">
        <v>0</v>
      </c>
      <c r="AD4" s="9">
        <f t="shared" ref="AD4:AK8" si="0">TREND($T4:$AC4,$T$1:$AC$1,AD$1)</f>
        <v>0</v>
      </c>
      <c r="AE4" s="9">
        <f t="shared" si="0"/>
        <v>0</v>
      </c>
      <c r="AF4" s="9">
        <f t="shared" si="0"/>
        <v>0</v>
      </c>
      <c r="AG4" s="9">
        <f t="shared" si="0"/>
        <v>0</v>
      </c>
      <c r="AH4" s="9">
        <f t="shared" si="0"/>
        <v>0</v>
      </c>
      <c r="AI4" s="9">
        <f t="shared" si="0"/>
        <v>0</v>
      </c>
      <c r="AJ4" s="9">
        <f t="shared" si="0"/>
        <v>0</v>
      </c>
      <c r="AK4" s="9">
        <f t="shared" si="0"/>
        <v>0</v>
      </c>
    </row>
    <row r="5" spans="1:39">
      <c r="A5" s="10" t="s">
        <v>22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  <c r="Z5" s="9">
        <v>0</v>
      </c>
      <c r="AA5" s="9">
        <v>0</v>
      </c>
      <c r="AB5" s="9">
        <v>0</v>
      </c>
      <c r="AC5" s="9">
        <v>0</v>
      </c>
      <c r="AD5" s="9">
        <f t="shared" si="0"/>
        <v>0</v>
      </c>
      <c r="AE5" s="9">
        <f t="shared" si="0"/>
        <v>0</v>
      </c>
      <c r="AF5" s="9">
        <f t="shared" si="0"/>
        <v>0</v>
      </c>
      <c r="AG5" s="9">
        <f t="shared" si="0"/>
        <v>0</v>
      </c>
      <c r="AH5" s="9">
        <f t="shared" si="0"/>
        <v>0</v>
      </c>
      <c r="AI5" s="9">
        <f t="shared" si="0"/>
        <v>0</v>
      </c>
      <c r="AJ5" s="9">
        <f t="shared" si="0"/>
        <v>0</v>
      </c>
      <c r="AK5" s="9">
        <f t="shared" si="0"/>
        <v>0</v>
      </c>
    </row>
    <row r="6" spans="1:39">
      <c r="A6" s="10" t="s">
        <v>23</v>
      </c>
      <c r="B6" s="9">
        <v>0</v>
      </c>
      <c r="C6" s="9">
        <v>0</v>
      </c>
      <c r="D6" s="9">
        <v>0</v>
      </c>
      <c r="E6" s="9">
        <v>0</v>
      </c>
      <c r="F6" s="9">
        <v>0</v>
      </c>
      <c r="G6" s="9">
        <v>0</v>
      </c>
      <c r="H6" s="9">
        <v>0</v>
      </c>
      <c r="I6" s="9">
        <v>0</v>
      </c>
      <c r="J6" s="9">
        <v>0</v>
      </c>
      <c r="K6" s="9">
        <v>0</v>
      </c>
      <c r="L6" s="9">
        <v>0</v>
      </c>
      <c r="M6" s="9">
        <v>0</v>
      </c>
      <c r="N6" s="9">
        <v>0</v>
      </c>
      <c r="O6" s="9">
        <v>0</v>
      </c>
      <c r="P6" s="9">
        <v>0</v>
      </c>
      <c r="Q6" s="9">
        <v>0</v>
      </c>
      <c r="R6" s="9">
        <v>0</v>
      </c>
      <c r="S6" s="9">
        <v>0</v>
      </c>
      <c r="T6" s="9">
        <v>0</v>
      </c>
      <c r="U6" s="9">
        <v>0</v>
      </c>
      <c r="V6" s="9">
        <v>0</v>
      </c>
      <c r="W6" s="9">
        <v>0</v>
      </c>
      <c r="X6" s="9">
        <v>0</v>
      </c>
      <c r="Y6" s="9">
        <v>0</v>
      </c>
      <c r="Z6" s="9">
        <v>0</v>
      </c>
      <c r="AA6" s="9">
        <v>0</v>
      </c>
      <c r="AB6" s="9">
        <v>0</v>
      </c>
      <c r="AC6" s="9">
        <v>0</v>
      </c>
      <c r="AD6" s="9">
        <f t="shared" si="0"/>
        <v>0</v>
      </c>
      <c r="AE6" s="9">
        <f t="shared" si="0"/>
        <v>0</v>
      </c>
      <c r="AF6" s="9">
        <f t="shared" si="0"/>
        <v>0</v>
      </c>
      <c r="AG6" s="9">
        <f t="shared" si="0"/>
        <v>0</v>
      </c>
      <c r="AH6" s="9">
        <f t="shared" si="0"/>
        <v>0</v>
      </c>
      <c r="AI6" s="9">
        <f t="shared" si="0"/>
        <v>0</v>
      </c>
      <c r="AJ6" s="9">
        <f t="shared" si="0"/>
        <v>0</v>
      </c>
      <c r="AK6" s="9">
        <f t="shared" si="0"/>
        <v>0</v>
      </c>
    </row>
    <row r="7" spans="1:39">
      <c r="A7" s="10" t="s">
        <v>24</v>
      </c>
      <c r="B7" s="8">
        <v>0</v>
      </c>
      <c r="C7" s="8">
        <v>0</v>
      </c>
      <c r="D7" s="8">
        <v>0</v>
      </c>
      <c r="E7" s="8">
        <v>0</v>
      </c>
      <c r="F7" s="8">
        <v>0</v>
      </c>
      <c r="G7" s="8">
        <v>0</v>
      </c>
      <c r="H7" s="8">
        <v>0</v>
      </c>
      <c r="I7" s="8">
        <v>0</v>
      </c>
      <c r="J7" s="8">
        <v>0</v>
      </c>
      <c r="K7" s="8">
        <v>0</v>
      </c>
      <c r="L7" s="8">
        <v>0</v>
      </c>
      <c r="M7" s="8">
        <v>0</v>
      </c>
      <c r="N7" s="8">
        <v>0</v>
      </c>
      <c r="O7" s="8">
        <v>0</v>
      </c>
      <c r="P7" s="8">
        <v>0</v>
      </c>
      <c r="Q7" s="8">
        <v>0</v>
      </c>
      <c r="R7" s="8">
        <v>0</v>
      </c>
      <c r="S7" s="8">
        <v>0</v>
      </c>
      <c r="T7" s="8">
        <v>0</v>
      </c>
      <c r="U7" s="8">
        <v>0</v>
      </c>
      <c r="V7" s="8">
        <v>0</v>
      </c>
      <c r="W7" s="8">
        <v>0</v>
      </c>
      <c r="X7" s="8">
        <v>0</v>
      </c>
      <c r="Y7" s="8">
        <v>0</v>
      </c>
      <c r="Z7" s="8">
        <v>0</v>
      </c>
      <c r="AA7" s="8">
        <v>0</v>
      </c>
      <c r="AB7" s="8">
        <v>0</v>
      </c>
      <c r="AC7" s="8">
        <v>0</v>
      </c>
      <c r="AD7" s="9">
        <f t="shared" si="0"/>
        <v>0</v>
      </c>
      <c r="AE7" s="9">
        <f t="shared" si="0"/>
        <v>0</v>
      </c>
      <c r="AF7" s="9">
        <f t="shared" si="0"/>
        <v>0</v>
      </c>
      <c r="AG7" s="9">
        <f t="shared" si="0"/>
        <v>0</v>
      </c>
      <c r="AH7" s="9">
        <f t="shared" si="0"/>
        <v>0</v>
      </c>
      <c r="AI7" s="9">
        <f t="shared" si="0"/>
        <v>0</v>
      </c>
      <c r="AJ7" s="9">
        <f t="shared" si="0"/>
        <v>0</v>
      </c>
      <c r="AK7" s="9">
        <f t="shared" si="0"/>
        <v>0</v>
      </c>
    </row>
    <row r="8" spans="1:39">
      <c r="A8" s="10" t="s">
        <v>25</v>
      </c>
      <c r="B8" s="8">
        <v>0</v>
      </c>
      <c r="C8" s="8">
        <v>0</v>
      </c>
      <c r="D8" s="8">
        <v>0</v>
      </c>
      <c r="E8" s="8">
        <v>0</v>
      </c>
      <c r="F8" s="9">
        <v>0</v>
      </c>
      <c r="G8" s="9">
        <v>0</v>
      </c>
      <c r="H8" s="9">
        <v>0</v>
      </c>
      <c r="I8" s="9">
        <v>0</v>
      </c>
      <c r="J8" s="9">
        <v>0</v>
      </c>
      <c r="K8" s="9">
        <v>0</v>
      </c>
      <c r="L8" s="9">
        <v>0</v>
      </c>
      <c r="M8" s="9">
        <v>0</v>
      </c>
      <c r="N8" s="9">
        <v>0</v>
      </c>
      <c r="O8" s="9">
        <v>0</v>
      </c>
      <c r="P8" s="9">
        <v>0</v>
      </c>
      <c r="Q8" s="9">
        <v>0</v>
      </c>
      <c r="R8" s="9">
        <v>0</v>
      </c>
      <c r="S8" s="9">
        <v>0</v>
      </c>
      <c r="T8" s="9">
        <v>0</v>
      </c>
      <c r="U8" s="9">
        <v>0</v>
      </c>
      <c r="V8" s="9">
        <v>0</v>
      </c>
      <c r="W8" s="9">
        <v>0</v>
      </c>
      <c r="X8" s="9">
        <v>0</v>
      </c>
      <c r="Y8" s="9">
        <v>0</v>
      </c>
      <c r="Z8" s="9">
        <v>0</v>
      </c>
      <c r="AA8" s="9">
        <v>0</v>
      </c>
      <c r="AB8" s="9">
        <v>0</v>
      </c>
      <c r="AC8" s="9">
        <v>0</v>
      </c>
      <c r="AD8" s="9">
        <f t="shared" si="0"/>
        <v>0</v>
      </c>
      <c r="AE8" s="9">
        <f t="shared" si="0"/>
        <v>0</v>
      </c>
      <c r="AF8" s="9">
        <f t="shared" si="0"/>
        <v>0</v>
      </c>
      <c r="AG8" s="9">
        <f t="shared" si="0"/>
        <v>0</v>
      </c>
      <c r="AH8" s="9">
        <f t="shared" si="0"/>
        <v>0</v>
      </c>
      <c r="AI8" s="9">
        <f t="shared" si="0"/>
        <v>0</v>
      </c>
      <c r="AJ8" s="9">
        <f t="shared" si="0"/>
        <v>0</v>
      </c>
      <c r="AK8" s="9">
        <f t="shared" si="0"/>
        <v>0</v>
      </c>
    </row>
    <row r="9" spans="1:39" s="5" customFormat="1">
      <c r="A9" s="16" t="s">
        <v>26</v>
      </c>
      <c r="B9" s="8">
        <v>0</v>
      </c>
      <c r="C9" s="8">
        <v>0</v>
      </c>
      <c r="D9" s="8">
        <v>0</v>
      </c>
      <c r="E9" s="8">
        <v>0</v>
      </c>
      <c r="F9" s="17">
        <f t="shared" ref="F9:AK9" si="1">F6</f>
        <v>0</v>
      </c>
      <c r="G9" s="17">
        <f t="shared" si="1"/>
        <v>0</v>
      </c>
      <c r="H9" s="17">
        <f t="shared" si="1"/>
        <v>0</v>
      </c>
      <c r="I9" s="17">
        <f t="shared" si="1"/>
        <v>0</v>
      </c>
      <c r="J9" s="17">
        <f t="shared" si="1"/>
        <v>0</v>
      </c>
      <c r="K9" s="17">
        <f t="shared" si="1"/>
        <v>0</v>
      </c>
      <c r="L9" s="17">
        <f t="shared" si="1"/>
        <v>0</v>
      </c>
      <c r="M9" s="17">
        <f t="shared" si="1"/>
        <v>0</v>
      </c>
      <c r="N9" s="17">
        <f t="shared" si="1"/>
        <v>0</v>
      </c>
      <c r="O9" s="17">
        <f t="shared" si="1"/>
        <v>0</v>
      </c>
      <c r="P9" s="17">
        <f t="shared" si="1"/>
        <v>0</v>
      </c>
      <c r="Q9" s="17">
        <f t="shared" si="1"/>
        <v>0</v>
      </c>
      <c r="R9" s="17">
        <f t="shared" si="1"/>
        <v>0</v>
      </c>
      <c r="S9" s="17">
        <f t="shared" si="1"/>
        <v>0</v>
      </c>
      <c r="T9" s="17">
        <f t="shared" si="1"/>
        <v>0</v>
      </c>
      <c r="U9" s="17">
        <f t="shared" si="1"/>
        <v>0</v>
      </c>
      <c r="V9" s="17">
        <f t="shared" si="1"/>
        <v>0</v>
      </c>
      <c r="W9" s="17">
        <f t="shared" si="1"/>
        <v>0</v>
      </c>
      <c r="X9" s="17">
        <f t="shared" si="1"/>
        <v>0</v>
      </c>
      <c r="Y9" s="17">
        <f t="shared" si="1"/>
        <v>0</v>
      </c>
      <c r="Z9" s="17">
        <f t="shared" si="1"/>
        <v>0</v>
      </c>
      <c r="AA9" s="17">
        <f t="shared" si="1"/>
        <v>0</v>
      </c>
      <c r="AB9" s="17">
        <f t="shared" si="1"/>
        <v>0</v>
      </c>
      <c r="AC9" s="17">
        <f t="shared" si="1"/>
        <v>0</v>
      </c>
      <c r="AD9" s="17">
        <f t="shared" si="1"/>
        <v>0</v>
      </c>
      <c r="AE9" s="17">
        <f t="shared" si="1"/>
        <v>0</v>
      </c>
      <c r="AF9" s="17">
        <f t="shared" si="1"/>
        <v>0</v>
      </c>
      <c r="AG9" s="17">
        <f t="shared" si="1"/>
        <v>0</v>
      </c>
      <c r="AH9" s="17">
        <f t="shared" si="1"/>
        <v>0</v>
      </c>
      <c r="AI9" s="17">
        <f t="shared" si="1"/>
        <v>0</v>
      </c>
      <c r="AJ9" s="17">
        <f t="shared" si="1"/>
        <v>0</v>
      </c>
      <c r="AK9" s="17">
        <f t="shared" si="1"/>
        <v>0</v>
      </c>
    </row>
  </sheetData>
  <pageMargins left="0.7" right="0.7" top="0.75" bottom="0.75" header="0.3" footer="0.3"/>
  <pageSetup orientation="portrait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>
    <tabColor rgb="FF002060"/>
  </sheetPr>
  <dimension ref="A1:AK9"/>
  <sheetViews>
    <sheetView workbookViewId="0">
      <pane xSplit="1" ySplit="1" topLeftCell="B2" activePane="bottomRight" state="frozen"/>
      <selection activeCell="A9" sqref="A9"/>
      <selection pane="topRight" activeCell="A9" sqref="A9"/>
      <selection pane="bottomLeft" activeCell="A9" sqref="A9"/>
      <selection pane="bottomRight"/>
    </sheetView>
  </sheetViews>
  <sheetFormatPr defaultColWidth="9.109375" defaultRowHeight="14.4"/>
  <cols>
    <col min="1" max="1" width="41.44140625" style="9" customWidth="1"/>
    <col min="2" max="27" width="10" style="9" customWidth="1"/>
    <col min="28" max="16384" width="9.109375" style="9"/>
  </cols>
  <sheetData>
    <row r="1" spans="1:37">
      <c r="A1" s="10" t="s">
        <v>18</v>
      </c>
      <c r="B1" s="10">
        <v>2015</v>
      </c>
      <c r="C1" s="10">
        <v>2016</v>
      </c>
      <c r="D1" s="10">
        <v>2017</v>
      </c>
      <c r="E1" s="10">
        <v>2018</v>
      </c>
      <c r="F1" s="10">
        <v>2019</v>
      </c>
      <c r="G1" s="10">
        <v>2020</v>
      </c>
      <c r="H1" s="10">
        <v>2021</v>
      </c>
      <c r="I1" s="10">
        <v>2022</v>
      </c>
      <c r="J1" s="10">
        <v>2023</v>
      </c>
      <c r="K1" s="10">
        <v>2024</v>
      </c>
      <c r="L1" s="10">
        <v>2025</v>
      </c>
      <c r="M1" s="10">
        <v>2026</v>
      </c>
      <c r="N1" s="10">
        <v>2027</v>
      </c>
      <c r="O1" s="10">
        <v>2028</v>
      </c>
      <c r="P1" s="10">
        <v>2029</v>
      </c>
      <c r="Q1" s="10">
        <v>2030</v>
      </c>
      <c r="R1" s="10">
        <v>2031</v>
      </c>
      <c r="S1" s="10">
        <v>2032</v>
      </c>
      <c r="T1" s="10">
        <v>2033</v>
      </c>
      <c r="U1" s="10">
        <v>2034</v>
      </c>
      <c r="V1" s="10">
        <v>2035</v>
      </c>
      <c r="W1" s="10">
        <v>2036</v>
      </c>
      <c r="X1" s="10">
        <v>2037</v>
      </c>
      <c r="Y1" s="10">
        <v>2038</v>
      </c>
      <c r="Z1" s="10">
        <v>2039</v>
      </c>
      <c r="AA1" s="10">
        <v>2040</v>
      </c>
      <c r="AB1" s="10">
        <v>2041</v>
      </c>
      <c r="AC1" s="10">
        <v>2042</v>
      </c>
      <c r="AD1" s="10">
        <v>2043</v>
      </c>
      <c r="AE1" s="10">
        <v>2044</v>
      </c>
      <c r="AF1" s="10">
        <v>2045</v>
      </c>
      <c r="AG1" s="10">
        <v>2046</v>
      </c>
      <c r="AH1" s="10">
        <v>2047</v>
      </c>
      <c r="AI1" s="10">
        <v>2048</v>
      </c>
      <c r="AJ1" s="10">
        <v>2049</v>
      </c>
      <c r="AK1" s="10">
        <v>2050</v>
      </c>
    </row>
    <row r="2" spans="1:37">
      <c r="A2" s="10" t="s">
        <v>19</v>
      </c>
      <c r="B2" s="9">
        <v>0</v>
      </c>
      <c r="C2" s="9">
        <v>0</v>
      </c>
      <c r="D2" s="9">
        <v>0</v>
      </c>
      <c r="E2" s="9">
        <v>0</v>
      </c>
      <c r="F2" s="9">
        <v>0</v>
      </c>
      <c r="G2" s="9">
        <v>0</v>
      </c>
      <c r="H2" s="9">
        <v>0</v>
      </c>
      <c r="I2" s="9">
        <v>0</v>
      </c>
      <c r="J2" s="9">
        <v>0</v>
      </c>
      <c r="K2" s="9">
        <v>0</v>
      </c>
      <c r="L2" s="9">
        <v>0</v>
      </c>
      <c r="M2" s="9">
        <v>0</v>
      </c>
      <c r="N2" s="9">
        <v>0</v>
      </c>
      <c r="O2" s="9">
        <v>0</v>
      </c>
      <c r="P2" s="9">
        <v>0</v>
      </c>
      <c r="Q2" s="9">
        <v>0</v>
      </c>
      <c r="R2" s="9">
        <v>0</v>
      </c>
      <c r="S2" s="9">
        <v>0</v>
      </c>
      <c r="T2" s="9">
        <v>0</v>
      </c>
      <c r="U2" s="9">
        <v>0</v>
      </c>
      <c r="V2" s="9">
        <v>0</v>
      </c>
      <c r="W2" s="9">
        <v>0</v>
      </c>
      <c r="X2" s="9">
        <v>0</v>
      </c>
      <c r="Y2" s="9">
        <v>0</v>
      </c>
      <c r="Z2" s="9">
        <v>0</v>
      </c>
      <c r="AA2" s="9">
        <v>0</v>
      </c>
      <c r="AB2" s="9">
        <f>TREND($R2:$AA2,$R$1:$AA$1,AB$1)</f>
        <v>0</v>
      </c>
      <c r="AC2" s="9">
        <f t="shared" ref="AC2:AK3" si="0">TREND($R2:$AA2,$R$1:$AA$1,AC$1)</f>
        <v>0</v>
      </c>
      <c r="AD2" s="9">
        <f t="shared" si="0"/>
        <v>0</v>
      </c>
      <c r="AE2" s="9">
        <f t="shared" si="0"/>
        <v>0</v>
      </c>
      <c r="AF2" s="9">
        <f t="shared" si="0"/>
        <v>0</v>
      </c>
      <c r="AG2" s="9">
        <f t="shared" si="0"/>
        <v>0</v>
      </c>
      <c r="AH2" s="9">
        <f t="shared" si="0"/>
        <v>0</v>
      </c>
      <c r="AI2" s="9">
        <f t="shared" si="0"/>
        <v>0</v>
      </c>
      <c r="AJ2" s="9">
        <f t="shared" si="0"/>
        <v>0</v>
      </c>
      <c r="AK2" s="9">
        <f t="shared" si="0"/>
        <v>0</v>
      </c>
    </row>
    <row r="3" spans="1:37">
      <c r="A3" s="10" t="s">
        <v>20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  <c r="Z3" s="9">
        <v>0</v>
      </c>
      <c r="AA3" s="9">
        <v>0</v>
      </c>
      <c r="AB3" s="9">
        <f>TREND($R3:$AA3,$R$1:$AA$1,AB$1)</f>
        <v>0</v>
      </c>
      <c r="AC3" s="9">
        <f t="shared" si="0"/>
        <v>0</v>
      </c>
      <c r="AD3" s="9">
        <f t="shared" si="0"/>
        <v>0</v>
      </c>
      <c r="AE3" s="9">
        <f t="shared" si="0"/>
        <v>0</v>
      </c>
      <c r="AF3" s="9">
        <f t="shared" si="0"/>
        <v>0</v>
      </c>
      <c r="AG3" s="9">
        <f t="shared" si="0"/>
        <v>0</v>
      </c>
      <c r="AH3" s="9">
        <f t="shared" si="0"/>
        <v>0</v>
      </c>
      <c r="AI3" s="9">
        <f t="shared" si="0"/>
        <v>0</v>
      </c>
      <c r="AJ3" s="9">
        <f t="shared" si="0"/>
        <v>0</v>
      </c>
      <c r="AK3" s="9">
        <f t="shared" si="0"/>
        <v>0</v>
      </c>
    </row>
    <row r="4" spans="1:37">
      <c r="A4" s="10" t="s">
        <v>21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  <c r="Z4" s="9">
        <v>0</v>
      </c>
      <c r="AA4" s="9">
        <v>0</v>
      </c>
      <c r="AB4" s="9">
        <f t="shared" ref="AB4:AK8" si="1">TREND($R4:$AA4,$R$1:$AA$1,AB$1)</f>
        <v>0</v>
      </c>
      <c r="AC4" s="9">
        <f t="shared" si="1"/>
        <v>0</v>
      </c>
      <c r="AD4" s="9">
        <f t="shared" si="1"/>
        <v>0</v>
      </c>
      <c r="AE4" s="9">
        <f t="shared" si="1"/>
        <v>0</v>
      </c>
      <c r="AF4" s="9">
        <f t="shared" si="1"/>
        <v>0</v>
      </c>
      <c r="AG4" s="9">
        <f t="shared" si="1"/>
        <v>0</v>
      </c>
      <c r="AH4" s="9">
        <f t="shared" si="1"/>
        <v>0</v>
      </c>
      <c r="AI4" s="9">
        <f t="shared" si="1"/>
        <v>0</v>
      </c>
      <c r="AJ4" s="9">
        <f t="shared" si="1"/>
        <v>0</v>
      </c>
      <c r="AK4" s="9">
        <f t="shared" si="1"/>
        <v>0</v>
      </c>
    </row>
    <row r="5" spans="1:37">
      <c r="A5" s="10" t="s">
        <v>22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  <c r="Z5" s="9">
        <v>0</v>
      </c>
      <c r="AA5" s="9">
        <v>0</v>
      </c>
      <c r="AB5" s="9">
        <f t="shared" si="1"/>
        <v>0</v>
      </c>
      <c r="AC5" s="9">
        <f t="shared" si="1"/>
        <v>0</v>
      </c>
      <c r="AD5" s="9">
        <f t="shared" si="1"/>
        <v>0</v>
      </c>
      <c r="AE5" s="9">
        <f t="shared" si="1"/>
        <v>0</v>
      </c>
      <c r="AF5" s="9">
        <f t="shared" si="1"/>
        <v>0</v>
      </c>
      <c r="AG5" s="9">
        <f t="shared" si="1"/>
        <v>0</v>
      </c>
      <c r="AH5" s="9">
        <f t="shared" si="1"/>
        <v>0</v>
      </c>
      <c r="AI5" s="9">
        <f t="shared" si="1"/>
        <v>0</v>
      </c>
      <c r="AJ5" s="9">
        <f t="shared" si="1"/>
        <v>0</v>
      </c>
      <c r="AK5" s="9">
        <f t="shared" si="1"/>
        <v>0</v>
      </c>
    </row>
    <row r="6" spans="1:37">
      <c r="A6" s="10" t="s">
        <v>23</v>
      </c>
      <c r="B6" s="9">
        <v>0</v>
      </c>
      <c r="C6" s="9">
        <v>0</v>
      </c>
      <c r="D6" s="9">
        <v>0</v>
      </c>
      <c r="E6" s="9">
        <v>0</v>
      </c>
      <c r="F6" s="9">
        <v>0</v>
      </c>
      <c r="G6" s="9">
        <v>0</v>
      </c>
      <c r="H6" s="9">
        <v>0</v>
      </c>
      <c r="I6" s="9">
        <v>0</v>
      </c>
      <c r="J6" s="9">
        <v>0</v>
      </c>
      <c r="K6" s="9">
        <v>0</v>
      </c>
      <c r="L6" s="9">
        <v>0</v>
      </c>
      <c r="M6" s="9">
        <v>0</v>
      </c>
      <c r="N6" s="9">
        <v>0</v>
      </c>
      <c r="O6" s="9">
        <v>0</v>
      </c>
      <c r="P6" s="9">
        <v>0</v>
      </c>
      <c r="Q6" s="9">
        <v>0</v>
      </c>
      <c r="R6" s="9">
        <v>0</v>
      </c>
      <c r="S6" s="9">
        <v>0</v>
      </c>
      <c r="T6" s="9">
        <v>0</v>
      </c>
      <c r="U6" s="9">
        <v>0</v>
      </c>
      <c r="V6" s="9">
        <v>0</v>
      </c>
      <c r="W6" s="9">
        <v>0</v>
      </c>
      <c r="X6" s="9">
        <v>0</v>
      </c>
      <c r="Y6" s="9">
        <v>0</v>
      </c>
      <c r="Z6" s="9">
        <v>0</v>
      </c>
      <c r="AA6" s="9">
        <v>0</v>
      </c>
      <c r="AB6" s="9">
        <f t="shared" si="1"/>
        <v>0</v>
      </c>
      <c r="AC6" s="9">
        <f t="shared" si="1"/>
        <v>0</v>
      </c>
      <c r="AD6" s="9">
        <f t="shared" si="1"/>
        <v>0</v>
      </c>
      <c r="AE6" s="9">
        <f t="shared" si="1"/>
        <v>0</v>
      </c>
      <c r="AF6" s="9">
        <f t="shared" si="1"/>
        <v>0</v>
      </c>
      <c r="AG6" s="9">
        <f t="shared" si="1"/>
        <v>0</v>
      </c>
      <c r="AH6" s="9">
        <f t="shared" si="1"/>
        <v>0</v>
      </c>
      <c r="AI6" s="9">
        <f t="shared" si="1"/>
        <v>0</v>
      </c>
      <c r="AJ6" s="9">
        <f t="shared" si="1"/>
        <v>0</v>
      </c>
      <c r="AK6" s="9">
        <f t="shared" si="1"/>
        <v>0</v>
      </c>
    </row>
    <row r="7" spans="1:37">
      <c r="A7" s="10" t="s">
        <v>24</v>
      </c>
      <c r="B7" s="9">
        <v>0</v>
      </c>
      <c r="C7" s="9">
        <v>0</v>
      </c>
      <c r="D7" s="9">
        <v>0</v>
      </c>
      <c r="E7" s="9">
        <v>0</v>
      </c>
      <c r="F7" s="9">
        <v>0</v>
      </c>
      <c r="G7" s="9">
        <v>0</v>
      </c>
      <c r="H7" s="9">
        <v>0</v>
      </c>
      <c r="I7" s="9">
        <v>0</v>
      </c>
      <c r="J7" s="9">
        <v>0</v>
      </c>
      <c r="K7" s="9">
        <v>0</v>
      </c>
      <c r="L7" s="9">
        <v>0</v>
      </c>
      <c r="M7" s="9">
        <v>0</v>
      </c>
      <c r="N7" s="9">
        <v>0</v>
      </c>
      <c r="O7" s="9">
        <v>0</v>
      </c>
      <c r="P7" s="9">
        <v>0</v>
      </c>
      <c r="Q7" s="9">
        <v>0</v>
      </c>
      <c r="R7" s="9">
        <v>0</v>
      </c>
      <c r="S7" s="9">
        <v>0</v>
      </c>
      <c r="T7" s="9">
        <v>0</v>
      </c>
      <c r="U7" s="9">
        <v>0</v>
      </c>
      <c r="V7" s="9">
        <v>0</v>
      </c>
      <c r="W7" s="9">
        <v>0</v>
      </c>
      <c r="X7" s="9">
        <v>0</v>
      </c>
      <c r="Y7" s="9">
        <v>0</v>
      </c>
      <c r="Z7" s="9">
        <v>0</v>
      </c>
      <c r="AA7" s="9">
        <v>0</v>
      </c>
      <c r="AB7" s="9">
        <f t="shared" si="1"/>
        <v>0</v>
      </c>
      <c r="AC7" s="9">
        <f t="shared" si="1"/>
        <v>0</v>
      </c>
      <c r="AD7" s="9">
        <f t="shared" si="1"/>
        <v>0</v>
      </c>
      <c r="AE7" s="9">
        <f t="shared" si="1"/>
        <v>0</v>
      </c>
      <c r="AF7" s="9">
        <f t="shared" si="1"/>
        <v>0</v>
      </c>
      <c r="AG7" s="9">
        <f t="shared" si="1"/>
        <v>0</v>
      </c>
      <c r="AH7" s="9">
        <f t="shared" si="1"/>
        <v>0</v>
      </c>
      <c r="AI7" s="9">
        <f t="shared" si="1"/>
        <v>0</v>
      </c>
      <c r="AJ7" s="9">
        <f t="shared" si="1"/>
        <v>0</v>
      </c>
      <c r="AK7" s="9">
        <f t="shared" si="1"/>
        <v>0</v>
      </c>
    </row>
    <row r="8" spans="1:37">
      <c r="A8" s="10" t="s">
        <v>25</v>
      </c>
      <c r="B8" s="9">
        <v>0</v>
      </c>
      <c r="C8" s="9">
        <v>0</v>
      </c>
      <c r="D8" s="9">
        <v>0</v>
      </c>
      <c r="E8" s="9">
        <v>0</v>
      </c>
      <c r="F8" s="9">
        <v>0</v>
      </c>
      <c r="G8" s="9">
        <v>0</v>
      </c>
      <c r="H8" s="9">
        <v>0</v>
      </c>
      <c r="I8" s="9">
        <v>0</v>
      </c>
      <c r="J8" s="9">
        <v>0</v>
      </c>
      <c r="K8" s="9">
        <v>0</v>
      </c>
      <c r="L8" s="9">
        <v>0</v>
      </c>
      <c r="M8" s="9">
        <v>0</v>
      </c>
      <c r="N8" s="9">
        <v>0</v>
      </c>
      <c r="O8" s="9">
        <v>0</v>
      </c>
      <c r="P8" s="9">
        <v>0</v>
      </c>
      <c r="Q8" s="9">
        <v>0</v>
      </c>
      <c r="R8" s="9">
        <v>0</v>
      </c>
      <c r="S8" s="9">
        <v>0</v>
      </c>
      <c r="T8" s="9">
        <v>0</v>
      </c>
      <c r="U8" s="9">
        <v>0</v>
      </c>
      <c r="V8" s="9">
        <v>0</v>
      </c>
      <c r="W8" s="9">
        <v>0</v>
      </c>
      <c r="X8" s="9">
        <v>0</v>
      </c>
      <c r="Y8" s="9">
        <v>0</v>
      </c>
      <c r="Z8" s="9">
        <v>0</v>
      </c>
      <c r="AA8" s="9">
        <v>0</v>
      </c>
      <c r="AB8" s="9">
        <f t="shared" si="1"/>
        <v>0</v>
      </c>
      <c r="AC8" s="9">
        <f t="shared" si="1"/>
        <v>0</v>
      </c>
      <c r="AD8" s="9">
        <f t="shared" si="1"/>
        <v>0</v>
      </c>
      <c r="AE8" s="9">
        <f t="shared" si="1"/>
        <v>0</v>
      </c>
      <c r="AF8" s="9">
        <f t="shared" si="1"/>
        <v>0</v>
      </c>
      <c r="AG8" s="9">
        <f t="shared" si="1"/>
        <v>0</v>
      </c>
      <c r="AH8" s="9">
        <f t="shared" si="1"/>
        <v>0</v>
      </c>
      <c r="AI8" s="9">
        <f t="shared" si="1"/>
        <v>0</v>
      </c>
      <c r="AJ8" s="9">
        <f t="shared" si="1"/>
        <v>0</v>
      </c>
      <c r="AK8" s="9">
        <f t="shared" si="1"/>
        <v>0</v>
      </c>
    </row>
    <row r="9" spans="1:37" s="5" customFormat="1">
      <c r="A9" s="16" t="s">
        <v>26</v>
      </c>
      <c r="B9" s="9">
        <v>0</v>
      </c>
      <c r="C9" s="9">
        <v>0</v>
      </c>
      <c r="D9" s="9">
        <v>0</v>
      </c>
      <c r="E9" s="17">
        <f t="shared" ref="E9:AK9" si="2">E6</f>
        <v>0</v>
      </c>
      <c r="F9" s="17">
        <f t="shared" si="2"/>
        <v>0</v>
      </c>
      <c r="G9" s="17">
        <f t="shared" si="2"/>
        <v>0</v>
      </c>
      <c r="H9" s="17">
        <f t="shared" si="2"/>
        <v>0</v>
      </c>
      <c r="I9" s="17">
        <f t="shared" si="2"/>
        <v>0</v>
      </c>
      <c r="J9" s="17">
        <f t="shared" si="2"/>
        <v>0</v>
      </c>
      <c r="K9" s="17">
        <f t="shared" si="2"/>
        <v>0</v>
      </c>
      <c r="L9" s="17">
        <f t="shared" si="2"/>
        <v>0</v>
      </c>
      <c r="M9" s="17">
        <f t="shared" si="2"/>
        <v>0</v>
      </c>
      <c r="N9" s="17">
        <f t="shared" si="2"/>
        <v>0</v>
      </c>
      <c r="O9" s="17">
        <f t="shared" si="2"/>
        <v>0</v>
      </c>
      <c r="P9" s="17">
        <f t="shared" si="2"/>
        <v>0</v>
      </c>
      <c r="Q9" s="17">
        <f t="shared" si="2"/>
        <v>0</v>
      </c>
      <c r="R9" s="17">
        <f t="shared" si="2"/>
        <v>0</v>
      </c>
      <c r="S9" s="17">
        <f t="shared" si="2"/>
        <v>0</v>
      </c>
      <c r="T9" s="17">
        <f t="shared" si="2"/>
        <v>0</v>
      </c>
      <c r="U9" s="17">
        <f t="shared" si="2"/>
        <v>0</v>
      </c>
      <c r="V9" s="17">
        <f t="shared" si="2"/>
        <v>0</v>
      </c>
      <c r="W9" s="17">
        <f t="shared" si="2"/>
        <v>0</v>
      </c>
      <c r="X9" s="17">
        <f t="shared" si="2"/>
        <v>0</v>
      </c>
      <c r="Y9" s="17">
        <f t="shared" si="2"/>
        <v>0</v>
      </c>
      <c r="Z9" s="17">
        <f t="shared" si="2"/>
        <v>0</v>
      </c>
      <c r="AA9" s="17">
        <f t="shared" si="2"/>
        <v>0</v>
      </c>
      <c r="AB9" s="17">
        <f t="shared" si="2"/>
        <v>0</v>
      </c>
      <c r="AC9" s="17">
        <f t="shared" si="2"/>
        <v>0</v>
      </c>
      <c r="AD9" s="17">
        <f t="shared" si="2"/>
        <v>0</v>
      </c>
      <c r="AE9" s="17">
        <f t="shared" si="2"/>
        <v>0</v>
      </c>
      <c r="AF9" s="17">
        <f t="shared" si="2"/>
        <v>0</v>
      </c>
      <c r="AG9" s="17">
        <f t="shared" si="2"/>
        <v>0</v>
      </c>
      <c r="AH9" s="17">
        <f t="shared" si="2"/>
        <v>0</v>
      </c>
      <c r="AI9" s="17">
        <f t="shared" si="2"/>
        <v>0</v>
      </c>
      <c r="AJ9" s="17">
        <f t="shared" si="2"/>
        <v>0</v>
      </c>
      <c r="AK9" s="17">
        <f t="shared" si="2"/>
        <v>0</v>
      </c>
    </row>
  </sheetData>
  <pageMargins left="0.7" right="0.7" top="0.75" bottom="0.75" header="0.3" footer="0.3"/>
  <pageSetup orientation="portrait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>
    <tabColor rgb="FF002060"/>
  </sheetPr>
  <dimension ref="A1:AK9"/>
  <sheetViews>
    <sheetView workbookViewId="0">
      <pane xSplit="1" ySplit="1" topLeftCell="B2" activePane="bottomRight" state="frozen"/>
      <selection activeCell="A9" sqref="A9"/>
      <selection pane="topRight" activeCell="A9" sqref="A9"/>
      <selection pane="bottomLeft" activeCell="A9" sqref="A9"/>
      <selection pane="bottomRight"/>
    </sheetView>
  </sheetViews>
  <sheetFormatPr defaultColWidth="9.109375" defaultRowHeight="14.4"/>
  <cols>
    <col min="1" max="1" width="41.44140625" style="9" customWidth="1"/>
    <col min="2" max="25" width="10" style="9" customWidth="1"/>
    <col min="26" max="37" width="9.44140625" style="9" bestFit="1" customWidth="1"/>
    <col min="38" max="16384" width="9.109375" style="9"/>
  </cols>
  <sheetData>
    <row r="1" spans="1:37">
      <c r="A1" s="10" t="s">
        <v>18</v>
      </c>
      <c r="B1" s="10">
        <v>2015</v>
      </c>
      <c r="C1" s="10">
        <v>2016</v>
      </c>
      <c r="D1" s="10">
        <v>2017</v>
      </c>
      <c r="E1" s="10">
        <v>2018</v>
      </c>
      <c r="F1" s="10">
        <v>2019</v>
      </c>
      <c r="G1" s="10">
        <v>2020</v>
      </c>
      <c r="H1" s="10">
        <v>2021</v>
      </c>
      <c r="I1" s="10">
        <v>2022</v>
      </c>
      <c r="J1" s="10">
        <v>2023</v>
      </c>
      <c r="K1" s="10">
        <v>2024</v>
      </c>
      <c r="L1" s="10">
        <v>2025</v>
      </c>
      <c r="M1" s="10">
        <v>2026</v>
      </c>
      <c r="N1" s="10">
        <v>2027</v>
      </c>
      <c r="O1" s="10">
        <v>2028</v>
      </c>
      <c r="P1" s="10">
        <v>2029</v>
      </c>
      <c r="Q1" s="10">
        <v>2030</v>
      </c>
      <c r="R1" s="10">
        <v>2031</v>
      </c>
      <c r="S1" s="10">
        <v>2032</v>
      </c>
      <c r="T1" s="10">
        <v>2033</v>
      </c>
      <c r="U1" s="10">
        <v>2034</v>
      </c>
      <c r="V1" s="10">
        <v>2035</v>
      </c>
      <c r="W1" s="10">
        <v>2036</v>
      </c>
      <c r="X1" s="10">
        <v>2037</v>
      </c>
      <c r="Y1" s="10">
        <v>2038</v>
      </c>
      <c r="Z1" s="10">
        <v>2039</v>
      </c>
      <c r="AA1" s="10">
        <v>2040</v>
      </c>
      <c r="AB1" s="10">
        <v>2041</v>
      </c>
      <c r="AC1" s="10">
        <v>2042</v>
      </c>
      <c r="AD1" s="10">
        <v>2043</v>
      </c>
      <c r="AE1" s="10">
        <v>2044</v>
      </c>
      <c r="AF1" s="10">
        <v>2045</v>
      </c>
      <c r="AG1" s="10">
        <v>2046</v>
      </c>
      <c r="AH1" s="10">
        <v>2047</v>
      </c>
      <c r="AI1" s="10">
        <v>2048</v>
      </c>
      <c r="AJ1" s="10">
        <v>2049</v>
      </c>
      <c r="AK1" s="10">
        <v>2050</v>
      </c>
    </row>
    <row r="2" spans="1:37">
      <c r="A2" s="10" t="s">
        <v>19</v>
      </c>
      <c r="B2" s="9">
        <v>0</v>
      </c>
      <c r="C2" s="9">
        <v>0</v>
      </c>
      <c r="D2" s="9">
        <v>0</v>
      </c>
      <c r="E2" s="9">
        <v>0</v>
      </c>
      <c r="F2" s="9">
        <v>0</v>
      </c>
      <c r="G2" s="9">
        <v>0</v>
      </c>
      <c r="H2" s="9">
        <v>0</v>
      </c>
      <c r="I2" s="9">
        <v>0</v>
      </c>
      <c r="J2" s="9">
        <v>0</v>
      </c>
      <c r="K2" s="9">
        <v>0</v>
      </c>
      <c r="L2" s="9">
        <v>0</v>
      </c>
      <c r="M2" s="9">
        <v>0</v>
      </c>
      <c r="N2" s="9">
        <v>0</v>
      </c>
      <c r="O2" s="9">
        <v>0</v>
      </c>
      <c r="P2" s="9">
        <v>0</v>
      </c>
      <c r="Q2" s="9">
        <v>0</v>
      </c>
      <c r="R2" s="9">
        <v>0</v>
      </c>
      <c r="S2" s="9">
        <v>0</v>
      </c>
      <c r="T2" s="9">
        <v>0</v>
      </c>
      <c r="U2" s="9">
        <v>0</v>
      </c>
      <c r="V2" s="9">
        <v>0</v>
      </c>
      <c r="W2" s="9">
        <v>0</v>
      </c>
      <c r="X2" s="9">
        <v>0</v>
      </c>
      <c r="Y2" s="9">
        <v>0</v>
      </c>
      <c r="Z2" s="9">
        <v>0</v>
      </c>
      <c r="AA2" s="9">
        <v>0</v>
      </c>
      <c r="AB2" s="9">
        <f>TREND($R2:$AA2,$R$1:$AA$1,AB$1)</f>
        <v>0</v>
      </c>
      <c r="AC2" s="9">
        <f t="shared" ref="AC2:AK2" si="0">TREND($R2:$AA2,$R$1:$AA$1,AC$1)</f>
        <v>0</v>
      </c>
      <c r="AD2" s="9">
        <f t="shared" si="0"/>
        <v>0</v>
      </c>
      <c r="AE2" s="9">
        <f t="shared" si="0"/>
        <v>0</v>
      </c>
      <c r="AF2" s="9">
        <f t="shared" si="0"/>
        <v>0</v>
      </c>
      <c r="AG2" s="9">
        <f t="shared" si="0"/>
        <v>0</v>
      </c>
      <c r="AH2" s="9">
        <f t="shared" si="0"/>
        <v>0</v>
      </c>
      <c r="AI2" s="9">
        <f t="shared" si="0"/>
        <v>0</v>
      </c>
      <c r="AJ2" s="9">
        <f t="shared" si="0"/>
        <v>0</v>
      </c>
      <c r="AK2" s="9">
        <f t="shared" si="0"/>
        <v>0</v>
      </c>
    </row>
    <row r="3" spans="1:37">
      <c r="A3" s="10" t="s">
        <v>20</v>
      </c>
      <c r="B3" s="4">
        <f>Interpolation!G13</f>
        <v>7.7977328211343092E-6</v>
      </c>
      <c r="C3" s="4">
        <f>Interpolation!H13</f>
        <v>7.7851853769655218E-6</v>
      </c>
      <c r="D3" s="4">
        <f>Interpolation!I13</f>
        <v>7.772637932797146E-6</v>
      </c>
      <c r="E3" s="4">
        <f>Interpolation!J13</f>
        <v>7.7600904886287736E-6</v>
      </c>
      <c r="F3" s="4">
        <f>Interpolation!K13</f>
        <v>7.7475430444603978E-6</v>
      </c>
      <c r="G3" s="4">
        <f>Interpolation!L13</f>
        <v>7.7349956002924387E-6</v>
      </c>
      <c r="H3" s="4">
        <f>Interpolation!M13</f>
        <v>7.7948372570953685E-6</v>
      </c>
      <c r="I3" s="4">
        <f>Interpolation!N13</f>
        <v>7.8546789138983847E-6</v>
      </c>
      <c r="J3" s="4">
        <f>Interpolation!O13</f>
        <v>7.9145205707014009E-6</v>
      </c>
      <c r="K3" s="4">
        <f>Interpolation!P13</f>
        <v>7.9743622275044172E-6</v>
      </c>
      <c r="L3" s="4">
        <f>Interpolation!Q13</f>
        <v>8.0342038843075197E-6</v>
      </c>
      <c r="M3" s="4">
        <f>Interpolation!R13</f>
        <v>8.7099975322371688E-6</v>
      </c>
      <c r="N3" s="4">
        <f>Interpolation!S13</f>
        <v>9.3857911801669906E-6</v>
      </c>
      <c r="O3" s="4">
        <f>Interpolation!T13</f>
        <v>1.0061584828096812E-5</v>
      </c>
      <c r="P3" s="4">
        <f>Interpolation!U13</f>
        <v>1.0737378476026634E-5</v>
      </c>
      <c r="Q3" s="4">
        <f>Interpolation!V13</f>
        <v>1.1413172123956542E-5</v>
      </c>
      <c r="R3" s="4">
        <f>Interpolation!W13</f>
        <v>1.1543507731544972E-5</v>
      </c>
      <c r="S3" s="4">
        <f>Interpolation!X13</f>
        <v>1.1673843339133402E-5</v>
      </c>
      <c r="T3" s="4">
        <f>Interpolation!Y13</f>
        <v>1.1804178946721787E-5</v>
      </c>
      <c r="U3" s="4">
        <f>Interpolation!Z13</f>
        <v>1.1934514554310174E-5</v>
      </c>
      <c r="V3" s="4">
        <f>Interpolation!AA13</f>
        <v>1.2064850161898507E-5</v>
      </c>
      <c r="W3" s="4">
        <f>Interpolation!AB13</f>
        <v>1.2084139831821977E-5</v>
      </c>
      <c r="X3" s="4">
        <f>Interpolation!AC13</f>
        <v>1.2103429501745063E-5</v>
      </c>
      <c r="Y3" s="4">
        <f>Interpolation!AD13</f>
        <v>1.2122719171668144E-5</v>
      </c>
      <c r="Z3" s="4">
        <f>Interpolation!AE13</f>
        <v>1.2142008841591225E-5</v>
      </c>
      <c r="AA3" s="4">
        <f>Interpolation!AF13</f>
        <v>1.2161298511513918E-5</v>
      </c>
      <c r="AB3" s="4">
        <f>Interpolation!AG13</f>
        <v>1.1900789335200346E-5</v>
      </c>
      <c r="AC3" s="4">
        <f>Interpolation!AH13</f>
        <v>1.1640280158887063E-5</v>
      </c>
      <c r="AD3" s="4">
        <f>Interpolation!AI13</f>
        <v>1.1379770982573781E-5</v>
      </c>
      <c r="AE3" s="4">
        <f>Interpolation!AJ13</f>
        <v>1.1119261806260498E-5</v>
      </c>
      <c r="AF3" s="4">
        <f>Interpolation!AK13</f>
        <v>1.0858752629947434E-5</v>
      </c>
      <c r="AG3" s="4">
        <f>Interpolation!AL13</f>
        <v>1.0970277639035102E-5</v>
      </c>
      <c r="AH3" s="4">
        <f>Interpolation!AM13</f>
        <v>1.1081802648122904E-5</v>
      </c>
      <c r="AI3" s="4">
        <f>Interpolation!AN13</f>
        <v>1.1193327657210706E-5</v>
      </c>
      <c r="AJ3" s="4">
        <f>Interpolation!AO13</f>
        <v>1.1304852666298506E-5</v>
      </c>
      <c r="AK3" s="4">
        <f>Interpolation!AP13</f>
        <v>1.1416377675386422E-5</v>
      </c>
    </row>
    <row r="4" spans="1:37">
      <c r="A4" s="10" t="s">
        <v>21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  <c r="Z4" s="9">
        <v>0</v>
      </c>
      <c r="AA4" s="9">
        <v>0</v>
      </c>
      <c r="AB4" s="9">
        <v>0</v>
      </c>
      <c r="AC4" s="9">
        <v>0</v>
      </c>
      <c r="AD4" s="9">
        <v>0</v>
      </c>
      <c r="AE4" s="9">
        <v>0</v>
      </c>
      <c r="AF4" s="9">
        <v>0</v>
      </c>
      <c r="AG4" s="9">
        <v>0</v>
      </c>
      <c r="AH4" s="9">
        <v>0</v>
      </c>
      <c r="AI4" s="9">
        <v>0</v>
      </c>
      <c r="AJ4" s="9">
        <v>0</v>
      </c>
      <c r="AK4" s="9">
        <v>0</v>
      </c>
    </row>
    <row r="5" spans="1:37">
      <c r="A5" s="10" t="s">
        <v>22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  <c r="Z5" s="9">
        <v>0</v>
      </c>
      <c r="AA5" s="9">
        <v>0</v>
      </c>
      <c r="AB5" s="9">
        <v>0</v>
      </c>
      <c r="AC5" s="9">
        <v>0</v>
      </c>
      <c r="AD5" s="9">
        <v>0</v>
      </c>
      <c r="AE5" s="9">
        <v>0</v>
      </c>
      <c r="AF5" s="9">
        <v>0</v>
      </c>
      <c r="AG5" s="9">
        <v>0</v>
      </c>
      <c r="AH5" s="9">
        <v>0</v>
      </c>
      <c r="AI5" s="9">
        <v>0</v>
      </c>
      <c r="AJ5" s="9">
        <v>0</v>
      </c>
      <c r="AK5" s="9">
        <v>0</v>
      </c>
    </row>
    <row r="6" spans="1:37">
      <c r="A6" s="10" t="s">
        <v>23</v>
      </c>
      <c r="B6" s="4">
        <f>B$3</f>
        <v>7.7977328211343092E-6</v>
      </c>
      <c r="C6" s="4">
        <f t="shared" ref="C6:AK6" si="1">C$3</f>
        <v>7.7851853769655218E-6</v>
      </c>
      <c r="D6" s="4">
        <f t="shared" si="1"/>
        <v>7.772637932797146E-6</v>
      </c>
      <c r="E6" s="4">
        <f t="shared" si="1"/>
        <v>7.7600904886287736E-6</v>
      </c>
      <c r="F6" s="4">
        <f t="shared" si="1"/>
        <v>7.7475430444603978E-6</v>
      </c>
      <c r="G6" s="4">
        <f t="shared" si="1"/>
        <v>7.7349956002924387E-6</v>
      </c>
      <c r="H6" s="4">
        <f t="shared" si="1"/>
        <v>7.7948372570953685E-6</v>
      </c>
      <c r="I6" s="4">
        <f t="shared" si="1"/>
        <v>7.8546789138983847E-6</v>
      </c>
      <c r="J6" s="4">
        <f t="shared" si="1"/>
        <v>7.9145205707014009E-6</v>
      </c>
      <c r="K6" s="4">
        <f t="shared" si="1"/>
        <v>7.9743622275044172E-6</v>
      </c>
      <c r="L6" s="4">
        <f t="shared" si="1"/>
        <v>8.0342038843075197E-6</v>
      </c>
      <c r="M6" s="4">
        <f t="shared" si="1"/>
        <v>8.7099975322371688E-6</v>
      </c>
      <c r="N6" s="4">
        <f t="shared" si="1"/>
        <v>9.3857911801669906E-6</v>
      </c>
      <c r="O6" s="4">
        <f t="shared" si="1"/>
        <v>1.0061584828096812E-5</v>
      </c>
      <c r="P6" s="4">
        <f t="shared" si="1"/>
        <v>1.0737378476026634E-5</v>
      </c>
      <c r="Q6" s="4">
        <f t="shared" si="1"/>
        <v>1.1413172123956542E-5</v>
      </c>
      <c r="R6" s="4">
        <f t="shared" si="1"/>
        <v>1.1543507731544972E-5</v>
      </c>
      <c r="S6" s="4">
        <f t="shared" si="1"/>
        <v>1.1673843339133402E-5</v>
      </c>
      <c r="T6" s="4">
        <f t="shared" si="1"/>
        <v>1.1804178946721787E-5</v>
      </c>
      <c r="U6" s="4">
        <f t="shared" si="1"/>
        <v>1.1934514554310174E-5</v>
      </c>
      <c r="V6" s="4">
        <f t="shared" si="1"/>
        <v>1.2064850161898507E-5</v>
      </c>
      <c r="W6" s="4">
        <f t="shared" si="1"/>
        <v>1.2084139831821977E-5</v>
      </c>
      <c r="X6" s="4">
        <f t="shared" si="1"/>
        <v>1.2103429501745063E-5</v>
      </c>
      <c r="Y6" s="4">
        <f t="shared" si="1"/>
        <v>1.2122719171668144E-5</v>
      </c>
      <c r="Z6" s="4">
        <f t="shared" si="1"/>
        <v>1.2142008841591225E-5</v>
      </c>
      <c r="AA6" s="4">
        <f t="shared" si="1"/>
        <v>1.2161298511513918E-5</v>
      </c>
      <c r="AB6" s="4">
        <f t="shared" si="1"/>
        <v>1.1900789335200346E-5</v>
      </c>
      <c r="AC6" s="4">
        <f t="shared" si="1"/>
        <v>1.1640280158887063E-5</v>
      </c>
      <c r="AD6" s="4">
        <f t="shared" si="1"/>
        <v>1.1379770982573781E-5</v>
      </c>
      <c r="AE6" s="4">
        <f t="shared" si="1"/>
        <v>1.1119261806260498E-5</v>
      </c>
      <c r="AF6" s="4">
        <f t="shared" si="1"/>
        <v>1.0858752629947434E-5</v>
      </c>
      <c r="AG6" s="4">
        <f t="shared" si="1"/>
        <v>1.0970277639035102E-5</v>
      </c>
      <c r="AH6" s="4">
        <f t="shared" si="1"/>
        <v>1.1081802648122904E-5</v>
      </c>
      <c r="AI6" s="4">
        <f t="shared" si="1"/>
        <v>1.1193327657210706E-5</v>
      </c>
      <c r="AJ6" s="4">
        <f t="shared" si="1"/>
        <v>1.1304852666298506E-5</v>
      </c>
      <c r="AK6" s="4">
        <f t="shared" si="1"/>
        <v>1.1416377675386422E-5</v>
      </c>
    </row>
    <row r="7" spans="1:37">
      <c r="A7" s="10" t="s">
        <v>24</v>
      </c>
      <c r="B7" s="9">
        <v>0</v>
      </c>
      <c r="C7" s="9">
        <v>0</v>
      </c>
      <c r="D7" s="9">
        <v>0</v>
      </c>
      <c r="E7" s="9">
        <v>0</v>
      </c>
      <c r="F7" s="9">
        <v>0</v>
      </c>
      <c r="G7" s="9">
        <v>0</v>
      </c>
      <c r="H7" s="9">
        <v>0</v>
      </c>
      <c r="I7" s="9">
        <v>0</v>
      </c>
      <c r="J7" s="9">
        <v>0</v>
      </c>
      <c r="K7" s="9">
        <v>0</v>
      </c>
      <c r="L7" s="9">
        <v>0</v>
      </c>
      <c r="M7" s="9">
        <v>0</v>
      </c>
      <c r="N7" s="9">
        <v>0</v>
      </c>
      <c r="O7" s="9">
        <v>0</v>
      </c>
      <c r="P7" s="9">
        <v>0</v>
      </c>
      <c r="Q7" s="9">
        <v>0</v>
      </c>
      <c r="R7" s="9">
        <v>0</v>
      </c>
      <c r="S7" s="9">
        <v>0</v>
      </c>
      <c r="T7" s="9">
        <v>0</v>
      </c>
      <c r="U7" s="9">
        <v>0</v>
      </c>
      <c r="V7" s="9">
        <v>0</v>
      </c>
      <c r="W7" s="9">
        <v>0</v>
      </c>
      <c r="X7" s="9">
        <v>0</v>
      </c>
      <c r="Y7" s="9">
        <v>0</v>
      </c>
      <c r="Z7" s="9">
        <v>0</v>
      </c>
      <c r="AA7" s="9">
        <v>0</v>
      </c>
      <c r="AB7" s="9">
        <f t="shared" ref="AB7:AK8" si="2">TREND($R7:$AA7,$R$1:$AA$1,AB$1)</f>
        <v>0</v>
      </c>
      <c r="AC7" s="9">
        <f t="shared" si="2"/>
        <v>0</v>
      </c>
      <c r="AD7" s="9">
        <f t="shared" si="2"/>
        <v>0</v>
      </c>
      <c r="AE7" s="9">
        <f t="shared" si="2"/>
        <v>0</v>
      </c>
      <c r="AF7" s="9">
        <f t="shared" si="2"/>
        <v>0</v>
      </c>
      <c r="AG7" s="9">
        <f t="shared" si="2"/>
        <v>0</v>
      </c>
      <c r="AH7" s="9">
        <f t="shared" si="2"/>
        <v>0</v>
      </c>
      <c r="AI7" s="9">
        <f t="shared" si="2"/>
        <v>0</v>
      </c>
      <c r="AJ7" s="9">
        <f t="shared" si="2"/>
        <v>0</v>
      </c>
      <c r="AK7" s="9">
        <f t="shared" si="2"/>
        <v>0</v>
      </c>
    </row>
    <row r="8" spans="1:37">
      <c r="A8" s="10" t="s">
        <v>25</v>
      </c>
      <c r="B8" s="9">
        <v>0</v>
      </c>
      <c r="C8" s="9">
        <v>0</v>
      </c>
      <c r="D8" s="9">
        <v>0</v>
      </c>
      <c r="E8" s="9">
        <v>0</v>
      </c>
      <c r="F8" s="9">
        <v>0</v>
      </c>
      <c r="G8" s="9">
        <v>0</v>
      </c>
      <c r="H8" s="9">
        <v>0</v>
      </c>
      <c r="I8" s="9">
        <v>0</v>
      </c>
      <c r="J8" s="9">
        <v>0</v>
      </c>
      <c r="K8" s="9">
        <v>0</v>
      </c>
      <c r="L8" s="9">
        <v>0</v>
      </c>
      <c r="M8" s="9">
        <v>0</v>
      </c>
      <c r="N8" s="9">
        <v>0</v>
      </c>
      <c r="O8" s="9">
        <v>0</v>
      </c>
      <c r="P8" s="9">
        <v>0</v>
      </c>
      <c r="Q8" s="9">
        <v>0</v>
      </c>
      <c r="R8" s="9">
        <v>0</v>
      </c>
      <c r="S8" s="9">
        <v>0</v>
      </c>
      <c r="T8" s="9">
        <v>0</v>
      </c>
      <c r="U8" s="9">
        <v>0</v>
      </c>
      <c r="V8" s="9">
        <v>0</v>
      </c>
      <c r="W8" s="9">
        <v>0</v>
      </c>
      <c r="X8" s="9">
        <v>0</v>
      </c>
      <c r="Y8" s="9">
        <v>0</v>
      </c>
      <c r="Z8" s="9">
        <v>0</v>
      </c>
      <c r="AA8" s="9">
        <v>0</v>
      </c>
      <c r="AB8" s="9">
        <f t="shared" si="2"/>
        <v>0</v>
      </c>
      <c r="AC8" s="9">
        <f t="shared" si="2"/>
        <v>0</v>
      </c>
      <c r="AD8" s="9">
        <f t="shared" si="2"/>
        <v>0</v>
      </c>
      <c r="AE8" s="9">
        <f t="shared" si="2"/>
        <v>0</v>
      </c>
      <c r="AF8" s="9">
        <f t="shared" si="2"/>
        <v>0</v>
      </c>
      <c r="AG8" s="9">
        <f t="shared" si="2"/>
        <v>0</v>
      </c>
      <c r="AH8" s="9">
        <f t="shared" si="2"/>
        <v>0</v>
      </c>
      <c r="AI8" s="9">
        <f t="shared" si="2"/>
        <v>0</v>
      </c>
      <c r="AJ8" s="9">
        <f t="shared" si="2"/>
        <v>0</v>
      </c>
      <c r="AK8" s="9">
        <f t="shared" si="2"/>
        <v>0</v>
      </c>
    </row>
    <row r="9" spans="1:37" s="5" customFormat="1">
      <c r="A9" s="16" t="s">
        <v>26</v>
      </c>
      <c r="B9" s="9">
        <v>0</v>
      </c>
      <c r="C9" s="9">
        <v>0</v>
      </c>
      <c r="D9" s="9">
        <v>0</v>
      </c>
      <c r="E9" s="9">
        <v>0</v>
      </c>
      <c r="F9" s="9">
        <v>0</v>
      </c>
      <c r="G9" s="9">
        <v>0</v>
      </c>
      <c r="H9" s="9">
        <v>0</v>
      </c>
      <c r="I9" s="9">
        <v>0</v>
      </c>
      <c r="J9" s="9">
        <v>0</v>
      </c>
      <c r="K9" s="9">
        <v>0</v>
      </c>
      <c r="L9" s="9">
        <v>0</v>
      </c>
      <c r="M9" s="9">
        <v>0</v>
      </c>
      <c r="N9" s="9">
        <v>0</v>
      </c>
      <c r="O9" s="9">
        <v>0</v>
      </c>
      <c r="P9" s="9">
        <v>0</v>
      </c>
      <c r="Q9" s="9">
        <v>0</v>
      </c>
      <c r="R9" s="9">
        <v>0</v>
      </c>
      <c r="S9" s="9">
        <v>0</v>
      </c>
      <c r="T9" s="9">
        <v>0</v>
      </c>
      <c r="U9" s="9">
        <v>0</v>
      </c>
      <c r="V9" s="9">
        <v>0</v>
      </c>
      <c r="W9" s="9">
        <v>0</v>
      </c>
      <c r="X9" s="9">
        <v>0</v>
      </c>
      <c r="Y9" s="9">
        <v>0</v>
      </c>
      <c r="Z9" s="9">
        <v>0</v>
      </c>
      <c r="AA9" s="9">
        <v>0</v>
      </c>
      <c r="AB9" s="9">
        <v>0</v>
      </c>
      <c r="AC9" s="9">
        <v>0</v>
      </c>
      <c r="AD9" s="9">
        <v>0</v>
      </c>
      <c r="AE9" s="9">
        <v>0</v>
      </c>
      <c r="AF9" s="9">
        <v>0</v>
      </c>
      <c r="AG9" s="9">
        <v>0</v>
      </c>
      <c r="AH9" s="9">
        <v>0</v>
      </c>
      <c r="AI9" s="9">
        <v>0</v>
      </c>
      <c r="AJ9" s="9">
        <v>0</v>
      </c>
      <c r="AK9" s="9">
        <v>0</v>
      </c>
    </row>
  </sheetData>
  <pageMargins left="0.7" right="0.7" top="0.75" bottom="0.75" header="0.3" footer="0.3"/>
  <pageSetup orientation="portrait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>
    <tabColor rgb="FF002060"/>
  </sheetPr>
  <dimension ref="A1:AK9"/>
  <sheetViews>
    <sheetView workbookViewId="0">
      <pane xSplit="1" ySplit="1" topLeftCell="B2" activePane="bottomRight" state="frozen"/>
      <selection activeCell="A9" sqref="A9"/>
      <selection pane="topRight" activeCell="A9" sqref="A9"/>
      <selection pane="bottomLeft" activeCell="A9" sqref="A9"/>
      <selection pane="bottomRight"/>
    </sheetView>
  </sheetViews>
  <sheetFormatPr defaultColWidth="9.109375" defaultRowHeight="14.4"/>
  <cols>
    <col min="1" max="1" width="41.44140625" style="9" customWidth="1"/>
    <col min="2" max="27" width="10" style="9" customWidth="1"/>
    <col min="28" max="37" width="9.44140625" style="9" bestFit="1" customWidth="1"/>
    <col min="38" max="16384" width="9.109375" style="9"/>
  </cols>
  <sheetData>
    <row r="1" spans="1:37">
      <c r="A1" s="10" t="s">
        <v>18</v>
      </c>
      <c r="B1" s="10">
        <v>2015</v>
      </c>
      <c r="C1" s="10">
        <v>2016</v>
      </c>
      <c r="D1" s="10">
        <v>2017</v>
      </c>
      <c r="E1" s="10">
        <v>2018</v>
      </c>
      <c r="F1" s="10">
        <v>2019</v>
      </c>
      <c r="G1" s="10">
        <v>2020</v>
      </c>
      <c r="H1" s="10">
        <v>2021</v>
      </c>
      <c r="I1" s="10">
        <v>2022</v>
      </c>
      <c r="J1" s="10">
        <v>2023</v>
      </c>
      <c r="K1" s="10">
        <v>2024</v>
      </c>
      <c r="L1" s="10">
        <v>2025</v>
      </c>
      <c r="M1" s="10">
        <v>2026</v>
      </c>
      <c r="N1" s="10">
        <v>2027</v>
      </c>
      <c r="O1" s="10">
        <v>2028</v>
      </c>
      <c r="P1" s="10">
        <v>2029</v>
      </c>
      <c r="Q1" s="10">
        <v>2030</v>
      </c>
      <c r="R1" s="10">
        <v>2031</v>
      </c>
      <c r="S1" s="10">
        <v>2032</v>
      </c>
      <c r="T1" s="10">
        <v>2033</v>
      </c>
      <c r="U1" s="10">
        <v>2034</v>
      </c>
      <c r="V1" s="10">
        <v>2035</v>
      </c>
      <c r="W1" s="10">
        <v>2036</v>
      </c>
      <c r="X1" s="10">
        <v>2037</v>
      </c>
      <c r="Y1" s="10">
        <v>2038</v>
      </c>
      <c r="Z1" s="10">
        <v>2039</v>
      </c>
      <c r="AA1" s="10">
        <v>2040</v>
      </c>
      <c r="AB1" s="10">
        <v>2041</v>
      </c>
      <c r="AC1" s="10">
        <v>2042</v>
      </c>
      <c r="AD1" s="10">
        <v>2043</v>
      </c>
      <c r="AE1" s="10">
        <v>2044</v>
      </c>
      <c r="AF1" s="10">
        <v>2045</v>
      </c>
      <c r="AG1" s="10">
        <v>2046</v>
      </c>
      <c r="AH1" s="10">
        <v>2047</v>
      </c>
      <c r="AI1" s="10">
        <v>2048</v>
      </c>
      <c r="AJ1" s="10">
        <v>2049</v>
      </c>
      <c r="AK1" s="10">
        <v>2050</v>
      </c>
    </row>
    <row r="2" spans="1:37">
      <c r="A2" s="10" t="s">
        <v>19</v>
      </c>
      <c r="B2" s="4">
        <f>Interpolation!G14</f>
        <v>6.4956448754863786E-6</v>
      </c>
      <c r="C2" s="4">
        <f>Interpolation!H14</f>
        <v>6.5540634083581E-6</v>
      </c>
      <c r="D2" s="4">
        <f>Interpolation!I14</f>
        <v>6.6124819412296131E-6</v>
      </c>
      <c r="E2" s="4">
        <f>Interpolation!J14</f>
        <v>6.670900474101127E-6</v>
      </c>
      <c r="F2" s="4">
        <f>Interpolation!K14</f>
        <v>6.7293190069726401E-6</v>
      </c>
      <c r="G2" s="4">
        <f>Interpolation!L14</f>
        <v>6.787737539843933E-6</v>
      </c>
      <c r="H2" s="4">
        <f>Interpolation!M14</f>
        <v>7.2235023147720206E-6</v>
      </c>
      <c r="I2" s="4">
        <f>Interpolation!N14</f>
        <v>7.6592670896999737E-6</v>
      </c>
      <c r="J2" s="4">
        <f>Interpolation!O14</f>
        <v>8.0950318646277539E-6</v>
      </c>
      <c r="K2" s="4">
        <f>Interpolation!P14</f>
        <v>8.5307966395555341E-6</v>
      </c>
      <c r="L2" s="4">
        <f>Interpolation!Q14</f>
        <v>8.9665614144830805E-6</v>
      </c>
      <c r="M2" s="4">
        <f>Interpolation!R14</f>
        <v>8.9609605059407025E-6</v>
      </c>
      <c r="N2" s="4">
        <f>Interpolation!S14</f>
        <v>8.955359597398389E-6</v>
      </c>
      <c r="O2" s="4">
        <f>Interpolation!T14</f>
        <v>8.9497586888560787E-6</v>
      </c>
      <c r="P2" s="4">
        <f>Interpolation!U14</f>
        <v>8.9441577803137668E-6</v>
      </c>
      <c r="Q2" s="4">
        <f>Interpolation!V14</f>
        <v>8.938556871771521E-6</v>
      </c>
      <c r="R2" s="4">
        <f>Interpolation!W14</f>
        <v>9.0354279314660762E-6</v>
      </c>
      <c r="S2" s="4">
        <f>Interpolation!X14</f>
        <v>9.1322989911601486E-6</v>
      </c>
      <c r="T2" s="4">
        <f>Interpolation!Y14</f>
        <v>9.2291700508542226E-6</v>
      </c>
      <c r="U2" s="4">
        <f>Interpolation!Z14</f>
        <v>9.326041110548295E-6</v>
      </c>
      <c r="V2" s="4">
        <f>Interpolation!AA14</f>
        <v>9.4229121702418998E-6</v>
      </c>
      <c r="W2" s="4">
        <f>Interpolation!AB14</f>
        <v>9.5285896899081547E-6</v>
      </c>
      <c r="X2" s="4">
        <f>Interpolation!AC14</f>
        <v>9.6342672095744198E-6</v>
      </c>
      <c r="Y2" s="4">
        <f>Interpolation!AD14</f>
        <v>9.7399447292406849E-6</v>
      </c>
      <c r="Z2" s="4">
        <f>Interpolation!AE14</f>
        <v>9.84562224890695E-6</v>
      </c>
      <c r="AA2" s="4">
        <f>Interpolation!AF14</f>
        <v>9.9512997685732218E-6</v>
      </c>
      <c r="AB2" s="4">
        <f>Interpolation!AG14</f>
        <v>1.0192012022869086E-5</v>
      </c>
      <c r="AC2" s="4">
        <f>Interpolation!AH14</f>
        <v>1.0432724277164955E-5</v>
      </c>
      <c r="AD2" s="4">
        <f>Interpolation!AI14</f>
        <v>1.0673436531460738E-5</v>
      </c>
      <c r="AE2" s="4">
        <f>Interpolation!AJ14</f>
        <v>1.0914148785756521E-5</v>
      </c>
      <c r="AF2" s="4">
        <f>Interpolation!AK14</f>
        <v>1.1154861040052304E-5</v>
      </c>
      <c r="AG2" s="4">
        <f>Interpolation!AL14</f>
        <v>1.0806357715697178E-5</v>
      </c>
      <c r="AH2" s="4">
        <f>Interpolation!AM14</f>
        <v>1.0457854391341791E-5</v>
      </c>
      <c r="AI2" s="4">
        <f>Interpolation!AN14</f>
        <v>1.0109351066986406E-5</v>
      </c>
      <c r="AJ2" s="4">
        <f>Interpolation!AO14</f>
        <v>9.7608477426310188E-6</v>
      </c>
      <c r="AK2" s="4">
        <f>Interpolation!AP14</f>
        <v>9.4123444182752726E-6</v>
      </c>
    </row>
    <row r="3" spans="1:37">
      <c r="A3" s="10" t="s">
        <v>20</v>
      </c>
      <c r="B3" s="4">
        <f>B$2</f>
        <v>6.4956448754863786E-6</v>
      </c>
      <c r="C3" s="4">
        <f t="shared" ref="C3:AK5" si="0">C$2</f>
        <v>6.5540634083581E-6</v>
      </c>
      <c r="D3" s="4">
        <f t="shared" si="0"/>
        <v>6.6124819412296131E-6</v>
      </c>
      <c r="E3" s="4">
        <f t="shared" si="0"/>
        <v>6.670900474101127E-6</v>
      </c>
      <c r="F3" s="4">
        <f t="shared" si="0"/>
        <v>6.7293190069726401E-6</v>
      </c>
      <c r="G3" s="4">
        <f t="shared" si="0"/>
        <v>6.787737539843933E-6</v>
      </c>
      <c r="H3" s="4">
        <f t="shared" si="0"/>
        <v>7.2235023147720206E-6</v>
      </c>
      <c r="I3" s="4">
        <f t="shared" si="0"/>
        <v>7.6592670896999737E-6</v>
      </c>
      <c r="J3" s="4">
        <f t="shared" si="0"/>
        <v>8.0950318646277539E-6</v>
      </c>
      <c r="K3" s="4">
        <f t="shared" si="0"/>
        <v>8.5307966395555341E-6</v>
      </c>
      <c r="L3" s="4">
        <f t="shared" si="0"/>
        <v>8.9665614144830805E-6</v>
      </c>
      <c r="M3" s="4">
        <f t="shared" si="0"/>
        <v>8.9609605059407025E-6</v>
      </c>
      <c r="N3" s="4">
        <f t="shared" si="0"/>
        <v>8.955359597398389E-6</v>
      </c>
      <c r="O3" s="4">
        <f t="shared" si="0"/>
        <v>8.9497586888560787E-6</v>
      </c>
      <c r="P3" s="4">
        <f t="shared" si="0"/>
        <v>8.9441577803137668E-6</v>
      </c>
      <c r="Q3" s="4">
        <f t="shared" si="0"/>
        <v>8.938556871771521E-6</v>
      </c>
      <c r="R3" s="4">
        <f t="shared" si="0"/>
        <v>9.0354279314660762E-6</v>
      </c>
      <c r="S3" s="4">
        <f t="shared" si="0"/>
        <v>9.1322989911601486E-6</v>
      </c>
      <c r="T3" s="4">
        <f t="shared" si="0"/>
        <v>9.2291700508542226E-6</v>
      </c>
      <c r="U3" s="4">
        <f t="shared" si="0"/>
        <v>9.326041110548295E-6</v>
      </c>
      <c r="V3" s="4">
        <f t="shared" si="0"/>
        <v>9.4229121702418998E-6</v>
      </c>
      <c r="W3" s="4">
        <f t="shared" si="0"/>
        <v>9.5285896899081547E-6</v>
      </c>
      <c r="X3" s="4">
        <f t="shared" si="0"/>
        <v>9.6342672095744198E-6</v>
      </c>
      <c r="Y3" s="4">
        <f t="shared" si="0"/>
        <v>9.7399447292406849E-6</v>
      </c>
      <c r="Z3" s="4">
        <f t="shared" si="0"/>
        <v>9.84562224890695E-6</v>
      </c>
      <c r="AA3" s="4">
        <f t="shared" si="0"/>
        <v>9.9512997685732218E-6</v>
      </c>
      <c r="AB3" s="4">
        <f t="shared" si="0"/>
        <v>1.0192012022869086E-5</v>
      </c>
      <c r="AC3" s="4">
        <f t="shared" si="0"/>
        <v>1.0432724277164955E-5</v>
      </c>
      <c r="AD3" s="4">
        <f t="shared" si="0"/>
        <v>1.0673436531460738E-5</v>
      </c>
      <c r="AE3" s="4">
        <f t="shared" si="0"/>
        <v>1.0914148785756521E-5</v>
      </c>
      <c r="AF3" s="4">
        <f t="shared" si="0"/>
        <v>1.1154861040052304E-5</v>
      </c>
      <c r="AG3" s="4">
        <f t="shared" si="0"/>
        <v>1.0806357715697178E-5</v>
      </c>
      <c r="AH3" s="4">
        <f t="shared" si="0"/>
        <v>1.0457854391341791E-5</v>
      </c>
      <c r="AI3" s="4">
        <f t="shared" si="0"/>
        <v>1.0109351066986406E-5</v>
      </c>
      <c r="AJ3" s="4">
        <f t="shared" si="0"/>
        <v>9.7608477426310188E-6</v>
      </c>
      <c r="AK3" s="4">
        <f t="shared" si="0"/>
        <v>9.4123444182752726E-6</v>
      </c>
    </row>
    <row r="4" spans="1:37">
      <c r="A4" s="10" t="s">
        <v>21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  <c r="Z4" s="9">
        <v>0</v>
      </c>
      <c r="AA4" s="9">
        <v>0</v>
      </c>
      <c r="AB4" s="9">
        <v>0</v>
      </c>
      <c r="AC4" s="9">
        <v>0</v>
      </c>
      <c r="AD4" s="9">
        <v>0</v>
      </c>
      <c r="AE4" s="9">
        <v>0</v>
      </c>
      <c r="AF4" s="9">
        <v>0</v>
      </c>
      <c r="AG4" s="9">
        <v>0</v>
      </c>
      <c r="AH4" s="9">
        <v>0</v>
      </c>
      <c r="AI4" s="9">
        <v>0</v>
      </c>
      <c r="AJ4" s="9">
        <v>0</v>
      </c>
      <c r="AK4" s="9">
        <v>0</v>
      </c>
    </row>
    <row r="5" spans="1:37">
      <c r="A5" s="10" t="s">
        <v>22</v>
      </c>
      <c r="B5" s="4">
        <f t="shared" ref="B5" si="1">B$2</f>
        <v>6.4956448754863786E-6</v>
      </c>
      <c r="C5" s="4">
        <f t="shared" si="0"/>
        <v>6.5540634083581E-6</v>
      </c>
      <c r="D5" s="4">
        <f t="shared" si="0"/>
        <v>6.6124819412296131E-6</v>
      </c>
      <c r="E5" s="4">
        <f t="shared" si="0"/>
        <v>6.670900474101127E-6</v>
      </c>
      <c r="F5" s="4">
        <f t="shared" si="0"/>
        <v>6.7293190069726401E-6</v>
      </c>
      <c r="G5" s="4">
        <f t="shared" si="0"/>
        <v>6.787737539843933E-6</v>
      </c>
      <c r="H5" s="4">
        <f t="shared" si="0"/>
        <v>7.2235023147720206E-6</v>
      </c>
      <c r="I5" s="4">
        <f t="shared" si="0"/>
        <v>7.6592670896999737E-6</v>
      </c>
      <c r="J5" s="4">
        <f t="shared" si="0"/>
        <v>8.0950318646277539E-6</v>
      </c>
      <c r="K5" s="4">
        <f t="shared" si="0"/>
        <v>8.5307966395555341E-6</v>
      </c>
      <c r="L5" s="4">
        <f t="shared" si="0"/>
        <v>8.9665614144830805E-6</v>
      </c>
      <c r="M5" s="4">
        <f t="shared" si="0"/>
        <v>8.9609605059407025E-6</v>
      </c>
      <c r="N5" s="4">
        <f t="shared" si="0"/>
        <v>8.955359597398389E-6</v>
      </c>
      <c r="O5" s="4">
        <f t="shared" si="0"/>
        <v>8.9497586888560787E-6</v>
      </c>
      <c r="P5" s="4">
        <f t="shared" si="0"/>
        <v>8.9441577803137668E-6</v>
      </c>
      <c r="Q5" s="4">
        <f t="shared" si="0"/>
        <v>8.938556871771521E-6</v>
      </c>
      <c r="R5" s="4">
        <f t="shared" si="0"/>
        <v>9.0354279314660762E-6</v>
      </c>
      <c r="S5" s="4">
        <f t="shared" si="0"/>
        <v>9.1322989911601486E-6</v>
      </c>
      <c r="T5" s="4">
        <f t="shared" si="0"/>
        <v>9.2291700508542226E-6</v>
      </c>
      <c r="U5" s="4">
        <f t="shared" si="0"/>
        <v>9.326041110548295E-6</v>
      </c>
      <c r="V5" s="4">
        <f t="shared" si="0"/>
        <v>9.4229121702418998E-6</v>
      </c>
      <c r="W5" s="4">
        <f t="shared" si="0"/>
        <v>9.5285896899081547E-6</v>
      </c>
      <c r="X5" s="4">
        <f t="shared" si="0"/>
        <v>9.6342672095744198E-6</v>
      </c>
      <c r="Y5" s="4">
        <f t="shared" si="0"/>
        <v>9.7399447292406849E-6</v>
      </c>
      <c r="Z5" s="4">
        <f t="shared" si="0"/>
        <v>9.84562224890695E-6</v>
      </c>
      <c r="AA5" s="4">
        <f t="shared" si="0"/>
        <v>9.9512997685732218E-6</v>
      </c>
      <c r="AB5" s="4">
        <f t="shared" si="0"/>
        <v>1.0192012022869086E-5</v>
      </c>
      <c r="AC5" s="4">
        <f t="shared" si="0"/>
        <v>1.0432724277164955E-5</v>
      </c>
      <c r="AD5" s="4">
        <f t="shared" si="0"/>
        <v>1.0673436531460738E-5</v>
      </c>
      <c r="AE5" s="4">
        <f t="shared" si="0"/>
        <v>1.0914148785756521E-5</v>
      </c>
      <c r="AF5" s="4">
        <f t="shared" si="0"/>
        <v>1.1154861040052304E-5</v>
      </c>
      <c r="AG5" s="4">
        <f t="shared" si="0"/>
        <v>1.0806357715697178E-5</v>
      </c>
      <c r="AH5" s="4">
        <f t="shared" si="0"/>
        <v>1.0457854391341791E-5</v>
      </c>
      <c r="AI5" s="4">
        <f t="shared" si="0"/>
        <v>1.0109351066986406E-5</v>
      </c>
      <c r="AJ5" s="4">
        <f t="shared" si="0"/>
        <v>9.7608477426310188E-6</v>
      </c>
      <c r="AK5" s="4">
        <f t="shared" si="0"/>
        <v>9.4123444182752726E-6</v>
      </c>
    </row>
    <row r="6" spans="1:37">
      <c r="A6" s="10" t="s">
        <v>23</v>
      </c>
      <c r="B6" s="4">
        <f>D6</f>
        <v>1.1149622402400001E-5</v>
      </c>
      <c r="C6" s="4">
        <f>D6</f>
        <v>1.1149622402400001E-5</v>
      </c>
      <c r="D6" s="4">
        <f>'BFCpUEbS-heavy-fuel-oil-US'!B6*About!$C$100</f>
        <v>1.1149622402400001E-5</v>
      </c>
      <c r="E6" s="4">
        <f>'BFCpUEbS-heavy-fuel-oil-US'!C6*About!$C$100</f>
        <v>1.4148468284400002E-5</v>
      </c>
      <c r="F6" s="4">
        <f>'BFCpUEbS-heavy-fuel-oil-US'!D6*About!$C$100</f>
        <v>1.18316598048E-5</v>
      </c>
      <c r="G6" s="4">
        <f>'BFCpUEbS-heavy-fuel-oil-US'!E6*About!$C$100</f>
        <v>1.3731795061200002E-5</v>
      </c>
      <c r="H6" s="4">
        <f>'BFCpUEbS-heavy-fuel-oil-US'!F6*About!$C$100</f>
        <v>1.5535827604799998E-5</v>
      </c>
      <c r="I6" s="4">
        <f>'BFCpUEbS-heavy-fuel-oil-US'!G6*About!$C$100</f>
        <v>1.7026637101199998E-5</v>
      </c>
      <c r="J6" s="4">
        <f>'BFCpUEbS-heavy-fuel-oil-US'!H6*About!$C$100</f>
        <v>1.9079348205600002E-5</v>
      </c>
      <c r="K6" s="4">
        <f>'BFCpUEbS-heavy-fuel-oil-US'!I6*About!$C$100</f>
        <v>2.1457863201600003E-5</v>
      </c>
      <c r="L6" s="4">
        <f>'BFCpUEbS-heavy-fuel-oil-US'!J6*About!$C$100</f>
        <v>2.1855776209200004E-5</v>
      </c>
      <c r="M6" s="4">
        <f>'BFCpUEbS-heavy-fuel-oil-US'!K6*About!$C$100</f>
        <v>2.2492509739199998E-5</v>
      </c>
      <c r="N6" s="4">
        <f>'BFCpUEbS-heavy-fuel-oil-US'!L6*About!$C$100</f>
        <v>2.3413157078400001E-5</v>
      </c>
      <c r="O6" s="4">
        <f>'BFCpUEbS-heavy-fuel-oil-US'!M6*About!$C$100</f>
        <v>2.36884928148E-5</v>
      </c>
      <c r="P6" s="4">
        <f>'BFCpUEbS-heavy-fuel-oil-US'!N6*About!$C$100</f>
        <v>2.4360196716E-5</v>
      </c>
      <c r="Q6" s="4">
        <f>'BFCpUEbS-heavy-fuel-oil-US'!O6*About!$C$100</f>
        <v>2.4538424522400002E-5</v>
      </c>
      <c r="R6" s="4">
        <f>'BFCpUEbS-heavy-fuel-oil-US'!P6*About!$C$100</f>
        <v>2.4854659930799998E-5</v>
      </c>
      <c r="S6" s="4">
        <f>'BFCpUEbS-heavy-fuel-oil-US'!Q6*About!$C$100</f>
        <v>2.5227669546E-5</v>
      </c>
      <c r="T6" s="4">
        <f>'BFCpUEbS-heavy-fuel-oil-US'!R6*About!$C$100</f>
        <v>2.5460254760399998E-5</v>
      </c>
      <c r="U6" s="4">
        <f>'BFCpUEbS-heavy-fuel-oil-US'!S6*About!$C$100</f>
        <v>2.5635049034400002E-5</v>
      </c>
      <c r="V6" s="4">
        <f>'BFCpUEbS-heavy-fuel-oil-US'!T6*About!$C$100</f>
        <v>2.5886912702400002E-5</v>
      </c>
      <c r="W6" s="4">
        <f>'BFCpUEbS-heavy-fuel-oil-US'!U6*About!$C$100</f>
        <v>2.63069355528E-5</v>
      </c>
      <c r="X6" s="4">
        <f>'BFCpUEbS-heavy-fuel-oil-US'!V6*About!$C$100</f>
        <v>2.6433847925999995E-5</v>
      </c>
      <c r="Y6" s="4">
        <f>'BFCpUEbS-heavy-fuel-oil-US'!W6*About!$C$100</f>
        <v>2.65427568756E-5</v>
      </c>
      <c r="Z6" s="4">
        <f>'BFCpUEbS-heavy-fuel-oil-US'!X6*About!$C$100</f>
        <v>2.6773091456400005E-5</v>
      </c>
      <c r="AA6" s="4">
        <f>'BFCpUEbS-heavy-fuel-oil-US'!Y6*About!$C$100</f>
        <v>2.6984348298000001E-5</v>
      </c>
      <c r="AB6" s="4">
        <f>'BFCpUEbS-heavy-fuel-oil-US'!Z6*About!$C$100</f>
        <v>2.7124043875200002E-5</v>
      </c>
      <c r="AC6" s="4">
        <f>'BFCpUEbS-heavy-fuel-oil-US'!AA6*About!$C$100</f>
        <v>2.7486316915200006E-5</v>
      </c>
      <c r="AD6" s="4">
        <f>'BFCpUEbS-heavy-fuel-oil-US'!AB6*About!$C$100</f>
        <v>2.7538759310400003E-5</v>
      </c>
      <c r="AE6" s="4">
        <f>'BFCpUEbS-heavy-fuel-oil-US'!AC6*About!$C$100</f>
        <v>2.7528309000000003E-5</v>
      </c>
      <c r="AF6" s="4">
        <f>'BFCpUEbS-heavy-fuel-oil-US'!AD6*About!$C$100</f>
        <v>2.7651486769200001E-5</v>
      </c>
      <c r="AG6" s="4">
        <f>'BFCpUEbS-heavy-fuel-oil-US'!AE6*About!$C$100</f>
        <v>2.7662934070800003E-5</v>
      </c>
      <c r="AH6" s="4">
        <f>'BFCpUEbS-heavy-fuel-oil-US'!AF6*About!$C$100</f>
        <v>2.7708030648000003E-5</v>
      </c>
      <c r="AI6" s="4">
        <f>'BFCpUEbS-heavy-fuel-oil-US'!AG6*About!$C$100</f>
        <v>2.7735540037199998E-5</v>
      </c>
      <c r="AJ6" s="4">
        <f>'BFCpUEbS-heavy-fuel-oil-US'!AH6*About!$C$100</f>
        <v>2.7681184274400004E-5</v>
      </c>
      <c r="AK6" s="4">
        <f>'BFCpUEbS-heavy-fuel-oil-US'!AI6*About!$C$100</f>
        <v>2.7685060365599997E-5</v>
      </c>
    </row>
    <row r="7" spans="1:37">
      <c r="A7" s="10" t="s">
        <v>24</v>
      </c>
      <c r="B7" s="9">
        <v>0</v>
      </c>
      <c r="C7" s="9">
        <v>0</v>
      </c>
      <c r="D7" s="9">
        <v>0</v>
      </c>
      <c r="E7" s="9">
        <v>0</v>
      </c>
      <c r="F7" s="9">
        <v>0</v>
      </c>
      <c r="G7" s="9">
        <v>0</v>
      </c>
      <c r="H7" s="9">
        <v>0</v>
      </c>
      <c r="I7" s="9">
        <v>0</v>
      </c>
      <c r="J7" s="9">
        <v>0</v>
      </c>
      <c r="K7" s="9">
        <v>0</v>
      </c>
      <c r="L7" s="9">
        <v>0</v>
      </c>
      <c r="M7" s="9">
        <v>0</v>
      </c>
      <c r="N7" s="9">
        <v>0</v>
      </c>
      <c r="O7" s="9">
        <v>0</v>
      </c>
      <c r="P7" s="9">
        <v>0</v>
      </c>
      <c r="Q7" s="9">
        <v>0</v>
      </c>
      <c r="R7" s="9">
        <v>0</v>
      </c>
      <c r="S7" s="9">
        <v>0</v>
      </c>
      <c r="T7" s="9">
        <v>0</v>
      </c>
      <c r="U7" s="9">
        <v>0</v>
      </c>
      <c r="V7" s="9">
        <v>0</v>
      </c>
      <c r="W7" s="9">
        <v>0</v>
      </c>
      <c r="X7" s="9">
        <v>0</v>
      </c>
      <c r="Y7" s="9">
        <v>0</v>
      </c>
      <c r="Z7" s="9">
        <v>0</v>
      </c>
      <c r="AA7" s="9">
        <v>0</v>
      </c>
      <c r="AB7" s="9">
        <v>0</v>
      </c>
      <c r="AC7" s="9">
        <v>0</v>
      </c>
      <c r="AD7" s="9">
        <v>0</v>
      </c>
      <c r="AE7" s="9">
        <v>0</v>
      </c>
      <c r="AF7" s="9">
        <v>0</v>
      </c>
      <c r="AG7" s="9">
        <v>0</v>
      </c>
      <c r="AH7" s="9">
        <v>0</v>
      </c>
      <c r="AI7" s="9">
        <v>0</v>
      </c>
      <c r="AJ7" s="9">
        <v>0</v>
      </c>
      <c r="AK7" s="9">
        <v>0</v>
      </c>
    </row>
    <row r="8" spans="1:37">
      <c r="A8" s="10" t="s">
        <v>25</v>
      </c>
      <c r="B8" s="9">
        <v>0</v>
      </c>
      <c r="C8" s="9">
        <v>0</v>
      </c>
      <c r="D8" s="9">
        <v>0</v>
      </c>
      <c r="E8" s="9">
        <v>0</v>
      </c>
      <c r="F8" s="9">
        <v>0</v>
      </c>
      <c r="G8" s="9">
        <v>0</v>
      </c>
      <c r="H8" s="9">
        <v>0</v>
      </c>
      <c r="I8" s="9">
        <v>0</v>
      </c>
      <c r="J8" s="9">
        <v>0</v>
      </c>
      <c r="K8" s="9">
        <v>0</v>
      </c>
      <c r="L8" s="9">
        <v>0</v>
      </c>
      <c r="M8" s="9">
        <v>0</v>
      </c>
      <c r="N8" s="9">
        <v>0</v>
      </c>
      <c r="O8" s="9">
        <v>0</v>
      </c>
      <c r="P8" s="9">
        <v>0</v>
      </c>
      <c r="Q8" s="9">
        <v>0</v>
      </c>
      <c r="R8" s="9">
        <v>0</v>
      </c>
      <c r="S8" s="9">
        <v>0</v>
      </c>
      <c r="T8" s="9">
        <v>0</v>
      </c>
      <c r="U8" s="9">
        <v>0</v>
      </c>
      <c r="V8" s="9">
        <v>0</v>
      </c>
      <c r="W8" s="9">
        <v>0</v>
      </c>
      <c r="X8" s="9">
        <v>0</v>
      </c>
      <c r="Y8" s="9">
        <v>0</v>
      </c>
      <c r="Z8" s="9">
        <v>0</v>
      </c>
      <c r="AA8" s="9">
        <v>0</v>
      </c>
      <c r="AB8" s="9">
        <v>0</v>
      </c>
      <c r="AC8" s="9">
        <v>0</v>
      </c>
      <c r="AD8" s="9">
        <v>0</v>
      </c>
      <c r="AE8" s="9">
        <v>0</v>
      </c>
      <c r="AF8" s="9">
        <v>0</v>
      </c>
      <c r="AG8" s="9">
        <v>0</v>
      </c>
      <c r="AH8" s="9">
        <v>0</v>
      </c>
      <c r="AI8" s="9">
        <v>0</v>
      </c>
      <c r="AJ8" s="9">
        <v>0</v>
      </c>
      <c r="AK8" s="9">
        <v>0</v>
      </c>
    </row>
    <row r="9" spans="1:37" s="5" customFormat="1">
      <c r="A9" s="16" t="s">
        <v>26</v>
      </c>
      <c r="B9" s="9">
        <v>0</v>
      </c>
      <c r="C9" s="9">
        <v>0</v>
      </c>
      <c r="D9" s="9">
        <v>0</v>
      </c>
      <c r="E9" s="9">
        <v>0</v>
      </c>
      <c r="F9" s="9">
        <v>0</v>
      </c>
      <c r="G9" s="9">
        <v>0</v>
      </c>
      <c r="H9" s="9">
        <v>0</v>
      </c>
      <c r="I9" s="9">
        <v>0</v>
      </c>
      <c r="J9" s="9">
        <v>0</v>
      </c>
      <c r="K9" s="9">
        <v>0</v>
      </c>
      <c r="L9" s="9">
        <v>0</v>
      </c>
      <c r="M9" s="9">
        <v>0</v>
      </c>
      <c r="N9" s="9">
        <v>0</v>
      </c>
      <c r="O9" s="9">
        <v>0</v>
      </c>
      <c r="P9" s="9">
        <v>0</v>
      </c>
      <c r="Q9" s="9">
        <v>0</v>
      </c>
      <c r="R9" s="9">
        <v>0</v>
      </c>
      <c r="S9" s="9">
        <v>0</v>
      </c>
      <c r="T9" s="9">
        <v>0</v>
      </c>
      <c r="U9" s="9">
        <v>0</v>
      </c>
      <c r="V9" s="9">
        <v>0</v>
      </c>
      <c r="W9" s="9">
        <v>0</v>
      </c>
      <c r="X9" s="9">
        <v>0</v>
      </c>
      <c r="Y9" s="9">
        <v>0</v>
      </c>
      <c r="Z9" s="9">
        <v>0</v>
      </c>
      <c r="AA9" s="9">
        <v>0</v>
      </c>
      <c r="AB9" s="9">
        <v>0</v>
      </c>
      <c r="AC9" s="9">
        <v>0</v>
      </c>
      <c r="AD9" s="9">
        <v>0</v>
      </c>
      <c r="AE9" s="9">
        <v>0</v>
      </c>
      <c r="AF9" s="9">
        <v>0</v>
      </c>
      <c r="AG9" s="9">
        <v>0</v>
      </c>
      <c r="AH9" s="9">
        <v>0</v>
      </c>
      <c r="AI9" s="9">
        <v>0</v>
      </c>
      <c r="AJ9" s="9">
        <v>0</v>
      </c>
      <c r="AK9" s="9">
        <v>0</v>
      </c>
    </row>
  </sheetData>
  <pageMargins left="0.7" right="0.7" top="0.75" bottom="0.75" header="0.3" footer="0.3"/>
  <pageSetup orientation="portrait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>
    <tabColor rgb="FF002060"/>
  </sheetPr>
  <dimension ref="A1:AK9"/>
  <sheetViews>
    <sheetView workbookViewId="0">
      <pane xSplit="1" ySplit="1" topLeftCell="B2" activePane="bottomRight" state="frozen"/>
      <selection activeCell="A9" sqref="A9"/>
      <selection pane="topRight" activeCell="A9" sqref="A9"/>
      <selection pane="bottomLeft" activeCell="A9" sqref="A9"/>
      <selection pane="bottomRight"/>
    </sheetView>
  </sheetViews>
  <sheetFormatPr defaultColWidth="9.109375" defaultRowHeight="14.4"/>
  <cols>
    <col min="1" max="1" width="41.44140625" style="9" customWidth="1"/>
    <col min="2" max="27" width="10" style="9" customWidth="1"/>
    <col min="28" max="37" width="9.44140625" style="9" bestFit="1" customWidth="1"/>
    <col min="38" max="16384" width="9.109375" style="9"/>
  </cols>
  <sheetData>
    <row r="1" spans="1:37">
      <c r="A1" s="10" t="s">
        <v>18</v>
      </c>
      <c r="B1" s="10">
        <v>2015</v>
      </c>
      <c r="C1" s="10">
        <v>2016</v>
      </c>
      <c r="D1" s="10">
        <v>2017</v>
      </c>
      <c r="E1" s="10">
        <v>2018</v>
      </c>
      <c r="F1" s="10">
        <v>2019</v>
      </c>
      <c r="G1" s="10">
        <v>2020</v>
      </c>
      <c r="H1" s="10">
        <v>2021</v>
      </c>
      <c r="I1" s="10">
        <v>2022</v>
      </c>
      <c r="J1" s="10">
        <v>2023</v>
      </c>
      <c r="K1" s="10">
        <v>2024</v>
      </c>
      <c r="L1" s="10">
        <v>2025</v>
      </c>
      <c r="M1" s="10">
        <v>2026</v>
      </c>
      <c r="N1" s="10">
        <v>2027</v>
      </c>
      <c r="O1" s="10">
        <v>2028</v>
      </c>
      <c r="P1" s="10">
        <v>2029</v>
      </c>
      <c r="Q1" s="10">
        <v>2030</v>
      </c>
      <c r="R1" s="10">
        <v>2031</v>
      </c>
      <c r="S1" s="10">
        <v>2032</v>
      </c>
      <c r="T1" s="10">
        <v>2033</v>
      </c>
      <c r="U1" s="10">
        <v>2034</v>
      </c>
      <c r="V1" s="10">
        <v>2035</v>
      </c>
      <c r="W1" s="10">
        <v>2036</v>
      </c>
      <c r="X1" s="10">
        <v>2037</v>
      </c>
      <c r="Y1" s="10">
        <v>2038</v>
      </c>
      <c r="Z1" s="10">
        <v>2039</v>
      </c>
      <c r="AA1" s="10">
        <v>2040</v>
      </c>
      <c r="AB1" s="10">
        <v>2041</v>
      </c>
      <c r="AC1" s="10">
        <v>2042</v>
      </c>
      <c r="AD1" s="10">
        <v>2043</v>
      </c>
      <c r="AE1" s="10">
        <v>2044</v>
      </c>
      <c r="AF1" s="10">
        <v>2045</v>
      </c>
      <c r="AG1" s="10">
        <v>2046</v>
      </c>
      <c r="AH1" s="10">
        <v>2047</v>
      </c>
      <c r="AI1" s="10">
        <v>2048</v>
      </c>
      <c r="AJ1" s="10">
        <v>2049</v>
      </c>
      <c r="AK1" s="10">
        <v>2050</v>
      </c>
    </row>
    <row r="2" spans="1:37">
      <c r="A2" s="10" t="s">
        <v>19</v>
      </c>
      <c r="B2" s="4">
        <f>Interpolation!G15</f>
        <v>9.5722345055303313E-6</v>
      </c>
      <c r="C2" s="4">
        <f>Interpolation!H15</f>
        <v>9.825776010713699E-6</v>
      </c>
      <c r="D2" s="4">
        <f>Interpolation!I15</f>
        <v>1.0079317515896985E-5</v>
      </c>
      <c r="E2" s="4">
        <f>Interpolation!J15</f>
        <v>1.0332859021080273E-5</v>
      </c>
      <c r="F2" s="4">
        <f>Interpolation!K15</f>
        <v>1.058640052626356E-5</v>
      </c>
      <c r="G2" s="4">
        <f>Interpolation!L15</f>
        <v>1.0839942031446836E-5</v>
      </c>
      <c r="H2" s="4">
        <f>Interpolation!M15</f>
        <v>1.135264004069169E-5</v>
      </c>
      <c r="I2" s="4">
        <f>Interpolation!N15</f>
        <v>1.1865338049936621E-5</v>
      </c>
      <c r="J2" s="4">
        <f>Interpolation!O15</f>
        <v>1.2378036059181551E-5</v>
      </c>
      <c r="K2" s="4">
        <f>Interpolation!P15</f>
        <v>1.2890734068426308E-5</v>
      </c>
      <c r="L2" s="4">
        <f>Interpolation!Q15</f>
        <v>1.3403432077671187E-5</v>
      </c>
      <c r="M2" s="4">
        <f>Interpolation!R15</f>
        <v>1.3383895826868825E-5</v>
      </c>
      <c r="N2" s="4">
        <f>Interpolation!S15</f>
        <v>1.3364359576066521E-5</v>
      </c>
      <c r="O2" s="4">
        <f>Interpolation!T15</f>
        <v>1.3344823325264217E-5</v>
      </c>
      <c r="P2" s="4">
        <f>Interpolation!U15</f>
        <v>1.3325287074461915E-5</v>
      </c>
      <c r="Q2" s="4">
        <f>Interpolation!V15</f>
        <v>1.330575082365967E-5</v>
      </c>
      <c r="R2" s="4">
        <f>Interpolation!W15</f>
        <v>1.3227831265825323E-5</v>
      </c>
      <c r="S2" s="4">
        <f>Interpolation!X15</f>
        <v>1.3149911707991389E-5</v>
      </c>
      <c r="T2" s="4">
        <f>Interpolation!Y15</f>
        <v>1.3071992150157475E-5</v>
      </c>
      <c r="U2" s="4">
        <f>Interpolation!Z15</f>
        <v>1.2994072592323542E-5</v>
      </c>
      <c r="V2" s="4">
        <f>Interpolation!AA15</f>
        <v>1.2916153034490043E-5</v>
      </c>
      <c r="W2" s="4">
        <f>Interpolation!AB15</f>
        <v>1.3452924382715073E-5</v>
      </c>
      <c r="X2" s="4">
        <f>Interpolation!AC15</f>
        <v>1.3989695730939888E-5</v>
      </c>
      <c r="Y2" s="4">
        <f>Interpolation!AD15</f>
        <v>1.4526467079164704E-5</v>
      </c>
      <c r="Z2" s="4">
        <f>Interpolation!AE15</f>
        <v>1.5063238427389519E-5</v>
      </c>
      <c r="AA2" s="4">
        <f>Interpolation!AF15</f>
        <v>1.5600009775614271E-5</v>
      </c>
      <c r="AB2" s="4">
        <f>Interpolation!AG15</f>
        <v>1.5047267031583281E-5</v>
      </c>
      <c r="AC2" s="4">
        <f>Interpolation!AH15</f>
        <v>1.4494524287552921E-5</v>
      </c>
      <c r="AD2" s="4">
        <f>Interpolation!AI15</f>
        <v>1.3941781543522388E-5</v>
      </c>
      <c r="AE2" s="4">
        <f>Interpolation!AJ15</f>
        <v>1.3389038799492028E-5</v>
      </c>
      <c r="AF2" s="4">
        <f>Interpolation!AK15</f>
        <v>1.2836296055462235E-5</v>
      </c>
      <c r="AG2" s="4">
        <f>Interpolation!AL15</f>
        <v>1.2957944970933737E-5</v>
      </c>
      <c r="AH2" s="4">
        <f>Interpolation!AM15</f>
        <v>1.307959388640559E-5</v>
      </c>
      <c r="AI2" s="4">
        <f>Interpolation!AN15</f>
        <v>1.32012428018774E-5</v>
      </c>
      <c r="AJ2" s="4">
        <f>Interpolation!AO15</f>
        <v>1.3322891717349209E-5</v>
      </c>
      <c r="AK2" s="4">
        <f>Interpolation!AP15</f>
        <v>1.3444540632821363E-5</v>
      </c>
    </row>
    <row r="3" spans="1:37">
      <c r="A3" s="10" t="s">
        <v>20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  <c r="Z3" s="9">
        <v>0</v>
      </c>
      <c r="AA3" s="9">
        <v>0</v>
      </c>
      <c r="AB3" s="9">
        <v>0</v>
      </c>
      <c r="AC3" s="9">
        <v>0</v>
      </c>
      <c r="AD3" s="9">
        <v>0</v>
      </c>
      <c r="AE3" s="9">
        <v>0</v>
      </c>
      <c r="AF3" s="9">
        <v>0</v>
      </c>
      <c r="AG3" s="9">
        <v>0</v>
      </c>
      <c r="AH3" s="9">
        <v>0</v>
      </c>
      <c r="AI3" s="9">
        <v>0</v>
      </c>
      <c r="AJ3" s="9">
        <v>0</v>
      </c>
      <c r="AK3" s="9">
        <v>0</v>
      </c>
    </row>
    <row r="4" spans="1:37">
      <c r="A4" s="10" t="s">
        <v>21</v>
      </c>
      <c r="B4" s="4">
        <f>B6/About!$C$102</f>
        <v>1.4310362597428574E-5</v>
      </c>
      <c r="C4" s="4">
        <f>C6/About!$C$102</f>
        <v>1.4310362597428574E-5</v>
      </c>
      <c r="D4" s="4">
        <f>D6/About!$C$102</f>
        <v>1.4310362597428574E-5</v>
      </c>
      <c r="E4" s="4">
        <f>E6/About!$C$102</f>
        <v>1.5174817007714285E-5</v>
      </c>
      <c r="F4" s="4">
        <f>F6/About!$C$102</f>
        <v>1.5792663380571433E-5</v>
      </c>
      <c r="G4" s="4">
        <f>G6/About!$C$102</f>
        <v>1.5700212280571429E-5</v>
      </c>
      <c r="H4" s="4">
        <f>H6/About!$C$102</f>
        <v>1.6046275726428572E-5</v>
      </c>
      <c r="I4" s="4">
        <f>I6/About!$C$102</f>
        <v>1.6673952104000002E-5</v>
      </c>
      <c r="J4" s="4">
        <f>J6/About!$C$102</f>
        <v>1.7069885870714287E-5</v>
      </c>
      <c r="K4" s="4">
        <f>K6/About!$C$102</f>
        <v>1.7659339878142857E-5</v>
      </c>
      <c r="L4" s="4">
        <f>L6/About!$C$102</f>
        <v>1.8269041009428571E-5</v>
      </c>
      <c r="M4" s="4">
        <f>M6/About!$C$102</f>
        <v>1.8716838400428572E-5</v>
      </c>
      <c r="N4" s="4">
        <f>N6/About!$C$102</f>
        <v>1.9010696386000002E-5</v>
      </c>
      <c r="O4" s="4">
        <f>O6/About!$C$102</f>
        <v>1.9215701428428573E-5</v>
      </c>
      <c r="P4" s="4">
        <f>P6/About!$C$102</f>
        <v>1.927660039971429E-5</v>
      </c>
      <c r="Q4" s="4">
        <f>Q6/About!$C$102</f>
        <v>1.9325750423285715E-5</v>
      </c>
      <c r="R4" s="4">
        <f>R6/About!$C$102</f>
        <v>1.9366669746285714E-5</v>
      </c>
      <c r="S4" s="4">
        <f>S6/About!$C$102</f>
        <v>1.9566818053857146E-5</v>
      </c>
      <c r="T4" s="4">
        <f>T6/About!$C$102</f>
        <v>1.9794370954000004E-5</v>
      </c>
      <c r="U4" s="4">
        <f>U6/About!$C$102</f>
        <v>1.9997448174571428E-5</v>
      </c>
      <c r="V4" s="4">
        <f>V6/About!$C$102</f>
        <v>2.0164361809999999E-5</v>
      </c>
      <c r="W4" s="4">
        <f>W6/About!$C$102</f>
        <v>2.0354847701285711E-5</v>
      </c>
      <c r="X4" s="4">
        <f>X6/About!$C$102</f>
        <v>2.0466871131999998E-5</v>
      </c>
      <c r="Y4" s="4">
        <f>Y6/About!$C$102</f>
        <v>2.0547801914857145E-5</v>
      </c>
      <c r="Z4" s="4">
        <f>Z6/About!$C$102</f>
        <v>2.0642962176142858E-5</v>
      </c>
      <c r="AA4" s="4">
        <f>AA6/About!$C$102</f>
        <v>2.0730836225285719E-5</v>
      </c>
      <c r="AB4" s="4">
        <f>AB6/About!$C$102</f>
        <v>2.0764392756000001E-5</v>
      </c>
      <c r="AC4" s="4">
        <f>AC6/About!$C$102</f>
        <v>2.0844430103857144E-5</v>
      </c>
      <c r="AD4" s="4">
        <f>AD6/About!$C$102</f>
        <v>2.0932756974714291E-5</v>
      </c>
      <c r="AE4" s="4">
        <f>AE6/About!$C$102</f>
        <v>2.1010596805428573E-5</v>
      </c>
      <c r="AF4" s="4">
        <f>AF6/About!$C$102</f>
        <v>2.1047198784142864E-5</v>
      </c>
      <c r="AG4" s="4">
        <f>AG6/About!$C$102</f>
        <v>2.1053578243000001E-5</v>
      </c>
      <c r="AH4" s="4">
        <f>AH6/About!$C$102</f>
        <v>2.1053260823857144E-5</v>
      </c>
      <c r="AI4" s="4">
        <f>AI6/About!$C$102</f>
        <v>2.1049990074857146E-5</v>
      </c>
      <c r="AJ4" s="4">
        <f>AJ6/About!$C$102</f>
        <v>2.0993436194285719E-5</v>
      </c>
      <c r="AK4" s="4">
        <f>AK6/About!$C$102</f>
        <v>2.0887490341285711E-5</v>
      </c>
    </row>
    <row r="5" spans="1:37">
      <c r="A5" s="10" t="s">
        <v>22</v>
      </c>
      <c r="B5" s="4">
        <f>B$2</f>
        <v>9.5722345055303313E-6</v>
      </c>
      <c r="C5" s="4">
        <f t="shared" ref="C5:AK5" si="0">C$2</f>
        <v>9.825776010713699E-6</v>
      </c>
      <c r="D5" s="4">
        <f t="shared" si="0"/>
        <v>1.0079317515896985E-5</v>
      </c>
      <c r="E5" s="4">
        <f t="shared" si="0"/>
        <v>1.0332859021080273E-5</v>
      </c>
      <c r="F5" s="4">
        <f t="shared" si="0"/>
        <v>1.058640052626356E-5</v>
      </c>
      <c r="G5" s="4">
        <f t="shared" si="0"/>
        <v>1.0839942031446836E-5</v>
      </c>
      <c r="H5" s="4">
        <f t="shared" si="0"/>
        <v>1.135264004069169E-5</v>
      </c>
      <c r="I5" s="4">
        <f t="shared" si="0"/>
        <v>1.1865338049936621E-5</v>
      </c>
      <c r="J5" s="4">
        <f t="shared" si="0"/>
        <v>1.2378036059181551E-5</v>
      </c>
      <c r="K5" s="4">
        <f t="shared" si="0"/>
        <v>1.2890734068426308E-5</v>
      </c>
      <c r="L5" s="4">
        <f t="shared" si="0"/>
        <v>1.3403432077671187E-5</v>
      </c>
      <c r="M5" s="4">
        <f t="shared" si="0"/>
        <v>1.3383895826868825E-5</v>
      </c>
      <c r="N5" s="4">
        <f t="shared" si="0"/>
        <v>1.3364359576066521E-5</v>
      </c>
      <c r="O5" s="4">
        <f t="shared" si="0"/>
        <v>1.3344823325264217E-5</v>
      </c>
      <c r="P5" s="4">
        <f t="shared" si="0"/>
        <v>1.3325287074461915E-5</v>
      </c>
      <c r="Q5" s="4">
        <f t="shared" si="0"/>
        <v>1.330575082365967E-5</v>
      </c>
      <c r="R5" s="4">
        <f t="shared" si="0"/>
        <v>1.3227831265825323E-5</v>
      </c>
      <c r="S5" s="4">
        <f t="shared" si="0"/>
        <v>1.3149911707991389E-5</v>
      </c>
      <c r="T5" s="4">
        <f t="shared" si="0"/>
        <v>1.3071992150157475E-5</v>
      </c>
      <c r="U5" s="4">
        <f t="shared" si="0"/>
        <v>1.2994072592323542E-5</v>
      </c>
      <c r="V5" s="4">
        <f t="shared" si="0"/>
        <v>1.2916153034490043E-5</v>
      </c>
      <c r="W5" s="4">
        <f t="shared" si="0"/>
        <v>1.3452924382715073E-5</v>
      </c>
      <c r="X5" s="4">
        <f t="shared" si="0"/>
        <v>1.3989695730939888E-5</v>
      </c>
      <c r="Y5" s="4">
        <f t="shared" si="0"/>
        <v>1.4526467079164704E-5</v>
      </c>
      <c r="Z5" s="4">
        <f t="shared" si="0"/>
        <v>1.5063238427389519E-5</v>
      </c>
      <c r="AA5" s="4">
        <f t="shared" si="0"/>
        <v>1.5600009775614271E-5</v>
      </c>
      <c r="AB5" s="4">
        <f t="shared" si="0"/>
        <v>1.5047267031583281E-5</v>
      </c>
      <c r="AC5" s="4">
        <f t="shared" si="0"/>
        <v>1.4494524287552921E-5</v>
      </c>
      <c r="AD5" s="4">
        <f t="shared" si="0"/>
        <v>1.3941781543522388E-5</v>
      </c>
      <c r="AE5" s="4">
        <f t="shared" si="0"/>
        <v>1.3389038799492028E-5</v>
      </c>
      <c r="AF5" s="4">
        <f t="shared" si="0"/>
        <v>1.2836296055462235E-5</v>
      </c>
      <c r="AG5" s="4">
        <f t="shared" si="0"/>
        <v>1.2957944970933737E-5</v>
      </c>
      <c r="AH5" s="4">
        <f t="shared" si="0"/>
        <v>1.307959388640559E-5</v>
      </c>
      <c r="AI5" s="4">
        <f t="shared" si="0"/>
        <v>1.32012428018774E-5</v>
      </c>
      <c r="AJ5" s="4">
        <f t="shared" si="0"/>
        <v>1.3322891717349209E-5</v>
      </c>
      <c r="AK5" s="4">
        <f t="shared" si="0"/>
        <v>1.3444540632821363E-5</v>
      </c>
    </row>
    <row r="6" spans="1:37">
      <c r="A6" s="10" t="s">
        <v>23</v>
      </c>
      <c r="B6" s="4">
        <f>D6</f>
        <v>2.0034507636400002E-5</v>
      </c>
      <c r="C6" s="4">
        <f>D6</f>
        <v>2.0034507636400002E-5</v>
      </c>
      <c r="D6" s="4">
        <f>'BFCpUEbS-lpg-US'!B6*About!$C$101</f>
        <v>2.0034507636400002E-5</v>
      </c>
      <c r="E6" s="4">
        <f>'BFCpUEbS-lpg-US'!C6*About!$C$101</f>
        <v>2.1244743810799999E-5</v>
      </c>
      <c r="F6" s="4">
        <f>'BFCpUEbS-lpg-US'!D6*About!$C$101</f>
        <v>2.2109728732800003E-5</v>
      </c>
      <c r="G6" s="4">
        <f>'BFCpUEbS-lpg-US'!E6*About!$C$101</f>
        <v>2.1980297192799998E-5</v>
      </c>
      <c r="H6" s="4">
        <f>'BFCpUEbS-lpg-US'!F6*About!$C$101</f>
        <v>2.2464786016999999E-5</v>
      </c>
      <c r="I6" s="4">
        <f>'BFCpUEbS-lpg-US'!G6*About!$C$101</f>
        <v>2.3343532945600001E-5</v>
      </c>
      <c r="J6" s="4">
        <f>'BFCpUEbS-lpg-US'!H6*About!$C$101</f>
        <v>2.3897840218999999E-5</v>
      </c>
      <c r="K6" s="4">
        <f>'BFCpUEbS-lpg-US'!I6*About!$C$101</f>
        <v>2.47230758294E-5</v>
      </c>
      <c r="L6" s="4">
        <f>'BFCpUEbS-lpg-US'!J6*About!$C$101</f>
        <v>2.55766574132E-5</v>
      </c>
      <c r="M6" s="4">
        <f>'BFCpUEbS-lpg-US'!K6*About!$C$101</f>
        <v>2.6203573760600002E-5</v>
      </c>
      <c r="N6" s="4">
        <f>'BFCpUEbS-lpg-US'!L6*About!$C$101</f>
        <v>2.6614974940400001E-5</v>
      </c>
      <c r="O6" s="4">
        <f>'BFCpUEbS-lpg-US'!M6*About!$C$101</f>
        <v>2.69019819998E-5</v>
      </c>
      <c r="P6" s="4">
        <f>'BFCpUEbS-lpg-US'!N6*About!$C$101</f>
        <v>2.6987240559600005E-5</v>
      </c>
      <c r="Q6" s="4">
        <f>'BFCpUEbS-lpg-US'!O6*About!$C$101</f>
        <v>2.7056050592600001E-5</v>
      </c>
      <c r="R6" s="4">
        <f>'BFCpUEbS-lpg-US'!P6*About!$C$101</f>
        <v>2.7113337644799997E-5</v>
      </c>
      <c r="S6" s="4">
        <f>'BFCpUEbS-lpg-US'!Q6*About!$C$101</f>
        <v>2.7393545275400004E-5</v>
      </c>
      <c r="T6" s="4">
        <f>'BFCpUEbS-lpg-US'!R6*About!$C$101</f>
        <v>2.7712119335600004E-5</v>
      </c>
      <c r="U6" s="4">
        <f>'BFCpUEbS-lpg-US'!S6*About!$C$101</f>
        <v>2.7996427444399999E-5</v>
      </c>
      <c r="V6" s="4">
        <f>'BFCpUEbS-lpg-US'!T6*About!$C$101</f>
        <v>2.8230106533999998E-5</v>
      </c>
      <c r="W6" s="4">
        <f>'BFCpUEbS-lpg-US'!U6*About!$C$101</f>
        <v>2.8496786781799995E-5</v>
      </c>
      <c r="X6" s="4">
        <f>'BFCpUEbS-lpg-US'!V6*About!$C$101</f>
        <v>2.8653619584799995E-5</v>
      </c>
      <c r="Y6" s="4">
        <f>'BFCpUEbS-lpg-US'!W6*About!$C$101</f>
        <v>2.8766922680800001E-5</v>
      </c>
      <c r="Z6" s="4">
        <f>'BFCpUEbS-lpg-US'!X6*About!$C$101</f>
        <v>2.8900147046599999E-5</v>
      </c>
      <c r="AA6" s="4">
        <f>'BFCpUEbS-lpg-US'!Y6*About!$C$101</f>
        <v>2.9023170715400004E-5</v>
      </c>
      <c r="AB6" s="4">
        <f>'BFCpUEbS-lpg-US'!Z6*About!$C$101</f>
        <v>2.9070149858399999E-5</v>
      </c>
      <c r="AC6" s="4">
        <f>'BFCpUEbS-lpg-US'!AA6*About!$C$101</f>
        <v>2.9182202145400001E-5</v>
      </c>
      <c r="AD6" s="4">
        <f>'BFCpUEbS-lpg-US'!AB6*About!$C$101</f>
        <v>2.9305859764600004E-5</v>
      </c>
      <c r="AE6" s="4">
        <f>'BFCpUEbS-lpg-US'!AC6*About!$C$101</f>
        <v>2.9414835527600002E-5</v>
      </c>
      <c r="AF6" s="4">
        <f>'BFCpUEbS-lpg-US'!AD6*About!$C$101</f>
        <v>2.9466078297800005E-5</v>
      </c>
      <c r="AG6" s="4">
        <f>'BFCpUEbS-lpg-US'!AE6*About!$C$101</f>
        <v>2.9475009540200002E-5</v>
      </c>
      <c r="AH6" s="4">
        <f>'BFCpUEbS-lpg-US'!AF6*About!$C$101</f>
        <v>2.9474565153399999E-5</v>
      </c>
      <c r="AI6" s="4">
        <f>'BFCpUEbS-lpg-US'!AG6*About!$C$101</f>
        <v>2.9469986104800001E-5</v>
      </c>
      <c r="AJ6" s="4">
        <f>'BFCpUEbS-lpg-US'!AH6*About!$C$101</f>
        <v>2.9390810672000003E-5</v>
      </c>
      <c r="AK6" s="4">
        <f>'BFCpUEbS-lpg-US'!AI6*About!$C$101</f>
        <v>2.9242486477799995E-5</v>
      </c>
    </row>
    <row r="7" spans="1:37">
      <c r="A7" s="10" t="s">
        <v>24</v>
      </c>
      <c r="B7" s="9">
        <v>0</v>
      </c>
      <c r="C7" s="9">
        <v>0</v>
      </c>
      <c r="D7" s="9">
        <v>0</v>
      </c>
      <c r="E7" s="9">
        <v>0</v>
      </c>
      <c r="F7" s="9">
        <v>0</v>
      </c>
      <c r="G7" s="9">
        <v>0</v>
      </c>
      <c r="H7" s="9">
        <v>0</v>
      </c>
      <c r="I7" s="9">
        <v>0</v>
      </c>
      <c r="J7" s="9">
        <v>0</v>
      </c>
      <c r="K7" s="9">
        <v>0</v>
      </c>
      <c r="L7" s="9">
        <v>0</v>
      </c>
      <c r="M7" s="9">
        <v>0</v>
      </c>
      <c r="N7" s="9">
        <v>0</v>
      </c>
      <c r="O7" s="9">
        <v>0</v>
      </c>
      <c r="P7" s="9">
        <v>0</v>
      </c>
      <c r="Q7" s="9">
        <v>0</v>
      </c>
      <c r="R7" s="9">
        <v>0</v>
      </c>
      <c r="S7" s="9">
        <v>0</v>
      </c>
      <c r="T7" s="9">
        <v>0</v>
      </c>
      <c r="U7" s="9">
        <v>0</v>
      </c>
      <c r="V7" s="9">
        <v>0</v>
      </c>
      <c r="W7" s="9">
        <v>0</v>
      </c>
      <c r="X7" s="9">
        <v>0</v>
      </c>
      <c r="Y7" s="9">
        <v>0</v>
      </c>
      <c r="Z7" s="9">
        <v>0</v>
      </c>
      <c r="AA7" s="9">
        <v>0</v>
      </c>
      <c r="AB7" s="9">
        <f t="shared" ref="AB7:AK9" si="1">TREND($R7:$AA7,$R$1:$AA$1,AB$1)</f>
        <v>0</v>
      </c>
      <c r="AC7" s="9">
        <f t="shared" si="1"/>
        <v>0</v>
      </c>
      <c r="AD7" s="9">
        <f t="shared" si="1"/>
        <v>0</v>
      </c>
      <c r="AE7" s="9">
        <f t="shared" si="1"/>
        <v>0</v>
      </c>
      <c r="AF7" s="9">
        <f t="shared" si="1"/>
        <v>0</v>
      </c>
      <c r="AG7" s="9">
        <f t="shared" si="1"/>
        <v>0</v>
      </c>
      <c r="AH7" s="9">
        <f t="shared" si="1"/>
        <v>0</v>
      </c>
      <c r="AI7" s="9">
        <f t="shared" si="1"/>
        <v>0</v>
      </c>
      <c r="AJ7" s="9">
        <f t="shared" si="1"/>
        <v>0</v>
      </c>
      <c r="AK7" s="9">
        <f t="shared" si="1"/>
        <v>0</v>
      </c>
    </row>
    <row r="8" spans="1:37">
      <c r="A8" s="10" t="s">
        <v>25</v>
      </c>
      <c r="B8" s="9">
        <v>0</v>
      </c>
      <c r="C8" s="9">
        <v>0</v>
      </c>
      <c r="D8" s="9">
        <v>0</v>
      </c>
      <c r="E8" s="9">
        <v>0</v>
      </c>
      <c r="F8" s="9">
        <v>0</v>
      </c>
      <c r="G8" s="9">
        <v>0</v>
      </c>
      <c r="H8" s="9">
        <v>0</v>
      </c>
      <c r="I8" s="9">
        <v>0</v>
      </c>
      <c r="J8" s="9">
        <v>0</v>
      </c>
      <c r="K8" s="9">
        <v>0</v>
      </c>
      <c r="L8" s="9">
        <v>0</v>
      </c>
      <c r="M8" s="9">
        <v>0</v>
      </c>
      <c r="N8" s="9">
        <v>0</v>
      </c>
      <c r="O8" s="9">
        <v>0</v>
      </c>
      <c r="P8" s="9">
        <v>0</v>
      </c>
      <c r="Q8" s="9">
        <v>0</v>
      </c>
      <c r="R8" s="9">
        <v>0</v>
      </c>
      <c r="S8" s="9">
        <v>0</v>
      </c>
      <c r="T8" s="9">
        <v>0</v>
      </c>
      <c r="U8" s="9">
        <v>0</v>
      </c>
      <c r="V8" s="9">
        <v>0</v>
      </c>
      <c r="W8" s="9">
        <v>0</v>
      </c>
      <c r="X8" s="9">
        <v>0</v>
      </c>
      <c r="Y8" s="9">
        <v>0</v>
      </c>
      <c r="Z8" s="9">
        <v>0</v>
      </c>
      <c r="AA8" s="9">
        <v>0</v>
      </c>
      <c r="AB8" s="9">
        <f t="shared" si="1"/>
        <v>0</v>
      </c>
      <c r="AC8" s="9">
        <f t="shared" si="1"/>
        <v>0</v>
      </c>
      <c r="AD8" s="9">
        <f t="shared" si="1"/>
        <v>0</v>
      </c>
      <c r="AE8" s="9">
        <f t="shared" si="1"/>
        <v>0</v>
      </c>
      <c r="AF8" s="9">
        <f t="shared" si="1"/>
        <v>0</v>
      </c>
      <c r="AG8" s="9">
        <f t="shared" si="1"/>
        <v>0</v>
      </c>
      <c r="AH8" s="9">
        <f t="shared" si="1"/>
        <v>0</v>
      </c>
      <c r="AI8" s="9">
        <f t="shared" si="1"/>
        <v>0</v>
      </c>
      <c r="AJ8" s="9">
        <f t="shared" si="1"/>
        <v>0</v>
      </c>
      <c r="AK8" s="9">
        <f t="shared" si="1"/>
        <v>0</v>
      </c>
    </row>
    <row r="9" spans="1:37" s="5" customFormat="1">
      <c r="A9" s="16" t="s">
        <v>26</v>
      </c>
      <c r="B9" s="9">
        <v>0</v>
      </c>
      <c r="C9" s="9">
        <v>0</v>
      </c>
      <c r="D9" s="9">
        <v>0</v>
      </c>
      <c r="E9" s="9">
        <v>0</v>
      </c>
      <c r="F9" s="9">
        <v>0</v>
      </c>
      <c r="G9" s="9">
        <v>0</v>
      </c>
      <c r="H9" s="9">
        <v>0</v>
      </c>
      <c r="I9" s="9">
        <v>0</v>
      </c>
      <c r="J9" s="9">
        <v>0</v>
      </c>
      <c r="K9" s="9">
        <v>0</v>
      </c>
      <c r="L9" s="9">
        <v>0</v>
      </c>
      <c r="M9" s="9">
        <v>0</v>
      </c>
      <c r="N9" s="9">
        <v>0</v>
      </c>
      <c r="O9" s="9">
        <v>0</v>
      </c>
      <c r="P9" s="9">
        <v>0</v>
      </c>
      <c r="Q9" s="9">
        <v>0</v>
      </c>
      <c r="R9" s="9">
        <v>0</v>
      </c>
      <c r="S9" s="9">
        <v>0</v>
      </c>
      <c r="T9" s="9">
        <v>0</v>
      </c>
      <c r="U9" s="9">
        <v>0</v>
      </c>
      <c r="V9" s="9">
        <v>0</v>
      </c>
      <c r="W9" s="9">
        <v>0</v>
      </c>
      <c r="X9" s="9">
        <v>0</v>
      </c>
      <c r="Y9" s="9">
        <v>0</v>
      </c>
      <c r="Z9" s="9">
        <v>0</v>
      </c>
      <c r="AA9" s="9">
        <v>0</v>
      </c>
      <c r="AB9" s="9">
        <f t="shared" si="1"/>
        <v>0</v>
      </c>
      <c r="AC9" s="9">
        <f t="shared" si="1"/>
        <v>0</v>
      </c>
      <c r="AD9" s="9">
        <f t="shared" si="1"/>
        <v>0</v>
      </c>
      <c r="AE9" s="9">
        <f t="shared" si="1"/>
        <v>0</v>
      </c>
      <c r="AF9" s="9">
        <f t="shared" si="1"/>
        <v>0</v>
      </c>
      <c r="AG9" s="9">
        <f t="shared" si="1"/>
        <v>0</v>
      </c>
      <c r="AH9" s="9">
        <f t="shared" si="1"/>
        <v>0</v>
      </c>
      <c r="AI9" s="9">
        <f t="shared" si="1"/>
        <v>0</v>
      </c>
      <c r="AJ9" s="9">
        <f t="shared" si="1"/>
        <v>0</v>
      </c>
      <c r="AK9" s="9">
        <f t="shared" si="1"/>
        <v>0</v>
      </c>
    </row>
  </sheetData>
  <pageMargins left="0.7" right="0.7" top="0.75" bottom="0.75" header="0.3" footer="0.3"/>
  <pageSetup orientation="portrait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>
    <tabColor rgb="FF002060"/>
  </sheetPr>
  <dimension ref="A1:AK9"/>
  <sheetViews>
    <sheetView workbookViewId="0">
      <pane xSplit="1" ySplit="1" topLeftCell="B2" activePane="bottomRight" state="frozen"/>
      <selection activeCell="A9" sqref="A9"/>
      <selection pane="topRight" activeCell="A9" sqref="A9"/>
      <selection pane="bottomLeft" activeCell="A9" sqref="A9"/>
      <selection pane="bottomRight"/>
    </sheetView>
  </sheetViews>
  <sheetFormatPr defaultColWidth="9.109375" defaultRowHeight="14.4"/>
  <cols>
    <col min="1" max="1" width="41.44140625" style="9" customWidth="1"/>
    <col min="2" max="27" width="10" style="9" customWidth="1"/>
    <col min="28" max="16384" width="9.109375" style="9"/>
  </cols>
  <sheetData>
    <row r="1" spans="1:37">
      <c r="A1" s="10" t="s">
        <v>18</v>
      </c>
      <c r="B1" s="10">
        <v>2015</v>
      </c>
      <c r="C1" s="10">
        <v>2016</v>
      </c>
      <c r="D1" s="10">
        <v>2017</v>
      </c>
      <c r="E1" s="10">
        <v>2018</v>
      </c>
      <c r="F1" s="10">
        <v>2019</v>
      </c>
      <c r="G1" s="10">
        <v>2020</v>
      </c>
      <c r="H1" s="10">
        <v>2021</v>
      </c>
      <c r="I1" s="10">
        <v>2022</v>
      </c>
      <c r="J1" s="10">
        <v>2023</v>
      </c>
      <c r="K1" s="10">
        <v>2024</v>
      </c>
      <c r="L1" s="10">
        <v>2025</v>
      </c>
      <c r="M1" s="10">
        <v>2026</v>
      </c>
      <c r="N1" s="10">
        <v>2027</v>
      </c>
      <c r="O1" s="10">
        <v>2028</v>
      </c>
      <c r="P1" s="10">
        <v>2029</v>
      </c>
      <c r="Q1" s="10">
        <v>2030</v>
      </c>
      <c r="R1" s="10">
        <v>2031</v>
      </c>
      <c r="S1" s="10">
        <v>2032</v>
      </c>
      <c r="T1" s="10">
        <v>2033</v>
      </c>
      <c r="U1" s="10">
        <v>2034</v>
      </c>
      <c r="V1" s="10">
        <v>2035</v>
      </c>
      <c r="W1" s="10">
        <v>2036</v>
      </c>
      <c r="X1" s="10">
        <v>2037</v>
      </c>
      <c r="Y1" s="10">
        <v>2038</v>
      </c>
      <c r="Z1" s="10">
        <v>2039</v>
      </c>
      <c r="AA1" s="10">
        <v>2040</v>
      </c>
      <c r="AB1" s="10">
        <v>2041</v>
      </c>
      <c r="AC1" s="10">
        <v>2042</v>
      </c>
      <c r="AD1" s="10">
        <v>2043</v>
      </c>
      <c r="AE1" s="10">
        <v>2044</v>
      </c>
      <c r="AF1" s="10">
        <v>2045</v>
      </c>
      <c r="AG1" s="10">
        <v>2046</v>
      </c>
      <c r="AH1" s="10">
        <v>2047</v>
      </c>
      <c r="AI1" s="10">
        <v>2048</v>
      </c>
      <c r="AJ1" s="10">
        <v>2049</v>
      </c>
      <c r="AK1" s="10">
        <v>2050</v>
      </c>
    </row>
    <row r="2" spans="1:37">
      <c r="A2" s="10" t="s">
        <v>19</v>
      </c>
      <c r="B2" s="9">
        <v>0</v>
      </c>
      <c r="C2" s="9">
        <v>0</v>
      </c>
      <c r="D2" s="9">
        <v>0</v>
      </c>
      <c r="E2" s="9">
        <v>0</v>
      </c>
      <c r="F2" s="9">
        <v>0</v>
      </c>
      <c r="G2" s="9">
        <v>0</v>
      </c>
      <c r="H2" s="9">
        <v>0</v>
      </c>
      <c r="I2" s="9">
        <v>0</v>
      </c>
      <c r="J2" s="9">
        <v>0</v>
      </c>
      <c r="K2" s="9">
        <v>0</v>
      </c>
      <c r="L2" s="9">
        <v>0</v>
      </c>
      <c r="M2" s="9">
        <v>0</v>
      </c>
      <c r="N2" s="9">
        <v>0</v>
      </c>
      <c r="O2" s="9">
        <v>0</v>
      </c>
      <c r="P2" s="9">
        <v>0</v>
      </c>
      <c r="Q2" s="9">
        <v>0</v>
      </c>
      <c r="R2" s="9">
        <v>0</v>
      </c>
      <c r="S2" s="9">
        <v>0</v>
      </c>
      <c r="T2" s="9">
        <v>0</v>
      </c>
      <c r="U2" s="9">
        <v>0</v>
      </c>
      <c r="V2" s="9">
        <v>0</v>
      </c>
      <c r="W2" s="9">
        <v>0</v>
      </c>
      <c r="X2" s="9">
        <v>0</v>
      </c>
      <c r="Y2" s="9">
        <v>0</v>
      </c>
      <c r="Z2" s="9">
        <v>0</v>
      </c>
      <c r="AA2" s="9">
        <v>0</v>
      </c>
      <c r="AB2" s="9">
        <f>TREND($R2:$AA2,$R$1:$AA$1,AB$1)</f>
        <v>0</v>
      </c>
      <c r="AC2" s="9">
        <f t="shared" ref="AC2:AK3" si="0">TREND($R2:$AA2,$R$1:$AA$1,AC$1)</f>
        <v>0</v>
      </c>
      <c r="AD2" s="9">
        <f t="shared" si="0"/>
        <v>0</v>
      </c>
      <c r="AE2" s="9">
        <f t="shared" si="0"/>
        <v>0</v>
      </c>
      <c r="AF2" s="9">
        <f t="shared" si="0"/>
        <v>0</v>
      </c>
      <c r="AG2" s="9">
        <f t="shared" si="0"/>
        <v>0</v>
      </c>
      <c r="AH2" s="9">
        <f t="shared" si="0"/>
        <v>0</v>
      </c>
      <c r="AI2" s="9">
        <f t="shared" si="0"/>
        <v>0</v>
      </c>
      <c r="AJ2" s="9">
        <f t="shared" si="0"/>
        <v>0</v>
      </c>
      <c r="AK2" s="9">
        <f t="shared" si="0"/>
        <v>0</v>
      </c>
    </row>
    <row r="3" spans="1:37">
      <c r="A3" s="10" t="s">
        <v>20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  <c r="Z3" s="9">
        <v>0</v>
      </c>
      <c r="AA3" s="9">
        <v>0</v>
      </c>
      <c r="AB3" s="9">
        <f>TREND($R3:$AA3,$R$1:$AA$1,AB$1)</f>
        <v>0</v>
      </c>
      <c r="AC3" s="9">
        <f t="shared" si="0"/>
        <v>0</v>
      </c>
      <c r="AD3" s="9">
        <f t="shared" si="0"/>
        <v>0</v>
      </c>
      <c r="AE3" s="9">
        <f t="shared" si="0"/>
        <v>0</v>
      </c>
      <c r="AF3" s="9">
        <f t="shared" si="0"/>
        <v>0</v>
      </c>
      <c r="AG3" s="9">
        <f t="shared" si="0"/>
        <v>0</v>
      </c>
      <c r="AH3" s="9">
        <f t="shared" si="0"/>
        <v>0</v>
      </c>
      <c r="AI3" s="9">
        <f t="shared" si="0"/>
        <v>0</v>
      </c>
      <c r="AJ3" s="9">
        <f t="shared" si="0"/>
        <v>0</v>
      </c>
      <c r="AK3" s="9">
        <f t="shared" si="0"/>
        <v>0</v>
      </c>
    </row>
    <row r="4" spans="1:37">
      <c r="A4" s="10" t="s">
        <v>21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  <c r="Z4" s="9">
        <v>0</v>
      </c>
      <c r="AA4" s="9">
        <v>0</v>
      </c>
      <c r="AB4" s="9">
        <f t="shared" ref="AB4:AK8" si="1">TREND($R4:$AA4,$R$1:$AA$1,AB$1)</f>
        <v>0</v>
      </c>
      <c r="AC4" s="9">
        <f t="shared" si="1"/>
        <v>0</v>
      </c>
      <c r="AD4" s="9">
        <f t="shared" si="1"/>
        <v>0</v>
      </c>
      <c r="AE4" s="9">
        <f t="shared" si="1"/>
        <v>0</v>
      </c>
      <c r="AF4" s="9">
        <f t="shared" si="1"/>
        <v>0</v>
      </c>
      <c r="AG4" s="9">
        <f t="shared" si="1"/>
        <v>0</v>
      </c>
      <c r="AH4" s="9">
        <f t="shared" si="1"/>
        <v>0</v>
      </c>
      <c r="AI4" s="9">
        <f t="shared" si="1"/>
        <v>0</v>
      </c>
      <c r="AJ4" s="9">
        <f t="shared" si="1"/>
        <v>0</v>
      </c>
      <c r="AK4" s="9">
        <f t="shared" si="1"/>
        <v>0</v>
      </c>
    </row>
    <row r="5" spans="1:37">
      <c r="A5" s="10" t="s">
        <v>22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  <c r="Z5" s="9">
        <v>0</v>
      </c>
      <c r="AA5" s="9">
        <v>0</v>
      </c>
      <c r="AB5" s="9">
        <f t="shared" si="1"/>
        <v>0</v>
      </c>
      <c r="AC5" s="9">
        <f t="shared" si="1"/>
        <v>0</v>
      </c>
      <c r="AD5" s="9">
        <f t="shared" si="1"/>
        <v>0</v>
      </c>
      <c r="AE5" s="9">
        <f t="shared" si="1"/>
        <v>0</v>
      </c>
      <c r="AF5" s="9">
        <f t="shared" si="1"/>
        <v>0</v>
      </c>
      <c r="AG5" s="9">
        <f t="shared" si="1"/>
        <v>0</v>
      </c>
      <c r="AH5" s="9">
        <f t="shared" si="1"/>
        <v>0</v>
      </c>
      <c r="AI5" s="9">
        <f t="shared" si="1"/>
        <v>0</v>
      </c>
      <c r="AJ5" s="9">
        <f t="shared" si="1"/>
        <v>0</v>
      </c>
      <c r="AK5" s="9">
        <f t="shared" si="1"/>
        <v>0</v>
      </c>
    </row>
    <row r="6" spans="1:37">
      <c r="A6" s="10" t="s">
        <v>23</v>
      </c>
      <c r="B6" s="9">
        <v>0</v>
      </c>
      <c r="C6" s="9">
        <v>0</v>
      </c>
      <c r="D6" s="9">
        <v>0</v>
      </c>
      <c r="E6" s="9">
        <v>0</v>
      </c>
      <c r="F6" s="9">
        <v>0</v>
      </c>
      <c r="G6" s="9">
        <v>0</v>
      </c>
      <c r="H6" s="9">
        <v>0</v>
      </c>
      <c r="I6" s="9">
        <v>0</v>
      </c>
      <c r="J6" s="9">
        <v>0</v>
      </c>
      <c r="K6" s="9">
        <v>0</v>
      </c>
      <c r="L6" s="9">
        <v>0</v>
      </c>
      <c r="M6" s="9">
        <v>0</v>
      </c>
      <c r="N6" s="9">
        <v>0</v>
      </c>
      <c r="O6" s="9">
        <v>0</v>
      </c>
      <c r="P6" s="9">
        <v>0</v>
      </c>
      <c r="Q6" s="9">
        <v>0</v>
      </c>
      <c r="R6" s="9">
        <v>0</v>
      </c>
      <c r="S6" s="9">
        <v>0</v>
      </c>
      <c r="T6" s="9">
        <v>0</v>
      </c>
      <c r="U6" s="9">
        <v>0</v>
      </c>
      <c r="V6" s="9">
        <v>0</v>
      </c>
      <c r="W6" s="9">
        <v>0</v>
      </c>
      <c r="X6" s="9">
        <v>0</v>
      </c>
      <c r="Y6" s="9">
        <v>0</v>
      </c>
      <c r="Z6" s="9">
        <v>0</v>
      </c>
      <c r="AA6" s="9">
        <v>0</v>
      </c>
      <c r="AB6" s="9">
        <f t="shared" si="1"/>
        <v>0</v>
      </c>
      <c r="AC6" s="9">
        <f t="shared" si="1"/>
        <v>0</v>
      </c>
      <c r="AD6" s="9">
        <f t="shared" si="1"/>
        <v>0</v>
      </c>
      <c r="AE6" s="9">
        <f t="shared" si="1"/>
        <v>0</v>
      </c>
      <c r="AF6" s="9">
        <f t="shared" si="1"/>
        <v>0</v>
      </c>
      <c r="AG6" s="9">
        <f t="shared" si="1"/>
        <v>0</v>
      </c>
      <c r="AH6" s="9">
        <f t="shared" si="1"/>
        <v>0</v>
      </c>
      <c r="AI6" s="9">
        <f t="shared" si="1"/>
        <v>0</v>
      </c>
      <c r="AJ6" s="9">
        <f t="shared" si="1"/>
        <v>0</v>
      </c>
      <c r="AK6" s="9">
        <f t="shared" si="1"/>
        <v>0</v>
      </c>
    </row>
    <row r="7" spans="1:37">
      <c r="A7" s="10" t="s">
        <v>24</v>
      </c>
      <c r="B7" s="9">
        <v>0</v>
      </c>
      <c r="C7" s="9">
        <v>0</v>
      </c>
      <c r="D7" s="9">
        <v>0</v>
      </c>
      <c r="E7" s="9">
        <v>0</v>
      </c>
      <c r="F7" s="9">
        <v>0</v>
      </c>
      <c r="G7" s="9">
        <v>0</v>
      </c>
      <c r="H7" s="9">
        <v>0</v>
      </c>
      <c r="I7" s="9">
        <v>0</v>
      </c>
      <c r="J7" s="9">
        <v>0</v>
      </c>
      <c r="K7" s="9">
        <v>0</v>
      </c>
      <c r="L7" s="9">
        <v>0</v>
      </c>
      <c r="M7" s="9">
        <v>0</v>
      </c>
      <c r="N7" s="9">
        <v>0</v>
      </c>
      <c r="O7" s="9">
        <v>0</v>
      </c>
      <c r="P7" s="9">
        <v>0</v>
      </c>
      <c r="Q7" s="9">
        <v>0</v>
      </c>
      <c r="R7" s="9">
        <v>0</v>
      </c>
      <c r="S7" s="9">
        <v>0</v>
      </c>
      <c r="T7" s="9">
        <v>0</v>
      </c>
      <c r="U7" s="9">
        <v>0</v>
      </c>
      <c r="V7" s="9">
        <v>0</v>
      </c>
      <c r="W7" s="9">
        <v>0</v>
      </c>
      <c r="X7" s="9">
        <v>0</v>
      </c>
      <c r="Y7" s="9">
        <v>0</v>
      </c>
      <c r="Z7" s="9">
        <v>0</v>
      </c>
      <c r="AA7" s="9">
        <v>0</v>
      </c>
      <c r="AB7" s="9">
        <f t="shared" si="1"/>
        <v>0</v>
      </c>
      <c r="AC7" s="9">
        <f t="shared" si="1"/>
        <v>0</v>
      </c>
      <c r="AD7" s="9">
        <f t="shared" si="1"/>
        <v>0</v>
      </c>
      <c r="AE7" s="9">
        <f t="shared" si="1"/>
        <v>0</v>
      </c>
      <c r="AF7" s="9">
        <f t="shared" si="1"/>
        <v>0</v>
      </c>
      <c r="AG7" s="9">
        <f t="shared" si="1"/>
        <v>0</v>
      </c>
      <c r="AH7" s="9">
        <f t="shared" si="1"/>
        <v>0</v>
      </c>
      <c r="AI7" s="9">
        <f t="shared" si="1"/>
        <v>0</v>
      </c>
      <c r="AJ7" s="9">
        <f t="shared" si="1"/>
        <v>0</v>
      </c>
      <c r="AK7" s="9">
        <f t="shared" si="1"/>
        <v>0</v>
      </c>
    </row>
    <row r="8" spans="1:37">
      <c r="A8" s="10" t="s">
        <v>25</v>
      </c>
      <c r="B8" s="9">
        <v>0</v>
      </c>
      <c r="C8" s="9">
        <v>0</v>
      </c>
      <c r="D8" s="9">
        <v>0</v>
      </c>
      <c r="E8" s="9">
        <v>0</v>
      </c>
      <c r="F8" s="9">
        <v>0</v>
      </c>
      <c r="G8" s="9">
        <v>0</v>
      </c>
      <c r="H8" s="9">
        <v>0</v>
      </c>
      <c r="I8" s="9">
        <v>0</v>
      </c>
      <c r="J8" s="9">
        <v>0</v>
      </c>
      <c r="K8" s="9">
        <v>0</v>
      </c>
      <c r="L8" s="9">
        <v>0</v>
      </c>
      <c r="M8" s="9">
        <v>0</v>
      </c>
      <c r="N8" s="9">
        <v>0</v>
      </c>
      <c r="O8" s="9">
        <v>0</v>
      </c>
      <c r="P8" s="9">
        <v>0</v>
      </c>
      <c r="Q8" s="9">
        <v>0</v>
      </c>
      <c r="R8" s="9">
        <v>0</v>
      </c>
      <c r="S8" s="9">
        <v>0</v>
      </c>
      <c r="T8" s="9">
        <v>0</v>
      </c>
      <c r="U8" s="9">
        <v>0</v>
      </c>
      <c r="V8" s="9">
        <v>0</v>
      </c>
      <c r="W8" s="9">
        <v>0</v>
      </c>
      <c r="X8" s="9">
        <v>0</v>
      </c>
      <c r="Y8" s="9">
        <v>0</v>
      </c>
      <c r="Z8" s="9">
        <v>0</v>
      </c>
      <c r="AA8" s="9">
        <v>0</v>
      </c>
      <c r="AB8" s="9">
        <f t="shared" si="1"/>
        <v>0</v>
      </c>
      <c r="AC8" s="9">
        <f t="shared" si="1"/>
        <v>0</v>
      </c>
      <c r="AD8" s="9">
        <f t="shared" si="1"/>
        <v>0</v>
      </c>
      <c r="AE8" s="9">
        <f t="shared" si="1"/>
        <v>0</v>
      </c>
      <c r="AF8" s="9">
        <f t="shared" si="1"/>
        <v>0</v>
      </c>
      <c r="AG8" s="9">
        <f t="shared" si="1"/>
        <v>0</v>
      </c>
      <c r="AH8" s="9">
        <f t="shared" si="1"/>
        <v>0</v>
      </c>
      <c r="AI8" s="9">
        <f t="shared" si="1"/>
        <v>0</v>
      </c>
      <c r="AJ8" s="9">
        <f t="shared" si="1"/>
        <v>0</v>
      </c>
      <c r="AK8" s="9">
        <f t="shared" si="1"/>
        <v>0</v>
      </c>
    </row>
    <row r="9" spans="1:37" s="5" customFormat="1">
      <c r="A9" s="16" t="s">
        <v>26</v>
      </c>
      <c r="B9" s="17">
        <f>B6</f>
        <v>0</v>
      </c>
      <c r="C9" s="17">
        <f t="shared" ref="C9:D9" si="2">C6</f>
        <v>0</v>
      </c>
      <c r="D9" s="17">
        <f t="shared" si="2"/>
        <v>0</v>
      </c>
      <c r="E9" s="17">
        <f t="shared" ref="E9:AK9" si="3">E6</f>
        <v>0</v>
      </c>
      <c r="F9" s="17">
        <f t="shared" si="3"/>
        <v>0</v>
      </c>
      <c r="G9" s="17">
        <f t="shared" si="3"/>
        <v>0</v>
      </c>
      <c r="H9" s="17">
        <f t="shared" si="3"/>
        <v>0</v>
      </c>
      <c r="I9" s="17">
        <f t="shared" si="3"/>
        <v>0</v>
      </c>
      <c r="J9" s="17">
        <f t="shared" si="3"/>
        <v>0</v>
      </c>
      <c r="K9" s="17">
        <f t="shared" si="3"/>
        <v>0</v>
      </c>
      <c r="L9" s="17">
        <f t="shared" si="3"/>
        <v>0</v>
      </c>
      <c r="M9" s="17">
        <f t="shared" si="3"/>
        <v>0</v>
      </c>
      <c r="N9" s="17">
        <f t="shared" si="3"/>
        <v>0</v>
      </c>
      <c r="O9" s="17">
        <f t="shared" si="3"/>
        <v>0</v>
      </c>
      <c r="P9" s="17">
        <f t="shared" si="3"/>
        <v>0</v>
      </c>
      <c r="Q9" s="17">
        <f t="shared" si="3"/>
        <v>0</v>
      </c>
      <c r="R9" s="17">
        <f t="shared" si="3"/>
        <v>0</v>
      </c>
      <c r="S9" s="17">
        <f t="shared" si="3"/>
        <v>0</v>
      </c>
      <c r="T9" s="17">
        <f t="shared" si="3"/>
        <v>0</v>
      </c>
      <c r="U9" s="17">
        <f t="shared" si="3"/>
        <v>0</v>
      </c>
      <c r="V9" s="17">
        <f t="shared" si="3"/>
        <v>0</v>
      </c>
      <c r="W9" s="17">
        <f t="shared" si="3"/>
        <v>0</v>
      </c>
      <c r="X9" s="17">
        <f t="shared" si="3"/>
        <v>0</v>
      </c>
      <c r="Y9" s="17">
        <f t="shared" si="3"/>
        <v>0</v>
      </c>
      <c r="Z9" s="17">
        <f t="shared" si="3"/>
        <v>0</v>
      </c>
      <c r="AA9" s="17">
        <f t="shared" si="3"/>
        <v>0</v>
      </c>
      <c r="AB9" s="17">
        <f t="shared" si="3"/>
        <v>0</v>
      </c>
      <c r="AC9" s="17">
        <f t="shared" si="3"/>
        <v>0</v>
      </c>
      <c r="AD9" s="17">
        <f t="shared" si="3"/>
        <v>0</v>
      </c>
      <c r="AE9" s="17">
        <f t="shared" si="3"/>
        <v>0</v>
      </c>
      <c r="AF9" s="17">
        <f t="shared" si="3"/>
        <v>0</v>
      </c>
      <c r="AG9" s="17">
        <f t="shared" si="3"/>
        <v>0</v>
      </c>
      <c r="AH9" s="17">
        <f t="shared" si="3"/>
        <v>0</v>
      </c>
      <c r="AI9" s="17">
        <f t="shared" si="3"/>
        <v>0</v>
      </c>
      <c r="AJ9" s="17">
        <f t="shared" si="3"/>
        <v>0</v>
      </c>
      <c r="AK9" s="17">
        <f t="shared" si="3"/>
        <v>0</v>
      </c>
    </row>
  </sheetData>
  <pageMargins left="0.7" right="0.7" top="0.75" bottom="0.75" header="0.3" footer="0.3"/>
  <pageSetup orientation="portrait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>
    <tabColor rgb="FF002060"/>
  </sheetPr>
  <dimension ref="A1:AK9"/>
  <sheetViews>
    <sheetView workbookViewId="0">
      <pane xSplit="1" ySplit="1" topLeftCell="B2" activePane="bottomRight" state="frozen"/>
      <selection activeCell="A9" sqref="A9"/>
      <selection pane="topRight" activeCell="A9" sqref="A9"/>
      <selection pane="bottomLeft" activeCell="A9" sqref="A9"/>
      <selection pane="bottomRight"/>
    </sheetView>
  </sheetViews>
  <sheetFormatPr defaultColWidth="9.109375" defaultRowHeight="14.4"/>
  <cols>
    <col min="1" max="1" width="41.44140625" style="9" customWidth="1"/>
    <col min="2" max="27" width="10" style="9" customWidth="1"/>
    <col min="28" max="16384" width="9.109375" style="9"/>
  </cols>
  <sheetData>
    <row r="1" spans="1:37">
      <c r="A1" s="10" t="s">
        <v>18</v>
      </c>
      <c r="B1" s="10">
        <v>2015</v>
      </c>
      <c r="C1" s="10">
        <v>2016</v>
      </c>
      <c r="D1" s="10">
        <v>2017</v>
      </c>
      <c r="E1" s="10">
        <v>2018</v>
      </c>
      <c r="F1" s="10">
        <v>2019</v>
      </c>
      <c r="G1" s="10">
        <v>2020</v>
      </c>
      <c r="H1" s="10">
        <v>2021</v>
      </c>
      <c r="I1" s="10">
        <v>2022</v>
      </c>
      <c r="J1" s="10">
        <v>2023</v>
      </c>
      <c r="K1" s="10">
        <v>2024</v>
      </c>
      <c r="L1" s="10">
        <v>2025</v>
      </c>
      <c r="M1" s="10">
        <v>2026</v>
      </c>
      <c r="N1" s="10">
        <v>2027</v>
      </c>
      <c r="O1" s="10">
        <v>2028</v>
      </c>
      <c r="P1" s="10">
        <v>2029</v>
      </c>
      <c r="Q1" s="10">
        <v>2030</v>
      </c>
      <c r="R1" s="10">
        <v>2031</v>
      </c>
      <c r="S1" s="10">
        <v>2032</v>
      </c>
      <c r="T1" s="10">
        <v>2033</v>
      </c>
      <c r="U1" s="10">
        <v>2034</v>
      </c>
      <c r="V1" s="10">
        <v>2035</v>
      </c>
      <c r="W1" s="10">
        <v>2036</v>
      </c>
      <c r="X1" s="10">
        <v>2037</v>
      </c>
      <c r="Y1" s="10">
        <v>2038</v>
      </c>
      <c r="Z1" s="10">
        <v>2039</v>
      </c>
      <c r="AA1" s="10">
        <v>2040</v>
      </c>
      <c r="AB1" s="10">
        <v>2041</v>
      </c>
      <c r="AC1" s="10">
        <v>2042</v>
      </c>
      <c r="AD1" s="10">
        <v>2043</v>
      </c>
      <c r="AE1" s="10">
        <v>2044</v>
      </c>
      <c r="AF1" s="10">
        <v>2045</v>
      </c>
      <c r="AG1" s="10">
        <v>2046</v>
      </c>
      <c r="AH1" s="10">
        <v>2047</v>
      </c>
      <c r="AI1" s="10">
        <v>2048</v>
      </c>
      <c r="AJ1" s="10">
        <v>2049</v>
      </c>
      <c r="AK1" s="10">
        <v>2050</v>
      </c>
    </row>
    <row r="2" spans="1:37">
      <c r="A2" s="10" t="s">
        <v>19</v>
      </c>
      <c r="B2" s="7">
        <f>Interpolation!G$17</f>
        <v>7.492993723247136E-5</v>
      </c>
      <c r="C2" s="7">
        <f>Interpolation!H$17</f>
        <v>7.0636199256228493E-5</v>
      </c>
      <c r="D2" s="7">
        <f>Interpolation!I$17</f>
        <v>6.6342461279984827E-5</v>
      </c>
      <c r="E2" s="7">
        <f>Interpolation!J$17</f>
        <v>6.2048723303742556E-5</v>
      </c>
      <c r="F2" s="7">
        <f>Interpolation!K$17</f>
        <v>5.7754985327500286E-5</v>
      </c>
      <c r="G2" s="7">
        <f>Interpolation!L$17</f>
        <v>5.3461247351257649E-5</v>
      </c>
      <c r="H2" s="7">
        <f>Interpolation!M$17</f>
        <v>5.2821396201857727E-5</v>
      </c>
      <c r="I2" s="7">
        <f>Interpolation!N$17</f>
        <v>5.2181545052456918E-5</v>
      </c>
      <c r="J2" s="7">
        <f>Interpolation!O$17</f>
        <v>5.1541693903055932E-5</v>
      </c>
      <c r="K2" s="7">
        <f>Interpolation!P$17</f>
        <v>5.090184275365513E-5</v>
      </c>
      <c r="L2" s="7">
        <f>Interpolation!Q$17</f>
        <v>5.0261991604253257E-5</v>
      </c>
      <c r="M2" s="7">
        <f>Interpolation!R$17</f>
        <v>4.9622140454853335E-5</v>
      </c>
      <c r="N2" s="7">
        <f>Interpolation!S$17</f>
        <v>4.8982289305452532E-5</v>
      </c>
      <c r="O2" s="7">
        <f>Interpolation!T$17</f>
        <v>4.8342438156051547E-5</v>
      </c>
      <c r="P2" s="7">
        <f>Interpolation!U$17</f>
        <v>4.7702587006650737E-5</v>
      </c>
      <c r="Q2" s="7">
        <f>Interpolation!V$17</f>
        <v>4.7062735857248864E-5</v>
      </c>
      <c r="R2" s="7">
        <f>Interpolation!W$17</f>
        <v>4.6633362059626297E-5</v>
      </c>
      <c r="S2" s="7">
        <f>Interpolation!X$17</f>
        <v>4.6203988262002138E-5</v>
      </c>
      <c r="T2" s="7">
        <f>Interpolation!Y$17</f>
        <v>4.5774614464377803E-5</v>
      </c>
      <c r="U2" s="7">
        <f>Interpolation!Z$17</f>
        <v>4.5345240666753474E-5</v>
      </c>
      <c r="V2" s="7">
        <f>Interpolation!AA$17</f>
        <v>4.4915866869127492E-5</v>
      </c>
      <c r="W2" s="7">
        <f>Interpolation!AB$17</f>
        <v>4.4486493071502208E-5</v>
      </c>
      <c r="X2" s="7">
        <f>Interpolation!AC$17</f>
        <v>4.4057119273877879E-5</v>
      </c>
      <c r="Y2" s="7">
        <f>Interpolation!AD$17</f>
        <v>4.362774547625372E-5</v>
      </c>
      <c r="Z2" s="7">
        <f>Interpolation!AE$17</f>
        <v>4.3198371678629391E-5</v>
      </c>
      <c r="AA2" s="7">
        <f>Interpolation!AF$17</f>
        <v>4.2768997881006126E-5</v>
      </c>
      <c r="AB2" s="7">
        <f>Interpolation!AG$17</f>
        <v>4.2558520529227192E-5</v>
      </c>
      <c r="AC2" s="7">
        <f>Interpolation!AH$17</f>
        <v>4.234804317745063E-5</v>
      </c>
      <c r="AD2" s="7">
        <f>Interpolation!AI$17</f>
        <v>4.213756582567398E-5</v>
      </c>
      <c r="AE2" s="7">
        <f>Interpolation!AJ$17</f>
        <v>4.1927088473897418E-5</v>
      </c>
      <c r="AF2" s="7">
        <f>Interpolation!AK$17</f>
        <v>4.1716611122123099E-5</v>
      </c>
      <c r="AG2" s="7">
        <f>Interpolation!AL$17</f>
        <v>4.1506133770346978E-5</v>
      </c>
      <c r="AH2" s="7">
        <f>Interpolation!AM$17</f>
        <v>4.1295656418570328E-5</v>
      </c>
      <c r="AI2" s="7">
        <f>Interpolation!AN$17</f>
        <v>4.1085179066793766E-5</v>
      </c>
      <c r="AJ2" s="7">
        <f>Interpolation!AO$17</f>
        <v>4.0874701715017204E-5</v>
      </c>
      <c r="AK2" s="7">
        <f>Interpolation!AP$17</f>
        <v>4.0664224363240073E-5</v>
      </c>
    </row>
    <row r="3" spans="1:37">
      <c r="A3" s="10" t="s">
        <v>20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  <c r="Z3" s="9">
        <v>0</v>
      </c>
      <c r="AA3" s="9">
        <v>0</v>
      </c>
      <c r="AB3" s="9">
        <v>0</v>
      </c>
      <c r="AC3" s="9">
        <v>0</v>
      </c>
      <c r="AD3" s="9">
        <v>0</v>
      </c>
      <c r="AE3" s="9">
        <v>0</v>
      </c>
      <c r="AF3" s="9">
        <v>0</v>
      </c>
      <c r="AG3" s="9">
        <v>0</v>
      </c>
      <c r="AH3" s="9">
        <v>0</v>
      </c>
      <c r="AI3" s="9">
        <v>0</v>
      </c>
      <c r="AJ3" s="9">
        <v>0</v>
      </c>
      <c r="AK3" s="9">
        <v>0</v>
      </c>
    </row>
    <row r="4" spans="1:37">
      <c r="A4" s="10" t="s">
        <v>21</v>
      </c>
      <c r="B4" s="7">
        <f>Interpolation!G$17</f>
        <v>7.492993723247136E-5</v>
      </c>
      <c r="C4" s="7">
        <f>Interpolation!H$17</f>
        <v>7.0636199256228493E-5</v>
      </c>
      <c r="D4" s="7">
        <f>Interpolation!I$17</f>
        <v>6.6342461279984827E-5</v>
      </c>
      <c r="E4" s="7">
        <f>Interpolation!J$17</f>
        <v>6.2048723303742556E-5</v>
      </c>
      <c r="F4" s="7">
        <f>Interpolation!K$17</f>
        <v>5.7754985327500286E-5</v>
      </c>
      <c r="G4" s="7">
        <f>Interpolation!L$17</f>
        <v>5.3461247351257649E-5</v>
      </c>
      <c r="H4" s="7">
        <f>Interpolation!M$17</f>
        <v>5.2821396201857727E-5</v>
      </c>
      <c r="I4" s="7">
        <f>Interpolation!N$17</f>
        <v>5.2181545052456918E-5</v>
      </c>
      <c r="J4" s="7">
        <f>Interpolation!O$17</f>
        <v>5.1541693903055932E-5</v>
      </c>
      <c r="K4" s="7">
        <f>Interpolation!P$17</f>
        <v>5.090184275365513E-5</v>
      </c>
      <c r="L4" s="7">
        <f>Interpolation!Q$17</f>
        <v>5.0261991604253257E-5</v>
      </c>
      <c r="M4" s="7">
        <f>Interpolation!R$17</f>
        <v>4.9622140454853335E-5</v>
      </c>
      <c r="N4" s="7">
        <f>Interpolation!S$17</f>
        <v>4.8982289305452532E-5</v>
      </c>
      <c r="O4" s="7">
        <f>Interpolation!T$17</f>
        <v>4.8342438156051547E-5</v>
      </c>
      <c r="P4" s="7">
        <f>Interpolation!U$17</f>
        <v>4.7702587006650737E-5</v>
      </c>
      <c r="Q4" s="7">
        <f>Interpolation!V$17</f>
        <v>4.7062735857248864E-5</v>
      </c>
      <c r="R4" s="7">
        <f>Interpolation!W$17</f>
        <v>4.6633362059626297E-5</v>
      </c>
      <c r="S4" s="7">
        <f>Interpolation!X$17</f>
        <v>4.6203988262002138E-5</v>
      </c>
      <c r="T4" s="7">
        <f>Interpolation!Y$17</f>
        <v>4.5774614464377803E-5</v>
      </c>
      <c r="U4" s="7">
        <f>Interpolation!Z$17</f>
        <v>4.5345240666753474E-5</v>
      </c>
      <c r="V4" s="7">
        <f>Interpolation!AA$17</f>
        <v>4.4915866869127492E-5</v>
      </c>
      <c r="W4" s="7">
        <f>Interpolation!AB$17</f>
        <v>4.4486493071502208E-5</v>
      </c>
      <c r="X4" s="7">
        <f>Interpolation!AC$17</f>
        <v>4.4057119273877879E-5</v>
      </c>
      <c r="Y4" s="7">
        <f>Interpolation!AD$17</f>
        <v>4.362774547625372E-5</v>
      </c>
      <c r="Z4" s="7">
        <f>Interpolation!AE$17</f>
        <v>4.3198371678629391E-5</v>
      </c>
      <c r="AA4" s="7">
        <f>Interpolation!AF$17</f>
        <v>4.2768997881006126E-5</v>
      </c>
      <c r="AB4" s="7">
        <f>Interpolation!AG$17</f>
        <v>4.2558520529227192E-5</v>
      </c>
      <c r="AC4" s="7">
        <f>Interpolation!AH$17</f>
        <v>4.234804317745063E-5</v>
      </c>
      <c r="AD4" s="7">
        <f>Interpolation!AI$17</f>
        <v>4.213756582567398E-5</v>
      </c>
      <c r="AE4" s="7">
        <f>Interpolation!AJ$17</f>
        <v>4.1927088473897418E-5</v>
      </c>
      <c r="AF4" s="7">
        <f>Interpolation!AK$17</f>
        <v>4.1716611122123099E-5</v>
      </c>
      <c r="AG4" s="7">
        <f>Interpolation!AL$17</f>
        <v>4.1506133770346978E-5</v>
      </c>
      <c r="AH4" s="7">
        <f>Interpolation!AM$17</f>
        <v>4.1295656418570328E-5</v>
      </c>
      <c r="AI4" s="7">
        <f>Interpolation!AN$17</f>
        <v>4.1085179066793766E-5</v>
      </c>
      <c r="AJ4" s="7">
        <f>Interpolation!AO$17</f>
        <v>4.0874701715017204E-5</v>
      </c>
      <c r="AK4" s="7">
        <f>Interpolation!AP$17</f>
        <v>4.0664224363240073E-5</v>
      </c>
    </row>
    <row r="5" spans="1:37">
      <c r="A5" s="10" t="s">
        <v>22</v>
      </c>
      <c r="B5" s="7">
        <f>Interpolation!G$17</f>
        <v>7.492993723247136E-5</v>
      </c>
      <c r="C5" s="7">
        <f>Interpolation!H$17</f>
        <v>7.0636199256228493E-5</v>
      </c>
      <c r="D5" s="7">
        <f>Interpolation!I$17</f>
        <v>6.6342461279984827E-5</v>
      </c>
      <c r="E5" s="7">
        <f>Interpolation!J$17</f>
        <v>6.2048723303742556E-5</v>
      </c>
      <c r="F5" s="7">
        <f>Interpolation!K$17</f>
        <v>5.7754985327500286E-5</v>
      </c>
      <c r="G5" s="7">
        <f>Interpolation!L$17</f>
        <v>5.3461247351257649E-5</v>
      </c>
      <c r="H5" s="7">
        <f>Interpolation!M$17</f>
        <v>5.2821396201857727E-5</v>
      </c>
      <c r="I5" s="7">
        <f>Interpolation!N$17</f>
        <v>5.2181545052456918E-5</v>
      </c>
      <c r="J5" s="7">
        <f>Interpolation!O$17</f>
        <v>5.1541693903055932E-5</v>
      </c>
      <c r="K5" s="7">
        <f>Interpolation!P$17</f>
        <v>5.090184275365513E-5</v>
      </c>
      <c r="L5" s="7">
        <f>Interpolation!Q$17</f>
        <v>5.0261991604253257E-5</v>
      </c>
      <c r="M5" s="7">
        <f>Interpolation!R$17</f>
        <v>4.9622140454853335E-5</v>
      </c>
      <c r="N5" s="7">
        <f>Interpolation!S$17</f>
        <v>4.8982289305452532E-5</v>
      </c>
      <c r="O5" s="7">
        <f>Interpolation!T$17</f>
        <v>4.8342438156051547E-5</v>
      </c>
      <c r="P5" s="7">
        <f>Interpolation!U$17</f>
        <v>4.7702587006650737E-5</v>
      </c>
      <c r="Q5" s="7">
        <f>Interpolation!V$17</f>
        <v>4.7062735857248864E-5</v>
      </c>
      <c r="R5" s="7">
        <f>Interpolation!W$17</f>
        <v>4.6633362059626297E-5</v>
      </c>
      <c r="S5" s="7">
        <f>Interpolation!X$17</f>
        <v>4.6203988262002138E-5</v>
      </c>
      <c r="T5" s="7">
        <f>Interpolation!Y$17</f>
        <v>4.5774614464377803E-5</v>
      </c>
      <c r="U5" s="7">
        <f>Interpolation!Z$17</f>
        <v>4.5345240666753474E-5</v>
      </c>
      <c r="V5" s="7">
        <f>Interpolation!AA$17</f>
        <v>4.4915866869127492E-5</v>
      </c>
      <c r="W5" s="7">
        <f>Interpolation!AB$17</f>
        <v>4.4486493071502208E-5</v>
      </c>
      <c r="X5" s="7">
        <f>Interpolation!AC$17</f>
        <v>4.4057119273877879E-5</v>
      </c>
      <c r="Y5" s="7">
        <f>Interpolation!AD$17</f>
        <v>4.362774547625372E-5</v>
      </c>
      <c r="Z5" s="7">
        <f>Interpolation!AE$17</f>
        <v>4.3198371678629391E-5</v>
      </c>
      <c r="AA5" s="7">
        <f>Interpolation!AF$17</f>
        <v>4.2768997881006126E-5</v>
      </c>
      <c r="AB5" s="7">
        <f>Interpolation!AG$17</f>
        <v>4.2558520529227192E-5</v>
      </c>
      <c r="AC5" s="7">
        <f>Interpolation!AH$17</f>
        <v>4.234804317745063E-5</v>
      </c>
      <c r="AD5" s="7">
        <f>Interpolation!AI$17</f>
        <v>4.213756582567398E-5</v>
      </c>
      <c r="AE5" s="7">
        <f>Interpolation!AJ$17</f>
        <v>4.1927088473897418E-5</v>
      </c>
      <c r="AF5" s="7">
        <f>Interpolation!AK$17</f>
        <v>4.1716611122123099E-5</v>
      </c>
      <c r="AG5" s="7">
        <f>Interpolation!AL$17</f>
        <v>4.1506133770346978E-5</v>
      </c>
      <c r="AH5" s="7">
        <f>Interpolation!AM$17</f>
        <v>4.1295656418570328E-5</v>
      </c>
      <c r="AI5" s="7">
        <f>Interpolation!AN$17</f>
        <v>4.1085179066793766E-5</v>
      </c>
      <c r="AJ5" s="7">
        <f>Interpolation!AO$17</f>
        <v>4.0874701715017204E-5</v>
      </c>
      <c r="AK5" s="7">
        <f>Interpolation!AP$17</f>
        <v>4.0664224363240073E-5</v>
      </c>
    </row>
    <row r="6" spans="1:37">
      <c r="A6" s="10" t="s">
        <v>23</v>
      </c>
      <c r="B6" s="7">
        <f>Interpolation!G$17</f>
        <v>7.492993723247136E-5</v>
      </c>
      <c r="C6" s="7">
        <f>Interpolation!H$17</f>
        <v>7.0636199256228493E-5</v>
      </c>
      <c r="D6" s="7">
        <f>Interpolation!I$17</f>
        <v>6.6342461279984827E-5</v>
      </c>
      <c r="E6" s="7">
        <f>Interpolation!J$17</f>
        <v>6.2048723303742556E-5</v>
      </c>
      <c r="F6" s="7">
        <f>Interpolation!K$17</f>
        <v>5.7754985327500286E-5</v>
      </c>
      <c r="G6" s="7">
        <f>Interpolation!L$17</f>
        <v>5.3461247351257649E-5</v>
      </c>
      <c r="H6" s="7">
        <f>Interpolation!M$17</f>
        <v>5.2821396201857727E-5</v>
      </c>
      <c r="I6" s="7">
        <f>Interpolation!N$17</f>
        <v>5.2181545052456918E-5</v>
      </c>
      <c r="J6" s="7">
        <f>Interpolation!O$17</f>
        <v>5.1541693903055932E-5</v>
      </c>
      <c r="K6" s="7">
        <f>Interpolation!P$17</f>
        <v>5.090184275365513E-5</v>
      </c>
      <c r="L6" s="7">
        <f>Interpolation!Q$17</f>
        <v>5.0261991604253257E-5</v>
      </c>
      <c r="M6" s="7">
        <f>Interpolation!R$17</f>
        <v>4.9622140454853335E-5</v>
      </c>
      <c r="N6" s="7">
        <f>Interpolation!S$17</f>
        <v>4.8982289305452532E-5</v>
      </c>
      <c r="O6" s="7">
        <f>Interpolation!T$17</f>
        <v>4.8342438156051547E-5</v>
      </c>
      <c r="P6" s="7">
        <f>Interpolation!U$17</f>
        <v>4.7702587006650737E-5</v>
      </c>
      <c r="Q6" s="7">
        <f>Interpolation!V$17</f>
        <v>4.7062735857248864E-5</v>
      </c>
      <c r="R6" s="7">
        <f>Interpolation!W$17</f>
        <v>4.6633362059626297E-5</v>
      </c>
      <c r="S6" s="7">
        <f>Interpolation!X$17</f>
        <v>4.6203988262002138E-5</v>
      </c>
      <c r="T6" s="7">
        <f>Interpolation!Y$17</f>
        <v>4.5774614464377803E-5</v>
      </c>
      <c r="U6" s="7">
        <f>Interpolation!Z$17</f>
        <v>4.5345240666753474E-5</v>
      </c>
      <c r="V6" s="7">
        <f>Interpolation!AA$17</f>
        <v>4.4915866869127492E-5</v>
      </c>
      <c r="W6" s="7">
        <f>Interpolation!AB$17</f>
        <v>4.4486493071502208E-5</v>
      </c>
      <c r="X6" s="7">
        <f>Interpolation!AC$17</f>
        <v>4.4057119273877879E-5</v>
      </c>
      <c r="Y6" s="7">
        <f>Interpolation!AD$17</f>
        <v>4.362774547625372E-5</v>
      </c>
      <c r="Z6" s="7">
        <f>Interpolation!AE$17</f>
        <v>4.3198371678629391E-5</v>
      </c>
      <c r="AA6" s="7">
        <f>Interpolation!AF$17</f>
        <v>4.2768997881006126E-5</v>
      </c>
      <c r="AB6" s="7">
        <f>Interpolation!AG$17</f>
        <v>4.2558520529227192E-5</v>
      </c>
      <c r="AC6" s="7">
        <f>Interpolation!AH$17</f>
        <v>4.234804317745063E-5</v>
      </c>
      <c r="AD6" s="7">
        <f>Interpolation!AI$17</f>
        <v>4.213756582567398E-5</v>
      </c>
      <c r="AE6" s="7">
        <f>Interpolation!AJ$17</f>
        <v>4.1927088473897418E-5</v>
      </c>
      <c r="AF6" s="7">
        <f>Interpolation!AK$17</f>
        <v>4.1716611122123099E-5</v>
      </c>
      <c r="AG6" s="7">
        <f>Interpolation!AL$17</f>
        <v>4.1506133770346978E-5</v>
      </c>
      <c r="AH6" s="7">
        <f>Interpolation!AM$17</f>
        <v>4.1295656418570328E-5</v>
      </c>
      <c r="AI6" s="7">
        <f>Interpolation!AN$17</f>
        <v>4.1085179066793766E-5</v>
      </c>
      <c r="AJ6" s="7">
        <f>Interpolation!AO$17</f>
        <v>4.0874701715017204E-5</v>
      </c>
      <c r="AK6" s="7">
        <f>Interpolation!AP$17</f>
        <v>4.0664224363240073E-5</v>
      </c>
    </row>
    <row r="7" spans="1:37">
      <c r="A7" s="10" t="s">
        <v>24</v>
      </c>
      <c r="B7" s="9">
        <v>0</v>
      </c>
      <c r="C7" s="9">
        <v>0</v>
      </c>
      <c r="D7" s="9">
        <v>0</v>
      </c>
      <c r="E7" s="9">
        <v>0</v>
      </c>
      <c r="F7" s="9">
        <v>0</v>
      </c>
      <c r="G7" s="9">
        <v>0</v>
      </c>
      <c r="H7" s="9">
        <v>0</v>
      </c>
      <c r="I7" s="9">
        <v>0</v>
      </c>
      <c r="J7" s="9">
        <v>0</v>
      </c>
      <c r="K7" s="9">
        <v>0</v>
      </c>
      <c r="L7" s="9">
        <v>0</v>
      </c>
      <c r="M7" s="9">
        <v>0</v>
      </c>
      <c r="N7" s="9">
        <v>0</v>
      </c>
      <c r="O7" s="9">
        <v>0</v>
      </c>
      <c r="P7" s="9">
        <v>0</v>
      </c>
      <c r="Q7" s="9">
        <v>0</v>
      </c>
      <c r="R7" s="9">
        <v>0</v>
      </c>
      <c r="S7" s="9">
        <v>0</v>
      </c>
      <c r="T7" s="9">
        <v>0</v>
      </c>
      <c r="U7" s="9">
        <v>0</v>
      </c>
      <c r="V7" s="9">
        <v>0</v>
      </c>
      <c r="W7" s="9">
        <v>0</v>
      </c>
      <c r="X7" s="9">
        <v>0</v>
      </c>
      <c r="Y7" s="9">
        <v>0</v>
      </c>
      <c r="Z7" s="9">
        <v>0</v>
      </c>
      <c r="AA7" s="9">
        <v>0</v>
      </c>
      <c r="AB7" s="9">
        <v>0</v>
      </c>
      <c r="AC7" s="9">
        <v>0</v>
      </c>
      <c r="AD7" s="9">
        <v>0</v>
      </c>
      <c r="AE7" s="9">
        <v>0</v>
      </c>
      <c r="AF7" s="9">
        <v>0</v>
      </c>
      <c r="AG7" s="9">
        <v>0</v>
      </c>
      <c r="AH7" s="9">
        <v>0</v>
      </c>
      <c r="AI7" s="9">
        <v>0</v>
      </c>
      <c r="AJ7" s="9">
        <v>0</v>
      </c>
      <c r="AK7" s="9">
        <v>0</v>
      </c>
    </row>
    <row r="8" spans="1:37">
      <c r="A8" s="10" t="s">
        <v>25</v>
      </c>
      <c r="B8" s="9">
        <v>0</v>
      </c>
      <c r="C8" s="9">
        <v>0</v>
      </c>
      <c r="D8" s="9">
        <v>0</v>
      </c>
      <c r="E8" s="9">
        <v>0</v>
      </c>
      <c r="F8" s="9">
        <v>0</v>
      </c>
      <c r="G8" s="9">
        <v>0</v>
      </c>
      <c r="H8" s="9">
        <v>0</v>
      </c>
      <c r="I8" s="9">
        <v>0</v>
      </c>
      <c r="J8" s="9">
        <v>0</v>
      </c>
      <c r="K8" s="9">
        <v>0</v>
      </c>
      <c r="L8" s="9">
        <v>0</v>
      </c>
      <c r="M8" s="9">
        <v>0</v>
      </c>
      <c r="N8" s="9">
        <v>0</v>
      </c>
      <c r="O8" s="9">
        <v>0</v>
      </c>
      <c r="P8" s="9">
        <v>0</v>
      </c>
      <c r="Q8" s="9">
        <v>0</v>
      </c>
      <c r="R8" s="9">
        <v>0</v>
      </c>
      <c r="S8" s="9">
        <v>0</v>
      </c>
      <c r="T8" s="9">
        <v>0</v>
      </c>
      <c r="U8" s="9">
        <v>0</v>
      </c>
      <c r="V8" s="9">
        <v>0</v>
      </c>
      <c r="W8" s="9">
        <v>0</v>
      </c>
      <c r="X8" s="9">
        <v>0</v>
      </c>
      <c r="Y8" s="9">
        <v>0</v>
      </c>
      <c r="Z8" s="9">
        <v>0</v>
      </c>
      <c r="AA8" s="9">
        <v>0</v>
      </c>
      <c r="AB8" s="9">
        <v>0</v>
      </c>
      <c r="AC8" s="9">
        <v>0</v>
      </c>
      <c r="AD8" s="9">
        <v>0</v>
      </c>
      <c r="AE8" s="9">
        <v>0</v>
      </c>
      <c r="AF8" s="9">
        <v>0</v>
      </c>
      <c r="AG8" s="9">
        <v>0</v>
      </c>
      <c r="AH8" s="9">
        <v>0</v>
      </c>
      <c r="AI8" s="9">
        <v>0</v>
      </c>
      <c r="AJ8" s="9">
        <v>0</v>
      </c>
      <c r="AK8" s="9">
        <v>0</v>
      </c>
    </row>
    <row r="9" spans="1:37" s="5" customFormat="1">
      <c r="A9" s="16" t="s">
        <v>26</v>
      </c>
      <c r="B9" s="9">
        <v>0</v>
      </c>
      <c r="C9" s="9">
        <v>0</v>
      </c>
      <c r="D9" s="9">
        <v>0</v>
      </c>
      <c r="E9" s="9">
        <v>0</v>
      </c>
      <c r="F9" s="9">
        <v>0</v>
      </c>
      <c r="G9" s="9">
        <v>0</v>
      </c>
      <c r="H9" s="9">
        <v>0</v>
      </c>
      <c r="I9" s="9">
        <v>0</v>
      </c>
      <c r="J9" s="9">
        <v>0</v>
      </c>
      <c r="K9" s="9">
        <v>0</v>
      </c>
      <c r="L9" s="9">
        <v>0</v>
      </c>
      <c r="M9" s="9">
        <v>0</v>
      </c>
      <c r="N9" s="9">
        <v>0</v>
      </c>
      <c r="O9" s="9">
        <v>0</v>
      </c>
      <c r="P9" s="9">
        <v>0</v>
      </c>
      <c r="Q9" s="9">
        <v>0</v>
      </c>
      <c r="R9" s="9">
        <v>0</v>
      </c>
      <c r="S9" s="9">
        <v>0</v>
      </c>
      <c r="T9" s="9">
        <v>0</v>
      </c>
      <c r="U9" s="9">
        <v>0</v>
      </c>
      <c r="V9" s="9">
        <v>0</v>
      </c>
      <c r="W9" s="9">
        <v>0</v>
      </c>
      <c r="X9" s="9">
        <v>0</v>
      </c>
      <c r="Y9" s="9">
        <v>0</v>
      </c>
      <c r="Z9" s="9">
        <v>0</v>
      </c>
      <c r="AA9" s="9">
        <v>0</v>
      </c>
      <c r="AB9" s="9">
        <v>0</v>
      </c>
      <c r="AC9" s="9">
        <v>0</v>
      </c>
      <c r="AD9" s="9">
        <v>0</v>
      </c>
      <c r="AE9" s="9">
        <v>0</v>
      </c>
      <c r="AF9" s="9">
        <v>0</v>
      </c>
      <c r="AG9" s="9">
        <v>0</v>
      </c>
      <c r="AH9" s="9">
        <v>0</v>
      </c>
      <c r="AI9" s="9">
        <v>0</v>
      </c>
      <c r="AJ9" s="9">
        <v>0</v>
      </c>
      <c r="AK9" s="9">
        <v>0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Planilhas</vt:lpstr>
      </vt:variant>
      <vt:variant>
        <vt:i4>33</vt:i4>
      </vt:variant>
      <vt:variant>
        <vt:lpstr>Intervalos Nomeados</vt:lpstr>
      </vt:variant>
      <vt:variant>
        <vt:i4>2</vt:i4>
      </vt:variant>
    </vt:vector>
  </HeadingPairs>
  <TitlesOfParts>
    <vt:vector size="35" baseType="lpstr">
      <vt:lpstr>About</vt:lpstr>
      <vt:lpstr>Fuel cost BLUES</vt:lpstr>
      <vt:lpstr>Hydrogen</vt:lpstr>
      <vt:lpstr>Interpolation</vt:lpstr>
      <vt:lpstr>AEO Table 2</vt:lpstr>
      <vt:lpstr>AEO Table 3</vt:lpstr>
      <vt:lpstr>Natural Gas and Coal Adjustment</vt:lpstr>
      <vt:lpstr>Hard Coal and Lig Multipliers</vt:lpstr>
      <vt:lpstr>BFCpUEbS-coal-US</vt:lpstr>
      <vt:lpstr>BFCpUEbS-natural-gas-US</vt:lpstr>
      <vt:lpstr>BFCpUEbS-heavy-fuel-oil-US</vt:lpstr>
      <vt:lpstr>BFCpUEbS-lpg-US</vt:lpstr>
      <vt:lpstr>BFCpUEbS-electricity</vt:lpstr>
      <vt:lpstr>BFCpUEbS-coal</vt:lpstr>
      <vt:lpstr>BFCpUEbS-natural-gas</vt:lpstr>
      <vt:lpstr>BFCpUEbS-nuclear</vt:lpstr>
      <vt:lpstr>BFCpUEbS-hydro</vt:lpstr>
      <vt:lpstr>BFCpUEbS-wind</vt:lpstr>
      <vt:lpstr>BFCpUEbS-solar</vt:lpstr>
      <vt:lpstr>BFCpUEbS-biomass</vt:lpstr>
      <vt:lpstr>BFCpUEbS-petroleum-gasoline</vt:lpstr>
      <vt:lpstr>BFCpUEbS-petroleum-diesel</vt:lpstr>
      <vt:lpstr>BFCpUEbS-biofuel-gasoline</vt:lpstr>
      <vt:lpstr>BFCpUEbS-biofuel-diesel</vt:lpstr>
      <vt:lpstr>BFCpUEbS-jet-fuel-or-kerosene</vt:lpstr>
      <vt:lpstr>BFCpUEbS-heat</vt:lpstr>
      <vt:lpstr>BFCpUEbS-lignite</vt:lpstr>
      <vt:lpstr>BFCpUEbS-geothermal</vt:lpstr>
      <vt:lpstr>BFCpUEbS-crude-oil</vt:lpstr>
      <vt:lpstr>BFCpUEbS-heavy-fuel-oil</vt:lpstr>
      <vt:lpstr>BFCpUEbS-lpg-propane-or-butane</vt:lpstr>
      <vt:lpstr>BFCpUEbS-municipal-solid-waste</vt:lpstr>
      <vt:lpstr>BFCpUEbS-hydrogen</vt:lpstr>
      <vt:lpstr>'Hard Coal and Lig Multipliers'!lignite_multiplier</vt:lpstr>
      <vt:lpstr>'Hard Coal and Lig Multipliers'!nonlignite_multiplier</vt:lpstr>
    </vt:vector>
  </TitlesOfParts>
  <Company>EIA\DOE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Johnson, Antoinette</dc:creator>
  <cp:lastModifiedBy>Rebecca Draeger</cp:lastModifiedBy>
  <dcterms:created xsi:type="dcterms:W3CDTF">2012-03-07T20:42:24Z</dcterms:created>
  <dcterms:modified xsi:type="dcterms:W3CDTF">2020-05-11T17:47:17Z</dcterms:modified>
</cp:coreProperties>
</file>